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X:\□4総務班\★孤独・孤立対策\★★2023実態調査（調査委託）\全在外のデータ（ローデータ、単純集計表、クロス表）\"/>
    </mc:Choice>
  </mc:AlternateContent>
  <xr:revisionPtr revIDLastSave="0" documentId="13_ncr:1_{23B52663-0551-4C1B-999E-BEA1772D8B9C}" xr6:coauthVersionLast="47" xr6:coauthVersionMax="47" xr10:uidLastSave="{00000000-0000-0000-0000-000000000000}"/>
  <bookViews>
    <workbookView xWindow="-110" yWindow="-110" windowWidth="19420" windowHeight="11620" xr2:uid="{00000000-000D-0000-FFFF-FFFF00000000}"/>
  </bookViews>
  <sheets>
    <sheet name="目次" sheetId="1" r:id="rId1"/>
    <sheet name="N(1)" sheetId="2" r:id="rId2"/>
    <sheet name="P(2)" sheetId="3" r:id="rId3"/>
    <sheet name="NP(3)" sheetId="4" r:id="rId4"/>
  </sheets>
  <definedNames>
    <definedName name="_xlnm.Print_Area" localSheetId="0">目次!$A:$J</definedName>
    <definedName name="_xlnm.Print_Titles" localSheetId="1">'N(1)'!$A:$G,'N(1)'!$1:$2</definedName>
    <definedName name="_xlnm.Print_Titles" localSheetId="3">'NP(3)'!$A:$G,'NP(3)'!$1:$2</definedName>
    <definedName name="_xlnm.Print_Titles" localSheetId="2">'P(2)'!$A:$G,'P(2)'!$1:$2</definedName>
    <definedName name="_xlnm.Print_Titles" localSheetId="0">目次!$1:$5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202" i="4" l="1"/>
  <c r="B10133" i="4"/>
  <c r="B9972" i="4"/>
  <c r="B9811" i="4"/>
  <c r="B9650" i="4"/>
  <c r="B9489" i="4"/>
  <c r="B9328" i="4"/>
  <c r="B9271" i="4"/>
  <c r="B9214" i="4"/>
  <c r="B9157" i="4"/>
  <c r="B8988" i="4"/>
  <c r="B8919" i="4"/>
  <c r="B8750" i="4"/>
  <c r="B8681" i="4"/>
  <c r="B8576" i="4"/>
  <c r="B8471" i="4"/>
  <c r="B8426" i="4"/>
  <c r="B8381" i="4"/>
  <c r="B8276" i="4"/>
  <c r="B8171" i="4"/>
  <c r="B8126" i="4"/>
  <c r="B8081" i="4"/>
  <c r="B8024" i="4"/>
  <c r="B7583" i="4"/>
  <c r="B7142" i="4"/>
  <c r="B6989" i="4"/>
  <c r="B6836" i="4"/>
  <c r="B6395" i="4"/>
  <c r="B5954" i="4"/>
  <c r="B5833" i="4"/>
  <c r="B5712" i="4"/>
  <c r="B5661" i="4"/>
  <c r="B5610" i="4"/>
  <c r="B5489" i="4"/>
  <c r="B5368" i="4"/>
  <c r="B5317" i="4"/>
  <c r="B5266" i="4"/>
  <c r="B5145" i="4"/>
  <c r="B5024" i="4"/>
  <c r="B4973" i="4"/>
  <c r="B4922" i="4"/>
  <c r="B4801" i="4"/>
  <c r="B4680" i="4"/>
  <c r="B4629" i="4"/>
  <c r="B4578" i="4"/>
  <c r="B4457" i="4"/>
  <c r="B4336" i="4"/>
  <c r="B4285" i="4"/>
  <c r="B4234" i="4"/>
  <c r="B4129" i="4"/>
  <c r="B4024" i="4"/>
  <c r="B3979" i="4"/>
  <c r="B3934" i="4"/>
  <c r="B3637" i="4"/>
  <c r="B3340" i="4"/>
  <c r="B3319" i="4"/>
  <c r="B3298" i="4"/>
  <c r="B3129" i="4"/>
  <c r="B2960" i="4"/>
  <c r="B2891" i="4"/>
  <c r="B2822" i="4"/>
  <c r="B2717" i="4"/>
  <c r="B2612" i="4"/>
  <c r="B2567" i="4"/>
  <c r="B2522" i="4"/>
  <c r="B2337" i="4"/>
  <c r="B2152" i="4"/>
  <c r="B2077" i="4"/>
  <c r="B2002" i="4"/>
  <c r="B1753" i="4"/>
  <c r="B1504" i="4"/>
  <c r="B1405" i="4"/>
  <c r="B1306" i="4"/>
  <c r="B1009" i="4"/>
  <c r="B712" i="4"/>
  <c r="B415" i="4"/>
  <c r="B118" i="4"/>
  <c r="B61" i="4"/>
  <c r="B4" i="4"/>
  <c r="B5376" i="3"/>
  <c r="B5338" i="3"/>
  <c r="B5254" i="3"/>
  <c r="B5170" i="3"/>
  <c r="B5086" i="3"/>
  <c r="B5002" i="3"/>
  <c r="B4918" i="3"/>
  <c r="B4886" i="3"/>
  <c r="B4854" i="3"/>
  <c r="B4822" i="3"/>
  <c r="B4734" i="3"/>
  <c r="B4696" i="3"/>
  <c r="B4608" i="3"/>
  <c r="B4570" i="3"/>
  <c r="B4514" i="3"/>
  <c r="B4458" i="3"/>
  <c r="B4432" i="3"/>
  <c r="B4406" i="3"/>
  <c r="B4350" i="3"/>
  <c r="B4294" i="3"/>
  <c r="B4268" i="3"/>
  <c r="B4242" i="3"/>
  <c r="B4210" i="3"/>
  <c r="B3986" i="3"/>
  <c r="B3762" i="3"/>
  <c r="B3682" i="3"/>
  <c r="B3602" i="3"/>
  <c r="B3378" i="3"/>
  <c r="B3154" i="3"/>
  <c r="B3090" i="3"/>
  <c r="B3026" i="3"/>
  <c r="B2997" i="3"/>
  <c r="B2968" i="3"/>
  <c r="B2904" i="3"/>
  <c r="B2840" i="3"/>
  <c r="B2811" i="3"/>
  <c r="B2782" i="3"/>
  <c r="B2718" i="3"/>
  <c r="B2654" i="3"/>
  <c r="B2625" i="3"/>
  <c r="B2596" i="3"/>
  <c r="B2532" i="3"/>
  <c r="B2468" i="3"/>
  <c r="B2439" i="3"/>
  <c r="B2410" i="3"/>
  <c r="B2346" i="3"/>
  <c r="B2282" i="3"/>
  <c r="B2253" i="3"/>
  <c r="B2224" i="3"/>
  <c r="B2168" i="3"/>
  <c r="B2112" i="3"/>
  <c r="B2086" i="3"/>
  <c r="B2060" i="3"/>
  <c r="B1908" i="3"/>
  <c r="B1756" i="3"/>
  <c r="B1742" i="3"/>
  <c r="B1728" i="3"/>
  <c r="B1640" i="3"/>
  <c r="B1552" i="3"/>
  <c r="B1514" i="3"/>
  <c r="B1476" i="3"/>
  <c r="B1420" i="3"/>
  <c r="B1364" i="3"/>
  <c r="B1338" i="3"/>
  <c r="B1312" i="3"/>
  <c r="B1216" i="3"/>
  <c r="B1120" i="3"/>
  <c r="B1079" i="3"/>
  <c r="B1038" i="3"/>
  <c r="B910" i="3"/>
  <c r="B782" i="3"/>
  <c r="B729" i="3"/>
  <c r="B676" i="3"/>
  <c r="B524" i="3"/>
  <c r="B372" i="3"/>
  <c r="B220" i="3"/>
  <c r="B68" i="3"/>
  <c r="B36" i="3"/>
  <c r="B4" i="3"/>
  <c r="B5376" i="2"/>
  <c r="B5338" i="2"/>
  <c r="B5254" i="2"/>
  <c r="B5170" i="2"/>
  <c r="B5086" i="2"/>
  <c r="B5002" i="2"/>
  <c r="B4918" i="2"/>
  <c r="B4886" i="2"/>
  <c r="B4854" i="2"/>
  <c r="B4822" i="2"/>
  <c r="B4734" i="2"/>
  <c r="B4696" i="2"/>
  <c r="B4608" i="2"/>
  <c r="B4570" i="2"/>
  <c r="B4514" i="2"/>
  <c r="B4458" i="2"/>
  <c r="B4432" i="2"/>
  <c r="B4406" i="2"/>
  <c r="B4350" i="2"/>
  <c r="B4294" i="2"/>
  <c r="B4268" i="2"/>
  <c r="B4242" i="2"/>
  <c r="B4210" i="2"/>
  <c r="B3986" i="2"/>
  <c r="B3762" i="2"/>
  <c r="B3682" i="2"/>
  <c r="B3602" i="2"/>
  <c r="B3378" i="2"/>
  <c r="B3154" i="2"/>
  <c r="B3090" i="2"/>
  <c r="B3026" i="2"/>
  <c r="B2997" i="2"/>
  <c r="B2968" i="2"/>
  <c r="B2904" i="2"/>
  <c r="B2840" i="2"/>
  <c r="B2811" i="2"/>
  <c r="B2782" i="2"/>
  <c r="B2718" i="2"/>
  <c r="B2654" i="2"/>
  <c r="B2625" i="2"/>
  <c r="B2596" i="2"/>
  <c r="B2532" i="2"/>
  <c r="B2468" i="2"/>
  <c r="B2439" i="2"/>
  <c r="B2410" i="2"/>
  <c r="B2346" i="2"/>
  <c r="B2282" i="2"/>
  <c r="B2253" i="2"/>
  <c r="B2224" i="2"/>
  <c r="B2168" i="2"/>
  <c r="B2112" i="2"/>
  <c r="B2086" i="2"/>
  <c r="B2060" i="2"/>
  <c r="B1908" i="2"/>
  <c r="B1756" i="2"/>
  <c r="B1742" i="2"/>
  <c r="B1728" i="2"/>
  <c r="B1640" i="2"/>
  <c r="B1552" i="2"/>
  <c r="B1514" i="2"/>
  <c r="B1476" i="2"/>
  <c r="B1420" i="2"/>
  <c r="B1364" i="2"/>
  <c r="B1338" i="2"/>
  <c r="B1312" i="2"/>
  <c r="B1216" i="2"/>
  <c r="B1120" i="2"/>
  <c r="B1079" i="2"/>
  <c r="B1038" i="2"/>
  <c r="B910" i="2"/>
  <c r="B782" i="2"/>
  <c r="B729" i="2"/>
  <c r="B676" i="2"/>
  <c r="B524" i="2"/>
  <c r="B372" i="2"/>
  <c r="B220" i="2"/>
  <c r="B68" i="2"/>
  <c r="B36" i="2"/>
  <c r="B4" i="2"/>
  <c r="K85" i="1"/>
  <c r="J85" i="1"/>
  <c r="I85" i="1"/>
  <c r="K84" i="1"/>
  <c r="J84" i="1"/>
  <c r="I84" i="1"/>
  <c r="K83" i="1"/>
  <c r="J83" i="1"/>
  <c r="I83" i="1"/>
  <c r="K82" i="1"/>
  <c r="J82" i="1"/>
  <c r="I82" i="1"/>
  <c r="K81" i="1"/>
  <c r="J81" i="1"/>
  <c r="I81" i="1"/>
  <c r="K80" i="1"/>
  <c r="J80" i="1"/>
  <c r="I80" i="1"/>
  <c r="K79" i="1"/>
  <c r="J79" i="1"/>
  <c r="I79" i="1"/>
  <c r="K78" i="1"/>
  <c r="J78" i="1"/>
  <c r="I78" i="1"/>
  <c r="K77" i="1"/>
  <c r="J77" i="1"/>
  <c r="I77" i="1"/>
  <c r="K76" i="1"/>
  <c r="J76" i="1"/>
  <c r="I76" i="1"/>
  <c r="K75" i="1"/>
  <c r="J75" i="1"/>
  <c r="I75" i="1"/>
  <c r="K74" i="1"/>
  <c r="J74" i="1"/>
  <c r="I74" i="1"/>
  <c r="K73" i="1"/>
  <c r="J73" i="1"/>
  <c r="I73" i="1"/>
  <c r="K72" i="1"/>
  <c r="J72" i="1"/>
  <c r="I72" i="1"/>
  <c r="K71" i="1"/>
  <c r="J71" i="1"/>
  <c r="I71" i="1"/>
  <c r="K70" i="1"/>
  <c r="J70" i="1"/>
  <c r="I70" i="1"/>
  <c r="K69" i="1"/>
  <c r="J69" i="1"/>
  <c r="I69" i="1"/>
  <c r="K68" i="1"/>
  <c r="J68" i="1"/>
  <c r="I68" i="1"/>
  <c r="K67" i="1"/>
  <c r="J67" i="1"/>
  <c r="I67" i="1"/>
  <c r="K66" i="1"/>
  <c r="J66" i="1"/>
  <c r="I66" i="1"/>
  <c r="K65" i="1"/>
  <c r="J65" i="1"/>
  <c r="I65" i="1"/>
  <c r="K64" i="1"/>
  <c r="J64" i="1"/>
  <c r="I64" i="1"/>
  <c r="K63" i="1"/>
  <c r="J63" i="1"/>
  <c r="I63" i="1"/>
  <c r="K62" i="1"/>
  <c r="J62" i="1"/>
  <c r="I62" i="1"/>
  <c r="K61" i="1"/>
  <c r="J61" i="1"/>
  <c r="I61" i="1"/>
  <c r="K60" i="1"/>
  <c r="J60" i="1"/>
  <c r="I60" i="1"/>
  <c r="K59" i="1"/>
  <c r="J59" i="1"/>
  <c r="I59" i="1"/>
  <c r="K58" i="1"/>
  <c r="J58" i="1"/>
  <c r="I58" i="1"/>
  <c r="K57" i="1"/>
  <c r="J57" i="1"/>
  <c r="I57" i="1"/>
  <c r="K56" i="1"/>
  <c r="J56" i="1"/>
  <c r="I56" i="1"/>
  <c r="K55" i="1"/>
  <c r="J55" i="1"/>
  <c r="I55" i="1"/>
  <c r="K54" i="1"/>
  <c r="J54" i="1"/>
  <c r="I54" i="1"/>
  <c r="K53" i="1"/>
  <c r="J53" i="1"/>
  <c r="I53" i="1"/>
  <c r="K52" i="1"/>
  <c r="J52" i="1"/>
  <c r="I52" i="1"/>
  <c r="K51" i="1"/>
  <c r="J51" i="1"/>
  <c r="I51" i="1"/>
  <c r="K50" i="1"/>
  <c r="J50" i="1"/>
  <c r="I50" i="1"/>
  <c r="K49" i="1"/>
  <c r="J49" i="1"/>
  <c r="I49" i="1"/>
  <c r="K48" i="1"/>
  <c r="J48" i="1"/>
  <c r="I48" i="1"/>
  <c r="K47" i="1"/>
  <c r="J47" i="1"/>
  <c r="I47" i="1"/>
  <c r="K46" i="1"/>
  <c r="J46" i="1"/>
  <c r="I46" i="1"/>
  <c r="K45" i="1"/>
  <c r="J45" i="1"/>
  <c r="I45" i="1"/>
  <c r="K44" i="1"/>
  <c r="J44" i="1"/>
  <c r="I44" i="1"/>
  <c r="K43" i="1"/>
  <c r="J43" i="1"/>
  <c r="I43" i="1"/>
  <c r="K42" i="1"/>
  <c r="J42" i="1"/>
  <c r="I42" i="1"/>
  <c r="K41" i="1"/>
  <c r="J41" i="1"/>
  <c r="I41" i="1"/>
  <c r="K40" i="1"/>
  <c r="J40" i="1"/>
  <c r="I40" i="1"/>
  <c r="K39" i="1"/>
  <c r="J39" i="1"/>
  <c r="I39" i="1"/>
  <c r="K38" i="1"/>
  <c r="J38" i="1"/>
  <c r="I38" i="1"/>
  <c r="K37" i="1"/>
  <c r="J37" i="1"/>
  <c r="I37" i="1"/>
  <c r="K36" i="1"/>
  <c r="J36" i="1"/>
  <c r="I36" i="1"/>
  <c r="K35" i="1"/>
  <c r="J35" i="1"/>
  <c r="I35" i="1"/>
  <c r="K34" i="1"/>
  <c r="J34" i="1"/>
  <c r="I34" i="1"/>
  <c r="K33" i="1"/>
  <c r="J33" i="1"/>
  <c r="I33" i="1"/>
  <c r="K32" i="1"/>
  <c r="J32" i="1"/>
  <c r="I32" i="1"/>
  <c r="K31" i="1"/>
  <c r="J31" i="1"/>
  <c r="I31" i="1"/>
  <c r="K30" i="1"/>
  <c r="J30" i="1"/>
  <c r="I30" i="1"/>
  <c r="K29" i="1"/>
  <c r="J29" i="1"/>
  <c r="I29" i="1"/>
  <c r="K28" i="1"/>
  <c r="J28" i="1"/>
  <c r="I28" i="1"/>
  <c r="K27" i="1"/>
  <c r="J27" i="1"/>
  <c r="I27" i="1"/>
  <c r="K26" i="1"/>
  <c r="J26" i="1"/>
  <c r="I26" i="1"/>
  <c r="K25" i="1"/>
  <c r="J25" i="1"/>
  <c r="I25" i="1"/>
  <c r="K24" i="1"/>
  <c r="J24" i="1"/>
  <c r="I24" i="1"/>
  <c r="K23" i="1"/>
  <c r="J23" i="1"/>
  <c r="I23" i="1"/>
  <c r="K22" i="1"/>
  <c r="J22" i="1"/>
  <c r="I22" i="1"/>
  <c r="K21" i="1"/>
  <c r="J21" i="1"/>
  <c r="I21" i="1"/>
  <c r="K20" i="1"/>
  <c r="J20" i="1"/>
  <c r="I20" i="1"/>
  <c r="K19" i="1"/>
  <c r="J19" i="1"/>
  <c r="I19" i="1"/>
  <c r="K18" i="1"/>
  <c r="J18" i="1"/>
  <c r="I18" i="1"/>
  <c r="K17" i="1"/>
  <c r="J17" i="1"/>
  <c r="I17" i="1"/>
  <c r="K16" i="1"/>
  <c r="J16" i="1"/>
  <c r="I16" i="1"/>
  <c r="K15" i="1"/>
  <c r="J15" i="1"/>
  <c r="I15" i="1"/>
  <c r="K14" i="1"/>
  <c r="J14" i="1"/>
  <c r="I14" i="1"/>
  <c r="K13" i="1"/>
  <c r="J13" i="1"/>
  <c r="I13" i="1"/>
  <c r="K12" i="1"/>
  <c r="J12" i="1"/>
  <c r="I12" i="1"/>
  <c r="K11" i="1"/>
  <c r="J11" i="1"/>
  <c r="I11" i="1"/>
  <c r="K10" i="1"/>
  <c r="J10" i="1"/>
  <c r="I10" i="1"/>
  <c r="K9" i="1"/>
  <c r="J9" i="1"/>
  <c r="I9" i="1"/>
  <c r="K8" i="1"/>
  <c r="J8" i="1"/>
  <c r="I8" i="1"/>
  <c r="K7" i="1"/>
  <c r="J7" i="1"/>
  <c r="I7" i="1"/>
</calcChain>
</file>

<file path=xl/sharedStrings.xml><?xml version="1.0" encoding="utf-8"?>
<sst xmlns="http://schemas.openxmlformats.org/spreadsheetml/2006/main" count="17916" uniqueCount="2387">
  <si>
    <t>在外邦人の孤独・孤立の実態把握のための調査_クロス_国横断</t>
  </si>
  <si>
    <t xml:space="preserve">    共通条件:S1(1)</t>
  </si>
  <si>
    <t>No</t>
  </si>
  <si>
    <t>表頭</t>
  </si>
  <si>
    <t>アイテム名</t>
  </si>
  <si>
    <t>質問文</t>
  </si>
  <si>
    <t>型</t>
  </si>
  <si>
    <t>表側</t>
  </si>
  <si>
    <t>N</t>
  </si>
  <si>
    <t>%</t>
  </si>
  <si>
    <t>N%</t>
  </si>
  <si>
    <t>アイテム条件</t>
  </si>
  <si>
    <t>出力条件</t>
  </si>
  <si>
    <t>表肩</t>
  </si>
  <si>
    <t>表頭:[Q23]Q23. あなたは、どの程度、孤独であると感じることがありますか。（ひとつだけ）(SA)</t>
  </si>
  <si>
    <t>表側:[NQ2Q3]性別×年齢階級別(SA)</t>
  </si>
  <si>
    <t>全体</t>
  </si>
  <si>
    <t>決してない</t>
  </si>
  <si>
    <t>ほとんどない</t>
  </si>
  <si>
    <t>たまにある</t>
  </si>
  <si>
    <t>時々ある</t>
  </si>
  <si>
    <t>しばしばある・常にある</t>
  </si>
  <si>
    <t>わからない</t>
  </si>
  <si>
    <t>回答したくない</t>
  </si>
  <si>
    <t>男性16～19歳</t>
  </si>
  <si>
    <t>男性20～29歳</t>
  </si>
  <si>
    <t>男性30～39歳</t>
  </si>
  <si>
    <t>男性40～49歳</t>
  </si>
  <si>
    <t>男性50～59歳</t>
  </si>
  <si>
    <t>男性60～69歳</t>
  </si>
  <si>
    <t>男性70～79歳</t>
  </si>
  <si>
    <t>男性80歳以上</t>
  </si>
  <si>
    <t>女性16～19歳</t>
  </si>
  <si>
    <t>女性20～29歳</t>
  </si>
  <si>
    <t>女性30～39歳</t>
  </si>
  <si>
    <t>女性40～49歳</t>
  </si>
  <si>
    <t>女性50～59歳</t>
  </si>
  <si>
    <t>女性60～69歳</t>
  </si>
  <si>
    <t>女性70～79歳</t>
  </si>
  <si>
    <t>女性80歳以上</t>
  </si>
  <si>
    <t>その他16～19歳</t>
  </si>
  <si>
    <t>その他20～29歳</t>
  </si>
  <si>
    <t>その他30～39歳</t>
  </si>
  <si>
    <t>その他40～49歳</t>
  </si>
  <si>
    <t>その他50～59歳</t>
  </si>
  <si>
    <t>その他60～69歳</t>
  </si>
  <si>
    <t>その他70～79歳</t>
  </si>
  <si>
    <t>その他80歳以上</t>
  </si>
  <si>
    <t>Q23</t>
  </si>
  <si>
    <t>Q23. あなたは、どの程度、孤独であると感じることがありますか。（ひとつだけ）</t>
  </si>
  <si>
    <t>SA</t>
  </si>
  <si>
    <t>NQ2Q3</t>
  </si>
  <si>
    <t>性別×年齢階級別</t>
  </si>
  <si>
    <t xml:space="preserve"> </t>
  </si>
  <si>
    <t>表頭:[NQ20Q21Q22]孤独感間接質問合計(SA)</t>
  </si>
  <si>
    <t>10~12点（常にある）</t>
  </si>
  <si>
    <t>7~9点（時々ある）</t>
  </si>
  <si>
    <t>4~6点（ほとんどない）</t>
  </si>
  <si>
    <t>3点（決してない）</t>
  </si>
  <si>
    <t>わからない・回答したくない</t>
  </si>
  <si>
    <t>NQ20Q21Q22</t>
  </si>
  <si>
    <t>孤独感間接質問合計</t>
  </si>
  <si>
    <t>表側:[NQ2Q3Q4]性別×年齢階級別×居住国滞在年数別(SA)</t>
  </si>
  <si>
    <t>男性16～19歳 ６か月未満</t>
  </si>
  <si>
    <t>男性16～19歳 ６か月以上 １年未満</t>
  </si>
  <si>
    <t>男性16～19歳 １年以上 ２年未満</t>
  </si>
  <si>
    <t>男性16～19歳 ２年以上 ３年未満</t>
  </si>
  <si>
    <t>男性16～19歳 ３年以上 ５年未満</t>
  </si>
  <si>
    <t>男性16～19歳 ５年以上</t>
  </si>
  <si>
    <t>男性20～29歳 ６か月未満</t>
  </si>
  <si>
    <t>男性20～29歳 ６か月以上 １年未満</t>
  </si>
  <si>
    <t>男性20～29歳 １年以上 ２年未満</t>
  </si>
  <si>
    <t>男性20～29歳 ２年以上 ３年未満</t>
  </si>
  <si>
    <t>男性20～29歳 ３年以上 ５年未満</t>
  </si>
  <si>
    <t>男性20～29歳 ５年以上</t>
  </si>
  <si>
    <t>男性30～39歳 ６か月未満</t>
  </si>
  <si>
    <t>男性30～39歳 ６か月以上 １年未満</t>
  </si>
  <si>
    <t>男性30～39歳 １年以上 ２年未満</t>
  </si>
  <si>
    <t>男性30～39歳 ２年以上 ３年未満</t>
  </si>
  <si>
    <t>男性30～39歳 ３年以上 ５年未満</t>
  </si>
  <si>
    <t>男性30～39歳 ５年以上</t>
  </si>
  <si>
    <t>男性40～49歳 ６か月未満</t>
  </si>
  <si>
    <t>男性40～49歳 ６か月以上 １年未満</t>
  </si>
  <si>
    <t>男性40～49歳 １年以上 ２年未満</t>
  </si>
  <si>
    <t>男性40～49歳 ２年以上 ３年未満</t>
  </si>
  <si>
    <t>男性40～49歳 ３年以上 ５年未満</t>
  </si>
  <si>
    <t>男性40～49歳 ５年以上</t>
  </si>
  <si>
    <t>男性50～59歳 ６か月未満</t>
  </si>
  <si>
    <t>男性50～59歳 ６か月以上 １年未満</t>
  </si>
  <si>
    <t>男性50～59歳 １年以上 ２年未満</t>
  </si>
  <si>
    <t>男性50～59歳 ２年以上 ３年未満</t>
  </si>
  <si>
    <t>男性50～59歳 ３年以上 ５年未満</t>
  </si>
  <si>
    <t>男性50～59歳 ５年以上</t>
  </si>
  <si>
    <t>男性60～69歳 ６か月未満</t>
  </si>
  <si>
    <t>男性60～69歳 ６か月以上 １年未満</t>
  </si>
  <si>
    <t>男性60～69歳 １年以上 ２年未満</t>
  </si>
  <si>
    <t>男性60～69歳 ２年以上 ３年未満</t>
  </si>
  <si>
    <t>男性60～69歳 ３年以上 ５年未満</t>
  </si>
  <si>
    <t>男性60～69歳 ５年以上</t>
  </si>
  <si>
    <t>男性70～79歳 ６か月未満</t>
  </si>
  <si>
    <t>男性70～79歳 ６か月以上 １年未満</t>
  </si>
  <si>
    <t>男性70～79歳 １年以上 ２年未満</t>
  </si>
  <si>
    <t>男性70～79歳 ２年以上 ３年未満</t>
  </si>
  <si>
    <t>男性70～79歳 ３年以上 ５年未満</t>
  </si>
  <si>
    <t>男性70～79歳 ５年以上</t>
  </si>
  <si>
    <t>男性80歳以上 ６か月未満</t>
  </si>
  <si>
    <t>男性80歳以上 ６か月以上 １年未満</t>
  </si>
  <si>
    <t>男性80歳以上 １年以上 ２年未満</t>
  </si>
  <si>
    <t>男性80歳以上 ２年以上 ３年未満</t>
  </si>
  <si>
    <t>男性80歳以上 ３年以上 ５年未満</t>
  </si>
  <si>
    <t>男性80歳以上 ５年以上</t>
  </si>
  <si>
    <t>女性16～19歳 ６か月未満</t>
  </si>
  <si>
    <t>女性16～19歳 ６か月以上 １年未満</t>
  </si>
  <si>
    <t>女性16～19歳 １年以上 ２年未満</t>
  </si>
  <si>
    <t>女性16～19歳 ２年以上 ３年未満</t>
  </si>
  <si>
    <t>女性16～19歳 ３年以上 ５年未満</t>
  </si>
  <si>
    <t>女性16～19歳 ５年以上</t>
  </si>
  <si>
    <t>女性20～29歳 ６か月未満</t>
  </si>
  <si>
    <t>女性20～29歳 ６か月以上 １年未満</t>
  </si>
  <si>
    <t>女性20～29歳 １年以上 ２年未満</t>
  </si>
  <si>
    <t>女性20～29歳 ２年以上 ３年未満</t>
  </si>
  <si>
    <t>女性20～29歳 ３年以上 ５年未満</t>
  </si>
  <si>
    <t>女性20～29歳 ５年以上</t>
  </si>
  <si>
    <t>女性30～39歳 ６か月未満</t>
  </si>
  <si>
    <t>女性30～39歳 ６か月以上 １年未満</t>
  </si>
  <si>
    <t>女性30～39歳 １年以上 ２年未満</t>
  </si>
  <si>
    <t>女性30～39歳 ２年以上 ３年未満</t>
  </si>
  <si>
    <t>女性30～39歳 ３年以上 ５年未満</t>
  </si>
  <si>
    <t>女性30～39歳 ５年以上</t>
  </si>
  <si>
    <t>女性40～49歳 ６か月未満</t>
  </si>
  <si>
    <t>女性40～49歳 ６か月以上 １年未満</t>
  </si>
  <si>
    <t>女性40～49歳 １年以上 ２年未満</t>
  </si>
  <si>
    <t>女性40～49歳 ２年以上 ３年未満</t>
  </si>
  <si>
    <t>女性40～49歳 ３年以上 ５年未満</t>
  </si>
  <si>
    <t>女性40～49歳 ５年以上</t>
  </si>
  <si>
    <t>女性50～59歳 ６か月未満</t>
  </si>
  <si>
    <t>女性50～59歳 ６か月以上 １年未満</t>
  </si>
  <si>
    <t>女性50～59歳 １年以上 ２年未満</t>
  </si>
  <si>
    <t>女性50～59歳 ２年以上 ３年未満</t>
  </si>
  <si>
    <t>女性50～59歳 ３年以上 ５年未満</t>
  </si>
  <si>
    <t>女性50～59歳 ５年以上</t>
  </si>
  <si>
    <t>女性60～69歳 ６か月未満</t>
  </si>
  <si>
    <t>女性60～69歳 ６か月以上 １年未満</t>
  </si>
  <si>
    <t>女性60～69歳 １年以上 ２年未満</t>
  </si>
  <si>
    <t>女性60～69歳 ２年以上 ３年未満</t>
  </si>
  <si>
    <t>女性60～69歳 ３年以上 ５年未満</t>
  </si>
  <si>
    <t>女性60～69歳 ５年以上</t>
  </si>
  <si>
    <t>女性70～79歳 ６か月未満</t>
  </si>
  <si>
    <t>女性70～79歳 ６か月以上 １年未満</t>
  </si>
  <si>
    <t>女性70～79歳 １年以上 ２年未満</t>
  </si>
  <si>
    <t>女性70～79歳 ２年以上 ３年未満</t>
  </si>
  <si>
    <t>女性70～79歳 ３年以上 ５年未満</t>
  </si>
  <si>
    <t>女性70～79歳 ５年以上</t>
  </si>
  <si>
    <t>女性80歳以上 ６か月未満</t>
  </si>
  <si>
    <t>女性80歳以上 ６か月以上 １年未満</t>
  </si>
  <si>
    <t>女性80歳以上 １年以上 ２年未満</t>
  </si>
  <si>
    <t>女性80歳以上 ２年以上 ３年未満</t>
  </si>
  <si>
    <t>女性80歳以上 ３年以上 ５年未満</t>
  </si>
  <si>
    <t>女性80歳以上 ５年以上</t>
  </si>
  <si>
    <t>その他16～19歳 ６か月未満</t>
  </si>
  <si>
    <t>その他16～19歳 ６か月以上 １年未満</t>
  </si>
  <si>
    <t>その他16～19歳 １年以上 ２年未満</t>
  </si>
  <si>
    <t>その他16～19歳 ２年以上 ３年未満</t>
  </si>
  <si>
    <t>その他16～19歳 ３年以上 ５年未満</t>
  </si>
  <si>
    <t>その他16～19歳 ５年以上</t>
  </si>
  <si>
    <t>その他20～29歳 ６か月未満</t>
  </si>
  <si>
    <t>その他20～29歳 ６か月以上 １年未満</t>
  </si>
  <si>
    <t>その他20～29歳 １年以上 ２年未満</t>
  </si>
  <si>
    <t>その他20～29歳 ２年以上 ３年未満</t>
  </si>
  <si>
    <t>その他20～29歳 ３年以上 ５年未満</t>
  </si>
  <si>
    <t>その他20～29歳 ５年以上</t>
  </si>
  <si>
    <t>その他30～39歳 ６か月未満</t>
  </si>
  <si>
    <t>その他30～39歳 ６か月以上 １年未満</t>
  </si>
  <si>
    <t>その他30～39歳 １年以上 ２年未満</t>
  </si>
  <si>
    <t>その他30～39歳 ２年以上 ３年未満</t>
  </si>
  <si>
    <t>その他30～39歳 ３年以上 ５年未満</t>
  </si>
  <si>
    <t>その他30～39歳 ５年以上</t>
  </si>
  <si>
    <t>その他40～49歳 ６か月未満</t>
  </si>
  <si>
    <t>その他40～49歳 ６か月以上 １年未満</t>
  </si>
  <si>
    <t>その他40～49歳 １年以上 ２年未満</t>
  </si>
  <si>
    <t>その他40～49歳 ２年以上 ３年未満</t>
  </si>
  <si>
    <t>その他40～49歳 ３年以上 ５年未満</t>
  </si>
  <si>
    <t>その他40～49歳 ５年以上</t>
  </si>
  <si>
    <t>その他50～59歳 ６か月未満</t>
  </si>
  <si>
    <t>その他50～59歳 ６か月以上 １年未満</t>
  </si>
  <si>
    <t>その他50～59歳 １年以上 ２年未満</t>
  </si>
  <si>
    <t>その他50～59歳 ２年以上 ３年未満</t>
  </si>
  <si>
    <t>その他50～59歳 ３年以上 ５年未満</t>
  </si>
  <si>
    <t>その他50～59歳 ５年以上</t>
  </si>
  <si>
    <t>その他60～69歳 ６か月未満</t>
  </si>
  <si>
    <t>その他60～69歳 ６か月以上 １年未満</t>
  </si>
  <si>
    <t>その他60～69歳 １年以上 ２年未満</t>
  </si>
  <si>
    <t>その他60～69歳 ２年以上 ３年未満</t>
  </si>
  <si>
    <t>その他60～69歳 ３年以上 ５年未満</t>
  </si>
  <si>
    <t>その他60～69歳 ５年以上</t>
  </si>
  <si>
    <t>その他70～79歳 ６か月未満</t>
  </si>
  <si>
    <t>その他70～79歳 ６か月以上 １年未満</t>
  </si>
  <si>
    <t>その他70～79歳 １年以上 ２年未満</t>
  </si>
  <si>
    <t>その他70～79歳 ２年以上 ３年未満</t>
  </si>
  <si>
    <t>その他70～79歳 ３年以上 ５年未満</t>
  </si>
  <si>
    <t>その他70～79歳 ５年以上</t>
  </si>
  <si>
    <t>その他80歳以上 ６か月未満</t>
  </si>
  <si>
    <t>その他80歳以上 ６か月以上 １年未満</t>
  </si>
  <si>
    <t>その他80歳以上 １年以上 ２年未満</t>
  </si>
  <si>
    <t>その他80歳以上 ２年以上 ３年未満</t>
  </si>
  <si>
    <t>その他80歳以上 ３年以上 ５年未満</t>
  </si>
  <si>
    <t>その他80歳以上 ５年以上</t>
  </si>
  <si>
    <t>NQ2Q3Q4</t>
  </si>
  <si>
    <t>性別×年齢階級別×居住国滞在年数別</t>
  </si>
  <si>
    <t>表側:[NQ2Q3Q5]性別×年齢階級別×配偶者の形態別(SA)</t>
  </si>
  <si>
    <t>男性16～19歳 未婚</t>
  </si>
  <si>
    <t>男性16～19歳 日本国籍の配偶者あり</t>
  </si>
  <si>
    <t>男性16～19歳 居住国国籍の配偶者あり</t>
  </si>
  <si>
    <t>男性16～19歳 第三国（日本・居住国以外の国）国籍の配偶者あり</t>
  </si>
  <si>
    <t>男性16～19歳 死別</t>
  </si>
  <si>
    <t>男性16～19歳 離別</t>
  </si>
  <si>
    <t>男性20～29歳 未婚</t>
  </si>
  <si>
    <t>男性20～29歳 日本国籍の配偶者あり</t>
  </si>
  <si>
    <t>男性20～29歳 居住国国籍の配偶者あり</t>
  </si>
  <si>
    <t>男性20～29歳 第三国（日本・居住国以外の国）国籍の配偶者あり</t>
  </si>
  <si>
    <t>男性20～29歳 死別</t>
  </si>
  <si>
    <t>男性20～29歳 離別</t>
  </si>
  <si>
    <t>男性30～39歳 未婚</t>
  </si>
  <si>
    <t>男性30～39歳 日本国籍の配偶者あり</t>
  </si>
  <si>
    <t>男性30～39歳 居住国国籍の配偶者あり</t>
  </si>
  <si>
    <t>男性30～39歳 第三国（日本・居住国以外の国）国籍の配偶者あり</t>
  </si>
  <si>
    <t>男性30～39歳 死別</t>
  </si>
  <si>
    <t>男性30～39歳 離別</t>
  </si>
  <si>
    <t>男性40～49歳 未婚</t>
  </si>
  <si>
    <t>男性40～49歳 日本国籍の配偶者あり</t>
  </si>
  <si>
    <t>男性40～49歳 居住国国籍の配偶者あり</t>
  </si>
  <si>
    <t>男性40～49歳 第三国（日本・居住国以外の国）国籍の配偶者あり</t>
  </si>
  <si>
    <t>男性40～49歳 死別</t>
  </si>
  <si>
    <t>男性40～49歳 離別</t>
  </si>
  <si>
    <t>男性50～59歳 未婚</t>
  </si>
  <si>
    <t>男性50～59歳 日本国籍の配偶者あり</t>
  </si>
  <si>
    <t>男性50～59歳 居住国国籍の配偶者あり</t>
  </si>
  <si>
    <t>男性50～59歳 第三国（日本・居住国以外の国）国籍の配偶者あり</t>
  </si>
  <si>
    <t>男性50～59歳 死別</t>
  </si>
  <si>
    <t>男性50～59歳 離別</t>
  </si>
  <si>
    <t>男性60～69歳 未婚</t>
  </si>
  <si>
    <t>男性60～69歳 日本国籍の配偶者あり</t>
  </si>
  <si>
    <t>男性60～69歳 居住国国籍の配偶者あり</t>
  </si>
  <si>
    <t>男性60～69歳 第三国（日本・居住国以外の国）国籍の配偶者あり</t>
  </si>
  <si>
    <t>男性60～69歳 死別</t>
  </si>
  <si>
    <t>男性60～69歳 離別</t>
  </si>
  <si>
    <t>男性70～79歳 未婚</t>
  </si>
  <si>
    <t>男性70～79歳 日本国籍の配偶者あり</t>
  </si>
  <si>
    <t>男性70～79歳 居住国国籍の配偶者あり</t>
  </si>
  <si>
    <t>男性70～79歳 第三国（日本・居住国以外の国）国籍の配偶者あり</t>
  </si>
  <si>
    <t>男性70～79歳 死別</t>
  </si>
  <si>
    <t>男性70～79歳 離別</t>
  </si>
  <si>
    <t>男性80歳以上 未婚</t>
  </si>
  <si>
    <t>男性80歳以上 日本国籍の配偶者あり</t>
  </si>
  <si>
    <t>男性80歳以上 居住国国籍の配偶者あり</t>
  </si>
  <si>
    <t>男性80歳以上 第三国（日本・居住国以外の国）国籍の配偶者あり</t>
  </si>
  <si>
    <t>男性80歳以上 死別</t>
  </si>
  <si>
    <t>男性80歳以上 離別</t>
  </si>
  <si>
    <t>女性16～19歳 未婚</t>
  </si>
  <si>
    <t>女性16～19歳 日本国籍の配偶者あり</t>
  </si>
  <si>
    <t>女性16～19歳 居住国国籍の配偶者あり</t>
  </si>
  <si>
    <t>女性16～19歳 第三国（日本・居住国以外の国）国籍の配偶者あり</t>
  </si>
  <si>
    <t>女性16～19歳 死別</t>
  </si>
  <si>
    <t>女性16～19歳 離別</t>
  </si>
  <si>
    <t>女性20～29歳 未婚</t>
  </si>
  <si>
    <t>女性20～29歳 日本国籍の配偶者あり</t>
  </si>
  <si>
    <t>女性20～29歳 居住国国籍の配偶者あり</t>
  </si>
  <si>
    <t>女性20～29歳 第三国（日本・居住国以外の国）国籍の配偶者あり</t>
  </si>
  <si>
    <t>女性20～29歳 死別</t>
  </si>
  <si>
    <t>女性20～29歳 離別</t>
  </si>
  <si>
    <t>女性30～39歳 未婚</t>
  </si>
  <si>
    <t>女性30～39歳 日本国籍の配偶者あり</t>
  </si>
  <si>
    <t>女性30～39歳 居住国国籍の配偶者あり</t>
  </si>
  <si>
    <t>女性30～39歳 第三国（日本・居住国以外の国）国籍の配偶者あり</t>
  </si>
  <si>
    <t>女性30～39歳 死別</t>
  </si>
  <si>
    <t>女性30～39歳 離別</t>
  </si>
  <si>
    <t>女性40～49歳 未婚</t>
  </si>
  <si>
    <t>女性40～49歳 日本国籍の配偶者あり</t>
  </si>
  <si>
    <t>女性40～49歳 居住国国籍の配偶者あり</t>
  </si>
  <si>
    <t>女性40～49歳 第三国（日本・居住国以外の国）国籍の配偶者あり</t>
  </si>
  <si>
    <t>女性40～49歳 死別</t>
  </si>
  <si>
    <t>女性40～49歳 離別</t>
  </si>
  <si>
    <t>女性50～59歳 未婚</t>
  </si>
  <si>
    <t>女性50～59歳 日本国籍の配偶者あり</t>
  </si>
  <si>
    <t>女性50～59歳 居住国国籍の配偶者あり</t>
  </si>
  <si>
    <t>女性50～59歳 第三国（日本・居住国以外の国）国籍の配偶者あり</t>
  </si>
  <si>
    <t>女性50～59歳 死別</t>
  </si>
  <si>
    <t>女性50～59歳 離別</t>
  </si>
  <si>
    <t>女性60～69歳 未婚</t>
  </si>
  <si>
    <t>女性60～69歳 日本国籍の配偶者あり</t>
  </si>
  <si>
    <t>女性60～69歳 居住国国籍の配偶者あり</t>
  </si>
  <si>
    <t>女性60～69歳 第三国（日本・居住国以外の国）国籍の配偶者あり</t>
  </si>
  <si>
    <t>女性60～69歳 死別</t>
  </si>
  <si>
    <t>女性60～69歳 離別</t>
  </si>
  <si>
    <t>女性70～79歳 未婚</t>
  </si>
  <si>
    <t>女性70～79歳 日本国籍の配偶者あり</t>
  </si>
  <si>
    <t>女性70～79歳 居住国国籍の配偶者あり</t>
  </si>
  <si>
    <t>女性70～79歳 第三国（日本・居住国以外の国）国籍の配偶者あり</t>
  </si>
  <si>
    <t>女性70～79歳 死別</t>
  </si>
  <si>
    <t>女性70～79歳 離別</t>
  </si>
  <si>
    <t>女性80歳以上 未婚</t>
  </si>
  <si>
    <t>女性80歳以上 日本国籍の配偶者あり</t>
  </si>
  <si>
    <t>女性80歳以上 居住国国籍の配偶者あり</t>
  </si>
  <si>
    <t>女性80歳以上 第三国（日本・居住国以外の国）国籍の配偶者あり</t>
  </si>
  <si>
    <t>女性80歳以上 死別</t>
  </si>
  <si>
    <t>女性80歳以上 離別</t>
  </si>
  <si>
    <t>その他16～19歳 未婚</t>
  </si>
  <si>
    <t>その他16～19歳 日本国籍の配偶者あり</t>
  </si>
  <si>
    <t>その他16～19歳 居住国国籍の配偶者あり</t>
  </si>
  <si>
    <t>その他16～19歳 第三国（日本・居住国以外の国）国籍の配偶者あり</t>
  </si>
  <si>
    <t>その他16～19歳 死別</t>
  </si>
  <si>
    <t>その他16～19歳 離別</t>
  </si>
  <si>
    <t>その他20～29歳 未婚</t>
  </si>
  <si>
    <t>その他20～29歳 日本国籍の配偶者あり</t>
  </si>
  <si>
    <t>その他20～29歳 居住国国籍の配偶者あり</t>
  </si>
  <si>
    <t>その他20～29歳 第三国（日本・居住国以外の国）国籍の配偶者あり</t>
  </si>
  <si>
    <t>その他20～29歳 死別</t>
  </si>
  <si>
    <t>その他20～29歳 離別</t>
  </si>
  <si>
    <t>その他30～39歳 未婚</t>
  </si>
  <si>
    <t>その他30～39歳 日本国籍の配偶者あり</t>
  </si>
  <si>
    <t>その他30～39歳 居住国国籍の配偶者あり</t>
  </si>
  <si>
    <t>その他30～39歳 第三国（日本・居住国以外の国）国籍の配偶者あり</t>
  </si>
  <si>
    <t>その他30～39歳 死別</t>
  </si>
  <si>
    <t>その他30～39歳 離別</t>
  </si>
  <si>
    <t>その他40～49歳 未婚</t>
  </si>
  <si>
    <t>その他40～49歳 日本国籍の配偶者あり</t>
  </si>
  <si>
    <t>その他40～49歳 居住国国籍の配偶者あり</t>
  </si>
  <si>
    <t>その他40～49歳 第三国（日本・居住国以外の国）国籍の配偶者あり</t>
  </si>
  <si>
    <t>その他40～49歳 死別</t>
  </si>
  <si>
    <t>その他40～49歳 離別</t>
  </si>
  <si>
    <t>その他50～59歳 未婚</t>
  </si>
  <si>
    <t>その他50～59歳 日本国籍の配偶者あり</t>
  </si>
  <si>
    <t>その他50～59歳 居住国国籍の配偶者あり</t>
  </si>
  <si>
    <t>その他50～59歳 第三国（日本・居住国以外の国）国籍の配偶者あり</t>
  </si>
  <si>
    <t>その他50～59歳 死別</t>
  </si>
  <si>
    <t>その他50～59歳 離別</t>
  </si>
  <si>
    <t>その他60～69歳 未婚</t>
  </si>
  <si>
    <t>その他60～69歳 日本国籍の配偶者あり</t>
  </si>
  <si>
    <t>その他60～69歳 居住国国籍の配偶者あり</t>
  </si>
  <si>
    <t>その他60～69歳 第三国（日本・居住国以外の国）国籍の配偶者あり</t>
  </si>
  <si>
    <t>その他60～69歳 死別</t>
  </si>
  <si>
    <t>その他60～69歳 離別</t>
  </si>
  <si>
    <t>その他70～79歳 未婚</t>
  </si>
  <si>
    <t>その他70～79歳 日本国籍の配偶者あり</t>
  </si>
  <si>
    <t>その他70～79歳 居住国国籍の配偶者あり</t>
  </si>
  <si>
    <t>その他70～79歳 第三国（日本・居住国以外の国）国籍の配偶者あり</t>
  </si>
  <si>
    <t>その他70～79歳 死別</t>
  </si>
  <si>
    <t>その他70～79歳 離別</t>
  </si>
  <si>
    <t>その他80歳以上 未婚</t>
  </si>
  <si>
    <t>その他80歳以上 日本国籍の配偶者あり</t>
  </si>
  <si>
    <t>その他80歳以上 居住国国籍の配偶者あり</t>
  </si>
  <si>
    <t>その他80歳以上 第三国（日本・居住国以外の国）国籍の配偶者あり</t>
  </si>
  <si>
    <t>その他80歳以上 死別</t>
  </si>
  <si>
    <t>その他80歳以上 離別</t>
  </si>
  <si>
    <t>NQ2Q3Q5</t>
  </si>
  <si>
    <t>性別×年齢階級別×配偶者の形態別</t>
  </si>
  <si>
    <t>表側:[NQ3Q6]性別×同居人の形態別(MA)</t>
  </si>
  <si>
    <t>男性 日本人の配偶者</t>
  </si>
  <si>
    <t>男性 居住国国籍の配偶者</t>
  </si>
  <si>
    <t>男性 第三国（日本・居住国以外の国）国籍の配偶者</t>
  </si>
  <si>
    <t>男性 あなたの子</t>
  </si>
  <si>
    <t>男性 あなたの父</t>
  </si>
  <si>
    <t>男性 あなたの母</t>
  </si>
  <si>
    <t>男性 配偶者の父・母</t>
  </si>
  <si>
    <t>男性 あなたの兄弟・姉妹</t>
  </si>
  <si>
    <t>男性 他の親族（孫、祖父・祖母、おじ・おば・めい・おいなど）</t>
  </si>
  <si>
    <t>男性 日本国籍の友人・知人</t>
  </si>
  <si>
    <t>男性 外国籍の友人・知人</t>
  </si>
  <si>
    <t>男性 ホームステイ先の家族</t>
  </si>
  <si>
    <t>男性 ルームメイト</t>
  </si>
  <si>
    <t>男性 その他の人</t>
  </si>
  <si>
    <t>男性 同居している人はいない</t>
  </si>
  <si>
    <t>女性 日本人の配偶者</t>
  </si>
  <si>
    <t>女性 居住国国籍の配偶者</t>
  </si>
  <si>
    <t>女性 第三国（日本・居住国以外の国）国籍の配偶者</t>
  </si>
  <si>
    <t>女性 あなたの子</t>
  </si>
  <si>
    <t>女性 あなたの父</t>
  </si>
  <si>
    <t>女性 あなたの母</t>
  </si>
  <si>
    <t>女性 配偶者の父・母</t>
  </si>
  <si>
    <t>女性 あなたの兄弟・姉妹</t>
  </si>
  <si>
    <t>女性 他の親族（孫、祖父・祖母、おじ・おば・めい・おいなど）</t>
  </si>
  <si>
    <t>女性 日本国籍の友人・知人</t>
  </si>
  <si>
    <t>女性 外国籍の友人・知人</t>
  </si>
  <si>
    <t>女性 ホームステイ先の家族</t>
  </si>
  <si>
    <t>女性 ルームメイト</t>
  </si>
  <si>
    <t>女性 その他の人</t>
  </si>
  <si>
    <t>女性 同居している人はいない</t>
  </si>
  <si>
    <t>その他 日本人の配偶者</t>
  </si>
  <si>
    <t>その他 居住国国籍の配偶者</t>
  </si>
  <si>
    <t>その他 第三国（日本・居住国以外の国）国籍の配偶者</t>
  </si>
  <si>
    <t>その他 あなたの子</t>
  </si>
  <si>
    <t>その他 あなたの父</t>
  </si>
  <si>
    <t>その他 あなたの母</t>
  </si>
  <si>
    <t>その他 配偶者の父・母</t>
  </si>
  <si>
    <t>その他 あなたの兄弟・姉妹</t>
  </si>
  <si>
    <t>その他 他の親族（孫、祖父・祖母、おじ・おば・めい・おいなど）</t>
  </si>
  <si>
    <t>その他 日本国籍の友人・知人</t>
  </si>
  <si>
    <t>その他 外国籍の友人・知人</t>
  </si>
  <si>
    <t>その他 ホームステイ先の家族</t>
  </si>
  <si>
    <t>その他 ルームメイト</t>
  </si>
  <si>
    <t>その他 その他の人</t>
  </si>
  <si>
    <t>その他 同居している人はいない</t>
  </si>
  <si>
    <t>NQ3Q6</t>
  </si>
  <si>
    <t>性別×同居人の形態別</t>
  </si>
  <si>
    <t>MA</t>
  </si>
  <si>
    <t>表側:[NQ2Q6]年齢階級別×同居人の形態別(MA)</t>
  </si>
  <si>
    <t>16～19歳 日本人の配偶者</t>
  </si>
  <si>
    <t>16～19歳 居住国国籍の配偶者</t>
  </si>
  <si>
    <t>16～19歳 第三国（日本・居住国以外の国）国籍の配偶者</t>
  </si>
  <si>
    <t>16～19歳 あなたの子</t>
  </si>
  <si>
    <t>16～19歳 あなたの父</t>
  </si>
  <si>
    <t>16～19歳 あなたの母</t>
  </si>
  <si>
    <t>16～19歳 配偶者の父・母</t>
  </si>
  <si>
    <t>16～19歳 あなたの兄弟・姉妹</t>
  </si>
  <si>
    <t>16～19歳 他の親族（孫、祖父・祖母、おじ・おば・めい・おいなど）</t>
  </si>
  <si>
    <t>16～19歳 日本国籍の友人・知人</t>
  </si>
  <si>
    <t>16～19歳 外国籍の友人・知人</t>
  </si>
  <si>
    <t>16～19歳 ホームステイ先の家族</t>
  </si>
  <si>
    <t>16～19歳 ルームメイト</t>
  </si>
  <si>
    <t>16～19歳 その他の人</t>
  </si>
  <si>
    <t>16～19歳 同居している人はいない</t>
  </si>
  <si>
    <t>20～29歳 日本人の配偶者</t>
  </si>
  <si>
    <t>20～29歳 居住国国籍の配偶者</t>
  </si>
  <si>
    <t>20～29歳 第三国（日本・居住国以外の国）国籍の配偶者</t>
  </si>
  <si>
    <t>20～29歳 あなたの子</t>
  </si>
  <si>
    <t>20～29歳 あなたの父</t>
  </si>
  <si>
    <t>20～29歳 あなたの母</t>
  </si>
  <si>
    <t>20～29歳 配偶者の父・母</t>
  </si>
  <si>
    <t>20～29歳 あなたの兄弟・姉妹</t>
  </si>
  <si>
    <t>20～29歳 他の親族（孫、祖父・祖母、おじ・おば・めい・おいなど）</t>
  </si>
  <si>
    <t>20～29歳 日本国籍の友人・知人</t>
  </si>
  <si>
    <t>20～29歳 外国籍の友人・知人</t>
  </si>
  <si>
    <t>20～29歳 ホームステイ先の家族</t>
  </si>
  <si>
    <t>20～29歳 ルームメイト</t>
  </si>
  <si>
    <t>20～29歳 その他の人</t>
  </si>
  <si>
    <t>20～29歳 同居している人はいない</t>
  </si>
  <si>
    <t>30～39歳 日本人の配偶者</t>
  </si>
  <si>
    <t>30～39歳 居住国国籍の配偶者</t>
  </si>
  <si>
    <t>30～39歳 第三国（日本・居住国以外の国）国籍の配偶者</t>
  </si>
  <si>
    <t>30～39歳 あなたの子</t>
  </si>
  <si>
    <t>30～39歳 あなたの父</t>
  </si>
  <si>
    <t>30～39歳 あなたの母</t>
  </si>
  <si>
    <t>30～39歳 配偶者の父・母</t>
  </si>
  <si>
    <t>30～39歳 あなたの兄弟・姉妹</t>
  </si>
  <si>
    <t>30～39歳 他の親族（孫、祖父・祖母、おじ・おば・めい・おいなど）</t>
  </si>
  <si>
    <t>30～39歳 日本国籍の友人・知人</t>
  </si>
  <si>
    <t>30～39歳 外国籍の友人・知人</t>
  </si>
  <si>
    <t>30～39歳 ホームステイ先の家族</t>
  </si>
  <si>
    <t>30～39歳 ルームメイト</t>
  </si>
  <si>
    <t>30～39歳 その他の人</t>
  </si>
  <si>
    <t>30～39歳 同居している人はいない</t>
  </si>
  <si>
    <t>40～49歳 日本人の配偶者</t>
  </si>
  <si>
    <t>40～49歳 居住国国籍の配偶者</t>
  </si>
  <si>
    <t>40～49歳 第三国（日本・居住国以外の国）国籍の配偶者</t>
  </si>
  <si>
    <t>40～49歳 あなたの子</t>
  </si>
  <si>
    <t>40～49歳 あなたの父</t>
  </si>
  <si>
    <t>40～49歳 あなたの母</t>
  </si>
  <si>
    <t>40～49歳 配偶者の父・母</t>
  </si>
  <si>
    <t>40～49歳 あなたの兄弟・姉妹</t>
  </si>
  <si>
    <t>40～49歳 他の親族（孫、祖父・祖母、おじ・おば・めい・おいなど）</t>
  </si>
  <si>
    <t>40～49歳 日本国籍の友人・知人</t>
  </si>
  <si>
    <t>40～49歳 外国籍の友人・知人</t>
  </si>
  <si>
    <t>40～49歳 ホームステイ先の家族</t>
  </si>
  <si>
    <t>40～49歳 ルームメイト</t>
  </si>
  <si>
    <t>40～49歳 その他の人</t>
  </si>
  <si>
    <t>40～49歳 同居している人はいない</t>
  </si>
  <si>
    <t>50～59歳 日本人の配偶者</t>
  </si>
  <si>
    <t>50～59歳 居住国国籍の配偶者</t>
  </si>
  <si>
    <t>50～59歳 第三国（日本・居住国以外の国）国籍の配偶者</t>
  </si>
  <si>
    <t>50～59歳 あなたの子</t>
  </si>
  <si>
    <t>50～59歳 あなたの父</t>
  </si>
  <si>
    <t>50～59歳 あなたの母</t>
  </si>
  <si>
    <t>50～59歳 配偶者の父・母</t>
  </si>
  <si>
    <t>50～59歳 あなたの兄弟・姉妹</t>
  </si>
  <si>
    <t>50～59歳 他の親族（孫、祖父・祖母、おじ・おば・めい・おいなど）</t>
  </si>
  <si>
    <t>50～59歳 日本国籍の友人・知人</t>
  </si>
  <si>
    <t>50～59歳 外国籍の友人・知人</t>
  </si>
  <si>
    <t>50～59歳 ホームステイ先の家族</t>
  </si>
  <si>
    <t>50～59歳 ルームメイト</t>
  </si>
  <si>
    <t>50～59歳 その他の人</t>
  </si>
  <si>
    <t>50～59歳 同居している人はいない</t>
  </si>
  <si>
    <t>60～69歳 日本人の配偶者</t>
  </si>
  <si>
    <t>60～69歳 居住国国籍の配偶者</t>
  </si>
  <si>
    <t>60～69歳 第三国（日本・居住国以外の国）国籍の配偶者</t>
  </si>
  <si>
    <t>60～69歳 あなたの子</t>
  </si>
  <si>
    <t>60～69歳 あなたの父</t>
  </si>
  <si>
    <t>60～69歳 あなたの母</t>
  </si>
  <si>
    <t>60～69歳 配偶者の父・母</t>
  </si>
  <si>
    <t>60～69歳 あなたの兄弟・姉妹</t>
  </si>
  <si>
    <t>60～69歳 他の親族（孫、祖父・祖母、おじ・おば・めい・おいなど）</t>
  </si>
  <si>
    <t>60～69歳 日本国籍の友人・知人</t>
  </si>
  <si>
    <t>60～69歳 外国籍の友人・知人</t>
  </si>
  <si>
    <t>60～69歳 ホームステイ先の家族</t>
  </si>
  <si>
    <t>60～69歳 ルームメイト</t>
  </si>
  <si>
    <t>60～69歳 その他の人</t>
  </si>
  <si>
    <t>60～69歳 同居している人はいない</t>
  </si>
  <si>
    <t>70～79歳 日本人の配偶者</t>
  </si>
  <si>
    <t>70～79歳 居住国国籍の配偶者</t>
  </si>
  <si>
    <t>70～79歳 第三国（日本・居住国以外の国）国籍の配偶者</t>
  </si>
  <si>
    <t>70～79歳 あなたの子</t>
  </si>
  <si>
    <t>70～79歳 あなたの父</t>
  </si>
  <si>
    <t>70～79歳 あなたの母</t>
  </si>
  <si>
    <t>70～79歳 配偶者の父・母</t>
  </si>
  <si>
    <t>70～79歳 あなたの兄弟・姉妹</t>
  </si>
  <si>
    <t>70～79歳 他の親族（孫、祖父・祖母、おじ・おば・めい・おいなど）</t>
  </si>
  <si>
    <t>70～79歳 日本国籍の友人・知人</t>
  </si>
  <si>
    <t>70～79歳 外国籍の友人・知人</t>
  </si>
  <si>
    <t>70～79歳 ホームステイ先の家族</t>
  </si>
  <si>
    <t>70～79歳 ルームメイト</t>
  </si>
  <si>
    <t>70～79歳 その他の人</t>
  </si>
  <si>
    <t>70～79歳 同居している人はいない</t>
  </si>
  <si>
    <t>80歳以上 日本人の配偶者</t>
  </si>
  <si>
    <t>80歳以上 居住国国籍の配偶者</t>
  </si>
  <si>
    <t>80歳以上 第三国（日本・居住国以外の国）国籍の配偶者</t>
  </si>
  <si>
    <t>80歳以上 あなたの子</t>
  </si>
  <si>
    <t>80歳以上 あなたの父</t>
  </si>
  <si>
    <t>80歳以上 あなたの母</t>
  </si>
  <si>
    <t>80歳以上 配偶者の父・母</t>
  </si>
  <si>
    <t>80歳以上 あなたの兄弟・姉妹</t>
  </si>
  <si>
    <t>80歳以上 他の親族（孫、祖父・祖母、おじ・おば・めい・おいなど）</t>
  </si>
  <si>
    <t>80歳以上 日本国籍の友人・知人</t>
  </si>
  <si>
    <t>80歳以上 外国籍の友人・知人</t>
  </si>
  <si>
    <t>80歳以上 ホームステイ先の家族</t>
  </si>
  <si>
    <t>80歳以上 ルームメイト</t>
  </si>
  <si>
    <t>80歳以上 その他の人</t>
  </si>
  <si>
    <t>80歳以上 同居している人はいない</t>
  </si>
  <si>
    <t>NQ2Q6</t>
  </si>
  <si>
    <t>年齢階級別×同居人の形態別</t>
  </si>
  <si>
    <t>表側:[NQ3Q7]性別×言語能力別（現地語、英語）(MA)</t>
  </si>
  <si>
    <t>男性 現地語：流ちょう</t>
  </si>
  <si>
    <t>男性 現地語：込み入った日常会話が可能</t>
  </si>
  <si>
    <t>男性 現地語：日常生活に支障がない程度</t>
  </si>
  <si>
    <t>男性 現地語：片言での意思疎通が可能</t>
  </si>
  <si>
    <t>男性 現地語：全く解さない</t>
  </si>
  <si>
    <t>男性 英語：流ちょう</t>
  </si>
  <si>
    <t>男性 英語：込み入った日常会話が可能</t>
  </si>
  <si>
    <t>男性 英語：日常生活に支障がない程度</t>
  </si>
  <si>
    <t>男性 英語：片言での意思疎通が可能</t>
  </si>
  <si>
    <t>男性 英語：全く解さない</t>
  </si>
  <si>
    <t>男性 英語：現地語が英語である</t>
  </si>
  <si>
    <t>女性 現地語：流ちょう</t>
  </si>
  <si>
    <t>女性 現地語：込み入った日常会話が可能</t>
  </si>
  <si>
    <t>女性 現地語：日常生活に支障がない程度</t>
  </si>
  <si>
    <t>女性 現地語：片言での意思疎通が可能</t>
  </si>
  <si>
    <t>女性 現地語：全く解さない</t>
  </si>
  <si>
    <t>女性 英語：流ちょう</t>
  </si>
  <si>
    <t>女性 英語：込み入った日常会話が可能</t>
  </si>
  <si>
    <t>女性 英語：日常生活に支障がない程度</t>
  </si>
  <si>
    <t>女性 英語：片言での意思疎通が可能</t>
  </si>
  <si>
    <t>女性 英語：全く解さない</t>
  </si>
  <si>
    <t>女性 英語：現地語が英語である</t>
  </si>
  <si>
    <t>その他 現地語：流ちょう</t>
  </si>
  <si>
    <t>その他 現地語：込み入った日常会話が可能</t>
  </si>
  <si>
    <t>その他 現地語：日常生活に支障がない程度</t>
  </si>
  <si>
    <t>その他 現地語：片言での意思疎通が可能</t>
  </si>
  <si>
    <t>その他 現地語：全く解さない</t>
  </si>
  <si>
    <t>その他 英語：流ちょう</t>
  </si>
  <si>
    <t>その他 英語：込み入った日常会話が可能</t>
  </si>
  <si>
    <t>その他 英語：日常生活に支障がない程度</t>
  </si>
  <si>
    <t>その他 英語：片言での意思疎通が可能</t>
  </si>
  <si>
    <t>その他 英語：全く解さない</t>
  </si>
  <si>
    <t>その他 英語：現地語が英語である</t>
  </si>
  <si>
    <t>NQ3Q7</t>
  </si>
  <si>
    <t>性別×言語能力別（現地語、英語）</t>
  </si>
  <si>
    <t>表側:[NQ2Q7]年齢階級別×言語能力別（現地語、英語）(MA)</t>
  </si>
  <si>
    <t>16～19歳 現地語：流ちょう</t>
  </si>
  <si>
    <t>16～19歳 現地語：込み入った日常会話が可能</t>
  </si>
  <si>
    <t>16～19歳 現地語：日常生活に支障がない程度</t>
  </si>
  <si>
    <t>16～19歳 現地語：片言での意思疎通が可能</t>
  </si>
  <si>
    <t>16～19歳 現地語：全く解さない</t>
  </si>
  <si>
    <t>16～19歳 英語：流ちょう</t>
  </si>
  <si>
    <t>16～19歳 英語：込み入った日常会話が可能</t>
  </si>
  <si>
    <t>16～19歳 英語：日常生活に支障がない程度</t>
  </si>
  <si>
    <t>16～19歳 英語：片言での意思疎通が可能</t>
  </si>
  <si>
    <t>16～19歳 英語：全く解さない</t>
  </si>
  <si>
    <t>16～19歳 英語：現地語が英語である</t>
  </si>
  <si>
    <t>20～29歳 現地語：流ちょう</t>
  </si>
  <si>
    <t>20～29歳 現地語：込み入った日常会話が可能</t>
  </si>
  <si>
    <t>20～29歳 現地語：日常生活に支障がない程度</t>
  </si>
  <si>
    <t>20～29歳 現地語：片言での意思疎通が可能</t>
  </si>
  <si>
    <t>20～29歳 現地語：全く解さない</t>
  </si>
  <si>
    <t>20～29歳 英語：流ちょう</t>
  </si>
  <si>
    <t>20～29歳 英語：込み入った日常会話が可能</t>
  </si>
  <si>
    <t>20～29歳 英語：日常生活に支障がない程度</t>
  </si>
  <si>
    <t>20～29歳 英語：片言での意思疎通が可能</t>
  </si>
  <si>
    <t>20～29歳 英語：全く解さない</t>
  </si>
  <si>
    <t>20～29歳 英語：現地語が英語である</t>
  </si>
  <si>
    <t>30～39歳 現地語：流ちょう</t>
  </si>
  <si>
    <t>30～39歳 現地語：込み入った日常会話が可能</t>
  </si>
  <si>
    <t>30～39歳 現地語：日常生活に支障がない程度</t>
  </si>
  <si>
    <t>30～39歳 現地語：片言での意思疎通が可能</t>
  </si>
  <si>
    <t>30～39歳 現地語：全く解さない</t>
  </si>
  <si>
    <t>30～39歳 英語：流ちょう</t>
  </si>
  <si>
    <t>30～39歳 英語：込み入った日常会話が可能</t>
  </si>
  <si>
    <t>30～39歳 英語：日常生活に支障がない程度</t>
  </si>
  <si>
    <t>30～39歳 英語：片言での意思疎通が可能</t>
  </si>
  <si>
    <t>30～39歳 英語：全く解さない</t>
  </si>
  <si>
    <t>30～39歳 英語：現地語が英語である</t>
  </si>
  <si>
    <t>40～49歳 現地語：流ちょう</t>
  </si>
  <si>
    <t>40～49歳 現地語：込み入った日常会話が可能</t>
  </si>
  <si>
    <t>40～49歳 現地語：日常生活に支障がない程度</t>
  </si>
  <si>
    <t>40～49歳 現地語：片言での意思疎通が可能</t>
  </si>
  <si>
    <t>40～49歳 現地語：全く解さない</t>
  </si>
  <si>
    <t>40～49歳 英語：流ちょう</t>
  </si>
  <si>
    <t>40～49歳 英語：込み入った日常会話が可能</t>
  </si>
  <si>
    <t>40～49歳 英語：日常生活に支障がない程度</t>
  </si>
  <si>
    <t>40～49歳 英語：片言での意思疎通が可能</t>
  </si>
  <si>
    <t>40～49歳 英語：全く解さない</t>
  </si>
  <si>
    <t>40～49歳 英語：現地語が英語である</t>
  </si>
  <si>
    <t>50～59歳 現地語：流ちょう</t>
  </si>
  <si>
    <t>50～59歳 現地語：込み入った日常会話が可能</t>
  </si>
  <si>
    <t>50～59歳 現地語：日常生活に支障がない程度</t>
  </si>
  <si>
    <t>50～59歳 現地語：片言での意思疎通が可能</t>
  </si>
  <si>
    <t>50～59歳 現地語：全く解さない</t>
  </si>
  <si>
    <t>50～59歳 英語：流ちょう</t>
  </si>
  <si>
    <t>50～59歳 英語：込み入った日常会話が可能</t>
  </si>
  <si>
    <t>50～59歳 英語：日常生活に支障がない程度</t>
  </si>
  <si>
    <t>50～59歳 英語：片言での意思疎通が可能</t>
  </si>
  <si>
    <t>50～59歳 英語：全く解さない</t>
  </si>
  <si>
    <t>50～59歳 英語：現地語が英語である</t>
  </si>
  <si>
    <t>60～69歳 現地語：流ちょう</t>
  </si>
  <si>
    <t>60～69歳 現地語：込み入った日常会話が可能</t>
  </si>
  <si>
    <t>60～69歳 現地語：日常生活に支障がない程度</t>
  </si>
  <si>
    <t>60～69歳 現地語：片言での意思疎通が可能</t>
  </si>
  <si>
    <t>60～69歳 現地語：全く解さない</t>
  </si>
  <si>
    <t>60～69歳 英語：流ちょう</t>
  </si>
  <si>
    <t>60～69歳 英語：込み入った日常会話が可能</t>
  </si>
  <si>
    <t>60～69歳 英語：日常生活に支障がない程度</t>
  </si>
  <si>
    <t>60～69歳 英語：片言での意思疎通が可能</t>
  </si>
  <si>
    <t>60～69歳 英語：全く解さない</t>
  </si>
  <si>
    <t>60～69歳 英語：現地語が英語である</t>
  </si>
  <si>
    <t>70～79歳 現地語：流ちょう</t>
  </si>
  <si>
    <t>70～79歳 現地語：込み入った日常会話が可能</t>
  </si>
  <si>
    <t>70～79歳 現地語：日常生活に支障がない程度</t>
  </si>
  <si>
    <t>70～79歳 現地語：片言での意思疎通が可能</t>
  </si>
  <si>
    <t>70～79歳 現地語：全く解さない</t>
  </si>
  <si>
    <t>70～79歳 英語：流ちょう</t>
  </si>
  <si>
    <t>70～79歳 英語：込み入った日常会話が可能</t>
  </si>
  <si>
    <t>70～79歳 英語：日常生活に支障がない程度</t>
  </si>
  <si>
    <t>70～79歳 英語：片言での意思疎通が可能</t>
  </si>
  <si>
    <t>70～79歳 英語：全く解さない</t>
  </si>
  <si>
    <t>70～79歳 英語：現地語が英語である</t>
  </si>
  <si>
    <t>80歳以上 現地語：流ちょう</t>
  </si>
  <si>
    <t>80歳以上 現地語：込み入った日常会話が可能</t>
  </si>
  <si>
    <t>80歳以上 現地語：日常生活に支障がない程度</t>
  </si>
  <si>
    <t>80歳以上 現地語：片言での意思疎通が可能</t>
  </si>
  <si>
    <t>80歳以上 現地語：全く解さない</t>
  </si>
  <si>
    <t>80歳以上 英語：流ちょう</t>
  </si>
  <si>
    <t>80歳以上 英語：込み入った日常会話が可能</t>
  </si>
  <si>
    <t>80歳以上 英語：日常生活に支障がない程度</t>
  </si>
  <si>
    <t>80歳以上 英語：片言での意思疎通が可能</t>
  </si>
  <si>
    <t>80歳以上 英語：全く解さない</t>
  </si>
  <si>
    <t>80歳以上 英語：現地語が英語である</t>
  </si>
  <si>
    <t>NQ2Q7</t>
  </si>
  <si>
    <t>年齢階級別×言語能力別（現地語、英語）</t>
  </si>
  <si>
    <t>表側:[NQ3Q8]性別×最終学歴別(SA)</t>
  </si>
  <si>
    <t>男性 小学校・中学校</t>
  </si>
  <si>
    <t>男性 高校</t>
  </si>
  <si>
    <t>男性 専門学校</t>
  </si>
  <si>
    <t>男性 短大・高専</t>
  </si>
  <si>
    <t>男性 大学以上</t>
  </si>
  <si>
    <t>男性 その他・わからない</t>
  </si>
  <si>
    <t>女性 小学校・中学校</t>
  </si>
  <si>
    <t>女性 高校</t>
  </si>
  <si>
    <t>女性 専門学校</t>
  </si>
  <si>
    <t>女性 短大・高専</t>
  </si>
  <si>
    <t>女性 大学以上</t>
  </si>
  <si>
    <t>女性 その他・わからない</t>
  </si>
  <si>
    <t>その他 小学校・中学校</t>
  </si>
  <si>
    <t>その他 高校</t>
  </si>
  <si>
    <t>その他 専門学校</t>
  </si>
  <si>
    <t>その他 短大・高専</t>
  </si>
  <si>
    <t>その他 大学以上</t>
  </si>
  <si>
    <t>その他 その他・わからない</t>
  </si>
  <si>
    <t>NQ3Q8</t>
  </si>
  <si>
    <t>性別×最終学歴別</t>
  </si>
  <si>
    <t>表側:[NQ2Q8]年齢階級別×最終学歴別(SA)</t>
  </si>
  <si>
    <t>16～19歳 小学校・中学校</t>
  </si>
  <si>
    <t>16～19歳 高校</t>
  </si>
  <si>
    <t>16～19歳 専門学校</t>
  </si>
  <si>
    <t>16～19歳 短大・高専</t>
  </si>
  <si>
    <t>16～19歳 大学以上</t>
  </si>
  <si>
    <t>16～19歳 その他・わからない</t>
  </si>
  <si>
    <t>20～29歳 小学校・中学校</t>
  </si>
  <si>
    <t>20～29歳 高校</t>
  </si>
  <si>
    <t>20～29歳 専門学校</t>
  </si>
  <si>
    <t>20～29歳 短大・高専</t>
  </si>
  <si>
    <t>20～29歳 大学以上</t>
  </si>
  <si>
    <t>20～29歳 その他・わからない</t>
  </si>
  <si>
    <t>30～39歳 小学校・中学校</t>
  </si>
  <si>
    <t>30～39歳 高校</t>
  </si>
  <si>
    <t>30～39歳 専門学校</t>
  </si>
  <si>
    <t>30～39歳 短大・高専</t>
  </si>
  <si>
    <t>30～39歳 大学以上</t>
  </si>
  <si>
    <t>30～39歳 その他・わからない</t>
  </si>
  <si>
    <t>40～49歳 小学校・中学校</t>
  </si>
  <si>
    <t>40～49歳 高校</t>
  </si>
  <si>
    <t>40～49歳 専門学校</t>
  </si>
  <si>
    <t>40～49歳 短大・高専</t>
  </si>
  <si>
    <t>40～49歳 大学以上</t>
  </si>
  <si>
    <t>40～49歳 その他・わからない</t>
  </si>
  <si>
    <t>50～59歳 小学校・中学校</t>
  </si>
  <si>
    <t>50～59歳 高校</t>
  </si>
  <si>
    <t>50～59歳 専門学校</t>
  </si>
  <si>
    <t>50～59歳 短大・高専</t>
  </si>
  <si>
    <t>50～59歳 大学以上</t>
  </si>
  <si>
    <t>50～59歳 その他・わからない</t>
  </si>
  <si>
    <t>60～69歳 小学校・中学校</t>
  </si>
  <si>
    <t>60～69歳 高校</t>
  </si>
  <si>
    <t>60～69歳 専門学校</t>
  </si>
  <si>
    <t>60～69歳 短大・高専</t>
  </si>
  <si>
    <t>60～69歳 大学以上</t>
  </si>
  <si>
    <t>60～69歳 その他・わからない</t>
  </si>
  <si>
    <t>70～79歳 小学校・中学校</t>
  </si>
  <si>
    <t>70～79歳 高校</t>
  </si>
  <si>
    <t>70～79歳 専門学校</t>
  </si>
  <si>
    <t>70～79歳 短大・高専</t>
  </si>
  <si>
    <t>70～79歳 大学以上</t>
  </si>
  <si>
    <t>70～79歳 その他・わからない</t>
  </si>
  <si>
    <t>80歳以上 小学校・中学校</t>
  </si>
  <si>
    <t>80歳以上 高校</t>
  </si>
  <si>
    <t>80歳以上 専門学校</t>
  </si>
  <si>
    <t>80歳以上 短大・高専</t>
  </si>
  <si>
    <t>80歳以上 大学以上</t>
  </si>
  <si>
    <t>80歳以上 その他・わからない</t>
  </si>
  <si>
    <t>NQ2Q8</t>
  </si>
  <si>
    <t>年齢階級別×最終学歴別</t>
  </si>
  <si>
    <t>表側:[NQ3Q9]性別×現在の仕事別(SA)</t>
  </si>
  <si>
    <t>男性 日系企業の正規職員</t>
  </si>
  <si>
    <t>男性 現地あるいは多国籍企業の正規職員</t>
  </si>
  <si>
    <t>男性 非正規職員（契約社員・嘱託職員等）</t>
  </si>
  <si>
    <t>男性 政府・国際機関等の職員</t>
  </si>
  <si>
    <t>男性 自営業者</t>
  </si>
  <si>
    <t>男性 家族従業者・内職</t>
  </si>
  <si>
    <t>男性 学生・生徒</t>
  </si>
  <si>
    <t>男性 収入をともなう仕事をしていない（仕事を探している）</t>
  </si>
  <si>
    <t>男性 収入をともなう仕事をしていない（仕事を探していない）</t>
  </si>
  <si>
    <t>女性 日系企業の正規職員</t>
  </si>
  <si>
    <t>女性 現地あるいは多国籍企業の正規職員</t>
  </si>
  <si>
    <t>女性 非正規職員（契約社員・嘱託職員等）</t>
  </si>
  <si>
    <t>女性 政府・国際機関等の職員</t>
  </si>
  <si>
    <t>女性 自営業者</t>
  </si>
  <si>
    <t>女性 家族従業者・内職</t>
  </si>
  <si>
    <t>女性 学生・生徒</t>
  </si>
  <si>
    <t>女性 収入をともなう仕事をしていない（仕事を探している）</t>
  </si>
  <si>
    <t>女性 収入をともなう仕事をしていない（仕事を探していない）</t>
  </si>
  <si>
    <t>その他 日系企業の正規職員</t>
  </si>
  <si>
    <t>その他 現地あるいは多国籍企業の正規職員</t>
  </si>
  <si>
    <t>その他 非正規職員（契約社員・嘱託職員等）</t>
  </si>
  <si>
    <t>その他 政府・国際機関等の職員</t>
  </si>
  <si>
    <t>その他 自営業者</t>
  </si>
  <si>
    <t>その他 家族従業者・内職</t>
  </si>
  <si>
    <t>その他 学生・生徒</t>
  </si>
  <si>
    <t>その他 収入をともなう仕事をしていない（仕事を探している）</t>
  </si>
  <si>
    <t>その他 収入をともなう仕事をしていない（仕事を探していない）</t>
  </si>
  <si>
    <t>NQ3Q9</t>
  </si>
  <si>
    <t>性別×現在の仕事別</t>
  </si>
  <si>
    <t>表側:[NQ2Q9]年齢階級別×現在の仕事別(SA)</t>
  </si>
  <si>
    <t>16～19歳 日系企業の正規職員</t>
  </si>
  <si>
    <t>16～19歳 現地あるいは多国籍企業の正規職員</t>
  </si>
  <si>
    <t>16～19歳 非正規職員（契約社員・嘱託職員等）</t>
  </si>
  <si>
    <t>16～19歳 政府・国際機関等の職員</t>
  </si>
  <si>
    <t>16～19歳 自営業者</t>
  </si>
  <si>
    <t>16～19歳 家族従業者・内職</t>
  </si>
  <si>
    <t>16～19歳 学生・生徒</t>
  </si>
  <si>
    <t>16～19歳 収入をともなう仕事をしていない（仕事を探している）</t>
  </si>
  <si>
    <t>16～19歳 収入をともなう仕事をしていない（仕事を探していない）</t>
  </si>
  <si>
    <t>20～29歳 日系企業の正規職員</t>
  </si>
  <si>
    <t>20～29歳 現地あるいは多国籍企業の正規職員</t>
  </si>
  <si>
    <t>20～29歳 非正規職員（契約社員・嘱託職員等）</t>
  </si>
  <si>
    <t>20～29歳 政府・国際機関等の職員</t>
  </si>
  <si>
    <t>20～29歳 自営業者</t>
  </si>
  <si>
    <t>20～29歳 家族従業者・内職</t>
  </si>
  <si>
    <t>20～29歳 学生・生徒</t>
  </si>
  <si>
    <t>20～29歳 収入をともなう仕事をしていない（仕事を探している）</t>
  </si>
  <si>
    <t>20～29歳 収入をともなう仕事をしていない（仕事を探していない）</t>
  </si>
  <si>
    <t>30～39歳 日系企業の正規職員</t>
  </si>
  <si>
    <t>30～39歳 現地あるいは多国籍企業の正規職員</t>
  </si>
  <si>
    <t>30～39歳 非正規職員（契約社員・嘱託職員等）</t>
  </si>
  <si>
    <t>30～39歳 政府・国際機関等の職員</t>
  </si>
  <si>
    <t>30～39歳 自営業者</t>
  </si>
  <si>
    <t>30～39歳 家族従業者・内職</t>
  </si>
  <si>
    <t>30～39歳 学生・生徒</t>
  </si>
  <si>
    <t>30～39歳 収入をともなう仕事をしていない（仕事を探している）</t>
  </si>
  <si>
    <t>30～39歳 収入をともなう仕事をしていない（仕事を探していない）</t>
  </si>
  <si>
    <t>40～49歳 日系企業の正規職員</t>
  </si>
  <si>
    <t>40～49歳 現地あるいは多国籍企業の正規職員</t>
  </si>
  <si>
    <t>40～49歳 非正規職員（契約社員・嘱託職員等）</t>
  </si>
  <si>
    <t>40～49歳 政府・国際機関等の職員</t>
  </si>
  <si>
    <t>40～49歳 自営業者</t>
  </si>
  <si>
    <t>40～49歳 家族従業者・内職</t>
  </si>
  <si>
    <t>40～49歳 学生・生徒</t>
  </si>
  <si>
    <t>40～49歳 収入をともなう仕事をしていない（仕事を探している）</t>
  </si>
  <si>
    <t>40～49歳 収入をともなう仕事をしていない（仕事を探していない）</t>
  </si>
  <si>
    <t>50～59歳 日系企業の正規職員</t>
  </si>
  <si>
    <t>50～59歳 現地あるいは多国籍企業の正規職員</t>
  </si>
  <si>
    <t>50～59歳 非正規職員（契約社員・嘱託職員等）</t>
  </si>
  <si>
    <t>50～59歳 政府・国際機関等の職員</t>
  </si>
  <si>
    <t>50～59歳 自営業者</t>
  </si>
  <si>
    <t>50～59歳 家族従業者・内職</t>
  </si>
  <si>
    <t>50～59歳 学生・生徒</t>
  </si>
  <si>
    <t>50～59歳 収入をともなう仕事をしていない（仕事を探している）</t>
  </si>
  <si>
    <t>50～59歳 収入をともなう仕事をしていない（仕事を探していない）</t>
  </si>
  <si>
    <t>60～69歳 日系企業の正規職員</t>
  </si>
  <si>
    <t>60～69歳 現地あるいは多国籍企業の正規職員</t>
  </si>
  <si>
    <t>60～69歳 非正規職員（契約社員・嘱託職員等）</t>
  </si>
  <si>
    <t>60～69歳 政府・国際機関等の職員</t>
  </si>
  <si>
    <t>60～69歳 自営業者</t>
  </si>
  <si>
    <t>60～69歳 家族従業者・内職</t>
  </si>
  <si>
    <t>60～69歳 学生・生徒</t>
  </si>
  <si>
    <t>60～69歳 収入をともなう仕事をしていない（仕事を探している）</t>
  </si>
  <si>
    <t>60～69歳 収入をともなう仕事をしていない（仕事を探していない）</t>
  </si>
  <si>
    <t>70～79歳 日系企業の正規職員</t>
  </si>
  <si>
    <t>70～79歳 現地あるいは多国籍企業の正規職員</t>
  </si>
  <si>
    <t>70～79歳 非正規職員（契約社員・嘱託職員等）</t>
  </si>
  <si>
    <t>70～79歳 政府・国際機関等の職員</t>
  </si>
  <si>
    <t>70～79歳 自営業者</t>
  </si>
  <si>
    <t>70～79歳 家族従業者・内職</t>
  </si>
  <si>
    <t>70～79歳 学生・生徒</t>
  </si>
  <si>
    <t>70～79歳 収入をともなう仕事をしていない（仕事を探している）</t>
  </si>
  <si>
    <t>70～79歳 収入をともなう仕事をしていない（仕事を探していない）</t>
  </si>
  <si>
    <t>80歳以上 日系企業の正規職員</t>
  </si>
  <si>
    <t>80歳以上 現地あるいは多国籍企業の正規職員</t>
  </si>
  <si>
    <t>80歳以上 非正規職員（契約社員・嘱託職員等）</t>
  </si>
  <si>
    <t>80歳以上 政府・国際機関等の職員</t>
  </si>
  <si>
    <t>80歳以上 自営業者</t>
  </si>
  <si>
    <t>80歳以上 家族従業者・内職</t>
  </si>
  <si>
    <t>80歳以上 学生・生徒</t>
  </si>
  <si>
    <t>80歳以上 収入をともなう仕事をしていない（仕事を探している）</t>
  </si>
  <si>
    <t>80歳以上 収入をともなう仕事をしていない（仕事を探していない）</t>
  </si>
  <si>
    <t>NQ2Q9</t>
  </si>
  <si>
    <t>年齢階級別×現在の仕事別</t>
  </si>
  <si>
    <t>表側:[Q10]Q10. あなたのお住まいの環境をお答えください。（ひとつだけ）(SA)</t>
  </si>
  <si>
    <t>都市圏内</t>
  </si>
  <si>
    <t>都市の郊外地域</t>
  </si>
  <si>
    <t>農村・漁村地域</t>
  </si>
  <si>
    <t>その他</t>
  </si>
  <si>
    <t>Q10</t>
  </si>
  <si>
    <t>Q10. あなたのお住まいの環境をお答えください。（ひとつだけ）</t>
  </si>
  <si>
    <t>表側:[NQ2Q3Q11]性別×年齢階級別×経済的な暮らし向き別(SA)</t>
  </si>
  <si>
    <t>男性16～19歳 大変ゆとりがある</t>
  </si>
  <si>
    <t>男性16～19歳 ややゆとりがある</t>
  </si>
  <si>
    <t>男性16～19歳 普通</t>
  </si>
  <si>
    <t>男性16～19歳 やや苦しい</t>
  </si>
  <si>
    <t>男性16～19歳 大変苦しい</t>
  </si>
  <si>
    <t>男性16～19歳 わからない</t>
  </si>
  <si>
    <t>男性20～29歳 大変ゆとりがある</t>
  </si>
  <si>
    <t>男性20～29歳 ややゆとりがある</t>
  </si>
  <si>
    <t>男性20～29歳 普通</t>
  </si>
  <si>
    <t>男性20～29歳 やや苦しい</t>
  </si>
  <si>
    <t>男性20～29歳 大変苦しい</t>
  </si>
  <si>
    <t>男性20～29歳 わからない</t>
  </si>
  <si>
    <t>男性30～39歳 大変ゆとりがある</t>
  </si>
  <si>
    <t>男性30～39歳 ややゆとりがある</t>
  </si>
  <si>
    <t>男性30～39歳 普通</t>
  </si>
  <si>
    <t>男性30～39歳 やや苦しい</t>
  </si>
  <si>
    <t>男性30～39歳 大変苦しい</t>
  </si>
  <si>
    <t>男性30～39歳 わからない</t>
  </si>
  <si>
    <t>男性40～49歳 大変ゆとりがある</t>
  </si>
  <si>
    <t>男性40～49歳 ややゆとりがある</t>
  </si>
  <si>
    <t>男性40～49歳 普通</t>
  </si>
  <si>
    <t>男性40～49歳 やや苦しい</t>
  </si>
  <si>
    <t>男性40～49歳 大変苦しい</t>
  </si>
  <si>
    <t>男性40～49歳 わからない</t>
  </si>
  <si>
    <t>男性50～59歳 大変ゆとりがある</t>
  </si>
  <si>
    <t>男性50～59歳 ややゆとりがある</t>
  </si>
  <si>
    <t>男性50～59歳 普通</t>
  </si>
  <si>
    <t>男性50～59歳 やや苦しい</t>
  </si>
  <si>
    <t>男性50～59歳 大変苦しい</t>
  </si>
  <si>
    <t>男性50～59歳 わからない</t>
  </si>
  <si>
    <t>男性60～69歳 大変ゆとりがある</t>
  </si>
  <si>
    <t>男性60～69歳 ややゆとりがある</t>
  </si>
  <si>
    <t>男性60～69歳 普通</t>
  </si>
  <si>
    <t>男性60～69歳 やや苦しい</t>
  </si>
  <si>
    <t>男性60～69歳 大変苦しい</t>
  </si>
  <si>
    <t>男性60～69歳 わからない</t>
  </si>
  <si>
    <t>男性70～79歳 大変ゆとりがある</t>
  </si>
  <si>
    <t>男性70～79歳 ややゆとりがある</t>
  </si>
  <si>
    <t>男性70～79歳 普通</t>
  </si>
  <si>
    <t>男性70～79歳 やや苦しい</t>
  </si>
  <si>
    <t>男性70～79歳 大変苦しい</t>
  </si>
  <si>
    <t>男性70～79歳 わからない</t>
  </si>
  <si>
    <t>男性80歳以上 大変ゆとりがある</t>
  </si>
  <si>
    <t>男性80歳以上 ややゆとりがある</t>
  </si>
  <si>
    <t>男性80歳以上 普通</t>
  </si>
  <si>
    <t>男性80歳以上 やや苦しい</t>
  </si>
  <si>
    <t>男性80歳以上 大変苦しい</t>
  </si>
  <si>
    <t>男性80歳以上 わからない</t>
  </si>
  <si>
    <t>女性16～19歳 大変ゆとりがある</t>
  </si>
  <si>
    <t>女性16～19歳 ややゆとりがある</t>
  </si>
  <si>
    <t>女性16～19歳 普通</t>
  </si>
  <si>
    <t>女性16～19歳 やや苦しい</t>
  </si>
  <si>
    <t>女性16～19歳 大変苦しい</t>
  </si>
  <si>
    <t>女性16～19歳 わからない</t>
  </si>
  <si>
    <t>女性20～29歳 大変ゆとりがある</t>
  </si>
  <si>
    <t>女性20～29歳 ややゆとりがある</t>
  </si>
  <si>
    <t>女性20～29歳 普通</t>
  </si>
  <si>
    <t>女性20～29歳 やや苦しい</t>
  </si>
  <si>
    <t>女性20～29歳 大変苦しい</t>
  </si>
  <si>
    <t>女性20～29歳 わからない</t>
  </si>
  <si>
    <t>女性30～39歳 大変ゆとりがある</t>
  </si>
  <si>
    <t>女性30～39歳 ややゆとりがある</t>
  </si>
  <si>
    <t>女性30～39歳 普通</t>
  </si>
  <si>
    <t>女性30～39歳 やや苦しい</t>
  </si>
  <si>
    <t>女性30～39歳 大変苦しい</t>
  </si>
  <si>
    <t>女性30～39歳 わからない</t>
  </si>
  <si>
    <t>女性40～49歳 大変ゆとりがある</t>
  </si>
  <si>
    <t>女性40～49歳 ややゆとりがある</t>
  </si>
  <si>
    <t>女性40～49歳 普通</t>
  </si>
  <si>
    <t>女性40～49歳 やや苦しい</t>
  </si>
  <si>
    <t>女性40～49歳 大変苦しい</t>
  </si>
  <si>
    <t>女性40～49歳 わからない</t>
  </si>
  <si>
    <t>女性50～59歳 大変ゆとりがある</t>
  </si>
  <si>
    <t>女性50～59歳 ややゆとりがある</t>
  </si>
  <si>
    <t>女性50～59歳 普通</t>
  </si>
  <si>
    <t>女性50～59歳 やや苦しい</t>
  </si>
  <si>
    <t>女性50～59歳 大変苦しい</t>
  </si>
  <si>
    <t>女性50～59歳 わからない</t>
  </si>
  <si>
    <t>女性60～69歳 大変ゆとりがある</t>
  </si>
  <si>
    <t>女性60～69歳 ややゆとりがある</t>
  </si>
  <si>
    <t>女性60～69歳 普通</t>
  </si>
  <si>
    <t>女性60～69歳 やや苦しい</t>
  </si>
  <si>
    <t>女性60～69歳 大変苦しい</t>
  </si>
  <si>
    <t>女性60～69歳 わからない</t>
  </si>
  <si>
    <t>女性70～79歳 大変ゆとりがある</t>
  </si>
  <si>
    <t>女性70～79歳 ややゆとりがある</t>
  </si>
  <si>
    <t>女性70～79歳 普通</t>
  </si>
  <si>
    <t>女性70～79歳 やや苦しい</t>
  </si>
  <si>
    <t>女性70～79歳 大変苦しい</t>
  </si>
  <si>
    <t>女性70～79歳 わからない</t>
  </si>
  <si>
    <t>女性80歳以上 大変ゆとりがある</t>
  </si>
  <si>
    <t>女性80歳以上 ややゆとりがある</t>
  </si>
  <si>
    <t>女性80歳以上 普通</t>
  </si>
  <si>
    <t>女性80歳以上 やや苦しい</t>
  </si>
  <si>
    <t>女性80歳以上 大変苦しい</t>
  </si>
  <si>
    <t>女性80歳以上 わからない</t>
  </si>
  <si>
    <t>その他16～19歳 大変ゆとりがある</t>
  </si>
  <si>
    <t>その他16～19歳 ややゆとりがある</t>
  </si>
  <si>
    <t>その他16～19歳 普通</t>
  </si>
  <si>
    <t>その他16～19歳 やや苦しい</t>
  </si>
  <si>
    <t>その他16～19歳 大変苦しい</t>
  </si>
  <si>
    <t>その他16～19歳 わからない</t>
  </si>
  <si>
    <t>その他20～29歳 大変ゆとりがある</t>
  </si>
  <si>
    <t>その他20～29歳 ややゆとりがある</t>
  </si>
  <si>
    <t>その他20～29歳 普通</t>
  </si>
  <si>
    <t>その他20～29歳 やや苦しい</t>
  </si>
  <si>
    <t>その他20～29歳 大変苦しい</t>
  </si>
  <si>
    <t>その他20～29歳 わからない</t>
  </si>
  <si>
    <t>その他30～39歳 大変ゆとりがある</t>
  </si>
  <si>
    <t>その他30～39歳 ややゆとりがある</t>
  </si>
  <si>
    <t>その他30～39歳 普通</t>
  </si>
  <si>
    <t>その他30～39歳 やや苦しい</t>
  </si>
  <si>
    <t>その他30～39歳 大変苦しい</t>
  </si>
  <si>
    <t>その他30～39歳 わからない</t>
  </si>
  <si>
    <t>その他40～49歳 大変ゆとりがある</t>
  </si>
  <si>
    <t>その他40～49歳 ややゆとりがある</t>
  </si>
  <si>
    <t>その他40～49歳 普通</t>
  </si>
  <si>
    <t>その他40～49歳 やや苦しい</t>
  </si>
  <si>
    <t>その他40～49歳 大変苦しい</t>
  </si>
  <si>
    <t>その他40～49歳 わからない</t>
  </si>
  <si>
    <t>その他50～59歳 大変ゆとりがある</t>
  </si>
  <si>
    <t>その他50～59歳 ややゆとりがある</t>
  </si>
  <si>
    <t>その他50～59歳 普通</t>
  </si>
  <si>
    <t>その他50～59歳 やや苦しい</t>
  </si>
  <si>
    <t>その他50～59歳 大変苦しい</t>
  </si>
  <si>
    <t>その他50～59歳 わからない</t>
  </si>
  <si>
    <t>その他60～69歳 大変ゆとりがある</t>
  </si>
  <si>
    <t>その他60～69歳 ややゆとりがある</t>
  </si>
  <si>
    <t>その他60～69歳 普通</t>
  </si>
  <si>
    <t>その他60～69歳 やや苦しい</t>
  </si>
  <si>
    <t>その他60～69歳 大変苦しい</t>
  </si>
  <si>
    <t>その他60～69歳 わからない</t>
  </si>
  <si>
    <t>その他70～79歳 大変ゆとりがある</t>
  </si>
  <si>
    <t>その他70～79歳 ややゆとりがある</t>
  </si>
  <si>
    <t>その他70～79歳 普通</t>
  </si>
  <si>
    <t>その他70～79歳 やや苦しい</t>
  </si>
  <si>
    <t>その他70～79歳 大変苦しい</t>
  </si>
  <si>
    <t>その他70～79歳 わからない</t>
  </si>
  <si>
    <t>その他80歳以上 大変ゆとりがある</t>
  </si>
  <si>
    <t>その他80歳以上 ややゆとりがある</t>
  </si>
  <si>
    <t>その他80歳以上 普通</t>
  </si>
  <si>
    <t>その他80歳以上 やや苦しい</t>
  </si>
  <si>
    <t>その他80歳以上 大変苦しい</t>
  </si>
  <si>
    <t>その他80歳以上 わからない</t>
  </si>
  <si>
    <t>NQ2Q3Q11</t>
  </si>
  <si>
    <t>性別×年齢階級別×経済的な暮らし向き別</t>
  </si>
  <si>
    <t>表側:[NQ3Q12]性別×外出頻度別(SA)</t>
  </si>
  <si>
    <t>男性 週５日以上</t>
  </si>
  <si>
    <t>男性 週３～４日</t>
  </si>
  <si>
    <t>男性 週１～２日</t>
  </si>
  <si>
    <t>男性 月１回程度</t>
  </si>
  <si>
    <t>男性 外出しない</t>
  </si>
  <si>
    <t>男性 わからない</t>
  </si>
  <si>
    <t>女性 週５日以上</t>
  </si>
  <si>
    <t>女性 週３～４日</t>
  </si>
  <si>
    <t>女性 週１～２日</t>
  </si>
  <si>
    <t>女性 月１回程度</t>
  </si>
  <si>
    <t>女性 外出しない</t>
  </si>
  <si>
    <t>女性 わからない</t>
  </si>
  <si>
    <t>その他 週５日以上</t>
  </si>
  <si>
    <t>その他 週３～４日</t>
  </si>
  <si>
    <t>その他 週１～２日</t>
  </si>
  <si>
    <t>その他 月１回程度</t>
  </si>
  <si>
    <t>その他 外出しない</t>
  </si>
  <si>
    <t>その他 わからない</t>
  </si>
  <si>
    <t>NQ3Q12</t>
  </si>
  <si>
    <t>性別×外出頻度別</t>
  </si>
  <si>
    <t>表側:[NQ2Q12]年齢階級別×外出頻度別(SA)</t>
  </si>
  <si>
    <t>16～19歳 週５日以上</t>
  </si>
  <si>
    <t>16～19歳 週３～４日</t>
  </si>
  <si>
    <t>16～19歳 週１～２日</t>
  </si>
  <si>
    <t>16～19歳 月１回程度</t>
  </si>
  <si>
    <t>16～19歳 外出しない</t>
  </si>
  <si>
    <t>16～19歳 わからない</t>
  </si>
  <si>
    <t>20～29歳 週５日以上</t>
  </si>
  <si>
    <t>20～29歳 週３～４日</t>
  </si>
  <si>
    <t>20～29歳 週１～２日</t>
  </si>
  <si>
    <t>20～29歳 月１回程度</t>
  </si>
  <si>
    <t>20～29歳 外出しない</t>
  </si>
  <si>
    <t>20～29歳 わからない</t>
  </si>
  <si>
    <t>30～39歳 週５日以上</t>
  </si>
  <si>
    <t>30～39歳 週３～４日</t>
  </si>
  <si>
    <t>30～39歳 週１～２日</t>
  </si>
  <si>
    <t>30～39歳 月１回程度</t>
  </si>
  <si>
    <t>30～39歳 外出しない</t>
  </si>
  <si>
    <t>30～39歳 わからない</t>
  </si>
  <si>
    <t>40～49歳 週５日以上</t>
  </si>
  <si>
    <t>40～49歳 週３～４日</t>
  </si>
  <si>
    <t>40～49歳 週１～２日</t>
  </si>
  <si>
    <t>40～49歳 月１回程度</t>
  </si>
  <si>
    <t>40～49歳 外出しない</t>
  </si>
  <si>
    <t>40～49歳 わからない</t>
  </si>
  <si>
    <t>50～59歳 週５日以上</t>
  </si>
  <si>
    <t>50～59歳 週３～４日</t>
  </si>
  <si>
    <t>50～59歳 週１～２日</t>
  </si>
  <si>
    <t>50～59歳 月１回程度</t>
  </si>
  <si>
    <t>50～59歳 外出しない</t>
  </si>
  <si>
    <t>50～59歳 わからない</t>
  </si>
  <si>
    <t>60～69歳 週５日以上</t>
  </si>
  <si>
    <t>60～69歳 週３～４日</t>
  </si>
  <si>
    <t>60～69歳 週１～２日</t>
  </si>
  <si>
    <t>60～69歳 月１回程度</t>
  </si>
  <si>
    <t>60～69歳 外出しない</t>
  </si>
  <si>
    <t>60～69歳 わからない</t>
  </si>
  <si>
    <t>70～79歳 週５日以上</t>
  </si>
  <si>
    <t>70～79歳 週３～４日</t>
  </si>
  <si>
    <t>70～79歳 週１～２日</t>
  </si>
  <si>
    <t>70～79歳 月１回程度</t>
  </si>
  <si>
    <t>70～79歳 外出しない</t>
  </si>
  <si>
    <t>70～79歳 わからない</t>
  </si>
  <si>
    <t>80歳以上 週５日以上</t>
  </si>
  <si>
    <t>80歳以上 週３～４日</t>
  </si>
  <si>
    <t>80歳以上 週１～２日</t>
  </si>
  <si>
    <t>80歳以上 月１回程度</t>
  </si>
  <si>
    <t>80歳以上 外出しない</t>
  </si>
  <si>
    <t>80歳以上 わからない</t>
  </si>
  <si>
    <t>NQ2Q12</t>
  </si>
  <si>
    <t>年齢階級別×外出頻度別</t>
  </si>
  <si>
    <t>表側:[NQ3Q16_1direct]性別×同居していない家族や友人たちとのコミュニケーション頻度別（直接会って話す）(SA)</t>
  </si>
  <si>
    <t>男性 直接会って話す：週４～５回以上</t>
  </si>
  <si>
    <t>男性 直接会って話す：週２～３回程度</t>
  </si>
  <si>
    <t>男性 直接会って話す：週１回程度</t>
  </si>
  <si>
    <t>男性 直接会って話す：２週間に１回程度</t>
  </si>
  <si>
    <t>男性 直接会って話す：月１回程度</t>
  </si>
  <si>
    <t>男性 直接会って話す：月１回未満</t>
  </si>
  <si>
    <t>男性 直接会って話す：全くない</t>
  </si>
  <si>
    <t>女性 直接会って話す：週４～５回以上</t>
  </si>
  <si>
    <t>女性 直接会って話す：週２～３回程度</t>
  </si>
  <si>
    <t>女性 直接会って話す：週１回程度</t>
  </si>
  <si>
    <t>女性 直接会って話す：２週間に１回程度</t>
  </si>
  <si>
    <t>女性 直接会って話す：月１回程度</t>
  </si>
  <si>
    <t>女性 直接会って話す：月１回未満</t>
  </si>
  <si>
    <t>女性 直接会って話す：全くない</t>
  </si>
  <si>
    <t>その他 直接会って話す：週４～５回以上</t>
  </si>
  <si>
    <t>その他 直接会って話す：週２～３回程度</t>
  </si>
  <si>
    <t>その他 直接会って話す：週１回程度</t>
  </si>
  <si>
    <t>その他 直接会って話す：２週間に１回程度</t>
  </si>
  <si>
    <t>その他 直接会って話す：月１回程度</t>
  </si>
  <si>
    <t>その他 直接会って話す：月１回未満</t>
  </si>
  <si>
    <t>その他 直接会って話す：全くない</t>
  </si>
  <si>
    <t>NQ3Q16_1direct</t>
  </si>
  <si>
    <t>性別×同居していない家族や友人たちとのコミュニケーション頻度別（直接会って話す）</t>
  </si>
  <si>
    <t>表側:[NQ2Q16_1direct]年齢階級別×同居していない家族や友人たちとのコミュニケーション頻度別（直接会って話す）(SA)</t>
  </si>
  <si>
    <t>16～19歳 直接会って話す：週４～５回以上</t>
  </si>
  <si>
    <t>16～19歳 直接会って話す：週２～３回程度</t>
  </si>
  <si>
    <t>16～19歳 直接会って話す：週１回程度</t>
  </si>
  <si>
    <t>16～19歳 直接会って話す：２週間に１回程度</t>
  </si>
  <si>
    <t>16～19歳 直接会って話す：月１回程度</t>
  </si>
  <si>
    <t>16～19歳 直接会って話す：月１回未満</t>
  </si>
  <si>
    <t>16～19歳 直接会って話す：全くない</t>
  </si>
  <si>
    <t>20～29歳 直接会って話す：週４～５回以上</t>
  </si>
  <si>
    <t>20～29歳 直接会って話す：週２～３回程度</t>
  </si>
  <si>
    <t>20～29歳 直接会って話す：週１回程度</t>
  </si>
  <si>
    <t>20～29歳 直接会って話す：２週間に１回程度</t>
  </si>
  <si>
    <t>20～29歳 直接会って話す：月１回程度</t>
  </si>
  <si>
    <t>20～29歳 直接会って話す：月１回未満</t>
  </si>
  <si>
    <t>20～29歳 直接会って話す：全くない</t>
  </si>
  <si>
    <t>30～39歳 直接会って話す：週４～５回以上</t>
  </si>
  <si>
    <t>30～39歳 直接会って話す：週２～３回程度</t>
  </si>
  <si>
    <t>30～39歳 直接会って話す：週１回程度</t>
  </si>
  <si>
    <t>30～39歳 直接会って話す：２週間に１回程度</t>
  </si>
  <si>
    <t>30～39歳 直接会って話す：月１回程度</t>
  </si>
  <si>
    <t>30～39歳 直接会って話す：月１回未満</t>
  </si>
  <si>
    <t>30～39歳 直接会って話す：全くない</t>
  </si>
  <si>
    <t>40～49歳 直接会って話す：週４～５回以上</t>
  </si>
  <si>
    <t>40～49歳 直接会って話す：週２～３回程度</t>
  </si>
  <si>
    <t>40～49歳 直接会って話す：週１回程度</t>
  </si>
  <si>
    <t>40～49歳 直接会って話す：２週間に１回程度</t>
  </si>
  <si>
    <t>40～49歳 直接会って話す：月１回程度</t>
  </si>
  <si>
    <t>40～49歳 直接会って話す：月１回未満</t>
  </si>
  <si>
    <t>40～49歳 直接会って話す：全くない</t>
  </si>
  <si>
    <t>50～59歳 直接会って話す：週４～５回以上</t>
  </si>
  <si>
    <t>50～59歳 直接会って話す：週２～３回程度</t>
  </si>
  <si>
    <t>50～59歳 直接会って話す：週１回程度</t>
  </si>
  <si>
    <t>50～59歳 直接会って話す：２週間に１回程度</t>
  </si>
  <si>
    <t>50～59歳 直接会って話す：月１回程度</t>
  </si>
  <si>
    <t>50～59歳 直接会って話す：月１回未満</t>
  </si>
  <si>
    <t>50～59歳 直接会って話す：全くない</t>
  </si>
  <si>
    <t>60～69歳 直接会って話す：週４～５回以上</t>
  </si>
  <si>
    <t>60～69歳 直接会って話す：週２～３回程度</t>
  </si>
  <si>
    <t>60～69歳 直接会って話す：週１回程度</t>
  </si>
  <si>
    <t>60～69歳 直接会って話す：２週間に１回程度</t>
  </si>
  <si>
    <t>60～69歳 直接会って話す：月１回程度</t>
  </si>
  <si>
    <t>60～69歳 直接会って話す：月１回未満</t>
  </si>
  <si>
    <t>60～69歳 直接会って話す：全くない</t>
  </si>
  <si>
    <t>70～79歳 直接会って話す：週４～５回以上</t>
  </si>
  <si>
    <t>70～79歳 直接会って話す：週２～３回程度</t>
  </si>
  <si>
    <t>70～79歳 直接会って話す：週１回程度</t>
  </si>
  <si>
    <t>70～79歳 直接会って話す：２週間に１回程度</t>
  </si>
  <si>
    <t>70～79歳 直接会って話す：月１回程度</t>
  </si>
  <si>
    <t>70～79歳 直接会って話す：月１回未満</t>
  </si>
  <si>
    <t>70～79歳 直接会って話す：全くない</t>
  </si>
  <si>
    <t>80歳以上 直接会って話す：週４～５回以上</t>
  </si>
  <si>
    <t>80歳以上 直接会って話す：週２～３回程度</t>
  </si>
  <si>
    <t>80歳以上 直接会って話す：週１回程度</t>
  </si>
  <si>
    <t>80歳以上 直接会って話す：２週間に１回程度</t>
  </si>
  <si>
    <t>80歳以上 直接会って話す：月１回程度</t>
  </si>
  <si>
    <t>80歳以上 直接会って話す：月１回未満</t>
  </si>
  <si>
    <t>80歳以上 直接会って話す：全くない</t>
  </si>
  <si>
    <t>NQ2Q16_1direct</t>
  </si>
  <si>
    <t>年齢階級別×同居していない家族や友人たちとのコミュニケーション頻度別（直接会って話す）</t>
  </si>
  <si>
    <t>表側:[NQ3Q16_1phone]性別×同居していない家族や友人たちとのコミュニケーション頻度別（電話）(SA)</t>
  </si>
  <si>
    <t>男性 電話（ビデオ通話を含む）：週４～５回以上</t>
  </si>
  <si>
    <t>男性 電話（ビデオ通話を含む）：週２～３回程度</t>
  </si>
  <si>
    <t>男性 電話（ビデオ通話を含む）：週１回程度</t>
  </si>
  <si>
    <t>男性 電話（ビデオ通話を含む）：２週間に１回程度</t>
  </si>
  <si>
    <t>男性 電話（ビデオ通話を含む）：月１回程度</t>
  </si>
  <si>
    <t>男性 電話（ビデオ通話を含む）：月１回未満</t>
  </si>
  <si>
    <t>男性 電話（ビデオ通話を含む）：全くない</t>
  </si>
  <si>
    <t>女性 電話（ビデオ通話を含む）：週４～５回以上</t>
  </si>
  <si>
    <t>女性 電話（ビデオ通話を含む）：週２～３回程度</t>
  </si>
  <si>
    <t>女性 電話（ビデオ通話を含む）：週１回程度</t>
  </si>
  <si>
    <t>女性 電話（ビデオ通話を含む）：２週間に１回程度</t>
  </si>
  <si>
    <t>女性 電話（ビデオ通話を含む）：月１回程度</t>
  </si>
  <si>
    <t>女性 電話（ビデオ通話を含む）：月１回未満</t>
  </si>
  <si>
    <t>女性 電話（ビデオ通話を含む）：全くない</t>
  </si>
  <si>
    <t>その他 電話（ビデオ通話を含む）：週４～５回以上</t>
  </si>
  <si>
    <t>その他 電話（ビデオ通話を含む）：週２～３回程度</t>
  </si>
  <si>
    <t>その他 電話（ビデオ通話を含む）：週１回程度</t>
  </si>
  <si>
    <t>その他 電話（ビデオ通話を含む）：２週間に１回程度</t>
  </si>
  <si>
    <t>その他 電話（ビデオ通話を含む）：月１回程度</t>
  </si>
  <si>
    <t>その他 電話（ビデオ通話を含む）：月１回未満</t>
  </si>
  <si>
    <t>その他 電話（ビデオ通話を含む）：全くない</t>
  </si>
  <si>
    <t>NQ3Q16_1phone</t>
  </si>
  <si>
    <t>性別×同居していない家族や友人たちとのコミュニケーション頻度別（電話）</t>
  </si>
  <si>
    <t>表側:[NQ2Q16_1phone]年齢階級別×同居していない家族や友人たちとのコミュニケーション頻度別（電話）(SA)</t>
  </si>
  <si>
    <t>16～19歳 電話（ビデオ通話を含む）：週４～５回以上</t>
  </si>
  <si>
    <t>16～19歳 電話（ビデオ通話を含む）：週２～３回程度</t>
  </si>
  <si>
    <t>16～19歳 電話（ビデオ通話を含む）：週１回程度</t>
  </si>
  <si>
    <t>16～19歳 電話（ビデオ通話を含む）：２週間に１回程度</t>
  </si>
  <si>
    <t>16～19歳 電話（ビデオ通話を含む）：月１回程度</t>
  </si>
  <si>
    <t>16～19歳 電話（ビデオ通話を含む）：月１回未満</t>
  </si>
  <si>
    <t>16～19歳 電話（ビデオ通話を含む）：全くない</t>
  </si>
  <si>
    <t>20～29歳 電話（ビデオ通話を含む）：週４～５回以上</t>
  </si>
  <si>
    <t>20～29歳 電話（ビデオ通話を含む）：週２～３回程度</t>
  </si>
  <si>
    <t>20～29歳 電話（ビデオ通話を含む）：週１回程度</t>
  </si>
  <si>
    <t>20～29歳 電話（ビデオ通話を含む）：２週間に１回程度</t>
  </si>
  <si>
    <t>20～29歳 電話（ビデオ通話を含む）：月１回程度</t>
  </si>
  <si>
    <t>20～29歳 電話（ビデオ通話を含む）：月１回未満</t>
  </si>
  <si>
    <t>20～29歳 電話（ビデオ通話を含む）：全くない</t>
  </si>
  <si>
    <t>30～39歳 電話（ビデオ通話を含む）：週４～５回以上</t>
  </si>
  <si>
    <t>30～39歳 電話（ビデオ通話を含む）：週２～３回程度</t>
  </si>
  <si>
    <t>30～39歳 電話（ビデオ通話を含む）：週１回程度</t>
  </si>
  <si>
    <t>30～39歳 電話（ビデオ通話を含む）：２週間に１回程度</t>
  </si>
  <si>
    <t>30～39歳 電話（ビデオ通話を含む）：月１回程度</t>
  </si>
  <si>
    <t>30～39歳 電話（ビデオ通話を含む）：月１回未満</t>
  </si>
  <si>
    <t>30～39歳 電話（ビデオ通話を含む）：全くない</t>
  </si>
  <si>
    <t>40～49歳 電話（ビデオ通話を含む）：週４～５回以上</t>
  </si>
  <si>
    <t>40～49歳 電話（ビデオ通話を含む）：週２～３回程度</t>
  </si>
  <si>
    <t>40～49歳 電話（ビデオ通話を含む）：週１回程度</t>
  </si>
  <si>
    <t>40～49歳 電話（ビデオ通話を含む）：２週間に１回程度</t>
  </si>
  <si>
    <t>40～49歳 電話（ビデオ通話を含む）：月１回程度</t>
  </si>
  <si>
    <t>40～49歳 電話（ビデオ通話を含む）：月１回未満</t>
  </si>
  <si>
    <t>40～49歳 電話（ビデオ通話を含む）：全くない</t>
  </si>
  <si>
    <t>50～59歳 電話（ビデオ通話を含む）：週４～５回以上</t>
  </si>
  <si>
    <t>50～59歳 電話（ビデオ通話を含む）：週２～３回程度</t>
  </si>
  <si>
    <t>50～59歳 電話（ビデオ通話を含む）：週１回程度</t>
  </si>
  <si>
    <t>50～59歳 電話（ビデオ通話を含む）：２週間に１回程度</t>
  </si>
  <si>
    <t>50～59歳 電話（ビデオ通話を含む）：月１回程度</t>
  </si>
  <si>
    <t>50～59歳 電話（ビデオ通話を含む）：月１回未満</t>
  </si>
  <si>
    <t>50～59歳 電話（ビデオ通話を含む）：全くない</t>
  </si>
  <si>
    <t>60～69歳 電話（ビデオ通話を含む）：週４～５回以上</t>
  </si>
  <si>
    <t>60～69歳 電話（ビデオ通話を含む）：週２～３回程度</t>
  </si>
  <si>
    <t>60～69歳 電話（ビデオ通話を含む）：週１回程度</t>
  </si>
  <si>
    <t>60～69歳 電話（ビデオ通話を含む）：２週間に１回程度</t>
  </si>
  <si>
    <t>60～69歳 電話（ビデオ通話を含む）：月１回程度</t>
  </si>
  <si>
    <t>60～69歳 電話（ビデオ通話を含む）：月１回未満</t>
  </si>
  <si>
    <t>60～69歳 電話（ビデオ通話を含む）：全くない</t>
  </si>
  <si>
    <t>70～79歳 電話（ビデオ通話を含む）：週４～５回以上</t>
  </si>
  <si>
    <t>70～79歳 電話（ビデオ通話を含む）：週２～３回程度</t>
  </si>
  <si>
    <t>70～79歳 電話（ビデオ通話を含む）：週１回程度</t>
  </si>
  <si>
    <t>70～79歳 電話（ビデオ通話を含む）：２週間に１回程度</t>
  </si>
  <si>
    <t>70～79歳 電話（ビデオ通話を含む）：月１回程度</t>
  </si>
  <si>
    <t>70～79歳 電話（ビデオ通話を含む）：月１回未満</t>
  </si>
  <si>
    <t>70～79歳 電話（ビデオ通話を含む）：全くない</t>
  </si>
  <si>
    <t>80歳以上 電話（ビデオ通話を含む）：週４～５回以上</t>
  </si>
  <si>
    <t>80歳以上 電話（ビデオ通話を含む）：週２～３回程度</t>
  </si>
  <si>
    <t>80歳以上 電話（ビデオ通話を含む）：週１回程度</t>
  </si>
  <si>
    <t>80歳以上 電話（ビデオ通話を含む）：２週間に１回程度</t>
  </si>
  <si>
    <t>80歳以上 電話（ビデオ通話を含む）：月１回程度</t>
  </si>
  <si>
    <t>80歳以上 電話（ビデオ通話を含む）：月１回未満</t>
  </si>
  <si>
    <t>80歳以上 電話（ビデオ通話を含む）：全くない</t>
  </si>
  <si>
    <t>NQ2Q16_1phone</t>
  </si>
  <si>
    <t>年齢階級別×同居していない家族や友人たちとのコミュニケーション頻度別（電話）</t>
  </si>
  <si>
    <t>表側:[NQ3Q16_1chat]性別×同居していない家族や友人たちとのコミュニケーション頻度別（SNS）(SA)</t>
  </si>
  <si>
    <t>男性 SNS（LINEによるチャットなど）：週４～５回以上</t>
  </si>
  <si>
    <t>男性 SNS（LINEによるチャットなど）：週２～３回程度</t>
  </si>
  <si>
    <t>男性 SNS（LINEによるチャットなど）：週１回程度</t>
  </si>
  <si>
    <t>男性 SNS（LINEによるチャットなど）：２週間に１回程度</t>
  </si>
  <si>
    <t>男性 SNS（LINEによるチャットなど）：月１回程度</t>
  </si>
  <si>
    <t>男性 SNS（LINEによるチャットなど）：月１回未満</t>
  </si>
  <si>
    <t>男性 SNS（LINEによるチャットなど）：全くない</t>
  </si>
  <si>
    <t>女性 SNS（LINEによるチャットなど）：週４～５回以上</t>
  </si>
  <si>
    <t>女性 SNS（LINEによるチャットなど）：週２～３回程度</t>
  </si>
  <si>
    <t>女性 SNS（LINEによるチャットなど）：週１回程度</t>
  </si>
  <si>
    <t>女性 SNS（LINEによるチャットなど）：２週間に１回程度</t>
  </si>
  <si>
    <t>女性 SNS（LINEによるチャットなど）：月１回程度</t>
  </si>
  <si>
    <t>女性 SNS（LINEによるチャットなど）：月１回未満</t>
  </si>
  <si>
    <t>女性 SNS（LINEによるチャットなど）：全くない</t>
  </si>
  <si>
    <t>その他 SNS（LINEによるチャットなど）：週４～５回以上</t>
  </si>
  <si>
    <t>その他 SNS（LINEによるチャットなど）：週２～３回程度</t>
  </si>
  <si>
    <t>その他 SNS（LINEによるチャットなど）：週１回程度</t>
  </si>
  <si>
    <t>その他 SNS（LINEによるチャットなど）：２週間に１回程度</t>
  </si>
  <si>
    <t>その他 SNS（LINEによるチャットなど）：月１回程度</t>
  </si>
  <si>
    <t>その他 SNS（LINEによるチャットなど）：月１回未満</t>
  </si>
  <si>
    <t>その他 SNS（LINEによるチャットなど）：全くない</t>
  </si>
  <si>
    <t>NQ3Q16_1chat</t>
  </si>
  <si>
    <t>性別×同居していない家族や友人たちとのコミュニケーション頻度別（SNS）</t>
  </si>
  <si>
    <t>表側:[NQ2Q16_1chat]年齢階級別×同居していない家族や友人たちとのコミュニケーション頻度別（SNS）(SA)</t>
  </si>
  <si>
    <t>16～19歳 SNS（LINEによるチャットなど）：週４～５回以上</t>
  </si>
  <si>
    <t>16～19歳 SNS（LINEによるチャットなど）：週２～３回程度</t>
  </si>
  <si>
    <t>16～19歳 SNS（LINEによるチャットなど）：週１回程度</t>
  </si>
  <si>
    <t>16～19歳 SNS（LINEによるチャットなど）：２週間に１回程度</t>
  </si>
  <si>
    <t>16～19歳 SNS（LINEによるチャットなど）：月１回程度</t>
  </si>
  <si>
    <t>16～19歳 SNS（LINEによるチャットなど）：月１回未満</t>
  </si>
  <si>
    <t>16～19歳 SNS（LINEによるチャットなど）：全くない</t>
  </si>
  <si>
    <t>20～29歳 SNS（LINEによるチャットなど）：週４～５回以上</t>
  </si>
  <si>
    <t>20～29歳 SNS（LINEによるチャットなど）：週２～３回程度</t>
  </si>
  <si>
    <t>20～29歳 SNS（LINEによるチャットなど）：週１回程度</t>
  </si>
  <si>
    <t>20～29歳 SNS（LINEによるチャットなど）：２週間に１回程度</t>
  </si>
  <si>
    <t>20～29歳 SNS（LINEによるチャットなど）：月１回程度</t>
  </si>
  <si>
    <t>20～29歳 SNS（LINEによるチャットなど）：月１回未満</t>
  </si>
  <si>
    <t>20～29歳 SNS（LINEによるチャットなど）：全くない</t>
  </si>
  <si>
    <t>30～39歳 SNS（LINEによるチャットなど）：週４～５回以上</t>
  </si>
  <si>
    <t>30～39歳 SNS（LINEによるチャットなど）：週２～３回程度</t>
  </si>
  <si>
    <t>30～39歳 SNS（LINEによるチャットなど）：週１回程度</t>
  </si>
  <si>
    <t>30～39歳 SNS（LINEによるチャットなど）：２週間に１回程度</t>
  </si>
  <si>
    <t>30～39歳 SNS（LINEによるチャットなど）：月１回程度</t>
  </si>
  <si>
    <t>30～39歳 SNS（LINEによるチャットなど）：月１回未満</t>
  </si>
  <si>
    <t>30～39歳 SNS（LINEによるチャットなど）：全くない</t>
  </si>
  <si>
    <t>40～49歳 SNS（LINEによるチャットなど）：週４～５回以上</t>
  </si>
  <si>
    <t>40～49歳 SNS（LINEによるチャットなど）：週２～３回程度</t>
  </si>
  <si>
    <t>40～49歳 SNS（LINEによるチャットなど）：週１回程度</t>
  </si>
  <si>
    <t>40～49歳 SNS（LINEによるチャットなど）：２週間に１回程度</t>
  </si>
  <si>
    <t>40～49歳 SNS（LINEによるチャットなど）：月１回程度</t>
  </si>
  <si>
    <t>40～49歳 SNS（LINEによるチャットなど）：月１回未満</t>
  </si>
  <si>
    <t>40～49歳 SNS（LINEによるチャットなど）：全くない</t>
  </si>
  <si>
    <t>50～59歳 SNS（LINEによるチャットなど）：週４～５回以上</t>
  </si>
  <si>
    <t>50～59歳 SNS（LINEによるチャットなど）：週２～３回程度</t>
  </si>
  <si>
    <t>50～59歳 SNS（LINEによるチャットなど）：週１回程度</t>
  </si>
  <si>
    <t>50～59歳 SNS（LINEによるチャットなど）：２週間に１回程度</t>
  </si>
  <si>
    <t>50～59歳 SNS（LINEによるチャットなど）：月１回程度</t>
  </si>
  <si>
    <t>50～59歳 SNS（LINEによるチャットなど）：月１回未満</t>
  </si>
  <si>
    <t>50～59歳 SNS（LINEによるチャットなど）：全くない</t>
  </si>
  <si>
    <t>60～69歳 SNS（LINEによるチャットなど）：週４～５回以上</t>
  </si>
  <si>
    <t>60～69歳 SNS（LINEによるチャットなど）：週２～３回程度</t>
  </si>
  <si>
    <t>60～69歳 SNS（LINEによるチャットなど）：週１回程度</t>
  </si>
  <si>
    <t>60～69歳 SNS（LINEによるチャットなど）：２週間に１回程度</t>
  </si>
  <si>
    <t>60～69歳 SNS（LINEによるチャットなど）：月１回程度</t>
  </si>
  <si>
    <t>60～69歳 SNS（LINEによるチャットなど）：月１回未満</t>
  </si>
  <si>
    <t>60～69歳 SNS（LINEによるチャットなど）：全くない</t>
  </si>
  <si>
    <t>70～79歳 SNS（LINEによるチャットなど）：週４～５回以上</t>
  </si>
  <si>
    <t>70～79歳 SNS（LINEによるチャットなど）：週２～３回程度</t>
  </si>
  <si>
    <t>70～79歳 SNS（LINEによるチャットなど）：週１回程度</t>
  </si>
  <si>
    <t>70～79歳 SNS（LINEによるチャットなど）：２週間に１回程度</t>
  </si>
  <si>
    <t>70～79歳 SNS（LINEによるチャットなど）：月１回程度</t>
  </si>
  <si>
    <t>70～79歳 SNS（LINEによるチャットなど）：月１回未満</t>
  </si>
  <si>
    <t>70～79歳 SNS（LINEによるチャットなど）：全くない</t>
  </si>
  <si>
    <t>80歳以上 SNS（LINEによるチャットなど）：週４～５回以上</t>
  </si>
  <si>
    <t>80歳以上 SNS（LINEによるチャットなど）：週２～３回程度</t>
  </si>
  <si>
    <t>80歳以上 SNS（LINEによるチャットなど）：週１回程度</t>
  </si>
  <si>
    <t>80歳以上 SNS（LINEによるチャットなど）：２週間に１回程度</t>
  </si>
  <si>
    <t>80歳以上 SNS（LINEによるチャットなど）：月１回程度</t>
  </si>
  <si>
    <t>80歳以上 SNS（LINEによるチャットなど）：月１回未満</t>
  </si>
  <si>
    <t>80歳以上 SNS（LINEによるチャットなど）：全くない</t>
  </si>
  <si>
    <t>NQ2Q16_1chat</t>
  </si>
  <si>
    <t>年齢階級別×同居していない家族や友人たちとのコミュニケーション頻度別（SNS）</t>
  </si>
  <si>
    <t>表側:[NQ3Q16_1other]性別×同居していない家族や友人たちとのコミュニケーション頻度別（その他の手段）(SA)</t>
  </si>
  <si>
    <t>男性 その他の手段：週４～５回以上</t>
  </si>
  <si>
    <t>男性 その他の手段：週２～３回程度</t>
  </si>
  <si>
    <t>男性 その他の手段：週１回程度</t>
  </si>
  <si>
    <t>男性 その他の手段：２週間に１回程度</t>
  </si>
  <si>
    <t>男性 その他の手段：月１回程度</t>
  </si>
  <si>
    <t>男性 その他の手段：月１回未満</t>
  </si>
  <si>
    <t>男性 その他の手段：全くない</t>
  </si>
  <si>
    <t>女性 その他の手段：週４～５回以上</t>
  </si>
  <si>
    <t>女性 その他の手段：週２～３回程度</t>
  </si>
  <si>
    <t>女性 その他の手段：週１回程度</t>
  </si>
  <si>
    <t>女性 その他の手段：２週間に１回程度</t>
  </si>
  <si>
    <t>女性 その他の手段：月１回程度</t>
  </si>
  <si>
    <t>女性 その他の手段：月１回未満</t>
  </si>
  <si>
    <t>女性 その他の手段：全くない</t>
  </si>
  <si>
    <t>その他 その他の手段：週４～５回以上</t>
  </si>
  <si>
    <t>その他 その他の手段：週２～３回程度</t>
  </si>
  <si>
    <t>その他 その他の手段：週１回程度</t>
  </si>
  <si>
    <t>その他 その他の手段：２週間に１回程度</t>
  </si>
  <si>
    <t>その他 その他の手段：月１回程度</t>
  </si>
  <si>
    <t>その他 その他の手段：月１回未満</t>
  </si>
  <si>
    <t>その他 その他の手段：全くない</t>
  </si>
  <si>
    <t>NQ3Q16_1other</t>
  </si>
  <si>
    <t>性別×同居していない家族や友人たちとのコミュニケーション頻度別（その他の手段）</t>
  </si>
  <si>
    <t>表側:[NQ2Q16_1other]年齢階級別×同居していない家族や友人たちとのコミュニケーション頻度別（その他の手段）(SA)</t>
  </si>
  <si>
    <t>16～19歳 その他の手段：週４～５回以上</t>
  </si>
  <si>
    <t>16～19歳 その他の手段：週２～３回程度</t>
  </si>
  <si>
    <t>16～19歳 その他の手段：週１回程度</t>
  </si>
  <si>
    <t>16～19歳 その他の手段：２週間に１回程度</t>
  </si>
  <si>
    <t>16～19歳 その他の手段：月１回程度</t>
  </si>
  <si>
    <t>16～19歳 その他の手段：月１回未満</t>
  </si>
  <si>
    <t>16～19歳 その他の手段：全くない</t>
  </si>
  <si>
    <t>20～29歳 その他の手段：週４～５回以上</t>
  </si>
  <si>
    <t>20～29歳 その他の手段：週２～３回程度</t>
  </si>
  <si>
    <t>20～29歳 その他の手段：週１回程度</t>
  </si>
  <si>
    <t>20～29歳 その他の手段：２週間に１回程度</t>
  </si>
  <si>
    <t>20～29歳 その他の手段：月１回程度</t>
  </si>
  <si>
    <t>20～29歳 その他の手段：月１回未満</t>
  </si>
  <si>
    <t>20～29歳 その他の手段：全くない</t>
  </si>
  <si>
    <t>30～39歳 その他の手段：週４～５回以上</t>
  </si>
  <si>
    <t>30～39歳 その他の手段：週２～３回程度</t>
  </si>
  <si>
    <t>30～39歳 その他の手段：週１回程度</t>
  </si>
  <si>
    <t>30～39歳 その他の手段：２週間に１回程度</t>
  </si>
  <si>
    <t>30～39歳 その他の手段：月１回程度</t>
  </si>
  <si>
    <t>30～39歳 その他の手段：月１回未満</t>
  </si>
  <si>
    <t>30～39歳 その他の手段：全くない</t>
  </si>
  <si>
    <t>40～49歳 その他の手段：週４～５回以上</t>
  </si>
  <si>
    <t>40～49歳 その他の手段：週２～３回程度</t>
  </si>
  <si>
    <t>40～49歳 その他の手段：週１回程度</t>
  </si>
  <si>
    <t>40～49歳 その他の手段：２週間に１回程度</t>
  </si>
  <si>
    <t>40～49歳 その他の手段：月１回程度</t>
  </si>
  <si>
    <t>40～49歳 その他の手段：月１回未満</t>
  </si>
  <si>
    <t>40～49歳 その他の手段：全くない</t>
  </si>
  <si>
    <t>50～59歳 その他の手段：週４～５回以上</t>
  </si>
  <si>
    <t>50～59歳 その他の手段：週２～３回程度</t>
  </si>
  <si>
    <t>50～59歳 その他の手段：週１回程度</t>
  </si>
  <si>
    <t>50～59歳 その他の手段：２週間に１回程度</t>
  </si>
  <si>
    <t>50～59歳 その他の手段：月１回程度</t>
  </si>
  <si>
    <t>50～59歳 その他の手段：月１回未満</t>
  </si>
  <si>
    <t>50～59歳 その他の手段：全くない</t>
  </si>
  <si>
    <t>60～69歳 その他の手段：週４～５回以上</t>
  </si>
  <si>
    <t>60～69歳 その他の手段：週２～３回程度</t>
  </si>
  <si>
    <t>60～69歳 その他の手段：週１回程度</t>
  </si>
  <si>
    <t>60～69歳 その他の手段：２週間に１回程度</t>
  </si>
  <si>
    <t>60～69歳 その他の手段：月１回程度</t>
  </si>
  <si>
    <t>60～69歳 その他の手段：月１回未満</t>
  </si>
  <si>
    <t>60～69歳 その他の手段：全くない</t>
  </si>
  <si>
    <t>70～79歳 その他の手段：週４～５回以上</t>
  </si>
  <si>
    <t>70～79歳 その他の手段：週２～３回程度</t>
  </si>
  <si>
    <t>70～79歳 その他の手段：週１回程度</t>
  </si>
  <si>
    <t>70～79歳 その他の手段：２週間に１回程度</t>
  </si>
  <si>
    <t>70～79歳 その他の手段：月１回程度</t>
  </si>
  <si>
    <t>70～79歳 その他の手段：月１回未満</t>
  </si>
  <si>
    <t>70～79歳 その他の手段：全くない</t>
  </si>
  <si>
    <t>80歳以上 その他の手段：週４～５回以上</t>
  </si>
  <si>
    <t>80歳以上 その他の手段：週２～３回程度</t>
  </si>
  <si>
    <t>80歳以上 その他の手段：週１回程度</t>
  </si>
  <si>
    <t>80歳以上 その他の手段：２週間に１回程度</t>
  </si>
  <si>
    <t>80歳以上 その他の手段：月１回程度</t>
  </si>
  <si>
    <t>80歳以上 その他の手段：月１回未満</t>
  </si>
  <si>
    <t>80歳以上 その他の手段：全くない</t>
  </si>
  <si>
    <t>NQ2Q16_1other</t>
  </si>
  <si>
    <t>年齢階級別×同居していない家族や友人たちとのコミュニケーション頻度別（その他の手段）</t>
  </si>
  <si>
    <t>表側:[NQ3Q16_2]性別×同居している人たちとのコミュニケーション頻度別(SA)</t>
  </si>
  <si>
    <t>男性 週４～５回以上</t>
  </si>
  <si>
    <t>男性 週２～３回程度</t>
  </si>
  <si>
    <t>男性 週１回程度</t>
  </si>
  <si>
    <t>男性 ２週間に１回程度</t>
  </si>
  <si>
    <t>男性 月１回未満</t>
  </si>
  <si>
    <t>男性 全くない</t>
  </si>
  <si>
    <t>女性 週４～５回以上</t>
  </si>
  <si>
    <t>女性 週２～３回程度</t>
  </si>
  <si>
    <t>女性 週１回程度</t>
  </si>
  <si>
    <t>女性 ２週間に１回程度</t>
  </si>
  <si>
    <t>女性 月１回未満</t>
  </si>
  <si>
    <t>女性 全くない</t>
  </si>
  <si>
    <t>その他 週４～５回以上</t>
  </si>
  <si>
    <t>その他 週２～３回程度</t>
  </si>
  <si>
    <t>その他 週１回程度</t>
  </si>
  <si>
    <t>その他 ２週間に１回程度</t>
  </si>
  <si>
    <t>その他 月１回未満</t>
  </si>
  <si>
    <t>その他 全くない</t>
  </si>
  <si>
    <t>NQ3Q16_2</t>
  </si>
  <si>
    <t>性別×同居している人たちとのコミュニケーション頻度別</t>
  </si>
  <si>
    <t>表側:[NQ2Q16_2]年齢階級別×同居している人たちとのコミュニケーション頻度別(SA)</t>
  </si>
  <si>
    <t>16～19歳 週４～５回以上</t>
  </si>
  <si>
    <t>16～19歳 週２～３回程度</t>
  </si>
  <si>
    <t>16～19歳 週１回程度</t>
  </si>
  <si>
    <t>16～19歳 ２週間に１回程度</t>
  </si>
  <si>
    <t>16～19歳 月１回未満</t>
  </si>
  <si>
    <t>16～19歳 全くない</t>
  </si>
  <si>
    <t>20～29歳 週４～５回以上</t>
  </si>
  <si>
    <t>20～29歳 週２～３回程度</t>
  </si>
  <si>
    <t>20～29歳 週１回程度</t>
  </si>
  <si>
    <t>20～29歳 ２週間に１回程度</t>
  </si>
  <si>
    <t>20～29歳 月１回未満</t>
  </si>
  <si>
    <t>20～29歳 全くない</t>
  </si>
  <si>
    <t>30～39歳 週４～５回以上</t>
  </si>
  <si>
    <t>30～39歳 週２～３回程度</t>
  </si>
  <si>
    <t>30～39歳 週１回程度</t>
  </si>
  <si>
    <t>30～39歳 ２週間に１回程度</t>
  </si>
  <si>
    <t>30～39歳 月１回未満</t>
  </si>
  <si>
    <t>30～39歳 全くない</t>
  </si>
  <si>
    <t>40～49歳 週４～５回以上</t>
  </si>
  <si>
    <t>40～49歳 週２～３回程度</t>
  </si>
  <si>
    <t>40～49歳 週１回程度</t>
  </si>
  <si>
    <t>40～49歳 ２週間に１回程度</t>
  </si>
  <si>
    <t>40～49歳 月１回未満</t>
  </si>
  <si>
    <t>40～49歳 全くない</t>
  </si>
  <si>
    <t>50～59歳 週４～５回以上</t>
  </si>
  <si>
    <t>50～59歳 週２～３回程度</t>
  </si>
  <si>
    <t>50～59歳 週１回程度</t>
  </si>
  <si>
    <t>50～59歳 ２週間に１回程度</t>
  </si>
  <si>
    <t>50～59歳 月１回未満</t>
  </si>
  <si>
    <t>50～59歳 全くない</t>
  </si>
  <si>
    <t>60～69歳 週４～５回以上</t>
  </si>
  <si>
    <t>60～69歳 週２～３回程度</t>
  </si>
  <si>
    <t>60～69歳 週１回程度</t>
  </si>
  <si>
    <t>60～69歳 ２週間に１回程度</t>
  </si>
  <si>
    <t>60～69歳 月１回未満</t>
  </si>
  <si>
    <t>60～69歳 全くない</t>
  </si>
  <si>
    <t>70～79歳 週４～５回以上</t>
  </si>
  <si>
    <t>70～79歳 週２～３回程度</t>
  </si>
  <si>
    <t>70～79歳 週１回程度</t>
  </si>
  <si>
    <t>70～79歳 ２週間に１回程度</t>
  </si>
  <si>
    <t>70～79歳 月１回未満</t>
  </si>
  <si>
    <t>70～79歳 全くない</t>
  </si>
  <si>
    <t>80歳以上 週４～５回以上</t>
  </si>
  <si>
    <t>80歳以上 週２～３回程度</t>
  </si>
  <si>
    <t>80歳以上 週１回程度</t>
  </si>
  <si>
    <t>80歳以上 ２週間に１回程度</t>
  </si>
  <si>
    <t>80歳以上 月１回未満</t>
  </si>
  <si>
    <t>80歳以上 全くない</t>
  </si>
  <si>
    <t>NQ2Q16_2</t>
  </si>
  <si>
    <t>年齢階級別×同居している人たちとのコミュニケーション頻度別</t>
  </si>
  <si>
    <t>表側:[NQ2Q3Q17]性別×年齢階級別×社会活動への参加状況別(MA)</t>
  </si>
  <si>
    <t>男性16～19歳 地域の活動（自治会・趣味やスポーツを通じたボランティアや社会奉仕等）</t>
  </si>
  <si>
    <t>男性16～19歳 子ども・障害者・高齢者など、家族以外の人の手助けをする活動</t>
  </si>
  <si>
    <t>男性16～19歳 上記以外のボランティア活動</t>
  </si>
  <si>
    <t>男性16～19歳 スポーツ・趣味・娯楽・教養・自己啓発などの活動</t>
  </si>
  <si>
    <t>男性16～19歳 日本人会・日本商工会等の現地の日本人コミュニティにおける活動</t>
  </si>
  <si>
    <t>男性16～19歳 宗教や信仰上の活動</t>
  </si>
  <si>
    <t>男性16～19歳 その他の活動</t>
  </si>
  <si>
    <t>男性16～19歳 いずれかの活動に参加している</t>
  </si>
  <si>
    <t>男性16～19歳 特に参加はしていない</t>
  </si>
  <si>
    <t>男性20～29歳 地域の活動（自治会・趣味やスポーツを通じたボランティアや社会奉仕等）</t>
  </si>
  <si>
    <t>男性20～29歳 子ども・障害者・高齢者など、家族以外の人の手助けをする活動</t>
  </si>
  <si>
    <t>男性20～29歳 上記以外のボランティア活動</t>
  </si>
  <si>
    <t>男性20～29歳 スポーツ・趣味・娯楽・教養・自己啓発などの活動</t>
  </si>
  <si>
    <t>男性20～29歳 日本人会・日本商工会等の現地の日本人コミュニティにおける活動</t>
  </si>
  <si>
    <t>男性20～29歳 宗教や信仰上の活動</t>
  </si>
  <si>
    <t>男性20～29歳 その他の活動</t>
  </si>
  <si>
    <t>男性20～29歳 いずれかの活動に参加している</t>
  </si>
  <si>
    <t>男性20～29歳 特に参加はしていない</t>
  </si>
  <si>
    <t>男性30～39歳 地域の活動（自治会・趣味やスポーツを通じたボランティアや社会奉仕等）</t>
  </si>
  <si>
    <t>男性30～39歳 子ども・障害者・高齢者など、家族以外の人の手助けをする活動</t>
  </si>
  <si>
    <t>男性30～39歳 上記以外のボランティア活動</t>
  </si>
  <si>
    <t>男性30～39歳 スポーツ・趣味・娯楽・教養・自己啓発などの活動</t>
  </si>
  <si>
    <t>男性30～39歳 日本人会・日本商工会等の現地の日本人コミュニティにおける活動</t>
  </si>
  <si>
    <t>男性30～39歳 宗教や信仰上の活動</t>
  </si>
  <si>
    <t>男性30～39歳 その他の活動</t>
  </si>
  <si>
    <t>男性30～39歳 いずれかの活動に参加している</t>
  </si>
  <si>
    <t>男性30～39歳 特に参加はしていない</t>
  </si>
  <si>
    <t>男性40～49歳 地域の活動（自治会・趣味やスポーツを通じたボランティアや社会奉仕等）</t>
  </si>
  <si>
    <t>男性40～49歳 子ども・障害者・高齢者など、家族以外の人の手助けをする活動</t>
  </si>
  <si>
    <t>男性40～49歳 上記以外のボランティア活動</t>
  </si>
  <si>
    <t>男性40～49歳 スポーツ・趣味・娯楽・教養・自己啓発などの活動</t>
  </si>
  <si>
    <t>男性40～49歳 日本人会・日本商工会等の現地の日本人コミュニティにおける活動</t>
  </si>
  <si>
    <t>男性40～49歳 宗教や信仰上の活動</t>
  </si>
  <si>
    <t>男性40～49歳 その他の活動</t>
  </si>
  <si>
    <t>男性40～49歳 いずれかの活動に参加している</t>
  </si>
  <si>
    <t>男性40～49歳 特に参加はしていない</t>
  </si>
  <si>
    <t>男性50～59歳 地域の活動（自治会・趣味やスポーツを通じたボランティアや社会奉仕等）</t>
  </si>
  <si>
    <t>男性50～59歳 子ども・障害者・高齢者など、家族以外の人の手助けをする活動</t>
  </si>
  <si>
    <t>男性50～59歳 上記以外のボランティア活動</t>
  </si>
  <si>
    <t>男性50～59歳 スポーツ・趣味・娯楽・教養・自己啓発などの活動</t>
  </si>
  <si>
    <t>男性50～59歳 日本人会・日本商工会等の現地の日本人コミュニティにおける活動</t>
  </si>
  <si>
    <t>男性50～59歳 宗教や信仰上の活動</t>
  </si>
  <si>
    <t>男性50～59歳 その他の活動</t>
  </si>
  <si>
    <t>男性50～59歳 いずれかの活動に参加している</t>
  </si>
  <si>
    <t>男性50～59歳 特に参加はしていない</t>
  </si>
  <si>
    <t>男性60～69歳 地域の活動（自治会・趣味やスポーツを通じたボランティアや社会奉仕等）</t>
  </si>
  <si>
    <t>男性60～69歳 子ども・障害者・高齢者など、家族以外の人の手助けをする活動</t>
  </si>
  <si>
    <t>男性60～69歳 上記以外のボランティア活動</t>
  </si>
  <si>
    <t>男性60～69歳 スポーツ・趣味・娯楽・教養・自己啓発などの活動</t>
  </si>
  <si>
    <t>男性60～69歳 日本人会・日本商工会等の現地の日本人コミュニティにおける活動</t>
  </si>
  <si>
    <t>男性60～69歳 宗教や信仰上の活動</t>
  </si>
  <si>
    <t>男性60～69歳 その他の活動</t>
  </si>
  <si>
    <t>男性60～69歳 いずれかの活動に参加している</t>
  </si>
  <si>
    <t>男性60～69歳 特に参加はしていない</t>
  </si>
  <si>
    <t>男性70～79歳 地域の活動（自治会・趣味やスポーツを通じたボランティアや社会奉仕等）</t>
  </si>
  <si>
    <t>男性70～79歳 子ども・障害者・高齢者など、家族以外の人の手助けをする活動</t>
  </si>
  <si>
    <t>男性70～79歳 上記以外のボランティア活動</t>
  </si>
  <si>
    <t>男性70～79歳 スポーツ・趣味・娯楽・教養・自己啓発などの活動</t>
  </si>
  <si>
    <t>男性70～79歳 日本人会・日本商工会等の現地の日本人コミュニティにおける活動</t>
  </si>
  <si>
    <t>男性70～79歳 宗教や信仰上の活動</t>
  </si>
  <si>
    <t>男性70～79歳 その他の活動</t>
  </si>
  <si>
    <t>男性70～79歳 いずれかの活動に参加している</t>
  </si>
  <si>
    <t>男性70～79歳 特に参加はしていない</t>
  </si>
  <si>
    <t>男性80歳以上 地域の活動（自治会・趣味やスポーツを通じたボランティアや社会奉仕等）</t>
  </si>
  <si>
    <t>男性80歳以上 子ども・障害者・高齢者など、家族以外の人の手助けをする活動</t>
  </si>
  <si>
    <t>男性80歳以上 上記以外のボランティア活動</t>
  </si>
  <si>
    <t>男性80歳以上 スポーツ・趣味・娯楽・教養・自己啓発などの活動</t>
  </si>
  <si>
    <t>男性80歳以上 日本人会・日本商工会等の現地の日本人コミュニティにおける活動</t>
  </si>
  <si>
    <t>男性80歳以上 宗教や信仰上の活動</t>
  </si>
  <si>
    <t>男性80歳以上 その他の活動</t>
  </si>
  <si>
    <t>男性80歳以上 いずれかの活動に参加している</t>
  </si>
  <si>
    <t>男性80歳以上 特に参加はしていない</t>
  </si>
  <si>
    <t>女性16～19歳 地域の活動（自治会・趣味やスポーツを通じたボランティアや社会奉仕等）</t>
  </si>
  <si>
    <t>女性16～19歳 子ども・障害者・高齢者など、家族以外の人の手助けをする活動</t>
  </si>
  <si>
    <t>女性16～19歳 上記以外のボランティア活動</t>
  </si>
  <si>
    <t>女性16～19歳 スポーツ・趣味・娯楽・教養・自己啓発などの活動</t>
  </si>
  <si>
    <t>女性16～19歳 日本人会・日本商工会等の現地の日本人コミュニティにおける活動</t>
  </si>
  <si>
    <t>女性16～19歳 宗教や信仰上の活動</t>
  </si>
  <si>
    <t>女性16～19歳 その他の活動</t>
  </si>
  <si>
    <t>女性16～19歳 いずれかの活動に参加している</t>
  </si>
  <si>
    <t>女性16～19歳 特に参加はしていない</t>
  </si>
  <si>
    <t>女性20～29歳 地域の活動（自治会・趣味やスポーツを通じたボランティアや社会奉仕等）</t>
  </si>
  <si>
    <t>女性20～29歳 子ども・障害者・高齢者など、家族以外の人の手助けをする活動</t>
  </si>
  <si>
    <t>女性20～29歳 上記以外のボランティア活動</t>
  </si>
  <si>
    <t>女性20～29歳 スポーツ・趣味・娯楽・教養・自己啓発などの活動</t>
  </si>
  <si>
    <t>女性20～29歳 日本人会・日本商工会等の現地の日本人コミュニティにおける活動</t>
  </si>
  <si>
    <t>女性20～29歳 宗教や信仰上の活動</t>
  </si>
  <si>
    <t>女性20～29歳 その他の活動</t>
  </si>
  <si>
    <t>女性20～29歳 いずれかの活動に参加している</t>
  </si>
  <si>
    <t>女性20～29歳 特に参加はしていない</t>
  </si>
  <si>
    <t>女性30～39歳 地域の活動（自治会・趣味やスポーツを通じたボランティアや社会奉仕等）</t>
  </si>
  <si>
    <t>女性30～39歳 子ども・障害者・高齢者など、家族以外の人の手助けをする活動</t>
  </si>
  <si>
    <t>女性30～39歳 上記以外のボランティア活動</t>
  </si>
  <si>
    <t>女性30～39歳 スポーツ・趣味・娯楽・教養・自己啓発などの活動</t>
  </si>
  <si>
    <t>女性30～39歳 日本人会・日本商工会等の現地の日本人コミュニティにおける活動</t>
  </si>
  <si>
    <t>女性30～39歳 宗教や信仰上の活動</t>
  </si>
  <si>
    <t>女性30～39歳 その他の活動</t>
  </si>
  <si>
    <t>女性30～39歳 いずれかの活動に参加している</t>
  </si>
  <si>
    <t>女性30～39歳 特に参加はしていない</t>
  </si>
  <si>
    <t>女性40～49歳 地域の活動（自治会・趣味やスポーツを通じたボランティアや社会奉仕等）</t>
  </si>
  <si>
    <t>女性40～49歳 子ども・障害者・高齢者など、家族以外の人の手助けをする活動</t>
  </si>
  <si>
    <t>女性40～49歳 上記以外のボランティア活動</t>
  </si>
  <si>
    <t>女性40～49歳 スポーツ・趣味・娯楽・教養・自己啓発などの活動</t>
  </si>
  <si>
    <t>女性40～49歳 日本人会・日本商工会等の現地の日本人コミュニティにおける活動</t>
  </si>
  <si>
    <t>女性40～49歳 宗教や信仰上の活動</t>
  </si>
  <si>
    <t>女性40～49歳 その他の活動</t>
  </si>
  <si>
    <t>女性40～49歳 いずれかの活動に参加している</t>
  </si>
  <si>
    <t>女性40～49歳 特に参加はしていない</t>
  </si>
  <si>
    <t>女性50～59歳 地域の活動（自治会・趣味やスポーツを通じたボランティアや社会奉仕等）</t>
  </si>
  <si>
    <t>女性50～59歳 子ども・障害者・高齢者など、家族以外の人の手助けをする活動</t>
  </si>
  <si>
    <t>女性50～59歳 上記以外のボランティア活動</t>
  </si>
  <si>
    <t>女性50～59歳 スポーツ・趣味・娯楽・教養・自己啓発などの活動</t>
  </si>
  <si>
    <t>女性50～59歳 日本人会・日本商工会等の現地の日本人コミュニティにおける活動</t>
  </si>
  <si>
    <t>女性50～59歳 宗教や信仰上の活動</t>
  </si>
  <si>
    <t>女性50～59歳 その他の活動</t>
  </si>
  <si>
    <t>女性50～59歳 いずれかの活動に参加している</t>
  </si>
  <si>
    <t>女性50～59歳 特に参加はしていない</t>
  </si>
  <si>
    <t>女性60～69歳 地域の活動（自治会・趣味やスポーツを通じたボランティアや社会奉仕等）</t>
  </si>
  <si>
    <t>女性60～69歳 子ども・障害者・高齢者など、家族以外の人の手助けをする活動</t>
  </si>
  <si>
    <t>女性60～69歳 上記以外のボランティア活動</t>
  </si>
  <si>
    <t>女性60～69歳 スポーツ・趣味・娯楽・教養・自己啓発などの活動</t>
  </si>
  <si>
    <t>女性60～69歳 日本人会・日本商工会等の現地の日本人コミュニティにおける活動</t>
  </si>
  <si>
    <t>女性60～69歳 宗教や信仰上の活動</t>
  </si>
  <si>
    <t>女性60～69歳 その他の活動</t>
  </si>
  <si>
    <t>女性60～69歳 いずれかの活動に参加している</t>
  </si>
  <si>
    <t>女性60～69歳 特に参加はしていない</t>
  </si>
  <si>
    <t>女性70～79歳 地域の活動（自治会・趣味やスポーツを通じたボランティアや社会奉仕等）</t>
  </si>
  <si>
    <t>女性70～79歳 子ども・障害者・高齢者など、家族以外の人の手助けをする活動</t>
  </si>
  <si>
    <t>女性70～79歳 上記以外のボランティア活動</t>
  </si>
  <si>
    <t>女性70～79歳 スポーツ・趣味・娯楽・教養・自己啓発などの活動</t>
  </si>
  <si>
    <t>女性70～79歳 日本人会・日本商工会等の現地の日本人コミュニティにおける活動</t>
  </si>
  <si>
    <t>女性70～79歳 宗教や信仰上の活動</t>
  </si>
  <si>
    <t>女性70～79歳 その他の活動</t>
  </si>
  <si>
    <t>女性70～79歳 いずれかの活動に参加している</t>
  </si>
  <si>
    <t>女性70～79歳 特に参加はしていない</t>
  </si>
  <si>
    <t>女性80歳以上 地域の活動（自治会・趣味やスポーツを通じたボランティアや社会奉仕等）</t>
  </si>
  <si>
    <t>女性80歳以上 子ども・障害者・高齢者など、家族以外の人の手助けをする活動</t>
  </si>
  <si>
    <t>女性80歳以上 上記以外のボランティア活動</t>
  </si>
  <si>
    <t>女性80歳以上 スポーツ・趣味・娯楽・教養・自己啓発などの活動</t>
  </si>
  <si>
    <t>女性80歳以上 日本人会・日本商工会等の現地の日本人コミュニティにおける活動</t>
  </si>
  <si>
    <t>女性80歳以上 宗教や信仰上の活動</t>
  </si>
  <si>
    <t>女性80歳以上 その他の活動</t>
  </si>
  <si>
    <t>女性80歳以上 いずれかの活動に参加している</t>
  </si>
  <si>
    <t>女性80歳以上 特に参加はしていない</t>
  </si>
  <si>
    <t>その他16～19歳 地域の活動（自治会・趣味やスポーツを通じたボランティアや社会奉仕等）</t>
  </si>
  <si>
    <t>その他16～19歳 子ども・障害者・高齢者など、家族以外の人の手助けをする活動</t>
  </si>
  <si>
    <t>その他16～19歳 上記以外のボランティア活動</t>
  </si>
  <si>
    <t>その他16～19歳 スポーツ・趣味・娯楽・教養・自己啓発などの活動</t>
  </si>
  <si>
    <t>その他16～19歳 日本人会・日本商工会等の現地の日本人コミュニティにおける活動</t>
  </si>
  <si>
    <t>その他16～19歳 宗教や信仰上の活動</t>
  </si>
  <si>
    <t>その他16～19歳 その他の活動</t>
  </si>
  <si>
    <t>その他16～19歳 いずれかの活動に参加している</t>
  </si>
  <si>
    <t>その他16～19歳 特に参加はしていない</t>
  </si>
  <si>
    <t>その他20～29歳 地域の活動（自治会・趣味やスポーツを通じたボランティアや社会奉仕等）</t>
  </si>
  <si>
    <t>その他20～29歳 子ども・障害者・高齢者など、家族以外の人の手助けをする活動</t>
  </si>
  <si>
    <t>その他20～29歳 上記以外のボランティア活動</t>
  </si>
  <si>
    <t>その他20～29歳 スポーツ・趣味・娯楽・教養・自己啓発などの活動</t>
  </si>
  <si>
    <t>その他20～29歳 日本人会・日本商工会等の現地の日本人コミュニティにおける活動</t>
  </si>
  <si>
    <t>その他20～29歳 宗教や信仰上の活動</t>
  </si>
  <si>
    <t>その他20～29歳 その他の活動</t>
  </si>
  <si>
    <t>その他20～29歳 いずれかの活動に参加している</t>
  </si>
  <si>
    <t>その他20～29歳 特に参加はしていない</t>
  </si>
  <si>
    <t>その他30～39歳 地域の活動（自治会・趣味やスポーツを通じたボランティアや社会奉仕等）</t>
  </si>
  <si>
    <t>その他30～39歳 子ども・障害者・高齢者など、家族以外の人の手助けをする活動</t>
  </si>
  <si>
    <t>その他30～39歳 上記以外のボランティア活動</t>
  </si>
  <si>
    <t>その他30～39歳 スポーツ・趣味・娯楽・教養・自己啓発などの活動</t>
  </si>
  <si>
    <t>その他30～39歳 日本人会・日本商工会等の現地の日本人コミュニティにおける活動</t>
  </si>
  <si>
    <t>その他30～39歳 宗教や信仰上の活動</t>
  </si>
  <si>
    <t>その他30～39歳 その他の活動</t>
  </si>
  <si>
    <t>その他30～39歳 いずれかの活動に参加している</t>
  </si>
  <si>
    <t>その他30～39歳 特に参加はしていない</t>
  </si>
  <si>
    <t>その他40～49歳 地域の活動（自治会・趣味やスポーツを通じたボランティアや社会奉仕等）</t>
  </si>
  <si>
    <t>その他40～49歳 子ども・障害者・高齢者など、家族以外の人の手助けをする活動</t>
  </si>
  <si>
    <t>その他40～49歳 上記以外のボランティア活動</t>
  </si>
  <si>
    <t>その他40～49歳 スポーツ・趣味・娯楽・教養・自己啓発などの活動</t>
  </si>
  <si>
    <t>その他40～49歳 日本人会・日本商工会等の現地の日本人コミュニティにおける活動</t>
  </si>
  <si>
    <t>その他40～49歳 宗教や信仰上の活動</t>
  </si>
  <si>
    <t>その他40～49歳 その他の活動</t>
  </si>
  <si>
    <t>その他40～49歳 いずれかの活動に参加している</t>
  </si>
  <si>
    <t>その他40～49歳 特に参加はしていない</t>
  </si>
  <si>
    <t>その他50～59歳 地域の活動（自治会・趣味やスポーツを通じたボランティアや社会奉仕等）</t>
  </si>
  <si>
    <t>その他50～59歳 子ども・障害者・高齢者など、家族以外の人の手助けをする活動</t>
  </si>
  <si>
    <t>その他50～59歳 上記以外のボランティア活動</t>
  </si>
  <si>
    <t>その他50～59歳 スポーツ・趣味・娯楽・教養・自己啓発などの活動</t>
  </si>
  <si>
    <t>その他50～59歳 日本人会・日本商工会等の現地の日本人コミュニティにおける活動</t>
  </si>
  <si>
    <t>その他50～59歳 宗教や信仰上の活動</t>
  </si>
  <si>
    <t>その他50～59歳 その他の活動</t>
  </si>
  <si>
    <t>その他50～59歳 いずれかの活動に参加している</t>
  </si>
  <si>
    <t>その他50～59歳 特に参加はしていない</t>
  </si>
  <si>
    <t>その他60～69歳 地域の活動（自治会・趣味やスポーツを通じたボランティアや社会奉仕等）</t>
  </si>
  <si>
    <t>その他60～69歳 子ども・障害者・高齢者など、家族以外の人の手助けをする活動</t>
  </si>
  <si>
    <t>その他60～69歳 上記以外のボランティア活動</t>
  </si>
  <si>
    <t>その他60～69歳 スポーツ・趣味・娯楽・教養・自己啓発などの活動</t>
  </si>
  <si>
    <t>その他60～69歳 日本人会・日本商工会等の現地の日本人コミュニティにおける活動</t>
  </si>
  <si>
    <t>その他60～69歳 宗教や信仰上の活動</t>
  </si>
  <si>
    <t>その他60～69歳 その他の活動</t>
  </si>
  <si>
    <t>その他60～69歳 いずれかの活動に参加している</t>
  </si>
  <si>
    <t>その他60～69歳 特に参加はしていない</t>
  </si>
  <si>
    <t>その他70～79歳 地域の活動（自治会・趣味やスポーツを通じたボランティアや社会奉仕等）</t>
  </si>
  <si>
    <t>その他70～79歳 子ども・障害者・高齢者など、家族以外の人の手助けをする活動</t>
  </si>
  <si>
    <t>その他70～79歳 上記以外のボランティア活動</t>
  </si>
  <si>
    <t>その他70～79歳 スポーツ・趣味・娯楽・教養・自己啓発などの活動</t>
  </si>
  <si>
    <t>その他70～79歳 日本人会・日本商工会等の現地の日本人コミュニティにおける活動</t>
  </si>
  <si>
    <t>その他70～79歳 宗教や信仰上の活動</t>
  </si>
  <si>
    <t>その他70～79歳 その他の活動</t>
  </si>
  <si>
    <t>その他70～79歳 いずれかの活動に参加している</t>
  </si>
  <si>
    <t>その他70～79歳 特に参加はしていない</t>
  </si>
  <si>
    <t>その他80歳以上 地域の活動（自治会・趣味やスポーツを通じたボランティアや社会奉仕等）</t>
  </si>
  <si>
    <t>その他80歳以上 子ども・障害者・高齢者など、家族以外の人の手助けをする活動</t>
  </si>
  <si>
    <t>その他80歳以上 上記以外のボランティア活動</t>
  </si>
  <si>
    <t>その他80歳以上 スポーツ・趣味・娯楽・教養・自己啓発などの活動</t>
  </si>
  <si>
    <t>その他80歳以上 日本人会・日本商工会等の現地の日本人コミュニティにおける活動</t>
  </si>
  <si>
    <t>その他80歳以上 宗教や信仰上の活動</t>
  </si>
  <si>
    <t>その他80歳以上 その他の活動</t>
  </si>
  <si>
    <t>その他80歳以上 いずれかの活動に参加している</t>
  </si>
  <si>
    <t>その他80歳以上 特に参加はしていない</t>
  </si>
  <si>
    <t>NQ2Q3Q17</t>
  </si>
  <si>
    <t>性別×年齢階級別×社会活動への参加状況別</t>
  </si>
  <si>
    <t>表側:[NQ2Q3Q18_1]性別×年齢階級別×不安や悩みの相談相手の有無別(SA)</t>
  </si>
  <si>
    <t>男性16～19歳 いる</t>
  </si>
  <si>
    <t>男性16～19歳 いない</t>
  </si>
  <si>
    <t>男性20～29歳 いる</t>
  </si>
  <si>
    <t>男性20～29歳 いない</t>
  </si>
  <si>
    <t>男性30～39歳 いる</t>
  </si>
  <si>
    <t>男性30～39歳 いない</t>
  </si>
  <si>
    <t>男性40～49歳 いる</t>
  </si>
  <si>
    <t>男性40～49歳 いない</t>
  </si>
  <si>
    <t>男性50～59歳 いる</t>
  </si>
  <si>
    <t>男性50～59歳 いない</t>
  </si>
  <si>
    <t>男性60～69歳 いる</t>
  </si>
  <si>
    <t>男性60～69歳 いない</t>
  </si>
  <si>
    <t>男性70～79歳 いる</t>
  </si>
  <si>
    <t>男性70～79歳 いない</t>
  </si>
  <si>
    <t>男性80歳以上 いる</t>
  </si>
  <si>
    <t>男性80歳以上 いない</t>
  </si>
  <si>
    <t>女性16～19歳 いる</t>
  </si>
  <si>
    <t>女性16～19歳 いない</t>
  </si>
  <si>
    <t>女性20～29歳 いる</t>
  </si>
  <si>
    <t>女性20～29歳 いない</t>
  </si>
  <si>
    <t>女性30～39歳 いる</t>
  </si>
  <si>
    <t>女性30～39歳 いない</t>
  </si>
  <si>
    <t>女性40～49歳 いる</t>
  </si>
  <si>
    <t>女性40～49歳 いない</t>
  </si>
  <si>
    <t>女性50～59歳 いる</t>
  </si>
  <si>
    <t>女性50～59歳 いない</t>
  </si>
  <si>
    <t>女性60～69歳 いる</t>
  </si>
  <si>
    <t>女性60～69歳 いない</t>
  </si>
  <si>
    <t>女性70～79歳 いる</t>
  </si>
  <si>
    <t>女性70～79歳 いない</t>
  </si>
  <si>
    <t>女性80歳以上 いる</t>
  </si>
  <si>
    <t>女性80歳以上 いない</t>
  </si>
  <si>
    <t>その他16～19歳 いる</t>
  </si>
  <si>
    <t>その他16～19歳 いない</t>
  </si>
  <si>
    <t>その他20～29歳 いる</t>
  </si>
  <si>
    <t>その他20～29歳 いない</t>
  </si>
  <si>
    <t>その他30～39歳 いる</t>
  </si>
  <si>
    <t>その他30～39歳 いない</t>
  </si>
  <si>
    <t>その他40～49歳 いる</t>
  </si>
  <si>
    <t>その他40～49歳 いない</t>
  </si>
  <si>
    <t>その他50～59歳 いる</t>
  </si>
  <si>
    <t>その他50～59歳 いない</t>
  </si>
  <si>
    <t>その他60～69歳 いる</t>
  </si>
  <si>
    <t>その他60～69歳 いない</t>
  </si>
  <si>
    <t>その他70～79歳 いる</t>
  </si>
  <si>
    <t>その他70～79歳 いない</t>
  </si>
  <si>
    <t>その他80歳以上 いる</t>
  </si>
  <si>
    <t>その他80歳以上 いない</t>
  </si>
  <si>
    <t>NQ2Q3Q18_1</t>
  </si>
  <si>
    <t>性別×年齢階級別×不安や悩みの相談相手の有無別</t>
  </si>
  <si>
    <t>表側:[NQ2Q3Q18_2]性別×年齢階級別×不安や悩みの相談相手別(MA)</t>
  </si>
  <si>
    <t>男性16～19歳 家族・親族</t>
  </si>
  <si>
    <t>男性16～19歳 友人・知人</t>
  </si>
  <si>
    <t>男性16～19歳 職場・学校関係者（職場の同僚・学校の先生等）</t>
  </si>
  <si>
    <t>男性16～19歳 医療関係者</t>
  </si>
  <si>
    <t>男性16～19歳 大使館・総領事館</t>
  </si>
  <si>
    <t>男性16～19歳 現地のNPO等の民間団体・ボランティア団体（NPOとは社会貢献活動を行う団体のことを指します）</t>
  </si>
  <si>
    <t>男性16～19歳 日本のNPO等の民間団体・ボランティア団体（NPOとは社会貢献活動を行う団体のことを指します）</t>
  </si>
  <si>
    <t>男性16～19歳 その他</t>
  </si>
  <si>
    <t>男性16～19歳 わからない（相談窓口の運営者が不明な場合を含む）</t>
  </si>
  <si>
    <t>男性20～29歳 家族・親族</t>
  </si>
  <si>
    <t>男性20～29歳 友人・知人</t>
  </si>
  <si>
    <t>男性20～29歳 職場・学校関係者（職場の同僚・学校の先生等）</t>
  </si>
  <si>
    <t>男性20～29歳 医療関係者</t>
  </si>
  <si>
    <t>男性20～29歳 大使館・総領事館</t>
  </si>
  <si>
    <t>男性20～29歳 現地のNPO等の民間団体・ボランティア団体（NPOとは社会貢献活動を行う団体のことを指します）</t>
  </si>
  <si>
    <t>男性20～29歳 日本のNPO等の民間団体・ボランティア団体（NPOとは社会貢献活動を行う団体のことを指します）</t>
  </si>
  <si>
    <t>男性20～29歳 その他</t>
  </si>
  <si>
    <t>男性20～29歳 わからない（相談窓口の運営者が不明な場合を含む）</t>
  </si>
  <si>
    <t>男性30～39歳 家族・親族</t>
  </si>
  <si>
    <t>男性30～39歳 友人・知人</t>
  </si>
  <si>
    <t>男性30～39歳 職場・学校関係者（職場の同僚・学校の先生等）</t>
  </si>
  <si>
    <t>男性30～39歳 医療関係者</t>
  </si>
  <si>
    <t>男性30～39歳 大使館・総領事館</t>
  </si>
  <si>
    <t>男性30～39歳 現地のNPO等の民間団体・ボランティア団体（NPOとは社会貢献活動を行う団体のことを指します）</t>
  </si>
  <si>
    <t>男性30～39歳 日本のNPO等の民間団体・ボランティア団体（NPOとは社会貢献活動を行う団体のことを指します）</t>
  </si>
  <si>
    <t>男性30～39歳 その他</t>
  </si>
  <si>
    <t>男性30～39歳 わからない（相談窓口の運営者が不明な場合を含む）</t>
  </si>
  <si>
    <t>男性40～49歳 家族・親族</t>
  </si>
  <si>
    <t>男性40～49歳 友人・知人</t>
  </si>
  <si>
    <t>男性40～49歳 職場・学校関係者（職場の同僚・学校の先生等）</t>
  </si>
  <si>
    <t>男性40～49歳 医療関係者</t>
  </si>
  <si>
    <t>男性40～49歳 大使館・総領事館</t>
  </si>
  <si>
    <t>男性40～49歳 現地のNPO等の民間団体・ボランティア団体（NPOとは社会貢献活動を行う団体のことを指します）</t>
  </si>
  <si>
    <t>男性40～49歳 日本のNPO等の民間団体・ボランティア団体（NPOとは社会貢献活動を行う団体のことを指します）</t>
  </si>
  <si>
    <t>男性40～49歳 その他</t>
  </si>
  <si>
    <t>男性40～49歳 わからない（相談窓口の運営者が不明な場合を含む）</t>
  </si>
  <si>
    <t>男性50～59歳 家族・親族</t>
  </si>
  <si>
    <t>男性50～59歳 友人・知人</t>
  </si>
  <si>
    <t>男性50～59歳 職場・学校関係者（職場の同僚・学校の先生等）</t>
  </si>
  <si>
    <t>男性50～59歳 医療関係者</t>
  </si>
  <si>
    <t>男性50～59歳 大使館・総領事館</t>
  </si>
  <si>
    <t>男性50～59歳 現地のNPO等の民間団体・ボランティア団体（NPOとは社会貢献活動を行う団体のことを指します）</t>
  </si>
  <si>
    <t>男性50～59歳 日本のNPO等の民間団体・ボランティア団体（NPOとは社会貢献活動を行う団体のことを指します）</t>
  </si>
  <si>
    <t>男性50～59歳 その他</t>
  </si>
  <si>
    <t>男性50～59歳 わからない（相談窓口の運営者が不明な場合を含む）</t>
  </si>
  <si>
    <t>男性60～69歳 家族・親族</t>
  </si>
  <si>
    <t>男性60～69歳 友人・知人</t>
  </si>
  <si>
    <t>男性60～69歳 職場・学校関係者（職場の同僚・学校の先生等）</t>
  </si>
  <si>
    <t>男性60～69歳 医療関係者</t>
  </si>
  <si>
    <t>男性60～69歳 大使館・総領事館</t>
  </si>
  <si>
    <t>男性60～69歳 現地のNPO等の民間団体・ボランティア団体（NPOとは社会貢献活動を行う団体のことを指します）</t>
  </si>
  <si>
    <t>男性60～69歳 日本のNPO等の民間団体・ボランティア団体（NPOとは社会貢献活動を行う団体のことを指します）</t>
  </si>
  <si>
    <t>男性60～69歳 その他</t>
  </si>
  <si>
    <t>男性60～69歳 わからない（相談窓口の運営者が不明な場合を含む）</t>
  </si>
  <si>
    <t>男性70～79歳 家族・親族</t>
  </si>
  <si>
    <t>男性70～79歳 友人・知人</t>
  </si>
  <si>
    <t>男性70～79歳 職場・学校関係者（職場の同僚・学校の先生等）</t>
  </si>
  <si>
    <t>男性70～79歳 医療関係者</t>
  </si>
  <si>
    <t>男性70～79歳 大使館・総領事館</t>
  </si>
  <si>
    <t>男性70～79歳 現地のNPO等の民間団体・ボランティア団体（NPOとは社会貢献活動を行う団体のことを指します）</t>
  </si>
  <si>
    <t>男性70～79歳 日本のNPO等の民間団体・ボランティア団体（NPOとは社会貢献活動を行う団体のことを指します）</t>
  </si>
  <si>
    <t>男性70～79歳 その他</t>
  </si>
  <si>
    <t>男性70～79歳 わからない（相談窓口の運営者が不明な場合を含む）</t>
  </si>
  <si>
    <t>男性80歳以上 家族・親族</t>
  </si>
  <si>
    <t>男性80歳以上 友人・知人</t>
  </si>
  <si>
    <t>男性80歳以上 職場・学校関係者（職場の同僚・学校の先生等）</t>
  </si>
  <si>
    <t>男性80歳以上 医療関係者</t>
  </si>
  <si>
    <t>男性80歳以上 大使館・総領事館</t>
  </si>
  <si>
    <t>男性80歳以上 現地のNPO等の民間団体・ボランティア団体（NPOとは社会貢献活動を行う団体のことを指します）</t>
  </si>
  <si>
    <t>男性80歳以上 日本のNPO等の民間団体・ボランティア団体（NPOとは社会貢献活動を行う団体のことを指します）</t>
  </si>
  <si>
    <t>男性80歳以上 その他</t>
  </si>
  <si>
    <t>男性80歳以上 わからない（相談窓口の運営者が不明な場合を含む）</t>
  </si>
  <si>
    <t>女性16～19歳 家族・親族</t>
  </si>
  <si>
    <t>女性16～19歳 友人・知人</t>
  </si>
  <si>
    <t>女性16～19歳 職場・学校関係者（職場の同僚・学校の先生等）</t>
  </si>
  <si>
    <t>女性16～19歳 医療関係者</t>
  </si>
  <si>
    <t>女性16～19歳 大使館・総領事館</t>
  </si>
  <si>
    <t>女性16～19歳 現地のNPO等の民間団体・ボランティア団体（NPOとは社会貢献活動を行う団体のことを指します）</t>
  </si>
  <si>
    <t>女性16～19歳 日本のNPO等の民間団体・ボランティア団体（NPOとは社会貢献活動を行う団体のことを指します）</t>
  </si>
  <si>
    <t>女性16～19歳 その他</t>
  </si>
  <si>
    <t>女性16～19歳 わからない（相談窓口の運営者が不明な場合を含む）</t>
  </si>
  <si>
    <t>女性20～29歳 家族・親族</t>
  </si>
  <si>
    <t>女性20～29歳 友人・知人</t>
  </si>
  <si>
    <t>女性20～29歳 職場・学校関係者（職場の同僚・学校の先生等）</t>
  </si>
  <si>
    <t>女性20～29歳 医療関係者</t>
  </si>
  <si>
    <t>女性20～29歳 大使館・総領事館</t>
  </si>
  <si>
    <t>女性20～29歳 現地のNPO等の民間団体・ボランティア団体（NPOとは社会貢献活動を行う団体のことを指します）</t>
  </si>
  <si>
    <t>女性20～29歳 日本のNPO等の民間団体・ボランティア団体（NPOとは社会貢献活動を行う団体のことを指します）</t>
  </si>
  <si>
    <t>女性20～29歳 その他</t>
  </si>
  <si>
    <t>女性20～29歳 わからない（相談窓口の運営者が不明な場合を含む）</t>
  </si>
  <si>
    <t>女性30～39歳 家族・親族</t>
  </si>
  <si>
    <t>女性30～39歳 友人・知人</t>
  </si>
  <si>
    <t>女性30～39歳 職場・学校関係者（職場の同僚・学校の先生等）</t>
  </si>
  <si>
    <t>女性30～39歳 医療関係者</t>
  </si>
  <si>
    <t>女性30～39歳 大使館・総領事館</t>
  </si>
  <si>
    <t>女性30～39歳 現地のNPO等の民間団体・ボランティア団体（NPOとは社会貢献活動を行う団体のことを指します）</t>
  </si>
  <si>
    <t>女性30～39歳 日本のNPO等の民間団体・ボランティア団体（NPOとは社会貢献活動を行う団体のことを指します）</t>
  </si>
  <si>
    <t>女性30～39歳 その他</t>
  </si>
  <si>
    <t>女性30～39歳 わからない（相談窓口の運営者が不明な場合を含む）</t>
  </si>
  <si>
    <t>女性40～49歳 家族・親族</t>
  </si>
  <si>
    <t>女性40～49歳 友人・知人</t>
  </si>
  <si>
    <t>女性40～49歳 職場・学校関係者（職場の同僚・学校の先生等）</t>
  </si>
  <si>
    <t>女性40～49歳 医療関係者</t>
  </si>
  <si>
    <t>女性40～49歳 大使館・総領事館</t>
  </si>
  <si>
    <t>女性40～49歳 現地のNPO等の民間団体・ボランティア団体（NPOとは社会貢献活動を行う団体のことを指します）</t>
  </si>
  <si>
    <t>女性40～49歳 日本のNPO等の民間団体・ボランティア団体（NPOとは社会貢献活動を行う団体のことを指します）</t>
  </si>
  <si>
    <t>女性40～49歳 その他</t>
  </si>
  <si>
    <t>女性40～49歳 わからない（相談窓口の運営者が不明な場合を含む）</t>
  </si>
  <si>
    <t>女性50～59歳 家族・親族</t>
  </si>
  <si>
    <t>女性50～59歳 友人・知人</t>
  </si>
  <si>
    <t>女性50～59歳 職場・学校関係者（職場の同僚・学校の先生等）</t>
  </si>
  <si>
    <t>女性50～59歳 医療関係者</t>
  </si>
  <si>
    <t>女性50～59歳 大使館・総領事館</t>
  </si>
  <si>
    <t>女性50～59歳 現地のNPO等の民間団体・ボランティア団体（NPOとは社会貢献活動を行う団体のことを指します）</t>
  </si>
  <si>
    <t>女性50～59歳 日本のNPO等の民間団体・ボランティア団体（NPOとは社会貢献活動を行う団体のことを指します）</t>
  </si>
  <si>
    <t>女性50～59歳 その他</t>
  </si>
  <si>
    <t>女性50～59歳 わからない（相談窓口の運営者が不明な場合を含む）</t>
  </si>
  <si>
    <t>女性60～69歳 家族・親族</t>
  </si>
  <si>
    <t>女性60～69歳 友人・知人</t>
  </si>
  <si>
    <t>女性60～69歳 職場・学校関係者（職場の同僚・学校の先生等）</t>
  </si>
  <si>
    <t>女性60～69歳 医療関係者</t>
  </si>
  <si>
    <t>女性60～69歳 大使館・総領事館</t>
  </si>
  <si>
    <t>女性60～69歳 現地のNPO等の民間団体・ボランティア団体（NPOとは社会貢献活動を行う団体のことを指します）</t>
  </si>
  <si>
    <t>女性60～69歳 日本のNPO等の民間団体・ボランティア団体（NPOとは社会貢献活動を行う団体のことを指します）</t>
  </si>
  <si>
    <t>女性60～69歳 その他</t>
  </si>
  <si>
    <t>女性60～69歳 わからない（相談窓口の運営者が不明な場合を含む）</t>
  </si>
  <si>
    <t>女性70～79歳 家族・親族</t>
  </si>
  <si>
    <t>女性70～79歳 友人・知人</t>
  </si>
  <si>
    <t>女性70～79歳 職場・学校関係者（職場の同僚・学校の先生等）</t>
  </si>
  <si>
    <t>女性70～79歳 医療関係者</t>
  </si>
  <si>
    <t>女性70～79歳 大使館・総領事館</t>
  </si>
  <si>
    <t>女性70～79歳 現地のNPO等の民間団体・ボランティア団体（NPOとは社会貢献活動を行う団体のことを指します）</t>
  </si>
  <si>
    <t>女性70～79歳 日本のNPO等の民間団体・ボランティア団体（NPOとは社会貢献活動を行う団体のことを指します）</t>
  </si>
  <si>
    <t>女性70～79歳 その他</t>
  </si>
  <si>
    <t>女性70～79歳 わからない（相談窓口の運営者が不明な場合を含む）</t>
  </si>
  <si>
    <t>女性80歳以上 家族・親族</t>
  </si>
  <si>
    <t>女性80歳以上 友人・知人</t>
  </si>
  <si>
    <t>女性80歳以上 職場・学校関係者（職場の同僚・学校の先生等）</t>
  </si>
  <si>
    <t>女性80歳以上 医療関係者</t>
  </si>
  <si>
    <t>女性80歳以上 大使館・総領事館</t>
  </si>
  <si>
    <t>女性80歳以上 現地のNPO等の民間団体・ボランティア団体（NPOとは社会貢献活動を行う団体のことを指します）</t>
  </si>
  <si>
    <t>女性80歳以上 日本のNPO等の民間団体・ボランティア団体（NPOとは社会貢献活動を行う団体のことを指します）</t>
  </si>
  <si>
    <t>女性80歳以上 その他</t>
  </si>
  <si>
    <t>女性80歳以上 わからない（相談窓口の運営者が不明な場合を含む）</t>
  </si>
  <si>
    <t>その他16～19歳 家族・親族</t>
  </si>
  <si>
    <t>その他16～19歳 友人・知人</t>
  </si>
  <si>
    <t>その他16～19歳 職場・学校関係者（職場の同僚・学校の先生等）</t>
  </si>
  <si>
    <t>その他16～19歳 医療関係者</t>
  </si>
  <si>
    <t>その他16～19歳 大使館・総領事館</t>
  </si>
  <si>
    <t>その他16～19歳 現地のNPO等の民間団体・ボランティア団体（NPOとは社会貢献活動を行う団体のことを指します）</t>
  </si>
  <si>
    <t>その他16～19歳 日本のNPO等の民間団体・ボランティア団体（NPOとは社会貢献活動を行う団体のことを指します）</t>
  </si>
  <si>
    <t>その他16～19歳 その他</t>
  </si>
  <si>
    <t>その他16～19歳 わからない（相談窓口の運営者が不明な場合を含む）</t>
  </si>
  <si>
    <t>その他20～29歳 家族・親族</t>
  </si>
  <si>
    <t>その他20～29歳 友人・知人</t>
  </si>
  <si>
    <t>その他20～29歳 職場・学校関係者（職場の同僚・学校の先生等）</t>
  </si>
  <si>
    <t>その他20～29歳 医療関係者</t>
  </si>
  <si>
    <t>その他20～29歳 大使館・総領事館</t>
  </si>
  <si>
    <t>その他20～29歳 現地のNPO等の民間団体・ボランティア団体（NPOとは社会貢献活動を行う団体のことを指します）</t>
  </si>
  <si>
    <t>その他20～29歳 日本のNPO等の民間団体・ボランティア団体（NPOとは社会貢献活動を行う団体のことを指します）</t>
  </si>
  <si>
    <t>その他20～29歳 その他</t>
  </si>
  <si>
    <t>その他20～29歳 わからない（相談窓口の運営者が不明な場合を含む）</t>
  </si>
  <si>
    <t>その他30～39歳 家族・親族</t>
  </si>
  <si>
    <t>その他30～39歳 友人・知人</t>
  </si>
  <si>
    <t>その他30～39歳 職場・学校関係者（職場の同僚・学校の先生等）</t>
  </si>
  <si>
    <t>その他30～39歳 医療関係者</t>
  </si>
  <si>
    <t>その他30～39歳 大使館・総領事館</t>
  </si>
  <si>
    <t>その他30～39歳 現地のNPO等の民間団体・ボランティア団体（NPOとは社会貢献活動を行う団体のことを指します）</t>
  </si>
  <si>
    <t>その他30～39歳 日本のNPO等の民間団体・ボランティア団体（NPOとは社会貢献活動を行う団体のことを指します）</t>
  </si>
  <si>
    <t>その他30～39歳 その他</t>
  </si>
  <si>
    <t>その他30～39歳 わからない（相談窓口の運営者が不明な場合を含む）</t>
  </si>
  <si>
    <t>その他40～49歳 家族・親族</t>
  </si>
  <si>
    <t>その他40～49歳 友人・知人</t>
  </si>
  <si>
    <t>その他40～49歳 職場・学校関係者（職場の同僚・学校の先生等）</t>
  </si>
  <si>
    <t>その他40～49歳 医療関係者</t>
  </si>
  <si>
    <t>その他40～49歳 大使館・総領事館</t>
  </si>
  <si>
    <t>その他40～49歳 現地のNPO等の民間団体・ボランティア団体（NPOとは社会貢献活動を行う団体のことを指します）</t>
  </si>
  <si>
    <t>その他40～49歳 日本のNPO等の民間団体・ボランティア団体（NPOとは社会貢献活動を行う団体のことを指します）</t>
  </si>
  <si>
    <t>その他40～49歳 その他</t>
  </si>
  <si>
    <t>その他40～49歳 わからない（相談窓口の運営者が不明な場合を含む）</t>
  </si>
  <si>
    <t>その他50～59歳 家族・親族</t>
  </si>
  <si>
    <t>その他50～59歳 友人・知人</t>
  </si>
  <si>
    <t>その他50～59歳 職場・学校関係者（職場の同僚・学校の先生等）</t>
  </si>
  <si>
    <t>その他50～59歳 医療関係者</t>
  </si>
  <si>
    <t>その他50～59歳 大使館・総領事館</t>
  </si>
  <si>
    <t>その他50～59歳 現地のNPO等の民間団体・ボランティア団体（NPOとは社会貢献活動を行う団体のことを指します）</t>
  </si>
  <si>
    <t>その他50～59歳 日本のNPO等の民間団体・ボランティア団体（NPOとは社会貢献活動を行う団体のことを指します）</t>
  </si>
  <si>
    <t>その他50～59歳 その他</t>
  </si>
  <si>
    <t>その他50～59歳 わからない（相談窓口の運営者が不明な場合を含む）</t>
  </si>
  <si>
    <t>その他60～69歳 家族・親族</t>
  </si>
  <si>
    <t>その他60～69歳 友人・知人</t>
  </si>
  <si>
    <t>その他60～69歳 職場・学校関係者（職場の同僚・学校の先生等）</t>
  </si>
  <si>
    <t>その他60～69歳 医療関係者</t>
  </si>
  <si>
    <t>その他60～69歳 大使館・総領事館</t>
  </si>
  <si>
    <t>その他60～69歳 現地のNPO等の民間団体・ボランティア団体（NPOとは社会貢献活動を行う団体のことを指します）</t>
  </si>
  <si>
    <t>その他60～69歳 日本のNPO等の民間団体・ボランティア団体（NPOとは社会貢献活動を行う団体のことを指します）</t>
  </si>
  <si>
    <t>その他60～69歳 その他</t>
  </si>
  <si>
    <t>その他60～69歳 わからない（相談窓口の運営者が不明な場合を含む）</t>
  </si>
  <si>
    <t>その他70～79歳 家族・親族</t>
  </si>
  <si>
    <t>その他70～79歳 友人・知人</t>
  </si>
  <si>
    <t>その他70～79歳 職場・学校関係者（職場の同僚・学校の先生等）</t>
  </si>
  <si>
    <t>その他70～79歳 医療関係者</t>
  </si>
  <si>
    <t>その他70～79歳 大使館・総領事館</t>
  </si>
  <si>
    <t>その他70～79歳 現地のNPO等の民間団体・ボランティア団体（NPOとは社会貢献活動を行う団体のことを指します）</t>
  </si>
  <si>
    <t>その他70～79歳 日本のNPO等の民間団体・ボランティア団体（NPOとは社会貢献活動を行う団体のことを指します）</t>
  </si>
  <si>
    <t>その他70～79歳 その他</t>
  </si>
  <si>
    <t>その他70～79歳 わからない（相談窓口の運営者が不明な場合を含む）</t>
  </si>
  <si>
    <t>その他80歳以上 家族・親族</t>
  </si>
  <si>
    <t>その他80歳以上 友人・知人</t>
  </si>
  <si>
    <t>その他80歳以上 職場・学校関係者（職場の同僚・学校の先生等）</t>
  </si>
  <si>
    <t>その他80歳以上 医療関係者</t>
  </si>
  <si>
    <t>その他80歳以上 大使館・総領事館</t>
  </si>
  <si>
    <t>その他80歳以上 現地のNPO等の民間団体・ボランティア団体（NPOとは社会貢献活動を行う団体のことを指します）</t>
  </si>
  <si>
    <t>その他80歳以上 日本のNPO等の民間団体・ボランティア団体（NPOとは社会貢献活動を行う団体のことを指します）</t>
  </si>
  <si>
    <t>その他80歳以上 その他</t>
  </si>
  <si>
    <t>その他80歳以上 わからない（相談窓口の運営者が不明な場合を含む）</t>
  </si>
  <si>
    <t>NQ2Q3Q18_2</t>
  </si>
  <si>
    <t>性別×年齢階級別×不安や悩みの相談相手別</t>
  </si>
  <si>
    <t>表頭:[Q19]Q19. あなたは不安や悩みを相談することについて、どのように感じますか。（いくつでも）(MA)</t>
  </si>
  <si>
    <t>相談することで解決できる、または解決の手がかりが得られる</t>
  </si>
  <si>
    <t>相談することで解決しなくとも気持ちが楽になる</t>
  </si>
  <si>
    <t>相手に連絡を取ることや、不安や悩みを説明するのが面倒である</t>
  </si>
  <si>
    <t>相談することが恥ずかしい</t>
  </si>
  <si>
    <t>相談すると相手の負担になる</t>
  </si>
  <si>
    <t>相談しても無駄である（相談しても解決しない）</t>
  </si>
  <si>
    <t>特に感じることはない</t>
  </si>
  <si>
    <t>Q19</t>
  </si>
  <si>
    <t>Q19. あなたは不安や悩みを相談することについて、どのように感じますか。（いくつでも）</t>
  </si>
  <si>
    <t>表側:[NQ3Q26]性別×心身の健康状態別(SA)</t>
  </si>
  <si>
    <t>男性 よい</t>
  </si>
  <si>
    <t>男性 まあよい</t>
  </si>
  <si>
    <t>男性 ふつう</t>
  </si>
  <si>
    <t>男性 あまりよくない</t>
  </si>
  <si>
    <t>男性 よくない</t>
  </si>
  <si>
    <t>女性 よい</t>
  </si>
  <si>
    <t>女性 まあよい</t>
  </si>
  <si>
    <t>女性 ふつう</t>
  </si>
  <si>
    <t>女性 あまりよくない</t>
  </si>
  <si>
    <t>女性 よくない</t>
  </si>
  <si>
    <t>その他 よい</t>
  </si>
  <si>
    <t>その他 まあよい</t>
  </si>
  <si>
    <t>その他 ふつう</t>
  </si>
  <si>
    <t>その他 あまりよくない</t>
  </si>
  <si>
    <t>その他 よくない</t>
  </si>
  <si>
    <t>NQ3Q26</t>
  </si>
  <si>
    <t>性別×心身の健康状態別</t>
  </si>
  <si>
    <t>表側:[NQ2Q26]年齢階層別×心身の健康状態別(SA)</t>
  </si>
  <si>
    <t>16～19歳 よい</t>
  </si>
  <si>
    <t>16～19歳 まあよい</t>
  </si>
  <si>
    <t>16～19歳 ふつう</t>
  </si>
  <si>
    <t>16～19歳 あまりよくない</t>
  </si>
  <si>
    <t>16～19歳 よくない</t>
  </si>
  <si>
    <t>20～29歳 よい</t>
  </si>
  <si>
    <t>20～29歳 まあよい</t>
  </si>
  <si>
    <t>20～29歳 ふつう</t>
  </si>
  <si>
    <t>20～29歳 あまりよくない</t>
  </si>
  <si>
    <t>20～29歳 よくない</t>
  </si>
  <si>
    <t>30～39歳 よい</t>
  </si>
  <si>
    <t>30～39歳 まあよい</t>
  </si>
  <si>
    <t>30～39歳 ふつう</t>
  </si>
  <si>
    <t>30～39歳 あまりよくない</t>
  </si>
  <si>
    <t>30～39歳 よくない</t>
  </si>
  <si>
    <t>40～49歳 よい</t>
  </si>
  <si>
    <t>40～49歳 まあよい</t>
  </si>
  <si>
    <t>40～49歳 ふつう</t>
  </si>
  <si>
    <t>40～49歳 あまりよくない</t>
  </si>
  <si>
    <t>40～49歳 よくない</t>
  </si>
  <si>
    <t>50～59歳 よい</t>
  </si>
  <si>
    <t>50～59歳 まあよい</t>
  </si>
  <si>
    <t>50～59歳 ふつう</t>
  </si>
  <si>
    <t>50～59歳 あまりよくない</t>
  </si>
  <si>
    <t>50～59歳 よくない</t>
  </si>
  <si>
    <t>60～69歳 よい</t>
  </si>
  <si>
    <t>60～69歳 まあよい</t>
  </si>
  <si>
    <t>60～69歳 ふつう</t>
  </si>
  <si>
    <t>60～69歳 あまりよくない</t>
  </si>
  <si>
    <t>60～69歳 よくない</t>
  </si>
  <si>
    <t>70～79歳 よい</t>
  </si>
  <si>
    <t>70～79歳 まあよい</t>
  </si>
  <si>
    <t>70～79歳 ふつう</t>
  </si>
  <si>
    <t>70～79歳 あまりよくない</t>
  </si>
  <si>
    <t>70～79歳 よくない</t>
  </si>
  <si>
    <t>80歳以上 よい</t>
  </si>
  <si>
    <t>80歳以上 まあよい</t>
  </si>
  <si>
    <t>80歳以上 ふつう</t>
  </si>
  <si>
    <t>80歳以上 あまりよくない</t>
  </si>
  <si>
    <t>80歳以上 よくない</t>
  </si>
  <si>
    <t>NQ2Q26</t>
  </si>
  <si>
    <t>年齢階層別×心身の健康状態別</t>
  </si>
  <si>
    <t>表側:[NQ3Q27]性別×現在の生活の満足度別(SA)</t>
  </si>
  <si>
    <t>男性 満足している</t>
  </si>
  <si>
    <t>男性 まあ満足している</t>
  </si>
  <si>
    <t>男性 どちらともいえない</t>
  </si>
  <si>
    <t>男性 やや不満である</t>
  </si>
  <si>
    <t>男性 不満である</t>
  </si>
  <si>
    <t>女性 満足している</t>
  </si>
  <si>
    <t>女性 まあ満足している</t>
  </si>
  <si>
    <t>女性 どちらともいえない</t>
  </si>
  <si>
    <t>女性 やや不満である</t>
  </si>
  <si>
    <t>女性 不満である</t>
  </si>
  <si>
    <t>その他 満足している</t>
  </si>
  <si>
    <t>その他 まあ満足している</t>
  </si>
  <si>
    <t>その他 どちらともいえない</t>
  </si>
  <si>
    <t>その他 やや不満である</t>
  </si>
  <si>
    <t>その他 不満である</t>
  </si>
  <si>
    <t>NQ3Q27</t>
  </si>
  <si>
    <t>性別×現在の生活の満足度別</t>
  </si>
  <si>
    <t>表側:[NQ2Q27]年齢階級×現在の生活の満足度別(SA)</t>
  </si>
  <si>
    <t>16～19歳 満足している</t>
  </si>
  <si>
    <t>16～19歳 まあ満足している</t>
  </si>
  <si>
    <t>16～19歳 どちらともいえない</t>
  </si>
  <si>
    <t>16～19歳 やや不満である</t>
  </si>
  <si>
    <t>16～19歳 不満である</t>
  </si>
  <si>
    <t>20～29歳 満足している</t>
  </si>
  <si>
    <t>20～29歳 まあ満足している</t>
  </si>
  <si>
    <t>20～29歳 どちらともいえない</t>
  </si>
  <si>
    <t>20～29歳 やや不満である</t>
  </si>
  <si>
    <t>20～29歳 不満である</t>
  </si>
  <si>
    <t>30～39歳 満足している</t>
  </si>
  <si>
    <t>30～39歳 まあ満足している</t>
  </si>
  <si>
    <t>30～39歳 どちらともいえない</t>
  </si>
  <si>
    <t>30～39歳 やや不満である</t>
  </si>
  <si>
    <t>30～39歳 不満である</t>
  </si>
  <si>
    <t>40～49歳 満足している</t>
  </si>
  <si>
    <t>40～49歳 まあ満足している</t>
  </si>
  <si>
    <t>40～49歳 どちらともいえない</t>
  </si>
  <si>
    <t>40～49歳 やや不満である</t>
  </si>
  <si>
    <t>40～49歳 不満である</t>
  </si>
  <si>
    <t>50～59歳 満足している</t>
  </si>
  <si>
    <t>50～59歳 まあ満足している</t>
  </si>
  <si>
    <t>50～59歳 どちらともいえない</t>
  </si>
  <si>
    <t>50～59歳 やや不満である</t>
  </si>
  <si>
    <t>50～59歳 不満である</t>
  </si>
  <si>
    <t>60～69歳 満足している</t>
  </si>
  <si>
    <t>60～69歳 まあ満足している</t>
  </si>
  <si>
    <t>60～69歳 どちらともいえない</t>
  </si>
  <si>
    <t>60～69歳 やや不満である</t>
  </si>
  <si>
    <t>60～69歳 不満である</t>
  </si>
  <si>
    <t>70～79歳 満足している</t>
  </si>
  <si>
    <t>70～79歳 まあ満足している</t>
  </si>
  <si>
    <t>70～79歳 どちらともいえない</t>
  </si>
  <si>
    <t>70～79歳 やや不満である</t>
  </si>
  <si>
    <t>70～79歳 不満である</t>
  </si>
  <si>
    <t>80歳以上 満足している</t>
  </si>
  <si>
    <t>80歳以上 まあ満足している</t>
  </si>
  <si>
    <t>80歳以上 どちらともいえない</t>
  </si>
  <si>
    <t>80歳以上 やや不満である</t>
  </si>
  <si>
    <t>80歳以上 不満である</t>
  </si>
  <si>
    <t>NQ2Q27</t>
  </si>
  <si>
    <t>年齢階級×現在の生活の満足度別</t>
  </si>
  <si>
    <t>表頭:[Q24]Q24. その状況（孤独であると感じる状況）は、どの程度前から続いていますか。（ひとつだけ）(SA)</t>
  </si>
  <si>
    <t xml:space="preserve">    アイテム条件:Q23(2:5)</t>
  </si>
  <si>
    <t>表側:[NQ3Q23]性別×孤独感別(MA)</t>
  </si>
  <si>
    <t>６か月未満</t>
  </si>
  <si>
    <t>６か月以上１年未満</t>
  </si>
  <si>
    <t>１年以上２年未満</t>
  </si>
  <si>
    <t>２年以上３年未満</t>
  </si>
  <si>
    <t>３年以上５年未満</t>
  </si>
  <si>
    <t>５年以上</t>
  </si>
  <si>
    <t>男性 しばしばある・常にある</t>
  </si>
  <si>
    <t>男性 時々ある</t>
  </si>
  <si>
    <t>男性 たまにある</t>
  </si>
  <si>
    <t>男性 ほとんどない</t>
  </si>
  <si>
    <t>男性 決してない</t>
  </si>
  <si>
    <t>女性 しばしばある・常にある</t>
  </si>
  <si>
    <t>女性 時々ある</t>
  </si>
  <si>
    <t>女性 たまにある</t>
  </si>
  <si>
    <t>女性 ほとんどない</t>
  </si>
  <si>
    <t>女性 決してない</t>
  </si>
  <si>
    <t>その他 しばしばある・常にある</t>
  </si>
  <si>
    <t>その他 時々ある</t>
  </si>
  <si>
    <t>その他 たまにある</t>
  </si>
  <si>
    <t>その他 ほとんどない</t>
  </si>
  <si>
    <t>その他 決してない</t>
  </si>
  <si>
    <t>男性 孤独感：10~12点（常にある）</t>
  </si>
  <si>
    <t>男性 孤独感：7~9点（時々ある）</t>
  </si>
  <si>
    <t>男性 孤独感：4~6点（ほとんどない）</t>
  </si>
  <si>
    <t>男性 孤独感：3点（決してない）</t>
  </si>
  <si>
    <t>女性 孤独感：10~12点（常にある）</t>
  </si>
  <si>
    <t>女性 孤独感：7~9点（時々ある）</t>
  </si>
  <si>
    <t>女性 孤独感：4~6点（ほとんどない）</t>
  </si>
  <si>
    <t>女性 孤独感：3点（決してない）</t>
  </si>
  <si>
    <t>その他 孤独感：10~12点（常にある）</t>
  </si>
  <si>
    <t>その他 孤独感：7~9点（時々ある）</t>
  </si>
  <si>
    <t>その他 孤独感：4~6点（ほとんどない）</t>
  </si>
  <si>
    <t>その他 孤独感：3点（決してない）</t>
  </si>
  <si>
    <t>Q24</t>
  </si>
  <si>
    <t>Q24. その状況（孤独であると感じる状況）は、どの程度前から続いていますか。（ひとつだけ）</t>
  </si>
  <si>
    <t>NQ3Q23</t>
  </si>
  <si>
    <t>性別×孤独感別</t>
  </si>
  <si>
    <t>Q23(2:5)</t>
  </si>
  <si>
    <t>表側:[NQ2Q23]年齢階級別×孤独感別(MA)</t>
  </si>
  <si>
    <t>16～19歳 しばしばある・常にある</t>
  </si>
  <si>
    <t>16～19歳 時々ある</t>
  </si>
  <si>
    <t>16～19歳 たまにある</t>
  </si>
  <si>
    <t>16～19歳 ほとんどない</t>
  </si>
  <si>
    <t>16～19歳 決してない</t>
  </si>
  <si>
    <t>20～29歳 しばしばある・常にある</t>
  </si>
  <si>
    <t>20～29歳 時々ある</t>
  </si>
  <si>
    <t>20～29歳 たまにある</t>
  </si>
  <si>
    <t>20～29歳 ほとんどない</t>
  </si>
  <si>
    <t>20～29歳 決してない</t>
  </si>
  <si>
    <t>30～39歳 しばしばある・常にある</t>
  </si>
  <si>
    <t>30～39歳 時々ある</t>
  </si>
  <si>
    <t>30～39歳 たまにある</t>
  </si>
  <si>
    <t>30～39歳 ほとんどない</t>
  </si>
  <si>
    <t>30～39歳 決してない</t>
  </si>
  <si>
    <t>40～49歳 しばしばある・常にある</t>
  </si>
  <si>
    <t>40～49歳 時々ある</t>
  </si>
  <si>
    <t>40～49歳 たまにある</t>
  </si>
  <si>
    <t>40～49歳 ほとんどない</t>
  </si>
  <si>
    <t>40～49歳 決してない</t>
  </si>
  <si>
    <t>50～59歳 しばしばある・常にある</t>
  </si>
  <si>
    <t>50～59歳 時々ある</t>
  </si>
  <si>
    <t>50～59歳 たまにある</t>
  </si>
  <si>
    <t>50～59歳 ほとんどない</t>
  </si>
  <si>
    <t>50～59歳 決してない</t>
  </si>
  <si>
    <t>60～69歳 しばしばある・常にある</t>
  </si>
  <si>
    <t>60～69歳 時々ある</t>
  </si>
  <si>
    <t>60～69歳 たまにある</t>
  </si>
  <si>
    <t>60～69歳 ほとんどない</t>
  </si>
  <si>
    <t>60～69歳 決してない</t>
  </si>
  <si>
    <t>70～79歳 しばしばある・常にある</t>
  </si>
  <si>
    <t>70～79歳 時々ある</t>
  </si>
  <si>
    <t>70～79歳 たまにある</t>
  </si>
  <si>
    <t>70～79歳 ほとんどない</t>
  </si>
  <si>
    <t>70～79歳 決してない</t>
  </si>
  <si>
    <t>80歳以上 しばしばある・常にある</t>
  </si>
  <si>
    <t>80歳以上 時々ある</t>
  </si>
  <si>
    <t>80歳以上 たまにある</t>
  </si>
  <si>
    <t>80歳以上 ほとんどない</t>
  </si>
  <si>
    <t>80歳以上 決してない</t>
  </si>
  <si>
    <t>16～19歳 孤独感：10~12点（常にある）</t>
  </si>
  <si>
    <t>16～19歳 孤独感：7~9点（時々ある）</t>
  </si>
  <si>
    <t>16～19歳 孤独感：4~6点（ほとんどない）</t>
  </si>
  <si>
    <t>16～19歳 孤独感：3点（決してない）</t>
  </si>
  <si>
    <t>20～29歳 孤独感：10~12点（常にある）</t>
  </si>
  <si>
    <t>20～29歳 孤独感：7~9点（時々ある）</t>
  </si>
  <si>
    <t>20～29歳 孤独感：4~6点（ほとんどない）</t>
  </si>
  <si>
    <t>20～29歳 孤独感：3点（決してない）</t>
  </si>
  <si>
    <t>30～39歳 孤独感：10~12点（常にある）</t>
  </si>
  <si>
    <t>30～39歳 孤独感：7~9点（時々ある）</t>
  </si>
  <si>
    <t>30～39歳 孤独感：4~6点（ほとんどない）</t>
  </si>
  <si>
    <t>30～39歳 孤独感：3点（決してない）</t>
  </si>
  <si>
    <t>40～49歳 孤独感：10~12点（常にある）</t>
  </si>
  <si>
    <t>40～49歳 孤独感：7~9点（時々ある）</t>
  </si>
  <si>
    <t>40～49歳 孤独感：4~6点（ほとんどない）</t>
  </si>
  <si>
    <t>40～49歳 孤独感：3点（決してない）</t>
  </si>
  <si>
    <t>50～59歳 孤独感：10~12点（常にある）</t>
  </si>
  <si>
    <t>50～59歳 孤独感：7~9点（時々ある）</t>
  </si>
  <si>
    <t>50～59歳 孤独感：4~6点（ほとんどない）</t>
  </si>
  <si>
    <t>50～59歳 孤独感：3点（決してない）</t>
  </si>
  <si>
    <t>60～69歳 孤独感：10~12点（常にある）</t>
  </si>
  <si>
    <t>60～69歳 孤独感：7~9点（時々ある）</t>
  </si>
  <si>
    <t>60～69歳 孤独感：4~6点（ほとんどない）</t>
  </si>
  <si>
    <t>60～69歳 孤独感：3点（決してない）</t>
  </si>
  <si>
    <t>70～79歳 孤独感：10~12点（常にある）</t>
  </si>
  <si>
    <t>70～79歳 孤独感：7~9点（時々ある）</t>
  </si>
  <si>
    <t>70～79歳 孤独感：4~6点（ほとんどない）</t>
  </si>
  <si>
    <t>70～79歳 孤独感：3点（決してない）</t>
  </si>
  <si>
    <t>80歳以上 孤独感：10~12点（常にある）</t>
  </si>
  <si>
    <t>80歳以上 孤独感：7~9点（時々ある）</t>
  </si>
  <si>
    <t>80歳以上 孤独感：4~6点（ほとんどない）</t>
  </si>
  <si>
    <t>80歳以上 孤独感：3点（決してない）</t>
  </si>
  <si>
    <t>NQ2Q23</t>
  </si>
  <si>
    <t>年齢階級別×孤独感別</t>
  </si>
  <si>
    <t>表頭:[Q25]Q25. 孤独な状況に至る前に経験した出来事をお答えください。（いくつでも）(MA)</t>
  </si>
  <si>
    <t>一人暮らし</t>
  </si>
  <si>
    <t>転居</t>
  </si>
  <si>
    <t>単身赴任</t>
  </si>
  <si>
    <t>留学</t>
  </si>
  <si>
    <t>転校・転職・離職・退職（失業を除く）</t>
  </si>
  <si>
    <t>家族との離別</t>
  </si>
  <si>
    <t>家族との死別</t>
  </si>
  <si>
    <t>家族以外の親しい知人等との死別</t>
  </si>
  <si>
    <t>家族間の重大なトラブル（家庭内別居・DV・虐待を含む）</t>
  </si>
  <si>
    <t>心身・健康上のトラブル（病気・怪我等）</t>
  </si>
  <si>
    <t>人間関係によるトラブル（いじめ・ハラスメント・恋愛等を含む）</t>
  </si>
  <si>
    <t>金銭による重大なトラブル</t>
  </si>
  <si>
    <t>仕事上（職場）の重大なトラブル</t>
  </si>
  <si>
    <t>生活困窮・貧困</t>
  </si>
  <si>
    <t>文化的違いに起因するもの</t>
  </si>
  <si>
    <t>言語上のもの</t>
  </si>
  <si>
    <t>宗教や信仰に関するトラブル</t>
  </si>
  <si>
    <t>自然災害の被災・犯罪の被害等</t>
  </si>
  <si>
    <t>Q25</t>
  </si>
  <si>
    <t>Q25. 孤独な状況に至る前に経験した出来事をお答えください。（いくつでも）</t>
  </si>
  <si>
    <t>表頭:[Q16_1]Q16_1. あなたは同居していない家族や友人たちと、どのくらいの頻度でコミュニケーションをとっていますか。(オンラインのコミュニケーションも含みます）（ひとつだけ）(SA)</t>
  </si>
  <si>
    <t>週４～５回以上</t>
  </si>
  <si>
    <t>週２～３回程度</t>
  </si>
  <si>
    <t>週１回程度</t>
  </si>
  <si>
    <t>２週間に１回程度</t>
  </si>
  <si>
    <t>月１回程度</t>
  </si>
  <si>
    <t>月１回未満</t>
  </si>
  <si>
    <t>全くない</t>
  </si>
  <si>
    <t>Q16_1</t>
  </si>
  <si>
    <t>Q16_1. あなたは同居していない家族や友人たちと、どのくらいの頻度でコミュニケーションをとっていますか。(オンラインのコミュニケーションも含みます）（ひとつだけ）</t>
  </si>
  <si>
    <t>表頭:[Q16_2]Q16_2. あなたと同居している人たちとのコミュニケーションについて、直接会って話す頻度をお答えください。（ひとつだけ）(SA)</t>
  </si>
  <si>
    <t xml:space="preserve">    アイテム条件:Q6(1:14)</t>
  </si>
  <si>
    <t>Q16_2</t>
  </si>
  <si>
    <t>Q16_2. あなたと同居している人たちとのコミュニケーションについて、直接会って話す頻度をお答えください。（ひとつだけ）</t>
  </si>
  <si>
    <t>Q6(1:14)</t>
  </si>
  <si>
    <t>表頭:[Q17]Q17. あなたは現在、どのような活動に参加をしていますか。人と交流する活動についてお答えください。（いくつでも）(MA)</t>
  </si>
  <si>
    <t>地域の活動（自治会・趣味やスポーツを通じたボランティアや社会奉仕等）</t>
  </si>
  <si>
    <t>子ども・障害者・高齢者など、家族以外の人の手助けをする活動</t>
  </si>
  <si>
    <t>上記以外のボランティア活動</t>
  </si>
  <si>
    <t>スポーツ・趣味・娯楽・教養・自己啓発などの活動</t>
  </si>
  <si>
    <t>日本人会・日本商工会等の現地の日本人コミュニティにおける活動</t>
  </si>
  <si>
    <t>宗教や信仰上の活動</t>
  </si>
  <si>
    <t>その他の活動</t>
  </si>
  <si>
    <t>いずれかの活動に参加している</t>
  </si>
  <si>
    <t>特に参加はしていない</t>
  </si>
  <si>
    <t>Q17</t>
  </si>
  <si>
    <t>Q17. あなたは現在、どのような活動に参加をしていますか。人と交流する活動についてお答えください。（いくつでも）</t>
  </si>
  <si>
    <t>表頭:[Q13]Q13. あなたの最近１週間の外出の目的は何ですか。（いくつでも）(MA)</t>
  </si>
  <si>
    <t xml:space="preserve">    アイテム条件:Q12(1:4)</t>
  </si>
  <si>
    <t>表側:[Axis]分析軸(MA)</t>
  </si>
  <si>
    <t>仕事・学校</t>
  </si>
  <si>
    <t>人とのつきあい・交流</t>
  </si>
  <si>
    <t>趣味や娯楽、散歩やスポーツ</t>
  </si>
  <si>
    <t>地域活動・ボランティア活動</t>
  </si>
  <si>
    <t>食事・買い物・日常の用事</t>
  </si>
  <si>
    <t>通院</t>
  </si>
  <si>
    <t>最近１週間の外出はない</t>
  </si>
  <si>
    <t>居住国滞在年数</t>
  </si>
  <si>
    <t>配偶者の形態</t>
  </si>
  <si>
    <t>未婚</t>
  </si>
  <si>
    <t>日本国籍の配偶者あり</t>
  </si>
  <si>
    <t>居住国国籍の配偶者あり</t>
  </si>
  <si>
    <t>第三国（日本・居住国以外の国）国籍の配偶者あり</t>
  </si>
  <si>
    <t>死別</t>
  </si>
  <si>
    <t>離別</t>
  </si>
  <si>
    <t>同居人の形態</t>
  </si>
  <si>
    <t>日本人の配偶者</t>
  </si>
  <si>
    <t>居住国国籍の配偶者</t>
  </si>
  <si>
    <t>第三国（日本・居住国以外の国）国籍の配偶者</t>
  </si>
  <si>
    <t>あなたの子</t>
  </si>
  <si>
    <t>あなたの父</t>
  </si>
  <si>
    <t>あなたの母</t>
  </si>
  <si>
    <t>配偶者の父・母</t>
  </si>
  <si>
    <t>あなたの兄弟・姉妹</t>
  </si>
  <si>
    <t>他の親族（孫、祖父・祖母、おじ・おば・めい・おいなど）</t>
  </si>
  <si>
    <t>日本国籍の友人・知人</t>
  </si>
  <si>
    <t>外国籍の友人・知人</t>
  </si>
  <si>
    <t>ホームステイ先の家族</t>
  </si>
  <si>
    <t>ルームメイト</t>
  </si>
  <si>
    <t>その他の人</t>
  </si>
  <si>
    <t>同居している人はいない</t>
  </si>
  <si>
    <t>最終学歴</t>
  </si>
  <si>
    <t>小学校・中学校</t>
  </si>
  <si>
    <t>高校</t>
  </si>
  <si>
    <t>専門学校</t>
  </si>
  <si>
    <t>短大・高専</t>
  </si>
  <si>
    <t>大学以上</t>
  </si>
  <si>
    <t>その他・わからない</t>
  </si>
  <si>
    <t>現在の主な仕事</t>
  </si>
  <si>
    <t>日系企業の正規職員</t>
  </si>
  <si>
    <t>現地あるいは多国籍企業の正規職員</t>
  </si>
  <si>
    <t>非正規職員（契約社員・嘱託職員等）</t>
  </si>
  <si>
    <t>政府・国際機関等の職員</t>
  </si>
  <si>
    <t>自営業者</t>
  </si>
  <si>
    <t>家族従業者・内職</t>
  </si>
  <si>
    <t>学生・生徒</t>
  </si>
  <si>
    <t>収入をともなう仕事をしていない（仕事を探している）</t>
  </si>
  <si>
    <t>収入をともなう仕事をしていない（仕事を探していない）</t>
  </si>
  <si>
    <t>居住環境</t>
  </si>
  <si>
    <t>経済的な暮らし向き</t>
  </si>
  <si>
    <t>大変ゆとりがある</t>
  </si>
  <si>
    <t>ややゆとりがある</t>
  </si>
  <si>
    <t>普通</t>
  </si>
  <si>
    <t>やや苦しい</t>
  </si>
  <si>
    <t>大変苦しい</t>
  </si>
  <si>
    <t>言語能力（現地語）</t>
  </si>
  <si>
    <t>流ちょう</t>
  </si>
  <si>
    <t>込み入った日常会話が可能</t>
  </si>
  <si>
    <t>日常生活に支障がない程度</t>
  </si>
  <si>
    <t>片言での意思疎通が可能</t>
  </si>
  <si>
    <t>全く解さない</t>
  </si>
  <si>
    <t>言語能力（英語）</t>
  </si>
  <si>
    <t>現地語が英語である</t>
  </si>
  <si>
    <t>心身の健康状態</t>
  </si>
  <si>
    <t>よい</t>
  </si>
  <si>
    <t>まあよい</t>
  </si>
  <si>
    <t>ふつう</t>
  </si>
  <si>
    <t>あまりよくない</t>
  </si>
  <si>
    <t>よくない</t>
  </si>
  <si>
    <t>現在の生活の満足度</t>
  </si>
  <si>
    <t>満足している</t>
  </si>
  <si>
    <t>まあ満足している</t>
  </si>
  <si>
    <t>どちらともいえない</t>
  </si>
  <si>
    <t>やや不満である</t>
  </si>
  <si>
    <t>不満である</t>
  </si>
  <si>
    <t>Q13</t>
  </si>
  <si>
    <t>Q13. あなたの最近１週間の外出の目的は何ですか。（いくつでも）</t>
  </si>
  <si>
    <t>Axis</t>
  </si>
  <si>
    <t>分析軸</t>
  </si>
  <si>
    <t>Q12(1:4)</t>
  </si>
  <si>
    <t>表頭:[Q14]Q14. あなたの最近１週間の行動範囲はどれですか。（いくつでも）(MA)</t>
  </si>
  <si>
    <t>自宅（自室）</t>
  </si>
  <si>
    <t>自宅（家族と共用の部屋）</t>
  </si>
  <si>
    <t>親族・友人の家</t>
  </si>
  <si>
    <t>職場や学校等の拠点</t>
  </si>
  <si>
    <t>趣味や活動等の拠点（職場・学校以外）</t>
  </si>
  <si>
    <t>不特定多数の人が利用する場所（公共施設・商業施設・娯楽施設・公園等）</t>
  </si>
  <si>
    <t>Q14</t>
  </si>
  <si>
    <t>Q14. あなたの最近１週間の行動範囲はどれですか。（いくつでも）</t>
  </si>
  <si>
    <t>表頭:[Q18_1]Q18_1. あなたに不安や悩みが生じた場合、相談相手はいますか。（ひとつだけ）(SA)</t>
  </si>
  <si>
    <t>いる</t>
  </si>
  <si>
    <t>いない</t>
  </si>
  <si>
    <t>Q18_1</t>
  </si>
  <si>
    <t>Q18_1. あなたに不安や悩みが生じた場合、相談相手はいますか。（ひとつだけ）</t>
  </si>
  <si>
    <t>表頭:[Q18_2]Q18_2. あなたは誰に相談をしますか。（いくつでも）(MA)</t>
  </si>
  <si>
    <t xml:space="preserve">    アイテム条件:Q18_1(1)</t>
  </si>
  <si>
    <t>家族・親族</t>
  </si>
  <si>
    <t>友人・知人</t>
  </si>
  <si>
    <t>職場・学校関係者（職場の同僚・学校の先生等）</t>
  </si>
  <si>
    <t>医療関係者</t>
  </si>
  <si>
    <t>大使館・総領事館</t>
  </si>
  <si>
    <t>現地のNPO等の民間団体・ボランティア団体（NPOとは社会貢献活動を行う団体のことを指します）</t>
  </si>
  <si>
    <t>日本のNPO等の民間団体・ボランティア団体（NPOとは社会貢献活動を行う団体のことを指します）</t>
  </si>
  <si>
    <t>わからない（相談窓口の運営者が不明な場合を含む）</t>
  </si>
  <si>
    <t>Q18_2</t>
  </si>
  <si>
    <t>Q18_2. あなたは誰に相談をしますか。（いくつでも）</t>
  </si>
  <si>
    <t>Q18_1(1)</t>
  </si>
  <si>
    <t>集計事項一覧との対比</t>
    <rPh sb="0" eb="4">
      <t>シュウケイジコウ</t>
    </rPh>
    <rPh sb="4" eb="6">
      <t>イチラン</t>
    </rPh>
    <rPh sb="8" eb="10">
      <t>タイヒ</t>
    </rPh>
    <phoneticPr fontId="5"/>
  </si>
  <si>
    <t>表1-1</t>
    <rPh sb="0" eb="1">
      <t>ヒョウ</t>
    </rPh>
    <phoneticPr fontId="5"/>
  </si>
  <si>
    <t>表1-2</t>
    <rPh sb="0" eb="1">
      <t>ヒョウ</t>
    </rPh>
    <phoneticPr fontId="5"/>
  </si>
  <si>
    <t>表1-3</t>
    <rPh sb="0" eb="1">
      <t>ヒョウ</t>
    </rPh>
    <phoneticPr fontId="5"/>
  </si>
  <si>
    <t>表1-4</t>
    <rPh sb="0" eb="1">
      <t>ヒョウ</t>
    </rPh>
    <phoneticPr fontId="5"/>
  </si>
  <si>
    <t>表1-5</t>
    <rPh sb="0" eb="1">
      <t>ヒョウ</t>
    </rPh>
    <phoneticPr fontId="5"/>
  </si>
  <si>
    <t>表1-6</t>
    <rPh sb="0" eb="1">
      <t>ヒョウ</t>
    </rPh>
    <phoneticPr fontId="5"/>
  </si>
  <si>
    <t>表1-7</t>
    <rPh sb="0" eb="1">
      <t>ヒョウ</t>
    </rPh>
    <phoneticPr fontId="5"/>
  </si>
  <si>
    <t>表1-8</t>
    <rPh sb="0" eb="1">
      <t>ヒョウ</t>
    </rPh>
    <phoneticPr fontId="5"/>
  </si>
  <si>
    <t>表1-9</t>
    <rPh sb="0" eb="1">
      <t>ヒョウ</t>
    </rPh>
    <phoneticPr fontId="5"/>
  </si>
  <si>
    <t>表1-10-1</t>
    <rPh sb="0" eb="1">
      <t>ヒョウ</t>
    </rPh>
    <phoneticPr fontId="5"/>
  </si>
  <si>
    <t>表1-10-2</t>
    <rPh sb="0" eb="1">
      <t>ヒョウ</t>
    </rPh>
    <phoneticPr fontId="5"/>
  </si>
  <si>
    <t>表1-10-3</t>
    <rPh sb="0" eb="1">
      <t>ヒョウ</t>
    </rPh>
    <phoneticPr fontId="5"/>
  </si>
  <si>
    <t>表1-10-4</t>
    <rPh sb="0" eb="1">
      <t>ヒョウ</t>
    </rPh>
    <phoneticPr fontId="5"/>
  </si>
  <si>
    <t>表1-11</t>
    <rPh sb="0" eb="1">
      <t>ヒョウ</t>
    </rPh>
    <phoneticPr fontId="5"/>
  </si>
  <si>
    <t>表1-12</t>
    <rPh sb="0" eb="1">
      <t>ヒョウ</t>
    </rPh>
    <phoneticPr fontId="5"/>
  </si>
  <si>
    <t>表1-13</t>
    <rPh sb="0" eb="1">
      <t>ヒョウ</t>
    </rPh>
    <phoneticPr fontId="5"/>
  </si>
  <si>
    <t>表1-14</t>
    <rPh sb="0" eb="1">
      <t>ヒョウ</t>
    </rPh>
    <phoneticPr fontId="5"/>
  </si>
  <si>
    <t>表1-15</t>
    <rPh sb="0" eb="1">
      <t>ヒョウ</t>
    </rPh>
    <phoneticPr fontId="5"/>
  </si>
  <si>
    <t>表1-16</t>
    <rPh sb="0" eb="1">
      <t>ヒョウ</t>
    </rPh>
    <phoneticPr fontId="5"/>
  </si>
  <si>
    <t>表1-17</t>
    <rPh sb="0" eb="1">
      <t>ヒョウ</t>
    </rPh>
    <phoneticPr fontId="5"/>
  </si>
  <si>
    <t>表1-18</t>
    <rPh sb="0" eb="1">
      <t>ヒョウ</t>
    </rPh>
    <phoneticPr fontId="5"/>
  </si>
  <si>
    <t>表2-1</t>
    <rPh sb="0" eb="1">
      <t>ヒョウ</t>
    </rPh>
    <phoneticPr fontId="5"/>
  </si>
  <si>
    <t>表2-2</t>
    <rPh sb="0" eb="1">
      <t>ヒョウ</t>
    </rPh>
    <phoneticPr fontId="5"/>
  </si>
  <si>
    <t>表2-3</t>
    <rPh sb="0" eb="1">
      <t>ヒョウ</t>
    </rPh>
    <phoneticPr fontId="5"/>
  </si>
  <si>
    <t>表2-4</t>
    <rPh sb="0" eb="1">
      <t>ヒョウ</t>
    </rPh>
    <phoneticPr fontId="5"/>
  </si>
  <si>
    <t>表2-5</t>
    <rPh sb="0" eb="1">
      <t>ヒョウ</t>
    </rPh>
    <phoneticPr fontId="5"/>
  </si>
  <si>
    <t>表2-6</t>
    <rPh sb="0" eb="1">
      <t>ヒョウ</t>
    </rPh>
    <phoneticPr fontId="5"/>
  </si>
  <si>
    <t>表2-7</t>
    <rPh sb="0" eb="1">
      <t>ヒョウ</t>
    </rPh>
    <phoneticPr fontId="5"/>
  </si>
  <si>
    <t>表2-8</t>
    <rPh sb="0" eb="1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</si>
</sst>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"/>
    <numFmt numFmtId="177" formatCode="#,###,##0.0"/>
    <numFmt numFmtId="178" formatCode="##0;\-##0;\-"/>
  </numFmts>
  <fonts count="6" x14ac:knownFonts="1">
    <font>
      <sz val="11"/>
      <color theme="1"/>
      <name val="游ゴシック"/>
      <family val="2"/>
      <scheme val="minor"/>
    </font>
    <font>
      <sz val="9"/>
      <color theme="1"/>
      <name val="Meiryo UI"/>
      <family val="3"/>
      <charset val="128"/>
    </font>
    <font>
      <b/>
      <sz val="9"/>
      <color theme="1"/>
      <name val="Meiryo UI"/>
      <family val="3"/>
      <charset val="128"/>
    </font>
    <font>
      <sz val="9"/>
      <color rgb="FF0000FF"/>
      <name val="Meiryo UI"/>
      <family val="3"/>
      <charset val="128"/>
    </font>
    <font>
      <u/>
      <sz val="9"/>
      <color rgb="FF0000FF"/>
      <name val="Meiryo UI"/>
      <family val="3"/>
      <charset val="128"/>
    </font>
    <font>
      <sz val="6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EEF3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176" fontId="1" fillId="2" borderId="1" xfId="0" applyNumberFormat="1" applyFont="1" applyFill="1" applyBorder="1"/>
    <xf numFmtId="177" fontId="2" fillId="2" borderId="2" xfId="0" applyNumberFormat="1" applyFont="1" applyFill="1" applyBorder="1"/>
    <xf numFmtId="49" fontId="1" fillId="2" borderId="3" xfId="0" applyNumberFormat="1" applyFont="1" applyFill="1" applyBorder="1" applyAlignment="1">
      <alignment horizontal="left" wrapText="1"/>
    </xf>
    <xf numFmtId="0" fontId="1" fillId="2" borderId="4" xfId="0" applyFont="1" applyFill="1" applyBorder="1"/>
    <xf numFmtId="176" fontId="1" fillId="2" borderId="5" xfId="0" applyNumberFormat="1" applyFont="1" applyFill="1" applyBorder="1"/>
    <xf numFmtId="176" fontId="1" fillId="2" borderId="6" xfId="0" applyNumberFormat="1" applyFont="1" applyFill="1" applyBorder="1"/>
    <xf numFmtId="176" fontId="1" fillId="2" borderId="7" xfId="0" applyNumberFormat="1" applyFont="1" applyFill="1" applyBorder="1"/>
    <xf numFmtId="0" fontId="1" fillId="2" borderId="0" xfId="0" applyFont="1" applyFill="1"/>
    <xf numFmtId="0" fontId="1" fillId="2" borderId="8" xfId="0" applyFont="1" applyFill="1" applyBorder="1"/>
    <xf numFmtId="177" fontId="2" fillId="2" borderId="9" xfId="0" applyNumberFormat="1" applyFont="1" applyFill="1" applyBorder="1"/>
    <xf numFmtId="177" fontId="2" fillId="2" borderId="10" xfId="0" applyNumberFormat="1" applyFont="1" applyFill="1" applyBorder="1"/>
    <xf numFmtId="178" fontId="2" fillId="2" borderId="2" xfId="0" applyNumberFormat="1" applyFont="1" applyFill="1" applyBorder="1"/>
    <xf numFmtId="177" fontId="2" fillId="2" borderId="11" xfId="0" applyNumberFormat="1" applyFont="1" applyFill="1" applyBorder="1"/>
    <xf numFmtId="177" fontId="1" fillId="2" borderId="1" xfId="0" applyNumberFormat="1" applyFont="1" applyFill="1" applyBorder="1"/>
    <xf numFmtId="178" fontId="2" fillId="2" borderId="11" xfId="0" applyNumberFormat="1" applyFont="1" applyFill="1" applyBorder="1"/>
    <xf numFmtId="178" fontId="1" fillId="2" borderId="1" xfId="0" applyNumberFormat="1" applyFont="1" applyFill="1" applyBorder="1"/>
    <xf numFmtId="176" fontId="1" fillId="2" borderId="12" xfId="0" applyNumberFormat="1" applyFont="1" applyFill="1" applyBorder="1"/>
    <xf numFmtId="49" fontId="1" fillId="2" borderId="12" xfId="0" applyNumberFormat="1" applyFont="1" applyFill="1" applyBorder="1" applyAlignment="1">
      <alignment horizontal="left" vertical="top" wrapText="1"/>
    </xf>
    <xf numFmtId="0" fontId="1" fillId="2" borderId="13" xfId="0" applyFont="1" applyFill="1" applyBorder="1"/>
    <xf numFmtId="176" fontId="1" fillId="2" borderId="2" xfId="0" applyNumberFormat="1" applyFont="1" applyFill="1" applyBorder="1"/>
    <xf numFmtId="178" fontId="2" fillId="2" borderId="10" xfId="0" applyNumberFormat="1" applyFont="1" applyFill="1" applyBorder="1"/>
    <xf numFmtId="177" fontId="1" fillId="2" borderId="12" xfId="0" applyNumberFormat="1" applyFont="1" applyFill="1" applyBorder="1"/>
    <xf numFmtId="177" fontId="1" fillId="2" borderId="6" xfId="0" applyNumberFormat="1" applyFont="1" applyFill="1" applyBorder="1"/>
    <xf numFmtId="178" fontId="1" fillId="2" borderId="6" xfId="0" applyNumberFormat="1" applyFont="1" applyFill="1" applyBorder="1"/>
    <xf numFmtId="0" fontId="1" fillId="0" borderId="0" xfId="0" applyFont="1" applyAlignment="1"/>
    <xf numFmtId="177" fontId="1" fillId="2" borderId="2" xfId="0" applyNumberFormat="1" applyFont="1" applyFill="1" applyBorder="1"/>
    <xf numFmtId="177" fontId="1" fillId="2" borderId="7" xfId="0" applyNumberFormat="1" applyFont="1" applyFill="1" applyBorder="1"/>
    <xf numFmtId="176" fontId="1" fillId="2" borderId="14" xfId="0" applyNumberFormat="1" applyFont="1" applyFill="1" applyBorder="1"/>
    <xf numFmtId="176" fontId="1" fillId="2" borderId="15" xfId="0" applyNumberFormat="1" applyFont="1" applyFill="1" applyBorder="1"/>
    <xf numFmtId="178" fontId="1" fillId="2" borderId="7" xfId="0" applyNumberFormat="1" applyFont="1" applyFill="1" applyBorder="1"/>
    <xf numFmtId="178" fontId="2" fillId="2" borderId="9" xfId="0" applyNumberFormat="1" applyFont="1" applyFill="1" applyBorder="1"/>
    <xf numFmtId="176" fontId="1" fillId="2" borderId="16" xfId="0" applyNumberFormat="1" applyFont="1" applyFill="1" applyBorder="1"/>
    <xf numFmtId="176" fontId="1" fillId="2" borderId="17" xfId="0" applyNumberFormat="1" applyFont="1" applyFill="1" applyBorder="1"/>
    <xf numFmtId="49" fontId="1" fillId="2" borderId="17" xfId="0" applyNumberFormat="1" applyFont="1" applyFill="1" applyBorder="1" applyAlignment="1">
      <alignment horizontal="left" vertical="top" wrapText="1"/>
    </xf>
    <xf numFmtId="0" fontId="3" fillId="0" borderId="0" xfId="0" applyFont="1"/>
    <xf numFmtId="0" fontId="1" fillId="2" borderId="20" xfId="0" applyFont="1" applyFill="1" applyBorder="1"/>
    <xf numFmtId="49" fontId="1" fillId="2" borderId="15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/>
    <xf numFmtId="0" fontId="1" fillId="2" borderId="23" xfId="0" applyFont="1" applyFill="1" applyBorder="1"/>
    <xf numFmtId="0" fontId="1" fillId="2" borderId="24" xfId="0" applyFont="1" applyFill="1" applyBorder="1"/>
    <xf numFmtId="49" fontId="1" fillId="2" borderId="25" xfId="0" applyNumberFormat="1" applyFont="1" applyFill="1" applyBorder="1" applyAlignment="1">
      <alignment horizontal="left" vertical="top" wrapText="1"/>
    </xf>
    <xf numFmtId="178" fontId="1" fillId="2" borderId="14" xfId="0" applyNumberFormat="1" applyFont="1" applyFill="1" applyBorder="1"/>
    <xf numFmtId="178" fontId="2" fillId="2" borderId="13" xfId="0" applyNumberFormat="1" applyFont="1" applyFill="1" applyBorder="1"/>
    <xf numFmtId="177" fontId="2" fillId="2" borderId="13" xfId="0" applyNumberFormat="1" applyFont="1" applyFill="1" applyBorder="1"/>
    <xf numFmtId="177" fontId="1" fillId="2" borderId="14" xfId="0" applyNumberFormat="1" applyFont="1" applyFill="1" applyBorder="1"/>
    <xf numFmtId="49" fontId="1" fillId="2" borderId="22" xfId="0" applyNumberFormat="1" applyFont="1" applyFill="1" applyBorder="1" applyAlignment="1">
      <alignment horizontal="left" wrapText="1"/>
    </xf>
    <xf numFmtId="0" fontId="1" fillId="2" borderId="19" xfId="0" applyFont="1" applyFill="1" applyBorder="1"/>
    <xf numFmtId="0" fontId="1" fillId="2" borderId="26" xfId="0" applyFont="1" applyFill="1" applyBorder="1"/>
    <xf numFmtId="176" fontId="1" fillId="2" borderId="27" xfId="0" applyNumberFormat="1" applyFont="1" applyFill="1" applyBorder="1"/>
    <xf numFmtId="0" fontId="1" fillId="2" borderId="28" xfId="0" applyFont="1" applyFill="1" applyBorder="1"/>
    <xf numFmtId="176" fontId="1" fillId="2" borderId="11" xfId="0" applyNumberFormat="1" applyFont="1" applyFill="1" applyBorder="1"/>
    <xf numFmtId="49" fontId="1" fillId="2" borderId="29" xfId="0" applyNumberFormat="1" applyFont="1" applyFill="1" applyBorder="1" applyAlignment="1">
      <alignment horizontal="left" wrapText="1"/>
    </xf>
    <xf numFmtId="0" fontId="1" fillId="2" borderId="21" xfId="0" applyFont="1" applyFill="1" applyBorder="1"/>
    <xf numFmtId="49" fontId="1" fillId="2" borderId="30" xfId="0" applyNumberFormat="1" applyFont="1" applyFill="1" applyBorder="1" applyAlignment="1">
      <alignment horizontal="left"/>
    </xf>
    <xf numFmtId="177" fontId="1" fillId="2" borderId="16" xfId="0" applyNumberFormat="1" applyFont="1" applyFill="1" applyBorder="1"/>
    <xf numFmtId="177" fontId="1" fillId="2" borderId="17" xfId="0" applyNumberFormat="1" applyFont="1" applyFill="1" applyBorder="1"/>
    <xf numFmtId="0" fontId="1" fillId="2" borderId="18" xfId="0" applyFont="1" applyFill="1" applyBorder="1"/>
    <xf numFmtId="0" fontId="1" fillId="2" borderId="31" xfId="0" applyFont="1" applyFill="1" applyBorder="1"/>
    <xf numFmtId="0" fontId="1" fillId="2" borderId="32" xfId="0" applyFont="1" applyFill="1" applyBorder="1"/>
    <xf numFmtId="177" fontId="1" fillId="2" borderId="11" xfId="0" applyNumberFormat="1" applyFont="1" applyFill="1" applyBorder="1"/>
    <xf numFmtId="176" fontId="1" fillId="2" borderId="33" xfId="0" applyNumberFormat="1" applyFont="1" applyFill="1" applyBorder="1"/>
    <xf numFmtId="176" fontId="1" fillId="2" borderId="34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177" fontId="2" fillId="2" borderId="24" xfId="0" applyNumberFormat="1" applyFont="1" applyFill="1" applyBorder="1"/>
    <xf numFmtId="178" fontId="1" fillId="2" borderId="34" xfId="0" applyNumberFormat="1" applyFont="1" applyFill="1" applyBorder="1"/>
    <xf numFmtId="178" fontId="2" fillId="2" borderId="23" xfId="0" applyNumberFormat="1" applyFont="1" applyFill="1" applyBorder="1"/>
    <xf numFmtId="178" fontId="1" fillId="2" borderId="33" xfId="0" applyNumberFormat="1" applyFont="1" applyFill="1" applyBorder="1"/>
    <xf numFmtId="178" fontId="2" fillId="2" borderId="35" xfId="0" applyNumberFormat="1" applyFont="1" applyFill="1" applyBorder="1"/>
    <xf numFmtId="178" fontId="1" fillId="2" borderId="12" xfId="0" applyNumberFormat="1" applyFont="1" applyFill="1" applyBorder="1"/>
    <xf numFmtId="177" fontId="1" fillId="2" borderId="33" xfId="0" applyNumberFormat="1" applyFont="1" applyFill="1" applyBorder="1"/>
    <xf numFmtId="177" fontId="2" fillId="2" borderId="35" xfId="0" applyNumberFormat="1" applyFont="1" applyFill="1" applyBorder="1"/>
    <xf numFmtId="178" fontId="1" fillId="2" borderId="17" xfId="0" applyNumberFormat="1" applyFont="1" applyFill="1" applyBorder="1"/>
    <xf numFmtId="177" fontId="2" fillId="2" borderId="23" xfId="0" applyNumberFormat="1" applyFont="1" applyFill="1" applyBorder="1"/>
    <xf numFmtId="177" fontId="1" fillId="2" borderId="34" xfId="0" applyNumberFormat="1" applyFont="1" applyFill="1" applyBorder="1"/>
    <xf numFmtId="178" fontId="2" fillId="2" borderId="24" xfId="0" applyNumberFormat="1" applyFont="1" applyFill="1" applyBorder="1"/>
    <xf numFmtId="0" fontId="1" fillId="3" borderId="36" xfId="0" applyFont="1" applyFill="1" applyBorder="1" applyAlignment="1">
      <alignment horizontal="center" vertical="center"/>
    </xf>
    <xf numFmtId="0" fontId="1" fillId="2" borderId="30" xfId="0" applyFont="1" applyFill="1" applyBorder="1"/>
    <xf numFmtId="49" fontId="1" fillId="2" borderId="37" xfId="0" applyNumberFormat="1" applyFont="1" applyFill="1" applyBorder="1" applyAlignment="1">
      <alignment horizontal="left"/>
    </xf>
    <xf numFmtId="0" fontId="1" fillId="0" borderId="36" xfId="0" applyFont="1" applyBorder="1" applyAlignment="1">
      <alignment vertical="center" wrapText="1"/>
    </xf>
    <xf numFmtId="178" fontId="1" fillId="2" borderId="16" xfId="0" applyNumberFormat="1" applyFont="1" applyFill="1" applyBorder="1"/>
    <xf numFmtId="0" fontId="1" fillId="2" borderId="22" xfId="0" applyFont="1" applyFill="1" applyBorder="1"/>
    <xf numFmtId="49" fontId="1" fillId="2" borderId="19" xfId="0" applyNumberFormat="1" applyFont="1" applyFill="1" applyBorder="1" applyAlignment="1">
      <alignment horizontal="left"/>
    </xf>
    <xf numFmtId="0" fontId="1" fillId="0" borderId="0" xfId="0" applyFont="1"/>
    <xf numFmtId="0" fontId="4" fillId="0" borderId="36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3" borderId="36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0" borderId="38" xfId="0" applyFont="1" applyBorder="1" applyAlignment="1">
      <alignment horizontal="center" vertical="top" wrapText="1"/>
    </xf>
    <xf numFmtId="49" fontId="1" fillId="2" borderId="22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0" fontId="1" fillId="2" borderId="22" xfId="0" applyFont="1" applyFill="1" applyBorder="1" applyAlignment="1">
      <alignment vertical="top" wrapText="1"/>
    </xf>
    <xf numFmtId="0" fontId="1" fillId="2" borderId="19" xfId="0" applyFont="1" applyFill="1" applyBorder="1" applyAlignment="1">
      <alignment vertical="top" wrapText="1"/>
    </xf>
    <xf numFmtId="0" fontId="1" fillId="2" borderId="21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8.9140625" defaultRowHeight="12.5" x14ac:dyDescent="0.3"/>
  <cols>
    <col min="1" max="1" width="10.5" style="83" customWidth="1"/>
    <col min="2" max="2" width="5.58203125" style="83" customWidth="1"/>
    <col min="3" max="3" width="7.58203125" style="83" customWidth="1"/>
    <col min="4" max="4" width="26.58203125" style="83" customWidth="1"/>
    <col min="5" max="6" width="7.58203125" style="83" customWidth="1"/>
    <col min="7" max="7" width="26.58203125" style="83" customWidth="1"/>
    <col min="8" max="8" width="7.58203125" style="83" customWidth="1"/>
    <col min="9" max="11" width="10.58203125" style="83" customWidth="1"/>
    <col min="12" max="14" width="26.58203125" style="83" customWidth="1"/>
    <col min="15" max="16384" width="8.9140625" style="83"/>
  </cols>
  <sheetData>
    <row r="1" spans="1:14" x14ac:dyDescent="0.3">
      <c r="B1" s="85"/>
    </row>
    <row r="2" spans="1:14" x14ac:dyDescent="0.3">
      <c r="B2" s="83" t="s">
        <v>0</v>
      </c>
    </row>
    <row r="3" spans="1:14" x14ac:dyDescent="0.3">
      <c r="C3" s="83" t="s">
        <v>1</v>
      </c>
    </row>
    <row r="5" spans="1:14" x14ac:dyDescent="0.3">
      <c r="A5" s="91" t="s">
        <v>2357</v>
      </c>
      <c r="B5" s="87" t="s">
        <v>2</v>
      </c>
      <c r="C5" s="88" t="s">
        <v>3</v>
      </c>
      <c r="D5" s="89"/>
      <c r="E5" s="90"/>
      <c r="F5" s="88" t="s">
        <v>7</v>
      </c>
      <c r="G5" s="89"/>
      <c r="H5" s="90"/>
      <c r="I5" s="87" t="s">
        <v>8</v>
      </c>
      <c r="J5" s="87" t="s">
        <v>9</v>
      </c>
      <c r="K5" s="87" t="s">
        <v>10</v>
      </c>
      <c r="L5" s="87" t="s">
        <v>11</v>
      </c>
      <c r="M5" s="87" t="s">
        <v>12</v>
      </c>
      <c r="N5" s="87" t="s">
        <v>13</v>
      </c>
    </row>
    <row r="6" spans="1:14" x14ac:dyDescent="0.3">
      <c r="A6" s="91"/>
      <c r="B6" s="87"/>
      <c r="C6" s="76" t="s">
        <v>4</v>
      </c>
      <c r="D6" s="76" t="s">
        <v>5</v>
      </c>
      <c r="E6" s="76" t="s">
        <v>6</v>
      </c>
      <c r="F6" s="76" t="s">
        <v>4</v>
      </c>
      <c r="G6" s="76" t="s">
        <v>5</v>
      </c>
      <c r="H6" s="76" t="s">
        <v>6</v>
      </c>
      <c r="I6" s="87"/>
      <c r="J6" s="87"/>
      <c r="K6" s="87"/>
      <c r="L6" s="87"/>
      <c r="M6" s="87"/>
      <c r="N6" s="87"/>
    </row>
    <row r="7" spans="1:14" ht="25" x14ac:dyDescent="0.3">
      <c r="A7" s="86" t="s">
        <v>2358</v>
      </c>
      <c r="B7" s="79">
        <v>1</v>
      </c>
      <c r="C7" s="79" t="s">
        <v>48</v>
      </c>
      <c r="D7" s="79" t="s">
        <v>49</v>
      </c>
      <c r="E7" s="79" t="s">
        <v>50</v>
      </c>
      <c r="F7" s="79" t="s">
        <v>51</v>
      </c>
      <c r="G7" s="79" t="s">
        <v>52</v>
      </c>
      <c r="H7" s="79" t="s">
        <v>50</v>
      </c>
      <c r="I7" s="84" t="str">
        <f xml:space="preserve"> HYPERLINK("#'N(1)'!B4:N34", "N(1)")</f>
        <v>N(1)</v>
      </c>
      <c r="J7" s="84" t="str">
        <f xml:space="preserve"> HYPERLINK("#'P(2)'!B4:N34", "P(2)")</f>
        <v>P(2)</v>
      </c>
      <c r="K7" s="84" t="str">
        <f xml:space="preserve"> HYPERLINK("#'NP(3)'!B4:N59", "NP(3)")</f>
        <v>NP(3)</v>
      </c>
      <c r="L7" s="79"/>
      <c r="M7" s="79"/>
      <c r="N7" s="79" t="s">
        <v>53</v>
      </c>
    </row>
    <row r="8" spans="1:14" ht="25" x14ac:dyDescent="0.3">
      <c r="A8" s="86" t="s">
        <v>2358</v>
      </c>
      <c r="B8" s="79">
        <v>2</v>
      </c>
      <c r="C8" s="79" t="s">
        <v>60</v>
      </c>
      <c r="D8" s="79" t="s">
        <v>61</v>
      </c>
      <c r="E8" s="79" t="s">
        <v>50</v>
      </c>
      <c r="F8" s="79" t="s">
        <v>51</v>
      </c>
      <c r="G8" s="79" t="s">
        <v>52</v>
      </c>
      <c r="H8" s="79" t="s">
        <v>50</v>
      </c>
      <c r="I8" s="84" t="str">
        <f xml:space="preserve"> HYPERLINK("#'N(1)'!B36:L66", "N(1)")</f>
        <v>N(1)</v>
      </c>
      <c r="J8" s="84" t="str">
        <f xml:space="preserve"> HYPERLINK("#'P(2)'!B36:L66", "P(2)")</f>
        <v>P(2)</v>
      </c>
      <c r="K8" s="84" t="str">
        <f xml:space="preserve"> HYPERLINK("#'NP(3)'!B61:L116", "NP(3)")</f>
        <v>NP(3)</v>
      </c>
      <c r="L8" s="79"/>
      <c r="M8" s="79"/>
      <c r="N8" s="79" t="s">
        <v>53</v>
      </c>
    </row>
    <row r="9" spans="1:14" ht="25" x14ac:dyDescent="0.3">
      <c r="A9" s="86" t="s">
        <v>2359</v>
      </c>
      <c r="B9" s="79">
        <v>3</v>
      </c>
      <c r="C9" s="79" t="s">
        <v>48</v>
      </c>
      <c r="D9" s="79" t="s">
        <v>49</v>
      </c>
      <c r="E9" s="79" t="s">
        <v>50</v>
      </c>
      <c r="F9" s="79" t="s">
        <v>207</v>
      </c>
      <c r="G9" s="79" t="s">
        <v>208</v>
      </c>
      <c r="H9" s="79" t="s">
        <v>50</v>
      </c>
      <c r="I9" s="84" t="str">
        <f xml:space="preserve"> HYPERLINK("#'N(1)'!B68:N218", "N(1)")</f>
        <v>N(1)</v>
      </c>
      <c r="J9" s="84" t="str">
        <f xml:space="preserve"> HYPERLINK("#'P(2)'!B68:N218", "P(2)")</f>
        <v>P(2)</v>
      </c>
      <c r="K9" s="84" t="str">
        <f xml:space="preserve"> HYPERLINK("#'NP(3)'!B118:N413", "NP(3)")</f>
        <v>NP(3)</v>
      </c>
      <c r="L9" s="79"/>
      <c r="M9" s="79"/>
      <c r="N9" s="79" t="s">
        <v>53</v>
      </c>
    </row>
    <row r="10" spans="1:14" ht="25" x14ac:dyDescent="0.3">
      <c r="A10" s="86" t="s">
        <v>2359</v>
      </c>
      <c r="B10" s="79">
        <v>4</v>
      </c>
      <c r="C10" s="79" t="s">
        <v>60</v>
      </c>
      <c r="D10" s="79" t="s">
        <v>61</v>
      </c>
      <c r="E10" s="79" t="s">
        <v>50</v>
      </c>
      <c r="F10" s="79" t="s">
        <v>207</v>
      </c>
      <c r="G10" s="79" t="s">
        <v>208</v>
      </c>
      <c r="H10" s="79" t="s">
        <v>50</v>
      </c>
      <c r="I10" s="84" t="str">
        <f xml:space="preserve"> HYPERLINK("#'N(1)'!B220:L370", "N(1)")</f>
        <v>N(1)</v>
      </c>
      <c r="J10" s="84" t="str">
        <f xml:space="preserve"> HYPERLINK("#'P(2)'!B220:L370", "P(2)")</f>
        <v>P(2)</v>
      </c>
      <c r="K10" s="84" t="str">
        <f xml:space="preserve"> HYPERLINK("#'NP(3)'!B415:L710", "NP(3)")</f>
        <v>NP(3)</v>
      </c>
      <c r="L10" s="79"/>
      <c r="M10" s="79"/>
      <c r="N10" s="79" t="s">
        <v>53</v>
      </c>
    </row>
    <row r="11" spans="1:14" ht="25" x14ac:dyDescent="0.3">
      <c r="A11" s="86" t="s">
        <v>2360</v>
      </c>
      <c r="B11" s="79">
        <v>5</v>
      </c>
      <c r="C11" s="79" t="s">
        <v>48</v>
      </c>
      <c r="D11" s="79" t="s">
        <v>49</v>
      </c>
      <c r="E11" s="79" t="s">
        <v>50</v>
      </c>
      <c r="F11" s="79" t="s">
        <v>354</v>
      </c>
      <c r="G11" s="79" t="s">
        <v>355</v>
      </c>
      <c r="H11" s="79" t="s">
        <v>50</v>
      </c>
      <c r="I11" s="84" t="str">
        <f xml:space="preserve"> HYPERLINK("#'N(1)'!B372:N522", "N(1)")</f>
        <v>N(1)</v>
      </c>
      <c r="J11" s="84" t="str">
        <f xml:space="preserve"> HYPERLINK("#'P(2)'!B372:N522", "P(2)")</f>
        <v>P(2)</v>
      </c>
      <c r="K11" s="84" t="str">
        <f xml:space="preserve"> HYPERLINK("#'NP(3)'!B712:N1007", "NP(3)")</f>
        <v>NP(3)</v>
      </c>
      <c r="L11" s="79"/>
      <c r="M11" s="79"/>
      <c r="N11" s="79" t="s">
        <v>53</v>
      </c>
    </row>
    <row r="12" spans="1:14" ht="25" x14ac:dyDescent="0.3">
      <c r="A12" s="86" t="s">
        <v>2360</v>
      </c>
      <c r="B12" s="79">
        <v>6</v>
      </c>
      <c r="C12" s="79" t="s">
        <v>60</v>
      </c>
      <c r="D12" s="79" t="s">
        <v>61</v>
      </c>
      <c r="E12" s="79" t="s">
        <v>50</v>
      </c>
      <c r="F12" s="79" t="s">
        <v>354</v>
      </c>
      <c r="G12" s="79" t="s">
        <v>355</v>
      </c>
      <c r="H12" s="79" t="s">
        <v>50</v>
      </c>
      <c r="I12" s="84" t="str">
        <f xml:space="preserve"> HYPERLINK("#'N(1)'!B524:L674", "N(1)")</f>
        <v>N(1)</v>
      </c>
      <c r="J12" s="84" t="str">
        <f xml:space="preserve"> HYPERLINK("#'P(2)'!B524:L674", "P(2)")</f>
        <v>P(2)</v>
      </c>
      <c r="K12" s="84" t="str">
        <f xml:space="preserve"> HYPERLINK("#'NP(3)'!B1009:L1304", "NP(3)")</f>
        <v>NP(3)</v>
      </c>
      <c r="L12" s="79"/>
      <c r="M12" s="79"/>
      <c r="N12" s="79" t="s">
        <v>53</v>
      </c>
    </row>
    <row r="13" spans="1:14" ht="25" x14ac:dyDescent="0.3">
      <c r="A13" s="86" t="s">
        <v>2361</v>
      </c>
      <c r="B13" s="79">
        <v>7</v>
      </c>
      <c r="C13" s="79" t="s">
        <v>48</v>
      </c>
      <c r="D13" s="79" t="s">
        <v>49</v>
      </c>
      <c r="E13" s="79" t="s">
        <v>50</v>
      </c>
      <c r="F13" s="79" t="s">
        <v>402</v>
      </c>
      <c r="G13" s="79" t="s">
        <v>403</v>
      </c>
      <c r="H13" s="79" t="s">
        <v>404</v>
      </c>
      <c r="I13" s="84" t="str">
        <f xml:space="preserve"> HYPERLINK("#'N(1)'!B676:N727", "N(1)")</f>
        <v>N(1)</v>
      </c>
      <c r="J13" s="84" t="str">
        <f xml:space="preserve"> HYPERLINK("#'P(2)'!B676:N727", "P(2)")</f>
        <v>P(2)</v>
      </c>
      <c r="K13" s="84" t="str">
        <f xml:space="preserve"> HYPERLINK("#'NP(3)'!B1306:N1403", "NP(3)")</f>
        <v>NP(3)</v>
      </c>
      <c r="L13" s="79"/>
      <c r="M13" s="79"/>
      <c r="N13" s="79" t="s">
        <v>53</v>
      </c>
    </row>
    <row r="14" spans="1:14" ht="25" x14ac:dyDescent="0.3">
      <c r="A14" s="86" t="s">
        <v>2361</v>
      </c>
      <c r="B14" s="79">
        <v>8</v>
      </c>
      <c r="C14" s="79" t="s">
        <v>60</v>
      </c>
      <c r="D14" s="79" t="s">
        <v>61</v>
      </c>
      <c r="E14" s="79" t="s">
        <v>50</v>
      </c>
      <c r="F14" s="79" t="s">
        <v>402</v>
      </c>
      <c r="G14" s="79" t="s">
        <v>403</v>
      </c>
      <c r="H14" s="79" t="s">
        <v>404</v>
      </c>
      <c r="I14" s="84" t="str">
        <f xml:space="preserve"> HYPERLINK("#'N(1)'!B729:L780", "N(1)")</f>
        <v>N(1)</v>
      </c>
      <c r="J14" s="84" t="str">
        <f xml:space="preserve"> HYPERLINK("#'P(2)'!B729:L780", "P(2)")</f>
        <v>P(2)</v>
      </c>
      <c r="K14" s="84" t="str">
        <f xml:space="preserve"> HYPERLINK("#'NP(3)'!B1405:L1502", "NP(3)")</f>
        <v>NP(3)</v>
      </c>
      <c r="L14" s="79"/>
      <c r="M14" s="79"/>
      <c r="N14" s="79" t="s">
        <v>53</v>
      </c>
    </row>
    <row r="15" spans="1:14" ht="25" x14ac:dyDescent="0.3">
      <c r="A15" s="86" t="s">
        <v>2361</v>
      </c>
      <c r="B15" s="79">
        <v>9</v>
      </c>
      <c r="C15" s="79" t="s">
        <v>48</v>
      </c>
      <c r="D15" s="79" t="s">
        <v>49</v>
      </c>
      <c r="E15" s="79" t="s">
        <v>50</v>
      </c>
      <c r="F15" s="79" t="s">
        <v>526</v>
      </c>
      <c r="G15" s="79" t="s">
        <v>527</v>
      </c>
      <c r="H15" s="79" t="s">
        <v>404</v>
      </c>
      <c r="I15" s="84" t="str">
        <f xml:space="preserve"> HYPERLINK("#'N(1)'!B782:N908", "N(1)")</f>
        <v>N(1)</v>
      </c>
      <c r="J15" s="84" t="str">
        <f xml:space="preserve"> HYPERLINK("#'P(2)'!B782:N908", "P(2)")</f>
        <v>P(2)</v>
      </c>
      <c r="K15" s="84" t="str">
        <f xml:space="preserve"> HYPERLINK("#'NP(3)'!B1504:N1751", "NP(3)")</f>
        <v>NP(3)</v>
      </c>
      <c r="L15" s="79"/>
      <c r="M15" s="79"/>
      <c r="N15" s="79" t="s">
        <v>53</v>
      </c>
    </row>
    <row r="16" spans="1:14" ht="25" x14ac:dyDescent="0.3">
      <c r="A16" s="86" t="s">
        <v>2361</v>
      </c>
      <c r="B16" s="79">
        <v>10</v>
      </c>
      <c r="C16" s="79" t="s">
        <v>60</v>
      </c>
      <c r="D16" s="79" t="s">
        <v>61</v>
      </c>
      <c r="E16" s="79" t="s">
        <v>50</v>
      </c>
      <c r="F16" s="79" t="s">
        <v>526</v>
      </c>
      <c r="G16" s="79" t="s">
        <v>527</v>
      </c>
      <c r="H16" s="79" t="s">
        <v>404</v>
      </c>
      <c r="I16" s="84" t="str">
        <f xml:space="preserve"> HYPERLINK("#'N(1)'!B910:L1036", "N(1)")</f>
        <v>N(1)</v>
      </c>
      <c r="J16" s="84" t="str">
        <f xml:space="preserve"> HYPERLINK("#'P(2)'!B910:L1036", "P(2)")</f>
        <v>P(2)</v>
      </c>
      <c r="K16" s="84" t="str">
        <f xml:space="preserve"> HYPERLINK("#'NP(3)'!B1753:L2000", "NP(3)")</f>
        <v>NP(3)</v>
      </c>
      <c r="L16" s="79"/>
      <c r="M16" s="79"/>
      <c r="N16" s="79" t="s">
        <v>53</v>
      </c>
    </row>
    <row r="17" spans="1:14" ht="25" x14ac:dyDescent="0.3">
      <c r="A17" s="86" t="s">
        <v>2362</v>
      </c>
      <c r="B17" s="79">
        <v>11</v>
      </c>
      <c r="C17" s="79" t="s">
        <v>48</v>
      </c>
      <c r="D17" s="79" t="s">
        <v>49</v>
      </c>
      <c r="E17" s="79" t="s">
        <v>50</v>
      </c>
      <c r="F17" s="79" t="s">
        <v>562</v>
      </c>
      <c r="G17" s="79" t="s">
        <v>563</v>
      </c>
      <c r="H17" s="79" t="s">
        <v>404</v>
      </c>
      <c r="I17" s="84" t="str">
        <f xml:space="preserve"> HYPERLINK("#'N(1)'!B1038:N1077", "N(1)")</f>
        <v>N(1)</v>
      </c>
      <c r="J17" s="84" t="str">
        <f xml:space="preserve"> HYPERLINK("#'P(2)'!B1038:N1077", "P(2)")</f>
        <v>P(2)</v>
      </c>
      <c r="K17" s="84" t="str">
        <f xml:space="preserve"> HYPERLINK("#'NP(3)'!B2002:N2075", "NP(3)")</f>
        <v>NP(3)</v>
      </c>
      <c r="L17" s="79"/>
      <c r="M17" s="79"/>
      <c r="N17" s="79" t="s">
        <v>53</v>
      </c>
    </row>
    <row r="18" spans="1:14" ht="25" x14ac:dyDescent="0.3">
      <c r="A18" s="86" t="s">
        <v>2362</v>
      </c>
      <c r="B18" s="79">
        <v>12</v>
      </c>
      <c r="C18" s="79" t="s">
        <v>60</v>
      </c>
      <c r="D18" s="79" t="s">
        <v>61</v>
      </c>
      <c r="E18" s="79" t="s">
        <v>50</v>
      </c>
      <c r="F18" s="79" t="s">
        <v>562</v>
      </c>
      <c r="G18" s="79" t="s">
        <v>563</v>
      </c>
      <c r="H18" s="79" t="s">
        <v>404</v>
      </c>
      <c r="I18" s="84" t="str">
        <f xml:space="preserve"> HYPERLINK("#'N(1)'!B1079:L1118", "N(1)")</f>
        <v>N(1)</v>
      </c>
      <c r="J18" s="84" t="str">
        <f xml:space="preserve"> HYPERLINK("#'P(2)'!B1079:L1118", "P(2)")</f>
        <v>P(2)</v>
      </c>
      <c r="K18" s="84" t="str">
        <f xml:space="preserve"> HYPERLINK("#'NP(3)'!B2077:L2150", "NP(3)")</f>
        <v>NP(3)</v>
      </c>
      <c r="L18" s="79"/>
      <c r="M18" s="79"/>
      <c r="N18" s="79" t="s">
        <v>53</v>
      </c>
    </row>
    <row r="19" spans="1:14" ht="25" x14ac:dyDescent="0.3">
      <c r="A19" s="86" t="s">
        <v>2362</v>
      </c>
      <c r="B19" s="79">
        <v>13</v>
      </c>
      <c r="C19" s="79" t="s">
        <v>48</v>
      </c>
      <c r="D19" s="79" t="s">
        <v>49</v>
      </c>
      <c r="E19" s="79" t="s">
        <v>50</v>
      </c>
      <c r="F19" s="79" t="s">
        <v>653</v>
      </c>
      <c r="G19" s="79" t="s">
        <v>654</v>
      </c>
      <c r="H19" s="79" t="s">
        <v>404</v>
      </c>
      <c r="I19" s="84" t="str">
        <f xml:space="preserve"> HYPERLINK("#'N(1)'!B1120:N1214", "N(1)")</f>
        <v>N(1)</v>
      </c>
      <c r="J19" s="84" t="str">
        <f xml:space="preserve"> HYPERLINK("#'P(2)'!B1120:N1214", "P(2)")</f>
        <v>P(2)</v>
      </c>
      <c r="K19" s="84" t="str">
        <f xml:space="preserve"> HYPERLINK("#'NP(3)'!B2152:N2335", "NP(3)")</f>
        <v>NP(3)</v>
      </c>
      <c r="L19" s="79"/>
      <c r="M19" s="79"/>
      <c r="N19" s="79" t="s">
        <v>53</v>
      </c>
    </row>
    <row r="20" spans="1:14" ht="25" x14ac:dyDescent="0.3">
      <c r="A20" s="86" t="s">
        <v>2362</v>
      </c>
      <c r="B20" s="79">
        <v>14</v>
      </c>
      <c r="C20" s="79" t="s">
        <v>60</v>
      </c>
      <c r="D20" s="79" t="s">
        <v>61</v>
      </c>
      <c r="E20" s="79" t="s">
        <v>50</v>
      </c>
      <c r="F20" s="79" t="s">
        <v>653</v>
      </c>
      <c r="G20" s="79" t="s">
        <v>654</v>
      </c>
      <c r="H20" s="79" t="s">
        <v>404</v>
      </c>
      <c r="I20" s="84" t="str">
        <f xml:space="preserve"> HYPERLINK("#'N(1)'!B1216:L1310", "N(1)")</f>
        <v>N(1)</v>
      </c>
      <c r="J20" s="84" t="str">
        <f xml:space="preserve"> HYPERLINK("#'P(2)'!B1216:L1310", "P(2)")</f>
        <v>P(2)</v>
      </c>
      <c r="K20" s="84" t="str">
        <f xml:space="preserve"> HYPERLINK("#'NP(3)'!B2337:L2520", "NP(3)")</f>
        <v>NP(3)</v>
      </c>
      <c r="L20" s="79"/>
      <c r="M20" s="79"/>
      <c r="N20" s="79" t="s">
        <v>53</v>
      </c>
    </row>
    <row r="21" spans="1:14" ht="25" x14ac:dyDescent="0.3">
      <c r="A21" s="86" t="s">
        <v>2363</v>
      </c>
      <c r="B21" s="79">
        <v>15</v>
      </c>
      <c r="C21" s="79" t="s">
        <v>48</v>
      </c>
      <c r="D21" s="79" t="s">
        <v>49</v>
      </c>
      <c r="E21" s="79" t="s">
        <v>50</v>
      </c>
      <c r="F21" s="79" t="s">
        <v>674</v>
      </c>
      <c r="G21" s="79" t="s">
        <v>675</v>
      </c>
      <c r="H21" s="79" t="s">
        <v>50</v>
      </c>
      <c r="I21" s="84" t="str">
        <f xml:space="preserve"> HYPERLINK("#'N(1)'!B1312:N1336", "N(1)")</f>
        <v>N(1)</v>
      </c>
      <c r="J21" s="84" t="str">
        <f xml:space="preserve"> HYPERLINK("#'P(2)'!B1312:N1336", "P(2)")</f>
        <v>P(2)</v>
      </c>
      <c r="K21" s="84" t="str">
        <f xml:space="preserve"> HYPERLINK("#'NP(3)'!B2522:N2565", "NP(3)")</f>
        <v>NP(3)</v>
      </c>
      <c r="L21" s="79"/>
      <c r="M21" s="79"/>
      <c r="N21" s="79" t="s">
        <v>53</v>
      </c>
    </row>
    <row r="22" spans="1:14" ht="25" x14ac:dyDescent="0.3">
      <c r="A22" s="86" t="s">
        <v>2363</v>
      </c>
      <c r="B22" s="79">
        <v>16</v>
      </c>
      <c r="C22" s="79" t="s">
        <v>60</v>
      </c>
      <c r="D22" s="79" t="s">
        <v>61</v>
      </c>
      <c r="E22" s="79" t="s">
        <v>50</v>
      </c>
      <c r="F22" s="79" t="s">
        <v>674</v>
      </c>
      <c r="G22" s="79" t="s">
        <v>675</v>
      </c>
      <c r="H22" s="79" t="s">
        <v>50</v>
      </c>
      <c r="I22" s="84" t="str">
        <f xml:space="preserve"> HYPERLINK("#'N(1)'!B1338:L1362", "N(1)")</f>
        <v>N(1)</v>
      </c>
      <c r="J22" s="84" t="str">
        <f xml:space="preserve"> HYPERLINK("#'P(2)'!B1338:L1362", "P(2)")</f>
        <v>P(2)</v>
      </c>
      <c r="K22" s="84" t="str">
        <f xml:space="preserve"> HYPERLINK("#'NP(3)'!B2567:L2610", "NP(3)")</f>
        <v>NP(3)</v>
      </c>
      <c r="L22" s="79"/>
      <c r="M22" s="79"/>
      <c r="N22" s="79" t="s">
        <v>53</v>
      </c>
    </row>
    <row r="23" spans="1:14" ht="25" x14ac:dyDescent="0.3">
      <c r="A23" s="86" t="s">
        <v>2363</v>
      </c>
      <c r="B23" s="79">
        <v>17</v>
      </c>
      <c r="C23" s="79" t="s">
        <v>48</v>
      </c>
      <c r="D23" s="79" t="s">
        <v>49</v>
      </c>
      <c r="E23" s="79" t="s">
        <v>50</v>
      </c>
      <c r="F23" s="79" t="s">
        <v>725</v>
      </c>
      <c r="G23" s="79" t="s">
        <v>726</v>
      </c>
      <c r="H23" s="79" t="s">
        <v>50</v>
      </c>
      <c r="I23" s="84" t="str">
        <f xml:space="preserve"> HYPERLINK("#'N(1)'!B1364:N1418", "N(1)")</f>
        <v>N(1)</v>
      </c>
      <c r="J23" s="84" t="str">
        <f xml:space="preserve"> HYPERLINK("#'P(2)'!B1364:N1418", "P(2)")</f>
        <v>P(2)</v>
      </c>
      <c r="K23" s="84" t="str">
        <f xml:space="preserve"> HYPERLINK("#'NP(3)'!B2612:N2715", "NP(3)")</f>
        <v>NP(3)</v>
      </c>
      <c r="L23" s="79"/>
      <c r="M23" s="79"/>
      <c r="N23" s="79" t="s">
        <v>53</v>
      </c>
    </row>
    <row r="24" spans="1:14" ht="25" x14ac:dyDescent="0.3">
      <c r="A24" s="86" t="s">
        <v>2363</v>
      </c>
      <c r="B24" s="79">
        <v>18</v>
      </c>
      <c r="C24" s="79" t="s">
        <v>60</v>
      </c>
      <c r="D24" s="79" t="s">
        <v>61</v>
      </c>
      <c r="E24" s="79" t="s">
        <v>50</v>
      </c>
      <c r="F24" s="79" t="s">
        <v>725</v>
      </c>
      <c r="G24" s="79" t="s">
        <v>726</v>
      </c>
      <c r="H24" s="79" t="s">
        <v>50</v>
      </c>
      <c r="I24" s="84" t="str">
        <f xml:space="preserve"> HYPERLINK("#'N(1)'!B1420:L1474", "N(1)")</f>
        <v>N(1)</v>
      </c>
      <c r="J24" s="84" t="str">
        <f xml:space="preserve"> HYPERLINK("#'P(2)'!B1420:L1474", "P(2)")</f>
        <v>P(2)</v>
      </c>
      <c r="K24" s="84" t="str">
        <f xml:space="preserve"> HYPERLINK("#'NP(3)'!B2717:L2820", "NP(3)")</f>
        <v>NP(3)</v>
      </c>
      <c r="L24" s="79"/>
      <c r="M24" s="79"/>
      <c r="N24" s="79" t="s">
        <v>53</v>
      </c>
    </row>
    <row r="25" spans="1:14" ht="25" x14ac:dyDescent="0.3">
      <c r="A25" s="86" t="s">
        <v>2364</v>
      </c>
      <c r="B25" s="79">
        <v>19</v>
      </c>
      <c r="C25" s="79" t="s">
        <v>48</v>
      </c>
      <c r="D25" s="79" t="s">
        <v>49</v>
      </c>
      <c r="E25" s="79" t="s">
        <v>50</v>
      </c>
      <c r="F25" s="79" t="s">
        <v>755</v>
      </c>
      <c r="G25" s="79" t="s">
        <v>756</v>
      </c>
      <c r="H25" s="79" t="s">
        <v>50</v>
      </c>
      <c r="I25" s="84" t="str">
        <f xml:space="preserve"> HYPERLINK("#'N(1)'!B1476:N1512", "N(1)")</f>
        <v>N(1)</v>
      </c>
      <c r="J25" s="84" t="str">
        <f xml:space="preserve"> HYPERLINK("#'P(2)'!B1476:N1512", "P(2)")</f>
        <v>P(2)</v>
      </c>
      <c r="K25" s="84" t="str">
        <f xml:space="preserve"> HYPERLINK("#'NP(3)'!B2822:N2889", "NP(3)")</f>
        <v>NP(3)</v>
      </c>
      <c r="L25" s="79"/>
      <c r="M25" s="79"/>
      <c r="N25" s="79" t="s">
        <v>53</v>
      </c>
    </row>
    <row r="26" spans="1:14" ht="25" x14ac:dyDescent="0.3">
      <c r="A26" s="86" t="s">
        <v>2364</v>
      </c>
      <c r="B26" s="79">
        <v>20</v>
      </c>
      <c r="C26" s="79" t="s">
        <v>60</v>
      </c>
      <c r="D26" s="79" t="s">
        <v>61</v>
      </c>
      <c r="E26" s="79" t="s">
        <v>50</v>
      </c>
      <c r="F26" s="79" t="s">
        <v>755</v>
      </c>
      <c r="G26" s="79" t="s">
        <v>756</v>
      </c>
      <c r="H26" s="79" t="s">
        <v>50</v>
      </c>
      <c r="I26" s="84" t="str">
        <f xml:space="preserve"> HYPERLINK("#'N(1)'!B1514:L1550", "N(1)")</f>
        <v>N(1)</v>
      </c>
      <c r="J26" s="84" t="str">
        <f xml:space="preserve"> HYPERLINK("#'P(2)'!B1514:L1550", "P(2)")</f>
        <v>P(2)</v>
      </c>
      <c r="K26" s="84" t="str">
        <f xml:space="preserve"> HYPERLINK("#'NP(3)'!B2891:L2958", "NP(3)")</f>
        <v>NP(3)</v>
      </c>
      <c r="L26" s="79"/>
      <c r="M26" s="79"/>
      <c r="N26" s="79" t="s">
        <v>53</v>
      </c>
    </row>
    <row r="27" spans="1:14" ht="25" x14ac:dyDescent="0.3">
      <c r="A27" s="86" t="s">
        <v>2364</v>
      </c>
      <c r="B27" s="79">
        <v>21</v>
      </c>
      <c r="C27" s="79" t="s">
        <v>48</v>
      </c>
      <c r="D27" s="79" t="s">
        <v>49</v>
      </c>
      <c r="E27" s="79" t="s">
        <v>50</v>
      </c>
      <c r="F27" s="79" t="s">
        <v>830</v>
      </c>
      <c r="G27" s="79" t="s">
        <v>831</v>
      </c>
      <c r="H27" s="79" t="s">
        <v>50</v>
      </c>
      <c r="I27" s="84" t="str">
        <f xml:space="preserve"> HYPERLINK("#'N(1)'!B1552:N1638", "N(1)")</f>
        <v>N(1)</v>
      </c>
      <c r="J27" s="84" t="str">
        <f xml:space="preserve"> HYPERLINK("#'P(2)'!B1552:N1638", "P(2)")</f>
        <v>P(2)</v>
      </c>
      <c r="K27" s="84" t="str">
        <f xml:space="preserve"> HYPERLINK("#'NP(3)'!B2960:N3127", "NP(3)")</f>
        <v>NP(3)</v>
      </c>
      <c r="L27" s="79"/>
      <c r="M27" s="79"/>
      <c r="N27" s="79" t="s">
        <v>53</v>
      </c>
    </row>
    <row r="28" spans="1:14" ht="25" x14ac:dyDescent="0.3">
      <c r="A28" s="86" t="s">
        <v>2364</v>
      </c>
      <c r="B28" s="79">
        <v>22</v>
      </c>
      <c r="C28" s="79" t="s">
        <v>60</v>
      </c>
      <c r="D28" s="79" t="s">
        <v>61</v>
      </c>
      <c r="E28" s="79" t="s">
        <v>50</v>
      </c>
      <c r="F28" s="79" t="s">
        <v>830</v>
      </c>
      <c r="G28" s="79" t="s">
        <v>831</v>
      </c>
      <c r="H28" s="79" t="s">
        <v>50</v>
      </c>
      <c r="I28" s="84" t="str">
        <f xml:space="preserve"> HYPERLINK("#'N(1)'!B1640:L1726", "N(1)")</f>
        <v>N(1)</v>
      </c>
      <c r="J28" s="84" t="str">
        <f xml:space="preserve"> HYPERLINK("#'P(2)'!B1640:L1726", "P(2)")</f>
        <v>P(2)</v>
      </c>
      <c r="K28" s="84" t="str">
        <f xml:space="preserve"> HYPERLINK("#'NP(3)'!B3129:L3296", "NP(3)")</f>
        <v>NP(3)</v>
      </c>
      <c r="L28" s="79"/>
      <c r="M28" s="79"/>
      <c r="N28" s="79" t="s">
        <v>53</v>
      </c>
    </row>
    <row r="29" spans="1:14" ht="25" x14ac:dyDescent="0.3">
      <c r="A29" s="86" t="s">
        <v>2365</v>
      </c>
      <c r="B29" s="79">
        <v>23</v>
      </c>
      <c r="C29" s="79" t="s">
        <v>48</v>
      </c>
      <c r="D29" s="79" t="s">
        <v>49</v>
      </c>
      <c r="E29" s="79" t="s">
        <v>50</v>
      </c>
      <c r="F29" s="79" t="s">
        <v>837</v>
      </c>
      <c r="G29" s="79" t="s">
        <v>838</v>
      </c>
      <c r="H29" s="79" t="s">
        <v>50</v>
      </c>
      <c r="I29" s="84" t="str">
        <f xml:space="preserve"> HYPERLINK("#'N(1)'!B1728:N1740", "N(1)")</f>
        <v>N(1)</v>
      </c>
      <c r="J29" s="84" t="str">
        <f xml:space="preserve"> HYPERLINK("#'P(2)'!B1728:N1740", "P(2)")</f>
        <v>P(2)</v>
      </c>
      <c r="K29" s="84" t="str">
        <f xml:space="preserve"> HYPERLINK("#'NP(3)'!B3298:N3317", "NP(3)")</f>
        <v>NP(3)</v>
      </c>
      <c r="L29" s="79"/>
      <c r="M29" s="79"/>
      <c r="N29" s="79" t="s">
        <v>53</v>
      </c>
    </row>
    <row r="30" spans="1:14" ht="25" x14ac:dyDescent="0.3">
      <c r="A30" s="86" t="s">
        <v>2365</v>
      </c>
      <c r="B30" s="79">
        <v>24</v>
      </c>
      <c r="C30" s="79" t="s">
        <v>60</v>
      </c>
      <c r="D30" s="79" t="s">
        <v>61</v>
      </c>
      <c r="E30" s="79" t="s">
        <v>50</v>
      </c>
      <c r="F30" s="79" t="s">
        <v>837</v>
      </c>
      <c r="G30" s="79" t="s">
        <v>838</v>
      </c>
      <c r="H30" s="79" t="s">
        <v>50</v>
      </c>
      <c r="I30" s="84" t="str">
        <f xml:space="preserve"> HYPERLINK("#'N(1)'!B1742:L1754", "N(1)")</f>
        <v>N(1)</v>
      </c>
      <c r="J30" s="84" t="str">
        <f xml:space="preserve"> HYPERLINK("#'P(2)'!B1742:L1754", "P(2)")</f>
        <v>P(2)</v>
      </c>
      <c r="K30" s="84" t="str">
        <f xml:space="preserve"> HYPERLINK("#'NP(3)'!B3319:L3338", "NP(3)")</f>
        <v>NP(3)</v>
      </c>
      <c r="L30" s="79"/>
      <c r="M30" s="79"/>
      <c r="N30" s="79" t="s">
        <v>53</v>
      </c>
    </row>
    <row r="31" spans="1:14" ht="25" x14ac:dyDescent="0.3">
      <c r="A31" s="86" t="s">
        <v>2365</v>
      </c>
      <c r="B31" s="79">
        <v>25</v>
      </c>
      <c r="C31" s="79" t="s">
        <v>48</v>
      </c>
      <c r="D31" s="79" t="s">
        <v>49</v>
      </c>
      <c r="E31" s="79" t="s">
        <v>50</v>
      </c>
      <c r="F31" s="79" t="s">
        <v>984</v>
      </c>
      <c r="G31" s="79" t="s">
        <v>985</v>
      </c>
      <c r="H31" s="79" t="s">
        <v>50</v>
      </c>
      <c r="I31" s="84" t="str">
        <f xml:space="preserve"> HYPERLINK("#'N(1)'!B1756:N1906", "N(1)")</f>
        <v>N(1)</v>
      </c>
      <c r="J31" s="84" t="str">
        <f xml:space="preserve"> HYPERLINK("#'P(2)'!B1756:N1906", "P(2)")</f>
        <v>P(2)</v>
      </c>
      <c r="K31" s="84" t="str">
        <f xml:space="preserve"> HYPERLINK("#'NP(3)'!B3340:N3635", "NP(3)")</f>
        <v>NP(3)</v>
      </c>
      <c r="L31" s="79"/>
      <c r="M31" s="79"/>
      <c r="N31" s="79" t="s">
        <v>53</v>
      </c>
    </row>
    <row r="32" spans="1:14" ht="25" x14ac:dyDescent="0.3">
      <c r="A32" s="86" t="s">
        <v>2365</v>
      </c>
      <c r="B32" s="79">
        <v>26</v>
      </c>
      <c r="C32" s="79" t="s">
        <v>60</v>
      </c>
      <c r="D32" s="79" t="s">
        <v>61</v>
      </c>
      <c r="E32" s="79" t="s">
        <v>50</v>
      </c>
      <c r="F32" s="79" t="s">
        <v>984</v>
      </c>
      <c r="G32" s="79" t="s">
        <v>985</v>
      </c>
      <c r="H32" s="79" t="s">
        <v>50</v>
      </c>
      <c r="I32" s="84" t="str">
        <f xml:space="preserve"> HYPERLINK("#'N(1)'!B1908:L2058", "N(1)")</f>
        <v>N(1)</v>
      </c>
      <c r="J32" s="84" t="str">
        <f xml:space="preserve"> HYPERLINK("#'P(2)'!B1908:L2058", "P(2)")</f>
        <v>P(2)</v>
      </c>
      <c r="K32" s="84" t="str">
        <f xml:space="preserve"> HYPERLINK("#'NP(3)'!B3637:L3932", "NP(3)")</f>
        <v>NP(3)</v>
      </c>
      <c r="L32" s="79"/>
      <c r="M32" s="79"/>
      <c r="N32" s="79" t="s">
        <v>53</v>
      </c>
    </row>
    <row r="33" spans="1:14" ht="25" x14ac:dyDescent="0.3">
      <c r="A33" s="86" t="s">
        <v>2366</v>
      </c>
      <c r="B33" s="79">
        <v>27</v>
      </c>
      <c r="C33" s="79" t="s">
        <v>48</v>
      </c>
      <c r="D33" s="79" t="s">
        <v>49</v>
      </c>
      <c r="E33" s="79" t="s">
        <v>50</v>
      </c>
      <c r="F33" s="79" t="s">
        <v>1005</v>
      </c>
      <c r="G33" s="79" t="s">
        <v>1006</v>
      </c>
      <c r="H33" s="79" t="s">
        <v>50</v>
      </c>
      <c r="I33" s="84" t="str">
        <f xml:space="preserve"> HYPERLINK("#'N(1)'!B2060:N2084", "N(1)")</f>
        <v>N(1)</v>
      </c>
      <c r="J33" s="84" t="str">
        <f xml:space="preserve"> HYPERLINK("#'P(2)'!B2060:N2084", "P(2)")</f>
        <v>P(2)</v>
      </c>
      <c r="K33" s="84" t="str">
        <f xml:space="preserve"> HYPERLINK("#'NP(3)'!B3934:N3977", "NP(3)")</f>
        <v>NP(3)</v>
      </c>
      <c r="L33" s="79"/>
      <c r="M33" s="79"/>
      <c r="N33" s="79" t="s">
        <v>53</v>
      </c>
    </row>
    <row r="34" spans="1:14" ht="25" x14ac:dyDescent="0.3">
      <c r="A34" s="86" t="s">
        <v>2366</v>
      </c>
      <c r="B34" s="79">
        <v>28</v>
      </c>
      <c r="C34" s="79" t="s">
        <v>60</v>
      </c>
      <c r="D34" s="79" t="s">
        <v>61</v>
      </c>
      <c r="E34" s="79" t="s">
        <v>50</v>
      </c>
      <c r="F34" s="79" t="s">
        <v>1005</v>
      </c>
      <c r="G34" s="79" t="s">
        <v>1006</v>
      </c>
      <c r="H34" s="79" t="s">
        <v>50</v>
      </c>
      <c r="I34" s="84" t="str">
        <f xml:space="preserve"> HYPERLINK("#'N(1)'!B2086:L2110", "N(1)")</f>
        <v>N(1)</v>
      </c>
      <c r="J34" s="84" t="str">
        <f xml:space="preserve"> HYPERLINK("#'P(2)'!B2086:L2110", "P(2)")</f>
        <v>P(2)</v>
      </c>
      <c r="K34" s="84" t="str">
        <f xml:space="preserve"> HYPERLINK("#'NP(3)'!B3979:L4022", "NP(3)")</f>
        <v>NP(3)</v>
      </c>
      <c r="L34" s="79"/>
      <c r="M34" s="79"/>
      <c r="N34" s="79" t="s">
        <v>53</v>
      </c>
    </row>
    <row r="35" spans="1:14" ht="25" x14ac:dyDescent="0.3">
      <c r="A35" s="86" t="s">
        <v>2366</v>
      </c>
      <c r="B35" s="79">
        <v>29</v>
      </c>
      <c r="C35" s="79" t="s">
        <v>48</v>
      </c>
      <c r="D35" s="79" t="s">
        <v>49</v>
      </c>
      <c r="E35" s="79" t="s">
        <v>50</v>
      </c>
      <c r="F35" s="79" t="s">
        <v>1056</v>
      </c>
      <c r="G35" s="79" t="s">
        <v>1057</v>
      </c>
      <c r="H35" s="79" t="s">
        <v>50</v>
      </c>
      <c r="I35" s="84" t="str">
        <f xml:space="preserve"> HYPERLINK("#'N(1)'!B2112:N2166", "N(1)")</f>
        <v>N(1)</v>
      </c>
      <c r="J35" s="84" t="str">
        <f xml:space="preserve"> HYPERLINK("#'P(2)'!B2112:N2166", "P(2)")</f>
        <v>P(2)</v>
      </c>
      <c r="K35" s="84" t="str">
        <f xml:space="preserve"> HYPERLINK("#'NP(3)'!B4024:N4127", "NP(3)")</f>
        <v>NP(3)</v>
      </c>
      <c r="L35" s="79"/>
      <c r="M35" s="79"/>
      <c r="N35" s="79" t="s">
        <v>53</v>
      </c>
    </row>
    <row r="36" spans="1:14" ht="25" x14ac:dyDescent="0.3">
      <c r="A36" s="86" t="s">
        <v>2366</v>
      </c>
      <c r="B36" s="79">
        <v>30</v>
      </c>
      <c r="C36" s="79" t="s">
        <v>60</v>
      </c>
      <c r="D36" s="79" t="s">
        <v>61</v>
      </c>
      <c r="E36" s="79" t="s">
        <v>50</v>
      </c>
      <c r="F36" s="79" t="s">
        <v>1056</v>
      </c>
      <c r="G36" s="79" t="s">
        <v>1057</v>
      </c>
      <c r="H36" s="79" t="s">
        <v>50</v>
      </c>
      <c r="I36" s="84" t="str">
        <f xml:space="preserve"> HYPERLINK("#'N(1)'!B2168:L2222", "N(1)")</f>
        <v>N(1)</v>
      </c>
      <c r="J36" s="84" t="str">
        <f xml:space="preserve"> HYPERLINK("#'P(2)'!B2168:L2222", "P(2)")</f>
        <v>P(2)</v>
      </c>
      <c r="K36" s="84" t="str">
        <f xml:space="preserve"> HYPERLINK("#'NP(3)'!B4129:L4232", "NP(3)")</f>
        <v>NP(3)</v>
      </c>
      <c r="L36" s="79"/>
      <c r="M36" s="79"/>
      <c r="N36" s="79" t="s">
        <v>53</v>
      </c>
    </row>
    <row r="37" spans="1:14" ht="25" x14ac:dyDescent="0.3">
      <c r="A37" s="86" t="s">
        <v>2367</v>
      </c>
      <c r="B37" s="79">
        <v>31</v>
      </c>
      <c r="C37" s="79" t="s">
        <v>48</v>
      </c>
      <c r="D37" s="79" t="s">
        <v>49</v>
      </c>
      <c r="E37" s="79" t="s">
        <v>50</v>
      </c>
      <c r="F37" s="79" t="s">
        <v>1080</v>
      </c>
      <c r="G37" s="79" t="s">
        <v>1081</v>
      </c>
      <c r="H37" s="79" t="s">
        <v>50</v>
      </c>
      <c r="I37" s="84" t="str">
        <f xml:space="preserve"> HYPERLINK("#'N(1)'!B2224:N2251", "N(1)")</f>
        <v>N(1)</v>
      </c>
      <c r="J37" s="84" t="str">
        <f xml:space="preserve"> HYPERLINK("#'P(2)'!B2224:N2251", "P(2)")</f>
        <v>P(2)</v>
      </c>
      <c r="K37" s="84" t="str">
        <f xml:space="preserve"> HYPERLINK("#'NP(3)'!B4234:N4283", "NP(3)")</f>
        <v>NP(3)</v>
      </c>
      <c r="L37" s="79"/>
      <c r="M37" s="79"/>
      <c r="N37" s="79" t="s">
        <v>53</v>
      </c>
    </row>
    <row r="38" spans="1:14" ht="25" x14ac:dyDescent="0.3">
      <c r="A38" s="86" t="s">
        <v>2367</v>
      </c>
      <c r="B38" s="79">
        <v>32</v>
      </c>
      <c r="C38" s="79" t="s">
        <v>60</v>
      </c>
      <c r="D38" s="79" t="s">
        <v>61</v>
      </c>
      <c r="E38" s="79" t="s">
        <v>50</v>
      </c>
      <c r="F38" s="79" t="s">
        <v>1080</v>
      </c>
      <c r="G38" s="79" t="s">
        <v>1081</v>
      </c>
      <c r="H38" s="79" t="s">
        <v>50</v>
      </c>
      <c r="I38" s="84" t="str">
        <f xml:space="preserve"> HYPERLINK("#'N(1)'!B2253:L2280", "N(1)")</f>
        <v>N(1)</v>
      </c>
      <c r="J38" s="84" t="str">
        <f xml:space="preserve"> HYPERLINK("#'P(2)'!B2253:L2280", "P(2)")</f>
        <v>P(2)</v>
      </c>
      <c r="K38" s="84" t="str">
        <f xml:space="preserve"> HYPERLINK("#'NP(3)'!B4285:L4334", "NP(3)")</f>
        <v>NP(3)</v>
      </c>
      <c r="L38" s="79"/>
      <c r="M38" s="79"/>
      <c r="N38" s="79" t="s">
        <v>53</v>
      </c>
    </row>
    <row r="39" spans="1:14" ht="37.5" x14ac:dyDescent="0.3">
      <c r="A39" s="86" t="s">
        <v>2367</v>
      </c>
      <c r="B39" s="79">
        <v>33</v>
      </c>
      <c r="C39" s="79" t="s">
        <v>48</v>
      </c>
      <c r="D39" s="79" t="s">
        <v>49</v>
      </c>
      <c r="E39" s="79" t="s">
        <v>50</v>
      </c>
      <c r="F39" s="79" t="s">
        <v>1139</v>
      </c>
      <c r="G39" s="79" t="s">
        <v>1140</v>
      </c>
      <c r="H39" s="79" t="s">
        <v>50</v>
      </c>
      <c r="I39" s="84" t="str">
        <f xml:space="preserve"> HYPERLINK("#'N(1)'!B2282:N2344", "N(1)")</f>
        <v>N(1)</v>
      </c>
      <c r="J39" s="84" t="str">
        <f xml:space="preserve"> HYPERLINK("#'P(2)'!B2282:N2344", "P(2)")</f>
        <v>P(2)</v>
      </c>
      <c r="K39" s="84" t="str">
        <f xml:space="preserve"> HYPERLINK("#'NP(3)'!B4336:N4455", "NP(3)")</f>
        <v>NP(3)</v>
      </c>
      <c r="L39" s="79"/>
      <c r="M39" s="79"/>
      <c r="N39" s="79" t="s">
        <v>53</v>
      </c>
    </row>
    <row r="40" spans="1:14" ht="37.5" x14ac:dyDescent="0.3">
      <c r="A40" s="86" t="s">
        <v>2367</v>
      </c>
      <c r="B40" s="79">
        <v>34</v>
      </c>
      <c r="C40" s="79" t="s">
        <v>60</v>
      </c>
      <c r="D40" s="79" t="s">
        <v>61</v>
      </c>
      <c r="E40" s="79" t="s">
        <v>50</v>
      </c>
      <c r="F40" s="79" t="s">
        <v>1139</v>
      </c>
      <c r="G40" s="79" t="s">
        <v>1140</v>
      </c>
      <c r="H40" s="79" t="s">
        <v>50</v>
      </c>
      <c r="I40" s="84" t="str">
        <f xml:space="preserve"> HYPERLINK("#'N(1)'!B2346:L2408", "N(1)")</f>
        <v>N(1)</v>
      </c>
      <c r="J40" s="84" t="str">
        <f xml:space="preserve"> HYPERLINK("#'P(2)'!B2346:L2408", "P(2)")</f>
        <v>P(2)</v>
      </c>
      <c r="K40" s="84" t="str">
        <f xml:space="preserve"> HYPERLINK("#'NP(3)'!B4457:L4576", "NP(3)")</f>
        <v>NP(3)</v>
      </c>
      <c r="L40" s="79"/>
      <c r="M40" s="79"/>
      <c r="N40" s="79" t="s">
        <v>53</v>
      </c>
    </row>
    <row r="41" spans="1:14" ht="25" x14ac:dyDescent="0.3">
      <c r="A41" s="86" t="s">
        <v>2368</v>
      </c>
      <c r="B41" s="79">
        <v>35</v>
      </c>
      <c r="C41" s="79" t="s">
        <v>48</v>
      </c>
      <c r="D41" s="79" t="s">
        <v>49</v>
      </c>
      <c r="E41" s="79" t="s">
        <v>50</v>
      </c>
      <c r="F41" s="79" t="s">
        <v>1163</v>
      </c>
      <c r="G41" s="79" t="s">
        <v>1164</v>
      </c>
      <c r="H41" s="79" t="s">
        <v>50</v>
      </c>
      <c r="I41" s="84" t="str">
        <f xml:space="preserve"> HYPERLINK("#'N(1)'!B2410:N2437", "N(1)")</f>
        <v>N(1)</v>
      </c>
      <c r="J41" s="84" t="str">
        <f xml:space="preserve"> HYPERLINK("#'P(2)'!B2410:N2437", "P(2)")</f>
        <v>P(2)</v>
      </c>
      <c r="K41" s="84" t="str">
        <f xml:space="preserve"> HYPERLINK("#'NP(3)'!B4578:N4627", "NP(3)")</f>
        <v>NP(3)</v>
      </c>
      <c r="L41" s="79"/>
      <c r="M41" s="79"/>
      <c r="N41" s="79" t="s">
        <v>53</v>
      </c>
    </row>
    <row r="42" spans="1:14" ht="25" x14ac:dyDescent="0.3">
      <c r="A42" s="86" t="s">
        <v>2368</v>
      </c>
      <c r="B42" s="79">
        <v>36</v>
      </c>
      <c r="C42" s="79" t="s">
        <v>60</v>
      </c>
      <c r="D42" s="79" t="s">
        <v>61</v>
      </c>
      <c r="E42" s="79" t="s">
        <v>50</v>
      </c>
      <c r="F42" s="79" t="s">
        <v>1163</v>
      </c>
      <c r="G42" s="79" t="s">
        <v>1164</v>
      </c>
      <c r="H42" s="79" t="s">
        <v>50</v>
      </c>
      <c r="I42" s="84" t="str">
        <f xml:space="preserve"> HYPERLINK("#'N(1)'!B2439:L2466", "N(1)")</f>
        <v>N(1)</v>
      </c>
      <c r="J42" s="84" t="str">
        <f xml:space="preserve"> HYPERLINK("#'P(2)'!B2439:L2466", "P(2)")</f>
        <v>P(2)</v>
      </c>
      <c r="K42" s="84" t="str">
        <f xml:space="preserve"> HYPERLINK("#'NP(3)'!B4629:L4678", "NP(3)")</f>
        <v>NP(3)</v>
      </c>
      <c r="L42" s="79"/>
      <c r="M42" s="79"/>
      <c r="N42" s="79" t="s">
        <v>53</v>
      </c>
    </row>
    <row r="43" spans="1:14" ht="25" x14ac:dyDescent="0.3">
      <c r="A43" s="86" t="s">
        <v>2368</v>
      </c>
      <c r="B43" s="79">
        <v>37</v>
      </c>
      <c r="C43" s="79" t="s">
        <v>48</v>
      </c>
      <c r="D43" s="79" t="s">
        <v>49</v>
      </c>
      <c r="E43" s="79" t="s">
        <v>50</v>
      </c>
      <c r="F43" s="79" t="s">
        <v>1222</v>
      </c>
      <c r="G43" s="79" t="s">
        <v>1223</v>
      </c>
      <c r="H43" s="79" t="s">
        <v>50</v>
      </c>
      <c r="I43" s="84" t="str">
        <f xml:space="preserve"> HYPERLINK("#'N(1)'!B2468:N2530", "N(1)")</f>
        <v>N(1)</v>
      </c>
      <c r="J43" s="84" t="str">
        <f xml:space="preserve"> HYPERLINK("#'P(2)'!B2468:N2530", "P(2)")</f>
        <v>P(2)</v>
      </c>
      <c r="K43" s="84" t="str">
        <f xml:space="preserve"> HYPERLINK("#'NP(3)'!B4680:N4799", "NP(3)")</f>
        <v>NP(3)</v>
      </c>
      <c r="L43" s="79"/>
      <c r="M43" s="79"/>
      <c r="N43" s="79" t="s">
        <v>53</v>
      </c>
    </row>
    <row r="44" spans="1:14" ht="25" x14ac:dyDescent="0.3">
      <c r="A44" s="86" t="s">
        <v>2368</v>
      </c>
      <c r="B44" s="79">
        <v>38</v>
      </c>
      <c r="C44" s="79" t="s">
        <v>60</v>
      </c>
      <c r="D44" s="79" t="s">
        <v>61</v>
      </c>
      <c r="E44" s="79" t="s">
        <v>50</v>
      </c>
      <c r="F44" s="79" t="s">
        <v>1222</v>
      </c>
      <c r="G44" s="79" t="s">
        <v>1223</v>
      </c>
      <c r="H44" s="79" t="s">
        <v>50</v>
      </c>
      <c r="I44" s="84" t="str">
        <f xml:space="preserve"> HYPERLINK("#'N(1)'!B2532:L2594", "N(1)")</f>
        <v>N(1)</v>
      </c>
      <c r="J44" s="84" t="str">
        <f xml:space="preserve"> HYPERLINK("#'P(2)'!B2532:L2594", "P(2)")</f>
        <v>P(2)</v>
      </c>
      <c r="K44" s="84" t="str">
        <f xml:space="preserve"> HYPERLINK("#'NP(3)'!B4801:L4920", "NP(3)")</f>
        <v>NP(3)</v>
      </c>
      <c r="L44" s="79"/>
      <c r="M44" s="79"/>
      <c r="N44" s="79" t="s">
        <v>53</v>
      </c>
    </row>
    <row r="45" spans="1:14" ht="25" x14ac:dyDescent="0.3">
      <c r="A45" s="86" t="s">
        <v>2369</v>
      </c>
      <c r="B45" s="79">
        <v>39</v>
      </c>
      <c r="C45" s="79" t="s">
        <v>48</v>
      </c>
      <c r="D45" s="79" t="s">
        <v>49</v>
      </c>
      <c r="E45" s="79" t="s">
        <v>50</v>
      </c>
      <c r="F45" s="79" t="s">
        <v>1246</v>
      </c>
      <c r="G45" s="79" t="s">
        <v>1247</v>
      </c>
      <c r="H45" s="79" t="s">
        <v>50</v>
      </c>
      <c r="I45" s="84" t="str">
        <f xml:space="preserve"> HYPERLINK("#'N(1)'!B2596:N2623", "N(1)")</f>
        <v>N(1)</v>
      </c>
      <c r="J45" s="84" t="str">
        <f xml:space="preserve"> HYPERLINK("#'P(2)'!B2596:N2623", "P(2)")</f>
        <v>P(2)</v>
      </c>
      <c r="K45" s="84" t="str">
        <f xml:space="preserve"> HYPERLINK("#'NP(3)'!B4922:N4971", "NP(3)")</f>
        <v>NP(3)</v>
      </c>
      <c r="L45" s="79"/>
      <c r="M45" s="79"/>
      <c r="N45" s="79" t="s">
        <v>53</v>
      </c>
    </row>
    <row r="46" spans="1:14" ht="25" x14ac:dyDescent="0.3">
      <c r="A46" s="86" t="s">
        <v>2369</v>
      </c>
      <c r="B46" s="79">
        <v>40</v>
      </c>
      <c r="C46" s="79" t="s">
        <v>60</v>
      </c>
      <c r="D46" s="79" t="s">
        <v>61</v>
      </c>
      <c r="E46" s="79" t="s">
        <v>50</v>
      </c>
      <c r="F46" s="79" t="s">
        <v>1246</v>
      </c>
      <c r="G46" s="79" t="s">
        <v>1247</v>
      </c>
      <c r="H46" s="79" t="s">
        <v>50</v>
      </c>
      <c r="I46" s="84" t="str">
        <f xml:space="preserve"> HYPERLINK("#'N(1)'!B2625:L2652", "N(1)")</f>
        <v>N(1)</v>
      </c>
      <c r="J46" s="84" t="str">
        <f xml:space="preserve"> HYPERLINK("#'P(2)'!B2625:L2652", "P(2)")</f>
        <v>P(2)</v>
      </c>
      <c r="K46" s="84" t="str">
        <f xml:space="preserve"> HYPERLINK("#'NP(3)'!B4973:L5022", "NP(3)")</f>
        <v>NP(3)</v>
      </c>
      <c r="L46" s="79"/>
      <c r="M46" s="79"/>
      <c r="N46" s="79" t="s">
        <v>53</v>
      </c>
    </row>
    <row r="47" spans="1:14" ht="25" x14ac:dyDescent="0.3">
      <c r="A47" s="86" t="s">
        <v>2369</v>
      </c>
      <c r="B47" s="79">
        <v>41</v>
      </c>
      <c r="C47" s="79" t="s">
        <v>48</v>
      </c>
      <c r="D47" s="79" t="s">
        <v>49</v>
      </c>
      <c r="E47" s="79" t="s">
        <v>50</v>
      </c>
      <c r="F47" s="79" t="s">
        <v>1305</v>
      </c>
      <c r="G47" s="79" t="s">
        <v>1306</v>
      </c>
      <c r="H47" s="79" t="s">
        <v>50</v>
      </c>
      <c r="I47" s="84" t="str">
        <f xml:space="preserve"> HYPERLINK("#'N(1)'!B2654:N2716", "N(1)")</f>
        <v>N(1)</v>
      </c>
      <c r="J47" s="84" t="str">
        <f xml:space="preserve"> HYPERLINK("#'P(2)'!B2654:N2716", "P(2)")</f>
        <v>P(2)</v>
      </c>
      <c r="K47" s="84" t="str">
        <f xml:space="preserve"> HYPERLINK("#'NP(3)'!B5024:N5143", "NP(3)")</f>
        <v>NP(3)</v>
      </c>
      <c r="L47" s="79"/>
      <c r="M47" s="79"/>
      <c r="N47" s="79" t="s">
        <v>53</v>
      </c>
    </row>
    <row r="48" spans="1:14" ht="25" x14ac:dyDescent="0.3">
      <c r="A48" s="86" t="s">
        <v>2369</v>
      </c>
      <c r="B48" s="79">
        <v>42</v>
      </c>
      <c r="C48" s="79" t="s">
        <v>60</v>
      </c>
      <c r="D48" s="79" t="s">
        <v>61</v>
      </c>
      <c r="E48" s="79" t="s">
        <v>50</v>
      </c>
      <c r="F48" s="79" t="s">
        <v>1305</v>
      </c>
      <c r="G48" s="79" t="s">
        <v>1306</v>
      </c>
      <c r="H48" s="79" t="s">
        <v>50</v>
      </c>
      <c r="I48" s="84" t="str">
        <f xml:space="preserve"> HYPERLINK("#'N(1)'!B2718:L2780", "N(1)")</f>
        <v>N(1)</v>
      </c>
      <c r="J48" s="84" t="str">
        <f xml:space="preserve"> HYPERLINK("#'P(2)'!B2718:L2780", "P(2)")</f>
        <v>P(2)</v>
      </c>
      <c r="K48" s="84" t="str">
        <f xml:space="preserve"> HYPERLINK("#'NP(3)'!B5145:L5264", "NP(3)")</f>
        <v>NP(3)</v>
      </c>
      <c r="L48" s="79"/>
      <c r="M48" s="79"/>
      <c r="N48" s="79" t="s">
        <v>53</v>
      </c>
    </row>
    <row r="49" spans="1:14" ht="25" x14ac:dyDescent="0.3">
      <c r="A49" s="86" t="s">
        <v>2370</v>
      </c>
      <c r="B49" s="79">
        <v>43</v>
      </c>
      <c r="C49" s="79" t="s">
        <v>48</v>
      </c>
      <c r="D49" s="79" t="s">
        <v>49</v>
      </c>
      <c r="E49" s="79" t="s">
        <v>50</v>
      </c>
      <c r="F49" s="79" t="s">
        <v>1329</v>
      </c>
      <c r="G49" s="79" t="s">
        <v>1330</v>
      </c>
      <c r="H49" s="79" t="s">
        <v>50</v>
      </c>
      <c r="I49" s="84" t="str">
        <f xml:space="preserve"> HYPERLINK("#'N(1)'!B2782:N2809", "N(1)")</f>
        <v>N(1)</v>
      </c>
      <c r="J49" s="84" t="str">
        <f xml:space="preserve"> HYPERLINK("#'P(2)'!B2782:N2809", "P(2)")</f>
        <v>P(2)</v>
      </c>
      <c r="K49" s="84" t="str">
        <f xml:space="preserve"> HYPERLINK("#'NP(3)'!B5266:N5315", "NP(3)")</f>
        <v>NP(3)</v>
      </c>
      <c r="L49" s="79"/>
      <c r="M49" s="79"/>
      <c r="N49" s="79" t="s">
        <v>53</v>
      </c>
    </row>
    <row r="50" spans="1:14" ht="25" x14ac:dyDescent="0.3">
      <c r="A50" s="86" t="s">
        <v>2370</v>
      </c>
      <c r="B50" s="79">
        <v>44</v>
      </c>
      <c r="C50" s="79" t="s">
        <v>60</v>
      </c>
      <c r="D50" s="79" t="s">
        <v>61</v>
      </c>
      <c r="E50" s="79" t="s">
        <v>50</v>
      </c>
      <c r="F50" s="79" t="s">
        <v>1329</v>
      </c>
      <c r="G50" s="79" t="s">
        <v>1330</v>
      </c>
      <c r="H50" s="79" t="s">
        <v>50</v>
      </c>
      <c r="I50" s="84" t="str">
        <f xml:space="preserve"> HYPERLINK("#'N(1)'!B2811:L2838", "N(1)")</f>
        <v>N(1)</v>
      </c>
      <c r="J50" s="84" t="str">
        <f xml:space="preserve"> HYPERLINK("#'P(2)'!B2811:L2838", "P(2)")</f>
        <v>P(2)</v>
      </c>
      <c r="K50" s="84" t="str">
        <f xml:space="preserve"> HYPERLINK("#'NP(3)'!B5317:L5366", "NP(3)")</f>
        <v>NP(3)</v>
      </c>
      <c r="L50" s="79"/>
      <c r="M50" s="79"/>
      <c r="N50" s="79" t="s">
        <v>53</v>
      </c>
    </row>
    <row r="51" spans="1:14" ht="37.5" x14ac:dyDescent="0.3">
      <c r="A51" s="86" t="s">
        <v>2370</v>
      </c>
      <c r="B51" s="79">
        <v>45</v>
      </c>
      <c r="C51" s="79" t="s">
        <v>48</v>
      </c>
      <c r="D51" s="79" t="s">
        <v>49</v>
      </c>
      <c r="E51" s="79" t="s">
        <v>50</v>
      </c>
      <c r="F51" s="79" t="s">
        <v>1388</v>
      </c>
      <c r="G51" s="79" t="s">
        <v>1389</v>
      </c>
      <c r="H51" s="79" t="s">
        <v>50</v>
      </c>
      <c r="I51" s="84" t="str">
        <f xml:space="preserve"> HYPERLINK("#'N(1)'!B2840:N2902", "N(1)")</f>
        <v>N(1)</v>
      </c>
      <c r="J51" s="84" t="str">
        <f xml:space="preserve"> HYPERLINK("#'P(2)'!B2840:N2902", "P(2)")</f>
        <v>P(2)</v>
      </c>
      <c r="K51" s="84" t="str">
        <f xml:space="preserve"> HYPERLINK("#'NP(3)'!B5368:N5487", "NP(3)")</f>
        <v>NP(3)</v>
      </c>
      <c r="L51" s="79"/>
      <c r="M51" s="79"/>
      <c r="N51" s="79" t="s">
        <v>53</v>
      </c>
    </row>
    <row r="52" spans="1:14" ht="37.5" x14ac:dyDescent="0.3">
      <c r="A52" s="86" t="s">
        <v>2370</v>
      </c>
      <c r="B52" s="79">
        <v>46</v>
      </c>
      <c r="C52" s="79" t="s">
        <v>60</v>
      </c>
      <c r="D52" s="79" t="s">
        <v>61</v>
      </c>
      <c r="E52" s="79" t="s">
        <v>50</v>
      </c>
      <c r="F52" s="79" t="s">
        <v>1388</v>
      </c>
      <c r="G52" s="79" t="s">
        <v>1389</v>
      </c>
      <c r="H52" s="79" t="s">
        <v>50</v>
      </c>
      <c r="I52" s="84" t="str">
        <f xml:space="preserve"> HYPERLINK("#'N(1)'!B2904:L2966", "N(1)")</f>
        <v>N(1)</v>
      </c>
      <c r="J52" s="84" t="str">
        <f xml:space="preserve"> HYPERLINK("#'P(2)'!B2904:L2966", "P(2)")</f>
        <v>P(2)</v>
      </c>
      <c r="K52" s="84" t="str">
        <f xml:space="preserve"> HYPERLINK("#'NP(3)'!B5489:L5608", "NP(3)")</f>
        <v>NP(3)</v>
      </c>
      <c r="L52" s="79"/>
      <c r="M52" s="79"/>
      <c r="N52" s="79" t="s">
        <v>53</v>
      </c>
    </row>
    <row r="53" spans="1:14" ht="25" x14ac:dyDescent="0.3">
      <c r="A53" s="86" t="s">
        <v>2371</v>
      </c>
      <c r="B53" s="79">
        <v>47</v>
      </c>
      <c r="C53" s="79" t="s">
        <v>48</v>
      </c>
      <c r="D53" s="79" t="s">
        <v>49</v>
      </c>
      <c r="E53" s="79" t="s">
        <v>50</v>
      </c>
      <c r="F53" s="79" t="s">
        <v>1409</v>
      </c>
      <c r="G53" s="79" t="s">
        <v>1410</v>
      </c>
      <c r="H53" s="79" t="s">
        <v>50</v>
      </c>
      <c r="I53" s="84" t="str">
        <f xml:space="preserve"> HYPERLINK("#'N(1)'!B2968:N2995", "N(1)")</f>
        <v>N(1)</v>
      </c>
      <c r="J53" s="84" t="str">
        <f xml:space="preserve"> HYPERLINK("#'P(2)'!B2968:N2995", "P(2)")</f>
        <v>P(2)</v>
      </c>
      <c r="K53" s="84" t="str">
        <f xml:space="preserve"> HYPERLINK("#'NP(3)'!B5610:N5659", "NP(3)")</f>
        <v>NP(3)</v>
      </c>
      <c r="L53" s="79"/>
      <c r="M53" s="79"/>
      <c r="N53" s="79" t="s">
        <v>53</v>
      </c>
    </row>
    <row r="54" spans="1:14" ht="25" x14ac:dyDescent="0.3">
      <c r="A54" s="86" t="s">
        <v>2371</v>
      </c>
      <c r="B54" s="79">
        <v>48</v>
      </c>
      <c r="C54" s="79" t="s">
        <v>60</v>
      </c>
      <c r="D54" s="79" t="s">
        <v>61</v>
      </c>
      <c r="E54" s="79" t="s">
        <v>50</v>
      </c>
      <c r="F54" s="79" t="s">
        <v>1409</v>
      </c>
      <c r="G54" s="79" t="s">
        <v>1410</v>
      </c>
      <c r="H54" s="79" t="s">
        <v>50</v>
      </c>
      <c r="I54" s="84" t="str">
        <f xml:space="preserve"> HYPERLINK("#'N(1)'!B2997:L3024", "N(1)")</f>
        <v>N(1)</v>
      </c>
      <c r="J54" s="84" t="str">
        <f xml:space="preserve"> HYPERLINK("#'P(2)'!B2997:L3024", "P(2)")</f>
        <v>P(2)</v>
      </c>
      <c r="K54" s="84" t="str">
        <f xml:space="preserve"> HYPERLINK("#'NP(3)'!B5661:L5710", "NP(3)")</f>
        <v>NP(3)</v>
      </c>
      <c r="L54" s="79"/>
      <c r="M54" s="79"/>
      <c r="N54" s="79" t="s">
        <v>53</v>
      </c>
    </row>
    <row r="55" spans="1:14" ht="25" x14ac:dyDescent="0.3">
      <c r="A55" s="86" t="s">
        <v>2371</v>
      </c>
      <c r="B55" s="79">
        <v>49</v>
      </c>
      <c r="C55" s="79" t="s">
        <v>48</v>
      </c>
      <c r="D55" s="79" t="s">
        <v>49</v>
      </c>
      <c r="E55" s="79" t="s">
        <v>50</v>
      </c>
      <c r="F55" s="79" t="s">
        <v>1460</v>
      </c>
      <c r="G55" s="79" t="s">
        <v>1461</v>
      </c>
      <c r="H55" s="79" t="s">
        <v>50</v>
      </c>
      <c r="I55" s="84" t="str">
        <f xml:space="preserve"> HYPERLINK("#'N(1)'!B3026:N3088", "N(1)")</f>
        <v>N(1)</v>
      </c>
      <c r="J55" s="84" t="str">
        <f xml:space="preserve"> HYPERLINK("#'P(2)'!B3026:N3088", "P(2)")</f>
        <v>P(2)</v>
      </c>
      <c r="K55" s="84" t="str">
        <f xml:space="preserve"> HYPERLINK("#'NP(3)'!B5712:N5831", "NP(3)")</f>
        <v>NP(3)</v>
      </c>
      <c r="L55" s="79"/>
      <c r="M55" s="79"/>
      <c r="N55" s="79" t="s">
        <v>53</v>
      </c>
    </row>
    <row r="56" spans="1:14" ht="25" x14ac:dyDescent="0.3">
      <c r="A56" s="86" t="s">
        <v>2371</v>
      </c>
      <c r="B56" s="79">
        <v>50</v>
      </c>
      <c r="C56" s="79" t="s">
        <v>60</v>
      </c>
      <c r="D56" s="79" t="s">
        <v>61</v>
      </c>
      <c r="E56" s="79" t="s">
        <v>50</v>
      </c>
      <c r="F56" s="79" t="s">
        <v>1460</v>
      </c>
      <c r="G56" s="79" t="s">
        <v>1461</v>
      </c>
      <c r="H56" s="79" t="s">
        <v>50</v>
      </c>
      <c r="I56" s="84" t="str">
        <f xml:space="preserve"> HYPERLINK("#'N(1)'!B3090:L3152", "N(1)")</f>
        <v>N(1)</v>
      </c>
      <c r="J56" s="84" t="str">
        <f xml:space="preserve"> HYPERLINK("#'P(2)'!B3090:L3152", "P(2)")</f>
        <v>P(2)</v>
      </c>
      <c r="K56" s="84" t="str">
        <f xml:space="preserve"> HYPERLINK("#'NP(3)'!B5833:L5952", "NP(3)")</f>
        <v>NP(3)</v>
      </c>
      <c r="L56" s="79"/>
      <c r="M56" s="79"/>
      <c r="N56" s="79" t="s">
        <v>53</v>
      </c>
    </row>
    <row r="57" spans="1:14" ht="25" x14ac:dyDescent="0.3">
      <c r="A57" s="86" t="s">
        <v>2372</v>
      </c>
      <c r="B57" s="79">
        <v>51</v>
      </c>
      <c r="C57" s="79" t="s">
        <v>48</v>
      </c>
      <c r="D57" s="79" t="s">
        <v>49</v>
      </c>
      <c r="E57" s="79" t="s">
        <v>50</v>
      </c>
      <c r="F57" s="79" t="s">
        <v>1679</v>
      </c>
      <c r="G57" s="79" t="s">
        <v>1680</v>
      </c>
      <c r="H57" s="79" t="s">
        <v>404</v>
      </c>
      <c r="I57" s="84" t="str">
        <f xml:space="preserve"> HYPERLINK("#'N(1)'!B3154:N3376", "N(1)")</f>
        <v>N(1)</v>
      </c>
      <c r="J57" s="84" t="str">
        <f xml:space="preserve"> HYPERLINK("#'P(2)'!B3154:N3376", "P(2)")</f>
        <v>P(2)</v>
      </c>
      <c r="K57" s="84" t="str">
        <f xml:space="preserve"> HYPERLINK("#'NP(3)'!B5954:N6393", "NP(3)")</f>
        <v>NP(3)</v>
      </c>
      <c r="L57" s="79"/>
      <c r="M57" s="79"/>
      <c r="N57" s="79" t="s">
        <v>53</v>
      </c>
    </row>
    <row r="58" spans="1:14" ht="25" x14ac:dyDescent="0.3">
      <c r="A58" s="86" t="s">
        <v>2372</v>
      </c>
      <c r="B58" s="79">
        <v>52</v>
      </c>
      <c r="C58" s="79" t="s">
        <v>60</v>
      </c>
      <c r="D58" s="79" t="s">
        <v>61</v>
      </c>
      <c r="E58" s="79" t="s">
        <v>50</v>
      </c>
      <c r="F58" s="79" t="s">
        <v>1679</v>
      </c>
      <c r="G58" s="79" t="s">
        <v>1680</v>
      </c>
      <c r="H58" s="79" t="s">
        <v>404</v>
      </c>
      <c r="I58" s="84" t="str">
        <f xml:space="preserve"> HYPERLINK("#'N(1)'!B3378:L3600", "N(1)")</f>
        <v>N(1)</v>
      </c>
      <c r="J58" s="84" t="str">
        <f xml:space="preserve"> HYPERLINK("#'P(2)'!B3378:L3600", "P(2)")</f>
        <v>P(2)</v>
      </c>
      <c r="K58" s="84" t="str">
        <f xml:space="preserve"> HYPERLINK("#'NP(3)'!B6395:L6834", "NP(3)")</f>
        <v>NP(3)</v>
      </c>
      <c r="L58" s="79"/>
      <c r="M58" s="79"/>
      <c r="N58" s="79" t="s">
        <v>53</v>
      </c>
    </row>
    <row r="59" spans="1:14" ht="25" x14ac:dyDescent="0.3">
      <c r="A59" s="86" t="s">
        <v>2373</v>
      </c>
      <c r="B59" s="79">
        <v>53</v>
      </c>
      <c r="C59" s="79" t="s">
        <v>48</v>
      </c>
      <c r="D59" s="79" t="s">
        <v>49</v>
      </c>
      <c r="E59" s="79" t="s">
        <v>50</v>
      </c>
      <c r="F59" s="79" t="s">
        <v>1730</v>
      </c>
      <c r="G59" s="79" t="s">
        <v>1731</v>
      </c>
      <c r="H59" s="79" t="s">
        <v>50</v>
      </c>
      <c r="I59" s="84" t="str">
        <f xml:space="preserve"> HYPERLINK("#'N(1)'!B3602:N3680", "N(1)")</f>
        <v>N(1)</v>
      </c>
      <c r="J59" s="84" t="str">
        <f xml:space="preserve"> HYPERLINK("#'P(2)'!B3602:N3680", "P(2)")</f>
        <v>P(2)</v>
      </c>
      <c r="K59" s="84" t="str">
        <f xml:space="preserve"> HYPERLINK("#'NP(3)'!B6836:N6987", "NP(3)")</f>
        <v>NP(3)</v>
      </c>
      <c r="L59" s="79"/>
      <c r="M59" s="79"/>
      <c r="N59" s="79" t="s">
        <v>53</v>
      </c>
    </row>
    <row r="60" spans="1:14" ht="25" x14ac:dyDescent="0.3">
      <c r="A60" s="86" t="s">
        <v>2373</v>
      </c>
      <c r="B60" s="79">
        <v>54</v>
      </c>
      <c r="C60" s="79" t="s">
        <v>60</v>
      </c>
      <c r="D60" s="79" t="s">
        <v>61</v>
      </c>
      <c r="E60" s="79" t="s">
        <v>50</v>
      </c>
      <c r="F60" s="79" t="s">
        <v>1730</v>
      </c>
      <c r="G60" s="79" t="s">
        <v>1731</v>
      </c>
      <c r="H60" s="79" t="s">
        <v>50</v>
      </c>
      <c r="I60" s="84" t="str">
        <f xml:space="preserve"> HYPERLINK("#'N(1)'!B3682:L3760", "N(1)")</f>
        <v>N(1)</v>
      </c>
      <c r="J60" s="84" t="str">
        <f xml:space="preserve"> HYPERLINK("#'P(2)'!B3682:L3760", "P(2)")</f>
        <v>P(2)</v>
      </c>
      <c r="K60" s="84" t="str">
        <f xml:space="preserve"> HYPERLINK("#'NP(3)'!B6989:L7140", "NP(3)")</f>
        <v>NP(3)</v>
      </c>
      <c r="L60" s="79"/>
      <c r="M60" s="79"/>
      <c r="N60" s="79" t="s">
        <v>53</v>
      </c>
    </row>
    <row r="61" spans="1:14" ht="25" x14ac:dyDescent="0.3">
      <c r="A61" s="86" t="s">
        <v>2373</v>
      </c>
      <c r="B61" s="79">
        <v>55</v>
      </c>
      <c r="C61" s="79" t="s">
        <v>48</v>
      </c>
      <c r="D61" s="79" t="s">
        <v>49</v>
      </c>
      <c r="E61" s="79" t="s">
        <v>50</v>
      </c>
      <c r="F61" s="79" t="s">
        <v>1949</v>
      </c>
      <c r="G61" s="79" t="s">
        <v>1950</v>
      </c>
      <c r="H61" s="79" t="s">
        <v>404</v>
      </c>
      <c r="I61" s="84" t="str">
        <f xml:space="preserve"> HYPERLINK("#'N(1)'!B3762:N3984", "N(1)")</f>
        <v>N(1)</v>
      </c>
      <c r="J61" s="84" t="str">
        <f xml:space="preserve"> HYPERLINK("#'P(2)'!B3762:N3984", "P(2)")</f>
        <v>P(2)</v>
      </c>
      <c r="K61" s="84" t="str">
        <f xml:space="preserve"> HYPERLINK("#'NP(3)'!B7142:N7581", "NP(3)")</f>
        <v>NP(3)</v>
      </c>
      <c r="L61" s="79"/>
      <c r="M61" s="79"/>
      <c r="N61" s="79" t="s">
        <v>53</v>
      </c>
    </row>
    <row r="62" spans="1:14" ht="25" x14ac:dyDescent="0.3">
      <c r="A62" s="86" t="s">
        <v>2373</v>
      </c>
      <c r="B62" s="79">
        <v>56</v>
      </c>
      <c r="C62" s="79" t="s">
        <v>60</v>
      </c>
      <c r="D62" s="79" t="s">
        <v>61</v>
      </c>
      <c r="E62" s="79" t="s">
        <v>50</v>
      </c>
      <c r="F62" s="79" t="s">
        <v>1949</v>
      </c>
      <c r="G62" s="79" t="s">
        <v>1950</v>
      </c>
      <c r="H62" s="79" t="s">
        <v>404</v>
      </c>
      <c r="I62" s="84" t="str">
        <f xml:space="preserve"> HYPERLINK("#'N(1)'!B3986:L4208", "N(1)")</f>
        <v>N(1)</v>
      </c>
      <c r="J62" s="84" t="str">
        <f xml:space="preserve"> HYPERLINK("#'P(2)'!B3986:L4208", "P(2)")</f>
        <v>P(2)</v>
      </c>
      <c r="K62" s="84" t="str">
        <f xml:space="preserve"> HYPERLINK("#'NP(3)'!B7583:L8022", "NP(3)")</f>
        <v>NP(3)</v>
      </c>
      <c r="L62" s="79"/>
      <c r="M62" s="79"/>
      <c r="N62" s="79" t="s">
        <v>53</v>
      </c>
    </row>
    <row r="63" spans="1:14" ht="25" x14ac:dyDescent="0.3">
      <c r="A63" s="86" t="s">
        <v>2374</v>
      </c>
      <c r="B63" s="79">
        <v>57</v>
      </c>
      <c r="C63" s="79" t="s">
        <v>1959</v>
      </c>
      <c r="D63" s="79" t="s">
        <v>1960</v>
      </c>
      <c r="E63" s="79" t="s">
        <v>404</v>
      </c>
      <c r="F63" s="79" t="s">
        <v>51</v>
      </c>
      <c r="G63" s="79" t="s">
        <v>52</v>
      </c>
      <c r="H63" s="79" t="s">
        <v>50</v>
      </c>
      <c r="I63" s="84" t="str">
        <f xml:space="preserve"> HYPERLINK("#'N(1)'!B4210:Q4240", "N(1)")</f>
        <v>N(1)</v>
      </c>
      <c r="J63" s="84" t="str">
        <f xml:space="preserve"> HYPERLINK("#'P(2)'!B4210:Q4240", "P(2)")</f>
        <v>P(2)</v>
      </c>
      <c r="K63" s="84" t="str">
        <f xml:space="preserve"> HYPERLINK("#'NP(3)'!B8024:Q8079", "NP(3)")</f>
        <v>NP(3)</v>
      </c>
      <c r="L63" s="79"/>
      <c r="M63" s="79"/>
      <c r="N63" s="79" t="s">
        <v>53</v>
      </c>
    </row>
    <row r="64" spans="1:14" ht="25" x14ac:dyDescent="0.3">
      <c r="A64" s="86" t="s">
        <v>2375</v>
      </c>
      <c r="B64" s="79">
        <v>58</v>
      </c>
      <c r="C64" s="79" t="s">
        <v>48</v>
      </c>
      <c r="D64" s="79" t="s">
        <v>49</v>
      </c>
      <c r="E64" s="79" t="s">
        <v>50</v>
      </c>
      <c r="F64" s="79" t="s">
        <v>1977</v>
      </c>
      <c r="G64" s="79" t="s">
        <v>1978</v>
      </c>
      <c r="H64" s="79" t="s">
        <v>50</v>
      </c>
      <c r="I64" s="84" t="str">
        <f xml:space="preserve"> HYPERLINK("#'N(1)'!B4242:N4266", "N(1)")</f>
        <v>N(1)</v>
      </c>
      <c r="J64" s="84" t="str">
        <f xml:space="preserve"> HYPERLINK("#'P(2)'!B4242:N4266", "P(2)")</f>
        <v>P(2)</v>
      </c>
      <c r="K64" s="84" t="str">
        <f xml:space="preserve"> HYPERLINK("#'NP(3)'!B8081:N8124", "NP(3)")</f>
        <v>NP(3)</v>
      </c>
      <c r="L64" s="79"/>
      <c r="M64" s="79"/>
      <c r="N64" s="79" t="s">
        <v>53</v>
      </c>
    </row>
    <row r="65" spans="1:14" ht="25" x14ac:dyDescent="0.3">
      <c r="A65" s="86" t="s">
        <v>2375</v>
      </c>
      <c r="B65" s="79">
        <v>59</v>
      </c>
      <c r="C65" s="79" t="s">
        <v>60</v>
      </c>
      <c r="D65" s="79" t="s">
        <v>61</v>
      </c>
      <c r="E65" s="79" t="s">
        <v>50</v>
      </c>
      <c r="F65" s="79" t="s">
        <v>1977</v>
      </c>
      <c r="G65" s="79" t="s">
        <v>1978</v>
      </c>
      <c r="H65" s="79" t="s">
        <v>50</v>
      </c>
      <c r="I65" s="84" t="str">
        <f xml:space="preserve"> HYPERLINK("#'N(1)'!B4268:L4292", "N(1)")</f>
        <v>N(1)</v>
      </c>
      <c r="J65" s="84" t="str">
        <f xml:space="preserve"> HYPERLINK("#'P(2)'!B4268:L4292", "P(2)")</f>
        <v>P(2)</v>
      </c>
      <c r="K65" s="84" t="str">
        <f xml:space="preserve"> HYPERLINK("#'NP(3)'!B8126:L8169", "NP(3)")</f>
        <v>NP(3)</v>
      </c>
      <c r="L65" s="79"/>
      <c r="M65" s="79"/>
      <c r="N65" s="79" t="s">
        <v>53</v>
      </c>
    </row>
    <row r="66" spans="1:14" ht="25" x14ac:dyDescent="0.3">
      <c r="A66" s="86" t="s">
        <v>2375</v>
      </c>
      <c r="B66" s="79">
        <v>60</v>
      </c>
      <c r="C66" s="79" t="s">
        <v>48</v>
      </c>
      <c r="D66" s="79" t="s">
        <v>49</v>
      </c>
      <c r="E66" s="79" t="s">
        <v>50</v>
      </c>
      <c r="F66" s="79" t="s">
        <v>2020</v>
      </c>
      <c r="G66" s="79" t="s">
        <v>2021</v>
      </c>
      <c r="H66" s="79" t="s">
        <v>50</v>
      </c>
      <c r="I66" s="84" t="str">
        <f xml:space="preserve"> HYPERLINK("#'N(1)'!B4294:N4348", "N(1)")</f>
        <v>N(1)</v>
      </c>
      <c r="J66" s="84" t="str">
        <f xml:space="preserve"> HYPERLINK("#'P(2)'!B4294:N4348", "P(2)")</f>
        <v>P(2)</v>
      </c>
      <c r="K66" s="84" t="str">
        <f xml:space="preserve"> HYPERLINK("#'NP(3)'!B8171:N8274", "NP(3)")</f>
        <v>NP(3)</v>
      </c>
      <c r="L66" s="79"/>
      <c r="M66" s="79"/>
      <c r="N66" s="79" t="s">
        <v>53</v>
      </c>
    </row>
    <row r="67" spans="1:14" ht="25" x14ac:dyDescent="0.3">
      <c r="A67" s="86" t="s">
        <v>2375</v>
      </c>
      <c r="B67" s="79">
        <v>61</v>
      </c>
      <c r="C67" s="79" t="s">
        <v>60</v>
      </c>
      <c r="D67" s="79" t="s">
        <v>61</v>
      </c>
      <c r="E67" s="79" t="s">
        <v>50</v>
      </c>
      <c r="F67" s="79" t="s">
        <v>2020</v>
      </c>
      <c r="G67" s="79" t="s">
        <v>2021</v>
      </c>
      <c r="H67" s="79" t="s">
        <v>50</v>
      </c>
      <c r="I67" s="84" t="str">
        <f xml:space="preserve"> HYPERLINK("#'N(1)'!B4350:L4404", "N(1)")</f>
        <v>N(1)</v>
      </c>
      <c r="J67" s="84" t="str">
        <f xml:space="preserve"> HYPERLINK("#'P(2)'!B4350:L4404", "P(2)")</f>
        <v>P(2)</v>
      </c>
      <c r="K67" s="84" t="str">
        <f xml:space="preserve"> HYPERLINK("#'NP(3)'!B8276:L8379", "NP(3)")</f>
        <v>NP(3)</v>
      </c>
      <c r="L67" s="79"/>
      <c r="M67" s="79"/>
      <c r="N67" s="79" t="s">
        <v>53</v>
      </c>
    </row>
    <row r="68" spans="1:14" ht="25" x14ac:dyDescent="0.3">
      <c r="A68" s="86" t="s">
        <v>2376</v>
      </c>
      <c r="B68" s="79">
        <v>62</v>
      </c>
      <c r="C68" s="79" t="s">
        <v>48</v>
      </c>
      <c r="D68" s="79" t="s">
        <v>49</v>
      </c>
      <c r="E68" s="79" t="s">
        <v>50</v>
      </c>
      <c r="F68" s="79" t="s">
        <v>2038</v>
      </c>
      <c r="G68" s="79" t="s">
        <v>2039</v>
      </c>
      <c r="H68" s="79" t="s">
        <v>50</v>
      </c>
      <c r="I68" s="84" t="str">
        <f xml:space="preserve"> HYPERLINK("#'N(1)'!B4406:N4430", "N(1)")</f>
        <v>N(1)</v>
      </c>
      <c r="J68" s="84" t="str">
        <f xml:space="preserve"> HYPERLINK("#'P(2)'!B4406:N4430", "P(2)")</f>
        <v>P(2)</v>
      </c>
      <c r="K68" s="84" t="str">
        <f xml:space="preserve"> HYPERLINK("#'NP(3)'!B8381:N8424", "NP(3)")</f>
        <v>NP(3)</v>
      </c>
      <c r="L68" s="79"/>
      <c r="M68" s="79"/>
      <c r="N68" s="79" t="s">
        <v>53</v>
      </c>
    </row>
    <row r="69" spans="1:14" ht="25" x14ac:dyDescent="0.3">
      <c r="A69" s="86" t="s">
        <v>2376</v>
      </c>
      <c r="B69" s="79">
        <v>63</v>
      </c>
      <c r="C69" s="79" t="s">
        <v>60</v>
      </c>
      <c r="D69" s="79" t="s">
        <v>61</v>
      </c>
      <c r="E69" s="79" t="s">
        <v>50</v>
      </c>
      <c r="F69" s="79" t="s">
        <v>2038</v>
      </c>
      <c r="G69" s="79" t="s">
        <v>2039</v>
      </c>
      <c r="H69" s="79" t="s">
        <v>50</v>
      </c>
      <c r="I69" s="84" t="str">
        <f xml:space="preserve"> HYPERLINK("#'N(1)'!B4432:L4456", "N(1)")</f>
        <v>N(1)</v>
      </c>
      <c r="J69" s="84" t="str">
        <f xml:space="preserve"> HYPERLINK("#'P(2)'!B4432:L4456", "P(2)")</f>
        <v>P(2)</v>
      </c>
      <c r="K69" s="84" t="str">
        <f xml:space="preserve"> HYPERLINK("#'NP(3)'!B8426:L8469", "NP(3)")</f>
        <v>NP(3)</v>
      </c>
      <c r="L69" s="79"/>
      <c r="M69" s="79"/>
      <c r="N69" s="79" t="s">
        <v>53</v>
      </c>
    </row>
    <row r="70" spans="1:14" ht="25" x14ac:dyDescent="0.3">
      <c r="A70" s="86" t="s">
        <v>2376</v>
      </c>
      <c r="B70" s="79">
        <v>64</v>
      </c>
      <c r="C70" s="79" t="s">
        <v>48</v>
      </c>
      <c r="D70" s="79" t="s">
        <v>49</v>
      </c>
      <c r="E70" s="79" t="s">
        <v>50</v>
      </c>
      <c r="F70" s="79" t="s">
        <v>2081</v>
      </c>
      <c r="G70" s="79" t="s">
        <v>2082</v>
      </c>
      <c r="H70" s="79" t="s">
        <v>50</v>
      </c>
      <c r="I70" s="84" t="str">
        <f xml:space="preserve"> HYPERLINK("#'N(1)'!B4458:N4512", "N(1)")</f>
        <v>N(1)</v>
      </c>
      <c r="J70" s="84" t="str">
        <f xml:space="preserve"> HYPERLINK("#'P(2)'!B4458:N4512", "P(2)")</f>
        <v>P(2)</v>
      </c>
      <c r="K70" s="84" t="str">
        <f xml:space="preserve"> HYPERLINK("#'NP(3)'!B8471:N8574", "NP(3)")</f>
        <v>NP(3)</v>
      </c>
      <c r="L70" s="79"/>
      <c r="M70" s="79"/>
      <c r="N70" s="79" t="s">
        <v>53</v>
      </c>
    </row>
    <row r="71" spans="1:14" ht="25" x14ac:dyDescent="0.3">
      <c r="A71" s="86" t="s">
        <v>2376</v>
      </c>
      <c r="B71" s="79">
        <v>65</v>
      </c>
      <c r="C71" s="79" t="s">
        <v>60</v>
      </c>
      <c r="D71" s="79" t="s">
        <v>61</v>
      </c>
      <c r="E71" s="79" t="s">
        <v>50</v>
      </c>
      <c r="F71" s="79" t="s">
        <v>2081</v>
      </c>
      <c r="G71" s="79" t="s">
        <v>2082</v>
      </c>
      <c r="H71" s="79" t="s">
        <v>50</v>
      </c>
      <c r="I71" s="84" t="str">
        <f xml:space="preserve"> HYPERLINK("#'N(1)'!B4514:L4568", "N(1)")</f>
        <v>N(1)</v>
      </c>
      <c r="J71" s="84" t="str">
        <f xml:space="preserve"> HYPERLINK("#'P(2)'!B4514:L4568", "P(2)")</f>
        <v>P(2)</v>
      </c>
      <c r="K71" s="84" t="str">
        <f xml:space="preserve"> HYPERLINK("#'NP(3)'!B8576:L8679", "NP(3)")</f>
        <v>NP(3)</v>
      </c>
      <c r="L71" s="79"/>
      <c r="M71" s="79"/>
      <c r="N71" s="79" t="s">
        <v>53</v>
      </c>
    </row>
    <row r="72" spans="1:14" ht="37.5" x14ac:dyDescent="0.3">
      <c r="A72" s="86" t="s">
        <v>2377</v>
      </c>
      <c r="B72" s="79">
        <v>66</v>
      </c>
      <c r="C72" s="79" t="s">
        <v>2119</v>
      </c>
      <c r="D72" s="79" t="s">
        <v>2120</v>
      </c>
      <c r="E72" s="79" t="s">
        <v>50</v>
      </c>
      <c r="F72" s="79" t="s">
        <v>2121</v>
      </c>
      <c r="G72" s="79" t="s">
        <v>2122</v>
      </c>
      <c r="H72" s="79" t="s">
        <v>404</v>
      </c>
      <c r="I72" s="84" t="str">
        <f xml:space="preserve"> HYPERLINK("#'N(1)'!B4570:O4606", "N(1)")</f>
        <v>N(1)</v>
      </c>
      <c r="J72" s="84" t="str">
        <f xml:space="preserve"> HYPERLINK("#'P(2)'!B4570:O4606", "P(2)")</f>
        <v>P(2)</v>
      </c>
      <c r="K72" s="84" t="str">
        <f xml:space="preserve"> HYPERLINK("#'NP(3)'!B8681:O8748", "NP(3)")</f>
        <v>NP(3)</v>
      </c>
      <c r="L72" s="79" t="s">
        <v>2123</v>
      </c>
      <c r="M72" s="79"/>
      <c r="N72" s="79" t="s">
        <v>53</v>
      </c>
    </row>
    <row r="73" spans="1:14" ht="37.5" x14ac:dyDescent="0.3">
      <c r="A73" s="86" t="s">
        <v>2377</v>
      </c>
      <c r="B73" s="79">
        <v>67</v>
      </c>
      <c r="C73" s="79" t="s">
        <v>2119</v>
      </c>
      <c r="D73" s="79" t="s">
        <v>2120</v>
      </c>
      <c r="E73" s="79" t="s">
        <v>50</v>
      </c>
      <c r="F73" s="79" t="s">
        <v>2197</v>
      </c>
      <c r="G73" s="79" t="s">
        <v>2198</v>
      </c>
      <c r="H73" s="79" t="s">
        <v>404</v>
      </c>
      <c r="I73" s="84" t="str">
        <f xml:space="preserve"> HYPERLINK("#'N(1)'!B4608:O4694", "N(1)")</f>
        <v>N(1)</v>
      </c>
      <c r="J73" s="84" t="str">
        <f xml:space="preserve"> HYPERLINK("#'P(2)'!B4608:O4694", "P(2)")</f>
        <v>P(2)</v>
      </c>
      <c r="K73" s="84" t="str">
        <f xml:space="preserve"> HYPERLINK("#'NP(3)'!B8750:O8917", "NP(3)")</f>
        <v>NP(3)</v>
      </c>
      <c r="L73" s="79" t="s">
        <v>2123</v>
      </c>
      <c r="M73" s="79"/>
      <c r="N73" s="79" t="s">
        <v>53</v>
      </c>
    </row>
    <row r="74" spans="1:14" ht="25" x14ac:dyDescent="0.3">
      <c r="A74" s="86" t="s">
        <v>2378</v>
      </c>
      <c r="B74" s="79">
        <v>68</v>
      </c>
      <c r="C74" s="79" t="s">
        <v>2218</v>
      </c>
      <c r="D74" s="79" t="s">
        <v>2219</v>
      </c>
      <c r="E74" s="79" t="s">
        <v>404</v>
      </c>
      <c r="F74" s="79" t="s">
        <v>2121</v>
      </c>
      <c r="G74" s="79" t="s">
        <v>2122</v>
      </c>
      <c r="H74" s="79" t="s">
        <v>404</v>
      </c>
      <c r="I74" s="84" t="str">
        <f xml:space="preserve"> HYPERLINK("#'N(1)'!B4696:AB4732", "N(1)")</f>
        <v>N(1)</v>
      </c>
      <c r="J74" s="84" t="str">
        <f xml:space="preserve"> HYPERLINK("#'P(2)'!B4696:AB4732", "P(2)")</f>
        <v>P(2)</v>
      </c>
      <c r="K74" s="84" t="str">
        <f xml:space="preserve"> HYPERLINK("#'NP(3)'!B8919:AB8986", "NP(3)")</f>
        <v>NP(3)</v>
      </c>
      <c r="L74" s="79" t="s">
        <v>2123</v>
      </c>
      <c r="M74" s="79"/>
      <c r="N74" s="79" t="s">
        <v>53</v>
      </c>
    </row>
    <row r="75" spans="1:14" ht="25" x14ac:dyDescent="0.3">
      <c r="A75" s="86" t="s">
        <v>2378</v>
      </c>
      <c r="B75" s="79">
        <v>69</v>
      </c>
      <c r="C75" s="79" t="s">
        <v>2218</v>
      </c>
      <c r="D75" s="79" t="s">
        <v>2219</v>
      </c>
      <c r="E75" s="79" t="s">
        <v>404</v>
      </c>
      <c r="F75" s="79" t="s">
        <v>2197</v>
      </c>
      <c r="G75" s="79" t="s">
        <v>2198</v>
      </c>
      <c r="H75" s="79" t="s">
        <v>404</v>
      </c>
      <c r="I75" s="84" t="str">
        <f xml:space="preserve"> HYPERLINK("#'N(1)'!B4734:AB4820", "N(1)")</f>
        <v>N(1)</v>
      </c>
      <c r="J75" s="84" t="str">
        <f xml:space="preserve"> HYPERLINK("#'P(2)'!B4734:AB4820", "P(2)")</f>
        <v>P(2)</v>
      </c>
      <c r="K75" s="84" t="str">
        <f xml:space="preserve"> HYPERLINK("#'NP(3)'!B8988:AB9155", "NP(3)")</f>
        <v>NP(3)</v>
      </c>
      <c r="L75" s="79" t="s">
        <v>2123</v>
      </c>
      <c r="M75" s="79"/>
      <c r="N75" s="79" t="s">
        <v>53</v>
      </c>
    </row>
    <row r="76" spans="1:14" ht="50" x14ac:dyDescent="0.3">
      <c r="A76" s="86" t="s">
        <v>2379</v>
      </c>
      <c r="B76" s="79">
        <v>70</v>
      </c>
      <c r="C76" s="79" t="s">
        <v>2228</v>
      </c>
      <c r="D76" s="79" t="s">
        <v>2229</v>
      </c>
      <c r="E76" s="79" t="s">
        <v>50</v>
      </c>
      <c r="F76" s="79" t="s">
        <v>51</v>
      </c>
      <c r="G76" s="79" t="s">
        <v>52</v>
      </c>
      <c r="H76" s="79" t="s">
        <v>50</v>
      </c>
      <c r="I76" s="84" t="str">
        <f xml:space="preserve"> HYPERLINK("#'N(1)'!B4822:P4852", "N(1)")</f>
        <v>N(1)</v>
      </c>
      <c r="J76" s="84" t="str">
        <f xml:space="preserve"> HYPERLINK("#'P(2)'!B4822:P4852", "P(2)")</f>
        <v>P(2)</v>
      </c>
      <c r="K76" s="84" t="str">
        <f xml:space="preserve"> HYPERLINK("#'NP(3)'!B9157:P9212", "NP(3)")</f>
        <v>NP(3)</v>
      </c>
      <c r="L76" s="79"/>
      <c r="M76" s="79"/>
      <c r="N76" s="79" t="s">
        <v>53</v>
      </c>
    </row>
    <row r="77" spans="1:14" ht="37.5" x14ac:dyDescent="0.3">
      <c r="A77" s="86" t="s">
        <v>2380</v>
      </c>
      <c r="B77" s="79">
        <v>71</v>
      </c>
      <c r="C77" s="79" t="s">
        <v>2232</v>
      </c>
      <c r="D77" s="79" t="s">
        <v>2233</v>
      </c>
      <c r="E77" s="79" t="s">
        <v>50</v>
      </c>
      <c r="F77" s="79" t="s">
        <v>51</v>
      </c>
      <c r="G77" s="79" t="s">
        <v>52</v>
      </c>
      <c r="H77" s="79" t="s">
        <v>50</v>
      </c>
      <c r="I77" s="84" t="str">
        <f xml:space="preserve"> HYPERLINK("#'N(1)'!B4854:P4884", "N(1)")</f>
        <v>N(1)</v>
      </c>
      <c r="J77" s="84" t="str">
        <f xml:space="preserve"> HYPERLINK("#'P(2)'!B4854:P4884", "P(2)")</f>
        <v>P(2)</v>
      </c>
      <c r="K77" s="84" t="str">
        <f xml:space="preserve"> HYPERLINK("#'NP(3)'!B9214:P9269", "NP(3)")</f>
        <v>NP(3)</v>
      </c>
      <c r="L77" s="79" t="s">
        <v>2234</v>
      </c>
      <c r="M77" s="79"/>
      <c r="N77" s="79" t="s">
        <v>53</v>
      </c>
    </row>
    <row r="78" spans="1:14" ht="37.5" x14ac:dyDescent="0.3">
      <c r="A78" s="86" t="s">
        <v>2381</v>
      </c>
      <c r="B78" s="79">
        <v>72</v>
      </c>
      <c r="C78" s="79" t="s">
        <v>2245</v>
      </c>
      <c r="D78" s="79" t="s">
        <v>2246</v>
      </c>
      <c r="E78" s="79" t="s">
        <v>404</v>
      </c>
      <c r="F78" s="79" t="s">
        <v>51</v>
      </c>
      <c r="G78" s="79" t="s">
        <v>52</v>
      </c>
      <c r="H78" s="79" t="s">
        <v>50</v>
      </c>
      <c r="I78" s="84" t="str">
        <f xml:space="preserve"> HYPERLINK("#'N(1)'!B4886:R4916", "N(1)")</f>
        <v>N(1)</v>
      </c>
      <c r="J78" s="84" t="str">
        <f xml:space="preserve"> HYPERLINK("#'P(2)'!B4886:R4916", "P(2)")</f>
        <v>P(2)</v>
      </c>
      <c r="K78" s="84" t="str">
        <f xml:space="preserve"> HYPERLINK("#'NP(3)'!B9271:R9326", "NP(3)")</f>
        <v>NP(3)</v>
      </c>
      <c r="L78" s="79"/>
      <c r="M78" s="79"/>
      <c r="N78" s="79" t="s">
        <v>53</v>
      </c>
    </row>
    <row r="79" spans="1:14" ht="25" x14ac:dyDescent="0.3">
      <c r="A79" s="86" t="s">
        <v>2382</v>
      </c>
      <c r="B79" s="79">
        <v>73</v>
      </c>
      <c r="C79" s="79" t="s">
        <v>2325</v>
      </c>
      <c r="D79" s="79" t="s">
        <v>2326</v>
      </c>
      <c r="E79" s="79" t="s">
        <v>404</v>
      </c>
      <c r="F79" s="79" t="s">
        <v>2327</v>
      </c>
      <c r="G79" s="79" t="s">
        <v>2328</v>
      </c>
      <c r="H79" s="79" t="s">
        <v>404</v>
      </c>
      <c r="I79" s="84" t="str">
        <f xml:space="preserve"> HYPERLINK("#'N(1)'!B4918:S5000", "N(1)")</f>
        <v>N(1)</v>
      </c>
      <c r="J79" s="84" t="str">
        <f xml:space="preserve"> HYPERLINK("#'P(2)'!B4918:S5000", "P(2)")</f>
        <v>P(2)</v>
      </c>
      <c r="K79" s="84" t="str">
        <f xml:space="preserve"> HYPERLINK("#'NP(3)'!B9328:S9487", "NP(3)")</f>
        <v>NP(3)</v>
      </c>
      <c r="L79" s="79" t="s">
        <v>2329</v>
      </c>
      <c r="M79" s="79"/>
      <c r="N79" s="79" t="s">
        <v>53</v>
      </c>
    </row>
    <row r="80" spans="1:14" ht="25" x14ac:dyDescent="0.3">
      <c r="A80" s="86" t="s">
        <v>2383</v>
      </c>
      <c r="B80" s="79">
        <v>74</v>
      </c>
      <c r="C80" s="79" t="s">
        <v>2337</v>
      </c>
      <c r="D80" s="79" t="s">
        <v>2338</v>
      </c>
      <c r="E80" s="79" t="s">
        <v>404</v>
      </c>
      <c r="F80" s="79" t="s">
        <v>2327</v>
      </c>
      <c r="G80" s="79" t="s">
        <v>2328</v>
      </c>
      <c r="H80" s="79" t="s">
        <v>404</v>
      </c>
      <c r="I80" s="84" t="str">
        <f xml:space="preserve"> HYPERLINK("#'N(1)'!B5002:P5084", "N(1)")</f>
        <v>N(1)</v>
      </c>
      <c r="J80" s="84" t="str">
        <f xml:space="preserve"> HYPERLINK("#'P(2)'!B5002:P5084", "P(2)")</f>
        <v>P(2)</v>
      </c>
      <c r="K80" s="84" t="str">
        <f xml:space="preserve"> HYPERLINK("#'NP(3)'!B9489:P9648", "NP(3)")</f>
        <v>NP(3)</v>
      </c>
      <c r="L80" s="79"/>
      <c r="M80" s="79"/>
      <c r="N80" s="79" t="s">
        <v>53</v>
      </c>
    </row>
    <row r="81" spans="1:14" ht="25" x14ac:dyDescent="0.3">
      <c r="A81" s="86" t="s">
        <v>2384</v>
      </c>
      <c r="B81" s="79">
        <v>75</v>
      </c>
      <c r="C81" s="79" t="s">
        <v>2342</v>
      </c>
      <c r="D81" s="79" t="s">
        <v>2343</v>
      </c>
      <c r="E81" s="79" t="s">
        <v>50</v>
      </c>
      <c r="F81" s="79" t="s">
        <v>2327</v>
      </c>
      <c r="G81" s="79" t="s">
        <v>2328</v>
      </c>
      <c r="H81" s="79" t="s">
        <v>404</v>
      </c>
      <c r="I81" s="84" t="str">
        <f xml:space="preserve"> HYPERLINK("#'N(1)'!B5086:K5168", "N(1)")</f>
        <v>N(1)</v>
      </c>
      <c r="J81" s="84" t="str">
        <f xml:space="preserve"> HYPERLINK("#'P(2)'!B5086:K5168", "P(2)")</f>
        <v>P(2)</v>
      </c>
      <c r="K81" s="84" t="str">
        <f xml:space="preserve"> HYPERLINK("#'NP(3)'!B9650:K9809", "NP(3)")</f>
        <v>NP(3)</v>
      </c>
      <c r="L81" s="79"/>
      <c r="M81" s="79"/>
      <c r="N81" s="79" t="s">
        <v>53</v>
      </c>
    </row>
    <row r="82" spans="1:14" ht="25" x14ac:dyDescent="0.3">
      <c r="A82" s="86" t="s">
        <v>2384</v>
      </c>
      <c r="B82" s="79">
        <v>76</v>
      </c>
      <c r="C82" s="79" t="s">
        <v>2354</v>
      </c>
      <c r="D82" s="79" t="s">
        <v>2355</v>
      </c>
      <c r="E82" s="79" t="s">
        <v>404</v>
      </c>
      <c r="F82" s="79" t="s">
        <v>2327</v>
      </c>
      <c r="G82" s="79" t="s">
        <v>2328</v>
      </c>
      <c r="H82" s="79" t="s">
        <v>404</v>
      </c>
      <c r="I82" s="84" t="str">
        <f xml:space="preserve"> HYPERLINK("#'N(1)'!B5170:Q5252", "N(1)")</f>
        <v>N(1)</v>
      </c>
      <c r="J82" s="84" t="str">
        <f xml:space="preserve"> HYPERLINK("#'P(2)'!B5170:Q5252", "P(2)")</f>
        <v>P(2)</v>
      </c>
      <c r="K82" s="84" t="str">
        <f xml:space="preserve"> HYPERLINK("#'NP(3)'!B9811:Q9970", "NP(3)")</f>
        <v>NP(3)</v>
      </c>
      <c r="L82" s="79" t="s">
        <v>2356</v>
      </c>
      <c r="M82" s="79"/>
      <c r="N82" s="79" t="s">
        <v>53</v>
      </c>
    </row>
    <row r="83" spans="1:14" ht="25" x14ac:dyDescent="0.3">
      <c r="A83" s="86" t="s">
        <v>2385</v>
      </c>
      <c r="B83" s="79">
        <v>77</v>
      </c>
      <c r="C83" s="79" t="s">
        <v>1959</v>
      </c>
      <c r="D83" s="79" t="s">
        <v>1960</v>
      </c>
      <c r="E83" s="79" t="s">
        <v>404</v>
      </c>
      <c r="F83" s="79" t="s">
        <v>2327</v>
      </c>
      <c r="G83" s="79" t="s">
        <v>2328</v>
      </c>
      <c r="H83" s="79" t="s">
        <v>404</v>
      </c>
      <c r="I83" s="84" t="str">
        <f xml:space="preserve"> HYPERLINK("#'N(1)'!B5254:Q5336", "N(1)")</f>
        <v>N(1)</v>
      </c>
      <c r="J83" s="84" t="str">
        <f xml:space="preserve"> HYPERLINK("#'P(2)'!B5254:Q5336", "P(2)")</f>
        <v>P(2)</v>
      </c>
      <c r="K83" s="84" t="str">
        <f xml:space="preserve"> HYPERLINK("#'NP(3)'!B9972:Q10131", "NP(3)")</f>
        <v>NP(3)</v>
      </c>
      <c r="L83" s="79"/>
      <c r="M83" s="79"/>
      <c r="N83" s="79" t="s">
        <v>53</v>
      </c>
    </row>
    <row r="84" spans="1:14" ht="25" x14ac:dyDescent="0.3">
      <c r="A84" s="86" t="s">
        <v>2386</v>
      </c>
      <c r="B84" s="79">
        <v>78</v>
      </c>
      <c r="C84" s="79" t="s">
        <v>1959</v>
      </c>
      <c r="D84" s="79" t="s">
        <v>1960</v>
      </c>
      <c r="E84" s="79" t="s">
        <v>404</v>
      </c>
      <c r="F84" s="79" t="s">
        <v>2121</v>
      </c>
      <c r="G84" s="79" t="s">
        <v>2122</v>
      </c>
      <c r="H84" s="79" t="s">
        <v>404</v>
      </c>
      <c r="I84" s="84" t="str">
        <f xml:space="preserve"> HYPERLINK("#'N(1)'!B5338:Q5374", "N(1)")</f>
        <v>N(1)</v>
      </c>
      <c r="J84" s="84" t="str">
        <f xml:space="preserve"> HYPERLINK("#'P(2)'!B5338:Q5374", "P(2)")</f>
        <v>P(2)</v>
      </c>
      <c r="K84" s="84" t="str">
        <f xml:space="preserve"> HYPERLINK("#'NP(3)'!B10133:Q10200", "NP(3)")</f>
        <v>NP(3)</v>
      </c>
      <c r="L84" s="79"/>
      <c r="M84" s="79"/>
      <c r="N84" s="79" t="s">
        <v>53</v>
      </c>
    </row>
    <row r="85" spans="1:14" ht="25" x14ac:dyDescent="0.3">
      <c r="A85" s="86" t="s">
        <v>2386</v>
      </c>
      <c r="B85" s="79">
        <v>79</v>
      </c>
      <c r="C85" s="79" t="s">
        <v>1959</v>
      </c>
      <c r="D85" s="79" t="s">
        <v>1960</v>
      </c>
      <c r="E85" s="79" t="s">
        <v>404</v>
      </c>
      <c r="F85" s="79" t="s">
        <v>2197</v>
      </c>
      <c r="G85" s="79" t="s">
        <v>2198</v>
      </c>
      <c r="H85" s="79" t="s">
        <v>404</v>
      </c>
      <c r="I85" s="84" t="str">
        <f xml:space="preserve"> HYPERLINK("#'N(1)'!B5376:Q5462", "N(1)")</f>
        <v>N(1)</v>
      </c>
      <c r="J85" s="84" t="str">
        <f xml:space="preserve"> HYPERLINK("#'P(2)'!B5376:Q5462", "P(2)")</f>
        <v>P(2)</v>
      </c>
      <c r="K85" s="84" t="str">
        <f xml:space="preserve"> HYPERLINK("#'NP(3)'!B10202:Q10369", "NP(3)")</f>
        <v>NP(3)</v>
      </c>
      <c r="L85" s="79"/>
      <c r="M85" s="79"/>
      <c r="N85" s="79" t="s">
        <v>53</v>
      </c>
    </row>
  </sheetData>
  <mergeCells count="10">
    <mergeCell ref="M5:M6"/>
    <mergeCell ref="N5:N6"/>
    <mergeCell ref="F5:H5"/>
    <mergeCell ref="C5:E5"/>
    <mergeCell ref="A5:A6"/>
    <mergeCell ref="B5:B6"/>
    <mergeCell ref="I5:I6"/>
    <mergeCell ref="J5:J6"/>
    <mergeCell ref="K5:K6"/>
    <mergeCell ref="L5:L6"/>
  </mergeCells>
  <phoneticPr fontId="5"/>
  <pageMargins left="0.7" right="0.7" top="0.75" bottom="0.75" header="0.3" footer="0.3"/>
  <pageSetup paperSize="9" scale="63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AB5462"/>
  <sheetViews>
    <sheetView workbookViewId="0"/>
  </sheetViews>
  <sheetFormatPr defaultColWidth="8.9140625" defaultRowHeight="12.5" x14ac:dyDescent="0.3"/>
  <cols>
    <col min="1" max="1" width="3.58203125" style="83" customWidth="1"/>
    <col min="2" max="2" width="4.58203125" style="83" customWidth="1"/>
    <col min="3" max="4" width="7.58203125" style="83" customWidth="1"/>
    <col min="5" max="5" width="16.58203125" style="83" customWidth="1"/>
    <col min="6" max="6" width="5.58203125" style="83" customWidth="1"/>
    <col min="7" max="28" width="8.58203125" style="83" customWidth="1"/>
    <col min="29" max="16384" width="8.9140625" style="83"/>
  </cols>
  <sheetData>
    <row r="3" spans="2:14" x14ac:dyDescent="0.3">
      <c r="C3" s="83" t="s">
        <v>1</v>
      </c>
    </row>
    <row r="4" spans="2:14" x14ac:dyDescent="0.3">
      <c r="B4" s="35" t="str">
        <f xml:space="preserve"> HYPERLINK("#'目次'!B7", "[1]")</f>
        <v>[1]</v>
      </c>
      <c r="C4" s="25" t="s">
        <v>14</v>
      </c>
    </row>
    <row r="7" spans="2:14" x14ac:dyDescent="0.3">
      <c r="C7" s="25" t="s">
        <v>15</v>
      </c>
    </row>
    <row r="8" spans="2:14" ht="25" x14ac:dyDescent="0.3">
      <c r="E8" s="95"/>
      <c r="F8" s="96"/>
      <c r="G8" s="37" t="s">
        <v>16</v>
      </c>
      <c r="H8" s="41" t="s">
        <v>17</v>
      </c>
      <c r="I8" s="18" t="s">
        <v>18</v>
      </c>
      <c r="J8" s="18" t="s">
        <v>19</v>
      </c>
      <c r="K8" s="18" t="s">
        <v>20</v>
      </c>
      <c r="L8" s="18" t="s">
        <v>21</v>
      </c>
      <c r="M8" s="18" t="s">
        <v>22</v>
      </c>
      <c r="N8" s="34" t="s">
        <v>23</v>
      </c>
    </row>
    <row r="9" spans="2:14" x14ac:dyDescent="0.3">
      <c r="E9" s="97"/>
      <c r="F9" s="98"/>
      <c r="G9" s="40"/>
      <c r="H9" s="36"/>
      <c r="I9" s="19"/>
      <c r="J9" s="19"/>
      <c r="K9" s="19"/>
      <c r="L9" s="19"/>
      <c r="M9" s="19"/>
      <c r="N9" s="39"/>
    </row>
    <row r="10" spans="2:14" x14ac:dyDescent="0.3">
      <c r="E10" s="54" t="s">
        <v>16</v>
      </c>
      <c r="F10" s="50"/>
      <c r="G10" s="38">
        <v>55336</v>
      </c>
      <c r="H10" s="20">
        <v>10222</v>
      </c>
      <c r="I10" s="20">
        <v>19178</v>
      </c>
      <c r="J10" s="20">
        <v>13973</v>
      </c>
      <c r="K10" s="20">
        <v>7022</v>
      </c>
      <c r="L10" s="20">
        <v>3794</v>
      </c>
      <c r="M10" s="20">
        <v>900</v>
      </c>
      <c r="N10" s="51">
        <v>247</v>
      </c>
    </row>
    <row r="11" spans="2:14" x14ac:dyDescent="0.3">
      <c r="E11" s="3" t="s">
        <v>24</v>
      </c>
      <c r="F11" s="4"/>
      <c r="G11" s="29">
        <v>144</v>
      </c>
      <c r="H11" s="32">
        <v>25</v>
      </c>
      <c r="I11" s="17">
        <v>45</v>
      </c>
      <c r="J11" s="17">
        <v>42</v>
      </c>
      <c r="K11" s="17">
        <v>22</v>
      </c>
      <c r="L11" s="17">
        <v>8</v>
      </c>
      <c r="M11" s="17">
        <v>2</v>
      </c>
      <c r="N11" s="33">
        <v>0</v>
      </c>
    </row>
    <row r="12" spans="2:14" x14ac:dyDescent="0.3">
      <c r="E12" s="3" t="s">
        <v>25</v>
      </c>
      <c r="F12" s="4"/>
      <c r="G12" s="5">
        <v>1073</v>
      </c>
      <c r="H12" s="7">
        <v>199</v>
      </c>
      <c r="I12" s="1">
        <v>307</v>
      </c>
      <c r="J12" s="1">
        <v>298</v>
      </c>
      <c r="K12" s="1">
        <v>149</v>
      </c>
      <c r="L12" s="1">
        <v>106</v>
      </c>
      <c r="M12" s="1">
        <v>13</v>
      </c>
      <c r="N12" s="6">
        <v>1</v>
      </c>
    </row>
    <row r="13" spans="2:14" x14ac:dyDescent="0.3">
      <c r="E13" s="3" t="s">
        <v>26</v>
      </c>
      <c r="F13" s="4"/>
      <c r="G13" s="5">
        <v>3737</v>
      </c>
      <c r="H13" s="7">
        <v>736</v>
      </c>
      <c r="I13" s="1">
        <v>1257</v>
      </c>
      <c r="J13" s="1">
        <v>898</v>
      </c>
      <c r="K13" s="1">
        <v>542</v>
      </c>
      <c r="L13" s="1">
        <v>244</v>
      </c>
      <c r="M13" s="1">
        <v>53</v>
      </c>
      <c r="N13" s="6">
        <v>7</v>
      </c>
    </row>
    <row r="14" spans="2:14" x14ac:dyDescent="0.3">
      <c r="E14" s="3" t="s">
        <v>27</v>
      </c>
      <c r="F14" s="4"/>
      <c r="G14" s="5">
        <v>6583</v>
      </c>
      <c r="H14" s="7">
        <v>1238</v>
      </c>
      <c r="I14" s="1">
        <v>2437</v>
      </c>
      <c r="J14" s="1">
        <v>1523</v>
      </c>
      <c r="K14" s="1">
        <v>857</v>
      </c>
      <c r="L14" s="1">
        <v>411</v>
      </c>
      <c r="M14" s="1">
        <v>104</v>
      </c>
      <c r="N14" s="6">
        <v>13</v>
      </c>
    </row>
    <row r="15" spans="2:14" x14ac:dyDescent="0.3">
      <c r="E15" s="3" t="s">
        <v>28</v>
      </c>
      <c r="F15" s="4"/>
      <c r="G15" s="5">
        <v>8475</v>
      </c>
      <c r="H15" s="7">
        <v>1544</v>
      </c>
      <c r="I15" s="1">
        <v>3231</v>
      </c>
      <c r="J15" s="1">
        <v>2058</v>
      </c>
      <c r="K15" s="1">
        <v>1068</v>
      </c>
      <c r="L15" s="1">
        <v>423</v>
      </c>
      <c r="M15" s="1">
        <v>127</v>
      </c>
      <c r="N15" s="6">
        <v>24</v>
      </c>
    </row>
    <row r="16" spans="2:14" x14ac:dyDescent="0.3">
      <c r="E16" s="3" t="s">
        <v>29</v>
      </c>
      <c r="F16" s="4"/>
      <c r="G16" s="5">
        <v>4017</v>
      </c>
      <c r="H16" s="7">
        <v>900</v>
      </c>
      <c r="I16" s="1">
        <v>1745</v>
      </c>
      <c r="J16" s="1">
        <v>858</v>
      </c>
      <c r="K16" s="1">
        <v>315</v>
      </c>
      <c r="L16" s="1">
        <v>130</v>
      </c>
      <c r="M16" s="1">
        <v>50</v>
      </c>
      <c r="N16" s="6">
        <v>19</v>
      </c>
    </row>
    <row r="17" spans="5:14" x14ac:dyDescent="0.3">
      <c r="E17" s="3" t="s">
        <v>30</v>
      </c>
      <c r="F17" s="4"/>
      <c r="G17" s="5">
        <v>1579</v>
      </c>
      <c r="H17" s="7">
        <v>410</v>
      </c>
      <c r="I17" s="1">
        <v>682</v>
      </c>
      <c r="J17" s="1">
        <v>290</v>
      </c>
      <c r="K17" s="1">
        <v>119</v>
      </c>
      <c r="L17" s="1">
        <v>36</v>
      </c>
      <c r="M17" s="1">
        <v>28</v>
      </c>
      <c r="N17" s="6">
        <v>14</v>
      </c>
    </row>
    <row r="18" spans="5:14" x14ac:dyDescent="0.3">
      <c r="E18" s="3" t="s">
        <v>31</v>
      </c>
      <c r="F18" s="4"/>
      <c r="G18" s="5">
        <v>247</v>
      </c>
      <c r="H18" s="7">
        <v>80</v>
      </c>
      <c r="I18" s="1">
        <v>100</v>
      </c>
      <c r="J18" s="1">
        <v>35</v>
      </c>
      <c r="K18" s="1">
        <v>19</v>
      </c>
      <c r="L18" s="1">
        <v>7</v>
      </c>
      <c r="M18" s="1">
        <v>4</v>
      </c>
      <c r="N18" s="6">
        <v>2</v>
      </c>
    </row>
    <row r="19" spans="5:14" x14ac:dyDescent="0.3">
      <c r="E19" s="3" t="s">
        <v>32</v>
      </c>
      <c r="F19" s="4"/>
      <c r="G19" s="5">
        <v>298</v>
      </c>
      <c r="H19" s="7">
        <v>38</v>
      </c>
      <c r="I19" s="1">
        <v>80</v>
      </c>
      <c r="J19" s="1">
        <v>86</v>
      </c>
      <c r="K19" s="1">
        <v>56</v>
      </c>
      <c r="L19" s="1">
        <v>36</v>
      </c>
      <c r="M19" s="1">
        <v>2</v>
      </c>
      <c r="N19" s="6">
        <v>0</v>
      </c>
    </row>
    <row r="20" spans="5:14" x14ac:dyDescent="0.3">
      <c r="E20" s="3" t="s">
        <v>33</v>
      </c>
      <c r="F20" s="4"/>
      <c r="G20" s="5">
        <v>2148</v>
      </c>
      <c r="H20" s="7">
        <v>304</v>
      </c>
      <c r="I20" s="1">
        <v>584</v>
      </c>
      <c r="J20" s="1">
        <v>655</v>
      </c>
      <c r="K20" s="1">
        <v>338</v>
      </c>
      <c r="L20" s="1">
        <v>246</v>
      </c>
      <c r="M20" s="1">
        <v>18</v>
      </c>
      <c r="N20" s="6">
        <v>3</v>
      </c>
    </row>
    <row r="21" spans="5:14" x14ac:dyDescent="0.3">
      <c r="E21" s="3" t="s">
        <v>34</v>
      </c>
      <c r="F21" s="4"/>
      <c r="G21" s="5">
        <v>5324</v>
      </c>
      <c r="H21" s="7">
        <v>799</v>
      </c>
      <c r="I21" s="1">
        <v>1500</v>
      </c>
      <c r="J21" s="1">
        <v>1545</v>
      </c>
      <c r="K21" s="1">
        <v>874</v>
      </c>
      <c r="L21" s="1">
        <v>544</v>
      </c>
      <c r="M21" s="1">
        <v>56</v>
      </c>
      <c r="N21" s="6">
        <v>6</v>
      </c>
    </row>
    <row r="22" spans="5:14" x14ac:dyDescent="0.3">
      <c r="E22" s="3" t="s">
        <v>35</v>
      </c>
      <c r="F22" s="4"/>
      <c r="G22" s="5">
        <v>9153</v>
      </c>
      <c r="H22" s="7">
        <v>1635</v>
      </c>
      <c r="I22" s="1">
        <v>2924</v>
      </c>
      <c r="J22" s="1">
        <v>2422</v>
      </c>
      <c r="K22" s="1">
        <v>1247</v>
      </c>
      <c r="L22" s="1">
        <v>730</v>
      </c>
      <c r="M22" s="1">
        <v>157</v>
      </c>
      <c r="N22" s="6">
        <v>38</v>
      </c>
    </row>
    <row r="23" spans="5:14" x14ac:dyDescent="0.3">
      <c r="E23" s="3" t="s">
        <v>36</v>
      </c>
      <c r="F23" s="4"/>
      <c r="G23" s="5">
        <v>8028</v>
      </c>
      <c r="H23" s="7">
        <v>1383</v>
      </c>
      <c r="I23" s="1">
        <v>2649</v>
      </c>
      <c r="J23" s="1">
        <v>2176</v>
      </c>
      <c r="K23" s="1">
        <v>984</v>
      </c>
      <c r="L23" s="1">
        <v>605</v>
      </c>
      <c r="M23" s="1">
        <v>185</v>
      </c>
      <c r="N23" s="6">
        <v>46</v>
      </c>
    </row>
    <row r="24" spans="5:14" x14ac:dyDescent="0.3">
      <c r="E24" s="3" t="s">
        <v>37</v>
      </c>
      <c r="F24" s="4"/>
      <c r="G24" s="5">
        <v>2918</v>
      </c>
      <c r="H24" s="7">
        <v>611</v>
      </c>
      <c r="I24" s="1">
        <v>1092</v>
      </c>
      <c r="J24" s="1">
        <v>714</v>
      </c>
      <c r="K24" s="1">
        <v>276</v>
      </c>
      <c r="L24" s="1">
        <v>151</v>
      </c>
      <c r="M24" s="1">
        <v>58</v>
      </c>
      <c r="N24" s="6">
        <v>16</v>
      </c>
    </row>
    <row r="25" spans="5:14" x14ac:dyDescent="0.3">
      <c r="E25" s="3" t="s">
        <v>38</v>
      </c>
      <c r="F25" s="4"/>
      <c r="G25" s="5">
        <v>906</v>
      </c>
      <c r="H25" s="7">
        <v>215</v>
      </c>
      <c r="I25" s="1">
        <v>354</v>
      </c>
      <c r="J25" s="1">
        <v>212</v>
      </c>
      <c r="K25" s="1">
        <v>75</v>
      </c>
      <c r="L25" s="1">
        <v>31</v>
      </c>
      <c r="M25" s="1">
        <v>13</v>
      </c>
      <c r="N25" s="6">
        <v>6</v>
      </c>
    </row>
    <row r="26" spans="5:14" x14ac:dyDescent="0.3">
      <c r="E26" s="3" t="s">
        <v>39</v>
      </c>
      <c r="F26" s="4"/>
      <c r="G26" s="5">
        <v>137</v>
      </c>
      <c r="H26" s="7">
        <v>34</v>
      </c>
      <c r="I26" s="1">
        <v>54</v>
      </c>
      <c r="J26" s="1">
        <v>31</v>
      </c>
      <c r="K26" s="1">
        <v>12</v>
      </c>
      <c r="L26" s="1">
        <v>4</v>
      </c>
      <c r="M26" s="1">
        <v>1</v>
      </c>
      <c r="N26" s="6">
        <v>1</v>
      </c>
    </row>
    <row r="27" spans="5:14" x14ac:dyDescent="0.3">
      <c r="E27" s="3" t="s">
        <v>40</v>
      </c>
      <c r="F27" s="4"/>
      <c r="G27" s="5">
        <v>12</v>
      </c>
      <c r="H27" s="7">
        <v>2</v>
      </c>
      <c r="I27" s="1">
        <v>2</v>
      </c>
      <c r="J27" s="1">
        <v>3</v>
      </c>
      <c r="K27" s="1">
        <v>3</v>
      </c>
      <c r="L27" s="1">
        <v>2</v>
      </c>
      <c r="M27" s="1">
        <v>0</v>
      </c>
      <c r="N27" s="6">
        <v>0</v>
      </c>
    </row>
    <row r="28" spans="5:14" x14ac:dyDescent="0.3">
      <c r="E28" s="3" t="s">
        <v>41</v>
      </c>
      <c r="F28" s="4"/>
      <c r="G28" s="5">
        <v>56</v>
      </c>
      <c r="H28" s="7">
        <v>6</v>
      </c>
      <c r="I28" s="1">
        <v>13</v>
      </c>
      <c r="J28" s="1">
        <v>20</v>
      </c>
      <c r="K28" s="1">
        <v>7</v>
      </c>
      <c r="L28" s="1">
        <v>7</v>
      </c>
      <c r="M28" s="1">
        <v>2</v>
      </c>
      <c r="N28" s="6">
        <v>1</v>
      </c>
    </row>
    <row r="29" spans="5:14" x14ac:dyDescent="0.3">
      <c r="E29" s="3" t="s">
        <v>42</v>
      </c>
      <c r="F29" s="4"/>
      <c r="G29" s="5">
        <v>88</v>
      </c>
      <c r="H29" s="7">
        <v>9</v>
      </c>
      <c r="I29" s="1">
        <v>18</v>
      </c>
      <c r="J29" s="1">
        <v>17</v>
      </c>
      <c r="K29" s="1">
        <v>14</v>
      </c>
      <c r="L29" s="1">
        <v>26</v>
      </c>
      <c r="M29" s="1">
        <v>1</v>
      </c>
      <c r="N29" s="6">
        <v>3</v>
      </c>
    </row>
    <row r="30" spans="5:14" x14ac:dyDescent="0.3">
      <c r="E30" s="3" t="s">
        <v>43</v>
      </c>
      <c r="F30" s="4"/>
      <c r="G30" s="5">
        <v>138</v>
      </c>
      <c r="H30" s="7">
        <v>14</v>
      </c>
      <c r="I30" s="1">
        <v>34</v>
      </c>
      <c r="J30" s="1">
        <v>34</v>
      </c>
      <c r="K30" s="1">
        <v>17</v>
      </c>
      <c r="L30" s="1">
        <v>24</v>
      </c>
      <c r="M30" s="1">
        <v>8</v>
      </c>
      <c r="N30" s="6">
        <v>7</v>
      </c>
    </row>
    <row r="31" spans="5:14" x14ac:dyDescent="0.3">
      <c r="E31" s="3" t="s">
        <v>44</v>
      </c>
      <c r="F31" s="4"/>
      <c r="G31" s="5">
        <v>95</v>
      </c>
      <c r="H31" s="7">
        <v>9</v>
      </c>
      <c r="I31" s="1">
        <v>30</v>
      </c>
      <c r="J31" s="1">
        <v>20</v>
      </c>
      <c r="K31" s="1">
        <v>11</v>
      </c>
      <c r="L31" s="1">
        <v>10</v>
      </c>
      <c r="M31" s="1">
        <v>10</v>
      </c>
      <c r="N31" s="6">
        <v>5</v>
      </c>
    </row>
    <row r="32" spans="5:14" x14ac:dyDescent="0.3">
      <c r="E32" s="3" t="s">
        <v>45</v>
      </c>
      <c r="F32" s="4"/>
      <c r="G32" s="5">
        <v>23</v>
      </c>
      <c r="H32" s="7">
        <v>4</v>
      </c>
      <c r="I32" s="1">
        <v>3</v>
      </c>
      <c r="J32" s="1">
        <v>9</v>
      </c>
      <c r="K32" s="1">
        <v>2</v>
      </c>
      <c r="L32" s="1">
        <v>0</v>
      </c>
      <c r="M32" s="1">
        <v>0</v>
      </c>
      <c r="N32" s="6">
        <v>5</v>
      </c>
    </row>
    <row r="33" spans="2:14" x14ac:dyDescent="0.3">
      <c r="E33" s="3" t="s">
        <v>46</v>
      </c>
      <c r="F33" s="4"/>
      <c r="G33" s="5">
        <v>6</v>
      </c>
      <c r="H33" s="7">
        <v>1</v>
      </c>
      <c r="I33" s="1">
        <v>4</v>
      </c>
      <c r="J33" s="1">
        <v>0</v>
      </c>
      <c r="K33" s="1">
        <v>0</v>
      </c>
      <c r="L33" s="1">
        <v>0</v>
      </c>
      <c r="M33" s="1">
        <v>1</v>
      </c>
      <c r="N33" s="6">
        <v>0</v>
      </c>
    </row>
    <row r="34" spans="2:14" x14ac:dyDescent="0.3">
      <c r="E34" s="52" t="s">
        <v>47</v>
      </c>
      <c r="F34" s="48"/>
      <c r="G34" s="49">
        <v>1</v>
      </c>
      <c r="H34" s="61">
        <v>0</v>
      </c>
      <c r="I34" s="28">
        <v>0</v>
      </c>
      <c r="J34" s="28">
        <v>0</v>
      </c>
      <c r="K34" s="28">
        <v>0</v>
      </c>
      <c r="L34" s="28">
        <v>1</v>
      </c>
      <c r="M34" s="28">
        <v>0</v>
      </c>
      <c r="N34" s="62">
        <v>0</v>
      </c>
    </row>
    <row r="36" spans="2:14" x14ac:dyDescent="0.3">
      <c r="B36" s="35" t="str">
        <f xml:space="preserve"> HYPERLINK("#'目次'!B8", "[2]")</f>
        <v>[2]</v>
      </c>
      <c r="C36" s="25" t="s">
        <v>54</v>
      </c>
    </row>
    <row r="39" spans="2:14" x14ac:dyDescent="0.3">
      <c r="C39" s="25" t="s">
        <v>15</v>
      </c>
    </row>
    <row r="40" spans="2:14" ht="37.5" x14ac:dyDescent="0.3">
      <c r="E40" s="95"/>
      <c r="F40" s="96"/>
      <c r="G40" s="37" t="s">
        <v>16</v>
      </c>
      <c r="H40" s="41" t="s">
        <v>55</v>
      </c>
      <c r="I40" s="18" t="s">
        <v>56</v>
      </c>
      <c r="J40" s="18" t="s">
        <v>57</v>
      </c>
      <c r="K40" s="18" t="s">
        <v>58</v>
      </c>
      <c r="L40" s="34" t="s">
        <v>59</v>
      </c>
    </row>
    <row r="41" spans="2:14" x14ac:dyDescent="0.3">
      <c r="E41" s="97"/>
      <c r="F41" s="98"/>
      <c r="G41" s="40"/>
      <c r="H41" s="36"/>
      <c r="I41" s="19"/>
      <c r="J41" s="19"/>
      <c r="K41" s="19"/>
      <c r="L41" s="39"/>
    </row>
    <row r="42" spans="2:14" x14ac:dyDescent="0.3">
      <c r="E42" s="54" t="s">
        <v>16</v>
      </c>
      <c r="F42" s="50"/>
      <c r="G42" s="38">
        <v>55336</v>
      </c>
      <c r="H42" s="20">
        <v>4906</v>
      </c>
      <c r="I42" s="20">
        <v>24562</v>
      </c>
      <c r="J42" s="20">
        <v>17342</v>
      </c>
      <c r="K42" s="20">
        <v>6139</v>
      </c>
      <c r="L42" s="51">
        <v>2387</v>
      </c>
    </row>
    <row r="43" spans="2:14" x14ac:dyDescent="0.3">
      <c r="E43" s="3" t="s">
        <v>24</v>
      </c>
      <c r="F43" s="4"/>
      <c r="G43" s="29">
        <v>144</v>
      </c>
      <c r="H43" s="32">
        <v>10</v>
      </c>
      <c r="I43" s="17">
        <v>71</v>
      </c>
      <c r="J43" s="17">
        <v>42</v>
      </c>
      <c r="K43" s="17">
        <v>15</v>
      </c>
      <c r="L43" s="33">
        <v>6</v>
      </c>
    </row>
    <row r="44" spans="2:14" x14ac:dyDescent="0.3">
      <c r="E44" s="3" t="s">
        <v>25</v>
      </c>
      <c r="F44" s="4"/>
      <c r="G44" s="5">
        <v>1073</v>
      </c>
      <c r="H44" s="7">
        <v>104</v>
      </c>
      <c r="I44" s="1">
        <v>511</v>
      </c>
      <c r="J44" s="1">
        <v>309</v>
      </c>
      <c r="K44" s="1">
        <v>114</v>
      </c>
      <c r="L44" s="6">
        <v>35</v>
      </c>
    </row>
    <row r="45" spans="2:14" x14ac:dyDescent="0.3">
      <c r="E45" s="3" t="s">
        <v>26</v>
      </c>
      <c r="F45" s="4"/>
      <c r="G45" s="5">
        <v>3737</v>
      </c>
      <c r="H45" s="7">
        <v>324</v>
      </c>
      <c r="I45" s="1">
        <v>1767</v>
      </c>
      <c r="J45" s="1">
        <v>1125</v>
      </c>
      <c r="K45" s="1">
        <v>398</v>
      </c>
      <c r="L45" s="6">
        <v>123</v>
      </c>
    </row>
    <row r="46" spans="2:14" x14ac:dyDescent="0.3">
      <c r="E46" s="3" t="s">
        <v>27</v>
      </c>
      <c r="F46" s="4"/>
      <c r="G46" s="5">
        <v>6583</v>
      </c>
      <c r="H46" s="7">
        <v>532</v>
      </c>
      <c r="I46" s="1">
        <v>3024</v>
      </c>
      <c r="J46" s="1">
        <v>2083</v>
      </c>
      <c r="K46" s="1">
        <v>689</v>
      </c>
      <c r="L46" s="6">
        <v>255</v>
      </c>
    </row>
    <row r="47" spans="2:14" x14ac:dyDescent="0.3">
      <c r="E47" s="3" t="s">
        <v>28</v>
      </c>
      <c r="F47" s="4"/>
      <c r="G47" s="5">
        <v>8475</v>
      </c>
      <c r="H47" s="7">
        <v>538</v>
      </c>
      <c r="I47" s="1">
        <v>3692</v>
      </c>
      <c r="J47" s="1">
        <v>2915</v>
      </c>
      <c r="K47" s="1">
        <v>998</v>
      </c>
      <c r="L47" s="6">
        <v>332</v>
      </c>
    </row>
    <row r="48" spans="2:14" x14ac:dyDescent="0.3">
      <c r="E48" s="3" t="s">
        <v>29</v>
      </c>
      <c r="F48" s="4"/>
      <c r="G48" s="5">
        <v>4017</v>
      </c>
      <c r="H48" s="7">
        <v>175</v>
      </c>
      <c r="I48" s="1">
        <v>1525</v>
      </c>
      <c r="J48" s="1">
        <v>1607</v>
      </c>
      <c r="K48" s="1">
        <v>568</v>
      </c>
      <c r="L48" s="6">
        <v>142</v>
      </c>
    </row>
    <row r="49" spans="5:12" x14ac:dyDescent="0.3">
      <c r="E49" s="3" t="s">
        <v>30</v>
      </c>
      <c r="F49" s="4"/>
      <c r="G49" s="5">
        <v>1579</v>
      </c>
      <c r="H49" s="7">
        <v>60</v>
      </c>
      <c r="I49" s="1">
        <v>507</v>
      </c>
      <c r="J49" s="1">
        <v>668</v>
      </c>
      <c r="K49" s="1">
        <v>271</v>
      </c>
      <c r="L49" s="6">
        <v>73</v>
      </c>
    </row>
    <row r="50" spans="5:12" x14ac:dyDescent="0.3">
      <c r="E50" s="3" t="s">
        <v>31</v>
      </c>
      <c r="F50" s="4"/>
      <c r="G50" s="5">
        <v>247</v>
      </c>
      <c r="H50" s="7">
        <v>8</v>
      </c>
      <c r="I50" s="1">
        <v>73</v>
      </c>
      <c r="J50" s="1">
        <v>103</v>
      </c>
      <c r="K50" s="1">
        <v>53</v>
      </c>
      <c r="L50" s="6">
        <v>10</v>
      </c>
    </row>
    <row r="51" spans="5:12" x14ac:dyDescent="0.3">
      <c r="E51" s="3" t="s">
        <v>32</v>
      </c>
      <c r="F51" s="4"/>
      <c r="G51" s="5">
        <v>298</v>
      </c>
      <c r="H51" s="7">
        <v>25</v>
      </c>
      <c r="I51" s="1">
        <v>159</v>
      </c>
      <c r="J51" s="1">
        <v>84</v>
      </c>
      <c r="K51" s="1">
        <v>24</v>
      </c>
      <c r="L51" s="6">
        <v>6</v>
      </c>
    </row>
    <row r="52" spans="5:12" x14ac:dyDescent="0.3">
      <c r="E52" s="3" t="s">
        <v>33</v>
      </c>
      <c r="F52" s="4"/>
      <c r="G52" s="5">
        <v>2148</v>
      </c>
      <c r="H52" s="7">
        <v>256</v>
      </c>
      <c r="I52" s="1">
        <v>1063</v>
      </c>
      <c r="J52" s="1">
        <v>597</v>
      </c>
      <c r="K52" s="1">
        <v>165</v>
      </c>
      <c r="L52" s="6">
        <v>67</v>
      </c>
    </row>
    <row r="53" spans="5:12" x14ac:dyDescent="0.3">
      <c r="E53" s="3" t="s">
        <v>34</v>
      </c>
      <c r="F53" s="4"/>
      <c r="G53" s="5">
        <v>5324</v>
      </c>
      <c r="H53" s="7">
        <v>723</v>
      </c>
      <c r="I53" s="1">
        <v>2649</v>
      </c>
      <c r="J53" s="1">
        <v>1323</v>
      </c>
      <c r="K53" s="1">
        <v>461</v>
      </c>
      <c r="L53" s="6">
        <v>168</v>
      </c>
    </row>
    <row r="54" spans="5:12" x14ac:dyDescent="0.3">
      <c r="E54" s="3" t="s">
        <v>35</v>
      </c>
      <c r="F54" s="4"/>
      <c r="G54" s="5">
        <v>9153</v>
      </c>
      <c r="H54" s="7">
        <v>1012</v>
      </c>
      <c r="I54" s="1">
        <v>4325</v>
      </c>
      <c r="J54" s="1">
        <v>2491</v>
      </c>
      <c r="K54" s="1">
        <v>923</v>
      </c>
      <c r="L54" s="6">
        <v>402</v>
      </c>
    </row>
    <row r="55" spans="5:12" x14ac:dyDescent="0.3">
      <c r="E55" s="3" t="s">
        <v>36</v>
      </c>
      <c r="F55" s="4"/>
      <c r="G55" s="5">
        <v>8028</v>
      </c>
      <c r="H55" s="7">
        <v>802</v>
      </c>
      <c r="I55" s="1">
        <v>3542</v>
      </c>
      <c r="J55" s="1">
        <v>2432</v>
      </c>
      <c r="K55" s="1">
        <v>814</v>
      </c>
      <c r="L55" s="6">
        <v>438</v>
      </c>
    </row>
    <row r="56" spans="5:12" x14ac:dyDescent="0.3">
      <c r="E56" s="3" t="s">
        <v>37</v>
      </c>
      <c r="F56" s="4"/>
      <c r="G56" s="5">
        <v>2918</v>
      </c>
      <c r="H56" s="7">
        <v>199</v>
      </c>
      <c r="I56" s="1">
        <v>1128</v>
      </c>
      <c r="J56" s="1">
        <v>996</v>
      </c>
      <c r="K56" s="1">
        <v>439</v>
      </c>
      <c r="L56" s="6">
        <v>156</v>
      </c>
    </row>
    <row r="57" spans="5:12" x14ac:dyDescent="0.3">
      <c r="E57" s="3" t="s">
        <v>38</v>
      </c>
      <c r="F57" s="4"/>
      <c r="G57" s="5">
        <v>906</v>
      </c>
      <c r="H57" s="7">
        <v>37</v>
      </c>
      <c r="I57" s="1">
        <v>286</v>
      </c>
      <c r="J57" s="1">
        <v>388</v>
      </c>
      <c r="K57" s="1">
        <v>153</v>
      </c>
      <c r="L57" s="6">
        <v>42</v>
      </c>
    </row>
    <row r="58" spans="5:12" x14ac:dyDescent="0.3">
      <c r="E58" s="3" t="s">
        <v>39</v>
      </c>
      <c r="F58" s="4"/>
      <c r="G58" s="5">
        <v>137</v>
      </c>
      <c r="H58" s="7">
        <v>4</v>
      </c>
      <c r="I58" s="1">
        <v>39</v>
      </c>
      <c r="J58" s="1">
        <v>58</v>
      </c>
      <c r="K58" s="1">
        <v>29</v>
      </c>
      <c r="L58" s="6">
        <v>7</v>
      </c>
    </row>
    <row r="59" spans="5:12" x14ac:dyDescent="0.3">
      <c r="E59" s="3" t="s">
        <v>40</v>
      </c>
      <c r="F59" s="4"/>
      <c r="G59" s="5">
        <v>12</v>
      </c>
      <c r="H59" s="7">
        <v>3</v>
      </c>
      <c r="I59" s="1">
        <v>5</v>
      </c>
      <c r="J59" s="1">
        <v>2</v>
      </c>
      <c r="K59" s="1">
        <v>1</v>
      </c>
      <c r="L59" s="6">
        <v>1</v>
      </c>
    </row>
    <row r="60" spans="5:12" x14ac:dyDescent="0.3">
      <c r="E60" s="3" t="s">
        <v>41</v>
      </c>
      <c r="F60" s="4"/>
      <c r="G60" s="5">
        <v>56</v>
      </c>
      <c r="H60" s="7">
        <v>10</v>
      </c>
      <c r="I60" s="1">
        <v>26</v>
      </c>
      <c r="J60" s="1">
        <v>8</v>
      </c>
      <c r="K60" s="1">
        <v>3</v>
      </c>
      <c r="L60" s="6">
        <v>9</v>
      </c>
    </row>
    <row r="61" spans="5:12" x14ac:dyDescent="0.3">
      <c r="E61" s="3" t="s">
        <v>42</v>
      </c>
      <c r="F61" s="4"/>
      <c r="G61" s="5">
        <v>88</v>
      </c>
      <c r="H61" s="7">
        <v>26</v>
      </c>
      <c r="I61" s="1">
        <v>35</v>
      </c>
      <c r="J61" s="1">
        <v>12</v>
      </c>
      <c r="K61" s="1">
        <v>4</v>
      </c>
      <c r="L61" s="6">
        <v>11</v>
      </c>
    </row>
    <row r="62" spans="5:12" x14ac:dyDescent="0.3">
      <c r="E62" s="3" t="s">
        <v>43</v>
      </c>
      <c r="F62" s="4"/>
      <c r="G62" s="5">
        <v>138</v>
      </c>
      <c r="H62" s="7">
        <v>23</v>
      </c>
      <c r="I62" s="1">
        <v>55</v>
      </c>
      <c r="J62" s="1">
        <v>34</v>
      </c>
      <c r="K62" s="1">
        <v>3</v>
      </c>
      <c r="L62" s="6">
        <v>23</v>
      </c>
    </row>
    <row r="63" spans="5:12" x14ac:dyDescent="0.3">
      <c r="E63" s="3" t="s">
        <v>44</v>
      </c>
      <c r="F63" s="4"/>
      <c r="G63" s="5">
        <v>95</v>
      </c>
      <c r="H63" s="7">
        <v>16</v>
      </c>
      <c r="I63" s="1">
        <v>31</v>
      </c>
      <c r="J63" s="1">
        <v>22</v>
      </c>
      <c r="K63" s="1">
        <v>2</v>
      </c>
      <c r="L63" s="6">
        <v>24</v>
      </c>
    </row>
    <row r="64" spans="5:12" x14ac:dyDescent="0.3">
      <c r="E64" s="3" t="s">
        <v>45</v>
      </c>
      <c r="F64" s="4"/>
      <c r="G64" s="5">
        <v>23</v>
      </c>
      <c r="H64" s="7">
        <v>1</v>
      </c>
      <c r="I64" s="1">
        <v>8</v>
      </c>
      <c r="J64" s="1">
        <v>6</v>
      </c>
      <c r="K64" s="1">
        <v>0</v>
      </c>
      <c r="L64" s="6">
        <v>8</v>
      </c>
    </row>
    <row r="65" spans="2:14" x14ac:dyDescent="0.3">
      <c r="E65" s="3" t="s">
        <v>46</v>
      </c>
      <c r="F65" s="4"/>
      <c r="G65" s="5">
        <v>6</v>
      </c>
      <c r="H65" s="7">
        <v>0</v>
      </c>
      <c r="I65" s="1">
        <v>0</v>
      </c>
      <c r="J65" s="1">
        <v>5</v>
      </c>
      <c r="K65" s="1">
        <v>0</v>
      </c>
      <c r="L65" s="6">
        <v>1</v>
      </c>
    </row>
    <row r="66" spans="2:14" x14ac:dyDescent="0.3">
      <c r="E66" s="52" t="s">
        <v>47</v>
      </c>
      <c r="F66" s="48"/>
      <c r="G66" s="49">
        <v>1</v>
      </c>
      <c r="H66" s="61">
        <v>1</v>
      </c>
      <c r="I66" s="28">
        <v>0</v>
      </c>
      <c r="J66" s="28">
        <v>0</v>
      </c>
      <c r="K66" s="28">
        <v>0</v>
      </c>
      <c r="L66" s="62">
        <v>0</v>
      </c>
    </row>
    <row r="68" spans="2:14" x14ac:dyDescent="0.3">
      <c r="B68" s="35" t="str">
        <f xml:space="preserve"> HYPERLINK("#'目次'!B9", "[3]")</f>
        <v>[3]</v>
      </c>
      <c r="C68" s="25" t="s">
        <v>14</v>
      </c>
    </row>
    <row r="71" spans="2:14" x14ac:dyDescent="0.3">
      <c r="C71" s="25" t="s">
        <v>62</v>
      </c>
    </row>
    <row r="72" spans="2:14" ht="25" x14ac:dyDescent="0.3">
      <c r="E72" s="95"/>
      <c r="F72" s="96"/>
      <c r="G72" s="37" t="s">
        <v>16</v>
      </c>
      <c r="H72" s="41" t="s">
        <v>17</v>
      </c>
      <c r="I72" s="18" t="s">
        <v>18</v>
      </c>
      <c r="J72" s="18" t="s">
        <v>19</v>
      </c>
      <c r="K72" s="18" t="s">
        <v>20</v>
      </c>
      <c r="L72" s="18" t="s">
        <v>21</v>
      </c>
      <c r="M72" s="18" t="s">
        <v>22</v>
      </c>
      <c r="N72" s="34" t="s">
        <v>23</v>
      </c>
    </row>
    <row r="73" spans="2:14" x14ac:dyDescent="0.3">
      <c r="E73" s="97"/>
      <c r="F73" s="98"/>
      <c r="G73" s="40"/>
      <c r="H73" s="36"/>
      <c r="I73" s="19"/>
      <c r="J73" s="19"/>
      <c r="K73" s="19"/>
      <c r="L73" s="19"/>
      <c r="M73" s="19"/>
      <c r="N73" s="39"/>
    </row>
    <row r="74" spans="2:14" x14ac:dyDescent="0.3">
      <c r="E74" s="54" t="s">
        <v>16</v>
      </c>
      <c r="F74" s="50"/>
      <c r="G74" s="38">
        <v>55336</v>
      </c>
      <c r="H74" s="20">
        <v>10222</v>
      </c>
      <c r="I74" s="20">
        <v>19178</v>
      </c>
      <c r="J74" s="20">
        <v>13973</v>
      </c>
      <c r="K74" s="20">
        <v>7022</v>
      </c>
      <c r="L74" s="20">
        <v>3794</v>
      </c>
      <c r="M74" s="20">
        <v>900</v>
      </c>
      <c r="N74" s="51">
        <v>247</v>
      </c>
    </row>
    <row r="75" spans="2:14" ht="25" x14ac:dyDescent="0.3">
      <c r="E75" s="3" t="s">
        <v>63</v>
      </c>
      <c r="F75" s="4"/>
      <c r="G75" s="29">
        <v>72</v>
      </c>
      <c r="H75" s="32">
        <v>9</v>
      </c>
      <c r="I75" s="17">
        <v>20</v>
      </c>
      <c r="J75" s="17">
        <v>27</v>
      </c>
      <c r="K75" s="17">
        <v>10</v>
      </c>
      <c r="L75" s="17">
        <v>6</v>
      </c>
      <c r="M75" s="17">
        <v>0</v>
      </c>
      <c r="N75" s="33">
        <v>0</v>
      </c>
    </row>
    <row r="76" spans="2:14" ht="25" x14ac:dyDescent="0.3">
      <c r="E76" s="3" t="s">
        <v>64</v>
      </c>
      <c r="F76" s="4"/>
      <c r="G76" s="5">
        <v>32</v>
      </c>
      <c r="H76" s="7">
        <v>5</v>
      </c>
      <c r="I76" s="1">
        <v>11</v>
      </c>
      <c r="J76" s="1">
        <v>8</v>
      </c>
      <c r="K76" s="1">
        <v>7</v>
      </c>
      <c r="L76" s="1">
        <v>0</v>
      </c>
      <c r="M76" s="1">
        <v>1</v>
      </c>
      <c r="N76" s="6">
        <v>0</v>
      </c>
    </row>
    <row r="77" spans="2:14" ht="25" x14ac:dyDescent="0.3">
      <c r="E77" s="3" t="s">
        <v>65</v>
      </c>
      <c r="F77" s="4"/>
      <c r="G77" s="5">
        <v>5</v>
      </c>
      <c r="H77" s="7">
        <v>1</v>
      </c>
      <c r="I77" s="1">
        <v>1</v>
      </c>
      <c r="J77" s="1">
        <v>2</v>
      </c>
      <c r="K77" s="1">
        <v>0</v>
      </c>
      <c r="L77" s="1">
        <v>1</v>
      </c>
      <c r="M77" s="1">
        <v>0</v>
      </c>
      <c r="N77" s="6">
        <v>0</v>
      </c>
    </row>
    <row r="78" spans="2:14" ht="25" x14ac:dyDescent="0.3">
      <c r="E78" s="3" t="s">
        <v>66</v>
      </c>
      <c r="F78" s="4"/>
      <c r="G78" s="5">
        <v>3</v>
      </c>
      <c r="H78" s="7">
        <v>1</v>
      </c>
      <c r="I78" s="1">
        <v>1</v>
      </c>
      <c r="J78" s="1">
        <v>0</v>
      </c>
      <c r="K78" s="1">
        <v>1</v>
      </c>
      <c r="L78" s="1">
        <v>0</v>
      </c>
      <c r="M78" s="1">
        <v>0</v>
      </c>
      <c r="N78" s="6">
        <v>0</v>
      </c>
    </row>
    <row r="79" spans="2:14" ht="25" x14ac:dyDescent="0.3">
      <c r="E79" s="3" t="s">
        <v>67</v>
      </c>
      <c r="F79" s="4"/>
      <c r="G79" s="5">
        <v>10</v>
      </c>
      <c r="H79" s="7">
        <v>1</v>
      </c>
      <c r="I79" s="1">
        <v>3</v>
      </c>
      <c r="J79" s="1">
        <v>2</v>
      </c>
      <c r="K79" s="1">
        <v>3</v>
      </c>
      <c r="L79" s="1">
        <v>0</v>
      </c>
      <c r="M79" s="1">
        <v>1</v>
      </c>
      <c r="N79" s="6">
        <v>0</v>
      </c>
    </row>
    <row r="80" spans="2:14" ht="25" x14ac:dyDescent="0.3">
      <c r="E80" s="3" t="s">
        <v>68</v>
      </c>
      <c r="F80" s="4"/>
      <c r="G80" s="5">
        <v>22</v>
      </c>
      <c r="H80" s="7">
        <v>8</v>
      </c>
      <c r="I80" s="1">
        <v>9</v>
      </c>
      <c r="J80" s="1">
        <v>3</v>
      </c>
      <c r="K80" s="1">
        <v>1</v>
      </c>
      <c r="L80" s="1">
        <v>1</v>
      </c>
      <c r="M80" s="1">
        <v>0</v>
      </c>
      <c r="N80" s="6">
        <v>0</v>
      </c>
    </row>
    <row r="81" spans="5:14" ht="25" x14ac:dyDescent="0.3">
      <c r="E81" s="3" t="s">
        <v>69</v>
      </c>
      <c r="F81" s="4"/>
      <c r="G81" s="5">
        <v>379</v>
      </c>
      <c r="H81" s="7">
        <v>74</v>
      </c>
      <c r="I81" s="1">
        <v>117</v>
      </c>
      <c r="J81" s="1">
        <v>98</v>
      </c>
      <c r="K81" s="1">
        <v>48</v>
      </c>
      <c r="L81" s="1">
        <v>40</v>
      </c>
      <c r="M81" s="1">
        <v>2</v>
      </c>
      <c r="N81" s="6">
        <v>0</v>
      </c>
    </row>
    <row r="82" spans="5:14" ht="25" x14ac:dyDescent="0.3">
      <c r="E82" s="3" t="s">
        <v>70</v>
      </c>
      <c r="F82" s="4"/>
      <c r="G82" s="5">
        <v>216</v>
      </c>
      <c r="H82" s="7">
        <v>40</v>
      </c>
      <c r="I82" s="1">
        <v>61</v>
      </c>
      <c r="J82" s="1">
        <v>67</v>
      </c>
      <c r="K82" s="1">
        <v>31</v>
      </c>
      <c r="L82" s="1">
        <v>16</v>
      </c>
      <c r="M82" s="1">
        <v>1</v>
      </c>
      <c r="N82" s="6">
        <v>0</v>
      </c>
    </row>
    <row r="83" spans="5:14" ht="25" x14ac:dyDescent="0.3">
      <c r="E83" s="3" t="s">
        <v>71</v>
      </c>
      <c r="F83" s="4"/>
      <c r="G83" s="5">
        <v>221</v>
      </c>
      <c r="H83" s="7">
        <v>36</v>
      </c>
      <c r="I83" s="1">
        <v>67</v>
      </c>
      <c r="J83" s="1">
        <v>55</v>
      </c>
      <c r="K83" s="1">
        <v>36</v>
      </c>
      <c r="L83" s="1">
        <v>25</v>
      </c>
      <c r="M83" s="1">
        <v>2</v>
      </c>
      <c r="N83" s="6">
        <v>0</v>
      </c>
    </row>
    <row r="84" spans="5:14" ht="25" x14ac:dyDescent="0.3">
      <c r="E84" s="3" t="s">
        <v>72</v>
      </c>
      <c r="F84" s="4"/>
      <c r="G84" s="5">
        <v>81</v>
      </c>
      <c r="H84" s="7">
        <v>19</v>
      </c>
      <c r="I84" s="1">
        <v>15</v>
      </c>
      <c r="J84" s="1">
        <v>25</v>
      </c>
      <c r="K84" s="1">
        <v>12</v>
      </c>
      <c r="L84" s="1">
        <v>7</v>
      </c>
      <c r="M84" s="1">
        <v>3</v>
      </c>
      <c r="N84" s="6">
        <v>0</v>
      </c>
    </row>
    <row r="85" spans="5:14" ht="25" x14ac:dyDescent="0.3">
      <c r="E85" s="3" t="s">
        <v>73</v>
      </c>
      <c r="F85" s="4"/>
      <c r="G85" s="5">
        <v>79</v>
      </c>
      <c r="H85" s="7">
        <v>15</v>
      </c>
      <c r="I85" s="1">
        <v>20</v>
      </c>
      <c r="J85" s="1">
        <v>25</v>
      </c>
      <c r="K85" s="1">
        <v>9</v>
      </c>
      <c r="L85" s="1">
        <v>6</v>
      </c>
      <c r="M85" s="1">
        <v>3</v>
      </c>
      <c r="N85" s="6">
        <v>1</v>
      </c>
    </row>
    <row r="86" spans="5:14" ht="25" x14ac:dyDescent="0.3">
      <c r="E86" s="3" t="s">
        <v>74</v>
      </c>
      <c r="F86" s="4"/>
      <c r="G86" s="5">
        <v>95</v>
      </c>
      <c r="H86" s="7">
        <v>15</v>
      </c>
      <c r="I86" s="1">
        <v>27</v>
      </c>
      <c r="J86" s="1">
        <v>26</v>
      </c>
      <c r="K86" s="1">
        <v>13</v>
      </c>
      <c r="L86" s="1">
        <v>12</v>
      </c>
      <c r="M86" s="1">
        <v>2</v>
      </c>
      <c r="N86" s="6">
        <v>0</v>
      </c>
    </row>
    <row r="87" spans="5:14" ht="25" x14ac:dyDescent="0.3">
      <c r="E87" s="3" t="s">
        <v>75</v>
      </c>
      <c r="F87" s="4"/>
      <c r="G87" s="5">
        <v>524</v>
      </c>
      <c r="H87" s="7">
        <v>93</v>
      </c>
      <c r="I87" s="1">
        <v>170</v>
      </c>
      <c r="J87" s="1">
        <v>125</v>
      </c>
      <c r="K87" s="1">
        <v>83</v>
      </c>
      <c r="L87" s="1">
        <v>38</v>
      </c>
      <c r="M87" s="1">
        <v>13</v>
      </c>
      <c r="N87" s="6">
        <v>2</v>
      </c>
    </row>
    <row r="88" spans="5:14" ht="25" x14ac:dyDescent="0.3">
      <c r="E88" s="3" t="s">
        <v>76</v>
      </c>
      <c r="F88" s="4"/>
      <c r="G88" s="5">
        <v>554</v>
      </c>
      <c r="H88" s="7">
        <v>89</v>
      </c>
      <c r="I88" s="1">
        <v>198</v>
      </c>
      <c r="J88" s="1">
        <v>130</v>
      </c>
      <c r="K88" s="1">
        <v>89</v>
      </c>
      <c r="L88" s="1">
        <v>37</v>
      </c>
      <c r="M88" s="1">
        <v>10</v>
      </c>
      <c r="N88" s="6">
        <v>1</v>
      </c>
    </row>
    <row r="89" spans="5:14" ht="25" x14ac:dyDescent="0.3">
      <c r="E89" s="3" t="s">
        <v>77</v>
      </c>
      <c r="F89" s="4"/>
      <c r="G89" s="5">
        <v>848</v>
      </c>
      <c r="H89" s="7">
        <v>175</v>
      </c>
      <c r="I89" s="1">
        <v>267</v>
      </c>
      <c r="J89" s="1">
        <v>230</v>
      </c>
      <c r="K89" s="1">
        <v>116</v>
      </c>
      <c r="L89" s="1">
        <v>53</v>
      </c>
      <c r="M89" s="1">
        <v>5</v>
      </c>
      <c r="N89" s="6">
        <v>2</v>
      </c>
    </row>
    <row r="90" spans="5:14" ht="25" x14ac:dyDescent="0.3">
      <c r="E90" s="3" t="s">
        <v>78</v>
      </c>
      <c r="F90" s="4"/>
      <c r="G90" s="5">
        <v>610</v>
      </c>
      <c r="H90" s="7">
        <v>120</v>
      </c>
      <c r="I90" s="1">
        <v>225</v>
      </c>
      <c r="J90" s="1">
        <v>139</v>
      </c>
      <c r="K90" s="1">
        <v>84</v>
      </c>
      <c r="L90" s="1">
        <v>33</v>
      </c>
      <c r="M90" s="1">
        <v>8</v>
      </c>
      <c r="N90" s="6">
        <v>1</v>
      </c>
    </row>
    <row r="91" spans="5:14" ht="25" x14ac:dyDescent="0.3">
      <c r="E91" s="3" t="s">
        <v>79</v>
      </c>
      <c r="F91" s="4"/>
      <c r="G91" s="5">
        <v>564</v>
      </c>
      <c r="H91" s="7">
        <v>110</v>
      </c>
      <c r="I91" s="1">
        <v>214</v>
      </c>
      <c r="J91" s="1">
        <v>131</v>
      </c>
      <c r="K91" s="1">
        <v>65</v>
      </c>
      <c r="L91" s="1">
        <v>36</v>
      </c>
      <c r="M91" s="1">
        <v>7</v>
      </c>
      <c r="N91" s="6">
        <v>1</v>
      </c>
    </row>
    <row r="92" spans="5:14" ht="25" x14ac:dyDescent="0.3">
      <c r="E92" s="3" t="s">
        <v>80</v>
      </c>
      <c r="F92" s="4"/>
      <c r="G92" s="5">
        <v>635</v>
      </c>
      <c r="H92" s="7">
        <v>149</v>
      </c>
      <c r="I92" s="1">
        <v>181</v>
      </c>
      <c r="J92" s="1">
        <v>143</v>
      </c>
      <c r="K92" s="1">
        <v>105</v>
      </c>
      <c r="L92" s="1">
        <v>47</v>
      </c>
      <c r="M92" s="1">
        <v>10</v>
      </c>
      <c r="N92" s="6">
        <v>0</v>
      </c>
    </row>
    <row r="93" spans="5:14" ht="25" x14ac:dyDescent="0.3">
      <c r="E93" s="3" t="s">
        <v>81</v>
      </c>
      <c r="F93" s="4"/>
      <c r="G93" s="5">
        <v>576</v>
      </c>
      <c r="H93" s="7">
        <v>72</v>
      </c>
      <c r="I93" s="1">
        <v>239</v>
      </c>
      <c r="J93" s="1">
        <v>150</v>
      </c>
      <c r="K93" s="1">
        <v>70</v>
      </c>
      <c r="L93" s="1">
        <v>30</v>
      </c>
      <c r="M93" s="1">
        <v>14</v>
      </c>
      <c r="N93" s="6">
        <v>1</v>
      </c>
    </row>
    <row r="94" spans="5:14" ht="25" x14ac:dyDescent="0.3">
      <c r="E94" s="3" t="s">
        <v>82</v>
      </c>
      <c r="F94" s="4"/>
      <c r="G94" s="5">
        <v>699</v>
      </c>
      <c r="H94" s="7">
        <v>120</v>
      </c>
      <c r="I94" s="1">
        <v>247</v>
      </c>
      <c r="J94" s="1">
        <v>177</v>
      </c>
      <c r="K94" s="1">
        <v>102</v>
      </c>
      <c r="L94" s="1">
        <v>48</v>
      </c>
      <c r="M94" s="1">
        <v>4</v>
      </c>
      <c r="N94" s="6">
        <v>1</v>
      </c>
    </row>
    <row r="95" spans="5:14" ht="25" x14ac:dyDescent="0.3">
      <c r="E95" s="3" t="s">
        <v>83</v>
      </c>
      <c r="F95" s="4"/>
      <c r="G95" s="5">
        <v>1217</v>
      </c>
      <c r="H95" s="7">
        <v>237</v>
      </c>
      <c r="I95" s="1">
        <v>428</v>
      </c>
      <c r="J95" s="1">
        <v>319</v>
      </c>
      <c r="K95" s="1">
        <v>150</v>
      </c>
      <c r="L95" s="1">
        <v>66</v>
      </c>
      <c r="M95" s="1">
        <v>16</v>
      </c>
      <c r="N95" s="6">
        <v>1</v>
      </c>
    </row>
    <row r="96" spans="5:14" ht="25" x14ac:dyDescent="0.3">
      <c r="E96" s="3" t="s">
        <v>84</v>
      </c>
      <c r="F96" s="4"/>
      <c r="G96" s="5">
        <v>1004</v>
      </c>
      <c r="H96" s="7">
        <v>194</v>
      </c>
      <c r="I96" s="1">
        <v>397</v>
      </c>
      <c r="J96" s="1">
        <v>219</v>
      </c>
      <c r="K96" s="1">
        <v>115</v>
      </c>
      <c r="L96" s="1">
        <v>63</v>
      </c>
      <c r="M96" s="1">
        <v>14</v>
      </c>
      <c r="N96" s="6">
        <v>2</v>
      </c>
    </row>
    <row r="97" spans="5:14" ht="25" x14ac:dyDescent="0.3">
      <c r="E97" s="3" t="s">
        <v>85</v>
      </c>
      <c r="F97" s="4"/>
      <c r="G97" s="5">
        <v>959</v>
      </c>
      <c r="H97" s="7">
        <v>160</v>
      </c>
      <c r="I97" s="1">
        <v>388</v>
      </c>
      <c r="J97" s="1">
        <v>201</v>
      </c>
      <c r="K97" s="1">
        <v>140</v>
      </c>
      <c r="L97" s="1">
        <v>53</v>
      </c>
      <c r="M97" s="1">
        <v>16</v>
      </c>
      <c r="N97" s="6">
        <v>1</v>
      </c>
    </row>
    <row r="98" spans="5:14" ht="25" x14ac:dyDescent="0.3">
      <c r="E98" s="3" t="s">
        <v>86</v>
      </c>
      <c r="F98" s="4"/>
      <c r="G98" s="5">
        <v>2121</v>
      </c>
      <c r="H98" s="7">
        <v>455</v>
      </c>
      <c r="I98" s="1">
        <v>737</v>
      </c>
      <c r="J98" s="1">
        <v>456</v>
      </c>
      <c r="K98" s="1">
        <v>277</v>
      </c>
      <c r="L98" s="1">
        <v>150</v>
      </c>
      <c r="M98" s="1">
        <v>39</v>
      </c>
      <c r="N98" s="6">
        <v>7</v>
      </c>
    </row>
    <row r="99" spans="5:14" ht="25" x14ac:dyDescent="0.3">
      <c r="E99" s="3" t="s">
        <v>87</v>
      </c>
      <c r="F99" s="4"/>
      <c r="G99" s="5">
        <v>549</v>
      </c>
      <c r="H99" s="7">
        <v>101</v>
      </c>
      <c r="I99" s="1">
        <v>219</v>
      </c>
      <c r="J99" s="1">
        <v>129</v>
      </c>
      <c r="K99" s="1">
        <v>74</v>
      </c>
      <c r="L99" s="1">
        <v>14</v>
      </c>
      <c r="M99" s="1">
        <v>9</v>
      </c>
      <c r="N99" s="6">
        <v>3</v>
      </c>
    </row>
    <row r="100" spans="5:14" ht="25" x14ac:dyDescent="0.3">
      <c r="E100" s="3" t="s">
        <v>88</v>
      </c>
      <c r="F100" s="4"/>
      <c r="G100" s="5">
        <v>757</v>
      </c>
      <c r="H100" s="7">
        <v>134</v>
      </c>
      <c r="I100" s="1">
        <v>276</v>
      </c>
      <c r="J100" s="1">
        <v>197</v>
      </c>
      <c r="K100" s="1">
        <v>108</v>
      </c>
      <c r="L100" s="1">
        <v>29</v>
      </c>
      <c r="M100" s="1">
        <v>11</v>
      </c>
      <c r="N100" s="6">
        <v>2</v>
      </c>
    </row>
    <row r="101" spans="5:14" ht="25" x14ac:dyDescent="0.3">
      <c r="E101" s="3" t="s">
        <v>89</v>
      </c>
      <c r="F101" s="4"/>
      <c r="G101" s="5">
        <v>1246</v>
      </c>
      <c r="H101" s="7">
        <v>188</v>
      </c>
      <c r="I101" s="1">
        <v>492</v>
      </c>
      <c r="J101" s="1">
        <v>321</v>
      </c>
      <c r="K101" s="1">
        <v>152</v>
      </c>
      <c r="L101" s="1">
        <v>70</v>
      </c>
      <c r="M101" s="1">
        <v>21</v>
      </c>
      <c r="N101" s="6">
        <v>2</v>
      </c>
    </row>
    <row r="102" spans="5:14" ht="25" x14ac:dyDescent="0.3">
      <c r="E102" s="3" t="s">
        <v>90</v>
      </c>
      <c r="F102" s="4"/>
      <c r="G102" s="5">
        <v>1144</v>
      </c>
      <c r="H102" s="7">
        <v>201</v>
      </c>
      <c r="I102" s="1">
        <v>424</v>
      </c>
      <c r="J102" s="1">
        <v>299</v>
      </c>
      <c r="K102" s="1">
        <v>146</v>
      </c>
      <c r="L102" s="1">
        <v>54</v>
      </c>
      <c r="M102" s="1">
        <v>18</v>
      </c>
      <c r="N102" s="6">
        <v>2</v>
      </c>
    </row>
    <row r="103" spans="5:14" ht="25" x14ac:dyDescent="0.3">
      <c r="E103" s="3" t="s">
        <v>91</v>
      </c>
      <c r="F103" s="4"/>
      <c r="G103" s="5">
        <v>1315</v>
      </c>
      <c r="H103" s="7">
        <v>271</v>
      </c>
      <c r="I103" s="1">
        <v>504</v>
      </c>
      <c r="J103" s="1">
        <v>305</v>
      </c>
      <c r="K103" s="1">
        <v>161</v>
      </c>
      <c r="L103" s="1">
        <v>60</v>
      </c>
      <c r="M103" s="1">
        <v>13</v>
      </c>
      <c r="N103" s="6">
        <v>1</v>
      </c>
    </row>
    <row r="104" spans="5:14" ht="25" x14ac:dyDescent="0.3">
      <c r="E104" s="3" t="s">
        <v>92</v>
      </c>
      <c r="F104" s="4"/>
      <c r="G104" s="5">
        <v>3455</v>
      </c>
      <c r="H104" s="7">
        <v>648</v>
      </c>
      <c r="I104" s="1">
        <v>1312</v>
      </c>
      <c r="J104" s="1">
        <v>803</v>
      </c>
      <c r="K104" s="1">
        <v>427</v>
      </c>
      <c r="L104" s="1">
        <v>196</v>
      </c>
      <c r="M104" s="1">
        <v>55</v>
      </c>
      <c r="N104" s="6">
        <v>14</v>
      </c>
    </row>
    <row r="105" spans="5:14" ht="25" x14ac:dyDescent="0.3">
      <c r="E105" s="3" t="s">
        <v>93</v>
      </c>
      <c r="F105" s="4"/>
      <c r="G105" s="5">
        <v>186</v>
      </c>
      <c r="H105" s="7">
        <v>36</v>
      </c>
      <c r="I105" s="1">
        <v>91</v>
      </c>
      <c r="J105" s="1">
        <v>39</v>
      </c>
      <c r="K105" s="1">
        <v>17</v>
      </c>
      <c r="L105" s="1">
        <v>2</v>
      </c>
      <c r="M105" s="1">
        <v>0</v>
      </c>
      <c r="N105" s="6">
        <v>1</v>
      </c>
    </row>
    <row r="106" spans="5:14" ht="25" x14ac:dyDescent="0.3">
      <c r="E106" s="3" t="s">
        <v>94</v>
      </c>
      <c r="F106" s="4"/>
      <c r="G106" s="5">
        <v>227</v>
      </c>
      <c r="H106" s="7">
        <v>41</v>
      </c>
      <c r="I106" s="1">
        <v>111</v>
      </c>
      <c r="J106" s="1">
        <v>46</v>
      </c>
      <c r="K106" s="1">
        <v>20</v>
      </c>
      <c r="L106" s="1">
        <v>8</v>
      </c>
      <c r="M106" s="1">
        <v>1</v>
      </c>
      <c r="N106" s="6">
        <v>0</v>
      </c>
    </row>
    <row r="107" spans="5:14" ht="25" x14ac:dyDescent="0.3">
      <c r="E107" s="3" t="s">
        <v>95</v>
      </c>
      <c r="F107" s="4"/>
      <c r="G107" s="5">
        <v>396</v>
      </c>
      <c r="H107" s="7">
        <v>85</v>
      </c>
      <c r="I107" s="1">
        <v>168</v>
      </c>
      <c r="J107" s="1">
        <v>89</v>
      </c>
      <c r="K107" s="1">
        <v>37</v>
      </c>
      <c r="L107" s="1">
        <v>10</v>
      </c>
      <c r="M107" s="1">
        <v>5</v>
      </c>
      <c r="N107" s="6">
        <v>2</v>
      </c>
    </row>
    <row r="108" spans="5:14" ht="25" x14ac:dyDescent="0.3">
      <c r="E108" s="3" t="s">
        <v>96</v>
      </c>
      <c r="F108" s="4"/>
      <c r="G108" s="5">
        <v>311</v>
      </c>
      <c r="H108" s="7">
        <v>74</v>
      </c>
      <c r="I108" s="1">
        <v>121</v>
      </c>
      <c r="J108" s="1">
        <v>82</v>
      </c>
      <c r="K108" s="1">
        <v>22</v>
      </c>
      <c r="L108" s="1">
        <v>6</v>
      </c>
      <c r="M108" s="1">
        <v>4</v>
      </c>
      <c r="N108" s="6">
        <v>2</v>
      </c>
    </row>
    <row r="109" spans="5:14" ht="25" x14ac:dyDescent="0.3">
      <c r="E109" s="3" t="s">
        <v>97</v>
      </c>
      <c r="F109" s="4"/>
      <c r="G109" s="5">
        <v>441</v>
      </c>
      <c r="H109" s="7">
        <v>100</v>
      </c>
      <c r="I109" s="1">
        <v>177</v>
      </c>
      <c r="J109" s="1">
        <v>112</v>
      </c>
      <c r="K109" s="1">
        <v>32</v>
      </c>
      <c r="L109" s="1">
        <v>15</v>
      </c>
      <c r="M109" s="1">
        <v>4</v>
      </c>
      <c r="N109" s="6">
        <v>1</v>
      </c>
    </row>
    <row r="110" spans="5:14" ht="25" x14ac:dyDescent="0.3">
      <c r="E110" s="3" t="s">
        <v>98</v>
      </c>
      <c r="F110" s="4"/>
      <c r="G110" s="5">
        <v>2445</v>
      </c>
      <c r="H110" s="7">
        <v>560</v>
      </c>
      <c r="I110" s="1">
        <v>1073</v>
      </c>
      <c r="J110" s="1">
        <v>488</v>
      </c>
      <c r="K110" s="1">
        <v>187</v>
      </c>
      <c r="L110" s="1">
        <v>89</v>
      </c>
      <c r="M110" s="1">
        <v>36</v>
      </c>
      <c r="N110" s="6">
        <v>12</v>
      </c>
    </row>
    <row r="111" spans="5:14" ht="25" x14ac:dyDescent="0.3">
      <c r="E111" s="3" t="s">
        <v>99</v>
      </c>
      <c r="F111" s="4"/>
      <c r="G111" s="5">
        <v>31</v>
      </c>
      <c r="H111" s="7">
        <v>13</v>
      </c>
      <c r="I111" s="1">
        <v>8</v>
      </c>
      <c r="J111" s="1">
        <v>5</v>
      </c>
      <c r="K111" s="1">
        <v>3</v>
      </c>
      <c r="L111" s="1">
        <v>1</v>
      </c>
      <c r="M111" s="1">
        <v>1</v>
      </c>
      <c r="N111" s="6">
        <v>0</v>
      </c>
    </row>
    <row r="112" spans="5:14" ht="25" x14ac:dyDescent="0.3">
      <c r="E112" s="3" t="s">
        <v>100</v>
      </c>
      <c r="F112" s="4"/>
      <c r="G112" s="5">
        <v>40</v>
      </c>
      <c r="H112" s="7">
        <v>4</v>
      </c>
      <c r="I112" s="1">
        <v>20</v>
      </c>
      <c r="J112" s="1">
        <v>10</v>
      </c>
      <c r="K112" s="1">
        <v>4</v>
      </c>
      <c r="L112" s="1">
        <v>2</v>
      </c>
      <c r="M112" s="1">
        <v>0</v>
      </c>
      <c r="N112" s="6">
        <v>0</v>
      </c>
    </row>
    <row r="113" spans="5:14" ht="25" x14ac:dyDescent="0.3">
      <c r="E113" s="3" t="s">
        <v>101</v>
      </c>
      <c r="F113" s="4"/>
      <c r="G113" s="5">
        <v>42</v>
      </c>
      <c r="H113" s="7">
        <v>7</v>
      </c>
      <c r="I113" s="1">
        <v>18</v>
      </c>
      <c r="J113" s="1">
        <v>10</v>
      </c>
      <c r="K113" s="1">
        <v>7</v>
      </c>
      <c r="L113" s="1">
        <v>0</v>
      </c>
      <c r="M113" s="1">
        <v>0</v>
      </c>
      <c r="N113" s="6">
        <v>0</v>
      </c>
    </row>
    <row r="114" spans="5:14" ht="25" x14ac:dyDescent="0.3">
      <c r="E114" s="3" t="s">
        <v>102</v>
      </c>
      <c r="F114" s="4"/>
      <c r="G114" s="5">
        <v>22</v>
      </c>
      <c r="H114" s="7">
        <v>8</v>
      </c>
      <c r="I114" s="1">
        <v>9</v>
      </c>
      <c r="J114" s="1">
        <v>3</v>
      </c>
      <c r="K114" s="1">
        <v>0</v>
      </c>
      <c r="L114" s="1">
        <v>1</v>
      </c>
      <c r="M114" s="1">
        <v>1</v>
      </c>
      <c r="N114" s="6">
        <v>0</v>
      </c>
    </row>
    <row r="115" spans="5:14" ht="25" x14ac:dyDescent="0.3">
      <c r="E115" s="3" t="s">
        <v>103</v>
      </c>
      <c r="F115" s="4"/>
      <c r="G115" s="5">
        <v>75</v>
      </c>
      <c r="H115" s="7">
        <v>18</v>
      </c>
      <c r="I115" s="1">
        <v>38</v>
      </c>
      <c r="J115" s="1">
        <v>10</v>
      </c>
      <c r="K115" s="1">
        <v>7</v>
      </c>
      <c r="L115" s="1">
        <v>1</v>
      </c>
      <c r="M115" s="1">
        <v>1</v>
      </c>
      <c r="N115" s="6">
        <v>0</v>
      </c>
    </row>
    <row r="116" spans="5:14" ht="25" x14ac:dyDescent="0.3">
      <c r="E116" s="3" t="s">
        <v>104</v>
      </c>
      <c r="F116" s="4"/>
      <c r="G116" s="5">
        <v>1364</v>
      </c>
      <c r="H116" s="7">
        <v>360</v>
      </c>
      <c r="I116" s="1">
        <v>589</v>
      </c>
      <c r="J116" s="1">
        <v>249</v>
      </c>
      <c r="K116" s="1">
        <v>98</v>
      </c>
      <c r="L116" s="1">
        <v>31</v>
      </c>
      <c r="M116" s="1">
        <v>24</v>
      </c>
      <c r="N116" s="6">
        <v>13</v>
      </c>
    </row>
    <row r="117" spans="5:14" ht="25" x14ac:dyDescent="0.3">
      <c r="E117" s="3" t="s">
        <v>105</v>
      </c>
      <c r="F117" s="4"/>
      <c r="G117" s="5">
        <v>1</v>
      </c>
      <c r="H117" s="7">
        <v>0</v>
      </c>
      <c r="I117" s="1">
        <v>1</v>
      </c>
      <c r="J117" s="1">
        <v>0</v>
      </c>
      <c r="K117" s="1">
        <v>0</v>
      </c>
      <c r="L117" s="1">
        <v>0</v>
      </c>
      <c r="M117" s="1">
        <v>0</v>
      </c>
      <c r="N117" s="6">
        <v>0</v>
      </c>
    </row>
    <row r="118" spans="5:14" ht="25" x14ac:dyDescent="0.3">
      <c r="E118" s="3" t="s">
        <v>106</v>
      </c>
      <c r="F118" s="4"/>
      <c r="G118" s="5">
        <v>0</v>
      </c>
      <c r="H118" s="7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6">
        <v>0</v>
      </c>
    </row>
    <row r="119" spans="5:14" ht="25" x14ac:dyDescent="0.3">
      <c r="E119" s="3" t="s">
        <v>107</v>
      </c>
      <c r="F119" s="4"/>
      <c r="G119" s="5">
        <v>2</v>
      </c>
      <c r="H119" s="7">
        <v>0</v>
      </c>
      <c r="I119" s="1">
        <v>1</v>
      </c>
      <c r="J119" s="1">
        <v>1</v>
      </c>
      <c r="K119" s="1">
        <v>0</v>
      </c>
      <c r="L119" s="1">
        <v>0</v>
      </c>
      <c r="M119" s="1">
        <v>0</v>
      </c>
      <c r="N119" s="6">
        <v>0</v>
      </c>
    </row>
    <row r="120" spans="5:14" ht="25" x14ac:dyDescent="0.3">
      <c r="E120" s="3" t="s">
        <v>108</v>
      </c>
      <c r="F120" s="4"/>
      <c r="G120" s="5">
        <v>1</v>
      </c>
      <c r="H120" s="7">
        <v>0</v>
      </c>
      <c r="I120" s="1">
        <v>0</v>
      </c>
      <c r="J120" s="1">
        <v>1</v>
      </c>
      <c r="K120" s="1">
        <v>0</v>
      </c>
      <c r="L120" s="1">
        <v>0</v>
      </c>
      <c r="M120" s="1">
        <v>0</v>
      </c>
      <c r="N120" s="6">
        <v>0</v>
      </c>
    </row>
    <row r="121" spans="5:14" ht="25" x14ac:dyDescent="0.3">
      <c r="E121" s="3" t="s">
        <v>109</v>
      </c>
      <c r="F121" s="4"/>
      <c r="G121" s="5">
        <v>3</v>
      </c>
      <c r="H121" s="7">
        <v>0</v>
      </c>
      <c r="I121" s="1">
        <v>2</v>
      </c>
      <c r="J121" s="1">
        <v>0</v>
      </c>
      <c r="K121" s="1">
        <v>0</v>
      </c>
      <c r="L121" s="1">
        <v>0</v>
      </c>
      <c r="M121" s="1">
        <v>1</v>
      </c>
      <c r="N121" s="6">
        <v>0</v>
      </c>
    </row>
    <row r="122" spans="5:14" x14ac:dyDescent="0.3">
      <c r="E122" s="3" t="s">
        <v>110</v>
      </c>
      <c r="F122" s="4"/>
      <c r="G122" s="5">
        <v>240</v>
      </c>
      <c r="H122" s="7">
        <v>80</v>
      </c>
      <c r="I122" s="1">
        <v>96</v>
      </c>
      <c r="J122" s="1">
        <v>33</v>
      </c>
      <c r="K122" s="1">
        <v>19</v>
      </c>
      <c r="L122" s="1">
        <v>7</v>
      </c>
      <c r="M122" s="1">
        <v>3</v>
      </c>
      <c r="N122" s="6">
        <v>2</v>
      </c>
    </row>
    <row r="123" spans="5:14" ht="25" x14ac:dyDescent="0.3">
      <c r="E123" s="3" t="s">
        <v>111</v>
      </c>
      <c r="F123" s="4"/>
      <c r="G123" s="5">
        <v>159</v>
      </c>
      <c r="H123" s="7">
        <v>20</v>
      </c>
      <c r="I123" s="1">
        <v>41</v>
      </c>
      <c r="J123" s="1">
        <v>48</v>
      </c>
      <c r="K123" s="1">
        <v>33</v>
      </c>
      <c r="L123" s="1">
        <v>17</v>
      </c>
      <c r="M123" s="1">
        <v>0</v>
      </c>
      <c r="N123" s="6">
        <v>0</v>
      </c>
    </row>
    <row r="124" spans="5:14" ht="25" x14ac:dyDescent="0.3">
      <c r="E124" s="3" t="s">
        <v>112</v>
      </c>
      <c r="F124" s="4"/>
      <c r="G124" s="5">
        <v>63</v>
      </c>
      <c r="H124" s="7">
        <v>6</v>
      </c>
      <c r="I124" s="1">
        <v>17</v>
      </c>
      <c r="J124" s="1">
        <v>16</v>
      </c>
      <c r="K124" s="1">
        <v>13</v>
      </c>
      <c r="L124" s="1">
        <v>9</v>
      </c>
      <c r="M124" s="1">
        <v>2</v>
      </c>
      <c r="N124" s="6">
        <v>0</v>
      </c>
    </row>
    <row r="125" spans="5:14" ht="25" x14ac:dyDescent="0.3">
      <c r="E125" s="3" t="s">
        <v>113</v>
      </c>
      <c r="F125" s="4"/>
      <c r="G125" s="5">
        <v>27</v>
      </c>
      <c r="H125" s="7">
        <v>3</v>
      </c>
      <c r="I125" s="1">
        <v>11</v>
      </c>
      <c r="J125" s="1">
        <v>7</v>
      </c>
      <c r="K125" s="1">
        <v>3</v>
      </c>
      <c r="L125" s="1">
        <v>3</v>
      </c>
      <c r="M125" s="1">
        <v>0</v>
      </c>
      <c r="N125" s="6">
        <v>0</v>
      </c>
    </row>
    <row r="126" spans="5:14" ht="25" x14ac:dyDescent="0.3">
      <c r="E126" s="3" t="s">
        <v>114</v>
      </c>
      <c r="F126" s="4"/>
      <c r="G126" s="5">
        <v>8</v>
      </c>
      <c r="H126" s="7">
        <v>3</v>
      </c>
      <c r="I126" s="1">
        <v>1</v>
      </c>
      <c r="J126" s="1">
        <v>3</v>
      </c>
      <c r="K126" s="1">
        <v>0</v>
      </c>
      <c r="L126" s="1">
        <v>1</v>
      </c>
      <c r="M126" s="1">
        <v>0</v>
      </c>
      <c r="N126" s="6">
        <v>0</v>
      </c>
    </row>
    <row r="127" spans="5:14" ht="25" x14ac:dyDescent="0.3">
      <c r="E127" s="3" t="s">
        <v>115</v>
      </c>
      <c r="F127" s="4"/>
      <c r="G127" s="5">
        <v>13</v>
      </c>
      <c r="H127" s="7">
        <v>1</v>
      </c>
      <c r="I127" s="1">
        <v>1</v>
      </c>
      <c r="J127" s="1">
        <v>6</v>
      </c>
      <c r="K127" s="1">
        <v>4</v>
      </c>
      <c r="L127" s="1">
        <v>1</v>
      </c>
      <c r="M127" s="1">
        <v>0</v>
      </c>
      <c r="N127" s="6">
        <v>0</v>
      </c>
    </row>
    <row r="128" spans="5:14" ht="25" x14ac:dyDescent="0.3">
      <c r="E128" s="3" t="s">
        <v>116</v>
      </c>
      <c r="F128" s="4"/>
      <c r="G128" s="5">
        <v>28</v>
      </c>
      <c r="H128" s="7">
        <v>5</v>
      </c>
      <c r="I128" s="1">
        <v>9</v>
      </c>
      <c r="J128" s="1">
        <v>6</v>
      </c>
      <c r="K128" s="1">
        <v>3</v>
      </c>
      <c r="L128" s="1">
        <v>5</v>
      </c>
      <c r="M128" s="1">
        <v>0</v>
      </c>
      <c r="N128" s="6">
        <v>0</v>
      </c>
    </row>
    <row r="129" spans="5:14" ht="25" x14ac:dyDescent="0.3">
      <c r="E129" s="3" t="s">
        <v>117</v>
      </c>
      <c r="F129" s="4"/>
      <c r="G129" s="5">
        <v>762</v>
      </c>
      <c r="H129" s="7">
        <v>95</v>
      </c>
      <c r="I129" s="1">
        <v>220</v>
      </c>
      <c r="J129" s="1">
        <v>236</v>
      </c>
      <c r="K129" s="1">
        <v>123</v>
      </c>
      <c r="L129" s="1">
        <v>82</v>
      </c>
      <c r="M129" s="1">
        <v>5</v>
      </c>
      <c r="N129" s="6">
        <v>1</v>
      </c>
    </row>
    <row r="130" spans="5:14" ht="25" x14ac:dyDescent="0.3">
      <c r="E130" s="3" t="s">
        <v>118</v>
      </c>
      <c r="F130" s="4"/>
      <c r="G130" s="5">
        <v>390</v>
      </c>
      <c r="H130" s="7">
        <v>59</v>
      </c>
      <c r="I130" s="1">
        <v>104</v>
      </c>
      <c r="J130" s="1">
        <v>113</v>
      </c>
      <c r="K130" s="1">
        <v>67</v>
      </c>
      <c r="L130" s="1">
        <v>44</v>
      </c>
      <c r="M130" s="1">
        <v>3</v>
      </c>
      <c r="N130" s="6">
        <v>0</v>
      </c>
    </row>
    <row r="131" spans="5:14" ht="25" x14ac:dyDescent="0.3">
      <c r="E131" s="3" t="s">
        <v>119</v>
      </c>
      <c r="F131" s="4"/>
      <c r="G131" s="5">
        <v>391</v>
      </c>
      <c r="H131" s="7">
        <v>61</v>
      </c>
      <c r="I131" s="1">
        <v>94</v>
      </c>
      <c r="J131" s="1">
        <v>123</v>
      </c>
      <c r="K131" s="1">
        <v>52</v>
      </c>
      <c r="L131" s="1">
        <v>56</v>
      </c>
      <c r="M131" s="1">
        <v>5</v>
      </c>
      <c r="N131" s="6">
        <v>0</v>
      </c>
    </row>
    <row r="132" spans="5:14" ht="25" x14ac:dyDescent="0.3">
      <c r="E132" s="3" t="s">
        <v>120</v>
      </c>
      <c r="F132" s="4"/>
      <c r="G132" s="5">
        <v>195</v>
      </c>
      <c r="H132" s="7">
        <v>22</v>
      </c>
      <c r="I132" s="1">
        <v>48</v>
      </c>
      <c r="J132" s="1">
        <v>64</v>
      </c>
      <c r="K132" s="1">
        <v>29</v>
      </c>
      <c r="L132" s="1">
        <v>30</v>
      </c>
      <c r="M132" s="1">
        <v>1</v>
      </c>
      <c r="N132" s="6">
        <v>1</v>
      </c>
    </row>
    <row r="133" spans="5:14" ht="25" x14ac:dyDescent="0.3">
      <c r="E133" s="3" t="s">
        <v>121</v>
      </c>
      <c r="F133" s="4"/>
      <c r="G133" s="5">
        <v>196</v>
      </c>
      <c r="H133" s="7">
        <v>28</v>
      </c>
      <c r="I133" s="1">
        <v>56</v>
      </c>
      <c r="J133" s="1">
        <v>62</v>
      </c>
      <c r="K133" s="1">
        <v>32</v>
      </c>
      <c r="L133" s="1">
        <v>16</v>
      </c>
      <c r="M133" s="1">
        <v>1</v>
      </c>
      <c r="N133" s="6">
        <v>1</v>
      </c>
    </row>
    <row r="134" spans="5:14" ht="25" x14ac:dyDescent="0.3">
      <c r="E134" s="3" t="s">
        <v>122</v>
      </c>
      <c r="F134" s="4"/>
      <c r="G134" s="5">
        <v>210</v>
      </c>
      <c r="H134" s="7">
        <v>39</v>
      </c>
      <c r="I134" s="1">
        <v>61</v>
      </c>
      <c r="J134" s="1">
        <v>56</v>
      </c>
      <c r="K134" s="1">
        <v>35</v>
      </c>
      <c r="L134" s="1">
        <v>17</v>
      </c>
      <c r="M134" s="1">
        <v>2</v>
      </c>
      <c r="N134" s="6">
        <v>0</v>
      </c>
    </row>
    <row r="135" spans="5:14" ht="25" x14ac:dyDescent="0.3">
      <c r="E135" s="3" t="s">
        <v>123</v>
      </c>
      <c r="F135" s="4"/>
      <c r="G135" s="5">
        <v>498</v>
      </c>
      <c r="H135" s="7">
        <v>77</v>
      </c>
      <c r="I135" s="1">
        <v>132</v>
      </c>
      <c r="J135" s="1">
        <v>137</v>
      </c>
      <c r="K135" s="1">
        <v>87</v>
      </c>
      <c r="L135" s="1">
        <v>60</v>
      </c>
      <c r="M135" s="1">
        <v>5</v>
      </c>
      <c r="N135" s="6">
        <v>0</v>
      </c>
    </row>
    <row r="136" spans="5:14" ht="25" x14ac:dyDescent="0.3">
      <c r="E136" s="3" t="s">
        <v>124</v>
      </c>
      <c r="F136" s="4"/>
      <c r="G136" s="5">
        <v>510</v>
      </c>
      <c r="H136" s="7">
        <v>62</v>
      </c>
      <c r="I136" s="1">
        <v>137</v>
      </c>
      <c r="J136" s="1">
        <v>159</v>
      </c>
      <c r="K136" s="1">
        <v>96</v>
      </c>
      <c r="L136" s="1">
        <v>52</v>
      </c>
      <c r="M136" s="1">
        <v>4</v>
      </c>
      <c r="N136" s="6">
        <v>0</v>
      </c>
    </row>
    <row r="137" spans="5:14" ht="25" x14ac:dyDescent="0.3">
      <c r="E137" s="3" t="s">
        <v>125</v>
      </c>
      <c r="F137" s="4"/>
      <c r="G137" s="5">
        <v>855</v>
      </c>
      <c r="H137" s="7">
        <v>116</v>
      </c>
      <c r="I137" s="1">
        <v>241</v>
      </c>
      <c r="J137" s="1">
        <v>258</v>
      </c>
      <c r="K137" s="1">
        <v>145</v>
      </c>
      <c r="L137" s="1">
        <v>87</v>
      </c>
      <c r="M137" s="1">
        <v>5</v>
      </c>
      <c r="N137" s="6">
        <v>3</v>
      </c>
    </row>
    <row r="138" spans="5:14" ht="25" x14ac:dyDescent="0.3">
      <c r="E138" s="3" t="s">
        <v>126</v>
      </c>
      <c r="F138" s="4"/>
      <c r="G138" s="5">
        <v>516</v>
      </c>
      <c r="H138" s="7">
        <v>87</v>
      </c>
      <c r="I138" s="1">
        <v>142</v>
      </c>
      <c r="J138" s="1">
        <v>159</v>
      </c>
      <c r="K138" s="1">
        <v>79</v>
      </c>
      <c r="L138" s="1">
        <v>47</v>
      </c>
      <c r="M138" s="1">
        <v>2</v>
      </c>
      <c r="N138" s="6">
        <v>0</v>
      </c>
    </row>
    <row r="139" spans="5:14" ht="25" x14ac:dyDescent="0.3">
      <c r="E139" s="3" t="s">
        <v>127</v>
      </c>
      <c r="F139" s="4"/>
      <c r="G139" s="5">
        <v>791</v>
      </c>
      <c r="H139" s="7">
        <v>124</v>
      </c>
      <c r="I139" s="1">
        <v>221</v>
      </c>
      <c r="J139" s="1">
        <v>225</v>
      </c>
      <c r="K139" s="1">
        <v>116</v>
      </c>
      <c r="L139" s="1">
        <v>94</v>
      </c>
      <c r="M139" s="1">
        <v>11</v>
      </c>
      <c r="N139" s="6">
        <v>0</v>
      </c>
    </row>
    <row r="140" spans="5:14" ht="25" x14ac:dyDescent="0.3">
      <c r="E140" s="3" t="s">
        <v>128</v>
      </c>
      <c r="F140" s="4"/>
      <c r="G140" s="5">
        <v>2142</v>
      </c>
      <c r="H140" s="7">
        <v>332</v>
      </c>
      <c r="I140" s="1">
        <v>621</v>
      </c>
      <c r="J140" s="1">
        <v>605</v>
      </c>
      <c r="K140" s="1">
        <v>350</v>
      </c>
      <c r="L140" s="1">
        <v>203</v>
      </c>
      <c r="M140" s="1">
        <v>29</v>
      </c>
      <c r="N140" s="6">
        <v>2</v>
      </c>
    </row>
    <row r="141" spans="5:14" ht="25" x14ac:dyDescent="0.3">
      <c r="E141" s="3" t="s">
        <v>129</v>
      </c>
      <c r="F141" s="4"/>
      <c r="G141" s="5">
        <v>355</v>
      </c>
      <c r="H141" s="7">
        <v>47</v>
      </c>
      <c r="I141" s="1">
        <v>128</v>
      </c>
      <c r="J141" s="1">
        <v>90</v>
      </c>
      <c r="K141" s="1">
        <v>55</v>
      </c>
      <c r="L141" s="1">
        <v>28</v>
      </c>
      <c r="M141" s="1">
        <v>5</v>
      </c>
      <c r="N141" s="6">
        <v>2</v>
      </c>
    </row>
    <row r="142" spans="5:14" ht="25" x14ac:dyDescent="0.3">
      <c r="E142" s="3" t="s">
        <v>130</v>
      </c>
      <c r="F142" s="4"/>
      <c r="G142" s="5">
        <v>348</v>
      </c>
      <c r="H142" s="7">
        <v>50</v>
      </c>
      <c r="I142" s="1">
        <v>117</v>
      </c>
      <c r="J142" s="1">
        <v>107</v>
      </c>
      <c r="K142" s="1">
        <v>45</v>
      </c>
      <c r="L142" s="1">
        <v>23</v>
      </c>
      <c r="M142" s="1">
        <v>6</v>
      </c>
      <c r="N142" s="6">
        <v>0</v>
      </c>
    </row>
    <row r="143" spans="5:14" ht="25" x14ac:dyDescent="0.3">
      <c r="E143" s="3" t="s">
        <v>131</v>
      </c>
      <c r="F143" s="4"/>
      <c r="G143" s="5">
        <v>660</v>
      </c>
      <c r="H143" s="7">
        <v>108</v>
      </c>
      <c r="I143" s="1">
        <v>221</v>
      </c>
      <c r="J143" s="1">
        <v>173</v>
      </c>
      <c r="K143" s="1">
        <v>90</v>
      </c>
      <c r="L143" s="1">
        <v>56</v>
      </c>
      <c r="M143" s="1">
        <v>10</v>
      </c>
      <c r="N143" s="6">
        <v>2</v>
      </c>
    </row>
    <row r="144" spans="5:14" ht="25" x14ac:dyDescent="0.3">
      <c r="E144" s="3" t="s">
        <v>132</v>
      </c>
      <c r="F144" s="4"/>
      <c r="G144" s="5">
        <v>489</v>
      </c>
      <c r="H144" s="7">
        <v>91</v>
      </c>
      <c r="I144" s="1">
        <v>174</v>
      </c>
      <c r="J144" s="1">
        <v>111</v>
      </c>
      <c r="K144" s="1">
        <v>69</v>
      </c>
      <c r="L144" s="1">
        <v>39</v>
      </c>
      <c r="M144" s="1">
        <v>5</v>
      </c>
      <c r="N144" s="6">
        <v>0</v>
      </c>
    </row>
    <row r="145" spans="5:14" ht="25" x14ac:dyDescent="0.3">
      <c r="E145" s="3" t="s">
        <v>133</v>
      </c>
      <c r="F145" s="4"/>
      <c r="G145" s="5">
        <v>652</v>
      </c>
      <c r="H145" s="7">
        <v>94</v>
      </c>
      <c r="I145" s="1">
        <v>180</v>
      </c>
      <c r="J145" s="1">
        <v>194</v>
      </c>
      <c r="K145" s="1">
        <v>100</v>
      </c>
      <c r="L145" s="1">
        <v>72</v>
      </c>
      <c r="M145" s="1">
        <v>12</v>
      </c>
      <c r="N145" s="6">
        <v>0</v>
      </c>
    </row>
    <row r="146" spans="5:14" ht="25" x14ac:dyDescent="0.3">
      <c r="E146" s="3" t="s">
        <v>134</v>
      </c>
      <c r="F146" s="4"/>
      <c r="G146" s="5">
        <v>6629</v>
      </c>
      <c r="H146" s="7">
        <v>1242</v>
      </c>
      <c r="I146" s="1">
        <v>2101</v>
      </c>
      <c r="J146" s="1">
        <v>1739</v>
      </c>
      <c r="K146" s="1">
        <v>887</v>
      </c>
      <c r="L146" s="1">
        <v>511</v>
      </c>
      <c r="M146" s="1">
        <v>116</v>
      </c>
      <c r="N146" s="6">
        <v>33</v>
      </c>
    </row>
    <row r="147" spans="5:14" ht="25" x14ac:dyDescent="0.3">
      <c r="E147" s="3" t="s">
        <v>135</v>
      </c>
      <c r="F147" s="4"/>
      <c r="G147" s="5">
        <v>164</v>
      </c>
      <c r="H147" s="7">
        <v>30</v>
      </c>
      <c r="I147" s="1">
        <v>61</v>
      </c>
      <c r="J147" s="1">
        <v>43</v>
      </c>
      <c r="K147" s="1">
        <v>14</v>
      </c>
      <c r="L147" s="1">
        <v>13</v>
      </c>
      <c r="M147" s="1">
        <v>3</v>
      </c>
      <c r="N147" s="6">
        <v>0</v>
      </c>
    </row>
    <row r="148" spans="5:14" ht="25" x14ac:dyDescent="0.3">
      <c r="E148" s="3" t="s">
        <v>136</v>
      </c>
      <c r="F148" s="4"/>
      <c r="G148" s="5">
        <v>145</v>
      </c>
      <c r="H148" s="7">
        <v>25</v>
      </c>
      <c r="I148" s="1">
        <v>41</v>
      </c>
      <c r="J148" s="1">
        <v>30</v>
      </c>
      <c r="K148" s="1">
        <v>31</v>
      </c>
      <c r="L148" s="1">
        <v>16</v>
      </c>
      <c r="M148" s="1">
        <v>1</v>
      </c>
      <c r="N148" s="6">
        <v>1</v>
      </c>
    </row>
    <row r="149" spans="5:14" ht="25" x14ac:dyDescent="0.3">
      <c r="E149" s="3" t="s">
        <v>137</v>
      </c>
      <c r="F149" s="4"/>
      <c r="G149" s="5">
        <v>278</v>
      </c>
      <c r="H149" s="7">
        <v>56</v>
      </c>
      <c r="I149" s="1">
        <v>76</v>
      </c>
      <c r="J149" s="1">
        <v>71</v>
      </c>
      <c r="K149" s="1">
        <v>37</v>
      </c>
      <c r="L149" s="1">
        <v>32</v>
      </c>
      <c r="M149" s="1">
        <v>4</v>
      </c>
      <c r="N149" s="6">
        <v>2</v>
      </c>
    </row>
    <row r="150" spans="5:14" ht="25" x14ac:dyDescent="0.3">
      <c r="E150" s="3" t="s">
        <v>138</v>
      </c>
      <c r="F150" s="4"/>
      <c r="G150" s="5">
        <v>208</v>
      </c>
      <c r="H150" s="7">
        <v>40</v>
      </c>
      <c r="I150" s="1">
        <v>60</v>
      </c>
      <c r="J150" s="1">
        <v>65</v>
      </c>
      <c r="K150" s="1">
        <v>26</v>
      </c>
      <c r="L150" s="1">
        <v>12</v>
      </c>
      <c r="M150" s="1">
        <v>3</v>
      </c>
      <c r="N150" s="6">
        <v>2</v>
      </c>
    </row>
    <row r="151" spans="5:14" ht="25" x14ac:dyDescent="0.3">
      <c r="E151" s="3" t="s">
        <v>139</v>
      </c>
      <c r="F151" s="4"/>
      <c r="G151" s="5">
        <v>334</v>
      </c>
      <c r="H151" s="7">
        <v>51</v>
      </c>
      <c r="I151" s="1">
        <v>125</v>
      </c>
      <c r="J151" s="1">
        <v>82</v>
      </c>
      <c r="K151" s="1">
        <v>37</v>
      </c>
      <c r="L151" s="1">
        <v>31</v>
      </c>
      <c r="M151" s="1">
        <v>8</v>
      </c>
      <c r="N151" s="6">
        <v>0</v>
      </c>
    </row>
    <row r="152" spans="5:14" ht="25" x14ac:dyDescent="0.3">
      <c r="E152" s="3" t="s">
        <v>140</v>
      </c>
      <c r="F152" s="4"/>
      <c r="G152" s="5">
        <v>6871</v>
      </c>
      <c r="H152" s="7">
        <v>1179</v>
      </c>
      <c r="I152" s="1">
        <v>2278</v>
      </c>
      <c r="J152" s="1">
        <v>1877</v>
      </c>
      <c r="K152" s="1">
        <v>838</v>
      </c>
      <c r="L152" s="1">
        <v>497</v>
      </c>
      <c r="M152" s="1">
        <v>164</v>
      </c>
      <c r="N152" s="6">
        <v>38</v>
      </c>
    </row>
    <row r="153" spans="5:14" ht="25" x14ac:dyDescent="0.3">
      <c r="E153" s="3" t="s">
        <v>141</v>
      </c>
      <c r="F153" s="4"/>
      <c r="G153" s="5">
        <v>45</v>
      </c>
      <c r="H153" s="7">
        <v>7</v>
      </c>
      <c r="I153" s="1">
        <v>21</v>
      </c>
      <c r="J153" s="1">
        <v>12</v>
      </c>
      <c r="K153" s="1">
        <v>3</v>
      </c>
      <c r="L153" s="1">
        <v>2</v>
      </c>
      <c r="M153" s="1">
        <v>0</v>
      </c>
      <c r="N153" s="6">
        <v>0</v>
      </c>
    </row>
    <row r="154" spans="5:14" ht="25" x14ac:dyDescent="0.3">
      <c r="E154" s="3" t="s">
        <v>142</v>
      </c>
      <c r="F154" s="4"/>
      <c r="G154" s="5">
        <v>33</v>
      </c>
      <c r="H154" s="7">
        <v>4</v>
      </c>
      <c r="I154" s="1">
        <v>13</v>
      </c>
      <c r="J154" s="1">
        <v>10</v>
      </c>
      <c r="K154" s="1">
        <v>3</v>
      </c>
      <c r="L154" s="1">
        <v>3</v>
      </c>
      <c r="M154" s="1">
        <v>0</v>
      </c>
      <c r="N154" s="6">
        <v>0</v>
      </c>
    </row>
    <row r="155" spans="5:14" ht="25" x14ac:dyDescent="0.3">
      <c r="E155" s="3" t="s">
        <v>143</v>
      </c>
      <c r="F155" s="4"/>
      <c r="G155" s="5">
        <v>62</v>
      </c>
      <c r="H155" s="7">
        <v>12</v>
      </c>
      <c r="I155" s="1">
        <v>24</v>
      </c>
      <c r="J155" s="1">
        <v>17</v>
      </c>
      <c r="K155" s="1">
        <v>4</v>
      </c>
      <c r="L155" s="1">
        <v>4</v>
      </c>
      <c r="M155" s="1">
        <v>1</v>
      </c>
      <c r="N155" s="6">
        <v>0</v>
      </c>
    </row>
    <row r="156" spans="5:14" ht="25" x14ac:dyDescent="0.3">
      <c r="E156" s="3" t="s">
        <v>144</v>
      </c>
      <c r="F156" s="4"/>
      <c r="G156" s="5">
        <v>56</v>
      </c>
      <c r="H156" s="7">
        <v>11</v>
      </c>
      <c r="I156" s="1">
        <v>25</v>
      </c>
      <c r="J156" s="1">
        <v>13</v>
      </c>
      <c r="K156" s="1">
        <v>3</v>
      </c>
      <c r="L156" s="1">
        <v>3</v>
      </c>
      <c r="M156" s="1">
        <v>1</v>
      </c>
      <c r="N156" s="6">
        <v>0</v>
      </c>
    </row>
    <row r="157" spans="5:14" ht="25" x14ac:dyDescent="0.3">
      <c r="E157" s="3" t="s">
        <v>145</v>
      </c>
      <c r="F157" s="4"/>
      <c r="G157" s="5">
        <v>58</v>
      </c>
      <c r="H157" s="7">
        <v>16</v>
      </c>
      <c r="I157" s="1">
        <v>20</v>
      </c>
      <c r="J157" s="1">
        <v>12</v>
      </c>
      <c r="K157" s="1">
        <v>7</v>
      </c>
      <c r="L157" s="1">
        <v>2</v>
      </c>
      <c r="M157" s="1">
        <v>1</v>
      </c>
      <c r="N157" s="6">
        <v>0</v>
      </c>
    </row>
    <row r="158" spans="5:14" ht="25" x14ac:dyDescent="0.3">
      <c r="E158" s="3" t="s">
        <v>146</v>
      </c>
      <c r="F158" s="4"/>
      <c r="G158" s="5">
        <v>2655</v>
      </c>
      <c r="H158" s="7">
        <v>560</v>
      </c>
      <c r="I158" s="1">
        <v>986</v>
      </c>
      <c r="J158" s="1">
        <v>648</v>
      </c>
      <c r="K158" s="1">
        <v>255</v>
      </c>
      <c r="L158" s="1">
        <v>136</v>
      </c>
      <c r="M158" s="1">
        <v>55</v>
      </c>
      <c r="N158" s="6">
        <v>15</v>
      </c>
    </row>
    <row r="159" spans="5:14" ht="25" x14ac:dyDescent="0.3">
      <c r="E159" s="3" t="s">
        <v>147</v>
      </c>
      <c r="F159" s="4"/>
      <c r="G159" s="5">
        <v>9</v>
      </c>
      <c r="H159" s="7">
        <v>2</v>
      </c>
      <c r="I159" s="1">
        <v>4</v>
      </c>
      <c r="J159" s="1">
        <v>2</v>
      </c>
      <c r="K159" s="1">
        <v>0</v>
      </c>
      <c r="L159" s="1">
        <v>1</v>
      </c>
      <c r="M159" s="1">
        <v>0</v>
      </c>
      <c r="N159" s="6">
        <v>0</v>
      </c>
    </row>
    <row r="160" spans="5:14" ht="25" x14ac:dyDescent="0.3">
      <c r="E160" s="3" t="s">
        <v>148</v>
      </c>
      <c r="F160" s="4"/>
      <c r="G160" s="5">
        <v>5</v>
      </c>
      <c r="H160" s="7">
        <v>1</v>
      </c>
      <c r="I160" s="1">
        <v>1</v>
      </c>
      <c r="J160" s="1">
        <v>2</v>
      </c>
      <c r="K160" s="1">
        <v>1</v>
      </c>
      <c r="L160" s="1">
        <v>0</v>
      </c>
      <c r="M160" s="1">
        <v>0</v>
      </c>
      <c r="N160" s="6">
        <v>0</v>
      </c>
    </row>
    <row r="161" spans="5:14" ht="25" x14ac:dyDescent="0.3">
      <c r="E161" s="3" t="s">
        <v>149</v>
      </c>
      <c r="F161" s="4"/>
      <c r="G161" s="5">
        <v>9</v>
      </c>
      <c r="H161" s="7">
        <v>3</v>
      </c>
      <c r="I161" s="1">
        <v>2</v>
      </c>
      <c r="J161" s="1">
        <v>3</v>
      </c>
      <c r="K161" s="1">
        <v>1</v>
      </c>
      <c r="L161" s="1">
        <v>0</v>
      </c>
      <c r="M161" s="1">
        <v>0</v>
      </c>
      <c r="N161" s="6">
        <v>0</v>
      </c>
    </row>
    <row r="162" spans="5:14" ht="25" x14ac:dyDescent="0.3">
      <c r="E162" s="3" t="s">
        <v>150</v>
      </c>
      <c r="F162" s="4"/>
      <c r="G162" s="5">
        <v>4</v>
      </c>
      <c r="H162" s="7">
        <v>0</v>
      </c>
      <c r="I162" s="1">
        <v>2</v>
      </c>
      <c r="J162" s="1">
        <v>2</v>
      </c>
      <c r="K162" s="1">
        <v>0</v>
      </c>
      <c r="L162" s="1">
        <v>0</v>
      </c>
      <c r="M162" s="1">
        <v>0</v>
      </c>
      <c r="N162" s="6">
        <v>0</v>
      </c>
    </row>
    <row r="163" spans="5:14" ht="25" x14ac:dyDescent="0.3">
      <c r="E163" s="3" t="s">
        <v>151</v>
      </c>
      <c r="F163" s="4"/>
      <c r="G163" s="5">
        <v>10</v>
      </c>
      <c r="H163" s="7">
        <v>2</v>
      </c>
      <c r="I163" s="1">
        <v>7</v>
      </c>
      <c r="J163" s="1">
        <v>0</v>
      </c>
      <c r="K163" s="1">
        <v>0</v>
      </c>
      <c r="L163" s="1">
        <v>1</v>
      </c>
      <c r="M163" s="1">
        <v>0</v>
      </c>
      <c r="N163" s="6">
        <v>0</v>
      </c>
    </row>
    <row r="164" spans="5:14" ht="25" x14ac:dyDescent="0.3">
      <c r="E164" s="3" t="s">
        <v>152</v>
      </c>
      <c r="F164" s="4"/>
      <c r="G164" s="5">
        <v>866</v>
      </c>
      <c r="H164" s="7">
        <v>207</v>
      </c>
      <c r="I164" s="1">
        <v>337</v>
      </c>
      <c r="J164" s="1">
        <v>202</v>
      </c>
      <c r="K164" s="1">
        <v>72</v>
      </c>
      <c r="L164" s="1">
        <v>29</v>
      </c>
      <c r="M164" s="1">
        <v>13</v>
      </c>
      <c r="N164" s="6">
        <v>6</v>
      </c>
    </row>
    <row r="165" spans="5:14" ht="25" x14ac:dyDescent="0.3">
      <c r="E165" s="3" t="s">
        <v>153</v>
      </c>
      <c r="F165" s="4"/>
      <c r="G165" s="5">
        <v>1</v>
      </c>
      <c r="H165" s="7">
        <v>0</v>
      </c>
      <c r="I165" s="1">
        <v>1</v>
      </c>
      <c r="J165" s="1">
        <v>0</v>
      </c>
      <c r="K165" s="1">
        <v>0</v>
      </c>
      <c r="L165" s="1">
        <v>0</v>
      </c>
      <c r="M165" s="1">
        <v>0</v>
      </c>
      <c r="N165" s="6">
        <v>0</v>
      </c>
    </row>
    <row r="166" spans="5:14" ht="25" x14ac:dyDescent="0.3">
      <c r="E166" s="3" t="s">
        <v>154</v>
      </c>
      <c r="F166" s="4"/>
      <c r="G166" s="5">
        <v>1</v>
      </c>
      <c r="H166" s="7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6">
        <v>1</v>
      </c>
    </row>
    <row r="167" spans="5:14" ht="25" x14ac:dyDescent="0.3">
      <c r="E167" s="3" t="s">
        <v>155</v>
      </c>
      <c r="F167" s="4"/>
      <c r="G167" s="5">
        <v>2</v>
      </c>
      <c r="H167" s="7">
        <v>0</v>
      </c>
      <c r="I167" s="1">
        <v>1</v>
      </c>
      <c r="J167" s="1">
        <v>0</v>
      </c>
      <c r="K167" s="1">
        <v>0</v>
      </c>
      <c r="L167" s="1">
        <v>0</v>
      </c>
      <c r="M167" s="1">
        <v>1</v>
      </c>
      <c r="N167" s="6">
        <v>0</v>
      </c>
    </row>
    <row r="168" spans="5:14" ht="25" x14ac:dyDescent="0.3">
      <c r="E168" s="3" t="s">
        <v>156</v>
      </c>
      <c r="F168" s="4"/>
      <c r="G168" s="5">
        <v>1</v>
      </c>
      <c r="H168" s="7">
        <v>0</v>
      </c>
      <c r="I168" s="1">
        <v>1</v>
      </c>
      <c r="J168" s="1">
        <v>0</v>
      </c>
      <c r="K168" s="1">
        <v>0</v>
      </c>
      <c r="L168" s="1">
        <v>0</v>
      </c>
      <c r="M168" s="1">
        <v>0</v>
      </c>
      <c r="N168" s="6">
        <v>0</v>
      </c>
    </row>
    <row r="169" spans="5:14" ht="25" x14ac:dyDescent="0.3">
      <c r="E169" s="3" t="s">
        <v>157</v>
      </c>
      <c r="F169" s="4"/>
      <c r="G169" s="5">
        <v>3</v>
      </c>
      <c r="H169" s="7">
        <v>1</v>
      </c>
      <c r="I169" s="1">
        <v>1</v>
      </c>
      <c r="J169" s="1">
        <v>1</v>
      </c>
      <c r="K169" s="1">
        <v>0</v>
      </c>
      <c r="L169" s="1">
        <v>0</v>
      </c>
      <c r="M169" s="1">
        <v>0</v>
      </c>
      <c r="N169" s="6">
        <v>0</v>
      </c>
    </row>
    <row r="170" spans="5:14" x14ac:dyDescent="0.3">
      <c r="E170" s="3" t="s">
        <v>158</v>
      </c>
      <c r="F170" s="4"/>
      <c r="G170" s="5">
        <v>127</v>
      </c>
      <c r="H170" s="7">
        <v>32</v>
      </c>
      <c r="I170" s="1">
        <v>49</v>
      </c>
      <c r="J170" s="1">
        <v>30</v>
      </c>
      <c r="K170" s="1">
        <v>12</v>
      </c>
      <c r="L170" s="1">
        <v>4</v>
      </c>
      <c r="M170" s="1">
        <v>0</v>
      </c>
      <c r="N170" s="6">
        <v>0</v>
      </c>
    </row>
    <row r="171" spans="5:14" ht="25" x14ac:dyDescent="0.3">
      <c r="E171" s="3" t="s">
        <v>159</v>
      </c>
      <c r="F171" s="4"/>
      <c r="G171" s="5">
        <v>6</v>
      </c>
      <c r="H171" s="7">
        <v>0</v>
      </c>
      <c r="I171" s="1">
        <v>0</v>
      </c>
      <c r="J171" s="1">
        <v>3</v>
      </c>
      <c r="K171" s="1">
        <v>2</v>
      </c>
      <c r="L171" s="1">
        <v>1</v>
      </c>
      <c r="M171" s="1">
        <v>0</v>
      </c>
      <c r="N171" s="6">
        <v>0</v>
      </c>
    </row>
    <row r="172" spans="5:14" ht="25" x14ac:dyDescent="0.3">
      <c r="E172" s="3" t="s">
        <v>160</v>
      </c>
      <c r="F172" s="4"/>
      <c r="G172" s="5">
        <v>4</v>
      </c>
      <c r="H172" s="7">
        <v>2</v>
      </c>
      <c r="I172" s="1">
        <v>1</v>
      </c>
      <c r="J172" s="1">
        <v>0</v>
      </c>
      <c r="K172" s="1">
        <v>0</v>
      </c>
      <c r="L172" s="1">
        <v>1</v>
      </c>
      <c r="M172" s="1">
        <v>0</v>
      </c>
      <c r="N172" s="6">
        <v>0</v>
      </c>
    </row>
    <row r="173" spans="5:14" ht="25" x14ac:dyDescent="0.3">
      <c r="E173" s="3" t="s">
        <v>161</v>
      </c>
      <c r="F173" s="4"/>
      <c r="G173" s="5">
        <v>1</v>
      </c>
      <c r="H173" s="7">
        <v>0</v>
      </c>
      <c r="I173" s="1">
        <v>0</v>
      </c>
      <c r="J173" s="1">
        <v>0</v>
      </c>
      <c r="K173" s="1">
        <v>1</v>
      </c>
      <c r="L173" s="1">
        <v>0</v>
      </c>
      <c r="M173" s="1">
        <v>0</v>
      </c>
      <c r="N173" s="6">
        <v>0</v>
      </c>
    </row>
    <row r="174" spans="5:14" ht="25" x14ac:dyDescent="0.3">
      <c r="E174" s="3" t="s">
        <v>162</v>
      </c>
      <c r="F174" s="4"/>
      <c r="G174" s="5">
        <v>0</v>
      </c>
      <c r="H174" s="7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6">
        <v>0</v>
      </c>
    </row>
    <row r="175" spans="5:14" ht="25" x14ac:dyDescent="0.3">
      <c r="E175" s="3" t="s">
        <v>163</v>
      </c>
      <c r="F175" s="4"/>
      <c r="G175" s="5">
        <v>0</v>
      </c>
      <c r="H175" s="7">
        <v>0</v>
      </c>
      <c r="I175" s="1">
        <v>0</v>
      </c>
      <c r="J175" s="1">
        <v>0</v>
      </c>
      <c r="K175" s="1">
        <v>0</v>
      </c>
      <c r="L175" s="1">
        <v>0</v>
      </c>
      <c r="M175" s="1">
        <v>0</v>
      </c>
      <c r="N175" s="6">
        <v>0</v>
      </c>
    </row>
    <row r="176" spans="5:14" ht="25" x14ac:dyDescent="0.3">
      <c r="E176" s="3" t="s">
        <v>164</v>
      </c>
      <c r="F176" s="4"/>
      <c r="G176" s="5">
        <v>1</v>
      </c>
      <c r="H176" s="7">
        <v>0</v>
      </c>
      <c r="I176" s="1">
        <v>1</v>
      </c>
      <c r="J176" s="1">
        <v>0</v>
      </c>
      <c r="K176" s="1">
        <v>0</v>
      </c>
      <c r="L176" s="1">
        <v>0</v>
      </c>
      <c r="M176" s="1">
        <v>0</v>
      </c>
      <c r="N176" s="6">
        <v>0</v>
      </c>
    </row>
    <row r="177" spans="5:14" ht="25" x14ac:dyDescent="0.3">
      <c r="E177" s="3" t="s">
        <v>165</v>
      </c>
      <c r="F177" s="4"/>
      <c r="G177" s="5">
        <v>18</v>
      </c>
      <c r="H177" s="7">
        <v>2</v>
      </c>
      <c r="I177" s="1">
        <v>2</v>
      </c>
      <c r="J177" s="1">
        <v>10</v>
      </c>
      <c r="K177" s="1">
        <v>2</v>
      </c>
      <c r="L177" s="1">
        <v>2</v>
      </c>
      <c r="M177" s="1">
        <v>0</v>
      </c>
      <c r="N177" s="6">
        <v>0</v>
      </c>
    </row>
    <row r="178" spans="5:14" ht="25" x14ac:dyDescent="0.3">
      <c r="E178" s="3" t="s">
        <v>166</v>
      </c>
      <c r="F178" s="4"/>
      <c r="G178" s="5">
        <v>5</v>
      </c>
      <c r="H178" s="7">
        <v>2</v>
      </c>
      <c r="I178" s="1">
        <v>1</v>
      </c>
      <c r="J178" s="1">
        <v>1</v>
      </c>
      <c r="K178" s="1">
        <v>1</v>
      </c>
      <c r="L178" s="1">
        <v>0</v>
      </c>
      <c r="M178" s="1">
        <v>0</v>
      </c>
      <c r="N178" s="6">
        <v>0</v>
      </c>
    </row>
    <row r="179" spans="5:14" ht="25" x14ac:dyDescent="0.3">
      <c r="E179" s="3" t="s">
        <v>167</v>
      </c>
      <c r="F179" s="4"/>
      <c r="G179" s="5">
        <v>13</v>
      </c>
      <c r="H179" s="7">
        <v>1</v>
      </c>
      <c r="I179" s="1">
        <v>4</v>
      </c>
      <c r="J179" s="1">
        <v>3</v>
      </c>
      <c r="K179" s="1">
        <v>4</v>
      </c>
      <c r="L179" s="1">
        <v>1</v>
      </c>
      <c r="M179" s="1">
        <v>0</v>
      </c>
      <c r="N179" s="6">
        <v>0</v>
      </c>
    </row>
    <row r="180" spans="5:14" ht="25" x14ac:dyDescent="0.3">
      <c r="E180" s="3" t="s">
        <v>168</v>
      </c>
      <c r="F180" s="4"/>
      <c r="G180" s="5">
        <v>5</v>
      </c>
      <c r="H180" s="7">
        <v>1</v>
      </c>
      <c r="I180" s="1">
        <v>1</v>
      </c>
      <c r="J180" s="1">
        <v>1</v>
      </c>
      <c r="K180" s="1">
        <v>0</v>
      </c>
      <c r="L180" s="1">
        <v>1</v>
      </c>
      <c r="M180" s="1">
        <v>1</v>
      </c>
      <c r="N180" s="6">
        <v>0</v>
      </c>
    </row>
    <row r="181" spans="5:14" ht="25" x14ac:dyDescent="0.3">
      <c r="E181" s="3" t="s">
        <v>169</v>
      </c>
      <c r="F181" s="4"/>
      <c r="G181" s="5">
        <v>7</v>
      </c>
      <c r="H181" s="7">
        <v>0</v>
      </c>
      <c r="I181" s="1">
        <v>2</v>
      </c>
      <c r="J181" s="1">
        <v>2</v>
      </c>
      <c r="K181" s="1">
        <v>0</v>
      </c>
      <c r="L181" s="1">
        <v>2</v>
      </c>
      <c r="M181" s="1">
        <v>0</v>
      </c>
      <c r="N181" s="6">
        <v>1</v>
      </c>
    </row>
    <row r="182" spans="5:14" ht="25" x14ac:dyDescent="0.3">
      <c r="E182" s="3" t="s">
        <v>170</v>
      </c>
      <c r="F182" s="4"/>
      <c r="G182" s="5">
        <v>6</v>
      </c>
      <c r="H182" s="7">
        <v>0</v>
      </c>
      <c r="I182" s="1">
        <v>2</v>
      </c>
      <c r="J182" s="1">
        <v>3</v>
      </c>
      <c r="K182" s="1">
        <v>0</v>
      </c>
      <c r="L182" s="1">
        <v>1</v>
      </c>
      <c r="M182" s="1">
        <v>0</v>
      </c>
      <c r="N182" s="6">
        <v>0</v>
      </c>
    </row>
    <row r="183" spans="5:14" ht="25" x14ac:dyDescent="0.3">
      <c r="E183" s="3" t="s">
        <v>171</v>
      </c>
      <c r="F183" s="4"/>
      <c r="G183" s="5">
        <v>5</v>
      </c>
      <c r="H183" s="7">
        <v>0</v>
      </c>
      <c r="I183" s="1">
        <v>0</v>
      </c>
      <c r="J183" s="1">
        <v>1</v>
      </c>
      <c r="K183" s="1">
        <v>2</v>
      </c>
      <c r="L183" s="1">
        <v>2</v>
      </c>
      <c r="M183" s="1">
        <v>0</v>
      </c>
      <c r="N183" s="6">
        <v>0</v>
      </c>
    </row>
    <row r="184" spans="5:14" ht="25" x14ac:dyDescent="0.3">
      <c r="E184" s="3" t="s">
        <v>172</v>
      </c>
      <c r="F184" s="4"/>
      <c r="G184" s="5">
        <v>5</v>
      </c>
      <c r="H184" s="7">
        <v>0</v>
      </c>
      <c r="I184" s="1">
        <v>3</v>
      </c>
      <c r="J184" s="1">
        <v>1</v>
      </c>
      <c r="K184" s="1">
        <v>0</v>
      </c>
      <c r="L184" s="1">
        <v>1</v>
      </c>
      <c r="M184" s="1">
        <v>0</v>
      </c>
      <c r="N184" s="6">
        <v>0</v>
      </c>
    </row>
    <row r="185" spans="5:14" ht="25" x14ac:dyDescent="0.3">
      <c r="E185" s="3" t="s">
        <v>173</v>
      </c>
      <c r="F185" s="4"/>
      <c r="G185" s="5">
        <v>11</v>
      </c>
      <c r="H185" s="7">
        <v>4</v>
      </c>
      <c r="I185" s="1">
        <v>2</v>
      </c>
      <c r="J185" s="1">
        <v>0</v>
      </c>
      <c r="K185" s="1">
        <v>2</v>
      </c>
      <c r="L185" s="1">
        <v>2</v>
      </c>
      <c r="M185" s="1">
        <v>0</v>
      </c>
      <c r="N185" s="6">
        <v>1</v>
      </c>
    </row>
    <row r="186" spans="5:14" ht="25" x14ac:dyDescent="0.3">
      <c r="E186" s="3" t="s">
        <v>174</v>
      </c>
      <c r="F186" s="4"/>
      <c r="G186" s="5">
        <v>15</v>
      </c>
      <c r="H186" s="7">
        <v>1</v>
      </c>
      <c r="I186" s="1">
        <v>2</v>
      </c>
      <c r="J186" s="1">
        <v>1</v>
      </c>
      <c r="K186" s="1">
        <v>2</v>
      </c>
      <c r="L186" s="1">
        <v>9</v>
      </c>
      <c r="M186" s="1">
        <v>0</v>
      </c>
      <c r="N186" s="6">
        <v>0</v>
      </c>
    </row>
    <row r="187" spans="5:14" ht="25" x14ac:dyDescent="0.3">
      <c r="E187" s="3" t="s">
        <v>175</v>
      </c>
      <c r="F187" s="4"/>
      <c r="G187" s="5">
        <v>9</v>
      </c>
      <c r="H187" s="7">
        <v>0</v>
      </c>
      <c r="I187" s="1">
        <v>2</v>
      </c>
      <c r="J187" s="1">
        <v>2</v>
      </c>
      <c r="K187" s="1">
        <v>1</v>
      </c>
      <c r="L187" s="1">
        <v>3</v>
      </c>
      <c r="M187" s="1">
        <v>1</v>
      </c>
      <c r="N187" s="6">
        <v>0</v>
      </c>
    </row>
    <row r="188" spans="5:14" ht="25" x14ac:dyDescent="0.3">
      <c r="E188" s="3" t="s">
        <v>176</v>
      </c>
      <c r="F188" s="4"/>
      <c r="G188" s="5">
        <v>37</v>
      </c>
      <c r="H188" s="7">
        <v>4</v>
      </c>
      <c r="I188" s="1">
        <v>8</v>
      </c>
      <c r="J188" s="1">
        <v>11</v>
      </c>
      <c r="K188" s="1">
        <v>5</v>
      </c>
      <c r="L188" s="1">
        <v>7</v>
      </c>
      <c r="M188" s="1">
        <v>0</v>
      </c>
      <c r="N188" s="6">
        <v>2</v>
      </c>
    </row>
    <row r="189" spans="5:14" ht="25" x14ac:dyDescent="0.3">
      <c r="E189" s="3" t="s">
        <v>177</v>
      </c>
      <c r="F189" s="4"/>
      <c r="G189" s="5">
        <v>8</v>
      </c>
      <c r="H189" s="7">
        <v>0</v>
      </c>
      <c r="I189" s="1">
        <v>2</v>
      </c>
      <c r="J189" s="1">
        <v>4</v>
      </c>
      <c r="K189" s="1">
        <v>0</v>
      </c>
      <c r="L189" s="1">
        <v>2</v>
      </c>
      <c r="M189" s="1">
        <v>0</v>
      </c>
      <c r="N189" s="6">
        <v>0</v>
      </c>
    </row>
    <row r="190" spans="5:14" ht="25" x14ac:dyDescent="0.3">
      <c r="E190" s="3" t="s">
        <v>178</v>
      </c>
      <c r="F190" s="4"/>
      <c r="G190" s="5">
        <v>9</v>
      </c>
      <c r="H190" s="7">
        <v>2</v>
      </c>
      <c r="I190" s="1">
        <v>2</v>
      </c>
      <c r="J190" s="1">
        <v>3</v>
      </c>
      <c r="K190" s="1">
        <v>2</v>
      </c>
      <c r="L190" s="1">
        <v>0</v>
      </c>
      <c r="M190" s="1">
        <v>0</v>
      </c>
      <c r="N190" s="6">
        <v>0</v>
      </c>
    </row>
    <row r="191" spans="5:14" ht="25" x14ac:dyDescent="0.3">
      <c r="E191" s="3" t="s">
        <v>179</v>
      </c>
      <c r="F191" s="4"/>
      <c r="G191" s="5">
        <v>11</v>
      </c>
      <c r="H191" s="7">
        <v>0</v>
      </c>
      <c r="I191" s="1">
        <v>4</v>
      </c>
      <c r="J191" s="1">
        <v>2</v>
      </c>
      <c r="K191" s="1">
        <v>2</v>
      </c>
      <c r="L191" s="1">
        <v>3</v>
      </c>
      <c r="M191" s="1">
        <v>0</v>
      </c>
      <c r="N191" s="6">
        <v>0</v>
      </c>
    </row>
    <row r="192" spans="5:14" ht="25" x14ac:dyDescent="0.3">
      <c r="E192" s="3" t="s">
        <v>180</v>
      </c>
      <c r="F192" s="4"/>
      <c r="G192" s="5">
        <v>13</v>
      </c>
      <c r="H192" s="7">
        <v>1</v>
      </c>
      <c r="I192" s="1">
        <v>4</v>
      </c>
      <c r="J192" s="1">
        <v>2</v>
      </c>
      <c r="K192" s="1">
        <v>2</v>
      </c>
      <c r="L192" s="1">
        <v>3</v>
      </c>
      <c r="M192" s="1">
        <v>1</v>
      </c>
      <c r="N192" s="6">
        <v>0</v>
      </c>
    </row>
    <row r="193" spans="5:14" ht="25" x14ac:dyDescent="0.3">
      <c r="E193" s="3" t="s">
        <v>181</v>
      </c>
      <c r="F193" s="4"/>
      <c r="G193" s="5">
        <v>13</v>
      </c>
      <c r="H193" s="7">
        <v>2</v>
      </c>
      <c r="I193" s="1">
        <v>1</v>
      </c>
      <c r="J193" s="1">
        <v>4</v>
      </c>
      <c r="K193" s="1">
        <v>1</v>
      </c>
      <c r="L193" s="1">
        <v>2</v>
      </c>
      <c r="M193" s="1">
        <v>1</v>
      </c>
      <c r="N193" s="6">
        <v>2</v>
      </c>
    </row>
    <row r="194" spans="5:14" ht="25" x14ac:dyDescent="0.3">
      <c r="E194" s="3" t="s">
        <v>182</v>
      </c>
      <c r="F194" s="4"/>
      <c r="G194" s="5">
        <v>74</v>
      </c>
      <c r="H194" s="7">
        <v>8</v>
      </c>
      <c r="I194" s="1">
        <v>19</v>
      </c>
      <c r="J194" s="1">
        <v>18</v>
      </c>
      <c r="K194" s="1">
        <v>8</v>
      </c>
      <c r="L194" s="1">
        <v>14</v>
      </c>
      <c r="M194" s="1">
        <v>4</v>
      </c>
      <c r="N194" s="6">
        <v>3</v>
      </c>
    </row>
    <row r="195" spans="5:14" ht="25" x14ac:dyDescent="0.3">
      <c r="E195" s="3" t="s">
        <v>183</v>
      </c>
      <c r="F195" s="4"/>
      <c r="G195" s="5">
        <v>5</v>
      </c>
      <c r="H195" s="7">
        <v>1</v>
      </c>
      <c r="I195" s="1">
        <v>0</v>
      </c>
      <c r="J195" s="1">
        <v>2</v>
      </c>
      <c r="K195" s="1">
        <v>0</v>
      </c>
      <c r="L195" s="1">
        <v>1</v>
      </c>
      <c r="M195" s="1">
        <v>1</v>
      </c>
      <c r="N195" s="6">
        <v>0</v>
      </c>
    </row>
    <row r="196" spans="5:14" ht="25" x14ac:dyDescent="0.3">
      <c r="E196" s="3" t="s">
        <v>184</v>
      </c>
      <c r="F196" s="4"/>
      <c r="G196" s="5">
        <v>3</v>
      </c>
      <c r="H196" s="7">
        <v>0</v>
      </c>
      <c r="I196" s="1">
        <v>1</v>
      </c>
      <c r="J196" s="1">
        <v>1</v>
      </c>
      <c r="K196" s="1">
        <v>0</v>
      </c>
      <c r="L196" s="1">
        <v>0</v>
      </c>
      <c r="M196" s="1">
        <v>0</v>
      </c>
      <c r="N196" s="6">
        <v>1</v>
      </c>
    </row>
    <row r="197" spans="5:14" ht="25" x14ac:dyDescent="0.3">
      <c r="E197" s="3" t="s">
        <v>185</v>
      </c>
      <c r="F197" s="4"/>
      <c r="G197" s="5">
        <v>8</v>
      </c>
      <c r="H197" s="7">
        <v>1</v>
      </c>
      <c r="I197" s="1">
        <v>2</v>
      </c>
      <c r="J197" s="1">
        <v>3</v>
      </c>
      <c r="K197" s="1">
        <v>1</v>
      </c>
      <c r="L197" s="1">
        <v>1</v>
      </c>
      <c r="M197" s="1">
        <v>0</v>
      </c>
      <c r="N197" s="6">
        <v>0</v>
      </c>
    </row>
    <row r="198" spans="5:14" ht="25" x14ac:dyDescent="0.3">
      <c r="E198" s="3" t="s">
        <v>186</v>
      </c>
      <c r="F198" s="4"/>
      <c r="G198" s="5">
        <v>4</v>
      </c>
      <c r="H198" s="7">
        <v>0</v>
      </c>
      <c r="I198" s="1">
        <v>1</v>
      </c>
      <c r="J198" s="1">
        <v>0</v>
      </c>
      <c r="K198" s="1">
        <v>1</v>
      </c>
      <c r="L198" s="1">
        <v>0</v>
      </c>
      <c r="M198" s="1">
        <v>1</v>
      </c>
      <c r="N198" s="6">
        <v>1</v>
      </c>
    </row>
    <row r="199" spans="5:14" ht="25" x14ac:dyDescent="0.3">
      <c r="E199" s="3" t="s">
        <v>187</v>
      </c>
      <c r="F199" s="4"/>
      <c r="G199" s="5">
        <v>5</v>
      </c>
      <c r="H199" s="7">
        <v>1</v>
      </c>
      <c r="I199" s="1">
        <v>1</v>
      </c>
      <c r="J199" s="1">
        <v>1</v>
      </c>
      <c r="K199" s="1">
        <v>0</v>
      </c>
      <c r="L199" s="1">
        <v>0</v>
      </c>
      <c r="M199" s="1">
        <v>2</v>
      </c>
      <c r="N199" s="6">
        <v>0</v>
      </c>
    </row>
    <row r="200" spans="5:14" ht="25" x14ac:dyDescent="0.3">
      <c r="E200" s="3" t="s">
        <v>188</v>
      </c>
      <c r="F200" s="4"/>
      <c r="G200" s="5">
        <v>62</v>
      </c>
      <c r="H200" s="7">
        <v>4</v>
      </c>
      <c r="I200" s="1">
        <v>23</v>
      </c>
      <c r="J200" s="1">
        <v>13</v>
      </c>
      <c r="K200" s="1">
        <v>9</v>
      </c>
      <c r="L200" s="1">
        <v>6</v>
      </c>
      <c r="M200" s="1">
        <v>6</v>
      </c>
      <c r="N200" s="6">
        <v>1</v>
      </c>
    </row>
    <row r="201" spans="5:14" ht="25" x14ac:dyDescent="0.3">
      <c r="E201" s="3" t="s">
        <v>189</v>
      </c>
      <c r="F201" s="4"/>
      <c r="G201" s="5">
        <v>0</v>
      </c>
      <c r="H201" s="7">
        <v>0</v>
      </c>
      <c r="I201" s="1">
        <v>0</v>
      </c>
      <c r="J201" s="1">
        <v>0</v>
      </c>
      <c r="K201" s="1">
        <v>0</v>
      </c>
      <c r="L201" s="1">
        <v>0</v>
      </c>
      <c r="M201" s="1">
        <v>0</v>
      </c>
      <c r="N201" s="6">
        <v>0</v>
      </c>
    </row>
    <row r="202" spans="5:14" ht="25" x14ac:dyDescent="0.3">
      <c r="E202" s="3" t="s">
        <v>190</v>
      </c>
      <c r="F202" s="4"/>
      <c r="G202" s="5">
        <v>0</v>
      </c>
      <c r="H202" s="7">
        <v>0</v>
      </c>
      <c r="I202" s="1">
        <v>0</v>
      </c>
      <c r="J202" s="1">
        <v>0</v>
      </c>
      <c r="K202" s="1">
        <v>0</v>
      </c>
      <c r="L202" s="1">
        <v>0</v>
      </c>
      <c r="M202" s="1">
        <v>0</v>
      </c>
      <c r="N202" s="6">
        <v>0</v>
      </c>
    </row>
    <row r="203" spans="5:14" ht="25" x14ac:dyDescent="0.3">
      <c r="E203" s="3" t="s">
        <v>191</v>
      </c>
      <c r="F203" s="4"/>
      <c r="G203" s="5">
        <v>0</v>
      </c>
      <c r="H203" s="7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6">
        <v>0</v>
      </c>
    </row>
    <row r="204" spans="5:14" ht="25" x14ac:dyDescent="0.3">
      <c r="E204" s="3" t="s">
        <v>192</v>
      </c>
      <c r="F204" s="4"/>
      <c r="G204" s="5">
        <v>0</v>
      </c>
      <c r="H204" s="7">
        <v>0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6">
        <v>0</v>
      </c>
    </row>
    <row r="205" spans="5:14" ht="25" x14ac:dyDescent="0.3">
      <c r="E205" s="3" t="s">
        <v>193</v>
      </c>
      <c r="F205" s="4"/>
      <c r="G205" s="5">
        <v>2</v>
      </c>
      <c r="H205" s="7">
        <v>0</v>
      </c>
      <c r="I205" s="1">
        <v>0</v>
      </c>
      <c r="J205" s="1">
        <v>2</v>
      </c>
      <c r="K205" s="1">
        <v>0</v>
      </c>
      <c r="L205" s="1">
        <v>0</v>
      </c>
      <c r="M205" s="1">
        <v>0</v>
      </c>
      <c r="N205" s="6">
        <v>0</v>
      </c>
    </row>
    <row r="206" spans="5:14" ht="25" x14ac:dyDescent="0.3">
      <c r="E206" s="3" t="s">
        <v>194</v>
      </c>
      <c r="F206" s="4"/>
      <c r="G206" s="5">
        <v>17</v>
      </c>
      <c r="H206" s="7">
        <v>3</v>
      </c>
      <c r="I206" s="1">
        <v>3</v>
      </c>
      <c r="J206" s="1">
        <v>6</v>
      </c>
      <c r="K206" s="1">
        <v>2</v>
      </c>
      <c r="L206" s="1">
        <v>0</v>
      </c>
      <c r="M206" s="1">
        <v>0</v>
      </c>
      <c r="N206" s="6">
        <v>3</v>
      </c>
    </row>
    <row r="207" spans="5:14" ht="25" x14ac:dyDescent="0.3">
      <c r="E207" s="3" t="s">
        <v>195</v>
      </c>
      <c r="F207" s="4"/>
      <c r="G207" s="5">
        <v>1</v>
      </c>
      <c r="H207" s="7">
        <v>0</v>
      </c>
      <c r="I207" s="1">
        <v>1</v>
      </c>
      <c r="J207" s="1">
        <v>0</v>
      </c>
      <c r="K207" s="1">
        <v>0</v>
      </c>
      <c r="L207" s="1">
        <v>0</v>
      </c>
      <c r="M207" s="1">
        <v>0</v>
      </c>
      <c r="N207" s="6">
        <v>0</v>
      </c>
    </row>
    <row r="208" spans="5:14" ht="25" x14ac:dyDescent="0.3">
      <c r="E208" s="3" t="s">
        <v>196</v>
      </c>
      <c r="F208" s="4"/>
      <c r="G208" s="5">
        <v>0</v>
      </c>
      <c r="H208" s="7">
        <v>0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6">
        <v>0</v>
      </c>
    </row>
    <row r="209" spans="2:14" ht="25" x14ac:dyDescent="0.3">
      <c r="E209" s="3" t="s">
        <v>197</v>
      </c>
      <c r="F209" s="4"/>
      <c r="G209" s="5">
        <v>0</v>
      </c>
      <c r="H209" s="7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6">
        <v>0</v>
      </c>
    </row>
    <row r="210" spans="2:14" ht="25" x14ac:dyDescent="0.3">
      <c r="E210" s="3" t="s">
        <v>198</v>
      </c>
      <c r="F210" s="4"/>
      <c r="G210" s="5">
        <v>1</v>
      </c>
      <c r="H210" s="7">
        <v>0</v>
      </c>
      <c r="I210" s="1">
        <v>1</v>
      </c>
      <c r="J210" s="1">
        <v>0</v>
      </c>
      <c r="K210" s="1">
        <v>0</v>
      </c>
      <c r="L210" s="1">
        <v>0</v>
      </c>
      <c r="M210" s="1">
        <v>0</v>
      </c>
      <c r="N210" s="6">
        <v>0</v>
      </c>
    </row>
    <row r="211" spans="2:14" ht="25" x14ac:dyDescent="0.3">
      <c r="E211" s="3" t="s">
        <v>199</v>
      </c>
      <c r="F211" s="4"/>
      <c r="G211" s="5">
        <v>0</v>
      </c>
      <c r="H211" s="7">
        <v>0</v>
      </c>
      <c r="I211" s="1">
        <v>0</v>
      </c>
      <c r="J211" s="1">
        <v>0</v>
      </c>
      <c r="K211" s="1">
        <v>0</v>
      </c>
      <c r="L211" s="1">
        <v>0</v>
      </c>
      <c r="M211" s="1">
        <v>0</v>
      </c>
      <c r="N211" s="6">
        <v>0</v>
      </c>
    </row>
    <row r="212" spans="2:14" ht="25" x14ac:dyDescent="0.3">
      <c r="E212" s="3" t="s">
        <v>200</v>
      </c>
      <c r="F212" s="4"/>
      <c r="G212" s="5">
        <v>2</v>
      </c>
      <c r="H212" s="7">
        <v>1</v>
      </c>
      <c r="I212" s="1">
        <v>1</v>
      </c>
      <c r="J212" s="1">
        <v>0</v>
      </c>
      <c r="K212" s="1">
        <v>0</v>
      </c>
      <c r="L212" s="1">
        <v>0</v>
      </c>
      <c r="M212" s="1">
        <v>0</v>
      </c>
      <c r="N212" s="6">
        <v>0</v>
      </c>
    </row>
    <row r="213" spans="2:14" ht="25" x14ac:dyDescent="0.3">
      <c r="E213" s="3" t="s">
        <v>201</v>
      </c>
      <c r="F213" s="4"/>
      <c r="G213" s="5">
        <v>0</v>
      </c>
      <c r="H213" s="7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6">
        <v>0</v>
      </c>
    </row>
    <row r="214" spans="2:14" ht="25" x14ac:dyDescent="0.3">
      <c r="E214" s="3" t="s">
        <v>202</v>
      </c>
      <c r="F214" s="4"/>
      <c r="G214" s="5">
        <v>0</v>
      </c>
      <c r="H214" s="7">
        <v>0</v>
      </c>
      <c r="I214" s="1">
        <v>0</v>
      </c>
      <c r="J214" s="1">
        <v>0</v>
      </c>
      <c r="K214" s="1">
        <v>0</v>
      </c>
      <c r="L214" s="1">
        <v>0</v>
      </c>
      <c r="M214" s="1">
        <v>0</v>
      </c>
      <c r="N214" s="6">
        <v>0</v>
      </c>
    </row>
    <row r="215" spans="2:14" ht="25" x14ac:dyDescent="0.3">
      <c r="E215" s="3" t="s">
        <v>203</v>
      </c>
      <c r="F215" s="4"/>
      <c r="G215" s="5">
        <v>0</v>
      </c>
      <c r="H215" s="7">
        <v>0</v>
      </c>
      <c r="I215" s="1">
        <v>0</v>
      </c>
      <c r="J215" s="1">
        <v>0</v>
      </c>
      <c r="K215" s="1">
        <v>0</v>
      </c>
      <c r="L215" s="1">
        <v>0</v>
      </c>
      <c r="M215" s="1">
        <v>0</v>
      </c>
      <c r="N215" s="6">
        <v>0</v>
      </c>
    </row>
    <row r="216" spans="2:14" ht="25" x14ac:dyDescent="0.3">
      <c r="E216" s="3" t="s">
        <v>204</v>
      </c>
      <c r="F216" s="4"/>
      <c r="G216" s="5">
        <v>1</v>
      </c>
      <c r="H216" s="7">
        <v>0</v>
      </c>
      <c r="I216" s="1">
        <v>0</v>
      </c>
      <c r="J216" s="1">
        <v>0</v>
      </c>
      <c r="K216" s="1">
        <v>0</v>
      </c>
      <c r="L216" s="1">
        <v>1</v>
      </c>
      <c r="M216" s="1">
        <v>0</v>
      </c>
      <c r="N216" s="6">
        <v>0</v>
      </c>
    </row>
    <row r="217" spans="2:14" ht="25" x14ac:dyDescent="0.3">
      <c r="E217" s="3" t="s">
        <v>205</v>
      </c>
      <c r="F217" s="4"/>
      <c r="G217" s="5">
        <v>0</v>
      </c>
      <c r="H217" s="7">
        <v>0</v>
      </c>
      <c r="I217" s="1">
        <v>0</v>
      </c>
      <c r="J217" s="1">
        <v>0</v>
      </c>
      <c r="K217" s="1">
        <v>0</v>
      </c>
      <c r="L217" s="1">
        <v>0</v>
      </c>
      <c r="M217" s="1">
        <v>0</v>
      </c>
      <c r="N217" s="6">
        <v>0</v>
      </c>
    </row>
    <row r="218" spans="2:14" ht="25" x14ac:dyDescent="0.3">
      <c r="E218" s="52" t="s">
        <v>206</v>
      </c>
      <c r="F218" s="48"/>
      <c r="G218" s="49">
        <v>0</v>
      </c>
      <c r="H218" s="61">
        <v>0</v>
      </c>
      <c r="I218" s="28">
        <v>0</v>
      </c>
      <c r="J218" s="28">
        <v>0</v>
      </c>
      <c r="K218" s="28">
        <v>0</v>
      </c>
      <c r="L218" s="28">
        <v>0</v>
      </c>
      <c r="M218" s="28">
        <v>0</v>
      </c>
      <c r="N218" s="62">
        <v>0</v>
      </c>
    </row>
    <row r="220" spans="2:14" x14ac:dyDescent="0.3">
      <c r="B220" s="35" t="str">
        <f xml:space="preserve"> HYPERLINK("#'目次'!B10", "[4]")</f>
        <v>[4]</v>
      </c>
      <c r="C220" s="25" t="s">
        <v>54</v>
      </c>
    </row>
    <row r="223" spans="2:14" x14ac:dyDescent="0.3">
      <c r="C223" s="25" t="s">
        <v>62</v>
      </c>
    </row>
    <row r="224" spans="2:14" ht="37.5" x14ac:dyDescent="0.3">
      <c r="E224" s="95"/>
      <c r="F224" s="96"/>
      <c r="G224" s="37" t="s">
        <v>16</v>
      </c>
      <c r="H224" s="41" t="s">
        <v>55</v>
      </c>
      <c r="I224" s="18" t="s">
        <v>56</v>
      </c>
      <c r="J224" s="18" t="s">
        <v>57</v>
      </c>
      <c r="K224" s="18" t="s">
        <v>58</v>
      </c>
      <c r="L224" s="34" t="s">
        <v>59</v>
      </c>
    </row>
    <row r="225" spans="5:12" x14ac:dyDescent="0.3">
      <c r="E225" s="97"/>
      <c r="F225" s="98"/>
      <c r="G225" s="40"/>
      <c r="H225" s="36"/>
      <c r="I225" s="19"/>
      <c r="J225" s="19"/>
      <c r="K225" s="19"/>
      <c r="L225" s="39"/>
    </row>
    <row r="226" spans="5:12" x14ac:dyDescent="0.3">
      <c r="E226" s="54" t="s">
        <v>16</v>
      </c>
      <c r="F226" s="50"/>
      <c r="G226" s="38">
        <v>55336</v>
      </c>
      <c r="H226" s="20">
        <v>4906</v>
      </c>
      <c r="I226" s="20">
        <v>24562</v>
      </c>
      <c r="J226" s="20">
        <v>17342</v>
      </c>
      <c r="K226" s="20">
        <v>6139</v>
      </c>
      <c r="L226" s="51">
        <v>2387</v>
      </c>
    </row>
    <row r="227" spans="5:12" ht="25" x14ac:dyDescent="0.3">
      <c r="E227" s="3" t="s">
        <v>63</v>
      </c>
      <c r="F227" s="4"/>
      <c r="G227" s="29">
        <v>72</v>
      </c>
      <c r="H227" s="32">
        <v>4</v>
      </c>
      <c r="I227" s="17">
        <v>40</v>
      </c>
      <c r="J227" s="17">
        <v>21</v>
      </c>
      <c r="K227" s="17">
        <v>7</v>
      </c>
      <c r="L227" s="33">
        <v>0</v>
      </c>
    </row>
    <row r="228" spans="5:12" ht="25" x14ac:dyDescent="0.3">
      <c r="E228" s="3" t="s">
        <v>64</v>
      </c>
      <c r="F228" s="4"/>
      <c r="G228" s="5">
        <v>32</v>
      </c>
      <c r="H228" s="7">
        <v>2</v>
      </c>
      <c r="I228" s="1">
        <v>15</v>
      </c>
      <c r="J228" s="1">
        <v>9</v>
      </c>
      <c r="K228" s="1">
        <v>3</v>
      </c>
      <c r="L228" s="6">
        <v>3</v>
      </c>
    </row>
    <row r="229" spans="5:12" ht="25" x14ac:dyDescent="0.3">
      <c r="E229" s="3" t="s">
        <v>65</v>
      </c>
      <c r="F229" s="4"/>
      <c r="G229" s="5">
        <v>5</v>
      </c>
      <c r="H229" s="7">
        <v>1</v>
      </c>
      <c r="I229" s="1">
        <v>2</v>
      </c>
      <c r="J229" s="1">
        <v>2</v>
      </c>
      <c r="K229" s="1">
        <v>0</v>
      </c>
      <c r="L229" s="6">
        <v>0</v>
      </c>
    </row>
    <row r="230" spans="5:12" ht="25" x14ac:dyDescent="0.3">
      <c r="E230" s="3" t="s">
        <v>66</v>
      </c>
      <c r="F230" s="4"/>
      <c r="G230" s="5">
        <v>3</v>
      </c>
      <c r="H230" s="7">
        <v>1</v>
      </c>
      <c r="I230" s="1">
        <v>1</v>
      </c>
      <c r="J230" s="1">
        <v>1</v>
      </c>
      <c r="K230" s="1">
        <v>0</v>
      </c>
      <c r="L230" s="6">
        <v>0</v>
      </c>
    </row>
    <row r="231" spans="5:12" ht="25" x14ac:dyDescent="0.3">
      <c r="E231" s="3" t="s">
        <v>67</v>
      </c>
      <c r="F231" s="4"/>
      <c r="G231" s="5">
        <v>10</v>
      </c>
      <c r="H231" s="7">
        <v>0</v>
      </c>
      <c r="I231" s="1">
        <v>6</v>
      </c>
      <c r="J231" s="1">
        <v>2</v>
      </c>
      <c r="K231" s="1">
        <v>1</v>
      </c>
      <c r="L231" s="6">
        <v>1</v>
      </c>
    </row>
    <row r="232" spans="5:12" ht="25" x14ac:dyDescent="0.3">
      <c r="E232" s="3" t="s">
        <v>68</v>
      </c>
      <c r="F232" s="4"/>
      <c r="G232" s="5">
        <v>22</v>
      </c>
      <c r="H232" s="7">
        <v>2</v>
      </c>
      <c r="I232" s="1">
        <v>7</v>
      </c>
      <c r="J232" s="1">
        <v>7</v>
      </c>
      <c r="K232" s="1">
        <v>4</v>
      </c>
      <c r="L232" s="6">
        <v>2</v>
      </c>
    </row>
    <row r="233" spans="5:12" ht="25" x14ac:dyDescent="0.3">
      <c r="E233" s="3" t="s">
        <v>69</v>
      </c>
      <c r="F233" s="4"/>
      <c r="G233" s="5">
        <v>379</v>
      </c>
      <c r="H233" s="7">
        <v>32</v>
      </c>
      <c r="I233" s="1">
        <v>181</v>
      </c>
      <c r="J233" s="1">
        <v>111</v>
      </c>
      <c r="K233" s="1">
        <v>45</v>
      </c>
      <c r="L233" s="6">
        <v>10</v>
      </c>
    </row>
    <row r="234" spans="5:12" ht="25" x14ac:dyDescent="0.3">
      <c r="E234" s="3" t="s">
        <v>70</v>
      </c>
      <c r="F234" s="4"/>
      <c r="G234" s="5">
        <v>216</v>
      </c>
      <c r="H234" s="7">
        <v>20</v>
      </c>
      <c r="I234" s="1">
        <v>98</v>
      </c>
      <c r="J234" s="1">
        <v>67</v>
      </c>
      <c r="K234" s="1">
        <v>23</v>
      </c>
      <c r="L234" s="6">
        <v>8</v>
      </c>
    </row>
    <row r="235" spans="5:12" ht="25" x14ac:dyDescent="0.3">
      <c r="E235" s="3" t="s">
        <v>71</v>
      </c>
      <c r="F235" s="4"/>
      <c r="G235" s="5">
        <v>221</v>
      </c>
      <c r="H235" s="7">
        <v>23</v>
      </c>
      <c r="I235" s="1">
        <v>106</v>
      </c>
      <c r="J235" s="1">
        <v>57</v>
      </c>
      <c r="K235" s="1">
        <v>28</v>
      </c>
      <c r="L235" s="6">
        <v>7</v>
      </c>
    </row>
    <row r="236" spans="5:12" ht="25" x14ac:dyDescent="0.3">
      <c r="E236" s="3" t="s">
        <v>72</v>
      </c>
      <c r="F236" s="4"/>
      <c r="G236" s="5">
        <v>81</v>
      </c>
      <c r="H236" s="7">
        <v>10</v>
      </c>
      <c r="I236" s="1">
        <v>40</v>
      </c>
      <c r="J236" s="1">
        <v>21</v>
      </c>
      <c r="K236" s="1">
        <v>5</v>
      </c>
      <c r="L236" s="6">
        <v>5</v>
      </c>
    </row>
    <row r="237" spans="5:12" ht="25" x14ac:dyDescent="0.3">
      <c r="E237" s="3" t="s">
        <v>73</v>
      </c>
      <c r="F237" s="4"/>
      <c r="G237" s="5">
        <v>79</v>
      </c>
      <c r="H237" s="7">
        <v>7</v>
      </c>
      <c r="I237" s="1">
        <v>40</v>
      </c>
      <c r="J237" s="1">
        <v>23</v>
      </c>
      <c r="K237" s="1">
        <v>6</v>
      </c>
      <c r="L237" s="6">
        <v>3</v>
      </c>
    </row>
    <row r="238" spans="5:12" ht="25" x14ac:dyDescent="0.3">
      <c r="E238" s="3" t="s">
        <v>74</v>
      </c>
      <c r="F238" s="4"/>
      <c r="G238" s="5">
        <v>95</v>
      </c>
      <c r="H238" s="7">
        <v>12</v>
      </c>
      <c r="I238" s="1">
        <v>45</v>
      </c>
      <c r="J238" s="1">
        <v>29</v>
      </c>
      <c r="K238" s="1">
        <v>7</v>
      </c>
      <c r="L238" s="6">
        <v>2</v>
      </c>
    </row>
    <row r="239" spans="5:12" ht="25" x14ac:dyDescent="0.3">
      <c r="E239" s="3" t="s">
        <v>75</v>
      </c>
      <c r="F239" s="4"/>
      <c r="G239" s="5">
        <v>524</v>
      </c>
      <c r="H239" s="7">
        <v>40</v>
      </c>
      <c r="I239" s="1">
        <v>259</v>
      </c>
      <c r="J239" s="1">
        <v>149</v>
      </c>
      <c r="K239" s="1">
        <v>55</v>
      </c>
      <c r="L239" s="6">
        <v>21</v>
      </c>
    </row>
    <row r="240" spans="5:12" ht="25" x14ac:dyDescent="0.3">
      <c r="E240" s="3" t="s">
        <v>76</v>
      </c>
      <c r="F240" s="4"/>
      <c r="G240" s="5">
        <v>554</v>
      </c>
      <c r="H240" s="7">
        <v>43</v>
      </c>
      <c r="I240" s="1">
        <v>279</v>
      </c>
      <c r="J240" s="1">
        <v>164</v>
      </c>
      <c r="K240" s="1">
        <v>50</v>
      </c>
      <c r="L240" s="6">
        <v>18</v>
      </c>
    </row>
    <row r="241" spans="5:12" ht="25" x14ac:dyDescent="0.3">
      <c r="E241" s="3" t="s">
        <v>77</v>
      </c>
      <c r="F241" s="4"/>
      <c r="G241" s="5">
        <v>848</v>
      </c>
      <c r="H241" s="7">
        <v>72</v>
      </c>
      <c r="I241" s="1">
        <v>421</v>
      </c>
      <c r="J241" s="1">
        <v>247</v>
      </c>
      <c r="K241" s="1">
        <v>87</v>
      </c>
      <c r="L241" s="6">
        <v>21</v>
      </c>
    </row>
    <row r="242" spans="5:12" ht="25" x14ac:dyDescent="0.3">
      <c r="E242" s="3" t="s">
        <v>78</v>
      </c>
      <c r="F242" s="4"/>
      <c r="G242" s="5">
        <v>610</v>
      </c>
      <c r="H242" s="7">
        <v>51</v>
      </c>
      <c r="I242" s="1">
        <v>268</v>
      </c>
      <c r="J242" s="1">
        <v>211</v>
      </c>
      <c r="K242" s="1">
        <v>64</v>
      </c>
      <c r="L242" s="6">
        <v>16</v>
      </c>
    </row>
    <row r="243" spans="5:12" ht="25" x14ac:dyDescent="0.3">
      <c r="E243" s="3" t="s">
        <v>79</v>
      </c>
      <c r="F243" s="4"/>
      <c r="G243" s="5">
        <v>564</v>
      </c>
      <c r="H243" s="7">
        <v>53</v>
      </c>
      <c r="I243" s="1">
        <v>258</v>
      </c>
      <c r="J243" s="1">
        <v>175</v>
      </c>
      <c r="K243" s="1">
        <v>63</v>
      </c>
      <c r="L243" s="6">
        <v>15</v>
      </c>
    </row>
    <row r="244" spans="5:12" ht="25" x14ac:dyDescent="0.3">
      <c r="E244" s="3" t="s">
        <v>80</v>
      </c>
      <c r="F244" s="4"/>
      <c r="G244" s="5">
        <v>635</v>
      </c>
      <c r="H244" s="7">
        <v>65</v>
      </c>
      <c r="I244" s="1">
        <v>281</v>
      </c>
      <c r="J244" s="1">
        <v>178</v>
      </c>
      <c r="K244" s="1">
        <v>79</v>
      </c>
      <c r="L244" s="6">
        <v>32</v>
      </c>
    </row>
    <row r="245" spans="5:12" ht="25" x14ac:dyDescent="0.3">
      <c r="E245" s="3" t="s">
        <v>81</v>
      </c>
      <c r="F245" s="4"/>
      <c r="G245" s="5">
        <v>576</v>
      </c>
      <c r="H245" s="7">
        <v>35</v>
      </c>
      <c r="I245" s="1">
        <v>265</v>
      </c>
      <c r="J245" s="1">
        <v>216</v>
      </c>
      <c r="K245" s="1">
        <v>40</v>
      </c>
      <c r="L245" s="6">
        <v>20</v>
      </c>
    </row>
    <row r="246" spans="5:12" ht="25" x14ac:dyDescent="0.3">
      <c r="E246" s="3" t="s">
        <v>82</v>
      </c>
      <c r="F246" s="4"/>
      <c r="G246" s="5">
        <v>699</v>
      </c>
      <c r="H246" s="7">
        <v>55</v>
      </c>
      <c r="I246" s="1">
        <v>330</v>
      </c>
      <c r="J246" s="1">
        <v>226</v>
      </c>
      <c r="K246" s="1">
        <v>66</v>
      </c>
      <c r="L246" s="6">
        <v>22</v>
      </c>
    </row>
    <row r="247" spans="5:12" ht="25" x14ac:dyDescent="0.3">
      <c r="E247" s="3" t="s">
        <v>83</v>
      </c>
      <c r="F247" s="4"/>
      <c r="G247" s="5">
        <v>1217</v>
      </c>
      <c r="H247" s="7">
        <v>87</v>
      </c>
      <c r="I247" s="1">
        <v>591</v>
      </c>
      <c r="J247" s="1">
        <v>372</v>
      </c>
      <c r="K247" s="1">
        <v>125</v>
      </c>
      <c r="L247" s="6">
        <v>42</v>
      </c>
    </row>
    <row r="248" spans="5:12" ht="25" x14ac:dyDescent="0.3">
      <c r="E248" s="3" t="s">
        <v>84</v>
      </c>
      <c r="F248" s="4"/>
      <c r="G248" s="5">
        <v>1004</v>
      </c>
      <c r="H248" s="7">
        <v>62</v>
      </c>
      <c r="I248" s="1">
        <v>464</v>
      </c>
      <c r="J248" s="1">
        <v>328</v>
      </c>
      <c r="K248" s="1">
        <v>119</v>
      </c>
      <c r="L248" s="6">
        <v>31</v>
      </c>
    </row>
    <row r="249" spans="5:12" ht="25" x14ac:dyDescent="0.3">
      <c r="E249" s="3" t="s">
        <v>85</v>
      </c>
      <c r="F249" s="4"/>
      <c r="G249" s="5">
        <v>959</v>
      </c>
      <c r="H249" s="7">
        <v>78</v>
      </c>
      <c r="I249" s="1">
        <v>440</v>
      </c>
      <c r="J249" s="1">
        <v>316</v>
      </c>
      <c r="K249" s="1">
        <v>91</v>
      </c>
      <c r="L249" s="6">
        <v>34</v>
      </c>
    </row>
    <row r="250" spans="5:12" ht="25" x14ac:dyDescent="0.3">
      <c r="E250" s="3" t="s">
        <v>86</v>
      </c>
      <c r="F250" s="4"/>
      <c r="G250" s="5">
        <v>2121</v>
      </c>
      <c r="H250" s="7">
        <v>212</v>
      </c>
      <c r="I250" s="1">
        <v>932</v>
      </c>
      <c r="J250" s="1">
        <v>624</v>
      </c>
      <c r="K250" s="1">
        <v>248</v>
      </c>
      <c r="L250" s="6">
        <v>105</v>
      </c>
    </row>
    <row r="251" spans="5:12" ht="25" x14ac:dyDescent="0.3">
      <c r="E251" s="3" t="s">
        <v>87</v>
      </c>
      <c r="F251" s="4"/>
      <c r="G251" s="5">
        <v>549</v>
      </c>
      <c r="H251" s="7">
        <v>23</v>
      </c>
      <c r="I251" s="1">
        <v>229</v>
      </c>
      <c r="J251" s="1">
        <v>202</v>
      </c>
      <c r="K251" s="1">
        <v>68</v>
      </c>
      <c r="L251" s="6">
        <v>27</v>
      </c>
    </row>
    <row r="252" spans="5:12" ht="25" x14ac:dyDescent="0.3">
      <c r="E252" s="3" t="s">
        <v>88</v>
      </c>
      <c r="F252" s="4"/>
      <c r="G252" s="5">
        <v>757</v>
      </c>
      <c r="H252" s="7">
        <v>39</v>
      </c>
      <c r="I252" s="1">
        <v>341</v>
      </c>
      <c r="J252" s="1">
        <v>269</v>
      </c>
      <c r="K252" s="1">
        <v>80</v>
      </c>
      <c r="L252" s="6">
        <v>28</v>
      </c>
    </row>
    <row r="253" spans="5:12" ht="25" x14ac:dyDescent="0.3">
      <c r="E253" s="3" t="s">
        <v>89</v>
      </c>
      <c r="F253" s="4"/>
      <c r="G253" s="5">
        <v>1246</v>
      </c>
      <c r="H253" s="7">
        <v>80</v>
      </c>
      <c r="I253" s="1">
        <v>560</v>
      </c>
      <c r="J253" s="1">
        <v>445</v>
      </c>
      <c r="K253" s="1">
        <v>124</v>
      </c>
      <c r="L253" s="6">
        <v>37</v>
      </c>
    </row>
    <row r="254" spans="5:12" ht="25" x14ac:dyDescent="0.3">
      <c r="E254" s="3" t="s">
        <v>90</v>
      </c>
      <c r="F254" s="4"/>
      <c r="G254" s="5">
        <v>1144</v>
      </c>
      <c r="H254" s="7">
        <v>63</v>
      </c>
      <c r="I254" s="1">
        <v>501</v>
      </c>
      <c r="J254" s="1">
        <v>404</v>
      </c>
      <c r="K254" s="1">
        <v>135</v>
      </c>
      <c r="L254" s="6">
        <v>41</v>
      </c>
    </row>
    <row r="255" spans="5:12" ht="25" x14ac:dyDescent="0.3">
      <c r="E255" s="3" t="s">
        <v>91</v>
      </c>
      <c r="F255" s="4"/>
      <c r="G255" s="5">
        <v>1315</v>
      </c>
      <c r="H255" s="7">
        <v>73</v>
      </c>
      <c r="I255" s="1">
        <v>567</v>
      </c>
      <c r="J255" s="1">
        <v>458</v>
      </c>
      <c r="K255" s="1">
        <v>173</v>
      </c>
      <c r="L255" s="6">
        <v>44</v>
      </c>
    </row>
    <row r="256" spans="5:12" ht="25" x14ac:dyDescent="0.3">
      <c r="E256" s="3" t="s">
        <v>92</v>
      </c>
      <c r="F256" s="4"/>
      <c r="G256" s="5">
        <v>3455</v>
      </c>
      <c r="H256" s="7">
        <v>259</v>
      </c>
      <c r="I256" s="1">
        <v>1491</v>
      </c>
      <c r="J256" s="1">
        <v>1134</v>
      </c>
      <c r="K256" s="1">
        <v>416</v>
      </c>
      <c r="L256" s="6">
        <v>155</v>
      </c>
    </row>
    <row r="257" spans="5:12" ht="25" x14ac:dyDescent="0.3">
      <c r="E257" s="3" t="s">
        <v>93</v>
      </c>
      <c r="F257" s="4"/>
      <c r="G257" s="5">
        <v>186</v>
      </c>
      <c r="H257" s="7">
        <v>7</v>
      </c>
      <c r="I257" s="1">
        <v>74</v>
      </c>
      <c r="J257" s="1">
        <v>79</v>
      </c>
      <c r="K257" s="1">
        <v>23</v>
      </c>
      <c r="L257" s="6">
        <v>3</v>
      </c>
    </row>
    <row r="258" spans="5:12" ht="25" x14ac:dyDescent="0.3">
      <c r="E258" s="3" t="s">
        <v>94</v>
      </c>
      <c r="F258" s="4"/>
      <c r="G258" s="5">
        <v>227</v>
      </c>
      <c r="H258" s="7">
        <v>8</v>
      </c>
      <c r="I258" s="1">
        <v>89</v>
      </c>
      <c r="J258" s="1">
        <v>92</v>
      </c>
      <c r="K258" s="1">
        <v>33</v>
      </c>
      <c r="L258" s="6">
        <v>5</v>
      </c>
    </row>
    <row r="259" spans="5:12" ht="25" x14ac:dyDescent="0.3">
      <c r="E259" s="3" t="s">
        <v>95</v>
      </c>
      <c r="F259" s="4"/>
      <c r="G259" s="5">
        <v>396</v>
      </c>
      <c r="H259" s="7">
        <v>12</v>
      </c>
      <c r="I259" s="1">
        <v>155</v>
      </c>
      <c r="J259" s="1">
        <v>154</v>
      </c>
      <c r="K259" s="1">
        <v>63</v>
      </c>
      <c r="L259" s="6">
        <v>12</v>
      </c>
    </row>
    <row r="260" spans="5:12" ht="25" x14ac:dyDescent="0.3">
      <c r="E260" s="3" t="s">
        <v>96</v>
      </c>
      <c r="F260" s="4"/>
      <c r="G260" s="5">
        <v>311</v>
      </c>
      <c r="H260" s="7">
        <v>10</v>
      </c>
      <c r="I260" s="1">
        <v>115</v>
      </c>
      <c r="J260" s="1">
        <v>131</v>
      </c>
      <c r="K260" s="1">
        <v>45</v>
      </c>
      <c r="L260" s="6">
        <v>10</v>
      </c>
    </row>
    <row r="261" spans="5:12" ht="25" x14ac:dyDescent="0.3">
      <c r="E261" s="3" t="s">
        <v>97</v>
      </c>
      <c r="F261" s="4"/>
      <c r="G261" s="5">
        <v>441</v>
      </c>
      <c r="H261" s="7">
        <v>17</v>
      </c>
      <c r="I261" s="1">
        <v>173</v>
      </c>
      <c r="J261" s="1">
        <v>177</v>
      </c>
      <c r="K261" s="1">
        <v>67</v>
      </c>
      <c r="L261" s="6">
        <v>7</v>
      </c>
    </row>
    <row r="262" spans="5:12" ht="25" x14ac:dyDescent="0.3">
      <c r="E262" s="3" t="s">
        <v>98</v>
      </c>
      <c r="F262" s="4"/>
      <c r="G262" s="5">
        <v>2445</v>
      </c>
      <c r="H262" s="7">
        <v>121</v>
      </c>
      <c r="I262" s="1">
        <v>915</v>
      </c>
      <c r="J262" s="1">
        <v>969</v>
      </c>
      <c r="K262" s="1">
        <v>336</v>
      </c>
      <c r="L262" s="6">
        <v>104</v>
      </c>
    </row>
    <row r="263" spans="5:12" ht="25" x14ac:dyDescent="0.3">
      <c r="E263" s="3" t="s">
        <v>99</v>
      </c>
      <c r="F263" s="4"/>
      <c r="G263" s="5">
        <v>31</v>
      </c>
      <c r="H263" s="7">
        <v>2</v>
      </c>
      <c r="I263" s="1">
        <v>6</v>
      </c>
      <c r="J263" s="1">
        <v>14</v>
      </c>
      <c r="K263" s="1">
        <v>8</v>
      </c>
      <c r="L263" s="6">
        <v>1</v>
      </c>
    </row>
    <row r="264" spans="5:12" ht="25" x14ac:dyDescent="0.3">
      <c r="E264" s="3" t="s">
        <v>100</v>
      </c>
      <c r="F264" s="4"/>
      <c r="G264" s="5">
        <v>40</v>
      </c>
      <c r="H264" s="7">
        <v>0</v>
      </c>
      <c r="I264" s="1">
        <v>21</v>
      </c>
      <c r="J264" s="1">
        <v>12</v>
      </c>
      <c r="K264" s="1">
        <v>4</v>
      </c>
      <c r="L264" s="6">
        <v>3</v>
      </c>
    </row>
    <row r="265" spans="5:12" ht="25" x14ac:dyDescent="0.3">
      <c r="E265" s="3" t="s">
        <v>101</v>
      </c>
      <c r="F265" s="4"/>
      <c r="G265" s="5">
        <v>42</v>
      </c>
      <c r="H265" s="7">
        <v>3</v>
      </c>
      <c r="I265" s="1">
        <v>16</v>
      </c>
      <c r="J265" s="1">
        <v>17</v>
      </c>
      <c r="K265" s="1">
        <v>5</v>
      </c>
      <c r="L265" s="6">
        <v>1</v>
      </c>
    </row>
    <row r="266" spans="5:12" ht="25" x14ac:dyDescent="0.3">
      <c r="E266" s="3" t="s">
        <v>102</v>
      </c>
      <c r="F266" s="4"/>
      <c r="G266" s="5">
        <v>22</v>
      </c>
      <c r="H266" s="7">
        <v>2</v>
      </c>
      <c r="I266" s="1">
        <v>3</v>
      </c>
      <c r="J266" s="1">
        <v>10</v>
      </c>
      <c r="K266" s="1">
        <v>6</v>
      </c>
      <c r="L266" s="6">
        <v>1</v>
      </c>
    </row>
    <row r="267" spans="5:12" ht="25" x14ac:dyDescent="0.3">
      <c r="E267" s="3" t="s">
        <v>103</v>
      </c>
      <c r="F267" s="4"/>
      <c r="G267" s="5">
        <v>75</v>
      </c>
      <c r="H267" s="7">
        <v>1</v>
      </c>
      <c r="I267" s="1">
        <v>24</v>
      </c>
      <c r="J267" s="1">
        <v>34</v>
      </c>
      <c r="K267" s="1">
        <v>16</v>
      </c>
      <c r="L267" s="6">
        <v>0</v>
      </c>
    </row>
    <row r="268" spans="5:12" ht="25" x14ac:dyDescent="0.3">
      <c r="E268" s="3" t="s">
        <v>104</v>
      </c>
      <c r="F268" s="4"/>
      <c r="G268" s="5">
        <v>1364</v>
      </c>
      <c r="H268" s="7">
        <v>52</v>
      </c>
      <c r="I268" s="1">
        <v>434</v>
      </c>
      <c r="J268" s="1">
        <v>581</v>
      </c>
      <c r="K268" s="1">
        <v>232</v>
      </c>
      <c r="L268" s="6">
        <v>65</v>
      </c>
    </row>
    <row r="269" spans="5:12" ht="25" x14ac:dyDescent="0.3">
      <c r="E269" s="3" t="s">
        <v>105</v>
      </c>
      <c r="F269" s="4"/>
      <c r="G269" s="5">
        <v>1</v>
      </c>
      <c r="H269" s="7">
        <v>0</v>
      </c>
      <c r="I269" s="1">
        <v>0</v>
      </c>
      <c r="J269" s="1">
        <v>1</v>
      </c>
      <c r="K269" s="1">
        <v>0</v>
      </c>
      <c r="L269" s="6">
        <v>0</v>
      </c>
    </row>
    <row r="270" spans="5:12" ht="25" x14ac:dyDescent="0.3">
      <c r="E270" s="3" t="s">
        <v>106</v>
      </c>
      <c r="F270" s="4"/>
      <c r="G270" s="5">
        <v>0</v>
      </c>
      <c r="H270" s="7">
        <v>0</v>
      </c>
      <c r="I270" s="1">
        <v>0</v>
      </c>
      <c r="J270" s="1">
        <v>0</v>
      </c>
      <c r="K270" s="1">
        <v>0</v>
      </c>
      <c r="L270" s="6">
        <v>0</v>
      </c>
    </row>
    <row r="271" spans="5:12" ht="25" x14ac:dyDescent="0.3">
      <c r="E271" s="3" t="s">
        <v>107</v>
      </c>
      <c r="F271" s="4"/>
      <c r="G271" s="5">
        <v>2</v>
      </c>
      <c r="H271" s="7">
        <v>0</v>
      </c>
      <c r="I271" s="1">
        <v>2</v>
      </c>
      <c r="J271" s="1">
        <v>0</v>
      </c>
      <c r="K271" s="1">
        <v>0</v>
      </c>
      <c r="L271" s="6">
        <v>0</v>
      </c>
    </row>
    <row r="272" spans="5:12" ht="25" x14ac:dyDescent="0.3">
      <c r="E272" s="3" t="s">
        <v>108</v>
      </c>
      <c r="F272" s="4"/>
      <c r="G272" s="5">
        <v>1</v>
      </c>
      <c r="H272" s="7">
        <v>0</v>
      </c>
      <c r="I272" s="1">
        <v>0</v>
      </c>
      <c r="J272" s="1">
        <v>1</v>
      </c>
      <c r="K272" s="1">
        <v>0</v>
      </c>
      <c r="L272" s="6">
        <v>0</v>
      </c>
    </row>
    <row r="273" spans="5:12" ht="25" x14ac:dyDescent="0.3">
      <c r="E273" s="3" t="s">
        <v>109</v>
      </c>
      <c r="F273" s="4"/>
      <c r="G273" s="5">
        <v>3</v>
      </c>
      <c r="H273" s="7">
        <v>0</v>
      </c>
      <c r="I273" s="1">
        <v>0</v>
      </c>
      <c r="J273" s="1">
        <v>2</v>
      </c>
      <c r="K273" s="1">
        <v>0</v>
      </c>
      <c r="L273" s="6">
        <v>1</v>
      </c>
    </row>
    <row r="274" spans="5:12" x14ac:dyDescent="0.3">
      <c r="E274" s="3" t="s">
        <v>110</v>
      </c>
      <c r="F274" s="4"/>
      <c r="G274" s="5">
        <v>240</v>
      </c>
      <c r="H274" s="7">
        <v>8</v>
      </c>
      <c r="I274" s="1">
        <v>71</v>
      </c>
      <c r="J274" s="1">
        <v>99</v>
      </c>
      <c r="K274" s="1">
        <v>53</v>
      </c>
      <c r="L274" s="6">
        <v>9</v>
      </c>
    </row>
    <row r="275" spans="5:12" ht="25" x14ac:dyDescent="0.3">
      <c r="E275" s="3" t="s">
        <v>111</v>
      </c>
      <c r="F275" s="4"/>
      <c r="G275" s="5">
        <v>159</v>
      </c>
      <c r="H275" s="7">
        <v>13</v>
      </c>
      <c r="I275" s="1">
        <v>83</v>
      </c>
      <c r="J275" s="1">
        <v>49</v>
      </c>
      <c r="K275" s="1">
        <v>11</v>
      </c>
      <c r="L275" s="6">
        <v>3</v>
      </c>
    </row>
    <row r="276" spans="5:12" ht="25" x14ac:dyDescent="0.3">
      <c r="E276" s="3" t="s">
        <v>112</v>
      </c>
      <c r="F276" s="4"/>
      <c r="G276" s="5">
        <v>63</v>
      </c>
      <c r="H276" s="7">
        <v>2</v>
      </c>
      <c r="I276" s="1">
        <v>42</v>
      </c>
      <c r="J276" s="1">
        <v>14</v>
      </c>
      <c r="K276" s="1">
        <v>4</v>
      </c>
      <c r="L276" s="6">
        <v>1</v>
      </c>
    </row>
    <row r="277" spans="5:12" ht="25" x14ac:dyDescent="0.3">
      <c r="E277" s="3" t="s">
        <v>113</v>
      </c>
      <c r="F277" s="4"/>
      <c r="G277" s="5">
        <v>27</v>
      </c>
      <c r="H277" s="7">
        <v>4</v>
      </c>
      <c r="I277" s="1">
        <v>12</v>
      </c>
      <c r="J277" s="1">
        <v>6</v>
      </c>
      <c r="K277" s="1">
        <v>4</v>
      </c>
      <c r="L277" s="6">
        <v>1</v>
      </c>
    </row>
    <row r="278" spans="5:12" ht="25" x14ac:dyDescent="0.3">
      <c r="E278" s="3" t="s">
        <v>114</v>
      </c>
      <c r="F278" s="4"/>
      <c r="G278" s="5">
        <v>8</v>
      </c>
      <c r="H278" s="7">
        <v>0</v>
      </c>
      <c r="I278" s="1">
        <v>3</v>
      </c>
      <c r="J278" s="1">
        <v>4</v>
      </c>
      <c r="K278" s="1">
        <v>1</v>
      </c>
      <c r="L278" s="6">
        <v>0</v>
      </c>
    </row>
    <row r="279" spans="5:12" ht="25" x14ac:dyDescent="0.3">
      <c r="E279" s="3" t="s">
        <v>115</v>
      </c>
      <c r="F279" s="4"/>
      <c r="G279" s="5">
        <v>13</v>
      </c>
      <c r="H279" s="7">
        <v>3</v>
      </c>
      <c r="I279" s="1">
        <v>7</v>
      </c>
      <c r="J279" s="1">
        <v>2</v>
      </c>
      <c r="K279" s="1">
        <v>1</v>
      </c>
      <c r="L279" s="6">
        <v>0</v>
      </c>
    </row>
    <row r="280" spans="5:12" ht="25" x14ac:dyDescent="0.3">
      <c r="E280" s="3" t="s">
        <v>116</v>
      </c>
      <c r="F280" s="4"/>
      <c r="G280" s="5">
        <v>28</v>
      </c>
      <c r="H280" s="7">
        <v>3</v>
      </c>
      <c r="I280" s="1">
        <v>12</v>
      </c>
      <c r="J280" s="1">
        <v>9</v>
      </c>
      <c r="K280" s="1">
        <v>3</v>
      </c>
      <c r="L280" s="6">
        <v>1</v>
      </c>
    </row>
    <row r="281" spans="5:12" ht="25" x14ac:dyDescent="0.3">
      <c r="E281" s="3" t="s">
        <v>117</v>
      </c>
      <c r="F281" s="4"/>
      <c r="G281" s="5">
        <v>762</v>
      </c>
      <c r="H281" s="7">
        <v>82</v>
      </c>
      <c r="I281" s="1">
        <v>373</v>
      </c>
      <c r="J281" s="1">
        <v>236</v>
      </c>
      <c r="K281" s="1">
        <v>45</v>
      </c>
      <c r="L281" s="6">
        <v>26</v>
      </c>
    </row>
    <row r="282" spans="5:12" ht="25" x14ac:dyDescent="0.3">
      <c r="E282" s="3" t="s">
        <v>118</v>
      </c>
      <c r="F282" s="4"/>
      <c r="G282" s="5">
        <v>390</v>
      </c>
      <c r="H282" s="7">
        <v>47</v>
      </c>
      <c r="I282" s="1">
        <v>191</v>
      </c>
      <c r="J282" s="1">
        <v>95</v>
      </c>
      <c r="K282" s="1">
        <v>46</v>
      </c>
      <c r="L282" s="6">
        <v>11</v>
      </c>
    </row>
    <row r="283" spans="5:12" ht="25" x14ac:dyDescent="0.3">
      <c r="E283" s="3" t="s">
        <v>119</v>
      </c>
      <c r="F283" s="4"/>
      <c r="G283" s="5">
        <v>391</v>
      </c>
      <c r="H283" s="7">
        <v>55</v>
      </c>
      <c r="I283" s="1">
        <v>196</v>
      </c>
      <c r="J283" s="1">
        <v>102</v>
      </c>
      <c r="K283" s="1">
        <v>29</v>
      </c>
      <c r="L283" s="6">
        <v>9</v>
      </c>
    </row>
    <row r="284" spans="5:12" ht="25" x14ac:dyDescent="0.3">
      <c r="E284" s="3" t="s">
        <v>120</v>
      </c>
      <c r="F284" s="4"/>
      <c r="G284" s="5">
        <v>195</v>
      </c>
      <c r="H284" s="7">
        <v>27</v>
      </c>
      <c r="I284" s="1">
        <v>103</v>
      </c>
      <c r="J284" s="1">
        <v>42</v>
      </c>
      <c r="K284" s="1">
        <v>17</v>
      </c>
      <c r="L284" s="6">
        <v>6</v>
      </c>
    </row>
    <row r="285" spans="5:12" ht="25" x14ac:dyDescent="0.3">
      <c r="E285" s="3" t="s">
        <v>121</v>
      </c>
      <c r="F285" s="4"/>
      <c r="G285" s="5">
        <v>196</v>
      </c>
      <c r="H285" s="7">
        <v>26</v>
      </c>
      <c r="I285" s="1">
        <v>85</v>
      </c>
      <c r="J285" s="1">
        <v>64</v>
      </c>
      <c r="K285" s="1">
        <v>13</v>
      </c>
      <c r="L285" s="6">
        <v>8</v>
      </c>
    </row>
    <row r="286" spans="5:12" ht="25" x14ac:dyDescent="0.3">
      <c r="E286" s="3" t="s">
        <v>122</v>
      </c>
      <c r="F286" s="4"/>
      <c r="G286" s="5">
        <v>210</v>
      </c>
      <c r="H286" s="7">
        <v>18</v>
      </c>
      <c r="I286" s="1">
        <v>114</v>
      </c>
      <c r="J286" s="1">
        <v>57</v>
      </c>
      <c r="K286" s="1">
        <v>15</v>
      </c>
      <c r="L286" s="6">
        <v>6</v>
      </c>
    </row>
    <row r="287" spans="5:12" ht="25" x14ac:dyDescent="0.3">
      <c r="E287" s="3" t="s">
        <v>123</v>
      </c>
      <c r="F287" s="4"/>
      <c r="G287" s="5">
        <v>498</v>
      </c>
      <c r="H287" s="7">
        <v>71</v>
      </c>
      <c r="I287" s="1">
        <v>230</v>
      </c>
      <c r="J287" s="1">
        <v>139</v>
      </c>
      <c r="K287" s="1">
        <v>44</v>
      </c>
      <c r="L287" s="6">
        <v>14</v>
      </c>
    </row>
    <row r="288" spans="5:12" ht="25" x14ac:dyDescent="0.3">
      <c r="E288" s="3" t="s">
        <v>124</v>
      </c>
      <c r="F288" s="4"/>
      <c r="G288" s="5">
        <v>510</v>
      </c>
      <c r="H288" s="7">
        <v>68</v>
      </c>
      <c r="I288" s="1">
        <v>254</v>
      </c>
      <c r="J288" s="1">
        <v>131</v>
      </c>
      <c r="K288" s="1">
        <v>39</v>
      </c>
      <c r="L288" s="6">
        <v>18</v>
      </c>
    </row>
    <row r="289" spans="5:12" ht="25" x14ac:dyDescent="0.3">
      <c r="E289" s="3" t="s">
        <v>125</v>
      </c>
      <c r="F289" s="4"/>
      <c r="G289" s="5">
        <v>855</v>
      </c>
      <c r="H289" s="7">
        <v>111</v>
      </c>
      <c r="I289" s="1">
        <v>439</v>
      </c>
      <c r="J289" s="1">
        <v>201</v>
      </c>
      <c r="K289" s="1">
        <v>73</v>
      </c>
      <c r="L289" s="6">
        <v>31</v>
      </c>
    </row>
    <row r="290" spans="5:12" ht="25" x14ac:dyDescent="0.3">
      <c r="E290" s="3" t="s">
        <v>126</v>
      </c>
      <c r="F290" s="4"/>
      <c r="G290" s="5">
        <v>516</v>
      </c>
      <c r="H290" s="7">
        <v>58</v>
      </c>
      <c r="I290" s="1">
        <v>267</v>
      </c>
      <c r="J290" s="1">
        <v>139</v>
      </c>
      <c r="K290" s="1">
        <v>45</v>
      </c>
      <c r="L290" s="6">
        <v>7</v>
      </c>
    </row>
    <row r="291" spans="5:12" ht="25" x14ac:dyDescent="0.3">
      <c r="E291" s="3" t="s">
        <v>127</v>
      </c>
      <c r="F291" s="4"/>
      <c r="G291" s="5">
        <v>791</v>
      </c>
      <c r="H291" s="7">
        <v>123</v>
      </c>
      <c r="I291" s="1">
        <v>389</v>
      </c>
      <c r="J291" s="1">
        <v>177</v>
      </c>
      <c r="K291" s="1">
        <v>77</v>
      </c>
      <c r="L291" s="6">
        <v>25</v>
      </c>
    </row>
    <row r="292" spans="5:12" ht="25" x14ac:dyDescent="0.3">
      <c r="E292" s="3" t="s">
        <v>128</v>
      </c>
      <c r="F292" s="4"/>
      <c r="G292" s="5">
        <v>2142</v>
      </c>
      <c r="H292" s="7">
        <v>291</v>
      </c>
      <c r="I292" s="1">
        <v>1065</v>
      </c>
      <c r="J292" s="1">
        <v>532</v>
      </c>
      <c r="K292" s="1">
        <v>182</v>
      </c>
      <c r="L292" s="6">
        <v>72</v>
      </c>
    </row>
    <row r="293" spans="5:12" ht="25" x14ac:dyDescent="0.3">
      <c r="E293" s="3" t="s">
        <v>129</v>
      </c>
      <c r="F293" s="4"/>
      <c r="G293" s="5">
        <v>355</v>
      </c>
      <c r="H293" s="7">
        <v>39</v>
      </c>
      <c r="I293" s="1">
        <v>172</v>
      </c>
      <c r="J293" s="1">
        <v>99</v>
      </c>
      <c r="K293" s="1">
        <v>27</v>
      </c>
      <c r="L293" s="6">
        <v>18</v>
      </c>
    </row>
    <row r="294" spans="5:12" ht="25" x14ac:dyDescent="0.3">
      <c r="E294" s="3" t="s">
        <v>130</v>
      </c>
      <c r="F294" s="4"/>
      <c r="G294" s="5">
        <v>348</v>
      </c>
      <c r="H294" s="7">
        <v>35</v>
      </c>
      <c r="I294" s="1">
        <v>167</v>
      </c>
      <c r="J294" s="1">
        <v>106</v>
      </c>
      <c r="K294" s="1">
        <v>27</v>
      </c>
      <c r="L294" s="6">
        <v>13</v>
      </c>
    </row>
    <row r="295" spans="5:12" ht="25" x14ac:dyDescent="0.3">
      <c r="E295" s="3" t="s">
        <v>131</v>
      </c>
      <c r="F295" s="4"/>
      <c r="G295" s="5">
        <v>660</v>
      </c>
      <c r="H295" s="7">
        <v>76</v>
      </c>
      <c r="I295" s="1">
        <v>285</v>
      </c>
      <c r="J295" s="1">
        <v>215</v>
      </c>
      <c r="K295" s="1">
        <v>59</v>
      </c>
      <c r="L295" s="6">
        <v>25</v>
      </c>
    </row>
    <row r="296" spans="5:12" ht="25" x14ac:dyDescent="0.3">
      <c r="E296" s="3" t="s">
        <v>132</v>
      </c>
      <c r="F296" s="4"/>
      <c r="G296" s="5">
        <v>489</v>
      </c>
      <c r="H296" s="7">
        <v>53</v>
      </c>
      <c r="I296" s="1">
        <v>212</v>
      </c>
      <c r="J296" s="1">
        <v>156</v>
      </c>
      <c r="K296" s="1">
        <v>54</v>
      </c>
      <c r="L296" s="6">
        <v>14</v>
      </c>
    </row>
    <row r="297" spans="5:12" ht="25" x14ac:dyDescent="0.3">
      <c r="E297" s="3" t="s">
        <v>133</v>
      </c>
      <c r="F297" s="4"/>
      <c r="G297" s="5">
        <v>652</v>
      </c>
      <c r="H297" s="7">
        <v>94</v>
      </c>
      <c r="I297" s="1">
        <v>318</v>
      </c>
      <c r="J297" s="1">
        <v>156</v>
      </c>
      <c r="K297" s="1">
        <v>59</v>
      </c>
      <c r="L297" s="6">
        <v>25</v>
      </c>
    </row>
    <row r="298" spans="5:12" ht="25" x14ac:dyDescent="0.3">
      <c r="E298" s="3" t="s">
        <v>134</v>
      </c>
      <c r="F298" s="4"/>
      <c r="G298" s="5">
        <v>6629</v>
      </c>
      <c r="H298" s="7">
        <v>713</v>
      </c>
      <c r="I298" s="1">
        <v>3162</v>
      </c>
      <c r="J298" s="1">
        <v>1756</v>
      </c>
      <c r="K298" s="1">
        <v>695</v>
      </c>
      <c r="L298" s="6">
        <v>303</v>
      </c>
    </row>
    <row r="299" spans="5:12" ht="25" x14ac:dyDescent="0.3">
      <c r="E299" s="3" t="s">
        <v>135</v>
      </c>
      <c r="F299" s="4"/>
      <c r="G299" s="5">
        <v>164</v>
      </c>
      <c r="H299" s="7">
        <v>13</v>
      </c>
      <c r="I299" s="1">
        <v>71</v>
      </c>
      <c r="J299" s="1">
        <v>55</v>
      </c>
      <c r="K299" s="1">
        <v>19</v>
      </c>
      <c r="L299" s="6">
        <v>6</v>
      </c>
    </row>
    <row r="300" spans="5:12" ht="25" x14ac:dyDescent="0.3">
      <c r="E300" s="3" t="s">
        <v>136</v>
      </c>
      <c r="F300" s="4"/>
      <c r="G300" s="5">
        <v>145</v>
      </c>
      <c r="H300" s="7">
        <v>17</v>
      </c>
      <c r="I300" s="1">
        <v>67</v>
      </c>
      <c r="J300" s="1">
        <v>42</v>
      </c>
      <c r="K300" s="1">
        <v>12</v>
      </c>
      <c r="L300" s="6">
        <v>7</v>
      </c>
    </row>
    <row r="301" spans="5:12" ht="25" x14ac:dyDescent="0.3">
      <c r="E301" s="3" t="s">
        <v>137</v>
      </c>
      <c r="F301" s="4"/>
      <c r="G301" s="5">
        <v>278</v>
      </c>
      <c r="H301" s="7">
        <v>39</v>
      </c>
      <c r="I301" s="1">
        <v>104</v>
      </c>
      <c r="J301" s="1">
        <v>86</v>
      </c>
      <c r="K301" s="1">
        <v>31</v>
      </c>
      <c r="L301" s="6">
        <v>18</v>
      </c>
    </row>
    <row r="302" spans="5:12" ht="25" x14ac:dyDescent="0.3">
      <c r="E302" s="3" t="s">
        <v>138</v>
      </c>
      <c r="F302" s="4"/>
      <c r="G302" s="5">
        <v>208</v>
      </c>
      <c r="H302" s="7">
        <v>18</v>
      </c>
      <c r="I302" s="1">
        <v>107</v>
      </c>
      <c r="J302" s="1">
        <v>59</v>
      </c>
      <c r="K302" s="1">
        <v>19</v>
      </c>
      <c r="L302" s="6">
        <v>5</v>
      </c>
    </row>
    <row r="303" spans="5:12" ht="25" x14ac:dyDescent="0.3">
      <c r="E303" s="3" t="s">
        <v>139</v>
      </c>
      <c r="F303" s="4"/>
      <c r="G303" s="5">
        <v>334</v>
      </c>
      <c r="H303" s="7">
        <v>39</v>
      </c>
      <c r="I303" s="1">
        <v>141</v>
      </c>
      <c r="J303" s="1">
        <v>105</v>
      </c>
      <c r="K303" s="1">
        <v>29</v>
      </c>
      <c r="L303" s="6">
        <v>20</v>
      </c>
    </row>
    <row r="304" spans="5:12" ht="25" x14ac:dyDescent="0.3">
      <c r="E304" s="3" t="s">
        <v>140</v>
      </c>
      <c r="F304" s="4"/>
      <c r="G304" s="5">
        <v>6871</v>
      </c>
      <c r="H304" s="7">
        <v>673</v>
      </c>
      <c r="I304" s="1">
        <v>3040</v>
      </c>
      <c r="J304" s="1">
        <v>2078</v>
      </c>
      <c r="K304" s="1">
        <v>704</v>
      </c>
      <c r="L304" s="6">
        <v>376</v>
      </c>
    </row>
    <row r="305" spans="5:12" ht="25" x14ac:dyDescent="0.3">
      <c r="E305" s="3" t="s">
        <v>141</v>
      </c>
      <c r="F305" s="4"/>
      <c r="G305" s="5">
        <v>45</v>
      </c>
      <c r="H305" s="7">
        <v>3</v>
      </c>
      <c r="I305" s="1">
        <v>14</v>
      </c>
      <c r="J305" s="1">
        <v>22</v>
      </c>
      <c r="K305" s="1">
        <v>3</v>
      </c>
      <c r="L305" s="6">
        <v>3</v>
      </c>
    </row>
    <row r="306" spans="5:12" ht="25" x14ac:dyDescent="0.3">
      <c r="E306" s="3" t="s">
        <v>142</v>
      </c>
      <c r="F306" s="4"/>
      <c r="G306" s="5">
        <v>33</v>
      </c>
      <c r="H306" s="7">
        <v>5</v>
      </c>
      <c r="I306" s="1">
        <v>15</v>
      </c>
      <c r="J306" s="1">
        <v>10</v>
      </c>
      <c r="K306" s="1">
        <v>2</v>
      </c>
      <c r="L306" s="6">
        <v>1</v>
      </c>
    </row>
    <row r="307" spans="5:12" ht="25" x14ac:dyDescent="0.3">
      <c r="E307" s="3" t="s">
        <v>143</v>
      </c>
      <c r="F307" s="4"/>
      <c r="G307" s="5">
        <v>62</v>
      </c>
      <c r="H307" s="7">
        <v>5</v>
      </c>
      <c r="I307" s="1">
        <v>21</v>
      </c>
      <c r="J307" s="1">
        <v>25</v>
      </c>
      <c r="K307" s="1">
        <v>11</v>
      </c>
      <c r="L307" s="6">
        <v>0</v>
      </c>
    </row>
    <row r="308" spans="5:12" ht="25" x14ac:dyDescent="0.3">
      <c r="E308" s="3" t="s">
        <v>144</v>
      </c>
      <c r="F308" s="4"/>
      <c r="G308" s="5">
        <v>56</v>
      </c>
      <c r="H308" s="7">
        <v>2</v>
      </c>
      <c r="I308" s="1">
        <v>21</v>
      </c>
      <c r="J308" s="1">
        <v>23</v>
      </c>
      <c r="K308" s="1">
        <v>7</v>
      </c>
      <c r="L308" s="6">
        <v>3</v>
      </c>
    </row>
    <row r="309" spans="5:12" ht="25" x14ac:dyDescent="0.3">
      <c r="E309" s="3" t="s">
        <v>145</v>
      </c>
      <c r="F309" s="4"/>
      <c r="G309" s="5">
        <v>58</v>
      </c>
      <c r="H309" s="7">
        <v>3</v>
      </c>
      <c r="I309" s="1">
        <v>18</v>
      </c>
      <c r="J309" s="1">
        <v>21</v>
      </c>
      <c r="K309" s="1">
        <v>15</v>
      </c>
      <c r="L309" s="6">
        <v>1</v>
      </c>
    </row>
    <row r="310" spans="5:12" ht="25" x14ac:dyDescent="0.3">
      <c r="E310" s="3" t="s">
        <v>146</v>
      </c>
      <c r="F310" s="4"/>
      <c r="G310" s="5">
        <v>2655</v>
      </c>
      <c r="H310" s="7">
        <v>180</v>
      </c>
      <c r="I310" s="1">
        <v>1035</v>
      </c>
      <c r="J310" s="1">
        <v>894</v>
      </c>
      <c r="K310" s="1">
        <v>400</v>
      </c>
      <c r="L310" s="6">
        <v>146</v>
      </c>
    </row>
    <row r="311" spans="5:12" ht="25" x14ac:dyDescent="0.3">
      <c r="E311" s="3" t="s">
        <v>147</v>
      </c>
      <c r="F311" s="4"/>
      <c r="G311" s="5">
        <v>9</v>
      </c>
      <c r="H311" s="7">
        <v>0</v>
      </c>
      <c r="I311" s="1">
        <v>0</v>
      </c>
      <c r="J311" s="1">
        <v>5</v>
      </c>
      <c r="K311" s="1">
        <v>2</v>
      </c>
      <c r="L311" s="6">
        <v>2</v>
      </c>
    </row>
    <row r="312" spans="5:12" ht="25" x14ac:dyDescent="0.3">
      <c r="E312" s="3" t="s">
        <v>148</v>
      </c>
      <c r="F312" s="4"/>
      <c r="G312" s="5">
        <v>5</v>
      </c>
      <c r="H312" s="7">
        <v>0</v>
      </c>
      <c r="I312" s="1">
        <v>2</v>
      </c>
      <c r="J312" s="1">
        <v>2</v>
      </c>
      <c r="K312" s="1">
        <v>0</v>
      </c>
      <c r="L312" s="6">
        <v>1</v>
      </c>
    </row>
    <row r="313" spans="5:12" ht="25" x14ac:dyDescent="0.3">
      <c r="E313" s="3" t="s">
        <v>149</v>
      </c>
      <c r="F313" s="4"/>
      <c r="G313" s="5">
        <v>9</v>
      </c>
      <c r="H313" s="7">
        <v>0</v>
      </c>
      <c r="I313" s="1">
        <v>3</v>
      </c>
      <c r="J313" s="1">
        <v>2</v>
      </c>
      <c r="K313" s="1">
        <v>4</v>
      </c>
      <c r="L313" s="6">
        <v>0</v>
      </c>
    </row>
    <row r="314" spans="5:12" ht="25" x14ac:dyDescent="0.3">
      <c r="E314" s="3" t="s">
        <v>150</v>
      </c>
      <c r="F314" s="4"/>
      <c r="G314" s="5">
        <v>4</v>
      </c>
      <c r="H314" s="7">
        <v>0</v>
      </c>
      <c r="I314" s="1">
        <v>0</v>
      </c>
      <c r="J314" s="1">
        <v>3</v>
      </c>
      <c r="K314" s="1">
        <v>0</v>
      </c>
      <c r="L314" s="6">
        <v>1</v>
      </c>
    </row>
    <row r="315" spans="5:12" ht="25" x14ac:dyDescent="0.3">
      <c r="E315" s="3" t="s">
        <v>151</v>
      </c>
      <c r="F315" s="4"/>
      <c r="G315" s="5">
        <v>10</v>
      </c>
      <c r="H315" s="7">
        <v>1</v>
      </c>
      <c r="I315" s="1">
        <v>0</v>
      </c>
      <c r="J315" s="1">
        <v>7</v>
      </c>
      <c r="K315" s="1">
        <v>2</v>
      </c>
      <c r="L315" s="6">
        <v>0</v>
      </c>
    </row>
    <row r="316" spans="5:12" ht="25" x14ac:dyDescent="0.3">
      <c r="E316" s="3" t="s">
        <v>152</v>
      </c>
      <c r="F316" s="4"/>
      <c r="G316" s="5">
        <v>866</v>
      </c>
      <c r="H316" s="7">
        <v>36</v>
      </c>
      <c r="I316" s="1">
        <v>279</v>
      </c>
      <c r="J316" s="1">
        <v>369</v>
      </c>
      <c r="K316" s="1">
        <v>145</v>
      </c>
      <c r="L316" s="6">
        <v>37</v>
      </c>
    </row>
    <row r="317" spans="5:12" ht="25" x14ac:dyDescent="0.3">
      <c r="E317" s="3" t="s">
        <v>153</v>
      </c>
      <c r="F317" s="4"/>
      <c r="G317" s="5">
        <v>1</v>
      </c>
      <c r="H317" s="7">
        <v>0</v>
      </c>
      <c r="I317" s="1">
        <v>0</v>
      </c>
      <c r="J317" s="1">
        <v>1</v>
      </c>
      <c r="K317" s="1">
        <v>0</v>
      </c>
      <c r="L317" s="6">
        <v>0</v>
      </c>
    </row>
    <row r="318" spans="5:12" ht="25" x14ac:dyDescent="0.3">
      <c r="E318" s="3" t="s">
        <v>154</v>
      </c>
      <c r="F318" s="4"/>
      <c r="G318" s="5">
        <v>1</v>
      </c>
      <c r="H318" s="7">
        <v>0</v>
      </c>
      <c r="I318" s="1">
        <v>1</v>
      </c>
      <c r="J318" s="1">
        <v>0</v>
      </c>
      <c r="K318" s="1">
        <v>0</v>
      </c>
      <c r="L318" s="6">
        <v>0</v>
      </c>
    </row>
    <row r="319" spans="5:12" ht="25" x14ac:dyDescent="0.3">
      <c r="E319" s="3" t="s">
        <v>155</v>
      </c>
      <c r="F319" s="4"/>
      <c r="G319" s="5">
        <v>2</v>
      </c>
      <c r="H319" s="7">
        <v>0</v>
      </c>
      <c r="I319" s="1">
        <v>0</v>
      </c>
      <c r="J319" s="1">
        <v>1</v>
      </c>
      <c r="K319" s="1">
        <v>0</v>
      </c>
      <c r="L319" s="6">
        <v>1</v>
      </c>
    </row>
    <row r="320" spans="5:12" ht="25" x14ac:dyDescent="0.3">
      <c r="E320" s="3" t="s">
        <v>156</v>
      </c>
      <c r="F320" s="4"/>
      <c r="G320" s="5">
        <v>1</v>
      </c>
      <c r="H320" s="7">
        <v>0</v>
      </c>
      <c r="I320" s="1">
        <v>1</v>
      </c>
      <c r="J320" s="1">
        <v>0</v>
      </c>
      <c r="K320" s="1">
        <v>0</v>
      </c>
      <c r="L320" s="6">
        <v>0</v>
      </c>
    </row>
    <row r="321" spans="5:12" ht="25" x14ac:dyDescent="0.3">
      <c r="E321" s="3" t="s">
        <v>157</v>
      </c>
      <c r="F321" s="4"/>
      <c r="G321" s="5">
        <v>3</v>
      </c>
      <c r="H321" s="7">
        <v>0</v>
      </c>
      <c r="I321" s="1">
        <v>1</v>
      </c>
      <c r="J321" s="1">
        <v>2</v>
      </c>
      <c r="K321" s="1">
        <v>0</v>
      </c>
      <c r="L321" s="6">
        <v>0</v>
      </c>
    </row>
    <row r="322" spans="5:12" x14ac:dyDescent="0.3">
      <c r="E322" s="3" t="s">
        <v>158</v>
      </c>
      <c r="F322" s="4"/>
      <c r="G322" s="5">
        <v>127</v>
      </c>
      <c r="H322" s="7">
        <v>4</v>
      </c>
      <c r="I322" s="1">
        <v>36</v>
      </c>
      <c r="J322" s="1">
        <v>53</v>
      </c>
      <c r="K322" s="1">
        <v>29</v>
      </c>
      <c r="L322" s="6">
        <v>5</v>
      </c>
    </row>
    <row r="323" spans="5:12" ht="25" x14ac:dyDescent="0.3">
      <c r="E323" s="3" t="s">
        <v>159</v>
      </c>
      <c r="F323" s="4"/>
      <c r="G323" s="5">
        <v>6</v>
      </c>
      <c r="H323" s="7">
        <v>2</v>
      </c>
      <c r="I323" s="1">
        <v>3</v>
      </c>
      <c r="J323" s="1">
        <v>0</v>
      </c>
      <c r="K323" s="1">
        <v>0</v>
      </c>
      <c r="L323" s="6">
        <v>1</v>
      </c>
    </row>
    <row r="324" spans="5:12" ht="25" x14ac:dyDescent="0.3">
      <c r="E324" s="3" t="s">
        <v>160</v>
      </c>
      <c r="F324" s="4"/>
      <c r="G324" s="5">
        <v>4</v>
      </c>
      <c r="H324" s="7">
        <v>1</v>
      </c>
      <c r="I324" s="1">
        <v>1</v>
      </c>
      <c r="J324" s="1">
        <v>1</v>
      </c>
      <c r="K324" s="1">
        <v>1</v>
      </c>
      <c r="L324" s="6">
        <v>0</v>
      </c>
    </row>
    <row r="325" spans="5:12" ht="25" x14ac:dyDescent="0.3">
      <c r="E325" s="3" t="s">
        <v>161</v>
      </c>
      <c r="F325" s="4"/>
      <c r="G325" s="5">
        <v>1</v>
      </c>
      <c r="H325" s="7">
        <v>0</v>
      </c>
      <c r="I325" s="1">
        <v>1</v>
      </c>
      <c r="J325" s="1">
        <v>0</v>
      </c>
      <c r="K325" s="1">
        <v>0</v>
      </c>
      <c r="L325" s="6">
        <v>0</v>
      </c>
    </row>
    <row r="326" spans="5:12" ht="25" x14ac:dyDescent="0.3">
      <c r="E326" s="3" t="s">
        <v>162</v>
      </c>
      <c r="F326" s="4"/>
      <c r="G326" s="5">
        <v>0</v>
      </c>
      <c r="H326" s="7">
        <v>0</v>
      </c>
      <c r="I326" s="1">
        <v>0</v>
      </c>
      <c r="J326" s="1">
        <v>0</v>
      </c>
      <c r="K326" s="1">
        <v>0</v>
      </c>
      <c r="L326" s="6">
        <v>0</v>
      </c>
    </row>
    <row r="327" spans="5:12" ht="25" x14ac:dyDescent="0.3">
      <c r="E327" s="3" t="s">
        <v>163</v>
      </c>
      <c r="F327" s="4"/>
      <c r="G327" s="5">
        <v>0</v>
      </c>
      <c r="H327" s="7">
        <v>0</v>
      </c>
      <c r="I327" s="1">
        <v>0</v>
      </c>
      <c r="J327" s="1">
        <v>0</v>
      </c>
      <c r="K327" s="1">
        <v>0</v>
      </c>
      <c r="L327" s="6">
        <v>0</v>
      </c>
    </row>
    <row r="328" spans="5:12" ht="25" x14ac:dyDescent="0.3">
      <c r="E328" s="3" t="s">
        <v>164</v>
      </c>
      <c r="F328" s="4"/>
      <c r="G328" s="5">
        <v>1</v>
      </c>
      <c r="H328" s="7">
        <v>0</v>
      </c>
      <c r="I328" s="1">
        <v>0</v>
      </c>
      <c r="J328" s="1">
        <v>1</v>
      </c>
      <c r="K328" s="1">
        <v>0</v>
      </c>
      <c r="L328" s="6">
        <v>0</v>
      </c>
    </row>
    <row r="329" spans="5:12" ht="25" x14ac:dyDescent="0.3">
      <c r="E329" s="3" t="s">
        <v>165</v>
      </c>
      <c r="F329" s="4"/>
      <c r="G329" s="5">
        <v>18</v>
      </c>
      <c r="H329" s="7">
        <v>3</v>
      </c>
      <c r="I329" s="1">
        <v>8</v>
      </c>
      <c r="J329" s="1">
        <v>2</v>
      </c>
      <c r="K329" s="1">
        <v>2</v>
      </c>
      <c r="L329" s="6">
        <v>3</v>
      </c>
    </row>
    <row r="330" spans="5:12" ht="25" x14ac:dyDescent="0.3">
      <c r="E330" s="3" t="s">
        <v>166</v>
      </c>
      <c r="F330" s="4"/>
      <c r="G330" s="5">
        <v>5</v>
      </c>
      <c r="H330" s="7">
        <v>0</v>
      </c>
      <c r="I330" s="1">
        <v>3</v>
      </c>
      <c r="J330" s="1">
        <v>2</v>
      </c>
      <c r="K330" s="1">
        <v>0</v>
      </c>
      <c r="L330" s="6">
        <v>0</v>
      </c>
    </row>
    <row r="331" spans="5:12" ht="25" x14ac:dyDescent="0.3">
      <c r="E331" s="3" t="s">
        <v>167</v>
      </c>
      <c r="F331" s="4"/>
      <c r="G331" s="5">
        <v>13</v>
      </c>
      <c r="H331" s="7">
        <v>2</v>
      </c>
      <c r="I331" s="1">
        <v>8</v>
      </c>
      <c r="J331" s="1">
        <v>1</v>
      </c>
      <c r="K331" s="1">
        <v>1</v>
      </c>
      <c r="L331" s="6">
        <v>1</v>
      </c>
    </row>
    <row r="332" spans="5:12" ht="25" x14ac:dyDescent="0.3">
      <c r="E332" s="3" t="s">
        <v>168</v>
      </c>
      <c r="F332" s="4"/>
      <c r="G332" s="5">
        <v>5</v>
      </c>
      <c r="H332" s="7">
        <v>1</v>
      </c>
      <c r="I332" s="1">
        <v>2</v>
      </c>
      <c r="J332" s="1">
        <v>1</v>
      </c>
      <c r="K332" s="1">
        <v>0</v>
      </c>
      <c r="L332" s="6">
        <v>1</v>
      </c>
    </row>
    <row r="333" spans="5:12" ht="25" x14ac:dyDescent="0.3">
      <c r="E333" s="3" t="s">
        <v>169</v>
      </c>
      <c r="F333" s="4"/>
      <c r="G333" s="5">
        <v>7</v>
      </c>
      <c r="H333" s="7">
        <v>3</v>
      </c>
      <c r="I333" s="1">
        <v>3</v>
      </c>
      <c r="J333" s="1">
        <v>0</v>
      </c>
      <c r="K333" s="1">
        <v>0</v>
      </c>
      <c r="L333" s="6">
        <v>1</v>
      </c>
    </row>
    <row r="334" spans="5:12" ht="25" x14ac:dyDescent="0.3">
      <c r="E334" s="3" t="s">
        <v>170</v>
      </c>
      <c r="F334" s="4"/>
      <c r="G334" s="5">
        <v>6</v>
      </c>
      <c r="H334" s="7">
        <v>1</v>
      </c>
      <c r="I334" s="1">
        <v>2</v>
      </c>
      <c r="J334" s="1">
        <v>1</v>
      </c>
      <c r="K334" s="1">
        <v>0</v>
      </c>
      <c r="L334" s="6">
        <v>2</v>
      </c>
    </row>
    <row r="335" spans="5:12" ht="25" x14ac:dyDescent="0.3">
      <c r="E335" s="3" t="s">
        <v>171</v>
      </c>
      <c r="F335" s="4"/>
      <c r="G335" s="5">
        <v>5</v>
      </c>
      <c r="H335" s="7">
        <v>2</v>
      </c>
      <c r="I335" s="1">
        <v>3</v>
      </c>
      <c r="J335" s="1">
        <v>0</v>
      </c>
      <c r="K335" s="1">
        <v>0</v>
      </c>
      <c r="L335" s="6">
        <v>0</v>
      </c>
    </row>
    <row r="336" spans="5:12" ht="25" x14ac:dyDescent="0.3">
      <c r="E336" s="3" t="s">
        <v>172</v>
      </c>
      <c r="F336" s="4"/>
      <c r="G336" s="5">
        <v>5</v>
      </c>
      <c r="H336" s="7">
        <v>2</v>
      </c>
      <c r="I336" s="1">
        <v>2</v>
      </c>
      <c r="J336" s="1">
        <v>1</v>
      </c>
      <c r="K336" s="1">
        <v>0</v>
      </c>
      <c r="L336" s="6">
        <v>0</v>
      </c>
    </row>
    <row r="337" spans="5:12" ht="25" x14ac:dyDescent="0.3">
      <c r="E337" s="3" t="s">
        <v>173</v>
      </c>
      <c r="F337" s="4"/>
      <c r="G337" s="5">
        <v>11</v>
      </c>
      <c r="H337" s="7">
        <v>3</v>
      </c>
      <c r="I337" s="1">
        <v>1</v>
      </c>
      <c r="J337" s="1">
        <v>4</v>
      </c>
      <c r="K337" s="1">
        <v>1</v>
      </c>
      <c r="L337" s="6">
        <v>2</v>
      </c>
    </row>
    <row r="338" spans="5:12" ht="25" x14ac:dyDescent="0.3">
      <c r="E338" s="3" t="s">
        <v>174</v>
      </c>
      <c r="F338" s="4"/>
      <c r="G338" s="5">
        <v>15</v>
      </c>
      <c r="H338" s="7">
        <v>8</v>
      </c>
      <c r="I338" s="1">
        <v>5</v>
      </c>
      <c r="J338" s="1">
        <v>2</v>
      </c>
      <c r="K338" s="1">
        <v>0</v>
      </c>
      <c r="L338" s="6">
        <v>0</v>
      </c>
    </row>
    <row r="339" spans="5:12" ht="25" x14ac:dyDescent="0.3">
      <c r="E339" s="3" t="s">
        <v>175</v>
      </c>
      <c r="F339" s="4"/>
      <c r="G339" s="5">
        <v>9</v>
      </c>
      <c r="H339" s="7">
        <v>2</v>
      </c>
      <c r="I339" s="1">
        <v>2</v>
      </c>
      <c r="J339" s="1">
        <v>2</v>
      </c>
      <c r="K339" s="1">
        <v>0</v>
      </c>
      <c r="L339" s="6">
        <v>3</v>
      </c>
    </row>
    <row r="340" spans="5:12" ht="25" x14ac:dyDescent="0.3">
      <c r="E340" s="3" t="s">
        <v>176</v>
      </c>
      <c r="F340" s="4"/>
      <c r="G340" s="5">
        <v>37</v>
      </c>
      <c r="H340" s="7">
        <v>7</v>
      </c>
      <c r="I340" s="1">
        <v>20</v>
      </c>
      <c r="J340" s="1">
        <v>3</v>
      </c>
      <c r="K340" s="1">
        <v>2</v>
      </c>
      <c r="L340" s="6">
        <v>5</v>
      </c>
    </row>
    <row r="341" spans="5:12" ht="25" x14ac:dyDescent="0.3">
      <c r="E341" s="3" t="s">
        <v>177</v>
      </c>
      <c r="F341" s="4"/>
      <c r="G341" s="5">
        <v>8</v>
      </c>
      <c r="H341" s="7">
        <v>3</v>
      </c>
      <c r="I341" s="1">
        <v>2</v>
      </c>
      <c r="J341" s="1">
        <v>1</v>
      </c>
      <c r="K341" s="1">
        <v>0</v>
      </c>
      <c r="L341" s="6">
        <v>2</v>
      </c>
    </row>
    <row r="342" spans="5:12" ht="25" x14ac:dyDescent="0.3">
      <c r="E342" s="3" t="s">
        <v>178</v>
      </c>
      <c r="F342" s="4"/>
      <c r="G342" s="5">
        <v>9</v>
      </c>
      <c r="H342" s="7">
        <v>1</v>
      </c>
      <c r="I342" s="1">
        <v>6</v>
      </c>
      <c r="J342" s="1">
        <v>2</v>
      </c>
      <c r="K342" s="1">
        <v>0</v>
      </c>
      <c r="L342" s="6">
        <v>0</v>
      </c>
    </row>
    <row r="343" spans="5:12" ht="25" x14ac:dyDescent="0.3">
      <c r="E343" s="3" t="s">
        <v>179</v>
      </c>
      <c r="F343" s="4"/>
      <c r="G343" s="5">
        <v>11</v>
      </c>
      <c r="H343" s="7">
        <v>3</v>
      </c>
      <c r="I343" s="1">
        <v>5</v>
      </c>
      <c r="J343" s="1">
        <v>2</v>
      </c>
      <c r="K343" s="1">
        <v>0</v>
      </c>
      <c r="L343" s="6">
        <v>1</v>
      </c>
    </row>
    <row r="344" spans="5:12" ht="25" x14ac:dyDescent="0.3">
      <c r="E344" s="3" t="s">
        <v>180</v>
      </c>
      <c r="F344" s="4"/>
      <c r="G344" s="5">
        <v>13</v>
      </c>
      <c r="H344" s="7">
        <v>1</v>
      </c>
      <c r="I344" s="1">
        <v>6</v>
      </c>
      <c r="J344" s="1">
        <v>4</v>
      </c>
      <c r="K344" s="1">
        <v>0</v>
      </c>
      <c r="L344" s="6">
        <v>2</v>
      </c>
    </row>
    <row r="345" spans="5:12" ht="25" x14ac:dyDescent="0.3">
      <c r="E345" s="3" t="s">
        <v>181</v>
      </c>
      <c r="F345" s="4"/>
      <c r="G345" s="5">
        <v>13</v>
      </c>
      <c r="H345" s="7">
        <v>2</v>
      </c>
      <c r="I345" s="1">
        <v>5</v>
      </c>
      <c r="J345" s="1">
        <v>3</v>
      </c>
      <c r="K345" s="1">
        <v>0</v>
      </c>
      <c r="L345" s="6">
        <v>3</v>
      </c>
    </row>
    <row r="346" spans="5:12" ht="25" x14ac:dyDescent="0.3">
      <c r="E346" s="3" t="s">
        <v>182</v>
      </c>
      <c r="F346" s="4"/>
      <c r="G346" s="5">
        <v>74</v>
      </c>
      <c r="H346" s="7">
        <v>13</v>
      </c>
      <c r="I346" s="1">
        <v>28</v>
      </c>
      <c r="J346" s="1">
        <v>20</v>
      </c>
      <c r="K346" s="1">
        <v>3</v>
      </c>
      <c r="L346" s="6">
        <v>10</v>
      </c>
    </row>
    <row r="347" spans="5:12" ht="25" x14ac:dyDescent="0.3">
      <c r="E347" s="3" t="s">
        <v>183</v>
      </c>
      <c r="F347" s="4"/>
      <c r="G347" s="5">
        <v>5</v>
      </c>
      <c r="H347" s="7">
        <v>2</v>
      </c>
      <c r="I347" s="1">
        <v>2</v>
      </c>
      <c r="J347" s="1">
        <v>1</v>
      </c>
      <c r="K347" s="1">
        <v>0</v>
      </c>
      <c r="L347" s="6">
        <v>0</v>
      </c>
    </row>
    <row r="348" spans="5:12" ht="25" x14ac:dyDescent="0.3">
      <c r="E348" s="3" t="s">
        <v>184</v>
      </c>
      <c r="F348" s="4"/>
      <c r="G348" s="5">
        <v>3</v>
      </c>
      <c r="H348" s="7">
        <v>0</v>
      </c>
      <c r="I348" s="1">
        <v>1</v>
      </c>
      <c r="J348" s="1">
        <v>1</v>
      </c>
      <c r="K348" s="1">
        <v>0</v>
      </c>
      <c r="L348" s="6">
        <v>1</v>
      </c>
    </row>
    <row r="349" spans="5:12" ht="25" x14ac:dyDescent="0.3">
      <c r="E349" s="3" t="s">
        <v>185</v>
      </c>
      <c r="F349" s="4"/>
      <c r="G349" s="5">
        <v>8</v>
      </c>
      <c r="H349" s="7">
        <v>1</v>
      </c>
      <c r="I349" s="1">
        <v>3</v>
      </c>
      <c r="J349" s="1">
        <v>2</v>
      </c>
      <c r="K349" s="1">
        <v>0</v>
      </c>
      <c r="L349" s="6">
        <v>2</v>
      </c>
    </row>
    <row r="350" spans="5:12" ht="25" x14ac:dyDescent="0.3">
      <c r="E350" s="3" t="s">
        <v>186</v>
      </c>
      <c r="F350" s="4"/>
      <c r="G350" s="5">
        <v>4</v>
      </c>
      <c r="H350" s="7">
        <v>1</v>
      </c>
      <c r="I350" s="1">
        <v>0</v>
      </c>
      <c r="J350" s="1">
        <v>1</v>
      </c>
      <c r="K350" s="1">
        <v>0</v>
      </c>
      <c r="L350" s="6">
        <v>2</v>
      </c>
    </row>
    <row r="351" spans="5:12" ht="25" x14ac:dyDescent="0.3">
      <c r="E351" s="3" t="s">
        <v>187</v>
      </c>
      <c r="F351" s="4"/>
      <c r="G351" s="5">
        <v>5</v>
      </c>
      <c r="H351" s="7">
        <v>1</v>
      </c>
      <c r="I351" s="1">
        <v>1</v>
      </c>
      <c r="J351" s="1">
        <v>2</v>
      </c>
      <c r="K351" s="1">
        <v>0</v>
      </c>
      <c r="L351" s="6">
        <v>1</v>
      </c>
    </row>
    <row r="352" spans="5:12" ht="25" x14ac:dyDescent="0.3">
      <c r="E352" s="3" t="s">
        <v>188</v>
      </c>
      <c r="F352" s="4"/>
      <c r="G352" s="5">
        <v>62</v>
      </c>
      <c r="H352" s="7">
        <v>9</v>
      </c>
      <c r="I352" s="1">
        <v>24</v>
      </c>
      <c r="J352" s="1">
        <v>15</v>
      </c>
      <c r="K352" s="1">
        <v>1</v>
      </c>
      <c r="L352" s="6">
        <v>13</v>
      </c>
    </row>
    <row r="353" spans="5:12" ht="25" x14ac:dyDescent="0.3">
      <c r="E353" s="3" t="s">
        <v>189</v>
      </c>
      <c r="F353" s="4"/>
      <c r="G353" s="5">
        <v>0</v>
      </c>
      <c r="H353" s="7">
        <v>0</v>
      </c>
      <c r="I353" s="1">
        <v>0</v>
      </c>
      <c r="J353" s="1">
        <v>0</v>
      </c>
      <c r="K353" s="1">
        <v>0</v>
      </c>
      <c r="L353" s="6">
        <v>0</v>
      </c>
    </row>
    <row r="354" spans="5:12" ht="25" x14ac:dyDescent="0.3">
      <c r="E354" s="3" t="s">
        <v>190</v>
      </c>
      <c r="F354" s="4"/>
      <c r="G354" s="5">
        <v>0</v>
      </c>
      <c r="H354" s="7">
        <v>0</v>
      </c>
      <c r="I354" s="1">
        <v>0</v>
      </c>
      <c r="J354" s="1">
        <v>0</v>
      </c>
      <c r="K354" s="1">
        <v>0</v>
      </c>
      <c r="L354" s="6">
        <v>0</v>
      </c>
    </row>
    <row r="355" spans="5:12" ht="25" x14ac:dyDescent="0.3">
      <c r="E355" s="3" t="s">
        <v>191</v>
      </c>
      <c r="F355" s="4"/>
      <c r="G355" s="5">
        <v>0</v>
      </c>
      <c r="H355" s="7">
        <v>0</v>
      </c>
      <c r="I355" s="1">
        <v>0</v>
      </c>
      <c r="J355" s="1">
        <v>0</v>
      </c>
      <c r="K355" s="1">
        <v>0</v>
      </c>
      <c r="L355" s="6">
        <v>0</v>
      </c>
    </row>
    <row r="356" spans="5:12" ht="25" x14ac:dyDescent="0.3">
      <c r="E356" s="3" t="s">
        <v>192</v>
      </c>
      <c r="F356" s="4"/>
      <c r="G356" s="5">
        <v>0</v>
      </c>
      <c r="H356" s="7">
        <v>0</v>
      </c>
      <c r="I356" s="1">
        <v>0</v>
      </c>
      <c r="J356" s="1">
        <v>0</v>
      </c>
      <c r="K356" s="1">
        <v>0</v>
      </c>
      <c r="L356" s="6">
        <v>0</v>
      </c>
    </row>
    <row r="357" spans="5:12" ht="25" x14ac:dyDescent="0.3">
      <c r="E357" s="3" t="s">
        <v>193</v>
      </c>
      <c r="F357" s="4"/>
      <c r="G357" s="5">
        <v>2</v>
      </c>
      <c r="H357" s="7">
        <v>0</v>
      </c>
      <c r="I357" s="1">
        <v>2</v>
      </c>
      <c r="J357" s="1">
        <v>0</v>
      </c>
      <c r="K357" s="1">
        <v>0</v>
      </c>
      <c r="L357" s="6">
        <v>0</v>
      </c>
    </row>
    <row r="358" spans="5:12" ht="25" x14ac:dyDescent="0.3">
      <c r="E358" s="3" t="s">
        <v>194</v>
      </c>
      <c r="F358" s="4"/>
      <c r="G358" s="5">
        <v>17</v>
      </c>
      <c r="H358" s="7">
        <v>1</v>
      </c>
      <c r="I358" s="1">
        <v>6</v>
      </c>
      <c r="J358" s="1">
        <v>5</v>
      </c>
      <c r="K358" s="1">
        <v>0</v>
      </c>
      <c r="L358" s="6">
        <v>5</v>
      </c>
    </row>
    <row r="359" spans="5:12" ht="25" x14ac:dyDescent="0.3">
      <c r="E359" s="3" t="s">
        <v>195</v>
      </c>
      <c r="F359" s="4"/>
      <c r="G359" s="5">
        <v>1</v>
      </c>
      <c r="H359" s="7">
        <v>0</v>
      </c>
      <c r="I359" s="1">
        <v>0</v>
      </c>
      <c r="J359" s="1">
        <v>1</v>
      </c>
      <c r="K359" s="1">
        <v>0</v>
      </c>
      <c r="L359" s="6">
        <v>0</v>
      </c>
    </row>
    <row r="360" spans="5:12" ht="25" x14ac:dyDescent="0.3">
      <c r="E360" s="3" t="s">
        <v>196</v>
      </c>
      <c r="F360" s="4"/>
      <c r="G360" s="5">
        <v>0</v>
      </c>
      <c r="H360" s="7">
        <v>0</v>
      </c>
      <c r="I360" s="1">
        <v>0</v>
      </c>
      <c r="J360" s="1">
        <v>0</v>
      </c>
      <c r="K360" s="1">
        <v>0</v>
      </c>
      <c r="L360" s="6">
        <v>0</v>
      </c>
    </row>
    <row r="361" spans="5:12" ht="25" x14ac:dyDescent="0.3">
      <c r="E361" s="3" t="s">
        <v>197</v>
      </c>
      <c r="F361" s="4"/>
      <c r="G361" s="5">
        <v>0</v>
      </c>
      <c r="H361" s="7">
        <v>0</v>
      </c>
      <c r="I361" s="1">
        <v>0</v>
      </c>
      <c r="J361" s="1">
        <v>0</v>
      </c>
      <c r="K361" s="1">
        <v>0</v>
      </c>
      <c r="L361" s="6">
        <v>0</v>
      </c>
    </row>
    <row r="362" spans="5:12" ht="25" x14ac:dyDescent="0.3">
      <c r="E362" s="3" t="s">
        <v>198</v>
      </c>
      <c r="F362" s="4"/>
      <c r="G362" s="5">
        <v>1</v>
      </c>
      <c r="H362" s="7">
        <v>0</v>
      </c>
      <c r="I362" s="1">
        <v>0</v>
      </c>
      <c r="J362" s="1">
        <v>1</v>
      </c>
      <c r="K362" s="1">
        <v>0</v>
      </c>
      <c r="L362" s="6">
        <v>0</v>
      </c>
    </row>
    <row r="363" spans="5:12" ht="25" x14ac:dyDescent="0.3">
      <c r="E363" s="3" t="s">
        <v>199</v>
      </c>
      <c r="F363" s="4"/>
      <c r="G363" s="5">
        <v>0</v>
      </c>
      <c r="H363" s="7">
        <v>0</v>
      </c>
      <c r="I363" s="1">
        <v>0</v>
      </c>
      <c r="J363" s="1">
        <v>0</v>
      </c>
      <c r="K363" s="1">
        <v>0</v>
      </c>
      <c r="L363" s="6">
        <v>0</v>
      </c>
    </row>
    <row r="364" spans="5:12" ht="25" x14ac:dyDescent="0.3">
      <c r="E364" s="3" t="s">
        <v>200</v>
      </c>
      <c r="F364" s="4"/>
      <c r="G364" s="5">
        <v>2</v>
      </c>
      <c r="H364" s="7">
        <v>0</v>
      </c>
      <c r="I364" s="1">
        <v>0</v>
      </c>
      <c r="J364" s="1">
        <v>2</v>
      </c>
      <c r="K364" s="1">
        <v>0</v>
      </c>
      <c r="L364" s="6">
        <v>0</v>
      </c>
    </row>
    <row r="365" spans="5:12" ht="25" x14ac:dyDescent="0.3">
      <c r="E365" s="3" t="s">
        <v>201</v>
      </c>
      <c r="F365" s="4"/>
      <c r="G365" s="5">
        <v>0</v>
      </c>
      <c r="H365" s="7">
        <v>0</v>
      </c>
      <c r="I365" s="1">
        <v>0</v>
      </c>
      <c r="J365" s="1">
        <v>0</v>
      </c>
      <c r="K365" s="1">
        <v>0</v>
      </c>
      <c r="L365" s="6">
        <v>0</v>
      </c>
    </row>
    <row r="366" spans="5:12" ht="25" x14ac:dyDescent="0.3">
      <c r="E366" s="3" t="s">
        <v>202</v>
      </c>
      <c r="F366" s="4"/>
      <c r="G366" s="5">
        <v>0</v>
      </c>
      <c r="H366" s="7">
        <v>0</v>
      </c>
      <c r="I366" s="1">
        <v>0</v>
      </c>
      <c r="J366" s="1">
        <v>0</v>
      </c>
      <c r="K366" s="1">
        <v>0</v>
      </c>
      <c r="L366" s="6">
        <v>0</v>
      </c>
    </row>
    <row r="367" spans="5:12" ht="25" x14ac:dyDescent="0.3">
      <c r="E367" s="3" t="s">
        <v>203</v>
      </c>
      <c r="F367" s="4"/>
      <c r="G367" s="5">
        <v>0</v>
      </c>
      <c r="H367" s="7">
        <v>0</v>
      </c>
      <c r="I367" s="1">
        <v>0</v>
      </c>
      <c r="J367" s="1">
        <v>0</v>
      </c>
      <c r="K367" s="1">
        <v>0</v>
      </c>
      <c r="L367" s="6">
        <v>0</v>
      </c>
    </row>
    <row r="368" spans="5:12" ht="25" x14ac:dyDescent="0.3">
      <c r="E368" s="3" t="s">
        <v>204</v>
      </c>
      <c r="F368" s="4"/>
      <c r="G368" s="5">
        <v>1</v>
      </c>
      <c r="H368" s="7">
        <v>1</v>
      </c>
      <c r="I368" s="1">
        <v>0</v>
      </c>
      <c r="J368" s="1">
        <v>0</v>
      </c>
      <c r="K368" s="1">
        <v>0</v>
      </c>
      <c r="L368" s="6">
        <v>0</v>
      </c>
    </row>
    <row r="369" spans="2:14" ht="25" x14ac:dyDescent="0.3">
      <c r="E369" s="3" t="s">
        <v>205</v>
      </c>
      <c r="F369" s="4"/>
      <c r="G369" s="5">
        <v>0</v>
      </c>
      <c r="H369" s="7">
        <v>0</v>
      </c>
      <c r="I369" s="1">
        <v>0</v>
      </c>
      <c r="J369" s="1">
        <v>0</v>
      </c>
      <c r="K369" s="1">
        <v>0</v>
      </c>
      <c r="L369" s="6">
        <v>0</v>
      </c>
    </row>
    <row r="370" spans="2:14" ht="25" x14ac:dyDescent="0.3">
      <c r="E370" s="52" t="s">
        <v>206</v>
      </c>
      <c r="F370" s="48"/>
      <c r="G370" s="49">
        <v>0</v>
      </c>
      <c r="H370" s="61">
        <v>0</v>
      </c>
      <c r="I370" s="28">
        <v>0</v>
      </c>
      <c r="J370" s="28">
        <v>0</v>
      </c>
      <c r="K370" s="28">
        <v>0</v>
      </c>
      <c r="L370" s="62">
        <v>0</v>
      </c>
    </row>
    <row r="372" spans="2:14" x14ac:dyDescent="0.3">
      <c r="B372" s="35" t="str">
        <f xml:space="preserve"> HYPERLINK("#'目次'!B11", "[5]")</f>
        <v>[5]</v>
      </c>
      <c r="C372" s="25" t="s">
        <v>14</v>
      </c>
    </row>
    <row r="375" spans="2:14" x14ac:dyDescent="0.3">
      <c r="C375" s="25" t="s">
        <v>209</v>
      </c>
    </row>
    <row r="376" spans="2:14" ht="25" x14ac:dyDescent="0.3">
      <c r="E376" s="95"/>
      <c r="F376" s="96"/>
      <c r="G376" s="37" t="s">
        <v>16</v>
      </c>
      <c r="H376" s="41" t="s">
        <v>17</v>
      </c>
      <c r="I376" s="18" t="s">
        <v>18</v>
      </c>
      <c r="J376" s="18" t="s">
        <v>19</v>
      </c>
      <c r="K376" s="18" t="s">
        <v>20</v>
      </c>
      <c r="L376" s="18" t="s">
        <v>21</v>
      </c>
      <c r="M376" s="18" t="s">
        <v>22</v>
      </c>
      <c r="N376" s="34" t="s">
        <v>23</v>
      </c>
    </row>
    <row r="377" spans="2:14" x14ac:dyDescent="0.3">
      <c r="E377" s="97"/>
      <c r="F377" s="98"/>
      <c r="G377" s="40"/>
      <c r="H377" s="36"/>
      <c r="I377" s="19"/>
      <c r="J377" s="19"/>
      <c r="K377" s="19"/>
      <c r="L377" s="19"/>
      <c r="M377" s="19"/>
      <c r="N377" s="39"/>
    </row>
    <row r="378" spans="2:14" x14ac:dyDescent="0.3">
      <c r="E378" s="54" t="s">
        <v>16</v>
      </c>
      <c r="F378" s="50"/>
      <c r="G378" s="38">
        <v>55336</v>
      </c>
      <c r="H378" s="20">
        <v>10222</v>
      </c>
      <c r="I378" s="20">
        <v>19178</v>
      </c>
      <c r="J378" s="20">
        <v>13973</v>
      </c>
      <c r="K378" s="20">
        <v>7022</v>
      </c>
      <c r="L378" s="20">
        <v>3794</v>
      </c>
      <c r="M378" s="20">
        <v>900</v>
      </c>
      <c r="N378" s="51">
        <v>247</v>
      </c>
    </row>
    <row r="379" spans="2:14" x14ac:dyDescent="0.3">
      <c r="E379" s="3" t="s">
        <v>210</v>
      </c>
      <c r="F379" s="4"/>
      <c r="G379" s="29">
        <v>141</v>
      </c>
      <c r="H379" s="32">
        <v>24</v>
      </c>
      <c r="I379" s="17">
        <v>45</v>
      </c>
      <c r="J379" s="17">
        <v>40</v>
      </c>
      <c r="K379" s="17">
        <v>22</v>
      </c>
      <c r="L379" s="17">
        <v>8</v>
      </c>
      <c r="M379" s="17">
        <v>2</v>
      </c>
      <c r="N379" s="33">
        <v>0</v>
      </c>
    </row>
    <row r="380" spans="2:14" ht="25" x14ac:dyDescent="0.3">
      <c r="E380" s="3" t="s">
        <v>211</v>
      </c>
      <c r="F380" s="4"/>
      <c r="G380" s="5">
        <v>0</v>
      </c>
      <c r="H380" s="7">
        <v>0</v>
      </c>
      <c r="I380" s="1">
        <v>0</v>
      </c>
      <c r="J380" s="1">
        <v>0</v>
      </c>
      <c r="K380" s="1">
        <v>0</v>
      </c>
      <c r="L380" s="1">
        <v>0</v>
      </c>
      <c r="M380" s="1">
        <v>0</v>
      </c>
      <c r="N380" s="6">
        <v>0</v>
      </c>
    </row>
    <row r="381" spans="2:14" ht="25" x14ac:dyDescent="0.3">
      <c r="E381" s="3" t="s">
        <v>212</v>
      </c>
      <c r="F381" s="4"/>
      <c r="G381" s="5">
        <v>0</v>
      </c>
      <c r="H381" s="7">
        <v>0</v>
      </c>
      <c r="I381" s="1">
        <v>0</v>
      </c>
      <c r="J381" s="1">
        <v>0</v>
      </c>
      <c r="K381" s="1">
        <v>0</v>
      </c>
      <c r="L381" s="1">
        <v>0</v>
      </c>
      <c r="M381" s="1">
        <v>0</v>
      </c>
      <c r="N381" s="6">
        <v>0</v>
      </c>
    </row>
    <row r="382" spans="2:14" ht="37.5" x14ac:dyDescent="0.3">
      <c r="E382" s="3" t="s">
        <v>213</v>
      </c>
      <c r="F382" s="4"/>
      <c r="G382" s="5">
        <v>1</v>
      </c>
      <c r="H382" s="7">
        <v>1</v>
      </c>
      <c r="I382" s="1">
        <v>0</v>
      </c>
      <c r="J382" s="1">
        <v>0</v>
      </c>
      <c r="K382" s="1">
        <v>0</v>
      </c>
      <c r="L382" s="1">
        <v>0</v>
      </c>
      <c r="M382" s="1">
        <v>0</v>
      </c>
      <c r="N382" s="6">
        <v>0</v>
      </c>
    </row>
    <row r="383" spans="2:14" x14ac:dyDescent="0.3">
      <c r="E383" s="3" t="s">
        <v>214</v>
      </c>
      <c r="F383" s="4"/>
      <c r="G383" s="5">
        <v>0</v>
      </c>
      <c r="H383" s="7">
        <v>0</v>
      </c>
      <c r="I383" s="1">
        <v>0</v>
      </c>
      <c r="J383" s="1">
        <v>0</v>
      </c>
      <c r="K383" s="1">
        <v>0</v>
      </c>
      <c r="L383" s="1">
        <v>0</v>
      </c>
      <c r="M383" s="1">
        <v>0</v>
      </c>
      <c r="N383" s="6">
        <v>0</v>
      </c>
    </row>
    <row r="384" spans="2:14" x14ac:dyDescent="0.3">
      <c r="E384" s="3" t="s">
        <v>215</v>
      </c>
      <c r="F384" s="4"/>
      <c r="G384" s="5">
        <v>0</v>
      </c>
      <c r="H384" s="7">
        <v>0</v>
      </c>
      <c r="I384" s="1">
        <v>0</v>
      </c>
      <c r="J384" s="1">
        <v>0</v>
      </c>
      <c r="K384" s="1">
        <v>0</v>
      </c>
      <c r="L384" s="1">
        <v>0</v>
      </c>
      <c r="M384" s="1">
        <v>0</v>
      </c>
      <c r="N384" s="6">
        <v>0</v>
      </c>
    </row>
    <row r="385" spans="5:14" x14ac:dyDescent="0.3">
      <c r="E385" s="3" t="s">
        <v>216</v>
      </c>
      <c r="F385" s="4"/>
      <c r="G385" s="5">
        <v>854</v>
      </c>
      <c r="H385" s="7">
        <v>137</v>
      </c>
      <c r="I385" s="1">
        <v>231</v>
      </c>
      <c r="J385" s="1">
        <v>255</v>
      </c>
      <c r="K385" s="1">
        <v>123</v>
      </c>
      <c r="L385" s="1">
        <v>96</v>
      </c>
      <c r="M385" s="1">
        <v>11</v>
      </c>
      <c r="N385" s="6">
        <v>1</v>
      </c>
    </row>
    <row r="386" spans="5:14" ht="25" x14ac:dyDescent="0.3">
      <c r="E386" s="3" t="s">
        <v>217</v>
      </c>
      <c r="F386" s="4"/>
      <c r="G386" s="5">
        <v>166</v>
      </c>
      <c r="H386" s="7">
        <v>50</v>
      </c>
      <c r="I386" s="1">
        <v>60</v>
      </c>
      <c r="J386" s="1">
        <v>27</v>
      </c>
      <c r="K386" s="1">
        <v>23</v>
      </c>
      <c r="L386" s="1">
        <v>5</v>
      </c>
      <c r="M386" s="1">
        <v>1</v>
      </c>
      <c r="N386" s="6">
        <v>0</v>
      </c>
    </row>
    <row r="387" spans="5:14" ht="25" x14ac:dyDescent="0.3">
      <c r="E387" s="3" t="s">
        <v>218</v>
      </c>
      <c r="F387" s="4"/>
      <c r="G387" s="5">
        <v>34</v>
      </c>
      <c r="H387" s="7">
        <v>9</v>
      </c>
      <c r="I387" s="1">
        <v>9</v>
      </c>
      <c r="J387" s="1">
        <v>10</v>
      </c>
      <c r="K387" s="1">
        <v>2</v>
      </c>
      <c r="L387" s="1">
        <v>3</v>
      </c>
      <c r="M387" s="1">
        <v>1</v>
      </c>
      <c r="N387" s="6">
        <v>0</v>
      </c>
    </row>
    <row r="388" spans="5:14" ht="37.5" x14ac:dyDescent="0.3">
      <c r="E388" s="3" t="s">
        <v>219</v>
      </c>
      <c r="F388" s="4"/>
      <c r="G388" s="5">
        <v>14</v>
      </c>
      <c r="H388" s="7">
        <v>2</v>
      </c>
      <c r="I388" s="1">
        <v>6</v>
      </c>
      <c r="J388" s="1">
        <v>4</v>
      </c>
      <c r="K388" s="1">
        <v>0</v>
      </c>
      <c r="L388" s="1">
        <v>2</v>
      </c>
      <c r="M388" s="1">
        <v>0</v>
      </c>
      <c r="N388" s="6">
        <v>0</v>
      </c>
    </row>
    <row r="389" spans="5:14" x14ac:dyDescent="0.3">
      <c r="E389" s="3" t="s">
        <v>220</v>
      </c>
      <c r="F389" s="4"/>
      <c r="G389" s="5">
        <v>0</v>
      </c>
      <c r="H389" s="7">
        <v>0</v>
      </c>
      <c r="I389" s="1">
        <v>0</v>
      </c>
      <c r="J389" s="1">
        <v>0</v>
      </c>
      <c r="K389" s="1">
        <v>0</v>
      </c>
      <c r="L389" s="1">
        <v>0</v>
      </c>
      <c r="M389" s="1">
        <v>0</v>
      </c>
      <c r="N389" s="6">
        <v>0</v>
      </c>
    </row>
    <row r="390" spans="5:14" x14ac:dyDescent="0.3">
      <c r="E390" s="3" t="s">
        <v>221</v>
      </c>
      <c r="F390" s="4"/>
      <c r="G390" s="5">
        <v>2</v>
      </c>
      <c r="H390" s="7">
        <v>0</v>
      </c>
      <c r="I390" s="1">
        <v>1</v>
      </c>
      <c r="J390" s="1">
        <v>0</v>
      </c>
      <c r="K390" s="1">
        <v>1</v>
      </c>
      <c r="L390" s="1">
        <v>0</v>
      </c>
      <c r="M390" s="1">
        <v>0</v>
      </c>
      <c r="N390" s="6">
        <v>0</v>
      </c>
    </row>
    <row r="391" spans="5:14" x14ac:dyDescent="0.3">
      <c r="E391" s="3" t="s">
        <v>222</v>
      </c>
      <c r="F391" s="4"/>
      <c r="G391" s="5">
        <v>940</v>
      </c>
      <c r="H391" s="7">
        <v>110</v>
      </c>
      <c r="I391" s="1">
        <v>248</v>
      </c>
      <c r="J391" s="1">
        <v>263</v>
      </c>
      <c r="K391" s="1">
        <v>178</v>
      </c>
      <c r="L391" s="1">
        <v>116</v>
      </c>
      <c r="M391" s="1">
        <v>22</v>
      </c>
      <c r="N391" s="6">
        <v>3</v>
      </c>
    </row>
    <row r="392" spans="5:14" ht="25" x14ac:dyDescent="0.3">
      <c r="E392" s="3" t="s">
        <v>223</v>
      </c>
      <c r="F392" s="4"/>
      <c r="G392" s="5">
        <v>2323</v>
      </c>
      <c r="H392" s="7">
        <v>523</v>
      </c>
      <c r="I392" s="1">
        <v>856</v>
      </c>
      <c r="J392" s="1">
        <v>526</v>
      </c>
      <c r="K392" s="1">
        <v>295</v>
      </c>
      <c r="L392" s="1">
        <v>95</v>
      </c>
      <c r="M392" s="1">
        <v>25</v>
      </c>
      <c r="N392" s="6">
        <v>3</v>
      </c>
    </row>
    <row r="393" spans="5:14" ht="25" x14ac:dyDescent="0.3">
      <c r="E393" s="3" t="s">
        <v>224</v>
      </c>
      <c r="F393" s="4"/>
      <c r="G393" s="5">
        <v>293</v>
      </c>
      <c r="H393" s="7">
        <v>68</v>
      </c>
      <c r="I393" s="1">
        <v>94</v>
      </c>
      <c r="J393" s="1">
        <v>69</v>
      </c>
      <c r="K393" s="1">
        <v>43</v>
      </c>
      <c r="L393" s="1">
        <v>16</v>
      </c>
      <c r="M393" s="1">
        <v>3</v>
      </c>
      <c r="N393" s="6">
        <v>0</v>
      </c>
    </row>
    <row r="394" spans="5:14" ht="37.5" x14ac:dyDescent="0.3">
      <c r="E394" s="3" t="s">
        <v>225</v>
      </c>
      <c r="F394" s="4"/>
      <c r="G394" s="5">
        <v>106</v>
      </c>
      <c r="H394" s="7">
        <v>23</v>
      </c>
      <c r="I394" s="1">
        <v>41</v>
      </c>
      <c r="J394" s="1">
        <v>22</v>
      </c>
      <c r="K394" s="1">
        <v>11</v>
      </c>
      <c r="L394" s="1">
        <v>7</v>
      </c>
      <c r="M394" s="1">
        <v>2</v>
      </c>
      <c r="N394" s="6">
        <v>0</v>
      </c>
    </row>
    <row r="395" spans="5:14" x14ac:dyDescent="0.3">
      <c r="E395" s="3" t="s">
        <v>226</v>
      </c>
      <c r="F395" s="4"/>
      <c r="G395" s="5">
        <v>1</v>
      </c>
      <c r="H395" s="7">
        <v>0</v>
      </c>
      <c r="I395" s="1">
        <v>0</v>
      </c>
      <c r="J395" s="1">
        <v>0</v>
      </c>
      <c r="K395" s="1">
        <v>1</v>
      </c>
      <c r="L395" s="1">
        <v>0</v>
      </c>
      <c r="M395" s="1">
        <v>0</v>
      </c>
      <c r="N395" s="6">
        <v>0</v>
      </c>
    </row>
    <row r="396" spans="5:14" x14ac:dyDescent="0.3">
      <c r="E396" s="3" t="s">
        <v>227</v>
      </c>
      <c r="F396" s="4"/>
      <c r="G396" s="5">
        <v>59</v>
      </c>
      <c r="H396" s="7">
        <v>9</v>
      </c>
      <c r="I396" s="1">
        <v>15</v>
      </c>
      <c r="J396" s="1">
        <v>13</v>
      </c>
      <c r="K396" s="1">
        <v>13</v>
      </c>
      <c r="L396" s="1">
        <v>8</v>
      </c>
      <c r="M396" s="1">
        <v>1</v>
      </c>
      <c r="N396" s="6">
        <v>0</v>
      </c>
    </row>
    <row r="397" spans="5:14" x14ac:dyDescent="0.3">
      <c r="E397" s="3" t="s">
        <v>228</v>
      </c>
      <c r="F397" s="4"/>
      <c r="G397" s="5">
        <v>801</v>
      </c>
      <c r="H397" s="7">
        <v>88</v>
      </c>
      <c r="I397" s="1">
        <v>226</v>
      </c>
      <c r="J397" s="1">
        <v>211</v>
      </c>
      <c r="K397" s="1">
        <v>154</v>
      </c>
      <c r="L397" s="1">
        <v>105</v>
      </c>
      <c r="M397" s="1">
        <v>15</v>
      </c>
      <c r="N397" s="6">
        <v>2</v>
      </c>
    </row>
    <row r="398" spans="5:14" ht="25" x14ac:dyDescent="0.3">
      <c r="E398" s="3" t="s">
        <v>229</v>
      </c>
      <c r="F398" s="4"/>
      <c r="G398" s="5">
        <v>4681</v>
      </c>
      <c r="H398" s="7">
        <v>943</v>
      </c>
      <c r="I398" s="1">
        <v>1800</v>
      </c>
      <c r="J398" s="1">
        <v>1067</v>
      </c>
      <c r="K398" s="1">
        <v>565</v>
      </c>
      <c r="L398" s="1">
        <v>233</v>
      </c>
      <c r="M398" s="1">
        <v>66</v>
      </c>
      <c r="N398" s="6">
        <v>7</v>
      </c>
    </row>
    <row r="399" spans="5:14" ht="25" x14ac:dyDescent="0.3">
      <c r="E399" s="3" t="s">
        <v>230</v>
      </c>
      <c r="F399" s="4"/>
      <c r="G399" s="5">
        <v>682</v>
      </c>
      <c r="H399" s="7">
        <v>139</v>
      </c>
      <c r="I399" s="1">
        <v>255</v>
      </c>
      <c r="J399" s="1">
        <v>146</v>
      </c>
      <c r="K399" s="1">
        <v>82</v>
      </c>
      <c r="L399" s="1">
        <v>44</v>
      </c>
      <c r="M399" s="1">
        <v>15</v>
      </c>
      <c r="N399" s="6">
        <v>1</v>
      </c>
    </row>
    <row r="400" spans="5:14" ht="37.5" x14ac:dyDescent="0.3">
      <c r="E400" s="3" t="s">
        <v>231</v>
      </c>
      <c r="F400" s="4"/>
      <c r="G400" s="5">
        <v>225</v>
      </c>
      <c r="H400" s="7">
        <v>44</v>
      </c>
      <c r="I400" s="1">
        <v>96</v>
      </c>
      <c r="J400" s="1">
        <v>46</v>
      </c>
      <c r="K400" s="1">
        <v>22</v>
      </c>
      <c r="L400" s="1">
        <v>11</v>
      </c>
      <c r="M400" s="1">
        <v>5</v>
      </c>
      <c r="N400" s="6">
        <v>1</v>
      </c>
    </row>
    <row r="401" spans="5:14" x14ac:dyDescent="0.3">
      <c r="E401" s="3" t="s">
        <v>232</v>
      </c>
      <c r="F401" s="4"/>
      <c r="G401" s="5">
        <v>7</v>
      </c>
      <c r="H401" s="7">
        <v>1</v>
      </c>
      <c r="I401" s="1">
        <v>2</v>
      </c>
      <c r="J401" s="1">
        <v>2</v>
      </c>
      <c r="K401" s="1">
        <v>2</v>
      </c>
      <c r="L401" s="1">
        <v>0</v>
      </c>
      <c r="M401" s="1">
        <v>0</v>
      </c>
      <c r="N401" s="6">
        <v>0</v>
      </c>
    </row>
    <row r="402" spans="5:14" x14ac:dyDescent="0.3">
      <c r="E402" s="3" t="s">
        <v>233</v>
      </c>
      <c r="F402" s="4"/>
      <c r="G402" s="5">
        <v>147</v>
      </c>
      <c r="H402" s="7">
        <v>18</v>
      </c>
      <c r="I402" s="1">
        <v>45</v>
      </c>
      <c r="J402" s="1">
        <v>45</v>
      </c>
      <c r="K402" s="1">
        <v>24</v>
      </c>
      <c r="L402" s="1">
        <v>14</v>
      </c>
      <c r="M402" s="1">
        <v>1</v>
      </c>
      <c r="N402" s="6">
        <v>0</v>
      </c>
    </row>
    <row r="403" spans="5:14" x14ac:dyDescent="0.3">
      <c r="E403" s="3" t="s">
        <v>234</v>
      </c>
      <c r="F403" s="4"/>
      <c r="G403" s="5">
        <v>722</v>
      </c>
      <c r="H403" s="7">
        <v>85</v>
      </c>
      <c r="I403" s="1">
        <v>237</v>
      </c>
      <c r="J403" s="1">
        <v>195</v>
      </c>
      <c r="K403" s="1">
        <v>122</v>
      </c>
      <c r="L403" s="1">
        <v>65</v>
      </c>
      <c r="M403" s="1">
        <v>16</v>
      </c>
      <c r="N403" s="6">
        <v>2</v>
      </c>
    </row>
    <row r="404" spans="5:14" ht="25" x14ac:dyDescent="0.3">
      <c r="E404" s="3" t="s">
        <v>235</v>
      </c>
      <c r="F404" s="4"/>
      <c r="G404" s="5">
        <v>6253</v>
      </c>
      <c r="H404" s="7">
        <v>1168</v>
      </c>
      <c r="I404" s="1">
        <v>2458</v>
      </c>
      <c r="J404" s="1">
        <v>1519</v>
      </c>
      <c r="K404" s="1">
        <v>751</v>
      </c>
      <c r="L404" s="1">
        <v>259</v>
      </c>
      <c r="M404" s="1">
        <v>85</v>
      </c>
      <c r="N404" s="6">
        <v>13</v>
      </c>
    </row>
    <row r="405" spans="5:14" ht="25" x14ac:dyDescent="0.3">
      <c r="E405" s="3" t="s">
        <v>236</v>
      </c>
      <c r="F405" s="4"/>
      <c r="G405" s="5">
        <v>910</v>
      </c>
      <c r="H405" s="7">
        <v>184</v>
      </c>
      <c r="I405" s="1">
        <v>344</v>
      </c>
      <c r="J405" s="1">
        <v>196</v>
      </c>
      <c r="K405" s="1">
        <v>113</v>
      </c>
      <c r="L405" s="1">
        <v>53</v>
      </c>
      <c r="M405" s="1">
        <v>15</v>
      </c>
      <c r="N405" s="6">
        <v>5</v>
      </c>
    </row>
    <row r="406" spans="5:14" ht="37.5" x14ac:dyDescent="0.3">
      <c r="E406" s="3" t="s">
        <v>237</v>
      </c>
      <c r="F406" s="4"/>
      <c r="G406" s="5">
        <v>248</v>
      </c>
      <c r="H406" s="7">
        <v>49</v>
      </c>
      <c r="I406" s="1">
        <v>99</v>
      </c>
      <c r="J406" s="1">
        <v>58</v>
      </c>
      <c r="K406" s="1">
        <v>26</v>
      </c>
      <c r="L406" s="1">
        <v>8</v>
      </c>
      <c r="M406" s="1">
        <v>7</v>
      </c>
      <c r="N406" s="6">
        <v>1</v>
      </c>
    </row>
    <row r="407" spans="5:14" x14ac:dyDescent="0.3">
      <c r="E407" s="3" t="s">
        <v>238</v>
      </c>
      <c r="F407" s="4"/>
      <c r="G407" s="5">
        <v>30</v>
      </c>
      <c r="H407" s="7">
        <v>6</v>
      </c>
      <c r="I407" s="1">
        <v>4</v>
      </c>
      <c r="J407" s="1">
        <v>12</v>
      </c>
      <c r="K407" s="1">
        <v>3</v>
      </c>
      <c r="L407" s="1">
        <v>5</v>
      </c>
      <c r="M407" s="1">
        <v>0</v>
      </c>
      <c r="N407" s="6">
        <v>0</v>
      </c>
    </row>
    <row r="408" spans="5:14" x14ac:dyDescent="0.3">
      <c r="E408" s="3" t="s">
        <v>239</v>
      </c>
      <c r="F408" s="4"/>
      <c r="G408" s="5">
        <v>257</v>
      </c>
      <c r="H408" s="7">
        <v>43</v>
      </c>
      <c r="I408" s="1">
        <v>76</v>
      </c>
      <c r="J408" s="1">
        <v>65</v>
      </c>
      <c r="K408" s="1">
        <v>45</v>
      </c>
      <c r="L408" s="1">
        <v>27</v>
      </c>
      <c r="M408" s="1">
        <v>1</v>
      </c>
      <c r="N408" s="6">
        <v>0</v>
      </c>
    </row>
    <row r="409" spans="5:14" x14ac:dyDescent="0.3">
      <c r="E409" s="3" t="s">
        <v>240</v>
      </c>
      <c r="F409" s="4"/>
      <c r="G409" s="5">
        <v>214</v>
      </c>
      <c r="H409" s="7">
        <v>36</v>
      </c>
      <c r="I409" s="1">
        <v>91</v>
      </c>
      <c r="J409" s="1">
        <v>47</v>
      </c>
      <c r="K409" s="1">
        <v>24</v>
      </c>
      <c r="L409" s="1">
        <v>13</v>
      </c>
      <c r="M409" s="1">
        <v>2</v>
      </c>
      <c r="N409" s="6">
        <v>1</v>
      </c>
    </row>
    <row r="410" spans="5:14" ht="25" x14ac:dyDescent="0.3">
      <c r="E410" s="3" t="s">
        <v>241</v>
      </c>
      <c r="F410" s="4"/>
      <c r="G410" s="5">
        <v>2510</v>
      </c>
      <c r="H410" s="7">
        <v>586</v>
      </c>
      <c r="I410" s="1">
        <v>1086</v>
      </c>
      <c r="J410" s="1">
        <v>567</v>
      </c>
      <c r="K410" s="1">
        <v>176</v>
      </c>
      <c r="L410" s="1">
        <v>64</v>
      </c>
      <c r="M410" s="1">
        <v>27</v>
      </c>
      <c r="N410" s="6">
        <v>4</v>
      </c>
    </row>
    <row r="411" spans="5:14" ht="25" x14ac:dyDescent="0.3">
      <c r="E411" s="3" t="s">
        <v>242</v>
      </c>
      <c r="F411" s="4"/>
      <c r="G411" s="5">
        <v>845</v>
      </c>
      <c r="H411" s="7">
        <v>196</v>
      </c>
      <c r="I411" s="1">
        <v>380</v>
      </c>
      <c r="J411" s="1">
        <v>151</v>
      </c>
      <c r="K411" s="1">
        <v>65</v>
      </c>
      <c r="L411" s="1">
        <v>34</v>
      </c>
      <c r="M411" s="1">
        <v>14</v>
      </c>
      <c r="N411" s="6">
        <v>5</v>
      </c>
    </row>
    <row r="412" spans="5:14" ht="37.5" x14ac:dyDescent="0.3">
      <c r="E412" s="3" t="s">
        <v>243</v>
      </c>
      <c r="F412" s="4"/>
      <c r="G412" s="5">
        <v>154</v>
      </c>
      <c r="H412" s="7">
        <v>42</v>
      </c>
      <c r="I412" s="1">
        <v>61</v>
      </c>
      <c r="J412" s="1">
        <v>34</v>
      </c>
      <c r="K412" s="1">
        <v>9</v>
      </c>
      <c r="L412" s="1">
        <v>5</v>
      </c>
      <c r="M412" s="1">
        <v>2</v>
      </c>
      <c r="N412" s="6">
        <v>1</v>
      </c>
    </row>
    <row r="413" spans="5:14" x14ac:dyDescent="0.3">
      <c r="E413" s="3" t="s">
        <v>244</v>
      </c>
      <c r="F413" s="4"/>
      <c r="G413" s="5">
        <v>76</v>
      </c>
      <c r="H413" s="7">
        <v>9</v>
      </c>
      <c r="I413" s="1">
        <v>32</v>
      </c>
      <c r="J413" s="1">
        <v>14</v>
      </c>
      <c r="K413" s="1">
        <v>12</v>
      </c>
      <c r="L413" s="1">
        <v>4</v>
      </c>
      <c r="M413" s="1">
        <v>2</v>
      </c>
      <c r="N413" s="6">
        <v>3</v>
      </c>
    </row>
    <row r="414" spans="5:14" x14ac:dyDescent="0.3">
      <c r="E414" s="3" t="s">
        <v>245</v>
      </c>
      <c r="F414" s="4"/>
      <c r="G414" s="5">
        <v>191</v>
      </c>
      <c r="H414" s="7">
        <v>28</v>
      </c>
      <c r="I414" s="1">
        <v>87</v>
      </c>
      <c r="J414" s="1">
        <v>37</v>
      </c>
      <c r="K414" s="1">
        <v>26</v>
      </c>
      <c r="L414" s="1">
        <v>9</v>
      </c>
      <c r="M414" s="1">
        <v>1</v>
      </c>
      <c r="N414" s="6">
        <v>3</v>
      </c>
    </row>
    <row r="415" spans="5:14" x14ac:dyDescent="0.3">
      <c r="E415" s="3" t="s">
        <v>246</v>
      </c>
      <c r="F415" s="4"/>
      <c r="G415" s="5">
        <v>95</v>
      </c>
      <c r="H415" s="7">
        <v>12</v>
      </c>
      <c r="I415" s="1">
        <v>41</v>
      </c>
      <c r="J415" s="1">
        <v>19</v>
      </c>
      <c r="K415" s="1">
        <v>10</v>
      </c>
      <c r="L415" s="1">
        <v>6</v>
      </c>
      <c r="M415" s="1">
        <v>6</v>
      </c>
      <c r="N415" s="6">
        <v>1</v>
      </c>
    </row>
    <row r="416" spans="5:14" ht="25" x14ac:dyDescent="0.3">
      <c r="E416" s="3" t="s">
        <v>247</v>
      </c>
      <c r="F416" s="4"/>
      <c r="G416" s="5">
        <v>580</v>
      </c>
      <c r="H416" s="7">
        <v>174</v>
      </c>
      <c r="I416" s="1">
        <v>256</v>
      </c>
      <c r="J416" s="1">
        <v>94</v>
      </c>
      <c r="K416" s="1">
        <v>34</v>
      </c>
      <c r="L416" s="1">
        <v>12</v>
      </c>
      <c r="M416" s="1">
        <v>6</v>
      </c>
      <c r="N416" s="6">
        <v>4</v>
      </c>
    </row>
    <row r="417" spans="5:14" ht="25" x14ac:dyDescent="0.3">
      <c r="E417" s="3" t="s">
        <v>248</v>
      </c>
      <c r="F417" s="4"/>
      <c r="G417" s="5">
        <v>648</v>
      </c>
      <c r="H417" s="7">
        <v>172</v>
      </c>
      <c r="I417" s="1">
        <v>274</v>
      </c>
      <c r="J417" s="1">
        <v>124</v>
      </c>
      <c r="K417" s="1">
        <v>53</v>
      </c>
      <c r="L417" s="1">
        <v>10</v>
      </c>
      <c r="M417" s="1">
        <v>10</v>
      </c>
      <c r="N417" s="6">
        <v>5</v>
      </c>
    </row>
    <row r="418" spans="5:14" ht="37.5" x14ac:dyDescent="0.3">
      <c r="E418" s="3" t="s">
        <v>249</v>
      </c>
      <c r="F418" s="4"/>
      <c r="G418" s="5">
        <v>54</v>
      </c>
      <c r="H418" s="7">
        <v>14</v>
      </c>
      <c r="I418" s="1">
        <v>25</v>
      </c>
      <c r="J418" s="1">
        <v>7</v>
      </c>
      <c r="K418" s="1">
        <v>4</v>
      </c>
      <c r="L418" s="1">
        <v>2</v>
      </c>
      <c r="M418" s="1">
        <v>2</v>
      </c>
      <c r="N418" s="6">
        <v>0</v>
      </c>
    </row>
    <row r="419" spans="5:14" x14ac:dyDescent="0.3">
      <c r="E419" s="3" t="s">
        <v>250</v>
      </c>
      <c r="F419" s="4"/>
      <c r="G419" s="5">
        <v>91</v>
      </c>
      <c r="H419" s="7">
        <v>18</v>
      </c>
      <c r="I419" s="1">
        <v>39</v>
      </c>
      <c r="J419" s="1">
        <v>20</v>
      </c>
      <c r="K419" s="1">
        <v>9</v>
      </c>
      <c r="L419" s="1">
        <v>3</v>
      </c>
      <c r="M419" s="1">
        <v>1</v>
      </c>
      <c r="N419" s="6">
        <v>1</v>
      </c>
    </row>
    <row r="420" spans="5:14" x14ac:dyDescent="0.3">
      <c r="E420" s="3" t="s">
        <v>251</v>
      </c>
      <c r="F420" s="4"/>
      <c r="G420" s="5">
        <v>92</v>
      </c>
      <c r="H420" s="7">
        <v>18</v>
      </c>
      <c r="I420" s="1">
        <v>40</v>
      </c>
      <c r="J420" s="1">
        <v>24</v>
      </c>
      <c r="K420" s="1">
        <v>7</v>
      </c>
      <c r="L420" s="1">
        <v>2</v>
      </c>
      <c r="M420" s="1">
        <v>1</v>
      </c>
      <c r="N420" s="6">
        <v>0</v>
      </c>
    </row>
    <row r="421" spans="5:14" x14ac:dyDescent="0.3">
      <c r="E421" s="3" t="s">
        <v>252</v>
      </c>
      <c r="F421" s="4"/>
      <c r="G421" s="5">
        <v>7</v>
      </c>
      <c r="H421" s="7">
        <v>1</v>
      </c>
      <c r="I421" s="1">
        <v>3</v>
      </c>
      <c r="J421" s="1">
        <v>2</v>
      </c>
      <c r="K421" s="1">
        <v>1</v>
      </c>
      <c r="L421" s="1">
        <v>0</v>
      </c>
      <c r="M421" s="1">
        <v>0</v>
      </c>
      <c r="N421" s="6">
        <v>0</v>
      </c>
    </row>
    <row r="422" spans="5:14" ht="25" x14ac:dyDescent="0.3">
      <c r="E422" s="3" t="s">
        <v>253</v>
      </c>
      <c r="F422" s="4"/>
      <c r="G422" s="5">
        <v>107</v>
      </c>
      <c r="H422" s="7">
        <v>41</v>
      </c>
      <c r="I422" s="1">
        <v>43</v>
      </c>
      <c r="J422" s="1">
        <v>16</v>
      </c>
      <c r="K422" s="1">
        <v>2</v>
      </c>
      <c r="L422" s="1">
        <v>2</v>
      </c>
      <c r="M422" s="1">
        <v>2</v>
      </c>
      <c r="N422" s="6">
        <v>1</v>
      </c>
    </row>
    <row r="423" spans="5:14" ht="25" x14ac:dyDescent="0.3">
      <c r="E423" s="3" t="s">
        <v>254</v>
      </c>
      <c r="F423" s="4"/>
      <c r="G423" s="5">
        <v>85</v>
      </c>
      <c r="H423" s="7">
        <v>28</v>
      </c>
      <c r="I423" s="1">
        <v>34</v>
      </c>
      <c r="J423" s="1">
        <v>12</v>
      </c>
      <c r="K423" s="1">
        <v>11</v>
      </c>
      <c r="L423" s="1">
        <v>0</v>
      </c>
      <c r="M423" s="1">
        <v>0</v>
      </c>
      <c r="N423" s="6">
        <v>0</v>
      </c>
    </row>
    <row r="424" spans="5:14" ht="37.5" x14ac:dyDescent="0.3">
      <c r="E424" s="3" t="s">
        <v>255</v>
      </c>
      <c r="F424" s="4"/>
      <c r="G424" s="5">
        <v>11</v>
      </c>
      <c r="H424" s="7">
        <v>4</v>
      </c>
      <c r="I424" s="1">
        <v>6</v>
      </c>
      <c r="J424" s="1">
        <v>0</v>
      </c>
      <c r="K424" s="1">
        <v>0</v>
      </c>
      <c r="L424" s="1">
        <v>0</v>
      </c>
      <c r="M424" s="1">
        <v>1</v>
      </c>
      <c r="N424" s="6">
        <v>0</v>
      </c>
    </row>
    <row r="425" spans="5:14" x14ac:dyDescent="0.3">
      <c r="E425" s="3" t="s">
        <v>256</v>
      </c>
      <c r="F425" s="4"/>
      <c r="G425" s="5">
        <v>28</v>
      </c>
      <c r="H425" s="7">
        <v>6</v>
      </c>
      <c r="I425" s="1">
        <v>10</v>
      </c>
      <c r="J425" s="1">
        <v>5</v>
      </c>
      <c r="K425" s="1">
        <v>2</v>
      </c>
      <c r="L425" s="1">
        <v>4</v>
      </c>
      <c r="M425" s="1">
        <v>1</v>
      </c>
      <c r="N425" s="6">
        <v>0</v>
      </c>
    </row>
    <row r="426" spans="5:14" x14ac:dyDescent="0.3">
      <c r="E426" s="3" t="s">
        <v>257</v>
      </c>
      <c r="F426" s="4"/>
      <c r="G426" s="5">
        <v>7</v>
      </c>
      <c r="H426" s="7">
        <v>0</v>
      </c>
      <c r="I426" s="1">
        <v>3</v>
      </c>
      <c r="J426" s="1">
        <v>0</v>
      </c>
      <c r="K426" s="1">
        <v>2</v>
      </c>
      <c r="L426" s="1">
        <v>1</v>
      </c>
      <c r="M426" s="1">
        <v>0</v>
      </c>
      <c r="N426" s="6">
        <v>1</v>
      </c>
    </row>
    <row r="427" spans="5:14" x14ac:dyDescent="0.3">
      <c r="E427" s="3" t="s">
        <v>258</v>
      </c>
      <c r="F427" s="4"/>
      <c r="G427" s="5">
        <v>298</v>
      </c>
      <c r="H427" s="7">
        <v>38</v>
      </c>
      <c r="I427" s="1">
        <v>80</v>
      </c>
      <c r="J427" s="1">
        <v>86</v>
      </c>
      <c r="K427" s="1">
        <v>56</v>
      </c>
      <c r="L427" s="1">
        <v>36</v>
      </c>
      <c r="M427" s="1">
        <v>2</v>
      </c>
      <c r="N427" s="6">
        <v>0</v>
      </c>
    </row>
    <row r="428" spans="5:14" ht="25" x14ac:dyDescent="0.3">
      <c r="E428" s="3" t="s">
        <v>259</v>
      </c>
      <c r="F428" s="4"/>
      <c r="G428" s="5">
        <v>0</v>
      </c>
      <c r="H428" s="7">
        <v>0</v>
      </c>
      <c r="I428" s="1">
        <v>0</v>
      </c>
      <c r="J428" s="1">
        <v>0</v>
      </c>
      <c r="K428" s="1">
        <v>0</v>
      </c>
      <c r="L428" s="1">
        <v>0</v>
      </c>
      <c r="M428" s="1">
        <v>0</v>
      </c>
      <c r="N428" s="6">
        <v>0</v>
      </c>
    </row>
    <row r="429" spans="5:14" ht="25" x14ac:dyDescent="0.3">
      <c r="E429" s="3" t="s">
        <v>260</v>
      </c>
      <c r="F429" s="4"/>
      <c r="G429" s="5">
        <v>0</v>
      </c>
      <c r="H429" s="7">
        <v>0</v>
      </c>
      <c r="I429" s="1">
        <v>0</v>
      </c>
      <c r="J429" s="1">
        <v>0</v>
      </c>
      <c r="K429" s="1">
        <v>0</v>
      </c>
      <c r="L429" s="1">
        <v>0</v>
      </c>
      <c r="M429" s="1">
        <v>0</v>
      </c>
      <c r="N429" s="6">
        <v>0</v>
      </c>
    </row>
    <row r="430" spans="5:14" ht="37.5" x14ac:dyDescent="0.3">
      <c r="E430" s="3" t="s">
        <v>261</v>
      </c>
      <c r="F430" s="4"/>
      <c r="G430" s="5">
        <v>0</v>
      </c>
      <c r="H430" s="7">
        <v>0</v>
      </c>
      <c r="I430" s="1">
        <v>0</v>
      </c>
      <c r="J430" s="1">
        <v>0</v>
      </c>
      <c r="K430" s="1">
        <v>0</v>
      </c>
      <c r="L430" s="1">
        <v>0</v>
      </c>
      <c r="M430" s="1">
        <v>0</v>
      </c>
      <c r="N430" s="6">
        <v>0</v>
      </c>
    </row>
    <row r="431" spans="5:14" x14ac:dyDescent="0.3">
      <c r="E431" s="3" t="s">
        <v>262</v>
      </c>
      <c r="F431" s="4"/>
      <c r="G431" s="5">
        <v>0</v>
      </c>
      <c r="H431" s="7">
        <v>0</v>
      </c>
      <c r="I431" s="1">
        <v>0</v>
      </c>
      <c r="J431" s="1">
        <v>0</v>
      </c>
      <c r="K431" s="1">
        <v>0</v>
      </c>
      <c r="L431" s="1">
        <v>0</v>
      </c>
      <c r="M431" s="1">
        <v>0</v>
      </c>
      <c r="N431" s="6">
        <v>0</v>
      </c>
    </row>
    <row r="432" spans="5:14" x14ac:dyDescent="0.3">
      <c r="E432" s="3" t="s">
        <v>263</v>
      </c>
      <c r="F432" s="4"/>
      <c r="G432" s="5">
        <v>0</v>
      </c>
      <c r="H432" s="7">
        <v>0</v>
      </c>
      <c r="I432" s="1">
        <v>0</v>
      </c>
      <c r="J432" s="1">
        <v>0</v>
      </c>
      <c r="K432" s="1">
        <v>0</v>
      </c>
      <c r="L432" s="1">
        <v>0</v>
      </c>
      <c r="M432" s="1">
        <v>0</v>
      </c>
      <c r="N432" s="6">
        <v>0</v>
      </c>
    </row>
    <row r="433" spans="5:14" x14ac:dyDescent="0.3">
      <c r="E433" s="3" t="s">
        <v>264</v>
      </c>
      <c r="F433" s="4"/>
      <c r="G433" s="5">
        <v>1576</v>
      </c>
      <c r="H433" s="7">
        <v>220</v>
      </c>
      <c r="I433" s="1">
        <v>436</v>
      </c>
      <c r="J433" s="1">
        <v>483</v>
      </c>
      <c r="K433" s="1">
        <v>239</v>
      </c>
      <c r="L433" s="1">
        <v>183</v>
      </c>
      <c r="M433" s="1">
        <v>15</v>
      </c>
      <c r="N433" s="6">
        <v>0</v>
      </c>
    </row>
    <row r="434" spans="5:14" ht="25" x14ac:dyDescent="0.3">
      <c r="E434" s="3" t="s">
        <v>265</v>
      </c>
      <c r="F434" s="4"/>
      <c r="G434" s="5">
        <v>223</v>
      </c>
      <c r="H434" s="7">
        <v>34</v>
      </c>
      <c r="I434" s="1">
        <v>57</v>
      </c>
      <c r="J434" s="1">
        <v>66</v>
      </c>
      <c r="K434" s="1">
        <v>38</v>
      </c>
      <c r="L434" s="1">
        <v>27</v>
      </c>
      <c r="M434" s="1">
        <v>1</v>
      </c>
      <c r="N434" s="6">
        <v>0</v>
      </c>
    </row>
    <row r="435" spans="5:14" ht="25" x14ac:dyDescent="0.3">
      <c r="E435" s="3" t="s">
        <v>266</v>
      </c>
      <c r="F435" s="4"/>
      <c r="G435" s="5">
        <v>278</v>
      </c>
      <c r="H435" s="7">
        <v>32</v>
      </c>
      <c r="I435" s="1">
        <v>72</v>
      </c>
      <c r="J435" s="1">
        <v>91</v>
      </c>
      <c r="K435" s="1">
        <v>51</v>
      </c>
      <c r="L435" s="1">
        <v>29</v>
      </c>
      <c r="M435" s="1">
        <v>2</v>
      </c>
      <c r="N435" s="6">
        <v>1</v>
      </c>
    </row>
    <row r="436" spans="5:14" ht="37.5" x14ac:dyDescent="0.3">
      <c r="E436" s="3" t="s">
        <v>267</v>
      </c>
      <c r="F436" s="4"/>
      <c r="G436" s="5">
        <v>65</v>
      </c>
      <c r="H436" s="7">
        <v>17</v>
      </c>
      <c r="I436" s="1">
        <v>19</v>
      </c>
      <c r="J436" s="1">
        <v>14</v>
      </c>
      <c r="K436" s="1">
        <v>8</v>
      </c>
      <c r="L436" s="1">
        <v>6</v>
      </c>
      <c r="M436" s="1">
        <v>0</v>
      </c>
      <c r="N436" s="6">
        <v>1</v>
      </c>
    </row>
    <row r="437" spans="5:14" x14ac:dyDescent="0.3">
      <c r="E437" s="3" t="s">
        <v>268</v>
      </c>
      <c r="F437" s="4"/>
      <c r="G437" s="5">
        <v>0</v>
      </c>
      <c r="H437" s="7">
        <v>0</v>
      </c>
      <c r="I437" s="1">
        <v>0</v>
      </c>
      <c r="J437" s="1">
        <v>0</v>
      </c>
      <c r="K437" s="1">
        <v>0</v>
      </c>
      <c r="L437" s="1">
        <v>0</v>
      </c>
      <c r="M437" s="1">
        <v>0</v>
      </c>
      <c r="N437" s="6">
        <v>0</v>
      </c>
    </row>
    <row r="438" spans="5:14" x14ac:dyDescent="0.3">
      <c r="E438" s="3" t="s">
        <v>269</v>
      </c>
      <c r="F438" s="4"/>
      <c r="G438" s="5">
        <v>2</v>
      </c>
      <c r="H438" s="7">
        <v>1</v>
      </c>
      <c r="I438" s="1">
        <v>0</v>
      </c>
      <c r="J438" s="1">
        <v>0</v>
      </c>
      <c r="K438" s="1">
        <v>0</v>
      </c>
      <c r="L438" s="1">
        <v>1</v>
      </c>
      <c r="M438" s="1">
        <v>0</v>
      </c>
      <c r="N438" s="6">
        <v>0</v>
      </c>
    </row>
    <row r="439" spans="5:14" x14ac:dyDescent="0.3">
      <c r="E439" s="3" t="s">
        <v>270</v>
      </c>
      <c r="F439" s="4"/>
      <c r="G439" s="5">
        <v>1111</v>
      </c>
      <c r="H439" s="7">
        <v>143</v>
      </c>
      <c r="I439" s="1">
        <v>288</v>
      </c>
      <c r="J439" s="1">
        <v>379</v>
      </c>
      <c r="K439" s="1">
        <v>172</v>
      </c>
      <c r="L439" s="1">
        <v>115</v>
      </c>
      <c r="M439" s="1">
        <v>12</v>
      </c>
      <c r="N439" s="6">
        <v>2</v>
      </c>
    </row>
    <row r="440" spans="5:14" ht="25" x14ac:dyDescent="0.3">
      <c r="E440" s="3" t="s">
        <v>271</v>
      </c>
      <c r="F440" s="4"/>
      <c r="G440" s="5">
        <v>1591</v>
      </c>
      <c r="H440" s="7">
        <v>259</v>
      </c>
      <c r="I440" s="1">
        <v>486</v>
      </c>
      <c r="J440" s="1">
        <v>436</v>
      </c>
      <c r="K440" s="1">
        <v>259</v>
      </c>
      <c r="L440" s="1">
        <v>138</v>
      </c>
      <c r="M440" s="1">
        <v>13</v>
      </c>
      <c r="N440" s="6">
        <v>0</v>
      </c>
    </row>
    <row r="441" spans="5:14" ht="25" x14ac:dyDescent="0.3">
      <c r="E441" s="3" t="s">
        <v>272</v>
      </c>
      <c r="F441" s="4"/>
      <c r="G441" s="5">
        <v>2111</v>
      </c>
      <c r="H441" s="7">
        <v>306</v>
      </c>
      <c r="I441" s="1">
        <v>570</v>
      </c>
      <c r="J441" s="1">
        <v>602</v>
      </c>
      <c r="K441" s="1">
        <v>370</v>
      </c>
      <c r="L441" s="1">
        <v>239</v>
      </c>
      <c r="M441" s="1">
        <v>22</v>
      </c>
      <c r="N441" s="6">
        <v>2</v>
      </c>
    </row>
    <row r="442" spans="5:14" ht="37.5" x14ac:dyDescent="0.3">
      <c r="E442" s="3" t="s">
        <v>273</v>
      </c>
      <c r="F442" s="4"/>
      <c r="G442" s="5">
        <v>410</v>
      </c>
      <c r="H442" s="7">
        <v>82</v>
      </c>
      <c r="I442" s="1">
        <v>131</v>
      </c>
      <c r="J442" s="1">
        <v>97</v>
      </c>
      <c r="K442" s="1">
        <v>59</v>
      </c>
      <c r="L442" s="1">
        <v>33</v>
      </c>
      <c r="M442" s="1">
        <v>7</v>
      </c>
      <c r="N442" s="6">
        <v>1</v>
      </c>
    </row>
    <row r="443" spans="5:14" x14ac:dyDescent="0.3">
      <c r="E443" s="3" t="s">
        <v>274</v>
      </c>
      <c r="F443" s="4"/>
      <c r="G443" s="5">
        <v>3</v>
      </c>
      <c r="H443" s="7">
        <v>0</v>
      </c>
      <c r="I443" s="1">
        <v>0</v>
      </c>
      <c r="J443" s="1">
        <v>0</v>
      </c>
      <c r="K443" s="1">
        <v>1</v>
      </c>
      <c r="L443" s="1">
        <v>2</v>
      </c>
      <c r="M443" s="1">
        <v>0</v>
      </c>
      <c r="N443" s="6">
        <v>0</v>
      </c>
    </row>
    <row r="444" spans="5:14" x14ac:dyDescent="0.3">
      <c r="E444" s="3" t="s">
        <v>275</v>
      </c>
      <c r="F444" s="4"/>
      <c r="G444" s="5">
        <v>67</v>
      </c>
      <c r="H444" s="7">
        <v>7</v>
      </c>
      <c r="I444" s="1">
        <v>16</v>
      </c>
      <c r="J444" s="1">
        <v>19</v>
      </c>
      <c r="K444" s="1">
        <v>11</v>
      </c>
      <c r="L444" s="1">
        <v>13</v>
      </c>
      <c r="M444" s="1">
        <v>1</v>
      </c>
      <c r="N444" s="6">
        <v>0</v>
      </c>
    </row>
    <row r="445" spans="5:14" x14ac:dyDescent="0.3">
      <c r="E445" s="3" t="s">
        <v>276</v>
      </c>
      <c r="F445" s="4"/>
      <c r="G445" s="5">
        <v>846</v>
      </c>
      <c r="H445" s="7">
        <v>116</v>
      </c>
      <c r="I445" s="1">
        <v>258</v>
      </c>
      <c r="J445" s="1">
        <v>245</v>
      </c>
      <c r="K445" s="1">
        <v>136</v>
      </c>
      <c r="L445" s="1">
        <v>79</v>
      </c>
      <c r="M445" s="1">
        <v>10</v>
      </c>
      <c r="N445" s="6">
        <v>2</v>
      </c>
    </row>
    <row r="446" spans="5:14" ht="25" x14ac:dyDescent="0.3">
      <c r="E446" s="3" t="s">
        <v>277</v>
      </c>
      <c r="F446" s="4"/>
      <c r="G446" s="5">
        <v>2206</v>
      </c>
      <c r="H446" s="7">
        <v>417</v>
      </c>
      <c r="I446" s="1">
        <v>744</v>
      </c>
      <c r="J446" s="1">
        <v>561</v>
      </c>
      <c r="K446" s="1">
        <v>282</v>
      </c>
      <c r="L446" s="1">
        <v>160</v>
      </c>
      <c r="M446" s="1">
        <v>33</v>
      </c>
      <c r="N446" s="6">
        <v>9</v>
      </c>
    </row>
    <row r="447" spans="5:14" ht="25" x14ac:dyDescent="0.3">
      <c r="E447" s="3" t="s">
        <v>278</v>
      </c>
      <c r="F447" s="4"/>
      <c r="G447" s="5">
        <v>4808</v>
      </c>
      <c r="H447" s="7">
        <v>868</v>
      </c>
      <c r="I447" s="1">
        <v>1534</v>
      </c>
      <c r="J447" s="1">
        <v>1278</v>
      </c>
      <c r="K447" s="1">
        <v>660</v>
      </c>
      <c r="L447" s="1">
        <v>375</v>
      </c>
      <c r="M447" s="1">
        <v>75</v>
      </c>
      <c r="N447" s="6">
        <v>18</v>
      </c>
    </row>
    <row r="448" spans="5:14" ht="37.5" x14ac:dyDescent="0.3">
      <c r="E448" s="3" t="s">
        <v>279</v>
      </c>
      <c r="F448" s="4"/>
      <c r="G448" s="5">
        <v>791</v>
      </c>
      <c r="H448" s="7">
        <v>164</v>
      </c>
      <c r="I448" s="1">
        <v>248</v>
      </c>
      <c r="J448" s="1">
        <v>215</v>
      </c>
      <c r="K448" s="1">
        <v>87</v>
      </c>
      <c r="L448" s="1">
        <v>52</v>
      </c>
      <c r="M448" s="1">
        <v>23</v>
      </c>
      <c r="N448" s="6">
        <v>2</v>
      </c>
    </row>
    <row r="449" spans="5:14" x14ac:dyDescent="0.3">
      <c r="E449" s="3" t="s">
        <v>280</v>
      </c>
      <c r="F449" s="4"/>
      <c r="G449" s="5">
        <v>49</v>
      </c>
      <c r="H449" s="7">
        <v>7</v>
      </c>
      <c r="I449" s="1">
        <v>16</v>
      </c>
      <c r="J449" s="1">
        <v>10</v>
      </c>
      <c r="K449" s="1">
        <v>5</v>
      </c>
      <c r="L449" s="1">
        <v>10</v>
      </c>
      <c r="M449" s="1">
        <v>0</v>
      </c>
      <c r="N449" s="6">
        <v>1</v>
      </c>
    </row>
    <row r="450" spans="5:14" x14ac:dyDescent="0.3">
      <c r="E450" s="3" t="s">
        <v>281</v>
      </c>
      <c r="F450" s="4"/>
      <c r="G450" s="5">
        <v>342</v>
      </c>
      <c r="H450" s="7">
        <v>54</v>
      </c>
      <c r="I450" s="1">
        <v>95</v>
      </c>
      <c r="J450" s="1">
        <v>88</v>
      </c>
      <c r="K450" s="1">
        <v>61</v>
      </c>
      <c r="L450" s="1">
        <v>40</v>
      </c>
      <c r="M450" s="1">
        <v>4</v>
      </c>
      <c r="N450" s="6">
        <v>0</v>
      </c>
    </row>
    <row r="451" spans="5:14" x14ac:dyDescent="0.3">
      <c r="E451" s="3" t="s">
        <v>282</v>
      </c>
      <c r="F451" s="4"/>
      <c r="G451" s="5">
        <v>657</v>
      </c>
      <c r="H451" s="7">
        <v>96</v>
      </c>
      <c r="I451" s="1">
        <v>196</v>
      </c>
      <c r="J451" s="1">
        <v>195</v>
      </c>
      <c r="K451" s="1">
        <v>90</v>
      </c>
      <c r="L451" s="1">
        <v>60</v>
      </c>
      <c r="M451" s="1">
        <v>15</v>
      </c>
      <c r="N451" s="6">
        <v>5</v>
      </c>
    </row>
    <row r="452" spans="5:14" ht="25" x14ac:dyDescent="0.3">
      <c r="E452" s="3" t="s">
        <v>283</v>
      </c>
      <c r="F452" s="4"/>
      <c r="G452" s="5">
        <v>1327</v>
      </c>
      <c r="H452" s="7">
        <v>269</v>
      </c>
      <c r="I452" s="1">
        <v>450</v>
      </c>
      <c r="J452" s="1">
        <v>325</v>
      </c>
      <c r="K452" s="1">
        <v>158</v>
      </c>
      <c r="L452" s="1">
        <v>89</v>
      </c>
      <c r="M452" s="1">
        <v>32</v>
      </c>
      <c r="N452" s="6">
        <v>4</v>
      </c>
    </row>
    <row r="453" spans="5:14" ht="25" x14ac:dyDescent="0.3">
      <c r="E453" s="3" t="s">
        <v>284</v>
      </c>
      <c r="F453" s="4"/>
      <c r="G453" s="5">
        <v>4597</v>
      </c>
      <c r="H453" s="7">
        <v>817</v>
      </c>
      <c r="I453" s="1">
        <v>1522</v>
      </c>
      <c r="J453" s="1">
        <v>1242</v>
      </c>
      <c r="K453" s="1">
        <v>559</v>
      </c>
      <c r="L453" s="1">
        <v>336</v>
      </c>
      <c r="M453" s="1">
        <v>101</v>
      </c>
      <c r="N453" s="6">
        <v>20</v>
      </c>
    </row>
    <row r="454" spans="5:14" ht="37.5" x14ac:dyDescent="0.3">
      <c r="E454" s="3" t="s">
        <v>285</v>
      </c>
      <c r="F454" s="4"/>
      <c r="G454" s="5">
        <v>588</v>
      </c>
      <c r="H454" s="7">
        <v>102</v>
      </c>
      <c r="I454" s="1">
        <v>222</v>
      </c>
      <c r="J454" s="1">
        <v>150</v>
      </c>
      <c r="K454" s="1">
        <v>70</v>
      </c>
      <c r="L454" s="1">
        <v>31</v>
      </c>
      <c r="M454" s="1">
        <v>12</v>
      </c>
      <c r="N454" s="6">
        <v>1</v>
      </c>
    </row>
    <row r="455" spans="5:14" x14ac:dyDescent="0.3">
      <c r="E455" s="3" t="s">
        <v>286</v>
      </c>
      <c r="F455" s="4"/>
      <c r="G455" s="5">
        <v>173</v>
      </c>
      <c r="H455" s="7">
        <v>22</v>
      </c>
      <c r="I455" s="1">
        <v>50</v>
      </c>
      <c r="J455" s="1">
        <v>58</v>
      </c>
      <c r="K455" s="1">
        <v>20</v>
      </c>
      <c r="L455" s="1">
        <v>18</v>
      </c>
      <c r="M455" s="1">
        <v>4</v>
      </c>
      <c r="N455" s="6">
        <v>1</v>
      </c>
    </row>
    <row r="456" spans="5:14" x14ac:dyDescent="0.3">
      <c r="E456" s="3" t="s">
        <v>287</v>
      </c>
      <c r="F456" s="4"/>
      <c r="G456" s="5">
        <v>545</v>
      </c>
      <c r="H456" s="7">
        <v>67</v>
      </c>
      <c r="I456" s="1">
        <v>162</v>
      </c>
      <c r="J456" s="1">
        <v>176</v>
      </c>
      <c r="K456" s="1">
        <v>69</v>
      </c>
      <c r="L456" s="1">
        <v>57</v>
      </c>
      <c r="M456" s="1">
        <v>11</v>
      </c>
      <c r="N456" s="6">
        <v>3</v>
      </c>
    </row>
    <row r="457" spans="5:14" x14ac:dyDescent="0.3">
      <c r="E457" s="3" t="s">
        <v>288</v>
      </c>
      <c r="F457" s="4"/>
      <c r="G457" s="5">
        <v>240</v>
      </c>
      <c r="H457" s="7">
        <v>47</v>
      </c>
      <c r="I457" s="1">
        <v>84</v>
      </c>
      <c r="J457" s="1">
        <v>62</v>
      </c>
      <c r="K457" s="1">
        <v>21</v>
      </c>
      <c r="L457" s="1">
        <v>17</v>
      </c>
      <c r="M457" s="1">
        <v>6</v>
      </c>
      <c r="N457" s="6">
        <v>3</v>
      </c>
    </row>
    <row r="458" spans="5:14" ht="25" x14ac:dyDescent="0.3">
      <c r="E458" s="3" t="s">
        <v>289</v>
      </c>
      <c r="F458" s="4"/>
      <c r="G458" s="5">
        <v>418</v>
      </c>
      <c r="H458" s="7">
        <v>90</v>
      </c>
      <c r="I458" s="1">
        <v>172</v>
      </c>
      <c r="J458" s="1">
        <v>94</v>
      </c>
      <c r="K458" s="1">
        <v>37</v>
      </c>
      <c r="L458" s="1">
        <v>12</v>
      </c>
      <c r="M458" s="1">
        <v>13</v>
      </c>
      <c r="N458" s="6">
        <v>0</v>
      </c>
    </row>
    <row r="459" spans="5:14" ht="25" x14ac:dyDescent="0.3">
      <c r="E459" s="3" t="s">
        <v>290</v>
      </c>
      <c r="F459" s="4"/>
      <c r="G459" s="5">
        <v>1572</v>
      </c>
      <c r="H459" s="7">
        <v>346</v>
      </c>
      <c r="I459" s="1">
        <v>590</v>
      </c>
      <c r="J459" s="1">
        <v>389</v>
      </c>
      <c r="K459" s="1">
        <v>148</v>
      </c>
      <c r="L459" s="1">
        <v>65</v>
      </c>
      <c r="M459" s="1">
        <v>28</v>
      </c>
      <c r="N459" s="6">
        <v>6</v>
      </c>
    </row>
    <row r="460" spans="5:14" ht="37.5" x14ac:dyDescent="0.3">
      <c r="E460" s="3" t="s">
        <v>291</v>
      </c>
      <c r="F460" s="4"/>
      <c r="G460" s="5">
        <v>168</v>
      </c>
      <c r="H460" s="7">
        <v>35</v>
      </c>
      <c r="I460" s="1">
        <v>78</v>
      </c>
      <c r="J460" s="1">
        <v>29</v>
      </c>
      <c r="K460" s="1">
        <v>12</v>
      </c>
      <c r="L460" s="1">
        <v>11</v>
      </c>
      <c r="M460" s="1">
        <v>3</v>
      </c>
      <c r="N460" s="6">
        <v>0</v>
      </c>
    </row>
    <row r="461" spans="5:14" x14ac:dyDescent="0.3">
      <c r="E461" s="3" t="s">
        <v>292</v>
      </c>
      <c r="F461" s="4"/>
      <c r="G461" s="5">
        <v>186</v>
      </c>
      <c r="H461" s="7">
        <v>30</v>
      </c>
      <c r="I461" s="1">
        <v>62</v>
      </c>
      <c r="J461" s="1">
        <v>48</v>
      </c>
      <c r="K461" s="1">
        <v>24</v>
      </c>
      <c r="L461" s="1">
        <v>16</v>
      </c>
      <c r="M461" s="1">
        <v>5</v>
      </c>
      <c r="N461" s="6">
        <v>1</v>
      </c>
    </row>
    <row r="462" spans="5:14" x14ac:dyDescent="0.3">
      <c r="E462" s="3" t="s">
        <v>293</v>
      </c>
      <c r="F462" s="4"/>
      <c r="G462" s="5">
        <v>279</v>
      </c>
      <c r="H462" s="7">
        <v>55</v>
      </c>
      <c r="I462" s="1">
        <v>90</v>
      </c>
      <c r="J462" s="1">
        <v>77</v>
      </c>
      <c r="K462" s="1">
        <v>28</v>
      </c>
      <c r="L462" s="1">
        <v>24</v>
      </c>
      <c r="M462" s="1">
        <v>1</v>
      </c>
      <c r="N462" s="6">
        <v>4</v>
      </c>
    </row>
    <row r="463" spans="5:14" x14ac:dyDescent="0.3">
      <c r="E463" s="3" t="s">
        <v>294</v>
      </c>
      <c r="F463" s="4"/>
      <c r="G463" s="5">
        <v>66</v>
      </c>
      <c r="H463" s="7">
        <v>18</v>
      </c>
      <c r="I463" s="1">
        <v>19</v>
      </c>
      <c r="J463" s="1">
        <v>17</v>
      </c>
      <c r="K463" s="1">
        <v>10</v>
      </c>
      <c r="L463" s="1">
        <v>1</v>
      </c>
      <c r="M463" s="1">
        <v>0</v>
      </c>
      <c r="N463" s="6">
        <v>1</v>
      </c>
    </row>
    <row r="464" spans="5:14" ht="25" x14ac:dyDescent="0.3">
      <c r="E464" s="3" t="s">
        <v>295</v>
      </c>
      <c r="F464" s="4"/>
      <c r="G464" s="5">
        <v>110</v>
      </c>
      <c r="H464" s="7">
        <v>31</v>
      </c>
      <c r="I464" s="1">
        <v>47</v>
      </c>
      <c r="J464" s="1">
        <v>26</v>
      </c>
      <c r="K464" s="1">
        <v>2</v>
      </c>
      <c r="L464" s="1">
        <v>1</v>
      </c>
      <c r="M464" s="1">
        <v>3</v>
      </c>
      <c r="N464" s="6">
        <v>0</v>
      </c>
    </row>
    <row r="465" spans="5:14" ht="25" x14ac:dyDescent="0.3">
      <c r="E465" s="3" t="s">
        <v>296</v>
      </c>
      <c r="F465" s="4"/>
      <c r="G465" s="5">
        <v>407</v>
      </c>
      <c r="H465" s="7">
        <v>106</v>
      </c>
      <c r="I465" s="1">
        <v>167</v>
      </c>
      <c r="J465" s="1">
        <v>90</v>
      </c>
      <c r="K465" s="1">
        <v>27</v>
      </c>
      <c r="L465" s="1">
        <v>11</v>
      </c>
      <c r="M465" s="1">
        <v>5</v>
      </c>
      <c r="N465" s="6">
        <v>1</v>
      </c>
    </row>
    <row r="466" spans="5:14" ht="37.5" x14ac:dyDescent="0.3">
      <c r="E466" s="3" t="s">
        <v>297</v>
      </c>
      <c r="F466" s="4"/>
      <c r="G466" s="5">
        <v>43</v>
      </c>
      <c r="H466" s="7">
        <v>10</v>
      </c>
      <c r="I466" s="1">
        <v>20</v>
      </c>
      <c r="J466" s="1">
        <v>7</v>
      </c>
      <c r="K466" s="1">
        <v>4</v>
      </c>
      <c r="L466" s="1">
        <v>1</v>
      </c>
      <c r="M466" s="1">
        <v>1</v>
      </c>
      <c r="N466" s="6">
        <v>0</v>
      </c>
    </row>
    <row r="467" spans="5:14" x14ac:dyDescent="0.3">
      <c r="E467" s="3" t="s">
        <v>298</v>
      </c>
      <c r="F467" s="4"/>
      <c r="G467" s="5">
        <v>158</v>
      </c>
      <c r="H467" s="7">
        <v>21</v>
      </c>
      <c r="I467" s="1">
        <v>60</v>
      </c>
      <c r="J467" s="1">
        <v>38</v>
      </c>
      <c r="K467" s="1">
        <v>21</v>
      </c>
      <c r="L467" s="1">
        <v>11</v>
      </c>
      <c r="M467" s="1">
        <v>3</v>
      </c>
      <c r="N467" s="6">
        <v>4</v>
      </c>
    </row>
    <row r="468" spans="5:14" x14ac:dyDescent="0.3">
      <c r="E468" s="3" t="s">
        <v>299</v>
      </c>
      <c r="F468" s="4"/>
      <c r="G468" s="5">
        <v>109</v>
      </c>
      <c r="H468" s="7">
        <v>25</v>
      </c>
      <c r="I468" s="1">
        <v>38</v>
      </c>
      <c r="J468" s="1">
        <v>30</v>
      </c>
      <c r="K468" s="1">
        <v>11</v>
      </c>
      <c r="L468" s="1">
        <v>5</v>
      </c>
      <c r="M468" s="1">
        <v>0</v>
      </c>
      <c r="N468" s="6">
        <v>0</v>
      </c>
    </row>
    <row r="469" spans="5:14" x14ac:dyDescent="0.3">
      <c r="E469" s="3" t="s">
        <v>300</v>
      </c>
      <c r="F469" s="4"/>
      <c r="G469" s="5">
        <v>15</v>
      </c>
      <c r="H469" s="7">
        <v>5</v>
      </c>
      <c r="I469" s="1">
        <v>7</v>
      </c>
      <c r="J469" s="1">
        <v>0</v>
      </c>
      <c r="K469" s="1">
        <v>3</v>
      </c>
      <c r="L469" s="1">
        <v>0</v>
      </c>
      <c r="M469" s="1">
        <v>0</v>
      </c>
      <c r="N469" s="6">
        <v>0</v>
      </c>
    </row>
    <row r="470" spans="5:14" ht="25" x14ac:dyDescent="0.3">
      <c r="E470" s="3" t="s">
        <v>301</v>
      </c>
      <c r="F470" s="4"/>
      <c r="G470" s="5">
        <v>12</v>
      </c>
      <c r="H470" s="7">
        <v>3</v>
      </c>
      <c r="I470" s="1">
        <v>5</v>
      </c>
      <c r="J470" s="1">
        <v>2</v>
      </c>
      <c r="K470" s="1">
        <v>2</v>
      </c>
      <c r="L470" s="1">
        <v>0</v>
      </c>
      <c r="M470" s="1">
        <v>0</v>
      </c>
      <c r="N470" s="6">
        <v>0</v>
      </c>
    </row>
    <row r="471" spans="5:14" ht="25" x14ac:dyDescent="0.3">
      <c r="E471" s="3" t="s">
        <v>302</v>
      </c>
      <c r="F471" s="4"/>
      <c r="G471" s="5">
        <v>35</v>
      </c>
      <c r="H471" s="7">
        <v>12</v>
      </c>
      <c r="I471" s="1">
        <v>16</v>
      </c>
      <c r="J471" s="1">
        <v>6</v>
      </c>
      <c r="K471" s="1">
        <v>0</v>
      </c>
      <c r="L471" s="1">
        <v>0</v>
      </c>
      <c r="M471" s="1">
        <v>0</v>
      </c>
      <c r="N471" s="6">
        <v>1</v>
      </c>
    </row>
    <row r="472" spans="5:14" ht="37.5" x14ac:dyDescent="0.3">
      <c r="E472" s="3" t="s">
        <v>303</v>
      </c>
      <c r="F472" s="4"/>
      <c r="G472" s="5">
        <v>5</v>
      </c>
      <c r="H472" s="7">
        <v>2</v>
      </c>
      <c r="I472" s="1">
        <v>2</v>
      </c>
      <c r="J472" s="1">
        <v>0</v>
      </c>
      <c r="K472" s="1">
        <v>1</v>
      </c>
      <c r="L472" s="1">
        <v>0</v>
      </c>
      <c r="M472" s="1">
        <v>0</v>
      </c>
      <c r="N472" s="6">
        <v>0</v>
      </c>
    </row>
    <row r="473" spans="5:14" x14ac:dyDescent="0.3">
      <c r="E473" s="3" t="s">
        <v>304</v>
      </c>
      <c r="F473" s="4"/>
      <c r="G473" s="5">
        <v>47</v>
      </c>
      <c r="H473" s="7">
        <v>8</v>
      </c>
      <c r="I473" s="1">
        <v>15</v>
      </c>
      <c r="J473" s="1">
        <v>16</v>
      </c>
      <c r="K473" s="1">
        <v>5</v>
      </c>
      <c r="L473" s="1">
        <v>2</v>
      </c>
      <c r="M473" s="1">
        <v>1</v>
      </c>
      <c r="N473" s="6">
        <v>0</v>
      </c>
    </row>
    <row r="474" spans="5:14" x14ac:dyDescent="0.3">
      <c r="E474" s="3" t="s">
        <v>305</v>
      </c>
      <c r="F474" s="4"/>
      <c r="G474" s="5">
        <v>22</v>
      </c>
      <c r="H474" s="7">
        <v>4</v>
      </c>
      <c r="I474" s="1">
        <v>8</v>
      </c>
      <c r="J474" s="1">
        <v>7</v>
      </c>
      <c r="K474" s="1">
        <v>1</v>
      </c>
      <c r="L474" s="1">
        <v>2</v>
      </c>
      <c r="M474" s="1">
        <v>0</v>
      </c>
      <c r="N474" s="6">
        <v>0</v>
      </c>
    </row>
    <row r="475" spans="5:14" x14ac:dyDescent="0.3">
      <c r="E475" s="3" t="s">
        <v>306</v>
      </c>
      <c r="F475" s="4"/>
      <c r="G475" s="5">
        <v>12</v>
      </c>
      <c r="H475" s="7">
        <v>2</v>
      </c>
      <c r="I475" s="1">
        <v>2</v>
      </c>
      <c r="J475" s="1">
        <v>3</v>
      </c>
      <c r="K475" s="1">
        <v>3</v>
      </c>
      <c r="L475" s="1">
        <v>2</v>
      </c>
      <c r="M475" s="1">
        <v>0</v>
      </c>
      <c r="N475" s="6">
        <v>0</v>
      </c>
    </row>
    <row r="476" spans="5:14" ht="25" x14ac:dyDescent="0.3">
      <c r="E476" s="3" t="s">
        <v>307</v>
      </c>
      <c r="F476" s="4"/>
      <c r="G476" s="5">
        <v>0</v>
      </c>
      <c r="H476" s="7">
        <v>0</v>
      </c>
      <c r="I476" s="1">
        <v>0</v>
      </c>
      <c r="J476" s="1">
        <v>0</v>
      </c>
      <c r="K476" s="1">
        <v>0</v>
      </c>
      <c r="L476" s="1">
        <v>0</v>
      </c>
      <c r="M476" s="1">
        <v>0</v>
      </c>
      <c r="N476" s="6">
        <v>0</v>
      </c>
    </row>
    <row r="477" spans="5:14" ht="25" x14ac:dyDescent="0.3">
      <c r="E477" s="3" t="s">
        <v>308</v>
      </c>
      <c r="F477" s="4"/>
      <c r="G477" s="5">
        <v>0</v>
      </c>
      <c r="H477" s="7">
        <v>0</v>
      </c>
      <c r="I477" s="1">
        <v>0</v>
      </c>
      <c r="J477" s="1">
        <v>0</v>
      </c>
      <c r="K477" s="1">
        <v>0</v>
      </c>
      <c r="L477" s="1">
        <v>0</v>
      </c>
      <c r="M477" s="1">
        <v>0</v>
      </c>
      <c r="N477" s="6">
        <v>0</v>
      </c>
    </row>
    <row r="478" spans="5:14" ht="37.5" x14ac:dyDescent="0.3">
      <c r="E478" s="3" t="s">
        <v>309</v>
      </c>
      <c r="F478" s="4"/>
      <c r="G478" s="5">
        <v>0</v>
      </c>
      <c r="H478" s="7">
        <v>0</v>
      </c>
      <c r="I478" s="1">
        <v>0</v>
      </c>
      <c r="J478" s="1">
        <v>0</v>
      </c>
      <c r="K478" s="1">
        <v>0</v>
      </c>
      <c r="L478" s="1">
        <v>0</v>
      </c>
      <c r="M478" s="1">
        <v>0</v>
      </c>
      <c r="N478" s="6">
        <v>0</v>
      </c>
    </row>
    <row r="479" spans="5:14" x14ac:dyDescent="0.3">
      <c r="E479" s="3" t="s">
        <v>310</v>
      </c>
      <c r="F479" s="4"/>
      <c r="G479" s="5">
        <v>0</v>
      </c>
      <c r="H479" s="7">
        <v>0</v>
      </c>
      <c r="I479" s="1">
        <v>0</v>
      </c>
      <c r="J479" s="1">
        <v>0</v>
      </c>
      <c r="K479" s="1">
        <v>0</v>
      </c>
      <c r="L479" s="1">
        <v>0</v>
      </c>
      <c r="M479" s="1">
        <v>0</v>
      </c>
      <c r="N479" s="6">
        <v>0</v>
      </c>
    </row>
    <row r="480" spans="5:14" x14ac:dyDescent="0.3">
      <c r="E480" s="3" t="s">
        <v>311</v>
      </c>
      <c r="F480" s="4"/>
      <c r="G480" s="5">
        <v>0</v>
      </c>
      <c r="H480" s="7">
        <v>0</v>
      </c>
      <c r="I480" s="1">
        <v>0</v>
      </c>
      <c r="J480" s="1">
        <v>0</v>
      </c>
      <c r="K480" s="1">
        <v>0</v>
      </c>
      <c r="L480" s="1">
        <v>0</v>
      </c>
      <c r="M480" s="1">
        <v>0</v>
      </c>
      <c r="N480" s="6">
        <v>0</v>
      </c>
    </row>
    <row r="481" spans="5:14" x14ac:dyDescent="0.3">
      <c r="E481" s="3" t="s">
        <v>312</v>
      </c>
      <c r="F481" s="4"/>
      <c r="G481" s="5">
        <v>43</v>
      </c>
      <c r="H481" s="7">
        <v>6</v>
      </c>
      <c r="I481" s="1">
        <v>7</v>
      </c>
      <c r="J481" s="1">
        <v>16</v>
      </c>
      <c r="K481" s="1">
        <v>6</v>
      </c>
      <c r="L481" s="1">
        <v>7</v>
      </c>
      <c r="M481" s="1">
        <v>0</v>
      </c>
      <c r="N481" s="6">
        <v>1</v>
      </c>
    </row>
    <row r="482" spans="5:14" ht="25" x14ac:dyDescent="0.3">
      <c r="E482" s="3" t="s">
        <v>313</v>
      </c>
      <c r="F482" s="4"/>
      <c r="G482" s="5">
        <v>1</v>
      </c>
      <c r="H482" s="7">
        <v>0</v>
      </c>
      <c r="I482" s="1">
        <v>0</v>
      </c>
      <c r="J482" s="1">
        <v>0</v>
      </c>
      <c r="K482" s="1">
        <v>1</v>
      </c>
      <c r="L482" s="1">
        <v>0</v>
      </c>
      <c r="M482" s="1">
        <v>0</v>
      </c>
      <c r="N482" s="6">
        <v>0</v>
      </c>
    </row>
    <row r="483" spans="5:14" ht="25" x14ac:dyDescent="0.3">
      <c r="E483" s="3" t="s">
        <v>314</v>
      </c>
      <c r="F483" s="4"/>
      <c r="G483" s="5">
        <v>6</v>
      </c>
      <c r="H483" s="7">
        <v>0</v>
      </c>
      <c r="I483" s="1">
        <v>3</v>
      </c>
      <c r="J483" s="1">
        <v>2</v>
      </c>
      <c r="K483" s="1">
        <v>0</v>
      </c>
      <c r="L483" s="1">
        <v>0</v>
      </c>
      <c r="M483" s="1">
        <v>1</v>
      </c>
      <c r="N483" s="6">
        <v>0</v>
      </c>
    </row>
    <row r="484" spans="5:14" ht="37.5" x14ac:dyDescent="0.3">
      <c r="E484" s="3" t="s">
        <v>315</v>
      </c>
      <c r="F484" s="4"/>
      <c r="G484" s="5">
        <v>1</v>
      </c>
      <c r="H484" s="7">
        <v>0</v>
      </c>
      <c r="I484" s="1">
        <v>1</v>
      </c>
      <c r="J484" s="1">
        <v>0</v>
      </c>
      <c r="K484" s="1">
        <v>0</v>
      </c>
      <c r="L484" s="1">
        <v>0</v>
      </c>
      <c r="M484" s="1">
        <v>0</v>
      </c>
      <c r="N484" s="6">
        <v>0</v>
      </c>
    </row>
    <row r="485" spans="5:14" x14ac:dyDescent="0.3">
      <c r="E485" s="3" t="s">
        <v>316</v>
      </c>
      <c r="F485" s="4"/>
      <c r="G485" s="5">
        <v>0</v>
      </c>
      <c r="H485" s="7">
        <v>0</v>
      </c>
      <c r="I485" s="1">
        <v>0</v>
      </c>
      <c r="J485" s="1">
        <v>0</v>
      </c>
      <c r="K485" s="1">
        <v>0</v>
      </c>
      <c r="L485" s="1">
        <v>0</v>
      </c>
      <c r="M485" s="1">
        <v>0</v>
      </c>
      <c r="N485" s="6">
        <v>0</v>
      </c>
    </row>
    <row r="486" spans="5:14" x14ac:dyDescent="0.3">
      <c r="E486" s="3" t="s">
        <v>317</v>
      </c>
      <c r="F486" s="4"/>
      <c r="G486" s="5">
        <v>1</v>
      </c>
      <c r="H486" s="7">
        <v>0</v>
      </c>
      <c r="I486" s="1">
        <v>1</v>
      </c>
      <c r="J486" s="1">
        <v>0</v>
      </c>
      <c r="K486" s="1">
        <v>0</v>
      </c>
      <c r="L486" s="1">
        <v>0</v>
      </c>
      <c r="M486" s="1">
        <v>0</v>
      </c>
      <c r="N486" s="6">
        <v>0</v>
      </c>
    </row>
    <row r="487" spans="5:14" x14ac:dyDescent="0.3">
      <c r="E487" s="3" t="s">
        <v>318</v>
      </c>
      <c r="F487" s="4"/>
      <c r="G487" s="5">
        <v>25</v>
      </c>
      <c r="H487" s="7">
        <v>3</v>
      </c>
      <c r="I487" s="1">
        <v>9</v>
      </c>
      <c r="J487" s="1">
        <v>4</v>
      </c>
      <c r="K487" s="1">
        <v>1</v>
      </c>
      <c r="L487" s="1">
        <v>8</v>
      </c>
      <c r="M487" s="1">
        <v>0</v>
      </c>
      <c r="N487" s="6">
        <v>0</v>
      </c>
    </row>
    <row r="488" spans="5:14" ht="25" x14ac:dyDescent="0.3">
      <c r="E488" s="3" t="s">
        <v>319</v>
      </c>
      <c r="F488" s="4"/>
      <c r="G488" s="5">
        <v>17</v>
      </c>
      <c r="H488" s="7">
        <v>1</v>
      </c>
      <c r="I488" s="1">
        <v>3</v>
      </c>
      <c r="J488" s="1">
        <v>2</v>
      </c>
      <c r="K488" s="1">
        <v>5</v>
      </c>
      <c r="L488" s="1">
        <v>6</v>
      </c>
      <c r="M488" s="1">
        <v>0</v>
      </c>
      <c r="N488" s="6">
        <v>0</v>
      </c>
    </row>
    <row r="489" spans="5:14" ht="25" x14ac:dyDescent="0.3">
      <c r="E489" s="3" t="s">
        <v>320</v>
      </c>
      <c r="F489" s="4"/>
      <c r="G489" s="5">
        <v>21</v>
      </c>
      <c r="H489" s="7">
        <v>3</v>
      </c>
      <c r="I489" s="1">
        <v>4</v>
      </c>
      <c r="J489" s="1">
        <v>7</v>
      </c>
      <c r="K489" s="1">
        <v>2</v>
      </c>
      <c r="L489" s="1">
        <v>5</v>
      </c>
      <c r="M489" s="1">
        <v>0</v>
      </c>
      <c r="N489" s="6">
        <v>0</v>
      </c>
    </row>
    <row r="490" spans="5:14" ht="37.5" x14ac:dyDescent="0.3">
      <c r="E490" s="3" t="s">
        <v>321</v>
      </c>
      <c r="F490" s="4"/>
      <c r="G490" s="5">
        <v>8</v>
      </c>
      <c r="H490" s="7">
        <v>0</v>
      </c>
      <c r="I490" s="1">
        <v>1</v>
      </c>
      <c r="J490" s="1">
        <v>2</v>
      </c>
      <c r="K490" s="1">
        <v>2</v>
      </c>
      <c r="L490" s="1">
        <v>2</v>
      </c>
      <c r="M490" s="1">
        <v>1</v>
      </c>
      <c r="N490" s="6">
        <v>0</v>
      </c>
    </row>
    <row r="491" spans="5:14" x14ac:dyDescent="0.3">
      <c r="E491" s="3" t="s">
        <v>322</v>
      </c>
      <c r="F491" s="4"/>
      <c r="G491" s="5">
        <v>0</v>
      </c>
      <c r="H491" s="7">
        <v>0</v>
      </c>
      <c r="I491" s="1">
        <v>0</v>
      </c>
      <c r="J491" s="1">
        <v>0</v>
      </c>
      <c r="K491" s="1">
        <v>0</v>
      </c>
      <c r="L491" s="1">
        <v>0</v>
      </c>
      <c r="M491" s="1">
        <v>0</v>
      </c>
      <c r="N491" s="6">
        <v>0</v>
      </c>
    </row>
    <row r="492" spans="5:14" x14ac:dyDescent="0.3">
      <c r="E492" s="3" t="s">
        <v>323</v>
      </c>
      <c r="F492" s="4"/>
      <c r="G492" s="5">
        <v>1</v>
      </c>
      <c r="H492" s="7">
        <v>0</v>
      </c>
      <c r="I492" s="1">
        <v>0</v>
      </c>
      <c r="J492" s="1">
        <v>1</v>
      </c>
      <c r="K492" s="1">
        <v>0</v>
      </c>
      <c r="L492" s="1">
        <v>0</v>
      </c>
      <c r="M492" s="1">
        <v>0</v>
      </c>
      <c r="N492" s="6">
        <v>0</v>
      </c>
    </row>
    <row r="493" spans="5:14" x14ac:dyDescent="0.3">
      <c r="E493" s="3" t="s">
        <v>324</v>
      </c>
      <c r="F493" s="4"/>
      <c r="G493" s="5">
        <v>11</v>
      </c>
      <c r="H493" s="7">
        <v>1</v>
      </c>
      <c r="I493" s="1">
        <v>4</v>
      </c>
      <c r="J493" s="1">
        <v>3</v>
      </c>
      <c r="K493" s="1">
        <v>0</v>
      </c>
      <c r="L493" s="1">
        <v>3</v>
      </c>
      <c r="M493" s="1">
        <v>0</v>
      </c>
      <c r="N493" s="6">
        <v>0</v>
      </c>
    </row>
    <row r="494" spans="5:14" ht="25" x14ac:dyDescent="0.3">
      <c r="E494" s="3" t="s">
        <v>325</v>
      </c>
      <c r="F494" s="4"/>
      <c r="G494" s="5">
        <v>35</v>
      </c>
      <c r="H494" s="7">
        <v>5</v>
      </c>
      <c r="I494" s="1">
        <v>8</v>
      </c>
      <c r="J494" s="1">
        <v>11</v>
      </c>
      <c r="K494" s="1">
        <v>4</v>
      </c>
      <c r="L494" s="1">
        <v>4</v>
      </c>
      <c r="M494" s="1">
        <v>2</v>
      </c>
      <c r="N494" s="6">
        <v>1</v>
      </c>
    </row>
    <row r="495" spans="5:14" ht="25" x14ac:dyDescent="0.3">
      <c r="E495" s="3" t="s">
        <v>326</v>
      </c>
      <c r="F495" s="4"/>
      <c r="G495" s="5">
        <v>46</v>
      </c>
      <c r="H495" s="7">
        <v>4</v>
      </c>
      <c r="I495" s="1">
        <v>12</v>
      </c>
      <c r="J495" s="1">
        <v>12</v>
      </c>
      <c r="K495" s="1">
        <v>7</v>
      </c>
      <c r="L495" s="1">
        <v>8</v>
      </c>
      <c r="M495" s="1">
        <v>2</v>
      </c>
      <c r="N495" s="6">
        <v>1</v>
      </c>
    </row>
    <row r="496" spans="5:14" ht="37.5" x14ac:dyDescent="0.3">
      <c r="E496" s="3" t="s">
        <v>327</v>
      </c>
      <c r="F496" s="4"/>
      <c r="G496" s="5">
        <v>6</v>
      </c>
      <c r="H496" s="7">
        <v>1</v>
      </c>
      <c r="I496" s="1">
        <v>1</v>
      </c>
      <c r="J496" s="1">
        <v>1</v>
      </c>
      <c r="K496" s="1">
        <v>1</v>
      </c>
      <c r="L496" s="1">
        <v>2</v>
      </c>
      <c r="M496" s="1">
        <v>0</v>
      </c>
      <c r="N496" s="6">
        <v>0</v>
      </c>
    </row>
    <row r="497" spans="5:14" x14ac:dyDescent="0.3">
      <c r="E497" s="3" t="s">
        <v>328</v>
      </c>
      <c r="F497" s="4"/>
      <c r="G497" s="5">
        <v>0</v>
      </c>
      <c r="H497" s="7">
        <v>0</v>
      </c>
      <c r="I497" s="1">
        <v>0</v>
      </c>
      <c r="J497" s="1">
        <v>0</v>
      </c>
      <c r="K497" s="1">
        <v>0</v>
      </c>
      <c r="L497" s="1">
        <v>0</v>
      </c>
      <c r="M497" s="1">
        <v>0</v>
      </c>
      <c r="N497" s="6">
        <v>0</v>
      </c>
    </row>
    <row r="498" spans="5:14" x14ac:dyDescent="0.3">
      <c r="E498" s="3" t="s">
        <v>329</v>
      </c>
      <c r="F498" s="4"/>
      <c r="G498" s="5">
        <v>5</v>
      </c>
      <c r="H498" s="7">
        <v>0</v>
      </c>
      <c r="I498" s="1">
        <v>0</v>
      </c>
      <c r="J498" s="1">
        <v>2</v>
      </c>
      <c r="K498" s="1">
        <v>0</v>
      </c>
      <c r="L498" s="1">
        <v>2</v>
      </c>
      <c r="M498" s="1">
        <v>0</v>
      </c>
      <c r="N498" s="6">
        <v>1</v>
      </c>
    </row>
    <row r="499" spans="5:14" x14ac:dyDescent="0.3">
      <c r="E499" s="3" t="s">
        <v>330</v>
      </c>
      <c r="F499" s="4"/>
      <c r="G499" s="5">
        <v>5</v>
      </c>
      <c r="H499" s="7">
        <v>0</v>
      </c>
      <c r="I499" s="1">
        <v>1</v>
      </c>
      <c r="J499" s="1">
        <v>2</v>
      </c>
      <c r="K499" s="1">
        <v>0</v>
      </c>
      <c r="L499" s="1">
        <v>2</v>
      </c>
      <c r="M499" s="1">
        <v>0</v>
      </c>
      <c r="N499" s="6">
        <v>0</v>
      </c>
    </row>
    <row r="500" spans="5:14" ht="25" x14ac:dyDescent="0.3">
      <c r="E500" s="3" t="s">
        <v>331</v>
      </c>
      <c r="F500" s="4"/>
      <c r="G500" s="5">
        <v>23</v>
      </c>
      <c r="H500" s="7">
        <v>2</v>
      </c>
      <c r="I500" s="1">
        <v>10</v>
      </c>
      <c r="J500" s="1">
        <v>3</v>
      </c>
      <c r="K500" s="1">
        <v>2</v>
      </c>
      <c r="L500" s="1">
        <v>0</v>
      </c>
      <c r="M500" s="1">
        <v>4</v>
      </c>
      <c r="N500" s="6">
        <v>2</v>
      </c>
    </row>
    <row r="501" spans="5:14" ht="25" x14ac:dyDescent="0.3">
      <c r="E501" s="3" t="s">
        <v>332</v>
      </c>
      <c r="F501" s="4"/>
      <c r="G501" s="5">
        <v>31</v>
      </c>
      <c r="H501" s="7">
        <v>1</v>
      </c>
      <c r="I501" s="1">
        <v>9</v>
      </c>
      <c r="J501" s="1">
        <v>6</v>
      </c>
      <c r="K501" s="1">
        <v>7</v>
      </c>
      <c r="L501" s="1">
        <v>6</v>
      </c>
      <c r="M501" s="1">
        <v>2</v>
      </c>
      <c r="N501" s="6">
        <v>0</v>
      </c>
    </row>
    <row r="502" spans="5:14" ht="37.5" x14ac:dyDescent="0.3">
      <c r="E502" s="3" t="s">
        <v>333</v>
      </c>
      <c r="F502" s="4"/>
      <c r="G502" s="5">
        <v>2</v>
      </c>
      <c r="H502" s="7">
        <v>0</v>
      </c>
      <c r="I502" s="1">
        <v>0</v>
      </c>
      <c r="J502" s="1">
        <v>2</v>
      </c>
      <c r="K502" s="1">
        <v>0</v>
      </c>
      <c r="L502" s="1">
        <v>0</v>
      </c>
      <c r="M502" s="1">
        <v>0</v>
      </c>
      <c r="N502" s="6">
        <v>0</v>
      </c>
    </row>
    <row r="503" spans="5:14" x14ac:dyDescent="0.3">
      <c r="E503" s="3" t="s">
        <v>334</v>
      </c>
      <c r="F503" s="4"/>
      <c r="G503" s="5">
        <v>1</v>
      </c>
      <c r="H503" s="7">
        <v>0</v>
      </c>
      <c r="I503" s="1">
        <v>0</v>
      </c>
      <c r="J503" s="1">
        <v>1</v>
      </c>
      <c r="K503" s="1">
        <v>0</v>
      </c>
      <c r="L503" s="1">
        <v>0</v>
      </c>
      <c r="M503" s="1">
        <v>0</v>
      </c>
      <c r="N503" s="6">
        <v>0</v>
      </c>
    </row>
    <row r="504" spans="5:14" x14ac:dyDescent="0.3">
      <c r="E504" s="3" t="s">
        <v>335</v>
      </c>
      <c r="F504" s="4"/>
      <c r="G504" s="5">
        <v>3</v>
      </c>
      <c r="H504" s="7">
        <v>0</v>
      </c>
      <c r="I504" s="1">
        <v>1</v>
      </c>
      <c r="J504" s="1">
        <v>1</v>
      </c>
      <c r="K504" s="1">
        <v>0</v>
      </c>
      <c r="L504" s="1">
        <v>0</v>
      </c>
      <c r="M504" s="1">
        <v>1</v>
      </c>
      <c r="N504" s="6">
        <v>0</v>
      </c>
    </row>
    <row r="505" spans="5:14" x14ac:dyDescent="0.3">
      <c r="E505" s="3" t="s">
        <v>336</v>
      </c>
      <c r="F505" s="4"/>
      <c r="G505" s="5">
        <v>1</v>
      </c>
      <c r="H505" s="7">
        <v>0</v>
      </c>
      <c r="I505" s="1">
        <v>1</v>
      </c>
      <c r="J505" s="1">
        <v>0</v>
      </c>
      <c r="K505" s="1">
        <v>0</v>
      </c>
      <c r="L505" s="1">
        <v>0</v>
      </c>
      <c r="M505" s="1">
        <v>0</v>
      </c>
      <c r="N505" s="6">
        <v>0</v>
      </c>
    </row>
    <row r="506" spans="5:14" ht="25" x14ac:dyDescent="0.3">
      <c r="E506" s="3" t="s">
        <v>337</v>
      </c>
      <c r="F506" s="4"/>
      <c r="G506" s="5">
        <v>3</v>
      </c>
      <c r="H506" s="7">
        <v>1</v>
      </c>
      <c r="I506" s="1">
        <v>0</v>
      </c>
      <c r="J506" s="1">
        <v>1</v>
      </c>
      <c r="K506" s="1">
        <v>1</v>
      </c>
      <c r="L506" s="1">
        <v>0</v>
      </c>
      <c r="M506" s="1">
        <v>0</v>
      </c>
      <c r="N506" s="6">
        <v>0</v>
      </c>
    </row>
    <row r="507" spans="5:14" ht="25" x14ac:dyDescent="0.3">
      <c r="E507" s="3" t="s">
        <v>338</v>
      </c>
      <c r="F507" s="4"/>
      <c r="G507" s="5">
        <v>6</v>
      </c>
      <c r="H507" s="7">
        <v>0</v>
      </c>
      <c r="I507" s="1">
        <v>1</v>
      </c>
      <c r="J507" s="1">
        <v>3</v>
      </c>
      <c r="K507" s="1">
        <v>1</v>
      </c>
      <c r="L507" s="1">
        <v>0</v>
      </c>
      <c r="M507" s="1">
        <v>0</v>
      </c>
      <c r="N507" s="6">
        <v>1</v>
      </c>
    </row>
    <row r="508" spans="5:14" ht="37.5" x14ac:dyDescent="0.3">
      <c r="E508" s="3" t="s">
        <v>339</v>
      </c>
      <c r="F508" s="4"/>
      <c r="G508" s="5">
        <v>1</v>
      </c>
      <c r="H508" s="7">
        <v>0</v>
      </c>
      <c r="I508" s="1">
        <v>0</v>
      </c>
      <c r="J508" s="1">
        <v>1</v>
      </c>
      <c r="K508" s="1">
        <v>0</v>
      </c>
      <c r="L508" s="1">
        <v>0</v>
      </c>
      <c r="M508" s="1">
        <v>0</v>
      </c>
      <c r="N508" s="6">
        <v>0</v>
      </c>
    </row>
    <row r="509" spans="5:14" x14ac:dyDescent="0.3">
      <c r="E509" s="3" t="s">
        <v>340</v>
      </c>
      <c r="F509" s="4"/>
      <c r="G509" s="5">
        <v>0</v>
      </c>
      <c r="H509" s="7">
        <v>0</v>
      </c>
      <c r="I509" s="1">
        <v>0</v>
      </c>
      <c r="J509" s="1">
        <v>0</v>
      </c>
      <c r="K509" s="1">
        <v>0</v>
      </c>
      <c r="L509" s="1">
        <v>0</v>
      </c>
      <c r="M509" s="1">
        <v>0</v>
      </c>
      <c r="N509" s="6">
        <v>0</v>
      </c>
    </row>
    <row r="510" spans="5:14" x14ac:dyDescent="0.3">
      <c r="E510" s="3" t="s">
        <v>341</v>
      </c>
      <c r="F510" s="4"/>
      <c r="G510" s="5">
        <v>1</v>
      </c>
      <c r="H510" s="7">
        <v>0</v>
      </c>
      <c r="I510" s="1">
        <v>0</v>
      </c>
      <c r="J510" s="1">
        <v>1</v>
      </c>
      <c r="K510" s="1">
        <v>0</v>
      </c>
      <c r="L510" s="1">
        <v>0</v>
      </c>
      <c r="M510" s="1">
        <v>0</v>
      </c>
      <c r="N510" s="6">
        <v>0</v>
      </c>
    </row>
    <row r="511" spans="5:14" x14ac:dyDescent="0.3">
      <c r="E511" s="3" t="s">
        <v>342</v>
      </c>
      <c r="F511" s="4"/>
      <c r="G511" s="5">
        <v>0</v>
      </c>
      <c r="H511" s="7">
        <v>0</v>
      </c>
      <c r="I511" s="1">
        <v>0</v>
      </c>
      <c r="J511" s="1">
        <v>0</v>
      </c>
      <c r="K511" s="1">
        <v>0</v>
      </c>
      <c r="L511" s="1">
        <v>0</v>
      </c>
      <c r="M511" s="1">
        <v>0</v>
      </c>
      <c r="N511" s="6">
        <v>0</v>
      </c>
    </row>
    <row r="512" spans="5:14" ht="25" x14ac:dyDescent="0.3">
      <c r="E512" s="3" t="s">
        <v>343</v>
      </c>
      <c r="F512" s="4"/>
      <c r="G512" s="5">
        <v>2</v>
      </c>
      <c r="H512" s="7">
        <v>0</v>
      </c>
      <c r="I512" s="1">
        <v>2</v>
      </c>
      <c r="J512" s="1">
        <v>0</v>
      </c>
      <c r="K512" s="1">
        <v>0</v>
      </c>
      <c r="L512" s="1">
        <v>0</v>
      </c>
      <c r="M512" s="1">
        <v>0</v>
      </c>
      <c r="N512" s="6">
        <v>0</v>
      </c>
    </row>
    <row r="513" spans="2:14" ht="25" x14ac:dyDescent="0.3">
      <c r="E513" s="3" t="s">
        <v>344</v>
      </c>
      <c r="F513" s="4"/>
      <c r="G513" s="5">
        <v>1</v>
      </c>
      <c r="H513" s="7">
        <v>0</v>
      </c>
      <c r="I513" s="1">
        <v>1</v>
      </c>
      <c r="J513" s="1">
        <v>0</v>
      </c>
      <c r="K513" s="1">
        <v>0</v>
      </c>
      <c r="L513" s="1">
        <v>0</v>
      </c>
      <c r="M513" s="1">
        <v>0</v>
      </c>
      <c r="N513" s="6">
        <v>0</v>
      </c>
    </row>
    <row r="514" spans="2:14" ht="37.5" x14ac:dyDescent="0.3">
      <c r="E514" s="3" t="s">
        <v>345</v>
      </c>
      <c r="F514" s="4"/>
      <c r="G514" s="5">
        <v>0</v>
      </c>
      <c r="H514" s="7">
        <v>0</v>
      </c>
      <c r="I514" s="1">
        <v>0</v>
      </c>
      <c r="J514" s="1">
        <v>0</v>
      </c>
      <c r="K514" s="1">
        <v>0</v>
      </c>
      <c r="L514" s="1">
        <v>0</v>
      </c>
      <c r="M514" s="1">
        <v>0</v>
      </c>
      <c r="N514" s="6">
        <v>0</v>
      </c>
    </row>
    <row r="515" spans="2:14" x14ac:dyDescent="0.3">
      <c r="E515" s="3" t="s">
        <v>346</v>
      </c>
      <c r="F515" s="4"/>
      <c r="G515" s="5">
        <v>0</v>
      </c>
      <c r="H515" s="7">
        <v>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  <c r="N515" s="6">
        <v>0</v>
      </c>
    </row>
    <row r="516" spans="2:14" x14ac:dyDescent="0.3">
      <c r="E516" s="3" t="s">
        <v>347</v>
      </c>
      <c r="F516" s="4"/>
      <c r="G516" s="5">
        <v>1</v>
      </c>
      <c r="H516" s="7">
        <v>1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  <c r="N516" s="6">
        <v>0</v>
      </c>
    </row>
    <row r="517" spans="2:14" x14ac:dyDescent="0.3">
      <c r="E517" s="3" t="s">
        <v>348</v>
      </c>
      <c r="F517" s="4"/>
      <c r="G517" s="5">
        <v>0</v>
      </c>
      <c r="H517" s="7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  <c r="N517" s="6">
        <v>0</v>
      </c>
    </row>
    <row r="518" spans="2:14" ht="25" x14ac:dyDescent="0.3">
      <c r="E518" s="3" t="s">
        <v>349</v>
      </c>
      <c r="F518" s="4"/>
      <c r="G518" s="5">
        <v>0</v>
      </c>
      <c r="H518" s="7">
        <v>0</v>
      </c>
      <c r="I518" s="1">
        <v>0</v>
      </c>
      <c r="J518" s="1">
        <v>0</v>
      </c>
      <c r="K518" s="1">
        <v>0</v>
      </c>
      <c r="L518" s="1">
        <v>0</v>
      </c>
      <c r="M518" s="1">
        <v>0</v>
      </c>
      <c r="N518" s="6">
        <v>0</v>
      </c>
    </row>
    <row r="519" spans="2:14" ht="25" x14ac:dyDescent="0.3">
      <c r="E519" s="3" t="s">
        <v>350</v>
      </c>
      <c r="F519" s="4"/>
      <c r="G519" s="5">
        <v>0</v>
      </c>
      <c r="H519" s="7">
        <v>0</v>
      </c>
      <c r="I519" s="1">
        <v>0</v>
      </c>
      <c r="J519" s="1">
        <v>0</v>
      </c>
      <c r="K519" s="1">
        <v>0</v>
      </c>
      <c r="L519" s="1">
        <v>0</v>
      </c>
      <c r="M519" s="1">
        <v>0</v>
      </c>
      <c r="N519" s="6">
        <v>0</v>
      </c>
    </row>
    <row r="520" spans="2:14" ht="37.5" x14ac:dyDescent="0.3">
      <c r="E520" s="3" t="s">
        <v>351</v>
      </c>
      <c r="F520" s="4"/>
      <c r="G520" s="5">
        <v>1</v>
      </c>
      <c r="H520" s="7">
        <v>0</v>
      </c>
      <c r="I520" s="1">
        <v>0</v>
      </c>
      <c r="J520" s="1">
        <v>0</v>
      </c>
      <c r="K520" s="1">
        <v>0</v>
      </c>
      <c r="L520" s="1">
        <v>1</v>
      </c>
      <c r="M520" s="1">
        <v>0</v>
      </c>
      <c r="N520" s="6">
        <v>0</v>
      </c>
    </row>
    <row r="521" spans="2:14" x14ac:dyDescent="0.3">
      <c r="E521" s="3" t="s">
        <v>352</v>
      </c>
      <c r="F521" s="4"/>
      <c r="G521" s="5">
        <v>0</v>
      </c>
      <c r="H521" s="7">
        <v>0</v>
      </c>
      <c r="I521" s="1">
        <v>0</v>
      </c>
      <c r="J521" s="1">
        <v>0</v>
      </c>
      <c r="K521" s="1">
        <v>0</v>
      </c>
      <c r="L521" s="1">
        <v>0</v>
      </c>
      <c r="M521" s="1">
        <v>0</v>
      </c>
      <c r="N521" s="6">
        <v>0</v>
      </c>
    </row>
    <row r="522" spans="2:14" x14ac:dyDescent="0.3">
      <c r="E522" s="52" t="s">
        <v>353</v>
      </c>
      <c r="F522" s="48"/>
      <c r="G522" s="49">
        <v>0</v>
      </c>
      <c r="H522" s="61">
        <v>0</v>
      </c>
      <c r="I522" s="28">
        <v>0</v>
      </c>
      <c r="J522" s="28">
        <v>0</v>
      </c>
      <c r="K522" s="28">
        <v>0</v>
      </c>
      <c r="L522" s="28">
        <v>0</v>
      </c>
      <c r="M522" s="28">
        <v>0</v>
      </c>
      <c r="N522" s="62">
        <v>0</v>
      </c>
    </row>
    <row r="524" spans="2:14" x14ac:dyDescent="0.3">
      <c r="B524" s="35" t="str">
        <f xml:space="preserve"> HYPERLINK("#'目次'!B12", "[6]")</f>
        <v>[6]</v>
      </c>
      <c r="C524" s="25" t="s">
        <v>54</v>
      </c>
    </row>
    <row r="527" spans="2:14" x14ac:dyDescent="0.3">
      <c r="C527" s="25" t="s">
        <v>209</v>
      </c>
    </row>
    <row r="528" spans="2:14" ht="37.5" x14ac:dyDescent="0.3">
      <c r="E528" s="95"/>
      <c r="F528" s="96"/>
      <c r="G528" s="37" t="s">
        <v>16</v>
      </c>
      <c r="H528" s="41" t="s">
        <v>55</v>
      </c>
      <c r="I528" s="18" t="s">
        <v>56</v>
      </c>
      <c r="J528" s="18" t="s">
        <v>57</v>
      </c>
      <c r="K528" s="18" t="s">
        <v>58</v>
      </c>
      <c r="L528" s="34" t="s">
        <v>59</v>
      </c>
    </row>
    <row r="529" spans="5:12" x14ac:dyDescent="0.3">
      <c r="E529" s="97"/>
      <c r="F529" s="98"/>
      <c r="G529" s="40"/>
      <c r="H529" s="36"/>
      <c r="I529" s="19"/>
      <c r="J529" s="19"/>
      <c r="K529" s="19"/>
      <c r="L529" s="39"/>
    </row>
    <row r="530" spans="5:12" x14ac:dyDescent="0.3">
      <c r="E530" s="54" t="s">
        <v>16</v>
      </c>
      <c r="F530" s="50"/>
      <c r="G530" s="38">
        <v>55336</v>
      </c>
      <c r="H530" s="20">
        <v>4906</v>
      </c>
      <c r="I530" s="20">
        <v>24562</v>
      </c>
      <c r="J530" s="20">
        <v>17342</v>
      </c>
      <c r="K530" s="20">
        <v>6139</v>
      </c>
      <c r="L530" s="51">
        <v>2387</v>
      </c>
    </row>
    <row r="531" spans="5:12" x14ac:dyDescent="0.3">
      <c r="E531" s="3" t="s">
        <v>210</v>
      </c>
      <c r="F531" s="4"/>
      <c r="G531" s="29">
        <v>141</v>
      </c>
      <c r="H531" s="32">
        <v>10</v>
      </c>
      <c r="I531" s="17">
        <v>70</v>
      </c>
      <c r="J531" s="17">
        <v>41</v>
      </c>
      <c r="K531" s="17">
        <v>15</v>
      </c>
      <c r="L531" s="33">
        <v>5</v>
      </c>
    </row>
    <row r="532" spans="5:12" ht="25" x14ac:dyDescent="0.3">
      <c r="E532" s="3" t="s">
        <v>211</v>
      </c>
      <c r="F532" s="4"/>
      <c r="G532" s="5">
        <v>0</v>
      </c>
      <c r="H532" s="7">
        <v>0</v>
      </c>
      <c r="I532" s="1">
        <v>0</v>
      </c>
      <c r="J532" s="1">
        <v>0</v>
      </c>
      <c r="K532" s="1">
        <v>0</v>
      </c>
      <c r="L532" s="6">
        <v>0</v>
      </c>
    </row>
    <row r="533" spans="5:12" ht="25" x14ac:dyDescent="0.3">
      <c r="E533" s="3" t="s">
        <v>212</v>
      </c>
      <c r="F533" s="4"/>
      <c r="G533" s="5">
        <v>0</v>
      </c>
      <c r="H533" s="7">
        <v>0</v>
      </c>
      <c r="I533" s="1">
        <v>0</v>
      </c>
      <c r="J533" s="1">
        <v>0</v>
      </c>
      <c r="K533" s="1">
        <v>0</v>
      </c>
      <c r="L533" s="6">
        <v>0</v>
      </c>
    </row>
    <row r="534" spans="5:12" ht="37.5" x14ac:dyDescent="0.3">
      <c r="E534" s="3" t="s">
        <v>213</v>
      </c>
      <c r="F534" s="4"/>
      <c r="G534" s="5">
        <v>1</v>
      </c>
      <c r="H534" s="7">
        <v>0</v>
      </c>
      <c r="I534" s="1">
        <v>0</v>
      </c>
      <c r="J534" s="1">
        <v>0</v>
      </c>
      <c r="K534" s="1">
        <v>0</v>
      </c>
      <c r="L534" s="6">
        <v>1</v>
      </c>
    </row>
    <row r="535" spans="5:12" x14ac:dyDescent="0.3">
      <c r="E535" s="3" t="s">
        <v>214</v>
      </c>
      <c r="F535" s="4"/>
      <c r="G535" s="5">
        <v>0</v>
      </c>
      <c r="H535" s="7">
        <v>0</v>
      </c>
      <c r="I535" s="1">
        <v>0</v>
      </c>
      <c r="J535" s="1">
        <v>0</v>
      </c>
      <c r="K535" s="1">
        <v>0</v>
      </c>
      <c r="L535" s="6">
        <v>0</v>
      </c>
    </row>
    <row r="536" spans="5:12" x14ac:dyDescent="0.3">
      <c r="E536" s="3" t="s">
        <v>215</v>
      </c>
      <c r="F536" s="4"/>
      <c r="G536" s="5">
        <v>0</v>
      </c>
      <c r="H536" s="7">
        <v>0</v>
      </c>
      <c r="I536" s="1">
        <v>0</v>
      </c>
      <c r="J536" s="1">
        <v>0</v>
      </c>
      <c r="K536" s="1">
        <v>0</v>
      </c>
      <c r="L536" s="6">
        <v>0</v>
      </c>
    </row>
    <row r="537" spans="5:12" x14ac:dyDescent="0.3">
      <c r="E537" s="3" t="s">
        <v>216</v>
      </c>
      <c r="F537" s="4"/>
      <c r="G537" s="5">
        <v>854</v>
      </c>
      <c r="H537" s="7">
        <v>95</v>
      </c>
      <c r="I537" s="1">
        <v>419</v>
      </c>
      <c r="J537" s="1">
        <v>225</v>
      </c>
      <c r="K537" s="1">
        <v>87</v>
      </c>
      <c r="L537" s="6">
        <v>28</v>
      </c>
    </row>
    <row r="538" spans="5:12" ht="25" x14ac:dyDescent="0.3">
      <c r="E538" s="3" t="s">
        <v>217</v>
      </c>
      <c r="F538" s="4"/>
      <c r="G538" s="5">
        <v>166</v>
      </c>
      <c r="H538" s="7">
        <v>7</v>
      </c>
      <c r="I538" s="1">
        <v>62</v>
      </c>
      <c r="J538" s="1">
        <v>67</v>
      </c>
      <c r="K538" s="1">
        <v>24</v>
      </c>
      <c r="L538" s="6">
        <v>6</v>
      </c>
    </row>
    <row r="539" spans="5:12" ht="25" x14ac:dyDescent="0.3">
      <c r="E539" s="3" t="s">
        <v>218</v>
      </c>
      <c r="F539" s="4"/>
      <c r="G539" s="5">
        <v>34</v>
      </c>
      <c r="H539" s="7">
        <v>1</v>
      </c>
      <c r="I539" s="1">
        <v>20</v>
      </c>
      <c r="J539" s="1">
        <v>11</v>
      </c>
      <c r="K539" s="1">
        <v>1</v>
      </c>
      <c r="L539" s="6">
        <v>1</v>
      </c>
    </row>
    <row r="540" spans="5:12" ht="37.5" x14ac:dyDescent="0.3">
      <c r="E540" s="3" t="s">
        <v>219</v>
      </c>
      <c r="F540" s="4"/>
      <c r="G540" s="5">
        <v>14</v>
      </c>
      <c r="H540" s="7">
        <v>1</v>
      </c>
      <c r="I540" s="1">
        <v>8</v>
      </c>
      <c r="J540" s="1">
        <v>4</v>
      </c>
      <c r="K540" s="1">
        <v>1</v>
      </c>
      <c r="L540" s="6">
        <v>0</v>
      </c>
    </row>
    <row r="541" spans="5:12" x14ac:dyDescent="0.3">
      <c r="E541" s="3" t="s">
        <v>220</v>
      </c>
      <c r="F541" s="4"/>
      <c r="G541" s="5">
        <v>0</v>
      </c>
      <c r="H541" s="7">
        <v>0</v>
      </c>
      <c r="I541" s="1">
        <v>0</v>
      </c>
      <c r="J541" s="1">
        <v>0</v>
      </c>
      <c r="K541" s="1">
        <v>0</v>
      </c>
      <c r="L541" s="6">
        <v>0</v>
      </c>
    </row>
    <row r="542" spans="5:12" x14ac:dyDescent="0.3">
      <c r="E542" s="3" t="s">
        <v>221</v>
      </c>
      <c r="F542" s="4"/>
      <c r="G542" s="5">
        <v>2</v>
      </c>
      <c r="H542" s="7">
        <v>0</v>
      </c>
      <c r="I542" s="1">
        <v>0</v>
      </c>
      <c r="J542" s="1">
        <v>1</v>
      </c>
      <c r="K542" s="1">
        <v>1</v>
      </c>
      <c r="L542" s="6">
        <v>0</v>
      </c>
    </row>
    <row r="543" spans="5:12" x14ac:dyDescent="0.3">
      <c r="E543" s="3" t="s">
        <v>222</v>
      </c>
      <c r="F543" s="4"/>
      <c r="G543" s="5">
        <v>940</v>
      </c>
      <c r="H543" s="7">
        <v>125</v>
      </c>
      <c r="I543" s="1">
        <v>479</v>
      </c>
      <c r="J543" s="1">
        <v>240</v>
      </c>
      <c r="K543" s="1">
        <v>52</v>
      </c>
      <c r="L543" s="6">
        <v>44</v>
      </c>
    </row>
    <row r="544" spans="5:12" ht="25" x14ac:dyDescent="0.3">
      <c r="E544" s="3" t="s">
        <v>223</v>
      </c>
      <c r="F544" s="4"/>
      <c r="G544" s="5">
        <v>2323</v>
      </c>
      <c r="H544" s="7">
        <v>150</v>
      </c>
      <c r="I544" s="1">
        <v>1068</v>
      </c>
      <c r="J544" s="1">
        <v>760</v>
      </c>
      <c r="K544" s="1">
        <v>284</v>
      </c>
      <c r="L544" s="6">
        <v>61</v>
      </c>
    </row>
    <row r="545" spans="5:12" ht="25" x14ac:dyDescent="0.3">
      <c r="E545" s="3" t="s">
        <v>224</v>
      </c>
      <c r="F545" s="4"/>
      <c r="G545" s="5">
        <v>293</v>
      </c>
      <c r="H545" s="7">
        <v>30</v>
      </c>
      <c r="I545" s="1">
        <v>132</v>
      </c>
      <c r="J545" s="1">
        <v>83</v>
      </c>
      <c r="K545" s="1">
        <v>40</v>
      </c>
      <c r="L545" s="6">
        <v>8</v>
      </c>
    </row>
    <row r="546" spans="5:12" ht="37.5" x14ac:dyDescent="0.3">
      <c r="E546" s="3" t="s">
        <v>225</v>
      </c>
      <c r="F546" s="4"/>
      <c r="G546" s="5">
        <v>106</v>
      </c>
      <c r="H546" s="7">
        <v>9</v>
      </c>
      <c r="I546" s="1">
        <v>55</v>
      </c>
      <c r="J546" s="1">
        <v>25</v>
      </c>
      <c r="K546" s="1">
        <v>13</v>
      </c>
      <c r="L546" s="6">
        <v>4</v>
      </c>
    </row>
    <row r="547" spans="5:12" x14ac:dyDescent="0.3">
      <c r="E547" s="3" t="s">
        <v>226</v>
      </c>
      <c r="F547" s="4"/>
      <c r="G547" s="5">
        <v>1</v>
      </c>
      <c r="H547" s="7">
        <v>0</v>
      </c>
      <c r="I547" s="1">
        <v>1</v>
      </c>
      <c r="J547" s="1">
        <v>0</v>
      </c>
      <c r="K547" s="1">
        <v>0</v>
      </c>
      <c r="L547" s="6">
        <v>0</v>
      </c>
    </row>
    <row r="548" spans="5:12" x14ac:dyDescent="0.3">
      <c r="E548" s="3" t="s">
        <v>227</v>
      </c>
      <c r="F548" s="4"/>
      <c r="G548" s="5">
        <v>59</v>
      </c>
      <c r="H548" s="7">
        <v>8</v>
      </c>
      <c r="I548" s="1">
        <v>26</v>
      </c>
      <c r="J548" s="1">
        <v>15</v>
      </c>
      <c r="K548" s="1">
        <v>7</v>
      </c>
      <c r="L548" s="6">
        <v>3</v>
      </c>
    </row>
    <row r="549" spans="5:12" x14ac:dyDescent="0.3">
      <c r="E549" s="3" t="s">
        <v>228</v>
      </c>
      <c r="F549" s="4"/>
      <c r="G549" s="5">
        <v>801</v>
      </c>
      <c r="H549" s="7">
        <v>105</v>
      </c>
      <c r="I549" s="1">
        <v>396</v>
      </c>
      <c r="J549" s="1">
        <v>199</v>
      </c>
      <c r="K549" s="1">
        <v>55</v>
      </c>
      <c r="L549" s="6">
        <v>46</v>
      </c>
    </row>
    <row r="550" spans="5:12" ht="25" x14ac:dyDescent="0.3">
      <c r="E550" s="3" t="s">
        <v>229</v>
      </c>
      <c r="F550" s="4"/>
      <c r="G550" s="5">
        <v>4681</v>
      </c>
      <c r="H550" s="7">
        <v>320</v>
      </c>
      <c r="I550" s="1">
        <v>2120</v>
      </c>
      <c r="J550" s="1">
        <v>1544</v>
      </c>
      <c r="K550" s="1">
        <v>538</v>
      </c>
      <c r="L550" s="6">
        <v>159</v>
      </c>
    </row>
    <row r="551" spans="5:12" ht="25" x14ac:dyDescent="0.3">
      <c r="E551" s="3" t="s">
        <v>230</v>
      </c>
      <c r="F551" s="4"/>
      <c r="G551" s="5">
        <v>682</v>
      </c>
      <c r="H551" s="7">
        <v>66</v>
      </c>
      <c r="I551" s="1">
        <v>313</v>
      </c>
      <c r="J551" s="1">
        <v>207</v>
      </c>
      <c r="K551" s="1">
        <v>64</v>
      </c>
      <c r="L551" s="6">
        <v>32</v>
      </c>
    </row>
    <row r="552" spans="5:12" ht="37.5" x14ac:dyDescent="0.3">
      <c r="E552" s="3" t="s">
        <v>231</v>
      </c>
      <c r="F552" s="4"/>
      <c r="G552" s="5">
        <v>225</v>
      </c>
      <c r="H552" s="7">
        <v>20</v>
      </c>
      <c r="I552" s="1">
        <v>97</v>
      </c>
      <c r="J552" s="1">
        <v>81</v>
      </c>
      <c r="K552" s="1">
        <v>19</v>
      </c>
      <c r="L552" s="6">
        <v>8</v>
      </c>
    </row>
    <row r="553" spans="5:12" x14ac:dyDescent="0.3">
      <c r="E553" s="3" t="s">
        <v>232</v>
      </c>
      <c r="F553" s="4"/>
      <c r="G553" s="5">
        <v>7</v>
      </c>
      <c r="H553" s="7">
        <v>0</v>
      </c>
      <c r="I553" s="1">
        <v>4</v>
      </c>
      <c r="J553" s="1">
        <v>3</v>
      </c>
      <c r="K553" s="1">
        <v>0</v>
      </c>
      <c r="L553" s="6">
        <v>0</v>
      </c>
    </row>
    <row r="554" spans="5:12" x14ac:dyDescent="0.3">
      <c r="E554" s="3" t="s">
        <v>233</v>
      </c>
      <c r="F554" s="4"/>
      <c r="G554" s="5">
        <v>147</v>
      </c>
      <c r="H554" s="7">
        <v>16</v>
      </c>
      <c r="I554" s="1">
        <v>82</v>
      </c>
      <c r="J554" s="1">
        <v>36</v>
      </c>
      <c r="K554" s="1">
        <v>11</v>
      </c>
      <c r="L554" s="6">
        <v>2</v>
      </c>
    </row>
    <row r="555" spans="5:12" x14ac:dyDescent="0.3">
      <c r="E555" s="3" t="s">
        <v>234</v>
      </c>
      <c r="F555" s="4"/>
      <c r="G555" s="5">
        <v>722</v>
      </c>
      <c r="H555" s="7">
        <v>75</v>
      </c>
      <c r="I555" s="1">
        <v>367</v>
      </c>
      <c r="J555" s="1">
        <v>178</v>
      </c>
      <c r="K555" s="1">
        <v>50</v>
      </c>
      <c r="L555" s="6">
        <v>52</v>
      </c>
    </row>
    <row r="556" spans="5:12" ht="25" x14ac:dyDescent="0.3">
      <c r="E556" s="3" t="s">
        <v>235</v>
      </c>
      <c r="F556" s="4"/>
      <c r="G556" s="5">
        <v>6253</v>
      </c>
      <c r="H556" s="7">
        <v>333</v>
      </c>
      <c r="I556" s="1">
        <v>2673</v>
      </c>
      <c r="J556" s="1">
        <v>2276</v>
      </c>
      <c r="K556" s="1">
        <v>772</v>
      </c>
      <c r="L556" s="6">
        <v>199</v>
      </c>
    </row>
    <row r="557" spans="5:12" ht="25" x14ac:dyDescent="0.3">
      <c r="E557" s="3" t="s">
        <v>236</v>
      </c>
      <c r="F557" s="4"/>
      <c r="G557" s="5">
        <v>910</v>
      </c>
      <c r="H557" s="7">
        <v>72</v>
      </c>
      <c r="I557" s="1">
        <v>399</v>
      </c>
      <c r="J557" s="1">
        <v>290</v>
      </c>
      <c r="K557" s="1">
        <v>99</v>
      </c>
      <c r="L557" s="6">
        <v>50</v>
      </c>
    </row>
    <row r="558" spans="5:12" ht="37.5" x14ac:dyDescent="0.3">
      <c r="E558" s="3" t="s">
        <v>237</v>
      </c>
      <c r="F558" s="4"/>
      <c r="G558" s="5">
        <v>248</v>
      </c>
      <c r="H558" s="7">
        <v>14</v>
      </c>
      <c r="I558" s="1">
        <v>114</v>
      </c>
      <c r="J558" s="1">
        <v>71</v>
      </c>
      <c r="K558" s="1">
        <v>36</v>
      </c>
      <c r="L558" s="6">
        <v>13</v>
      </c>
    </row>
    <row r="559" spans="5:12" x14ac:dyDescent="0.3">
      <c r="E559" s="3" t="s">
        <v>238</v>
      </c>
      <c r="F559" s="4"/>
      <c r="G559" s="5">
        <v>30</v>
      </c>
      <c r="H559" s="7">
        <v>3</v>
      </c>
      <c r="I559" s="1">
        <v>15</v>
      </c>
      <c r="J559" s="1">
        <v>6</v>
      </c>
      <c r="K559" s="1">
        <v>6</v>
      </c>
      <c r="L559" s="6">
        <v>0</v>
      </c>
    </row>
    <row r="560" spans="5:12" x14ac:dyDescent="0.3">
      <c r="E560" s="3" t="s">
        <v>239</v>
      </c>
      <c r="F560" s="4"/>
      <c r="G560" s="5">
        <v>257</v>
      </c>
      <c r="H560" s="7">
        <v>34</v>
      </c>
      <c r="I560" s="1">
        <v>106</v>
      </c>
      <c r="J560" s="1">
        <v>78</v>
      </c>
      <c r="K560" s="1">
        <v>31</v>
      </c>
      <c r="L560" s="6">
        <v>8</v>
      </c>
    </row>
    <row r="561" spans="5:12" x14ac:dyDescent="0.3">
      <c r="E561" s="3" t="s">
        <v>240</v>
      </c>
      <c r="F561" s="4"/>
      <c r="G561" s="5">
        <v>214</v>
      </c>
      <c r="H561" s="7">
        <v>14</v>
      </c>
      <c r="I561" s="1">
        <v>88</v>
      </c>
      <c r="J561" s="1">
        <v>78</v>
      </c>
      <c r="K561" s="1">
        <v>20</v>
      </c>
      <c r="L561" s="6">
        <v>14</v>
      </c>
    </row>
    <row r="562" spans="5:12" ht="25" x14ac:dyDescent="0.3">
      <c r="E562" s="3" t="s">
        <v>241</v>
      </c>
      <c r="F562" s="4"/>
      <c r="G562" s="5">
        <v>2510</v>
      </c>
      <c r="H562" s="7">
        <v>89</v>
      </c>
      <c r="I562" s="1">
        <v>920</v>
      </c>
      <c r="J562" s="1">
        <v>1048</v>
      </c>
      <c r="K562" s="1">
        <v>398</v>
      </c>
      <c r="L562" s="6">
        <v>55</v>
      </c>
    </row>
    <row r="563" spans="5:12" ht="25" x14ac:dyDescent="0.3">
      <c r="E563" s="3" t="s">
        <v>242</v>
      </c>
      <c r="F563" s="4"/>
      <c r="G563" s="5">
        <v>845</v>
      </c>
      <c r="H563" s="7">
        <v>47</v>
      </c>
      <c r="I563" s="1">
        <v>339</v>
      </c>
      <c r="J563" s="1">
        <v>321</v>
      </c>
      <c r="K563" s="1">
        <v>96</v>
      </c>
      <c r="L563" s="6">
        <v>42</v>
      </c>
    </row>
    <row r="564" spans="5:12" ht="37.5" x14ac:dyDescent="0.3">
      <c r="E564" s="3" t="s">
        <v>243</v>
      </c>
      <c r="F564" s="4"/>
      <c r="G564" s="5">
        <v>154</v>
      </c>
      <c r="H564" s="7">
        <v>7</v>
      </c>
      <c r="I564" s="1">
        <v>64</v>
      </c>
      <c r="J564" s="1">
        <v>55</v>
      </c>
      <c r="K564" s="1">
        <v>22</v>
      </c>
      <c r="L564" s="6">
        <v>6</v>
      </c>
    </row>
    <row r="565" spans="5:12" x14ac:dyDescent="0.3">
      <c r="E565" s="3" t="s">
        <v>244</v>
      </c>
      <c r="F565" s="4"/>
      <c r="G565" s="5">
        <v>76</v>
      </c>
      <c r="H565" s="7">
        <v>2</v>
      </c>
      <c r="I565" s="1">
        <v>31</v>
      </c>
      <c r="J565" s="1">
        <v>28</v>
      </c>
      <c r="K565" s="1">
        <v>9</v>
      </c>
      <c r="L565" s="6">
        <v>6</v>
      </c>
    </row>
    <row r="566" spans="5:12" x14ac:dyDescent="0.3">
      <c r="E566" s="3" t="s">
        <v>245</v>
      </c>
      <c r="F566" s="4"/>
      <c r="G566" s="5">
        <v>191</v>
      </c>
      <c r="H566" s="7">
        <v>14</v>
      </c>
      <c r="I566" s="1">
        <v>70</v>
      </c>
      <c r="J566" s="1">
        <v>72</v>
      </c>
      <c r="K566" s="1">
        <v>23</v>
      </c>
      <c r="L566" s="6">
        <v>12</v>
      </c>
    </row>
    <row r="567" spans="5:12" x14ac:dyDescent="0.3">
      <c r="E567" s="3" t="s">
        <v>246</v>
      </c>
      <c r="F567" s="4"/>
      <c r="G567" s="5">
        <v>95</v>
      </c>
      <c r="H567" s="7">
        <v>3</v>
      </c>
      <c r="I567" s="1">
        <v>32</v>
      </c>
      <c r="J567" s="1">
        <v>46</v>
      </c>
      <c r="K567" s="1">
        <v>8</v>
      </c>
      <c r="L567" s="6">
        <v>6</v>
      </c>
    </row>
    <row r="568" spans="5:12" ht="25" x14ac:dyDescent="0.3">
      <c r="E568" s="3" t="s">
        <v>247</v>
      </c>
      <c r="F568" s="4"/>
      <c r="G568" s="5">
        <v>580</v>
      </c>
      <c r="H568" s="7">
        <v>11</v>
      </c>
      <c r="I568" s="1">
        <v>173</v>
      </c>
      <c r="J568" s="1">
        <v>245</v>
      </c>
      <c r="K568" s="1">
        <v>126</v>
      </c>
      <c r="L568" s="6">
        <v>25</v>
      </c>
    </row>
    <row r="569" spans="5:12" ht="25" x14ac:dyDescent="0.3">
      <c r="E569" s="3" t="s">
        <v>248</v>
      </c>
      <c r="F569" s="4"/>
      <c r="G569" s="5">
        <v>648</v>
      </c>
      <c r="H569" s="7">
        <v>33</v>
      </c>
      <c r="I569" s="1">
        <v>218</v>
      </c>
      <c r="J569" s="1">
        <v>275</v>
      </c>
      <c r="K569" s="1">
        <v>99</v>
      </c>
      <c r="L569" s="6">
        <v>23</v>
      </c>
    </row>
    <row r="570" spans="5:12" ht="37.5" x14ac:dyDescent="0.3">
      <c r="E570" s="3" t="s">
        <v>249</v>
      </c>
      <c r="F570" s="4"/>
      <c r="G570" s="5">
        <v>54</v>
      </c>
      <c r="H570" s="7">
        <v>2</v>
      </c>
      <c r="I570" s="1">
        <v>19</v>
      </c>
      <c r="J570" s="1">
        <v>22</v>
      </c>
      <c r="K570" s="1">
        <v>8</v>
      </c>
      <c r="L570" s="6">
        <v>3</v>
      </c>
    </row>
    <row r="571" spans="5:12" x14ac:dyDescent="0.3">
      <c r="E571" s="3" t="s">
        <v>250</v>
      </c>
      <c r="F571" s="4"/>
      <c r="G571" s="5">
        <v>91</v>
      </c>
      <c r="H571" s="7">
        <v>5</v>
      </c>
      <c r="I571" s="1">
        <v>28</v>
      </c>
      <c r="J571" s="1">
        <v>35</v>
      </c>
      <c r="K571" s="1">
        <v>16</v>
      </c>
      <c r="L571" s="6">
        <v>7</v>
      </c>
    </row>
    <row r="572" spans="5:12" x14ac:dyDescent="0.3">
      <c r="E572" s="3" t="s">
        <v>251</v>
      </c>
      <c r="F572" s="4"/>
      <c r="G572" s="5">
        <v>92</v>
      </c>
      <c r="H572" s="7">
        <v>4</v>
      </c>
      <c r="I572" s="1">
        <v>33</v>
      </c>
      <c r="J572" s="1">
        <v>39</v>
      </c>
      <c r="K572" s="1">
        <v>14</v>
      </c>
      <c r="L572" s="6">
        <v>2</v>
      </c>
    </row>
    <row r="573" spans="5:12" x14ac:dyDescent="0.3">
      <c r="E573" s="3" t="s">
        <v>252</v>
      </c>
      <c r="F573" s="4"/>
      <c r="G573" s="5">
        <v>7</v>
      </c>
      <c r="H573" s="7">
        <v>0</v>
      </c>
      <c r="I573" s="1">
        <v>4</v>
      </c>
      <c r="J573" s="1">
        <v>2</v>
      </c>
      <c r="K573" s="1">
        <v>1</v>
      </c>
      <c r="L573" s="6">
        <v>0</v>
      </c>
    </row>
    <row r="574" spans="5:12" ht="25" x14ac:dyDescent="0.3">
      <c r="E574" s="3" t="s">
        <v>253</v>
      </c>
      <c r="F574" s="4"/>
      <c r="G574" s="5">
        <v>107</v>
      </c>
      <c r="H574" s="7">
        <v>2</v>
      </c>
      <c r="I574" s="1">
        <v>25</v>
      </c>
      <c r="J574" s="1">
        <v>47</v>
      </c>
      <c r="K574" s="1">
        <v>28</v>
      </c>
      <c r="L574" s="6">
        <v>5</v>
      </c>
    </row>
    <row r="575" spans="5:12" ht="25" x14ac:dyDescent="0.3">
      <c r="E575" s="3" t="s">
        <v>254</v>
      </c>
      <c r="F575" s="4"/>
      <c r="G575" s="5">
        <v>85</v>
      </c>
      <c r="H575" s="7">
        <v>2</v>
      </c>
      <c r="I575" s="1">
        <v>28</v>
      </c>
      <c r="J575" s="1">
        <v>36</v>
      </c>
      <c r="K575" s="1">
        <v>17</v>
      </c>
      <c r="L575" s="6">
        <v>2</v>
      </c>
    </row>
    <row r="576" spans="5:12" ht="37.5" x14ac:dyDescent="0.3">
      <c r="E576" s="3" t="s">
        <v>255</v>
      </c>
      <c r="F576" s="4"/>
      <c r="G576" s="5">
        <v>11</v>
      </c>
      <c r="H576" s="7">
        <v>0</v>
      </c>
      <c r="I576" s="1">
        <v>2</v>
      </c>
      <c r="J576" s="1">
        <v>6</v>
      </c>
      <c r="K576" s="1">
        <v>2</v>
      </c>
      <c r="L576" s="6">
        <v>1</v>
      </c>
    </row>
    <row r="577" spans="5:12" x14ac:dyDescent="0.3">
      <c r="E577" s="3" t="s">
        <v>256</v>
      </c>
      <c r="F577" s="4"/>
      <c r="G577" s="5">
        <v>28</v>
      </c>
      <c r="H577" s="7">
        <v>3</v>
      </c>
      <c r="I577" s="1">
        <v>9</v>
      </c>
      <c r="J577" s="1">
        <v>10</v>
      </c>
      <c r="K577" s="1">
        <v>5</v>
      </c>
      <c r="L577" s="6">
        <v>1</v>
      </c>
    </row>
    <row r="578" spans="5:12" x14ac:dyDescent="0.3">
      <c r="E578" s="3" t="s">
        <v>257</v>
      </c>
      <c r="F578" s="4"/>
      <c r="G578" s="5">
        <v>7</v>
      </c>
      <c r="H578" s="7">
        <v>1</v>
      </c>
      <c r="I578" s="1">
        <v>4</v>
      </c>
      <c r="J578" s="1">
        <v>1</v>
      </c>
      <c r="K578" s="1">
        <v>0</v>
      </c>
      <c r="L578" s="6">
        <v>1</v>
      </c>
    </row>
    <row r="579" spans="5:12" x14ac:dyDescent="0.3">
      <c r="E579" s="3" t="s">
        <v>258</v>
      </c>
      <c r="F579" s="4"/>
      <c r="G579" s="5">
        <v>298</v>
      </c>
      <c r="H579" s="7">
        <v>25</v>
      </c>
      <c r="I579" s="1">
        <v>159</v>
      </c>
      <c r="J579" s="1">
        <v>84</v>
      </c>
      <c r="K579" s="1">
        <v>24</v>
      </c>
      <c r="L579" s="6">
        <v>6</v>
      </c>
    </row>
    <row r="580" spans="5:12" ht="25" x14ac:dyDescent="0.3">
      <c r="E580" s="3" t="s">
        <v>259</v>
      </c>
      <c r="F580" s="4"/>
      <c r="G580" s="5">
        <v>0</v>
      </c>
      <c r="H580" s="7">
        <v>0</v>
      </c>
      <c r="I580" s="1">
        <v>0</v>
      </c>
      <c r="J580" s="1">
        <v>0</v>
      </c>
      <c r="K580" s="1">
        <v>0</v>
      </c>
      <c r="L580" s="6">
        <v>0</v>
      </c>
    </row>
    <row r="581" spans="5:12" ht="25" x14ac:dyDescent="0.3">
      <c r="E581" s="3" t="s">
        <v>260</v>
      </c>
      <c r="F581" s="4"/>
      <c r="G581" s="5">
        <v>0</v>
      </c>
      <c r="H581" s="7">
        <v>0</v>
      </c>
      <c r="I581" s="1">
        <v>0</v>
      </c>
      <c r="J581" s="1">
        <v>0</v>
      </c>
      <c r="K581" s="1">
        <v>0</v>
      </c>
      <c r="L581" s="6">
        <v>0</v>
      </c>
    </row>
    <row r="582" spans="5:12" ht="37.5" x14ac:dyDescent="0.3">
      <c r="E582" s="3" t="s">
        <v>261</v>
      </c>
      <c r="F582" s="4"/>
      <c r="G582" s="5">
        <v>0</v>
      </c>
      <c r="H582" s="7">
        <v>0</v>
      </c>
      <c r="I582" s="1">
        <v>0</v>
      </c>
      <c r="J582" s="1">
        <v>0</v>
      </c>
      <c r="K582" s="1">
        <v>0</v>
      </c>
      <c r="L582" s="6">
        <v>0</v>
      </c>
    </row>
    <row r="583" spans="5:12" x14ac:dyDescent="0.3">
      <c r="E583" s="3" t="s">
        <v>262</v>
      </c>
      <c r="F583" s="4"/>
      <c r="G583" s="5">
        <v>0</v>
      </c>
      <c r="H583" s="7">
        <v>0</v>
      </c>
      <c r="I583" s="1">
        <v>0</v>
      </c>
      <c r="J583" s="1">
        <v>0</v>
      </c>
      <c r="K583" s="1">
        <v>0</v>
      </c>
      <c r="L583" s="6">
        <v>0</v>
      </c>
    </row>
    <row r="584" spans="5:12" x14ac:dyDescent="0.3">
      <c r="E584" s="3" t="s">
        <v>263</v>
      </c>
      <c r="F584" s="4"/>
      <c r="G584" s="5">
        <v>0</v>
      </c>
      <c r="H584" s="7">
        <v>0</v>
      </c>
      <c r="I584" s="1">
        <v>0</v>
      </c>
      <c r="J584" s="1">
        <v>0</v>
      </c>
      <c r="K584" s="1">
        <v>0</v>
      </c>
      <c r="L584" s="6">
        <v>0</v>
      </c>
    </row>
    <row r="585" spans="5:12" x14ac:dyDescent="0.3">
      <c r="E585" s="3" t="s">
        <v>264</v>
      </c>
      <c r="F585" s="4"/>
      <c r="G585" s="5">
        <v>1576</v>
      </c>
      <c r="H585" s="7">
        <v>170</v>
      </c>
      <c r="I585" s="1">
        <v>749</v>
      </c>
      <c r="J585" s="1">
        <v>473</v>
      </c>
      <c r="K585" s="1">
        <v>133</v>
      </c>
      <c r="L585" s="6">
        <v>51</v>
      </c>
    </row>
    <row r="586" spans="5:12" ht="25" x14ac:dyDescent="0.3">
      <c r="E586" s="3" t="s">
        <v>265</v>
      </c>
      <c r="F586" s="4"/>
      <c r="G586" s="5">
        <v>223</v>
      </c>
      <c r="H586" s="7">
        <v>38</v>
      </c>
      <c r="I586" s="1">
        <v>122</v>
      </c>
      <c r="J586" s="1">
        <v>42</v>
      </c>
      <c r="K586" s="1">
        <v>15</v>
      </c>
      <c r="L586" s="6">
        <v>6</v>
      </c>
    </row>
    <row r="587" spans="5:12" ht="25" x14ac:dyDescent="0.3">
      <c r="E587" s="3" t="s">
        <v>266</v>
      </c>
      <c r="F587" s="4"/>
      <c r="G587" s="5">
        <v>278</v>
      </c>
      <c r="H587" s="7">
        <v>39</v>
      </c>
      <c r="I587" s="1">
        <v>160</v>
      </c>
      <c r="J587" s="1">
        <v>65</v>
      </c>
      <c r="K587" s="1">
        <v>6</v>
      </c>
      <c r="L587" s="6">
        <v>8</v>
      </c>
    </row>
    <row r="588" spans="5:12" ht="37.5" x14ac:dyDescent="0.3">
      <c r="E588" s="3" t="s">
        <v>267</v>
      </c>
      <c r="F588" s="4"/>
      <c r="G588" s="5">
        <v>65</v>
      </c>
      <c r="H588" s="7">
        <v>8</v>
      </c>
      <c r="I588" s="1">
        <v>29</v>
      </c>
      <c r="J588" s="1">
        <v>16</v>
      </c>
      <c r="K588" s="1">
        <v>11</v>
      </c>
      <c r="L588" s="6">
        <v>1</v>
      </c>
    </row>
    <row r="589" spans="5:12" x14ac:dyDescent="0.3">
      <c r="E589" s="3" t="s">
        <v>268</v>
      </c>
      <c r="F589" s="4"/>
      <c r="G589" s="5">
        <v>0</v>
      </c>
      <c r="H589" s="7">
        <v>0</v>
      </c>
      <c r="I589" s="1">
        <v>0</v>
      </c>
      <c r="J589" s="1">
        <v>0</v>
      </c>
      <c r="K589" s="1">
        <v>0</v>
      </c>
      <c r="L589" s="6">
        <v>0</v>
      </c>
    </row>
    <row r="590" spans="5:12" x14ac:dyDescent="0.3">
      <c r="E590" s="3" t="s">
        <v>269</v>
      </c>
      <c r="F590" s="4"/>
      <c r="G590" s="5">
        <v>2</v>
      </c>
      <c r="H590" s="7">
        <v>1</v>
      </c>
      <c r="I590" s="1">
        <v>0</v>
      </c>
      <c r="J590" s="1">
        <v>1</v>
      </c>
      <c r="K590" s="1">
        <v>0</v>
      </c>
      <c r="L590" s="6">
        <v>0</v>
      </c>
    </row>
    <row r="591" spans="5:12" x14ac:dyDescent="0.3">
      <c r="E591" s="3" t="s">
        <v>270</v>
      </c>
      <c r="F591" s="4"/>
      <c r="G591" s="5">
        <v>1111</v>
      </c>
      <c r="H591" s="7">
        <v>114</v>
      </c>
      <c r="I591" s="1">
        <v>569</v>
      </c>
      <c r="J591" s="1">
        <v>300</v>
      </c>
      <c r="K591" s="1">
        <v>95</v>
      </c>
      <c r="L591" s="6">
        <v>33</v>
      </c>
    </row>
    <row r="592" spans="5:12" ht="25" x14ac:dyDescent="0.3">
      <c r="E592" s="3" t="s">
        <v>271</v>
      </c>
      <c r="F592" s="4"/>
      <c r="G592" s="5">
        <v>1591</v>
      </c>
      <c r="H592" s="7">
        <v>193</v>
      </c>
      <c r="I592" s="1">
        <v>774</v>
      </c>
      <c r="J592" s="1">
        <v>419</v>
      </c>
      <c r="K592" s="1">
        <v>166</v>
      </c>
      <c r="L592" s="6">
        <v>39</v>
      </c>
    </row>
    <row r="593" spans="5:12" ht="25" x14ac:dyDescent="0.3">
      <c r="E593" s="3" t="s">
        <v>272</v>
      </c>
      <c r="F593" s="4"/>
      <c r="G593" s="5">
        <v>2111</v>
      </c>
      <c r="H593" s="7">
        <v>348</v>
      </c>
      <c r="I593" s="1">
        <v>1046</v>
      </c>
      <c r="J593" s="1">
        <v>480</v>
      </c>
      <c r="K593" s="1">
        <v>160</v>
      </c>
      <c r="L593" s="6">
        <v>77</v>
      </c>
    </row>
    <row r="594" spans="5:12" ht="37.5" x14ac:dyDescent="0.3">
      <c r="E594" s="3" t="s">
        <v>273</v>
      </c>
      <c r="F594" s="4"/>
      <c r="G594" s="5">
        <v>410</v>
      </c>
      <c r="H594" s="7">
        <v>51</v>
      </c>
      <c r="I594" s="1">
        <v>209</v>
      </c>
      <c r="J594" s="1">
        <v>104</v>
      </c>
      <c r="K594" s="1">
        <v>29</v>
      </c>
      <c r="L594" s="6">
        <v>17</v>
      </c>
    </row>
    <row r="595" spans="5:12" x14ac:dyDescent="0.3">
      <c r="E595" s="3" t="s">
        <v>274</v>
      </c>
      <c r="F595" s="4"/>
      <c r="G595" s="5">
        <v>3</v>
      </c>
      <c r="H595" s="7">
        <v>1</v>
      </c>
      <c r="I595" s="1">
        <v>2</v>
      </c>
      <c r="J595" s="1">
        <v>0</v>
      </c>
      <c r="K595" s="1">
        <v>0</v>
      </c>
      <c r="L595" s="6">
        <v>0</v>
      </c>
    </row>
    <row r="596" spans="5:12" x14ac:dyDescent="0.3">
      <c r="E596" s="3" t="s">
        <v>275</v>
      </c>
      <c r="F596" s="4"/>
      <c r="G596" s="5">
        <v>67</v>
      </c>
      <c r="H596" s="7">
        <v>13</v>
      </c>
      <c r="I596" s="1">
        <v>30</v>
      </c>
      <c r="J596" s="1">
        <v>15</v>
      </c>
      <c r="K596" s="1">
        <v>8</v>
      </c>
      <c r="L596" s="6">
        <v>1</v>
      </c>
    </row>
    <row r="597" spans="5:12" x14ac:dyDescent="0.3">
      <c r="E597" s="3" t="s">
        <v>276</v>
      </c>
      <c r="F597" s="4"/>
      <c r="G597" s="5">
        <v>846</v>
      </c>
      <c r="H597" s="7">
        <v>99</v>
      </c>
      <c r="I597" s="1">
        <v>407</v>
      </c>
      <c r="J597" s="1">
        <v>229</v>
      </c>
      <c r="K597" s="1">
        <v>77</v>
      </c>
      <c r="L597" s="6">
        <v>34</v>
      </c>
    </row>
    <row r="598" spans="5:12" ht="25" x14ac:dyDescent="0.3">
      <c r="E598" s="3" t="s">
        <v>277</v>
      </c>
      <c r="F598" s="4"/>
      <c r="G598" s="5">
        <v>2206</v>
      </c>
      <c r="H598" s="7">
        <v>237</v>
      </c>
      <c r="I598" s="1">
        <v>991</v>
      </c>
      <c r="J598" s="1">
        <v>667</v>
      </c>
      <c r="K598" s="1">
        <v>219</v>
      </c>
      <c r="L598" s="6">
        <v>92</v>
      </c>
    </row>
    <row r="599" spans="5:12" ht="25" x14ac:dyDescent="0.3">
      <c r="E599" s="3" t="s">
        <v>278</v>
      </c>
      <c r="F599" s="4"/>
      <c r="G599" s="5">
        <v>4808</v>
      </c>
      <c r="H599" s="7">
        <v>539</v>
      </c>
      <c r="I599" s="1">
        <v>2318</v>
      </c>
      <c r="J599" s="1">
        <v>1259</v>
      </c>
      <c r="K599" s="1">
        <v>487</v>
      </c>
      <c r="L599" s="6">
        <v>205</v>
      </c>
    </row>
    <row r="600" spans="5:12" ht="37.5" x14ac:dyDescent="0.3">
      <c r="E600" s="3" t="s">
        <v>279</v>
      </c>
      <c r="F600" s="4"/>
      <c r="G600" s="5">
        <v>791</v>
      </c>
      <c r="H600" s="7">
        <v>72</v>
      </c>
      <c r="I600" s="1">
        <v>389</v>
      </c>
      <c r="J600" s="1">
        <v>205</v>
      </c>
      <c r="K600" s="1">
        <v>86</v>
      </c>
      <c r="L600" s="6">
        <v>39</v>
      </c>
    </row>
    <row r="601" spans="5:12" x14ac:dyDescent="0.3">
      <c r="E601" s="3" t="s">
        <v>280</v>
      </c>
      <c r="F601" s="4"/>
      <c r="G601" s="5">
        <v>49</v>
      </c>
      <c r="H601" s="7">
        <v>7</v>
      </c>
      <c r="I601" s="1">
        <v>20</v>
      </c>
      <c r="J601" s="1">
        <v>9</v>
      </c>
      <c r="K601" s="1">
        <v>11</v>
      </c>
      <c r="L601" s="6">
        <v>2</v>
      </c>
    </row>
    <row r="602" spans="5:12" x14ac:dyDescent="0.3">
      <c r="E602" s="3" t="s">
        <v>281</v>
      </c>
      <c r="F602" s="4"/>
      <c r="G602" s="5">
        <v>342</v>
      </c>
      <c r="H602" s="7">
        <v>43</v>
      </c>
      <c r="I602" s="1">
        <v>160</v>
      </c>
      <c r="J602" s="1">
        <v>95</v>
      </c>
      <c r="K602" s="1">
        <v>35</v>
      </c>
      <c r="L602" s="6">
        <v>9</v>
      </c>
    </row>
    <row r="603" spans="5:12" x14ac:dyDescent="0.3">
      <c r="E603" s="3" t="s">
        <v>282</v>
      </c>
      <c r="F603" s="4"/>
      <c r="G603" s="5">
        <v>657</v>
      </c>
      <c r="H603" s="7">
        <v>75</v>
      </c>
      <c r="I603" s="1">
        <v>302</v>
      </c>
      <c r="J603" s="1">
        <v>182</v>
      </c>
      <c r="K603" s="1">
        <v>63</v>
      </c>
      <c r="L603" s="6">
        <v>35</v>
      </c>
    </row>
    <row r="604" spans="5:12" ht="25" x14ac:dyDescent="0.3">
      <c r="E604" s="3" t="s">
        <v>283</v>
      </c>
      <c r="F604" s="4"/>
      <c r="G604" s="5">
        <v>1327</v>
      </c>
      <c r="H604" s="7">
        <v>126</v>
      </c>
      <c r="I604" s="1">
        <v>563</v>
      </c>
      <c r="J604" s="1">
        <v>423</v>
      </c>
      <c r="K604" s="1">
        <v>141</v>
      </c>
      <c r="L604" s="6">
        <v>74</v>
      </c>
    </row>
    <row r="605" spans="5:12" ht="25" x14ac:dyDescent="0.3">
      <c r="E605" s="3" t="s">
        <v>284</v>
      </c>
      <c r="F605" s="4"/>
      <c r="G605" s="5">
        <v>4597</v>
      </c>
      <c r="H605" s="7">
        <v>464</v>
      </c>
      <c r="I605" s="1">
        <v>2056</v>
      </c>
      <c r="J605" s="1">
        <v>1365</v>
      </c>
      <c r="K605" s="1">
        <v>483</v>
      </c>
      <c r="L605" s="6">
        <v>229</v>
      </c>
    </row>
    <row r="606" spans="5:12" ht="37.5" x14ac:dyDescent="0.3">
      <c r="E606" s="3" t="s">
        <v>285</v>
      </c>
      <c r="F606" s="4"/>
      <c r="G606" s="5">
        <v>588</v>
      </c>
      <c r="H606" s="7">
        <v>47</v>
      </c>
      <c r="I606" s="1">
        <v>254</v>
      </c>
      <c r="J606" s="1">
        <v>194</v>
      </c>
      <c r="K606" s="1">
        <v>58</v>
      </c>
      <c r="L606" s="6">
        <v>35</v>
      </c>
    </row>
    <row r="607" spans="5:12" x14ac:dyDescent="0.3">
      <c r="E607" s="3" t="s">
        <v>286</v>
      </c>
      <c r="F607" s="4"/>
      <c r="G607" s="5">
        <v>173</v>
      </c>
      <c r="H607" s="7">
        <v>18</v>
      </c>
      <c r="I607" s="1">
        <v>72</v>
      </c>
      <c r="J607" s="1">
        <v>57</v>
      </c>
      <c r="K607" s="1">
        <v>15</v>
      </c>
      <c r="L607" s="6">
        <v>11</v>
      </c>
    </row>
    <row r="608" spans="5:12" x14ac:dyDescent="0.3">
      <c r="E608" s="3" t="s">
        <v>287</v>
      </c>
      <c r="F608" s="4"/>
      <c r="G608" s="5">
        <v>545</v>
      </c>
      <c r="H608" s="7">
        <v>63</v>
      </c>
      <c r="I608" s="1">
        <v>241</v>
      </c>
      <c r="J608" s="1">
        <v>169</v>
      </c>
      <c r="K608" s="1">
        <v>47</v>
      </c>
      <c r="L608" s="6">
        <v>25</v>
      </c>
    </row>
    <row r="609" spans="5:12" x14ac:dyDescent="0.3">
      <c r="E609" s="3" t="s">
        <v>288</v>
      </c>
      <c r="F609" s="4"/>
      <c r="G609" s="5">
        <v>240</v>
      </c>
      <c r="H609" s="7">
        <v>19</v>
      </c>
      <c r="I609" s="1">
        <v>88</v>
      </c>
      <c r="J609" s="1">
        <v>82</v>
      </c>
      <c r="K609" s="1">
        <v>33</v>
      </c>
      <c r="L609" s="6">
        <v>18</v>
      </c>
    </row>
    <row r="610" spans="5:12" ht="25" x14ac:dyDescent="0.3">
      <c r="E610" s="3" t="s">
        <v>289</v>
      </c>
      <c r="F610" s="4"/>
      <c r="G610" s="5">
        <v>418</v>
      </c>
      <c r="H610" s="7">
        <v>17</v>
      </c>
      <c r="I610" s="1">
        <v>149</v>
      </c>
      <c r="J610" s="1">
        <v>167</v>
      </c>
      <c r="K610" s="1">
        <v>68</v>
      </c>
      <c r="L610" s="6">
        <v>17</v>
      </c>
    </row>
    <row r="611" spans="5:12" ht="25" x14ac:dyDescent="0.3">
      <c r="E611" s="3" t="s">
        <v>290</v>
      </c>
      <c r="F611" s="4"/>
      <c r="G611" s="5">
        <v>1572</v>
      </c>
      <c r="H611" s="7">
        <v>103</v>
      </c>
      <c r="I611" s="1">
        <v>629</v>
      </c>
      <c r="J611" s="1">
        <v>531</v>
      </c>
      <c r="K611" s="1">
        <v>230</v>
      </c>
      <c r="L611" s="6">
        <v>79</v>
      </c>
    </row>
    <row r="612" spans="5:12" ht="37.5" x14ac:dyDescent="0.3">
      <c r="E612" s="3" t="s">
        <v>291</v>
      </c>
      <c r="F612" s="4"/>
      <c r="G612" s="5">
        <v>168</v>
      </c>
      <c r="H612" s="7">
        <v>13</v>
      </c>
      <c r="I612" s="1">
        <v>60</v>
      </c>
      <c r="J612" s="1">
        <v>61</v>
      </c>
      <c r="K612" s="1">
        <v>26</v>
      </c>
      <c r="L612" s="6">
        <v>8</v>
      </c>
    </row>
    <row r="613" spans="5:12" x14ac:dyDescent="0.3">
      <c r="E613" s="3" t="s">
        <v>292</v>
      </c>
      <c r="F613" s="4"/>
      <c r="G613" s="5">
        <v>186</v>
      </c>
      <c r="H613" s="7">
        <v>21</v>
      </c>
      <c r="I613" s="1">
        <v>70</v>
      </c>
      <c r="J613" s="1">
        <v>64</v>
      </c>
      <c r="K613" s="1">
        <v>23</v>
      </c>
      <c r="L613" s="6">
        <v>8</v>
      </c>
    </row>
    <row r="614" spans="5:12" x14ac:dyDescent="0.3">
      <c r="E614" s="3" t="s">
        <v>293</v>
      </c>
      <c r="F614" s="4"/>
      <c r="G614" s="5">
        <v>279</v>
      </c>
      <c r="H614" s="7">
        <v>24</v>
      </c>
      <c r="I614" s="1">
        <v>110</v>
      </c>
      <c r="J614" s="1">
        <v>78</v>
      </c>
      <c r="K614" s="1">
        <v>54</v>
      </c>
      <c r="L614" s="6">
        <v>13</v>
      </c>
    </row>
    <row r="615" spans="5:12" x14ac:dyDescent="0.3">
      <c r="E615" s="3" t="s">
        <v>294</v>
      </c>
      <c r="F615" s="4"/>
      <c r="G615" s="5">
        <v>66</v>
      </c>
      <c r="H615" s="7">
        <v>1</v>
      </c>
      <c r="I615" s="1">
        <v>25</v>
      </c>
      <c r="J615" s="1">
        <v>25</v>
      </c>
      <c r="K615" s="1">
        <v>13</v>
      </c>
      <c r="L615" s="6">
        <v>2</v>
      </c>
    </row>
    <row r="616" spans="5:12" ht="25" x14ac:dyDescent="0.3">
      <c r="E616" s="3" t="s">
        <v>295</v>
      </c>
      <c r="F616" s="4"/>
      <c r="G616" s="5">
        <v>110</v>
      </c>
      <c r="H616" s="7">
        <v>4</v>
      </c>
      <c r="I616" s="1">
        <v>27</v>
      </c>
      <c r="J616" s="1">
        <v>49</v>
      </c>
      <c r="K616" s="1">
        <v>23</v>
      </c>
      <c r="L616" s="6">
        <v>7</v>
      </c>
    </row>
    <row r="617" spans="5:12" ht="25" x14ac:dyDescent="0.3">
      <c r="E617" s="3" t="s">
        <v>296</v>
      </c>
      <c r="F617" s="4"/>
      <c r="G617" s="5">
        <v>407</v>
      </c>
      <c r="H617" s="7">
        <v>15</v>
      </c>
      <c r="I617" s="1">
        <v>129</v>
      </c>
      <c r="J617" s="1">
        <v>182</v>
      </c>
      <c r="K617" s="1">
        <v>67</v>
      </c>
      <c r="L617" s="6">
        <v>14</v>
      </c>
    </row>
    <row r="618" spans="5:12" ht="37.5" x14ac:dyDescent="0.3">
      <c r="E618" s="3" t="s">
        <v>297</v>
      </c>
      <c r="F618" s="4"/>
      <c r="G618" s="5">
        <v>43</v>
      </c>
      <c r="H618" s="7">
        <v>2</v>
      </c>
      <c r="I618" s="1">
        <v>15</v>
      </c>
      <c r="J618" s="1">
        <v>20</v>
      </c>
      <c r="K618" s="1">
        <v>4</v>
      </c>
      <c r="L618" s="6">
        <v>2</v>
      </c>
    </row>
    <row r="619" spans="5:12" x14ac:dyDescent="0.3">
      <c r="E619" s="3" t="s">
        <v>298</v>
      </c>
      <c r="F619" s="4"/>
      <c r="G619" s="5">
        <v>158</v>
      </c>
      <c r="H619" s="7">
        <v>9</v>
      </c>
      <c r="I619" s="1">
        <v>51</v>
      </c>
      <c r="J619" s="1">
        <v>62</v>
      </c>
      <c r="K619" s="1">
        <v>25</v>
      </c>
      <c r="L619" s="6">
        <v>11</v>
      </c>
    </row>
    <row r="620" spans="5:12" x14ac:dyDescent="0.3">
      <c r="E620" s="3" t="s">
        <v>299</v>
      </c>
      <c r="F620" s="4"/>
      <c r="G620" s="5">
        <v>109</v>
      </c>
      <c r="H620" s="7">
        <v>4</v>
      </c>
      <c r="I620" s="1">
        <v>38</v>
      </c>
      <c r="J620" s="1">
        <v>44</v>
      </c>
      <c r="K620" s="1">
        <v>17</v>
      </c>
      <c r="L620" s="6">
        <v>6</v>
      </c>
    </row>
    <row r="621" spans="5:12" x14ac:dyDescent="0.3">
      <c r="E621" s="3" t="s">
        <v>300</v>
      </c>
      <c r="F621" s="4"/>
      <c r="G621" s="5">
        <v>15</v>
      </c>
      <c r="H621" s="7">
        <v>1</v>
      </c>
      <c r="I621" s="1">
        <v>4</v>
      </c>
      <c r="J621" s="1">
        <v>7</v>
      </c>
      <c r="K621" s="1">
        <v>3</v>
      </c>
      <c r="L621" s="6">
        <v>0</v>
      </c>
    </row>
    <row r="622" spans="5:12" ht="25" x14ac:dyDescent="0.3">
      <c r="E622" s="3" t="s">
        <v>301</v>
      </c>
      <c r="F622" s="4"/>
      <c r="G622" s="5">
        <v>12</v>
      </c>
      <c r="H622" s="7">
        <v>0</v>
      </c>
      <c r="I622" s="1">
        <v>1</v>
      </c>
      <c r="J622" s="1">
        <v>8</v>
      </c>
      <c r="K622" s="1">
        <v>3</v>
      </c>
      <c r="L622" s="6">
        <v>0</v>
      </c>
    </row>
    <row r="623" spans="5:12" ht="25" x14ac:dyDescent="0.3">
      <c r="E623" s="3" t="s">
        <v>302</v>
      </c>
      <c r="F623" s="4"/>
      <c r="G623" s="5">
        <v>35</v>
      </c>
      <c r="H623" s="7">
        <v>0</v>
      </c>
      <c r="I623" s="1">
        <v>8</v>
      </c>
      <c r="J623" s="1">
        <v>18</v>
      </c>
      <c r="K623" s="1">
        <v>8</v>
      </c>
      <c r="L623" s="6">
        <v>1</v>
      </c>
    </row>
    <row r="624" spans="5:12" ht="37.5" x14ac:dyDescent="0.3">
      <c r="E624" s="3" t="s">
        <v>303</v>
      </c>
      <c r="F624" s="4"/>
      <c r="G624" s="5">
        <v>5</v>
      </c>
      <c r="H624" s="7">
        <v>0</v>
      </c>
      <c r="I624" s="1">
        <v>1</v>
      </c>
      <c r="J624" s="1">
        <v>2</v>
      </c>
      <c r="K624" s="1">
        <v>2</v>
      </c>
      <c r="L624" s="6">
        <v>0</v>
      </c>
    </row>
    <row r="625" spans="5:12" x14ac:dyDescent="0.3">
      <c r="E625" s="3" t="s">
        <v>304</v>
      </c>
      <c r="F625" s="4"/>
      <c r="G625" s="5">
        <v>47</v>
      </c>
      <c r="H625" s="7">
        <v>2</v>
      </c>
      <c r="I625" s="1">
        <v>20</v>
      </c>
      <c r="J625" s="1">
        <v>12</v>
      </c>
      <c r="K625" s="1">
        <v>10</v>
      </c>
      <c r="L625" s="6">
        <v>3</v>
      </c>
    </row>
    <row r="626" spans="5:12" x14ac:dyDescent="0.3">
      <c r="E626" s="3" t="s">
        <v>305</v>
      </c>
      <c r="F626" s="4"/>
      <c r="G626" s="5">
        <v>22</v>
      </c>
      <c r="H626" s="7">
        <v>1</v>
      </c>
      <c r="I626" s="1">
        <v>5</v>
      </c>
      <c r="J626" s="1">
        <v>10</v>
      </c>
      <c r="K626" s="1">
        <v>3</v>
      </c>
      <c r="L626" s="6">
        <v>3</v>
      </c>
    </row>
    <row r="627" spans="5:12" x14ac:dyDescent="0.3">
      <c r="E627" s="3" t="s">
        <v>306</v>
      </c>
      <c r="F627" s="4"/>
      <c r="G627" s="5">
        <v>12</v>
      </c>
      <c r="H627" s="7">
        <v>3</v>
      </c>
      <c r="I627" s="1">
        <v>5</v>
      </c>
      <c r="J627" s="1">
        <v>2</v>
      </c>
      <c r="K627" s="1">
        <v>1</v>
      </c>
      <c r="L627" s="6">
        <v>1</v>
      </c>
    </row>
    <row r="628" spans="5:12" ht="25" x14ac:dyDescent="0.3">
      <c r="E628" s="3" t="s">
        <v>307</v>
      </c>
      <c r="F628" s="4"/>
      <c r="G628" s="5">
        <v>0</v>
      </c>
      <c r="H628" s="7">
        <v>0</v>
      </c>
      <c r="I628" s="1">
        <v>0</v>
      </c>
      <c r="J628" s="1">
        <v>0</v>
      </c>
      <c r="K628" s="1">
        <v>0</v>
      </c>
      <c r="L628" s="6">
        <v>0</v>
      </c>
    </row>
    <row r="629" spans="5:12" ht="25" x14ac:dyDescent="0.3">
      <c r="E629" s="3" t="s">
        <v>308</v>
      </c>
      <c r="F629" s="4"/>
      <c r="G629" s="5">
        <v>0</v>
      </c>
      <c r="H629" s="7">
        <v>0</v>
      </c>
      <c r="I629" s="1">
        <v>0</v>
      </c>
      <c r="J629" s="1">
        <v>0</v>
      </c>
      <c r="K629" s="1">
        <v>0</v>
      </c>
      <c r="L629" s="6">
        <v>0</v>
      </c>
    </row>
    <row r="630" spans="5:12" ht="37.5" x14ac:dyDescent="0.3">
      <c r="E630" s="3" t="s">
        <v>309</v>
      </c>
      <c r="F630" s="4"/>
      <c r="G630" s="5">
        <v>0</v>
      </c>
      <c r="H630" s="7">
        <v>0</v>
      </c>
      <c r="I630" s="1">
        <v>0</v>
      </c>
      <c r="J630" s="1">
        <v>0</v>
      </c>
      <c r="K630" s="1">
        <v>0</v>
      </c>
      <c r="L630" s="6">
        <v>0</v>
      </c>
    </row>
    <row r="631" spans="5:12" x14ac:dyDescent="0.3">
      <c r="E631" s="3" t="s">
        <v>310</v>
      </c>
      <c r="F631" s="4"/>
      <c r="G631" s="5">
        <v>0</v>
      </c>
      <c r="H631" s="7">
        <v>0</v>
      </c>
      <c r="I631" s="1">
        <v>0</v>
      </c>
      <c r="J631" s="1">
        <v>0</v>
      </c>
      <c r="K631" s="1">
        <v>0</v>
      </c>
      <c r="L631" s="6">
        <v>0</v>
      </c>
    </row>
    <row r="632" spans="5:12" x14ac:dyDescent="0.3">
      <c r="E632" s="3" t="s">
        <v>311</v>
      </c>
      <c r="F632" s="4"/>
      <c r="G632" s="5">
        <v>0</v>
      </c>
      <c r="H632" s="7">
        <v>0</v>
      </c>
      <c r="I632" s="1">
        <v>0</v>
      </c>
      <c r="J632" s="1">
        <v>0</v>
      </c>
      <c r="K632" s="1">
        <v>0</v>
      </c>
      <c r="L632" s="6">
        <v>0</v>
      </c>
    </row>
    <row r="633" spans="5:12" x14ac:dyDescent="0.3">
      <c r="E633" s="3" t="s">
        <v>312</v>
      </c>
      <c r="F633" s="4"/>
      <c r="G633" s="5">
        <v>43</v>
      </c>
      <c r="H633" s="7">
        <v>8</v>
      </c>
      <c r="I633" s="1">
        <v>19</v>
      </c>
      <c r="J633" s="1">
        <v>6</v>
      </c>
      <c r="K633" s="1">
        <v>3</v>
      </c>
      <c r="L633" s="6">
        <v>7</v>
      </c>
    </row>
    <row r="634" spans="5:12" ht="25" x14ac:dyDescent="0.3">
      <c r="E634" s="3" t="s">
        <v>313</v>
      </c>
      <c r="F634" s="4"/>
      <c r="G634" s="5">
        <v>1</v>
      </c>
      <c r="H634" s="7">
        <v>1</v>
      </c>
      <c r="I634" s="1">
        <v>0</v>
      </c>
      <c r="J634" s="1">
        <v>0</v>
      </c>
      <c r="K634" s="1">
        <v>0</v>
      </c>
      <c r="L634" s="6">
        <v>0</v>
      </c>
    </row>
    <row r="635" spans="5:12" ht="25" x14ac:dyDescent="0.3">
      <c r="E635" s="3" t="s">
        <v>314</v>
      </c>
      <c r="F635" s="4"/>
      <c r="G635" s="5">
        <v>6</v>
      </c>
      <c r="H635" s="7">
        <v>0</v>
      </c>
      <c r="I635" s="1">
        <v>5</v>
      </c>
      <c r="J635" s="1">
        <v>0</v>
      </c>
      <c r="K635" s="1">
        <v>0</v>
      </c>
      <c r="L635" s="6">
        <v>1</v>
      </c>
    </row>
    <row r="636" spans="5:12" ht="37.5" x14ac:dyDescent="0.3">
      <c r="E636" s="3" t="s">
        <v>315</v>
      </c>
      <c r="F636" s="4"/>
      <c r="G636" s="5">
        <v>1</v>
      </c>
      <c r="H636" s="7">
        <v>0</v>
      </c>
      <c r="I636" s="1">
        <v>0</v>
      </c>
      <c r="J636" s="1">
        <v>1</v>
      </c>
      <c r="K636" s="1">
        <v>0</v>
      </c>
      <c r="L636" s="6">
        <v>0</v>
      </c>
    </row>
    <row r="637" spans="5:12" x14ac:dyDescent="0.3">
      <c r="E637" s="3" t="s">
        <v>316</v>
      </c>
      <c r="F637" s="4"/>
      <c r="G637" s="5">
        <v>0</v>
      </c>
      <c r="H637" s="7">
        <v>0</v>
      </c>
      <c r="I637" s="1">
        <v>0</v>
      </c>
      <c r="J637" s="1">
        <v>0</v>
      </c>
      <c r="K637" s="1">
        <v>0</v>
      </c>
      <c r="L637" s="6">
        <v>0</v>
      </c>
    </row>
    <row r="638" spans="5:12" x14ac:dyDescent="0.3">
      <c r="E638" s="3" t="s">
        <v>317</v>
      </c>
      <c r="F638" s="4"/>
      <c r="G638" s="5">
        <v>1</v>
      </c>
      <c r="H638" s="7">
        <v>1</v>
      </c>
      <c r="I638" s="1">
        <v>0</v>
      </c>
      <c r="J638" s="1">
        <v>0</v>
      </c>
      <c r="K638" s="1">
        <v>0</v>
      </c>
      <c r="L638" s="6">
        <v>0</v>
      </c>
    </row>
    <row r="639" spans="5:12" x14ac:dyDescent="0.3">
      <c r="E639" s="3" t="s">
        <v>318</v>
      </c>
      <c r="F639" s="4"/>
      <c r="G639" s="5">
        <v>25</v>
      </c>
      <c r="H639" s="7">
        <v>6</v>
      </c>
      <c r="I639" s="1">
        <v>10</v>
      </c>
      <c r="J639" s="1">
        <v>5</v>
      </c>
      <c r="K639" s="1">
        <v>2</v>
      </c>
      <c r="L639" s="6">
        <v>2</v>
      </c>
    </row>
    <row r="640" spans="5:12" ht="25" x14ac:dyDescent="0.3">
      <c r="E640" s="3" t="s">
        <v>319</v>
      </c>
      <c r="F640" s="4"/>
      <c r="G640" s="5">
        <v>17</v>
      </c>
      <c r="H640" s="7">
        <v>7</v>
      </c>
      <c r="I640" s="1">
        <v>7</v>
      </c>
      <c r="J640" s="1">
        <v>2</v>
      </c>
      <c r="K640" s="1">
        <v>0</v>
      </c>
      <c r="L640" s="6">
        <v>1</v>
      </c>
    </row>
    <row r="641" spans="5:12" ht="25" x14ac:dyDescent="0.3">
      <c r="E641" s="3" t="s">
        <v>320</v>
      </c>
      <c r="F641" s="4"/>
      <c r="G641" s="5">
        <v>21</v>
      </c>
      <c r="H641" s="7">
        <v>8</v>
      </c>
      <c r="I641" s="1">
        <v>7</v>
      </c>
      <c r="J641" s="1">
        <v>4</v>
      </c>
      <c r="K641" s="1">
        <v>0</v>
      </c>
      <c r="L641" s="6">
        <v>2</v>
      </c>
    </row>
    <row r="642" spans="5:12" ht="37.5" x14ac:dyDescent="0.3">
      <c r="E642" s="3" t="s">
        <v>321</v>
      </c>
      <c r="F642" s="4"/>
      <c r="G642" s="5">
        <v>8</v>
      </c>
      <c r="H642" s="7">
        <v>3</v>
      </c>
      <c r="I642" s="1">
        <v>3</v>
      </c>
      <c r="J642" s="1">
        <v>1</v>
      </c>
      <c r="K642" s="1">
        <v>0</v>
      </c>
      <c r="L642" s="6">
        <v>1</v>
      </c>
    </row>
    <row r="643" spans="5:12" x14ac:dyDescent="0.3">
      <c r="E643" s="3" t="s">
        <v>322</v>
      </c>
      <c r="F643" s="4"/>
      <c r="G643" s="5">
        <v>0</v>
      </c>
      <c r="H643" s="7">
        <v>0</v>
      </c>
      <c r="I643" s="1">
        <v>0</v>
      </c>
      <c r="J643" s="1">
        <v>0</v>
      </c>
      <c r="K643" s="1">
        <v>0</v>
      </c>
      <c r="L643" s="6">
        <v>0</v>
      </c>
    </row>
    <row r="644" spans="5:12" x14ac:dyDescent="0.3">
      <c r="E644" s="3" t="s">
        <v>323</v>
      </c>
      <c r="F644" s="4"/>
      <c r="G644" s="5">
        <v>1</v>
      </c>
      <c r="H644" s="7">
        <v>0</v>
      </c>
      <c r="I644" s="1">
        <v>0</v>
      </c>
      <c r="J644" s="1">
        <v>0</v>
      </c>
      <c r="K644" s="1">
        <v>0</v>
      </c>
      <c r="L644" s="6">
        <v>1</v>
      </c>
    </row>
    <row r="645" spans="5:12" x14ac:dyDescent="0.3">
      <c r="E645" s="3" t="s">
        <v>324</v>
      </c>
      <c r="F645" s="4"/>
      <c r="G645" s="5">
        <v>11</v>
      </c>
      <c r="H645" s="7">
        <v>2</v>
      </c>
      <c r="I645" s="1">
        <v>3</v>
      </c>
      <c r="J645" s="1">
        <v>3</v>
      </c>
      <c r="K645" s="1">
        <v>0</v>
      </c>
      <c r="L645" s="6">
        <v>3</v>
      </c>
    </row>
    <row r="646" spans="5:12" ht="25" x14ac:dyDescent="0.3">
      <c r="E646" s="3" t="s">
        <v>325</v>
      </c>
      <c r="F646" s="4"/>
      <c r="G646" s="5">
        <v>35</v>
      </c>
      <c r="H646" s="7">
        <v>5</v>
      </c>
      <c r="I646" s="1">
        <v>14</v>
      </c>
      <c r="J646" s="1">
        <v>11</v>
      </c>
      <c r="K646" s="1">
        <v>1</v>
      </c>
      <c r="L646" s="6">
        <v>4</v>
      </c>
    </row>
    <row r="647" spans="5:12" ht="25" x14ac:dyDescent="0.3">
      <c r="E647" s="3" t="s">
        <v>326</v>
      </c>
      <c r="F647" s="4"/>
      <c r="G647" s="5">
        <v>46</v>
      </c>
      <c r="H647" s="7">
        <v>6</v>
      </c>
      <c r="I647" s="1">
        <v>21</v>
      </c>
      <c r="J647" s="1">
        <v>13</v>
      </c>
      <c r="K647" s="1">
        <v>1</v>
      </c>
      <c r="L647" s="6">
        <v>5</v>
      </c>
    </row>
    <row r="648" spans="5:12" ht="37.5" x14ac:dyDescent="0.3">
      <c r="E648" s="3" t="s">
        <v>327</v>
      </c>
      <c r="F648" s="4"/>
      <c r="G648" s="5">
        <v>6</v>
      </c>
      <c r="H648" s="7">
        <v>2</v>
      </c>
      <c r="I648" s="1">
        <v>2</v>
      </c>
      <c r="J648" s="1">
        <v>2</v>
      </c>
      <c r="K648" s="1">
        <v>0</v>
      </c>
      <c r="L648" s="6">
        <v>0</v>
      </c>
    </row>
    <row r="649" spans="5:12" x14ac:dyDescent="0.3">
      <c r="E649" s="3" t="s">
        <v>328</v>
      </c>
      <c r="F649" s="4"/>
      <c r="G649" s="5">
        <v>0</v>
      </c>
      <c r="H649" s="7">
        <v>0</v>
      </c>
      <c r="I649" s="1">
        <v>0</v>
      </c>
      <c r="J649" s="1">
        <v>0</v>
      </c>
      <c r="K649" s="1">
        <v>0</v>
      </c>
      <c r="L649" s="6">
        <v>0</v>
      </c>
    </row>
    <row r="650" spans="5:12" x14ac:dyDescent="0.3">
      <c r="E650" s="3" t="s">
        <v>329</v>
      </c>
      <c r="F650" s="4"/>
      <c r="G650" s="5">
        <v>5</v>
      </c>
      <c r="H650" s="7">
        <v>2</v>
      </c>
      <c r="I650" s="1">
        <v>3</v>
      </c>
      <c r="J650" s="1">
        <v>0</v>
      </c>
      <c r="K650" s="1">
        <v>0</v>
      </c>
      <c r="L650" s="6">
        <v>0</v>
      </c>
    </row>
    <row r="651" spans="5:12" x14ac:dyDescent="0.3">
      <c r="E651" s="3" t="s">
        <v>330</v>
      </c>
      <c r="F651" s="4"/>
      <c r="G651" s="5">
        <v>5</v>
      </c>
      <c r="H651" s="7">
        <v>0</v>
      </c>
      <c r="I651" s="1">
        <v>3</v>
      </c>
      <c r="J651" s="1">
        <v>0</v>
      </c>
      <c r="K651" s="1">
        <v>0</v>
      </c>
      <c r="L651" s="6">
        <v>2</v>
      </c>
    </row>
    <row r="652" spans="5:12" ht="25" x14ac:dyDescent="0.3">
      <c r="E652" s="3" t="s">
        <v>331</v>
      </c>
      <c r="F652" s="4"/>
      <c r="G652" s="5">
        <v>23</v>
      </c>
      <c r="H652" s="7">
        <v>3</v>
      </c>
      <c r="I652" s="1">
        <v>5</v>
      </c>
      <c r="J652" s="1">
        <v>10</v>
      </c>
      <c r="K652" s="1">
        <v>0</v>
      </c>
      <c r="L652" s="6">
        <v>5</v>
      </c>
    </row>
    <row r="653" spans="5:12" ht="25" x14ac:dyDescent="0.3">
      <c r="E653" s="3" t="s">
        <v>332</v>
      </c>
      <c r="F653" s="4"/>
      <c r="G653" s="5">
        <v>31</v>
      </c>
      <c r="H653" s="7">
        <v>8</v>
      </c>
      <c r="I653" s="1">
        <v>11</v>
      </c>
      <c r="J653" s="1">
        <v>6</v>
      </c>
      <c r="K653" s="1">
        <v>0</v>
      </c>
      <c r="L653" s="6">
        <v>6</v>
      </c>
    </row>
    <row r="654" spans="5:12" ht="37.5" x14ac:dyDescent="0.3">
      <c r="E654" s="3" t="s">
        <v>333</v>
      </c>
      <c r="F654" s="4"/>
      <c r="G654" s="5">
        <v>2</v>
      </c>
      <c r="H654" s="7">
        <v>0</v>
      </c>
      <c r="I654" s="1">
        <v>2</v>
      </c>
      <c r="J654" s="1">
        <v>0</v>
      </c>
      <c r="K654" s="1">
        <v>0</v>
      </c>
      <c r="L654" s="6">
        <v>0</v>
      </c>
    </row>
    <row r="655" spans="5:12" x14ac:dyDescent="0.3">
      <c r="E655" s="3" t="s">
        <v>334</v>
      </c>
      <c r="F655" s="4"/>
      <c r="G655" s="5">
        <v>1</v>
      </c>
      <c r="H655" s="7">
        <v>0</v>
      </c>
      <c r="I655" s="1">
        <v>1</v>
      </c>
      <c r="J655" s="1">
        <v>0</v>
      </c>
      <c r="K655" s="1">
        <v>0</v>
      </c>
      <c r="L655" s="6">
        <v>0</v>
      </c>
    </row>
    <row r="656" spans="5:12" x14ac:dyDescent="0.3">
      <c r="E656" s="3" t="s">
        <v>335</v>
      </c>
      <c r="F656" s="4"/>
      <c r="G656" s="5">
        <v>3</v>
      </c>
      <c r="H656" s="7">
        <v>0</v>
      </c>
      <c r="I656" s="1">
        <v>2</v>
      </c>
      <c r="J656" s="1">
        <v>0</v>
      </c>
      <c r="K656" s="1">
        <v>0</v>
      </c>
      <c r="L656" s="6">
        <v>1</v>
      </c>
    </row>
    <row r="657" spans="5:12" x14ac:dyDescent="0.3">
      <c r="E657" s="3" t="s">
        <v>336</v>
      </c>
      <c r="F657" s="4"/>
      <c r="G657" s="5">
        <v>1</v>
      </c>
      <c r="H657" s="7">
        <v>0</v>
      </c>
      <c r="I657" s="1">
        <v>1</v>
      </c>
      <c r="J657" s="1">
        <v>0</v>
      </c>
      <c r="K657" s="1">
        <v>0</v>
      </c>
      <c r="L657" s="6">
        <v>0</v>
      </c>
    </row>
    <row r="658" spans="5:12" ht="25" x14ac:dyDescent="0.3">
      <c r="E658" s="3" t="s">
        <v>337</v>
      </c>
      <c r="F658" s="4"/>
      <c r="G658" s="5">
        <v>3</v>
      </c>
      <c r="H658" s="7">
        <v>1</v>
      </c>
      <c r="I658" s="1">
        <v>1</v>
      </c>
      <c r="J658" s="1">
        <v>1</v>
      </c>
      <c r="K658" s="1">
        <v>0</v>
      </c>
      <c r="L658" s="6">
        <v>0</v>
      </c>
    </row>
    <row r="659" spans="5:12" ht="25" x14ac:dyDescent="0.3">
      <c r="E659" s="3" t="s">
        <v>338</v>
      </c>
      <c r="F659" s="4"/>
      <c r="G659" s="5">
        <v>6</v>
      </c>
      <c r="H659" s="7">
        <v>0</v>
      </c>
      <c r="I659" s="1">
        <v>3</v>
      </c>
      <c r="J659" s="1">
        <v>0</v>
      </c>
      <c r="K659" s="1">
        <v>0</v>
      </c>
      <c r="L659" s="6">
        <v>3</v>
      </c>
    </row>
    <row r="660" spans="5:12" ht="37.5" x14ac:dyDescent="0.3">
      <c r="E660" s="3" t="s">
        <v>339</v>
      </c>
      <c r="F660" s="4"/>
      <c r="G660" s="5">
        <v>1</v>
      </c>
      <c r="H660" s="7">
        <v>0</v>
      </c>
      <c r="I660" s="1">
        <v>0</v>
      </c>
      <c r="J660" s="1">
        <v>1</v>
      </c>
      <c r="K660" s="1">
        <v>0</v>
      </c>
      <c r="L660" s="6">
        <v>0</v>
      </c>
    </row>
    <row r="661" spans="5:12" x14ac:dyDescent="0.3">
      <c r="E661" s="3" t="s">
        <v>340</v>
      </c>
      <c r="F661" s="4"/>
      <c r="G661" s="5">
        <v>0</v>
      </c>
      <c r="H661" s="7">
        <v>0</v>
      </c>
      <c r="I661" s="1">
        <v>0</v>
      </c>
      <c r="J661" s="1">
        <v>0</v>
      </c>
      <c r="K661" s="1">
        <v>0</v>
      </c>
      <c r="L661" s="6">
        <v>0</v>
      </c>
    </row>
    <row r="662" spans="5:12" x14ac:dyDescent="0.3">
      <c r="E662" s="3" t="s">
        <v>341</v>
      </c>
      <c r="F662" s="4"/>
      <c r="G662" s="5">
        <v>1</v>
      </c>
      <c r="H662" s="7">
        <v>0</v>
      </c>
      <c r="I662" s="1">
        <v>1</v>
      </c>
      <c r="J662" s="1">
        <v>0</v>
      </c>
      <c r="K662" s="1">
        <v>0</v>
      </c>
      <c r="L662" s="6">
        <v>0</v>
      </c>
    </row>
    <row r="663" spans="5:12" x14ac:dyDescent="0.3">
      <c r="E663" s="3" t="s">
        <v>342</v>
      </c>
      <c r="F663" s="4"/>
      <c r="G663" s="5">
        <v>0</v>
      </c>
      <c r="H663" s="7">
        <v>0</v>
      </c>
      <c r="I663" s="1">
        <v>0</v>
      </c>
      <c r="J663" s="1">
        <v>0</v>
      </c>
      <c r="K663" s="1">
        <v>0</v>
      </c>
      <c r="L663" s="6">
        <v>0</v>
      </c>
    </row>
    <row r="664" spans="5:12" ht="25" x14ac:dyDescent="0.3">
      <c r="E664" s="3" t="s">
        <v>343</v>
      </c>
      <c r="F664" s="4"/>
      <c r="G664" s="5">
        <v>2</v>
      </c>
      <c r="H664" s="7">
        <v>0</v>
      </c>
      <c r="I664" s="1">
        <v>0</v>
      </c>
      <c r="J664" s="1">
        <v>2</v>
      </c>
      <c r="K664" s="1">
        <v>0</v>
      </c>
      <c r="L664" s="6">
        <v>0</v>
      </c>
    </row>
    <row r="665" spans="5:12" ht="25" x14ac:dyDescent="0.3">
      <c r="E665" s="3" t="s">
        <v>344</v>
      </c>
      <c r="F665" s="4"/>
      <c r="G665" s="5">
        <v>1</v>
      </c>
      <c r="H665" s="7">
        <v>0</v>
      </c>
      <c r="I665" s="1">
        <v>0</v>
      </c>
      <c r="J665" s="1">
        <v>1</v>
      </c>
      <c r="K665" s="1">
        <v>0</v>
      </c>
      <c r="L665" s="6">
        <v>0</v>
      </c>
    </row>
    <row r="666" spans="5:12" ht="37.5" x14ac:dyDescent="0.3">
      <c r="E666" s="3" t="s">
        <v>345</v>
      </c>
      <c r="F666" s="4"/>
      <c r="G666" s="5">
        <v>0</v>
      </c>
      <c r="H666" s="7">
        <v>0</v>
      </c>
      <c r="I666" s="1">
        <v>0</v>
      </c>
      <c r="J666" s="1">
        <v>0</v>
      </c>
      <c r="K666" s="1">
        <v>0</v>
      </c>
      <c r="L666" s="6">
        <v>0</v>
      </c>
    </row>
    <row r="667" spans="5:12" x14ac:dyDescent="0.3">
      <c r="E667" s="3" t="s">
        <v>346</v>
      </c>
      <c r="F667" s="4"/>
      <c r="G667" s="5">
        <v>0</v>
      </c>
      <c r="H667" s="7">
        <v>0</v>
      </c>
      <c r="I667" s="1">
        <v>0</v>
      </c>
      <c r="J667" s="1">
        <v>0</v>
      </c>
      <c r="K667" s="1">
        <v>0</v>
      </c>
      <c r="L667" s="6">
        <v>0</v>
      </c>
    </row>
    <row r="668" spans="5:12" x14ac:dyDescent="0.3">
      <c r="E668" s="3" t="s">
        <v>347</v>
      </c>
      <c r="F668" s="4"/>
      <c r="G668" s="5">
        <v>1</v>
      </c>
      <c r="H668" s="7">
        <v>0</v>
      </c>
      <c r="I668" s="1">
        <v>0</v>
      </c>
      <c r="J668" s="1">
        <v>1</v>
      </c>
      <c r="K668" s="1">
        <v>0</v>
      </c>
      <c r="L668" s="6">
        <v>0</v>
      </c>
    </row>
    <row r="669" spans="5:12" x14ac:dyDescent="0.3">
      <c r="E669" s="3" t="s">
        <v>348</v>
      </c>
      <c r="F669" s="4"/>
      <c r="G669" s="5">
        <v>0</v>
      </c>
      <c r="H669" s="7">
        <v>0</v>
      </c>
      <c r="I669" s="1">
        <v>0</v>
      </c>
      <c r="J669" s="1">
        <v>0</v>
      </c>
      <c r="K669" s="1">
        <v>0</v>
      </c>
      <c r="L669" s="6">
        <v>0</v>
      </c>
    </row>
    <row r="670" spans="5:12" ht="25" x14ac:dyDescent="0.3">
      <c r="E670" s="3" t="s">
        <v>349</v>
      </c>
      <c r="F670" s="4"/>
      <c r="G670" s="5">
        <v>0</v>
      </c>
      <c r="H670" s="7">
        <v>0</v>
      </c>
      <c r="I670" s="1">
        <v>0</v>
      </c>
      <c r="J670" s="1">
        <v>0</v>
      </c>
      <c r="K670" s="1">
        <v>0</v>
      </c>
      <c r="L670" s="6">
        <v>0</v>
      </c>
    </row>
    <row r="671" spans="5:12" ht="25" x14ac:dyDescent="0.3">
      <c r="E671" s="3" t="s">
        <v>350</v>
      </c>
      <c r="F671" s="4"/>
      <c r="G671" s="5">
        <v>0</v>
      </c>
      <c r="H671" s="7">
        <v>0</v>
      </c>
      <c r="I671" s="1">
        <v>0</v>
      </c>
      <c r="J671" s="1">
        <v>0</v>
      </c>
      <c r="K671" s="1">
        <v>0</v>
      </c>
      <c r="L671" s="6">
        <v>0</v>
      </c>
    </row>
    <row r="672" spans="5:12" ht="37.5" x14ac:dyDescent="0.3">
      <c r="E672" s="3" t="s">
        <v>351</v>
      </c>
      <c r="F672" s="4"/>
      <c r="G672" s="5">
        <v>1</v>
      </c>
      <c r="H672" s="7">
        <v>1</v>
      </c>
      <c r="I672" s="1">
        <v>0</v>
      </c>
      <c r="J672" s="1">
        <v>0</v>
      </c>
      <c r="K672" s="1">
        <v>0</v>
      </c>
      <c r="L672" s="6">
        <v>0</v>
      </c>
    </row>
    <row r="673" spans="2:14" x14ac:dyDescent="0.3">
      <c r="E673" s="3" t="s">
        <v>352</v>
      </c>
      <c r="F673" s="4"/>
      <c r="G673" s="5">
        <v>0</v>
      </c>
      <c r="H673" s="7">
        <v>0</v>
      </c>
      <c r="I673" s="1">
        <v>0</v>
      </c>
      <c r="J673" s="1">
        <v>0</v>
      </c>
      <c r="K673" s="1">
        <v>0</v>
      </c>
      <c r="L673" s="6">
        <v>0</v>
      </c>
    </row>
    <row r="674" spans="2:14" x14ac:dyDescent="0.3">
      <c r="E674" s="52" t="s">
        <v>353</v>
      </c>
      <c r="F674" s="48"/>
      <c r="G674" s="49">
        <v>0</v>
      </c>
      <c r="H674" s="61">
        <v>0</v>
      </c>
      <c r="I674" s="28">
        <v>0</v>
      </c>
      <c r="J674" s="28">
        <v>0</v>
      </c>
      <c r="K674" s="28">
        <v>0</v>
      </c>
      <c r="L674" s="62">
        <v>0</v>
      </c>
    </row>
    <row r="676" spans="2:14" x14ac:dyDescent="0.3">
      <c r="B676" s="35" t="str">
        <f xml:space="preserve"> HYPERLINK("#'目次'!B13", "[7]")</f>
        <v>[7]</v>
      </c>
      <c r="C676" s="25" t="s">
        <v>14</v>
      </c>
    </row>
    <row r="679" spans="2:14" x14ac:dyDescent="0.3">
      <c r="C679" s="25" t="s">
        <v>356</v>
      </c>
    </row>
    <row r="680" spans="2:14" ht="25" x14ac:dyDescent="0.3">
      <c r="E680" s="95"/>
      <c r="F680" s="96"/>
      <c r="G680" s="37" t="s">
        <v>16</v>
      </c>
      <c r="H680" s="41" t="s">
        <v>17</v>
      </c>
      <c r="I680" s="18" t="s">
        <v>18</v>
      </c>
      <c r="J680" s="18" t="s">
        <v>19</v>
      </c>
      <c r="K680" s="18" t="s">
        <v>20</v>
      </c>
      <c r="L680" s="18" t="s">
        <v>21</v>
      </c>
      <c r="M680" s="18" t="s">
        <v>22</v>
      </c>
      <c r="N680" s="34" t="s">
        <v>23</v>
      </c>
    </row>
    <row r="681" spans="2:14" x14ac:dyDescent="0.3">
      <c r="E681" s="97"/>
      <c r="F681" s="98"/>
      <c r="G681" s="40"/>
      <c r="H681" s="36"/>
      <c r="I681" s="19"/>
      <c r="J681" s="19"/>
      <c r="K681" s="19"/>
      <c r="L681" s="19"/>
      <c r="M681" s="19"/>
      <c r="N681" s="39"/>
    </row>
    <row r="682" spans="2:14" x14ac:dyDescent="0.3">
      <c r="E682" s="54" t="s">
        <v>16</v>
      </c>
      <c r="F682" s="50"/>
      <c r="G682" s="38">
        <v>55336</v>
      </c>
      <c r="H682" s="20">
        <v>10222</v>
      </c>
      <c r="I682" s="20">
        <v>19178</v>
      </c>
      <c r="J682" s="20">
        <v>13973</v>
      </c>
      <c r="K682" s="20">
        <v>7022</v>
      </c>
      <c r="L682" s="20">
        <v>3794</v>
      </c>
      <c r="M682" s="20">
        <v>900</v>
      </c>
      <c r="N682" s="51">
        <v>247</v>
      </c>
    </row>
    <row r="683" spans="2:14" x14ac:dyDescent="0.3">
      <c r="E683" s="3" t="s">
        <v>357</v>
      </c>
      <c r="F683" s="4"/>
      <c r="G683" s="29">
        <v>7862</v>
      </c>
      <c r="H683" s="32">
        <v>2056</v>
      </c>
      <c r="I683" s="17">
        <v>3224</v>
      </c>
      <c r="J683" s="17">
        <v>1500</v>
      </c>
      <c r="K683" s="17">
        <v>699</v>
      </c>
      <c r="L683" s="17">
        <v>243</v>
      </c>
      <c r="M683" s="17">
        <v>121</v>
      </c>
      <c r="N683" s="33">
        <v>19</v>
      </c>
    </row>
    <row r="684" spans="2:14" ht="25" x14ac:dyDescent="0.3">
      <c r="E684" s="3" t="s">
        <v>358</v>
      </c>
      <c r="F684" s="4"/>
      <c r="G684" s="5">
        <v>3251</v>
      </c>
      <c r="H684" s="7">
        <v>747</v>
      </c>
      <c r="I684" s="1">
        <v>1291</v>
      </c>
      <c r="J684" s="1">
        <v>665</v>
      </c>
      <c r="K684" s="1">
        <v>336</v>
      </c>
      <c r="L684" s="1">
        <v>142</v>
      </c>
      <c r="M684" s="1">
        <v>55</v>
      </c>
      <c r="N684" s="6">
        <v>15</v>
      </c>
    </row>
    <row r="685" spans="2:14" ht="37.5" x14ac:dyDescent="0.3">
      <c r="E685" s="3" t="s">
        <v>359</v>
      </c>
      <c r="F685" s="4"/>
      <c r="G685" s="5">
        <v>631</v>
      </c>
      <c r="H685" s="7">
        <v>154</v>
      </c>
      <c r="I685" s="1">
        <v>263</v>
      </c>
      <c r="J685" s="1">
        <v>120</v>
      </c>
      <c r="K685" s="1">
        <v>59</v>
      </c>
      <c r="L685" s="1">
        <v>21</v>
      </c>
      <c r="M685" s="1">
        <v>11</v>
      </c>
      <c r="N685" s="6">
        <v>3</v>
      </c>
    </row>
    <row r="686" spans="2:14" x14ac:dyDescent="0.3">
      <c r="E686" s="3" t="s">
        <v>360</v>
      </c>
      <c r="F686" s="4"/>
      <c r="G686" s="5">
        <v>6600</v>
      </c>
      <c r="H686" s="7">
        <v>1599</v>
      </c>
      <c r="I686" s="1">
        <v>2691</v>
      </c>
      <c r="J686" s="1">
        <v>1290</v>
      </c>
      <c r="K686" s="1">
        <v>665</v>
      </c>
      <c r="L686" s="1">
        <v>244</v>
      </c>
      <c r="M686" s="1">
        <v>94</v>
      </c>
      <c r="N686" s="6">
        <v>17</v>
      </c>
    </row>
    <row r="687" spans="2:14" x14ac:dyDescent="0.3">
      <c r="E687" s="3" t="s">
        <v>361</v>
      </c>
      <c r="F687" s="4"/>
      <c r="G687" s="5">
        <v>81</v>
      </c>
      <c r="H687" s="7">
        <v>15</v>
      </c>
      <c r="I687" s="1">
        <v>25</v>
      </c>
      <c r="J687" s="1">
        <v>19</v>
      </c>
      <c r="K687" s="1">
        <v>14</v>
      </c>
      <c r="L687" s="1">
        <v>7</v>
      </c>
      <c r="M687" s="1">
        <v>1</v>
      </c>
      <c r="N687" s="6">
        <v>0</v>
      </c>
    </row>
    <row r="688" spans="2:14" x14ac:dyDescent="0.3">
      <c r="E688" s="3" t="s">
        <v>362</v>
      </c>
      <c r="F688" s="4"/>
      <c r="G688" s="5">
        <v>116</v>
      </c>
      <c r="H688" s="7">
        <v>30</v>
      </c>
      <c r="I688" s="1">
        <v>30</v>
      </c>
      <c r="J688" s="1">
        <v>26</v>
      </c>
      <c r="K688" s="1">
        <v>20</v>
      </c>
      <c r="L688" s="1">
        <v>8</v>
      </c>
      <c r="M688" s="1">
        <v>2</v>
      </c>
      <c r="N688" s="6">
        <v>0</v>
      </c>
    </row>
    <row r="689" spans="5:14" x14ac:dyDescent="0.3">
      <c r="E689" s="3" t="s">
        <v>363</v>
      </c>
      <c r="F689" s="4"/>
      <c r="G689" s="5">
        <v>243</v>
      </c>
      <c r="H689" s="7">
        <v>56</v>
      </c>
      <c r="I689" s="1">
        <v>111</v>
      </c>
      <c r="J689" s="1">
        <v>43</v>
      </c>
      <c r="K689" s="1">
        <v>20</v>
      </c>
      <c r="L689" s="1">
        <v>8</v>
      </c>
      <c r="M689" s="1">
        <v>3</v>
      </c>
      <c r="N689" s="6">
        <v>2</v>
      </c>
    </row>
    <row r="690" spans="5:14" x14ac:dyDescent="0.3">
      <c r="E690" s="3" t="s">
        <v>364</v>
      </c>
      <c r="F690" s="4"/>
      <c r="G690" s="5">
        <v>60</v>
      </c>
      <c r="H690" s="7">
        <v>18</v>
      </c>
      <c r="I690" s="1">
        <v>23</v>
      </c>
      <c r="J690" s="1">
        <v>9</v>
      </c>
      <c r="K690" s="1">
        <v>7</v>
      </c>
      <c r="L690" s="1">
        <v>2</v>
      </c>
      <c r="M690" s="1">
        <v>1</v>
      </c>
      <c r="N690" s="6">
        <v>0</v>
      </c>
    </row>
    <row r="691" spans="5:14" ht="37.5" x14ac:dyDescent="0.3">
      <c r="E691" s="3" t="s">
        <v>365</v>
      </c>
      <c r="F691" s="4"/>
      <c r="G691" s="5">
        <v>188</v>
      </c>
      <c r="H691" s="7">
        <v>37</v>
      </c>
      <c r="I691" s="1">
        <v>95</v>
      </c>
      <c r="J691" s="1">
        <v>29</v>
      </c>
      <c r="K691" s="1">
        <v>15</v>
      </c>
      <c r="L691" s="1">
        <v>8</v>
      </c>
      <c r="M691" s="1">
        <v>2</v>
      </c>
      <c r="N691" s="6">
        <v>2</v>
      </c>
    </row>
    <row r="692" spans="5:14" ht="25" x14ac:dyDescent="0.3">
      <c r="E692" s="3" t="s">
        <v>366</v>
      </c>
      <c r="F692" s="4"/>
      <c r="G692" s="5">
        <v>195</v>
      </c>
      <c r="H692" s="7">
        <v>45</v>
      </c>
      <c r="I692" s="1">
        <v>64</v>
      </c>
      <c r="J692" s="1">
        <v>51</v>
      </c>
      <c r="K692" s="1">
        <v>22</v>
      </c>
      <c r="L692" s="1">
        <v>9</v>
      </c>
      <c r="M692" s="1">
        <v>4</v>
      </c>
      <c r="N692" s="6">
        <v>0</v>
      </c>
    </row>
    <row r="693" spans="5:14" x14ac:dyDescent="0.3">
      <c r="E693" s="3" t="s">
        <v>367</v>
      </c>
      <c r="F693" s="4"/>
      <c r="G693" s="5">
        <v>347</v>
      </c>
      <c r="H693" s="7">
        <v>64</v>
      </c>
      <c r="I693" s="1">
        <v>129</v>
      </c>
      <c r="J693" s="1">
        <v>79</v>
      </c>
      <c r="K693" s="1">
        <v>50</v>
      </c>
      <c r="L693" s="1">
        <v>20</v>
      </c>
      <c r="M693" s="1">
        <v>5</v>
      </c>
      <c r="N693" s="6">
        <v>0</v>
      </c>
    </row>
    <row r="694" spans="5:14" ht="25" x14ac:dyDescent="0.3">
      <c r="E694" s="3" t="s">
        <v>368</v>
      </c>
      <c r="F694" s="4"/>
      <c r="G694" s="5">
        <v>153</v>
      </c>
      <c r="H694" s="7">
        <v>24</v>
      </c>
      <c r="I694" s="1">
        <v>48</v>
      </c>
      <c r="J694" s="1">
        <v>50</v>
      </c>
      <c r="K694" s="1">
        <v>18</v>
      </c>
      <c r="L694" s="1">
        <v>9</v>
      </c>
      <c r="M694" s="1">
        <v>4</v>
      </c>
      <c r="N694" s="6">
        <v>0</v>
      </c>
    </row>
    <row r="695" spans="5:14" x14ac:dyDescent="0.3">
      <c r="E695" s="3" t="s">
        <v>369</v>
      </c>
      <c r="F695" s="4"/>
      <c r="G695" s="5">
        <v>416</v>
      </c>
      <c r="H695" s="7">
        <v>58</v>
      </c>
      <c r="I695" s="1">
        <v>131</v>
      </c>
      <c r="J695" s="1">
        <v>122</v>
      </c>
      <c r="K695" s="1">
        <v>61</v>
      </c>
      <c r="L695" s="1">
        <v>40</v>
      </c>
      <c r="M695" s="1">
        <v>4</v>
      </c>
      <c r="N695" s="6">
        <v>0</v>
      </c>
    </row>
    <row r="696" spans="5:14" x14ac:dyDescent="0.3">
      <c r="E696" s="3" t="s">
        <v>370</v>
      </c>
      <c r="F696" s="4"/>
      <c r="G696" s="5">
        <v>270</v>
      </c>
      <c r="H696" s="7">
        <v>58</v>
      </c>
      <c r="I696" s="1">
        <v>97</v>
      </c>
      <c r="J696" s="1">
        <v>59</v>
      </c>
      <c r="K696" s="1">
        <v>32</v>
      </c>
      <c r="L696" s="1">
        <v>18</v>
      </c>
      <c r="M696" s="1">
        <v>5</v>
      </c>
      <c r="N696" s="6">
        <v>1</v>
      </c>
    </row>
    <row r="697" spans="5:14" ht="25" x14ac:dyDescent="0.3">
      <c r="E697" s="3" t="s">
        <v>371</v>
      </c>
      <c r="F697" s="4"/>
      <c r="G697" s="5">
        <v>12329</v>
      </c>
      <c r="H697" s="7">
        <v>1850</v>
      </c>
      <c r="I697" s="1">
        <v>4410</v>
      </c>
      <c r="J697" s="1">
        <v>3300</v>
      </c>
      <c r="K697" s="1">
        <v>1760</v>
      </c>
      <c r="L697" s="1">
        <v>830</v>
      </c>
      <c r="M697" s="1">
        <v>158</v>
      </c>
      <c r="N697" s="6">
        <v>21</v>
      </c>
    </row>
    <row r="698" spans="5:14" x14ac:dyDescent="0.3">
      <c r="E698" s="3" t="s">
        <v>372</v>
      </c>
      <c r="F698" s="4"/>
      <c r="G698" s="5">
        <v>5334</v>
      </c>
      <c r="H698" s="7">
        <v>986</v>
      </c>
      <c r="I698" s="1">
        <v>1759</v>
      </c>
      <c r="J698" s="1">
        <v>1379</v>
      </c>
      <c r="K698" s="1">
        <v>717</v>
      </c>
      <c r="L698" s="1">
        <v>394</v>
      </c>
      <c r="M698" s="1">
        <v>89</v>
      </c>
      <c r="N698" s="6">
        <v>10</v>
      </c>
    </row>
    <row r="699" spans="5:14" ht="25" x14ac:dyDescent="0.3">
      <c r="E699" s="3" t="s">
        <v>373</v>
      </c>
      <c r="F699" s="4"/>
      <c r="G699" s="5">
        <v>13413</v>
      </c>
      <c r="H699" s="7">
        <v>2427</v>
      </c>
      <c r="I699" s="1">
        <v>4362</v>
      </c>
      <c r="J699" s="1">
        <v>3571</v>
      </c>
      <c r="K699" s="1">
        <v>1757</v>
      </c>
      <c r="L699" s="1">
        <v>1024</v>
      </c>
      <c r="M699" s="1">
        <v>226</v>
      </c>
      <c r="N699" s="6">
        <v>46</v>
      </c>
    </row>
    <row r="700" spans="5:14" ht="37.5" x14ac:dyDescent="0.3">
      <c r="E700" s="3" t="s">
        <v>374</v>
      </c>
      <c r="F700" s="4"/>
      <c r="G700" s="5">
        <v>1968</v>
      </c>
      <c r="H700" s="7">
        <v>398</v>
      </c>
      <c r="I700" s="1">
        <v>677</v>
      </c>
      <c r="J700" s="1">
        <v>493</v>
      </c>
      <c r="K700" s="1">
        <v>223</v>
      </c>
      <c r="L700" s="1">
        <v>129</v>
      </c>
      <c r="M700" s="1">
        <v>44</v>
      </c>
      <c r="N700" s="6">
        <v>4</v>
      </c>
    </row>
    <row r="701" spans="5:14" x14ac:dyDescent="0.3">
      <c r="E701" s="3" t="s">
        <v>375</v>
      </c>
      <c r="F701" s="4"/>
      <c r="G701" s="5">
        <v>13168</v>
      </c>
      <c r="H701" s="7">
        <v>2446</v>
      </c>
      <c r="I701" s="1">
        <v>4282</v>
      </c>
      <c r="J701" s="1">
        <v>3532</v>
      </c>
      <c r="K701" s="1">
        <v>1688</v>
      </c>
      <c r="L701" s="1">
        <v>951</v>
      </c>
      <c r="M701" s="1">
        <v>229</v>
      </c>
      <c r="N701" s="6">
        <v>40</v>
      </c>
    </row>
    <row r="702" spans="5:14" x14ac:dyDescent="0.3">
      <c r="E702" s="3" t="s">
        <v>376</v>
      </c>
      <c r="F702" s="4"/>
      <c r="G702" s="5">
        <v>85</v>
      </c>
      <c r="H702" s="7">
        <v>17</v>
      </c>
      <c r="I702" s="1">
        <v>30</v>
      </c>
      <c r="J702" s="1">
        <v>14</v>
      </c>
      <c r="K702" s="1">
        <v>15</v>
      </c>
      <c r="L702" s="1">
        <v>5</v>
      </c>
      <c r="M702" s="1">
        <v>3</v>
      </c>
      <c r="N702" s="6">
        <v>1</v>
      </c>
    </row>
    <row r="703" spans="5:14" x14ac:dyDescent="0.3">
      <c r="E703" s="3" t="s">
        <v>377</v>
      </c>
      <c r="F703" s="4"/>
      <c r="G703" s="5">
        <v>155</v>
      </c>
      <c r="H703" s="7">
        <v>37</v>
      </c>
      <c r="I703" s="1">
        <v>51</v>
      </c>
      <c r="J703" s="1">
        <v>30</v>
      </c>
      <c r="K703" s="1">
        <v>20</v>
      </c>
      <c r="L703" s="1">
        <v>15</v>
      </c>
      <c r="M703" s="1">
        <v>1</v>
      </c>
      <c r="N703" s="6">
        <v>1</v>
      </c>
    </row>
    <row r="704" spans="5:14" x14ac:dyDescent="0.3">
      <c r="E704" s="3" t="s">
        <v>378</v>
      </c>
      <c r="F704" s="4"/>
      <c r="G704" s="5">
        <v>526</v>
      </c>
      <c r="H704" s="7">
        <v>94</v>
      </c>
      <c r="I704" s="1">
        <v>151</v>
      </c>
      <c r="J704" s="1">
        <v>145</v>
      </c>
      <c r="K704" s="1">
        <v>83</v>
      </c>
      <c r="L704" s="1">
        <v>46</v>
      </c>
      <c r="M704" s="1">
        <v>5</v>
      </c>
      <c r="N704" s="6">
        <v>2</v>
      </c>
    </row>
    <row r="705" spans="5:14" x14ac:dyDescent="0.3">
      <c r="E705" s="3" t="s">
        <v>379</v>
      </c>
      <c r="F705" s="4"/>
      <c r="G705" s="5">
        <v>91</v>
      </c>
      <c r="H705" s="7">
        <v>24</v>
      </c>
      <c r="I705" s="1">
        <v>33</v>
      </c>
      <c r="J705" s="1">
        <v>15</v>
      </c>
      <c r="K705" s="1">
        <v>6</v>
      </c>
      <c r="L705" s="1">
        <v>12</v>
      </c>
      <c r="M705" s="1">
        <v>1</v>
      </c>
      <c r="N705" s="6">
        <v>0</v>
      </c>
    </row>
    <row r="706" spans="5:14" ht="37.5" x14ac:dyDescent="0.3">
      <c r="E706" s="3" t="s">
        <v>380</v>
      </c>
      <c r="F706" s="4"/>
      <c r="G706" s="5">
        <v>201</v>
      </c>
      <c r="H706" s="7">
        <v>44</v>
      </c>
      <c r="I706" s="1">
        <v>61</v>
      </c>
      <c r="J706" s="1">
        <v>57</v>
      </c>
      <c r="K706" s="1">
        <v>22</v>
      </c>
      <c r="L706" s="1">
        <v>16</v>
      </c>
      <c r="M706" s="1">
        <v>0</v>
      </c>
      <c r="N706" s="6">
        <v>1</v>
      </c>
    </row>
    <row r="707" spans="5:14" ht="25" x14ac:dyDescent="0.3">
      <c r="E707" s="3" t="s">
        <v>381</v>
      </c>
      <c r="F707" s="4"/>
      <c r="G707" s="5">
        <v>252</v>
      </c>
      <c r="H707" s="7">
        <v>53</v>
      </c>
      <c r="I707" s="1">
        <v>87</v>
      </c>
      <c r="J707" s="1">
        <v>61</v>
      </c>
      <c r="K707" s="1">
        <v>28</v>
      </c>
      <c r="L707" s="1">
        <v>20</v>
      </c>
      <c r="M707" s="1">
        <v>2</v>
      </c>
      <c r="N707" s="6">
        <v>1</v>
      </c>
    </row>
    <row r="708" spans="5:14" x14ac:dyDescent="0.3">
      <c r="E708" s="3" t="s">
        <v>382</v>
      </c>
      <c r="F708" s="4"/>
      <c r="G708" s="5">
        <v>539</v>
      </c>
      <c r="H708" s="7">
        <v>94</v>
      </c>
      <c r="I708" s="1">
        <v>171</v>
      </c>
      <c r="J708" s="1">
        <v>166</v>
      </c>
      <c r="K708" s="1">
        <v>68</v>
      </c>
      <c r="L708" s="1">
        <v>34</v>
      </c>
      <c r="M708" s="1">
        <v>6</v>
      </c>
      <c r="N708" s="6">
        <v>0</v>
      </c>
    </row>
    <row r="709" spans="5:14" ht="25" x14ac:dyDescent="0.3">
      <c r="E709" s="3" t="s">
        <v>383</v>
      </c>
      <c r="F709" s="4"/>
      <c r="G709" s="5">
        <v>368</v>
      </c>
      <c r="H709" s="7">
        <v>57</v>
      </c>
      <c r="I709" s="1">
        <v>111</v>
      </c>
      <c r="J709" s="1">
        <v>102</v>
      </c>
      <c r="K709" s="1">
        <v>57</v>
      </c>
      <c r="L709" s="1">
        <v>37</v>
      </c>
      <c r="M709" s="1">
        <v>4</v>
      </c>
      <c r="N709" s="6">
        <v>0</v>
      </c>
    </row>
    <row r="710" spans="5:14" x14ac:dyDescent="0.3">
      <c r="E710" s="3" t="s">
        <v>384</v>
      </c>
      <c r="F710" s="4"/>
      <c r="G710" s="5">
        <v>1070</v>
      </c>
      <c r="H710" s="7">
        <v>142</v>
      </c>
      <c r="I710" s="1">
        <v>272</v>
      </c>
      <c r="J710" s="1">
        <v>348</v>
      </c>
      <c r="K710" s="1">
        <v>172</v>
      </c>
      <c r="L710" s="1">
        <v>123</v>
      </c>
      <c r="M710" s="1">
        <v>12</v>
      </c>
      <c r="N710" s="6">
        <v>1</v>
      </c>
    </row>
    <row r="711" spans="5:14" x14ac:dyDescent="0.3">
      <c r="E711" s="3" t="s">
        <v>385</v>
      </c>
      <c r="F711" s="4"/>
      <c r="G711" s="5">
        <v>419</v>
      </c>
      <c r="H711" s="7">
        <v>72</v>
      </c>
      <c r="I711" s="1">
        <v>138</v>
      </c>
      <c r="J711" s="1">
        <v>102</v>
      </c>
      <c r="K711" s="1">
        <v>51</v>
      </c>
      <c r="L711" s="1">
        <v>43</v>
      </c>
      <c r="M711" s="1">
        <v>13</v>
      </c>
      <c r="N711" s="6">
        <v>0</v>
      </c>
    </row>
    <row r="712" spans="5:14" ht="25" x14ac:dyDescent="0.3">
      <c r="E712" s="3" t="s">
        <v>386</v>
      </c>
      <c r="F712" s="4"/>
      <c r="G712" s="5">
        <v>4092</v>
      </c>
      <c r="H712" s="7">
        <v>563</v>
      </c>
      <c r="I712" s="1">
        <v>1198</v>
      </c>
      <c r="J712" s="1">
        <v>1224</v>
      </c>
      <c r="K712" s="1">
        <v>608</v>
      </c>
      <c r="L712" s="1">
        <v>433</v>
      </c>
      <c r="M712" s="1">
        <v>47</v>
      </c>
      <c r="N712" s="6">
        <v>19</v>
      </c>
    </row>
    <row r="713" spans="5:14" x14ac:dyDescent="0.3">
      <c r="E713" s="3" t="s">
        <v>387</v>
      </c>
      <c r="F713" s="4"/>
      <c r="G713" s="5">
        <v>63</v>
      </c>
      <c r="H713" s="7">
        <v>7</v>
      </c>
      <c r="I713" s="1">
        <v>18</v>
      </c>
      <c r="J713" s="1">
        <v>11</v>
      </c>
      <c r="K713" s="1">
        <v>10</v>
      </c>
      <c r="L713" s="1">
        <v>10</v>
      </c>
      <c r="M713" s="1">
        <v>5</v>
      </c>
      <c r="N713" s="6">
        <v>2</v>
      </c>
    </row>
    <row r="714" spans="5:14" ht="25" x14ac:dyDescent="0.3">
      <c r="E714" s="3" t="s">
        <v>388</v>
      </c>
      <c r="F714" s="4"/>
      <c r="G714" s="5">
        <v>102</v>
      </c>
      <c r="H714" s="7">
        <v>8</v>
      </c>
      <c r="I714" s="1">
        <v>27</v>
      </c>
      <c r="J714" s="1">
        <v>27</v>
      </c>
      <c r="K714" s="1">
        <v>12</v>
      </c>
      <c r="L714" s="1">
        <v>21</v>
      </c>
      <c r="M714" s="1">
        <v>4</v>
      </c>
      <c r="N714" s="6">
        <v>3</v>
      </c>
    </row>
    <row r="715" spans="5:14" ht="37.5" x14ac:dyDescent="0.3">
      <c r="E715" s="3" t="s">
        <v>389</v>
      </c>
      <c r="F715" s="4"/>
      <c r="G715" s="5">
        <v>17</v>
      </c>
      <c r="H715" s="7">
        <v>2</v>
      </c>
      <c r="I715" s="1">
        <v>2</v>
      </c>
      <c r="J715" s="1">
        <v>6</v>
      </c>
      <c r="K715" s="1">
        <v>2</v>
      </c>
      <c r="L715" s="1">
        <v>4</v>
      </c>
      <c r="M715" s="1">
        <v>1</v>
      </c>
      <c r="N715" s="6">
        <v>0</v>
      </c>
    </row>
    <row r="716" spans="5:14" x14ac:dyDescent="0.3">
      <c r="E716" s="3" t="s">
        <v>390</v>
      </c>
      <c r="F716" s="4"/>
      <c r="G716" s="5">
        <v>121</v>
      </c>
      <c r="H716" s="7">
        <v>10</v>
      </c>
      <c r="I716" s="1">
        <v>31</v>
      </c>
      <c r="J716" s="1">
        <v>28</v>
      </c>
      <c r="K716" s="1">
        <v>23</v>
      </c>
      <c r="L716" s="1">
        <v>22</v>
      </c>
      <c r="M716" s="1">
        <v>5</v>
      </c>
      <c r="N716" s="6">
        <v>2</v>
      </c>
    </row>
    <row r="717" spans="5:14" x14ac:dyDescent="0.3">
      <c r="E717" s="3" t="s">
        <v>391</v>
      </c>
      <c r="F717" s="4"/>
      <c r="G717" s="5">
        <v>3</v>
      </c>
      <c r="H717" s="7">
        <v>0</v>
      </c>
      <c r="I717" s="1">
        <v>3</v>
      </c>
      <c r="J717" s="1">
        <v>0</v>
      </c>
      <c r="K717" s="1">
        <v>0</v>
      </c>
      <c r="L717" s="1">
        <v>0</v>
      </c>
      <c r="M717" s="1">
        <v>0</v>
      </c>
      <c r="N717" s="6">
        <v>0</v>
      </c>
    </row>
    <row r="718" spans="5:14" x14ac:dyDescent="0.3">
      <c r="E718" s="3" t="s">
        <v>392</v>
      </c>
      <c r="F718" s="4"/>
      <c r="G718" s="5">
        <v>6</v>
      </c>
      <c r="H718" s="7">
        <v>0</v>
      </c>
      <c r="I718" s="1">
        <v>4</v>
      </c>
      <c r="J718" s="1">
        <v>1</v>
      </c>
      <c r="K718" s="1">
        <v>0</v>
      </c>
      <c r="L718" s="1">
        <v>1</v>
      </c>
      <c r="M718" s="1">
        <v>0</v>
      </c>
      <c r="N718" s="6">
        <v>0</v>
      </c>
    </row>
    <row r="719" spans="5:14" x14ac:dyDescent="0.3">
      <c r="E719" s="3" t="s">
        <v>393</v>
      </c>
      <c r="F719" s="4"/>
      <c r="G719" s="5">
        <v>3</v>
      </c>
      <c r="H719" s="7">
        <v>0</v>
      </c>
      <c r="I719" s="1">
        <v>2</v>
      </c>
      <c r="J719" s="1">
        <v>0</v>
      </c>
      <c r="K719" s="1">
        <v>0</v>
      </c>
      <c r="L719" s="1">
        <v>1</v>
      </c>
      <c r="M719" s="1">
        <v>0</v>
      </c>
      <c r="N719" s="6">
        <v>0</v>
      </c>
    </row>
    <row r="720" spans="5:14" x14ac:dyDescent="0.3">
      <c r="E720" s="3" t="s">
        <v>394</v>
      </c>
      <c r="F720" s="4"/>
      <c r="G720" s="5">
        <v>3</v>
      </c>
      <c r="H720" s="7">
        <v>0</v>
      </c>
      <c r="I720" s="1">
        <v>3</v>
      </c>
      <c r="J720" s="1">
        <v>0</v>
      </c>
      <c r="K720" s="1">
        <v>0</v>
      </c>
      <c r="L720" s="1">
        <v>0</v>
      </c>
      <c r="M720" s="1">
        <v>0</v>
      </c>
      <c r="N720" s="6">
        <v>0</v>
      </c>
    </row>
    <row r="721" spans="2:14" ht="37.5" x14ac:dyDescent="0.3">
      <c r="E721" s="3" t="s">
        <v>395</v>
      </c>
      <c r="F721" s="4"/>
      <c r="G721" s="5">
        <v>2</v>
      </c>
      <c r="H721" s="7">
        <v>0</v>
      </c>
      <c r="I721" s="1">
        <v>0</v>
      </c>
      <c r="J721" s="1">
        <v>0</v>
      </c>
      <c r="K721" s="1">
        <v>0</v>
      </c>
      <c r="L721" s="1">
        <v>2</v>
      </c>
      <c r="M721" s="1">
        <v>0</v>
      </c>
      <c r="N721" s="6">
        <v>0</v>
      </c>
    </row>
    <row r="722" spans="2:14" ht="25" x14ac:dyDescent="0.3">
      <c r="E722" s="3" t="s">
        <v>396</v>
      </c>
      <c r="F722" s="4"/>
      <c r="G722" s="5">
        <v>7</v>
      </c>
      <c r="H722" s="7">
        <v>0</v>
      </c>
      <c r="I722" s="1">
        <v>3</v>
      </c>
      <c r="J722" s="1">
        <v>0</v>
      </c>
      <c r="K722" s="1">
        <v>1</v>
      </c>
      <c r="L722" s="1">
        <v>3</v>
      </c>
      <c r="M722" s="1">
        <v>0</v>
      </c>
      <c r="N722" s="6">
        <v>0</v>
      </c>
    </row>
    <row r="723" spans="2:14" ht="25" x14ac:dyDescent="0.3">
      <c r="E723" s="3" t="s">
        <v>397</v>
      </c>
      <c r="F723" s="4"/>
      <c r="G723" s="5">
        <v>9</v>
      </c>
      <c r="H723" s="7">
        <v>2</v>
      </c>
      <c r="I723" s="1">
        <v>2</v>
      </c>
      <c r="J723" s="1">
        <v>2</v>
      </c>
      <c r="K723" s="1">
        <v>2</v>
      </c>
      <c r="L723" s="1">
        <v>1</v>
      </c>
      <c r="M723" s="1">
        <v>0</v>
      </c>
      <c r="N723" s="6">
        <v>0</v>
      </c>
    </row>
    <row r="724" spans="2:14" ht="25" x14ac:dyDescent="0.3">
      <c r="E724" s="3" t="s">
        <v>398</v>
      </c>
      <c r="F724" s="4"/>
      <c r="G724" s="5">
        <v>15</v>
      </c>
      <c r="H724" s="7">
        <v>3</v>
      </c>
      <c r="I724" s="1">
        <v>1</v>
      </c>
      <c r="J724" s="1">
        <v>4</v>
      </c>
      <c r="K724" s="1">
        <v>3</v>
      </c>
      <c r="L724" s="1">
        <v>4</v>
      </c>
      <c r="M724" s="1">
        <v>0</v>
      </c>
      <c r="N724" s="6">
        <v>0</v>
      </c>
    </row>
    <row r="725" spans="2:14" x14ac:dyDescent="0.3">
      <c r="E725" s="3" t="s">
        <v>399</v>
      </c>
      <c r="F725" s="4"/>
      <c r="G725" s="5">
        <v>27</v>
      </c>
      <c r="H725" s="7">
        <v>4</v>
      </c>
      <c r="I725" s="1">
        <v>3</v>
      </c>
      <c r="J725" s="1">
        <v>10</v>
      </c>
      <c r="K725" s="1">
        <v>4</v>
      </c>
      <c r="L725" s="1">
        <v>6</v>
      </c>
      <c r="M725" s="1">
        <v>0</v>
      </c>
      <c r="N725" s="6">
        <v>0</v>
      </c>
    </row>
    <row r="726" spans="2:14" x14ac:dyDescent="0.3">
      <c r="E726" s="3" t="s">
        <v>400</v>
      </c>
      <c r="F726" s="4"/>
      <c r="G726" s="5">
        <v>12</v>
      </c>
      <c r="H726" s="7">
        <v>1</v>
      </c>
      <c r="I726" s="1">
        <v>4</v>
      </c>
      <c r="J726" s="1">
        <v>3</v>
      </c>
      <c r="K726" s="1">
        <v>2</v>
      </c>
      <c r="L726" s="1">
        <v>2</v>
      </c>
      <c r="M726" s="1">
        <v>0</v>
      </c>
      <c r="N726" s="6">
        <v>0</v>
      </c>
    </row>
    <row r="727" spans="2:14" ht="25" x14ac:dyDescent="0.3">
      <c r="E727" s="52" t="s">
        <v>401</v>
      </c>
      <c r="F727" s="48"/>
      <c r="G727" s="49">
        <v>68</v>
      </c>
      <c r="H727" s="61">
        <v>6</v>
      </c>
      <c r="I727" s="28">
        <v>17</v>
      </c>
      <c r="J727" s="28">
        <v>23</v>
      </c>
      <c r="K727" s="28">
        <v>7</v>
      </c>
      <c r="L727" s="28">
        <v>11</v>
      </c>
      <c r="M727" s="28">
        <v>2</v>
      </c>
      <c r="N727" s="62">
        <v>2</v>
      </c>
    </row>
    <row r="729" spans="2:14" x14ac:dyDescent="0.3">
      <c r="B729" s="35" t="str">
        <f xml:space="preserve"> HYPERLINK("#'目次'!B14", "[8]")</f>
        <v>[8]</v>
      </c>
      <c r="C729" s="25" t="s">
        <v>54</v>
      </c>
    </row>
    <row r="732" spans="2:14" x14ac:dyDescent="0.3">
      <c r="C732" s="25" t="s">
        <v>356</v>
      </c>
    </row>
    <row r="733" spans="2:14" ht="37.5" x14ac:dyDescent="0.3">
      <c r="E733" s="95"/>
      <c r="F733" s="96"/>
      <c r="G733" s="37" t="s">
        <v>16</v>
      </c>
      <c r="H733" s="41" t="s">
        <v>55</v>
      </c>
      <c r="I733" s="18" t="s">
        <v>56</v>
      </c>
      <c r="J733" s="18" t="s">
        <v>57</v>
      </c>
      <c r="K733" s="18" t="s">
        <v>58</v>
      </c>
      <c r="L733" s="34" t="s">
        <v>59</v>
      </c>
    </row>
    <row r="734" spans="2:14" x14ac:dyDescent="0.3">
      <c r="E734" s="97"/>
      <c r="F734" s="98"/>
      <c r="G734" s="40"/>
      <c r="H734" s="36"/>
      <c r="I734" s="19"/>
      <c r="J734" s="19"/>
      <c r="K734" s="19"/>
      <c r="L734" s="39"/>
    </row>
    <row r="735" spans="2:14" x14ac:dyDescent="0.3">
      <c r="E735" s="54" t="s">
        <v>16</v>
      </c>
      <c r="F735" s="50"/>
      <c r="G735" s="38">
        <v>55336</v>
      </c>
      <c r="H735" s="20">
        <v>4906</v>
      </c>
      <c r="I735" s="20">
        <v>24562</v>
      </c>
      <c r="J735" s="20">
        <v>17342</v>
      </c>
      <c r="K735" s="20">
        <v>6139</v>
      </c>
      <c r="L735" s="51">
        <v>2387</v>
      </c>
    </row>
    <row r="736" spans="2:14" x14ac:dyDescent="0.3">
      <c r="E736" s="3" t="s">
        <v>357</v>
      </c>
      <c r="F736" s="4"/>
      <c r="G736" s="29">
        <v>7862</v>
      </c>
      <c r="H736" s="32">
        <v>412</v>
      </c>
      <c r="I736" s="17">
        <v>3174</v>
      </c>
      <c r="J736" s="17">
        <v>2887</v>
      </c>
      <c r="K736" s="17">
        <v>1130</v>
      </c>
      <c r="L736" s="33">
        <v>259</v>
      </c>
    </row>
    <row r="737" spans="5:12" ht="25" x14ac:dyDescent="0.3">
      <c r="E737" s="3" t="s">
        <v>358</v>
      </c>
      <c r="F737" s="4"/>
      <c r="G737" s="5">
        <v>3251</v>
      </c>
      <c r="H737" s="7">
        <v>234</v>
      </c>
      <c r="I737" s="1">
        <v>1339</v>
      </c>
      <c r="J737" s="1">
        <v>1142</v>
      </c>
      <c r="K737" s="1">
        <v>386</v>
      </c>
      <c r="L737" s="6">
        <v>150</v>
      </c>
    </row>
    <row r="738" spans="5:12" ht="37.5" x14ac:dyDescent="0.3">
      <c r="E738" s="3" t="s">
        <v>359</v>
      </c>
      <c r="F738" s="4"/>
      <c r="G738" s="5">
        <v>631</v>
      </c>
      <c r="H738" s="7">
        <v>41</v>
      </c>
      <c r="I738" s="1">
        <v>274</v>
      </c>
      <c r="J738" s="1">
        <v>210</v>
      </c>
      <c r="K738" s="1">
        <v>80</v>
      </c>
      <c r="L738" s="6">
        <v>26</v>
      </c>
    </row>
    <row r="739" spans="5:12" x14ac:dyDescent="0.3">
      <c r="E739" s="3" t="s">
        <v>360</v>
      </c>
      <c r="F739" s="4"/>
      <c r="G739" s="5">
        <v>6600</v>
      </c>
      <c r="H739" s="7">
        <v>404</v>
      </c>
      <c r="I739" s="1">
        <v>2820</v>
      </c>
      <c r="J739" s="1">
        <v>2298</v>
      </c>
      <c r="K739" s="1">
        <v>850</v>
      </c>
      <c r="L739" s="6">
        <v>228</v>
      </c>
    </row>
    <row r="740" spans="5:12" x14ac:dyDescent="0.3">
      <c r="E740" s="3" t="s">
        <v>361</v>
      </c>
      <c r="F740" s="4"/>
      <c r="G740" s="5">
        <v>81</v>
      </c>
      <c r="H740" s="7">
        <v>9</v>
      </c>
      <c r="I740" s="1">
        <v>35</v>
      </c>
      <c r="J740" s="1">
        <v>23</v>
      </c>
      <c r="K740" s="1">
        <v>9</v>
      </c>
      <c r="L740" s="6">
        <v>5</v>
      </c>
    </row>
    <row r="741" spans="5:12" x14ac:dyDescent="0.3">
      <c r="E741" s="3" t="s">
        <v>362</v>
      </c>
      <c r="F741" s="4"/>
      <c r="G741" s="5">
        <v>116</v>
      </c>
      <c r="H741" s="7">
        <v>12</v>
      </c>
      <c r="I741" s="1">
        <v>46</v>
      </c>
      <c r="J741" s="1">
        <v>38</v>
      </c>
      <c r="K741" s="1">
        <v>13</v>
      </c>
      <c r="L741" s="6">
        <v>7</v>
      </c>
    </row>
    <row r="742" spans="5:12" x14ac:dyDescent="0.3">
      <c r="E742" s="3" t="s">
        <v>363</v>
      </c>
      <c r="F742" s="4"/>
      <c r="G742" s="5">
        <v>243</v>
      </c>
      <c r="H742" s="7">
        <v>13</v>
      </c>
      <c r="I742" s="1">
        <v>97</v>
      </c>
      <c r="J742" s="1">
        <v>94</v>
      </c>
      <c r="K742" s="1">
        <v>33</v>
      </c>
      <c r="L742" s="6">
        <v>6</v>
      </c>
    </row>
    <row r="743" spans="5:12" x14ac:dyDescent="0.3">
      <c r="E743" s="3" t="s">
        <v>364</v>
      </c>
      <c r="F743" s="4"/>
      <c r="G743" s="5">
        <v>60</v>
      </c>
      <c r="H743" s="7">
        <v>5</v>
      </c>
      <c r="I743" s="1">
        <v>24</v>
      </c>
      <c r="J743" s="1">
        <v>19</v>
      </c>
      <c r="K743" s="1">
        <v>9</v>
      </c>
      <c r="L743" s="6">
        <v>3</v>
      </c>
    </row>
    <row r="744" spans="5:12" ht="37.5" x14ac:dyDescent="0.3">
      <c r="E744" s="3" t="s">
        <v>365</v>
      </c>
      <c r="F744" s="4"/>
      <c r="G744" s="5">
        <v>188</v>
      </c>
      <c r="H744" s="7">
        <v>9</v>
      </c>
      <c r="I744" s="1">
        <v>76</v>
      </c>
      <c r="J744" s="1">
        <v>70</v>
      </c>
      <c r="K744" s="1">
        <v>24</v>
      </c>
      <c r="L744" s="6">
        <v>9</v>
      </c>
    </row>
    <row r="745" spans="5:12" ht="25" x14ac:dyDescent="0.3">
      <c r="E745" s="3" t="s">
        <v>366</v>
      </c>
      <c r="F745" s="4"/>
      <c r="G745" s="5">
        <v>195</v>
      </c>
      <c r="H745" s="7">
        <v>11</v>
      </c>
      <c r="I745" s="1">
        <v>87</v>
      </c>
      <c r="J745" s="1">
        <v>58</v>
      </c>
      <c r="K745" s="1">
        <v>32</v>
      </c>
      <c r="L745" s="6">
        <v>7</v>
      </c>
    </row>
    <row r="746" spans="5:12" x14ac:dyDescent="0.3">
      <c r="E746" s="3" t="s">
        <v>367</v>
      </c>
      <c r="F746" s="4"/>
      <c r="G746" s="5">
        <v>347</v>
      </c>
      <c r="H746" s="7">
        <v>29</v>
      </c>
      <c r="I746" s="1">
        <v>148</v>
      </c>
      <c r="J746" s="1">
        <v>123</v>
      </c>
      <c r="K746" s="1">
        <v>36</v>
      </c>
      <c r="L746" s="6">
        <v>11</v>
      </c>
    </row>
    <row r="747" spans="5:12" ht="25" x14ac:dyDescent="0.3">
      <c r="E747" s="3" t="s">
        <v>368</v>
      </c>
      <c r="F747" s="4"/>
      <c r="G747" s="5">
        <v>153</v>
      </c>
      <c r="H747" s="7">
        <v>11</v>
      </c>
      <c r="I747" s="1">
        <v>73</v>
      </c>
      <c r="J747" s="1">
        <v>44</v>
      </c>
      <c r="K747" s="1">
        <v>17</v>
      </c>
      <c r="L747" s="6">
        <v>8</v>
      </c>
    </row>
    <row r="748" spans="5:12" x14ac:dyDescent="0.3">
      <c r="E748" s="3" t="s">
        <v>369</v>
      </c>
      <c r="F748" s="4"/>
      <c r="G748" s="5">
        <v>416</v>
      </c>
      <c r="H748" s="7">
        <v>43</v>
      </c>
      <c r="I748" s="1">
        <v>213</v>
      </c>
      <c r="J748" s="1">
        <v>113</v>
      </c>
      <c r="K748" s="1">
        <v>34</v>
      </c>
      <c r="L748" s="6">
        <v>13</v>
      </c>
    </row>
    <row r="749" spans="5:12" x14ac:dyDescent="0.3">
      <c r="E749" s="3" t="s">
        <v>370</v>
      </c>
      <c r="F749" s="4"/>
      <c r="G749" s="5">
        <v>270</v>
      </c>
      <c r="H749" s="7">
        <v>17</v>
      </c>
      <c r="I749" s="1">
        <v>103</v>
      </c>
      <c r="J749" s="1">
        <v>103</v>
      </c>
      <c r="K749" s="1">
        <v>34</v>
      </c>
      <c r="L749" s="6">
        <v>13</v>
      </c>
    </row>
    <row r="750" spans="5:12" ht="25" x14ac:dyDescent="0.3">
      <c r="E750" s="3" t="s">
        <v>371</v>
      </c>
      <c r="F750" s="4"/>
      <c r="G750" s="5">
        <v>12329</v>
      </c>
      <c r="H750" s="7">
        <v>913</v>
      </c>
      <c r="I750" s="1">
        <v>5609</v>
      </c>
      <c r="J750" s="1">
        <v>4069</v>
      </c>
      <c r="K750" s="1">
        <v>1305</v>
      </c>
      <c r="L750" s="6">
        <v>433</v>
      </c>
    </row>
    <row r="751" spans="5:12" x14ac:dyDescent="0.3">
      <c r="E751" s="3" t="s">
        <v>372</v>
      </c>
      <c r="F751" s="4"/>
      <c r="G751" s="5">
        <v>5334</v>
      </c>
      <c r="H751" s="7">
        <v>585</v>
      </c>
      <c r="I751" s="1">
        <v>2407</v>
      </c>
      <c r="J751" s="1">
        <v>1575</v>
      </c>
      <c r="K751" s="1">
        <v>558</v>
      </c>
      <c r="L751" s="6">
        <v>209</v>
      </c>
    </row>
    <row r="752" spans="5:12" ht="25" x14ac:dyDescent="0.3">
      <c r="E752" s="3" t="s">
        <v>373</v>
      </c>
      <c r="F752" s="4"/>
      <c r="G752" s="5">
        <v>13413</v>
      </c>
      <c r="H752" s="7">
        <v>1461</v>
      </c>
      <c r="I752" s="1">
        <v>6167</v>
      </c>
      <c r="J752" s="1">
        <v>3805</v>
      </c>
      <c r="K752" s="1">
        <v>1391</v>
      </c>
      <c r="L752" s="6">
        <v>589</v>
      </c>
    </row>
    <row r="753" spans="5:12" ht="37.5" x14ac:dyDescent="0.3">
      <c r="E753" s="3" t="s">
        <v>374</v>
      </c>
      <c r="F753" s="4"/>
      <c r="G753" s="5">
        <v>1968</v>
      </c>
      <c r="H753" s="7">
        <v>179</v>
      </c>
      <c r="I753" s="1">
        <v>921</v>
      </c>
      <c r="J753" s="1">
        <v>564</v>
      </c>
      <c r="K753" s="1">
        <v>206</v>
      </c>
      <c r="L753" s="6">
        <v>98</v>
      </c>
    </row>
    <row r="754" spans="5:12" x14ac:dyDescent="0.3">
      <c r="E754" s="3" t="s">
        <v>375</v>
      </c>
      <c r="F754" s="4"/>
      <c r="G754" s="5">
        <v>13168</v>
      </c>
      <c r="H754" s="7">
        <v>1336</v>
      </c>
      <c r="I754" s="1">
        <v>6084</v>
      </c>
      <c r="J754" s="1">
        <v>3756</v>
      </c>
      <c r="K754" s="1">
        <v>1436</v>
      </c>
      <c r="L754" s="6">
        <v>556</v>
      </c>
    </row>
    <row r="755" spans="5:12" x14ac:dyDescent="0.3">
      <c r="E755" s="3" t="s">
        <v>376</v>
      </c>
      <c r="F755" s="4"/>
      <c r="G755" s="5">
        <v>85</v>
      </c>
      <c r="H755" s="7">
        <v>11</v>
      </c>
      <c r="I755" s="1">
        <v>37</v>
      </c>
      <c r="J755" s="1">
        <v>21</v>
      </c>
      <c r="K755" s="1">
        <v>9</v>
      </c>
      <c r="L755" s="6">
        <v>7</v>
      </c>
    </row>
    <row r="756" spans="5:12" x14ac:dyDescent="0.3">
      <c r="E756" s="3" t="s">
        <v>377</v>
      </c>
      <c r="F756" s="4"/>
      <c r="G756" s="5">
        <v>155</v>
      </c>
      <c r="H756" s="7">
        <v>18</v>
      </c>
      <c r="I756" s="1">
        <v>67</v>
      </c>
      <c r="J756" s="1">
        <v>47</v>
      </c>
      <c r="K756" s="1">
        <v>17</v>
      </c>
      <c r="L756" s="6">
        <v>6</v>
      </c>
    </row>
    <row r="757" spans="5:12" x14ac:dyDescent="0.3">
      <c r="E757" s="3" t="s">
        <v>378</v>
      </c>
      <c r="F757" s="4"/>
      <c r="G757" s="5">
        <v>526</v>
      </c>
      <c r="H757" s="7">
        <v>69</v>
      </c>
      <c r="I757" s="1">
        <v>236</v>
      </c>
      <c r="J757" s="1">
        <v>133</v>
      </c>
      <c r="K757" s="1">
        <v>61</v>
      </c>
      <c r="L757" s="6">
        <v>27</v>
      </c>
    </row>
    <row r="758" spans="5:12" x14ac:dyDescent="0.3">
      <c r="E758" s="3" t="s">
        <v>379</v>
      </c>
      <c r="F758" s="4"/>
      <c r="G758" s="5">
        <v>91</v>
      </c>
      <c r="H758" s="7">
        <v>13</v>
      </c>
      <c r="I758" s="1">
        <v>33</v>
      </c>
      <c r="J758" s="1">
        <v>26</v>
      </c>
      <c r="K758" s="1">
        <v>15</v>
      </c>
      <c r="L758" s="6">
        <v>4</v>
      </c>
    </row>
    <row r="759" spans="5:12" ht="37.5" x14ac:dyDescent="0.3">
      <c r="E759" s="3" t="s">
        <v>380</v>
      </c>
      <c r="F759" s="4"/>
      <c r="G759" s="5">
        <v>201</v>
      </c>
      <c r="H759" s="7">
        <v>20</v>
      </c>
      <c r="I759" s="1">
        <v>85</v>
      </c>
      <c r="J759" s="1">
        <v>59</v>
      </c>
      <c r="K759" s="1">
        <v>27</v>
      </c>
      <c r="L759" s="6">
        <v>10</v>
      </c>
    </row>
    <row r="760" spans="5:12" ht="25" x14ac:dyDescent="0.3">
      <c r="E760" s="3" t="s">
        <v>381</v>
      </c>
      <c r="F760" s="4"/>
      <c r="G760" s="5">
        <v>252</v>
      </c>
      <c r="H760" s="7">
        <v>14</v>
      </c>
      <c r="I760" s="1">
        <v>106</v>
      </c>
      <c r="J760" s="1">
        <v>84</v>
      </c>
      <c r="K760" s="1">
        <v>42</v>
      </c>
      <c r="L760" s="6">
        <v>6</v>
      </c>
    </row>
    <row r="761" spans="5:12" x14ac:dyDescent="0.3">
      <c r="E761" s="3" t="s">
        <v>382</v>
      </c>
      <c r="F761" s="4"/>
      <c r="G761" s="5">
        <v>539</v>
      </c>
      <c r="H761" s="7">
        <v>42</v>
      </c>
      <c r="I761" s="1">
        <v>235</v>
      </c>
      <c r="J761" s="1">
        <v>178</v>
      </c>
      <c r="K761" s="1">
        <v>69</v>
      </c>
      <c r="L761" s="6">
        <v>15</v>
      </c>
    </row>
    <row r="762" spans="5:12" ht="25" x14ac:dyDescent="0.3">
      <c r="E762" s="3" t="s">
        <v>383</v>
      </c>
      <c r="F762" s="4"/>
      <c r="G762" s="5">
        <v>368</v>
      </c>
      <c r="H762" s="7">
        <v>31</v>
      </c>
      <c r="I762" s="1">
        <v>176</v>
      </c>
      <c r="J762" s="1">
        <v>117</v>
      </c>
      <c r="K762" s="1">
        <v>33</v>
      </c>
      <c r="L762" s="6">
        <v>11</v>
      </c>
    </row>
    <row r="763" spans="5:12" x14ac:dyDescent="0.3">
      <c r="E763" s="3" t="s">
        <v>384</v>
      </c>
      <c r="F763" s="4"/>
      <c r="G763" s="5">
        <v>1070</v>
      </c>
      <c r="H763" s="7">
        <v>115</v>
      </c>
      <c r="I763" s="1">
        <v>549</v>
      </c>
      <c r="J763" s="1">
        <v>290</v>
      </c>
      <c r="K763" s="1">
        <v>80</v>
      </c>
      <c r="L763" s="6">
        <v>36</v>
      </c>
    </row>
    <row r="764" spans="5:12" x14ac:dyDescent="0.3">
      <c r="E764" s="3" t="s">
        <v>385</v>
      </c>
      <c r="F764" s="4"/>
      <c r="G764" s="5">
        <v>419</v>
      </c>
      <c r="H764" s="7">
        <v>58</v>
      </c>
      <c r="I764" s="1">
        <v>168</v>
      </c>
      <c r="J764" s="1">
        <v>121</v>
      </c>
      <c r="K764" s="1">
        <v>50</v>
      </c>
      <c r="L764" s="6">
        <v>22</v>
      </c>
    </row>
    <row r="765" spans="5:12" ht="25" x14ac:dyDescent="0.3">
      <c r="E765" s="3" t="s">
        <v>386</v>
      </c>
      <c r="F765" s="4"/>
      <c r="G765" s="5">
        <v>4092</v>
      </c>
      <c r="H765" s="7">
        <v>437</v>
      </c>
      <c r="I765" s="1">
        <v>1862</v>
      </c>
      <c r="J765" s="1">
        <v>1208</v>
      </c>
      <c r="K765" s="1">
        <v>418</v>
      </c>
      <c r="L765" s="6">
        <v>167</v>
      </c>
    </row>
    <row r="766" spans="5:12" x14ac:dyDescent="0.3">
      <c r="E766" s="3" t="s">
        <v>387</v>
      </c>
      <c r="F766" s="4"/>
      <c r="G766" s="5">
        <v>63</v>
      </c>
      <c r="H766" s="7">
        <v>15</v>
      </c>
      <c r="I766" s="1">
        <v>20</v>
      </c>
      <c r="J766" s="1">
        <v>20</v>
      </c>
      <c r="K766" s="1">
        <v>1</v>
      </c>
      <c r="L766" s="6">
        <v>7</v>
      </c>
    </row>
    <row r="767" spans="5:12" ht="25" x14ac:dyDescent="0.3">
      <c r="E767" s="3" t="s">
        <v>388</v>
      </c>
      <c r="F767" s="4"/>
      <c r="G767" s="5">
        <v>102</v>
      </c>
      <c r="H767" s="7">
        <v>21</v>
      </c>
      <c r="I767" s="1">
        <v>42</v>
      </c>
      <c r="J767" s="1">
        <v>22</v>
      </c>
      <c r="K767" s="1">
        <v>1</v>
      </c>
      <c r="L767" s="6">
        <v>16</v>
      </c>
    </row>
    <row r="768" spans="5:12" ht="37.5" x14ac:dyDescent="0.3">
      <c r="E768" s="3" t="s">
        <v>389</v>
      </c>
      <c r="F768" s="4"/>
      <c r="G768" s="5">
        <v>17</v>
      </c>
      <c r="H768" s="7">
        <v>5</v>
      </c>
      <c r="I768" s="1">
        <v>7</v>
      </c>
      <c r="J768" s="1">
        <v>4</v>
      </c>
      <c r="K768" s="1">
        <v>0</v>
      </c>
      <c r="L768" s="6">
        <v>1</v>
      </c>
    </row>
    <row r="769" spans="2:12" x14ac:dyDescent="0.3">
      <c r="E769" s="3" t="s">
        <v>390</v>
      </c>
      <c r="F769" s="4"/>
      <c r="G769" s="5">
        <v>121</v>
      </c>
      <c r="H769" s="7">
        <v>29</v>
      </c>
      <c r="I769" s="1">
        <v>50</v>
      </c>
      <c r="J769" s="1">
        <v>28</v>
      </c>
      <c r="K769" s="1">
        <v>1</v>
      </c>
      <c r="L769" s="6">
        <v>13</v>
      </c>
    </row>
    <row r="770" spans="2:12" x14ac:dyDescent="0.3">
      <c r="E770" s="3" t="s">
        <v>391</v>
      </c>
      <c r="F770" s="4"/>
      <c r="G770" s="5">
        <v>3</v>
      </c>
      <c r="H770" s="7">
        <v>1</v>
      </c>
      <c r="I770" s="1">
        <v>1</v>
      </c>
      <c r="J770" s="1">
        <v>1</v>
      </c>
      <c r="K770" s="1">
        <v>0</v>
      </c>
      <c r="L770" s="6">
        <v>0</v>
      </c>
    </row>
    <row r="771" spans="2:12" x14ac:dyDescent="0.3">
      <c r="E771" s="3" t="s">
        <v>392</v>
      </c>
      <c r="F771" s="4"/>
      <c r="G771" s="5">
        <v>6</v>
      </c>
      <c r="H771" s="7">
        <v>2</v>
      </c>
      <c r="I771" s="1">
        <v>2</v>
      </c>
      <c r="J771" s="1">
        <v>2</v>
      </c>
      <c r="K771" s="1">
        <v>0</v>
      </c>
      <c r="L771" s="6">
        <v>0</v>
      </c>
    </row>
    <row r="772" spans="2:12" x14ac:dyDescent="0.3">
      <c r="E772" s="3" t="s">
        <v>393</v>
      </c>
      <c r="F772" s="4"/>
      <c r="G772" s="5">
        <v>3</v>
      </c>
      <c r="H772" s="7">
        <v>0</v>
      </c>
      <c r="I772" s="1">
        <v>3</v>
      </c>
      <c r="J772" s="1">
        <v>0</v>
      </c>
      <c r="K772" s="1">
        <v>0</v>
      </c>
      <c r="L772" s="6">
        <v>0</v>
      </c>
    </row>
    <row r="773" spans="2:12" x14ac:dyDescent="0.3">
      <c r="E773" s="3" t="s">
        <v>394</v>
      </c>
      <c r="F773" s="4"/>
      <c r="G773" s="5">
        <v>3</v>
      </c>
      <c r="H773" s="7">
        <v>1</v>
      </c>
      <c r="I773" s="1">
        <v>1</v>
      </c>
      <c r="J773" s="1">
        <v>1</v>
      </c>
      <c r="K773" s="1">
        <v>0</v>
      </c>
      <c r="L773" s="6">
        <v>0</v>
      </c>
    </row>
    <row r="774" spans="2:12" ht="37.5" x14ac:dyDescent="0.3">
      <c r="E774" s="3" t="s">
        <v>395</v>
      </c>
      <c r="F774" s="4"/>
      <c r="G774" s="5">
        <v>2</v>
      </c>
      <c r="H774" s="7">
        <v>0</v>
      </c>
      <c r="I774" s="1">
        <v>1</v>
      </c>
      <c r="J774" s="1">
        <v>0</v>
      </c>
      <c r="K774" s="1">
        <v>0</v>
      </c>
      <c r="L774" s="6">
        <v>1</v>
      </c>
    </row>
    <row r="775" spans="2:12" ht="25" x14ac:dyDescent="0.3">
      <c r="E775" s="3" t="s">
        <v>396</v>
      </c>
      <c r="F775" s="4"/>
      <c r="G775" s="5">
        <v>7</v>
      </c>
      <c r="H775" s="7">
        <v>3</v>
      </c>
      <c r="I775" s="1">
        <v>1</v>
      </c>
      <c r="J775" s="1">
        <v>1</v>
      </c>
      <c r="K775" s="1">
        <v>0</v>
      </c>
      <c r="L775" s="6">
        <v>2</v>
      </c>
    </row>
    <row r="776" spans="2:12" ht="25" x14ac:dyDescent="0.3">
      <c r="E776" s="3" t="s">
        <v>397</v>
      </c>
      <c r="F776" s="4"/>
      <c r="G776" s="5">
        <v>9</v>
      </c>
      <c r="H776" s="7">
        <v>2</v>
      </c>
      <c r="I776" s="1">
        <v>3</v>
      </c>
      <c r="J776" s="1">
        <v>3</v>
      </c>
      <c r="K776" s="1">
        <v>0</v>
      </c>
      <c r="L776" s="6">
        <v>1</v>
      </c>
    </row>
    <row r="777" spans="2:12" ht="25" x14ac:dyDescent="0.3">
      <c r="E777" s="3" t="s">
        <v>398</v>
      </c>
      <c r="F777" s="4"/>
      <c r="G777" s="5">
        <v>15</v>
      </c>
      <c r="H777" s="7">
        <v>5</v>
      </c>
      <c r="I777" s="1">
        <v>7</v>
      </c>
      <c r="J777" s="1">
        <v>2</v>
      </c>
      <c r="K777" s="1">
        <v>1</v>
      </c>
      <c r="L777" s="6">
        <v>0</v>
      </c>
    </row>
    <row r="778" spans="2:12" x14ac:dyDescent="0.3">
      <c r="E778" s="3" t="s">
        <v>399</v>
      </c>
      <c r="F778" s="4"/>
      <c r="G778" s="5">
        <v>27</v>
      </c>
      <c r="H778" s="7">
        <v>9</v>
      </c>
      <c r="I778" s="1">
        <v>10</v>
      </c>
      <c r="J778" s="1">
        <v>3</v>
      </c>
      <c r="K778" s="1">
        <v>1</v>
      </c>
      <c r="L778" s="6">
        <v>4</v>
      </c>
    </row>
    <row r="779" spans="2:12" x14ac:dyDescent="0.3">
      <c r="E779" s="3" t="s">
        <v>400</v>
      </c>
      <c r="F779" s="4"/>
      <c r="G779" s="5">
        <v>12</v>
      </c>
      <c r="H779" s="7">
        <v>4</v>
      </c>
      <c r="I779" s="1">
        <v>1</v>
      </c>
      <c r="J779" s="1">
        <v>4</v>
      </c>
      <c r="K779" s="1">
        <v>0</v>
      </c>
      <c r="L779" s="6">
        <v>3</v>
      </c>
    </row>
    <row r="780" spans="2:12" ht="25" x14ac:dyDescent="0.3">
      <c r="E780" s="52" t="s">
        <v>401</v>
      </c>
      <c r="F780" s="48"/>
      <c r="G780" s="49">
        <v>68</v>
      </c>
      <c r="H780" s="61">
        <v>6</v>
      </c>
      <c r="I780" s="28">
        <v>33</v>
      </c>
      <c r="J780" s="28">
        <v>12</v>
      </c>
      <c r="K780" s="28">
        <v>4</v>
      </c>
      <c r="L780" s="62">
        <v>13</v>
      </c>
    </row>
    <row r="782" spans="2:12" x14ac:dyDescent="0.3">
      <c r="B782" s="35" t="str">
        <f xml:space="preserve"> HYPERLINK("#'目次'!B15", "[9]")</f>
        <v>[9]</v>
      </c>
      <c r="C782" s="25" t="s">
        <v>14</v>
      </c>
    </row>
    <row r="785" spans="3:14" x14ac:dyDescent="0.3">
      <c r="C785" s="25" t="s">
        <v>405</v>
      </c>
    </row>
    <row r="786" spans="3:14" ht="25" x14ac:dyDescent="0.3">
      <c r="E786" s="95"/>
      <c r="F786" s="96"/>
      <c r="G786" s="37" t="s">
        <v>16</v>
      </c>
      <c r="H786" s="41" t="s">
        <v>17</v>
      </c>
      <c r="I786" s="18" t="s">
        <v>18</v>
      </c>
      <c r="J786" s="18" t="s">
        <v>19</v>
      </c>
      <c r="K786" s="18" t="s">
        <v>20</v>
      </c>
      <c r="L786" s="18" t="s">
        <v>21</v>
      </c>
      <c r="M786" s="18" t="s">
        <v>22</v>
      </c>
      <c r="N786" s="34" t="s">
        <v>23</v>
      </c>
    </row>
    <row r="787" spans="3:14" x14ac:dyDescent="0.3">
      <c r="E787" s="97"/>
      <c r="F787" s="98"/>
      <c r="G787" s="40"/>
      <c r="H787" s="36"/>
      <c r="I787" s="19"/>
      <c r="J787" s="19"/>
      <c r="K787" s="19"/>
      <c r="L787" s="19"/>
      <c r="M787" s="19"/>
      <c r="N787" s="39"/>
    </row>
    <row r="788" spans="3:14" x14ac:dyDescent="0.3">
      <c r="E788" s="54" t="s">
        <v>16</v>
      </c>
      <c r="F788" s="50"/>
      <c r="G788" s="38">
        <v>55336</v>
      </c>
      <c r="H788" s="20">
        <v>10222</v>
      </c>
      <c r="I788" s="20">
        <v>19178</v>
      </c>
      <c r="J788" s="20">
        <v>13973</v>
      </c>
      <c r="K788" s="20">
        <v>7022</v>
      </c>
      <c r="L788" s="20">
        <v>3794</v>
      </c>
      <c r="M788" s="20">
        <v>900</v>
      </c>
      <c r="N788" s="51">
        <v>247</v>
      </c>
    </row>
    <row r="789" spans="3:14" ht="25" x14ac:dyDescent="0.3">
      <c r="E789" s="3" t="s">
        <v>406</v>
      </c>
      <c r="F789" s="4"/>
      <c r="G789" s="29">
        <v>0</v>
      </c>
      <c r="H789" s="32">
        <v>0</v>
      </c>
      <c r="I789" s="17">
        <v>0</v>
      </c>
      <c r="J789" s="17">
        <v>0</v>
      </c>
      <c r="K789" s="17">
        <v>0</v>
      </c>
      <c r="L789" s="17">
        <v>0</v>
      </c>
      <c r="M789" s="17">
        <v>0</v>
      </c>
      <c r="N789" s="33">
        <v>0</v>
      </c>
    </row>
    <row r="790" spans="3:14" ht="25" x14ac:dyDescent="0.3">
      <c r="E790" s="3" t="s">
        <v>407</v>
      </c>
      <c r="F790" s="4"/>
      <c r="G790" s="5">
        <v>1</v>
      </c>
      <c r="H790" s="7">
        <v>0</v>
      </c>
      <c r="I790" s="1">
        <v>0</v>
      </c>
      <c r="J790" s="1">
        <v>1</v>
      </c>
      <c r="K790" s="1">
        <v>0</v>
      </c>
      <c r="L790" s="1">
        <v>0</v>
      </c>
      <c r="M790" s="1">
        <v>0</v>
      </c>
      <c r="N790" s="6">
        <v>0</v>
      </c>
    </row>
    <row r="791" spans="3:14" ht="37.5" x14ac:dyDescent="0.3">
      <c r="E791" s="3" t="s">
        <v>408</v>
      </c>
      <c r="F791" s="4"/>
      <c r="G791" s="5">
        <v>1</v>
      </c>
      <c r="H791" s="7">
        <v>0</v>
      </c>
      <c r="I791" s="1">
        <v>0</v>
      </c>
      <c r="J791" s="1">
        <v>0</v>
      </c>
      <c r="K791" s="1">
        <v>1</v>
      </c>
      <c r="L791" s="1">
        <v>0</v>
      </c>
      <c r="M791" s="1">
        <v>0</v>
      </c>
      <c r="N791" s="6">
        <v>0</v>
      </c>
    </row>
    <row r="792" spans="3:14" x14ac:dyDescent="0.3">
      <c r="E792" s="3" t="s">
        <v>409</v>
      </c>
      <c r="F792" s="4"/>
      <c r="G792" s="5">
        <v>0</v>
      </c>
      <c r="H792" s="7">
        <v>0</v>
      </c>
      <c r="I792" s="1">
        <v>0</v>
      </c>
      <c r="J792" s="1">
        <v>0</v>
      </c>
      <c r="K792" s="1">
        <v>0</v>
      </c>
      <c r="L792" s="1">
        <v>0</v>
      </c>
      <c r="M792" s="1">
        <v>0</v>
      </c>
      <c r="N792" s="6">
        <v>0</v>
      </c>
    </row>
    <row r="793" spans="3:14" x14ac:dyDescent="0.3">
      <c r="E793" s="3" t="s">
        <v>410</v>
      </c>
      <c r="F793" s="4"/>
      <c r="G793" s="5">
        <v>50</v>
      </c>
      <c r="H793" s="7">
        <v>11</v>
      </c>
      <c r="I793" s="1">
        <v>15</v>
      </c>
      <c r="J793" s="1">
        <v>12</v>
      </c>
      <c r="K793" s="1">
        <v>8</v>
      </c>
      <c r="L793" s="1">
        <v>4</v>
      </c>
      <c r="M793" s="1">
        <v>0</v>
      </c>
      <c r="N793" s="6">
        <v>0</v>
      </c>
    </row>
    <row r="794" spans="3:14" x14ac:dyDescent="0.3">
      <c r="E794" s="3" t="s">
        <v>411</v>
      </c>
      <c r="F794" s="4"/>
      <c r="G794" s="5">
        <v>63</v>
      </c>
      <c r="H794" s="7">
        <v>14</v>
      </c>
      <c r="I794" s="1">
        <v>19</v>
      </c>
      <c r="J794" s="1">
        <v>16</v>
      </c>
      <c r="K794" s="1">
        <v>8</v>
      </c>
      <c r="L794" s="1">
        <v>5</v>
      </c>
      <c r="M794" s="1">
        <v>1</v>
      </c>
      <c r="N794" s="6">
        <v>0</v>
      </c>
    </row>
    <row r="795" spans="3:14" ht="25" x14ac:dyDescent="0.3">
      <c r="E795" s="3" t="s">
        <v>412</v>
      </c>
      <c r="F795" s="4"/>
      <c r="G795" s="5">
        <v>1</v>
      </c>
      <c r="H795" s="7">
        <v>0</v>
      </c>
      <c r="I795" s="1">
        <v>0</v>
      </c>
      <c r="J795" s="1">
        <v>1</v>
      </c>
      <c r="K795" s="1">
        <v>0</v>
      </c>
      <c r="L795" s="1">
        <v>0</v>
      </c>
      <c r="M795" s="1">
        <v>0</v>
      </c>
      <c r="N795" s="6">
        <v>0</v>
      </c>
    </row>
    <row r="796" spans="3:14" ht="25" x14ac:dyDescent="0.3">
      <c r="E796" s="3" t="s">
        <v>413</v>
      </c>
      <c r="F796" s="4"/>
      <c r="G796" s="5">
        <v>41</v>
      </c>
      <c r="H796" s="7">
        <v>13</v>
      </c>
      <c r="I796" s="1">
        <v>11</v>
      </c>
      <c r="J796" s="1">
        <v>9</v>
      </c>
      <c r="K796" s="1">
        <v>3</v>
      </c>
      <c r="L796" s="1">
        <v>4</v>
      </c>
      <c r="M796" s="1">
        <v>1</v>
      </c>
      <c r="N796" s="6">
        <v>0</v>
      </c>
    </row>
    <row r="797" spans="3:14" ht="37.5" x14ac:dyDescent="0.3">
      <c r="E797" s="3" t="s">
        <v>414</v>
      </c>
      <c r="F797" s="4"/>
      <c r="G797" s="5">
        <v>7</v>
      </c>
      <c r="H797" s="7">
        <v>2</v>
      </c>
      <c r="I797" s="1">
        <v>0</v>
      </c>
      <c r="J797" s="1">
        <v>4</v>
      </c>
      <c r="K797" s="1">
        <v>0</v>
      </c>
      <c r="L797" s="1">
        <v>1</v>
      </c>
      <c r="M797" s="1">
        <v>0</v>
      </c>
      <c r="N797" s="6">
        <v>0</v>
      </c>
    </row>
    <row r="798" spans="3:14" ht="25" x14ac:dyDescent="0.3">
      <c r="E798" s="3" t="s">
        <v>415</v>
      </c>
      <c r="F798" s="4"/>
      <c r="G798" s="5">
        <v>23</v>
      </c>
      <c r="H798" s="7">
        <v>4</v>
      </c>
      <c r="I798" s="1">
        <v>8</v>
      </c>
      <c r="J798" s="1">
        <v>7</v>
      </c>
      <c r="K798" s="1">
        <v>3</v>
      </c>
      <c r="L798" s="1">
        <v>1</v>
      </c>
      <c r="M798" s="1">
        <v>0</v>
      </c>
      <c r="N798" s="6">
        <v>0</v>
      </c>
    </row>
    <row r="799" spans="3:14" ht="25" x14ac:dyDescent="0.3">
      <c r="E799" s="3" t="s">
        <v>416</v>
      </c>
      <c r="F799" s="4"/>
      <c r="G799" s="5">
        <v>25</v>
      </c>
      <c r="H799" s="7">
        <v>3</v>
      </c>
      <c r="I799" s="1">
        <v>7</v>
      </c>
      <c r="J799" s="1">
        <v>6</v>
      </c>
      <c r="K799" s="1">
        <v>8</v>
      </c>
      <c r="L799" s="1">
        <v>1</v>
      </c>
      <c r="M799" s="1">
        <v>0</v>
      </c>
      <c r="N799" s="6">
        <v>0</v>
      </c>
    </row>
    <row r="800" spans="3:14" ht="25" x14ac:dyDescent="0.3">
      <c r="E800" s="3" t="s">
        <v>417</v>
      </c>
      <c r="F800" s="4"/>
      <c r="G800" s="5">
        <v>190</v>
      </c>
      <c r="H800" s="7">
        <v>28</v>
      </c>
      <c r="I800" s="1">
        <v>59</v>
      </c>
      <c r="J800" s="1">
        <v>57</v>
      </c>
      <c r="K800" s="1">
        <v>31</v>
      </c>
      <c r="L800" s="1">
        <v>13</v>
      </c>
      <c r="M800" s="1">
        <v>2</v>
      </c>
      <c r="N800" s="6">
        <v>0</v>
      </c>
    </row>
    <row r="801" spans="5:14" x14ac:dyDescent="0.3">
      <c r="E801" s="3" t="s">
        <v>418</v>
      </c>
      <c r="F801" s="4"/>
      <c r="G801" s="5">
        <v>143</v>
      </c>
      <c r="H801" s="7">
        <v>21</v>
      </c>
      <c r="I801" s="1">
        <v>39</v>
      </c>
      <c r="J801" s="1">
        <v>44</v>
      </c>
      <c r="K801" s="1">
        <v>25</v>
      </c>
      <c r="L801" s="1">
        <v>13</v>
      </c>
      <c r="M801" s="1">
        <v>1</v>
      </c>
      <c r="N801" s="6">
        <v>0</v>
      </c>
    </row>
    <row r="802" spans="5:14" x14ac:dyDescent="0.3">
      <c r="E802" s="3" t="s">
        <v>419</v>
      </c>
      <c r="F802" s="4"/>
      <c r="G802" s="5">
        <v>7</v>
      </c>
      <c r="H802" s="7">
        <v>0</v>
      </c>
      <c r="I802" s="1">
        <v>1</v>
      </c>
      <c r="J802" s="1">
        <v>2</v>
      </c>
      <c r="K802" s="1">
        <v>3</v>
      </c>
      <c r="L802" s="1">
        <v>1</v>
      </c>
      <c r="M802" s="1">
        <v>0</v>
      </c>
      <c r="N802" s="6">
        <v>0</v>
      </c>
    </row>
    <row r="803" spans="5:14" ht="25" x14ac:dyDescent="0.3">
      <c r="E803" s="3" t="s">
        <v>420</v>
      </c>
      <c r="F803" s="4"/>
      <c r="G803" s="5">
        <v>58</v>
      </c>
      <c r="H803" s="7">
        <v>1</v>
      </c>
      <c r="I803" s="1">
        <v>15</v>
      </c>
      <c r="J803" s="1">
        <v>17</v>
      </c>
      <c r="K803" s="1">
        <v>12</v>
      </c>
      <c r="L803" s="1">
        <v>13</v>
      </c>
      <c r="M803" s="1">
        <v>0</v>
      </c>
      <c r="N803" s="6">
        <v>0</v>
      </c>
    </row>
    <row r="804" spans="5:14" ht="25" x14ac:dyDescent="0.3">
      <c r="E804" s="3" t="s">
        <v>421</v>
      </c>
      <c r="F804" s="4"/>
      <c r="G804" s="5">
        <v>293</v>
      </c>
      <c r="H804" s="7">
        <v>64</v>
      </c>
      <c r="I804" s="1">
        <v>82</v>
      </c>
      <c r="J804" s="1">
        <v>72</v>
      </c>
      <c r="K804" s="1">
        <v>48</v>
      </c>
      <c r="L804" s="1">
        <v>26</v>
      </c>
      <c r="M804" s="1">
        <v>1</v>
      </c>
      <c r="N804" s="6">
        <v>0</v>
      </c>
    </row>
    <row r="805" spans="5:14" ht="25" x14ac:dyDescent="0.3">
      <c r="E805" s="3" t="s">
        <v>422</v>
      </c>
      <c r="F805" s="4"/>
      <c r="G805" s="5">
        <v>331</v>
      </c>
      <c r="H805" s="7">
        <v>44</v>
      </c>
      <c r="I805" s="1">
        <v>88</v>
      </c>
      <c r="J805" s="1">
        <v>105</v>
      </c>
      <c r="K805" s="1">
        <v>56</v>
      </c>
      <c r="L805" s="1">
        <v>34</v>
      </c>
      <c r="M805" s="1">
        <v>3</v>
      </c>
      <c r="N805" s="6">
        <v>1</v>
      </c>
    </row>
    <row r="806" spans="5:14" ht="37.5" x14ac:dyDescent="0.3">
      <c r="E806" s="3" t="s">
        <v>423</v>
      </c>
      <c r="F806" s="4"/>
      <c r="G806" s="5">
        <v>86</v>
      </c>
      <c r="H806" s="7">
        <v>20</v>
      </c>
      <c r="I806" s="1">
        <v>24</v>
      </c>
      <c r="J806" s="1">
        <v>24</v>
      </c>
      <c r="K806" s="1">
        <v>9</v>
      </c>
      <c r="L806" s="1">
        <v>8</v>
      </c>
      <c r="M806" s="1">
        <v>0</v>
      </c>
      <c r="N806" s="6">
        <v>1</v>
      </c>
    </row>
    <row r="807" spans="5:14" x14ac:dyDescent="0.3">
      <c r="E807" s="3" t="s">
        <v>424</v>
      </c>
      <c r="F807" s="4"/>
      <c r="G807" s="5">
        <v>128</v>
      </c>
      <c r="H807" s="7">
        <v>29</v>
      </c>
      <c r="I807" s="1">
        <v>27</v>
      </c>
      <c r="J807" s="1">
        <v>34</v>
      </c>
      <c r="K807" s="1">
        <v>19</v>
      </c>
      <c r="L807" s="1">
        <v>17</v>
      </c>
      <c r="M807" s="1">
        <v>1</v>
      </c>
      <c r="N807" s="6">
        <v>1</v>
      </c>
    </row>
    <row r="808" spans="5:14" x14ac:dyDescent="0.3">
      <c r="E808" s="3" t="s">
        <v>425</v>
      </c>
      <c r="F808" s="4"/>
      <c r="G808" s="5">
        <v>37</v>
      </c>
      <c r="H808" s="7">
        <v>7</v>
      </c>
      <c r="I808" s="1">
        <v>16</v>
      </c>
      <c r="J808" s="1">
        <v>8</v>
      </c>
      <c r="K808" s="1">
        <v>2</v>
      </c>
      <c r="L808" s="1">
        <v>3</v>
      </c>
      <c r="M808" s="1">
        <v>1</v>
      </c>
      <c r="N808" s="6">
        <v>0</v>
      </c>
    </row>
    <row r="809" spans="5:14" x14ac:dyDescent="0.3">
      <c r="E809" s="3" t="s">
        <v>426</v>
      </c>
      <c r="F809" s="4"/>
      <c r="G809" s="5">
        <v>49</v>
      </c>
      <c r="H809" s="7">
        <v>8</v>
      </c>
      <c r="I809" s="1">
        <v>17</v>
      </c>
      <c r="J809" s="1">
        <v>12</v>
      </c>
      <c r="K809" s="1">
        <v>6</v>
      </c>
      <c r="L809" s="1">
        <v>6</v>
      </c>
      <c r="M809" s="1">
        <v>0</v>
      </c>
      <c r="N809" s="6">
        <v>0</v>
      </c>
    </row>
    <row r="810" spans="5:14" ht="25" x14ac:dyDescent="0.3">
      <c r="E810" s="3" t="s">
        <v>427</v>
      </c>
      <c r="F810" s="4"/>
      <c r="G810" s="5">
        <v>33</v>
      </c>
      <c r="H810" s="7">
        <v>5</v>
      </c>
      <c r="I810" s="1">
        <v>9</v>
      </c>
      <c r="J810" s="1">
        <v>8</v>
      </c>
      <c r="K810" s="1">
        <v>6</v>
      </c>
      <c r="L810" s="1">
        <v>5</v>
      </c>
      <c r="M810" s="1">
        <v>0</v>
      </c>
      <c r="N810" s="6">
        <v>0</v>
      </c>
    </row>
    <row r="811" spans="5:14" ht="25" x14ac:dyDescent="0.3">
      <c r="E811" s="3" t="s">
        <v>428</v>
      </c>
      <c r="F811" s="4"/>
      <c r="G811" s="5">
        <v>34</v>
      </c>
      <c r="H811" s="7">
        <v>10</v>
      </c>
      <c r="I811" s="1">
        <v>11</v>
      </c>
      <c r="J811" s="1">
        <v>5</v>
      </c>
      <c r="K811" s="1">
        <v>3</v>
      </c>
      <c r="L811" s="1">
        <v>5</v>
      </c>
      <c r="M811" s="1">
        <v>0</v>
      </c>
      <c r="N811" s="6">
        <v>0</v>
      </c>
    </row>
    <row r="812" spans="5:14" ht="37.5" x14ac:dyDescent="0.3">
      <c r="E812" s="3" t="s">
        <v>429</v>
      </c>
      <c r="F812" s="4"/>
      <c r="G812" s="5">
        <v>18</v>
      </c>
      <c r="H812" s="7">
        <v>2</v>
      </c>
      <c r="I812" s="1">
        <v>6</v>
      </c>
      <c r="J812" s="1">
        <v>4</v>
      </c>
      <c r="K812" s="1">
        <v>1</v>
      </c>
      <c r="L812" s="1">
        <v>5</v>
      </c>
      <c r="M812" s="1">
        <v>0</v>
      </c>
      <c r="N812" s="6">
        <v>0</v>
      </c>
    </row>
    <row r="813" spans="5:14" ht="25" x14ac:dyDescent="0.3">
      <c r="E813" s="3" t="s">
        <v>430</v>
      </c>
      <c r="F813" s="4"/>
      <c r="G813" s="5">
        <v>160</v>
      </c>
      <c r="H813" s="7">
        <v>38</v>
      </c>
      <c r="I813" s="1">
        <v>47</v>
      </c>
      <c r="J813" s="1">
        <v>36</v>
      </c>
      <c r="K813" s="1">
        <v>19</v>
      </c>
      <c r="L813" s="1">
        <v>18</v>
      </c>
      <c r="M813" s="1">
        <v>2</v>
      </c>
      <c r="N813" s="6">
        <v>0</v>
      </c>
    </row>
    <row r="814" spans="5:14" ht="25" x14ac:dyDescent="0.3">
      <c r="E814" s="3" t="s">
        <v>431</v>
      </c>
      <c r="F814" s="4"/>
      <c r="G814" s="5">
        <v>255</v>
      </c>
      <c r="H814" s="7">
        <v>54</v>
      </c>
      <c r="I814" s="1">
        <v>75</v>
      </c>
      <c r="J814" s="1">
        <v>77</v>
      </c>
      <c r="K814" s="1">
        <v>27</v>
      </c>
      <c r="L814" s="1">
        <v>19</v>
      </c>
      <c r="M814" s="1">
        <v>3</v>
      </c>
      <c r="N814" s="6">
        <v>0</v>
      </c>
    </row>
    <row r="815" spans="5:14" ht="25" x14ac:dyDescent="0.3">
      <c r="E815" s="3" t="s">
        <v>432</v>
      </c>
      <c r="F815" s="4"/>
      <c r="G815" s="5">
        <v>215</v>
      </c>
      <c r="H815" s="7">
        <v>34</v>
      </c>
      <c r="I815" s="1">
        <v>63</v>
      </c>
      <c r="J815" s="1">
        <v>59</v>
      </c>
      <c r="K815" s="1">
        <v>33</v>
      </c>
      <c r="L815" s="1">
        <v>22</v>
      </c>
      <c r="M815" s="1">
        <v>4</v>
      </c>
      <c r="N815" s="6">
        <v>0</v>
      </c>
    </row>
    <row r="816" spans="5:14" x14ac:dyDescent="0.3">
      <c r="E816" s="3" t="s">
        <v>433</v>
      </c>
      <c r="F816" s="4"/>
      <c r="G816" s="5">
        <v>800</v>
      </c>
      <c r="H816" s="7">
        <v>112</v>
      </c>
      <c r="I816" s="1">
        <v>208</v>
      </c>
      <c r="J816" s="1">
        <v>267</v>
      </c>
      <c r="K816" s="1">
        <v>117</v>
      </c>
      <c r="L816" s="1">
        <v>88</v>
      </c>
      <c r="M816" s="1">
        <v>8</v>
      </c>
      <c r="N816" s="6">
        <v>0</v>
      </c>
    </row>
    <row r="817" spans="5:14" x14ac:dyDescent="0.3">
      <c r="E817" s="3" t="s">
        <v>434</v>
      </c>
      <c r="F817" s="4"/>
      <c r="G817" s="5">
        <v>88</v>
      </c>
      <c r="H817" s="7">
        <v>10</v>
      </c>
      <c r="I817" s="1">
        <v>28</v>
      </c>
      <c r="J817" s="1">
        <v>20</v>
      </c>
      <c r="K817" s="1">
        <v>13</v>
      </c>
      <c r="L817" s="1">
        <v>15</v>
      </c>
      <c r="M817" s="1">
        <v>2</v>
      </c>
      <c r="N817" s="6">
        <v>0</v>
      </c>
    </row>
    <row r="818" spans="5:14" ht="25" x14ac:dyDescent="0.3">
      <c r="E818" s="3" t="s">
        <v>435</v>
      </c>
      <c r="F818" s="4"/>
      <c r="G818" s="5">
        <v>1212</v>
      </c>
      <c r="H818" s="7">
        <v>163</v>
      </c>
      <c r="I818" s="1">
        <v>336</v>
      </c>
      <c r="J818" s="1">
        <v>366</v>
      </c>
      <c r="K818" s="1">
        <v>195</v>
      </c>
      <c r="L818" s="1">
        <v>141</v>
      </c>
      <c r="M818" s="1">
        <v>8</v>
      </c>
      <c r="N818" s="6">
        <v>3</v>
      </c>
    </row>
    <row r="819" spans="5:14" ht="25" x14ac:dyDescent="0.3">
      <c r="E819" s="3" t="s">
        <v>436</v>
      </c>
      <c r="F819" s="4"/>
      <c r="G819" s="5">
        <v>3217</v>
      </c>
      <c r="H819" s="7">
        <v>673</v>
      </c>
      <c r="I819" s="1">
        <v>1128</v>
      </c>
      <c r="J819" s="1">
        <v>766</v>
      </c>
      <c r="K819" s="1">
        <v>429</v>
      </c>
      <c r="L819" s="1">
        <v>188</v>
      </c>
      <c r="M819" s="1">
        <v>29</v>
      </c>
      <c r="N819" s="6">
        <v>4</v>
      </c>
    </row>
    <row r="820" spans="5:14" ht="25" x14ac:dyDescent="0.3">
      <c r="E820" s="3" t="s">
        <v>437</v>
      </c>
      <c r="F820" s="4"/>
      <c r="G820" s="5">
        <v>2396</v>
      </c>
      <c r="H820" s="7">
        <v>371</v>
      </c>
      <c r="I820" s="1">
        <v>664</v>
      </c>
      <c r="J820" s="1">
        <v>680</v>
      </c>
      <c r="K820" s="1">
        <v>400</v>
      </c>
      <c r="L820" s="1">
        <v>253</v>
      </c>
      <c r="M820" s="1">
        <v>26</v>
      </c>
      <c r="N820" s="6">
        <v>2</v>
      </c>
    </row>
    <row r="821" spans="5:14" ht="37.5" x14ac:dyDescent="0.3">
      <c r="E821" s="3" t="s">
        <v>438</v>
      </c>
      <c r="F821" s="4"/>
      <c r="G821" s="5">
        <v>515</v>
      </c>
      <c r="H821" s="7">
        <v>108</v>
      </c>
      <c r="I821" s="1">
        <v>167</v>
      </c>
      <c r="J821" s="1">
        <v>117</v>
      </c>
      <c r="K821" s="1">
        <v>70</v>
      </c>
      <c r="L821" s="1">
        <v>42</v>
      </c>
      <c r="M821" s="1">
        <v>10</v>
      </c>
      <c r="N821" s="6">
        <v>1</v>
      </c>
    </row>
    <row r="822" spans="5:14" x14ac:dyDescent="0.3">
      <c r="E822" s="3" t="s">
        <v>439</v>
      </c>
      <c r="F822" s="4"/>
      <c r="G822" s="5">
        <v>3861</v>
      </c>
      <c r="H822" s="7">
        <v>759</v>
      </c>
      <c r="I822" s="1">
        <v>1271</v>
      </c>
      <c r="J822" s="1">
        <v>978</v>
      </c>
      <c r="K822" s="1">
        <v>546</v>
      </c>
      <c r="L822" s="1">
        <v>260</v>
      </c>
      <c r="M822" s="1">
        <v>43</v>
      </c>
      <c r="N822" s="6">
        <v>4</v>
      </c>
    </row>
    <row r="823" spans="5:14" x14ac:dyDescent="0.3">
      <c r="E823" s="3" t="s">
        <v>440</v>
      </c>
      <c r="F823" s="4"/>
      <c r="G823" s="5">
        <v>17</v>
      </c>
      <c r="H823" s="7">
        <v>4</v>
      </c>
      <c r="I823" s="1">
        <v>4</v>
      </c>
      <c r="J823" s="1">
        <v>1</v>
      </c>
      <c r="K823" s="1">
        <v>4</v>
      </c>
      <c r="L823" s="1">
        <v>3</v>
      </c>
      <c r="M823" s="1">
        <v>1</v>
      </c>
      <c r="N823" s="6">
        <v>0</v>
      </c>
    </row>
    <row r="824" spans="5:14" x14ac:dyDescent="0.3">
      <c r="E824" s="3" t="s">
        <v>441</v>
      </c>
      <c r="F824" s="4"/>
      <c r="G824" s="5">
        <v>35</v>
      </c>
      <c r="H824" s="7">
        <v>9</v>
      </c>
      <c r="I824" s="1">
        <v>8</v>
      </c>
      <c r="J824" s="1">
        <v>7</v>
      </c>
      <c r="K824" s="1">
        <v>6</v>
      </c>
      <c r="L824" s="1">
        <v>5</v>
      </c>
      <c r="M824" s="1">
        <v>0</v>
      </c>
      <c r="N824" s="6">
        <v>0</v>
      </c>
    </row>
    <row r="825" spans="5:14" ht="25" x14ac:dyDescent="0.3">
      <c r="E825" s="3" t="s">
        <v>442</v>
      </c>
      <c r="F825" s="4"/>
      <c r="G825" s="5">
        <v>168</v>
      </c>
      <c r="H825" s="7">
        <v>25</v>
      </c>
      <c r="I825" s="1">
        <v>44</v>
      </c>
      <c r="J825" s="1">
        <v>42</v>
      </c>
      <c r="K825" s="1">
        <v>35</v>
      </c>
      <c r="L825" s="1">
        <v>22</v>
      </c>
      <c r="M825" s="1">
        <v>0</v>
      </c>
      <c r="N825" s="6">
        <v>0</v>
      </c>
    </row>
    <row r="826" spans="5:14" ht="25" x14ac:dyDescent="0.3">
      <c r="E826" s="3" t="s">
        <v>443</v>
      </c>
      <c r="F826" s="4"/>
      <c r="G826" s="5">
        <v>17</v>
      </c>
      <c r="H826" s="7">
        <v>4</v>
      </c>
      <c r="I826" s="1">
        <v>6</v>
      </c>
      <c r="J826" s="1">
        <v>2</v>
      </c>
      <c r="K826" s="1">
        <v>2</v>
      </c>
      <c r="L826" s="1">
        <v>3</v>
      </c>
      <c r="M826" s="1">
        <v>0</v>
      </c>
      <c r="N826" s="6">
        <v>0</v>
      </c>
    </row>
    <row r="827" spans="5:14" ht="37.5" x14ac:dyDescent="0.3">
      <c r="E827" s="3" t="s">
        <v>444</v>
      </c>
      <c r="F827" s="4"/>
      <c r="G827" s="5">
        <v>53</v>
      </c>
      <c r="H827" s="7">
        <v>5</v>
      </c>
      <c r="I827" s="1">
        <v>18</v>
      </c>
      <c r="J827" s="1">
        <v>10</v>
      </c>
      <c r="K827" s="1">
        <v>14</v>
      </c>
      <c r="L827" s="1">
        <v>6</v>
      </c>
      <c r="M827" s="1">
        <v>0</v>
      </c>
      <c r="N827" s="6">
        <v>0</v>
      </c>
    </row>
    <row r="828" spans="5:14" ht="25" x14ac:dyDescent="0.3">
      <c r="E828" s="3" t="s">
        <v>445</v>
      </c>
      <c r="F828" s="4"/>
      <c r="G828" s="5">
        <v>78</v>
      </c>
      <c r="H828" s="7">
        <v>17</v>
      </c>
      <c r="I828" s="1">
        <v>26</v>
      </c>
      <c r="J828" s="1">
        <v>22</v>
      </c>
      <c r="K828" s="1">
        <v>9</v>
      </c>
      <c r="L828" s="1">
        <v>3</v>
      </c>
      <c r="M828" s="1">
        <v>1</v>
      </c>
      <c r="N828" s="6">
        <v>0</v>
      </c>
    </row>
    <row r="829" spans="5:14" ht="25" x14ac:dyDescent="0.3">
      <c r="E829" s="3" t="s">
        <v>446</v>
      </c>
      <c r="F829" s="4"/>
      <c r="G829" s="5">
        <v>155</v>
      </c>
      <c r="H829" s="7">
        <v>20</v>
      </c>
      <c r="I829" s="1">
        <v>54</v>
      </c>
      <c r="J829" s="1">
        <v>49</v>
      </c>
      <c r="K829" s="1">
        <v>21</v>
      </c>
      <c r="L829" s="1">
        <v>10</v>
      </c>
      <c r="M829" s="1">
        <v>1</v>
      </c>
      <c r="N829" s="6">
        <v>0</v>
      </c>
    </row>
    <row r="830" spans="5:14" ht="25" x14ac:dyDescent="0.3">
      <c r="E830" s="3" t="s">
        <v>447</v>
      </c>
      <c r="F830" s="4"/>
      <c r="G830" s="5">
        <v>63</v>
      </c>
      <c r="H830" s="7">
        <v>11</v>
      </c>
      <c r="I830" s="1">
        <v>11</v>
      </c>
      <c r="J830" s="1">
        <v>24</v>
      </c>
      <c r="K830" s="1">
        <v>6</v>
      </c>
      <c r="L830" s="1">
        <v>9</v>
      </c>
      <c r="M830" s="1">
        <v>2</v>
      </c>
      <c r="N830" s="6">
        <v>0</v>
      </c>
    </row>
    <row r="831" spans="5:14" x14ac:dyDescent="0.3">
      <c r="E831" s="3" t="s">
        <v>448</v>
      </c>
      <c r="F831" s="4"/>
      <c r="G831" s="5">
        <v>322</v>
      </c>
      <c r="H831" s="7">
        <v>35</v>
      </c>
      <c r="I831" s="1">
        <v>84</v>
      </c>
      <c r="J831" s="1">
        <v>103</v>
      </c>
      <c r="K831" s="1">
        <v>59</v>
      </c>
      <c r="L831" s="1">
        <v>37</v>
      </c>
      <c r="M831" s="1">
        <v>4</v>
      </c>
      <c r="N831" s="6">
        <v>0</v>
      </c>
    </row>
    <row r="832" spans="5:14" x14ac:dyDescent="0.3">
      <c r="E832" s="3" t="s">
        <v>449</v>
      </c>
      <c r="F832" s="4"/>
      <c r="G832" s="5">
        <v>132</v>
      </c>
      <c r="H832" s="7">
        <v>25</v>
      </c>
      <c r="I832" s="1">
        <v>40</v>
      </c>
      <c r="J832" s="1">
        <v>30</v>
      </c>
      <c r="K832" s="1">
        <v>19</v>
      </c>
      <c r="L832" s="1">
        <v>14</v>
      </c>
      <c r="M832" s="1">
        <v>4</v>
      </c>
      <c r="N832" s="6">
        <v>0</v>
      </c>
    </row>
    <row r="833" spans="5:14" ht="25" x14ac:dyDescent="0.3">
      <c r="E833" s="3" t="s">
        <v>450</v>
      </c>
      <c r="F833" s="4"/>
      <c r="G833" s="5">
        <v>2164</v>
      </c>
      <c r="H833" s="7">
        <v>267</v>
      </c>
      <c r="I833" s="1">
        <v>567</v>
      </c>
      <c r="J833" s="1">
        <v>648</v>
      </c>
      <c r="K833" s="1">
        <v>400</v>
      </c>
      <c r="L833" s="1">
        <v>249</v>
      </c>
      <c r="M833" s="1">
        <v>32</v>
      </c>
      <c r="N833" s="6">
        <v>1</v>
      </c>
    </row>
    <row r="834" spans="5:14" ht="25" x14ac:dyDescent="0.3">
      <c r="E834" s="3" t="s">
        <v>451</v>
      </c>
      <c r="F834" s="4"/>
      <c r="G834" s="5">
        <v>4719</v>
      </c>
      <c r="H834" s="7">
        <v>1041</v>
      </c>
      <c r="I834" s="1">
        <v>1795</v>
      </c>
      <c r="J834" s="1">
        <v>1013</v>
      </c>
      <c r="K834" s="1">
        <v>528</v>
      </c>
      <c r="L834" s="1">
        <v>258</v>
      </c>
      <c r="M834" s="1">
        <v>74</v>
      </c>
      <c r="N834" s="6">
        <v>10</v>
      </c>
    </row>
    <row r="835" spans="5:14" ht="25" x14ac:dyDescent="0.3">
      <c r="E835" s="3" t="s">
        <v>452</v>
      </c>
      <c r="F835" s="4"/>
      <c r="G835" s="5">
        <v>5322</v>
      </c>
      <c r="H835" s="7">
        <v>976</v>
      </c>
      <c r="I835" s="1">
        <v>1738</v>
      </c>
      <c r="J835" s="1">
        <v>1370</v>
      </c>
      <c r="K835" s="1">
        <v>713</v>
      </c>
      <c r="L835" s="1">
        <v>415</v>
      </c>
      <c r="M835" s="1">
        <v>89</v>
      </c>
      <c r="N835" s="6">
        <v>21</v>
      </c>
    </row>
    <row r="836" spans="5:14" ht="37.5" x14ac:dyDescent="0.3">
      <c r="E836" s="3" t="s">
        <v>453</v>
      </c>
      <c r="F836" s="4"/>
      <c r="G836" s="5">
        <v>936</v>
      </c>
      <c r="H836" s="7">
        <v>193</v>
      </c>
      <c r="I836" s="1">
        <v>316</v>
      </c>
      <c r="J836" s="1">
        <v>240</v>
      </c>
      <c r="K836" s="1">
        <v>101</v>
      </c>
      <c r="L836" s="1">
        <v>59</v>
      </c>
      <c r="M836" s="1">
        <v>25</v>
      </c>
      <c r="N836" s="6">
        <v>2</v>
      </c>
    </row>
    <row r="837" spans="5:14" x14ac:dyDescent="0.3">
      <c r="E837" s="3" t="s">
        <v>454</v>
      </c>
      <c r="F837" s="4"/>
      <c r="G837" s="5">
        <v>8938</v>
      </c>
      <c r="H837" s="7">
        <v>1808</v>
      </c>
      <c r="I837" s="1">
        <v>3188</v>
      </c>
      <c r="J837" s="1">
        <v>2148</v>
      </c>
      <c r="K837" s="1">
        <v>1057</v>
      </c>
      <c r="L837" s="1">
        <v>571</v>
      </c>
      <c r="M837" s="1">
        <v>144</v>
      </c>
      <c r="N837" s="6">
        <v>22</v>
      </c>
    </row>
    <row r="838" spans="5:14" x14ac:dyDescent="0.3">
      <c r="E838" s="3" t="s">
        <v>455</v>
      </c>
      <c r="F838" s="4"/>
      <c r="G838" s="5">
        <v>24</v>
      </c>
      <c r="H838" s="7">
        <v>2</v>
      </c>
      <c r="I838" s="1">
        <v>11</v>
      </c>
      <c r="J838" s="1">
        <v>5</v>
      </c>
      <c r="K838" s="1">
        <v>3</v>
      </c>
      <c r="L838" s="1">
        <v>2</v>
      </c>
      <c r="M838" s="1">
        <v>0</v>
      </c>
      <c r="N838" s="6">
        <v>1</v>
      </c>
    </row>
    <row r="839" spans="5:14" x14ac:dyDescent="0.3">
      <c r="E839" s="3" t="s">
        <v>456</v>
      </c>
      <c r="F839" s="4"/>
      <c r="G839" s="5">
        <v>47</v>
      </c>
      <c r="H839" s="7">
        <v>9</v>
      </c>
      <c r="I839" s="1">
        <v>17</v>
      </c>
      <c r="J839" s="1">
        <v>6</v>
      </c>
      <c r="K839" s="1">
        <v>10</v>
      </c>
      <c r="L839" s="1">
        <v>3</v>
      </c>
      <c r="M839" s="1">
        <v>1</v>
      </c>
      <c r="N839" s="6">
        <v>1</v>
      </c>
    </row>
    <row r="840" spans="5:14" ht="25" x14ac:dyDescent="0.3">
      <c r="E840" s="3" t="s">
        <v>457</v>
      </c>
      <c r="F840" s="4"/>
      <c r="G840" s="5">
        <v>264</v>
      </c>
      <c r="H840" s="7">
        <v>57</v>
      </c>
      <c r="I840" s="1">
        <v>88</v>
      </c>
      <c r="J840" s="1">
        <v>66</v>
      </c>
      <c r="K840" s="1">
        <v>31</v>
      </c>
      <c r="L840" s="1">
        <v>17</v>
      </c>
      <c r="M840" s="1">
        <v>5</v>
      </c>
      <c r="N840" s="6">
        <v>0</v>
      </c>
    </row>
    <row r="841" spans="5:14" ht="25" x14ac:dyDescent="0.3">
      <c r="E841" s="3" t="s">
        <v>458</v>
      </c>
      <c r="F841" s="4"/>
      <c r="G841" s="5">
        <v>18</v>
      </c>
      <c r="H841" s="7">
        <v>5</v>
      </c>
      <c r="I841" s="1">
        <v>7</v>
      </c>
      <c r="J841" s="1">
        <v>3</v>
      </c>
      <c r="K841" s="1">
        <v>1</v>
      </c>
      <c r="L841" s="1">
        <v>1</v>
      </c>
      <c r="M841" s="1">
        <v>1</v>
      </c>
      <c r="N841" s="6">
        <v>0</v>
      </c>
    </row>
    <row r="842" spans="5:14" ht="37.5" x14ac:dyDescent="0.3">
      <c r="E842" s="3" t="s">
        <v>459</v>
      </c>
      <c r="F842" s="4"/>
      <c r="G842" s="5">
        <v>64</v>
      </c>
      <c r="H842" s="7">
        <v>11</v>
      </c>
      <c r="I842" s="1">
        <v>24</v>
      </c>
      <c r="J842" s="1">
        <v>13</v>
      </c>
      <c r="K842" s="1">
        <v>9</v>
      </c>
      <c r="L842" s="1">
        <v>6</v>
      </c>
      <c r="M842" s="1">
        <v>1</v>
      </c>
      <c r="N842" s="6">
        <v>0</v>
      </c>
    </row>
    <row r="843" spans="5:14" ht="25" x14ac:dyDescent="0.3">
      <c r="E843" s="3" t="s">
        <v>460</v>
      </c>
      <c r="F843" s="4"/>
      <c r="G843" s="5">
        <v>62</v>
      </c>
      <c r="H843" s="7">
        <v>13</v>
      </c>
      <c r="I843" s="1">
        <v>26</v>
      </c>
      <c r="J843" s="1">
        <v>10</v>
      </c>
      <c r="K843" s="1">
        <v>7</v>
      </c>
      <c r="L843" s="1">
        <v>5</v>
      </c>
      <c r="M843" s="1">
        <v>1</v>
      </c>
      <c r="N843" s="6">
        <v>0</v>
      </c>
    </row>
    <row r="844" spans="5:14" ht="25" x14ac:dyDescent="0.3">
      <c r="E844" s="3" t="s">
        <v>461</v>
      </c>
      <c r="F844" s="4"/>
      <c r="G844" s="5">
        <v>135</v>
      </c>
      <c r="H844" s="7">
        <v>19</v>
      </c>
      <c r="I844" s="1">
        <v>42</v>
      </c>
      <c r="J844" s="1">
        <v>40</v>
      </c>
      <c r="K844" s="1">
        <v>24</v>
      </c>
      <c r="L844" s="1">
        <v>7</v>
      </c>
      <c r="M844" s="1">
        <v>3</v>
      </c>
      <c r="N844" s="6">
        <v>0</v>
      </c>
    </row>
    <row r="845" spans="5:14" ht="25" x14ac:dyDescent="0.3">
      <c r="E845" s="3" t="s">
        <v>462</v>
      </c>
      <c r="F845" s="4"/>
      <c r="G845" s="5">
        <v>26</v>
      </c>
      <c r="H845" s="7">
        <v>5</v>
      </c>
      <c r="I845" s="1">
        <v>8</v>
      </c>
      <c r="J845" s="1">
        <v>6</v>
      </c>
      <c r="K845" s="1">
        <v>4</v>
      </c>
      <c r="L845" s="1">
        <v>3</v>
      </c>
      <c r="M845" s="1">
        <v>0</v>
      </c>
      <c r="N845" s="6">
        <v>0</v>
      </c>
    </row>
    <row r="846" spans="5:14" x14ac:dyDescent="0.3">
      <c r="E846" s="3" t="s">
        <v>463</v>
      </c>
      <c r="F846" s="4"/>
      <c r="G846" s="5">
        <v>114</v>
      </c>
      <c r="H846" s="7">
        <v>15</v>
      </c>
      <c r="I846" s="1">
        <v>37</v>
      </c>
      <c r="J846" s="1">
        <v>24</v>
      </c>
      <c r="K846" s="1">
        <v>21</v>
      </c>
      <c r="L846" s="1">
        <v>17</v>
      </c>
      <c r="M846" s="1">
        <v>0</v>
      </c>
      <c r="N846" s="6">
        <v>0</v>
      </c>
    </row>
    <row r="847" spans="5:14" x14ac:dyDescent="0.3">
      <c r="E847" s="3" t="s">
        <v>464</v>
      </c>
      <c r="F847" s="4"/>
      <c r="G847" s="5">
        <v>201</v>
      </c>
      <c r="H847" s="7">
        <v>32</v>
      </c>
      <c r="I847" s="1">
        <v>67</v>
      </c>
      <c r="J847" s="1">
        <v>50</v>
      </c>
      <c r="K847" s="1">
        <v>26</v>
      </c>
      <c r="L847" s="1">
        <v>20</v>
      </c>
      <c r="M847" s="1">
        <v>6</v>
      </c>
      <c r="N847" s="6">
        <v>0</v>
      </c>
    </row>
    <row r="848" spans="5:14" ht="25" x14ac:dyDescent="0.3">
      <c r="E848" s="3" t="s">
        <v>465</v>
      </c>
      <c r="F848" s="4"/>
      <c r="G848" s="5">
        <v>3614</v>
      </c>
      <c r="H848" s="7">
        <v>462</v>
      </c>
      <c r="I848" s="1">
        <v>1143</v>
      </c>
      <c r="J848" s="1">
        <v>1038</v>
      </c>
      <c r="K848" s="1">
        <v>593</v>
      </c>
      <c r="L848" s="1">
        <v>319</v>
      </c>
      <c r="M848" s="1">
        <v>50</v>
      </c>
      <c r="N848" s="6">
        <v>9</v>
      </c>
    </row>
    <row r="849" spans="5:14" ht="25" x14ac:dyDescent="0.3">
      <c r="E849" s="3" t="s">
        <v>466</v>
      </c>
      <c r="F849" s="4"/>
      <c r="G849" s="5">
        <v>3175</v>
      </c>
      <c r="H849" s="7">
        <v>736</v>
      </c>
      <c r="I849" s="1">
        <v>1203</v>
      </c>
      <c r="J849" s="1">
        <v>693</v>
      </c>
      <c r="K849" s="1">
        <v>315</v>
      </c>
      <c r="L849" s="1">
        <v>144</v>
      </c>
      <c r="M849" s="1">
        <v>72</v>
      </c>
      <c r="N849" s="6">
        <v>12</v>
      </c>
    </row>
    <row r="850" spans="5:14" ht="25" x14ac:dyDescent="0.3">
      <c r="E850" s="3" t="s">
        <v>467</v>
      </c>
      <c r="F850" s="4"/>
      <c r="G850" s="5">
        <v>5317</v>
      </c>
      <c r="H850" s="7">
        <v>973</v>
      </c>
      <c r="I850" s="1">
        <v>1811</v>
      </c>
      <c r="J850" s="1">
        <v>1380</v>
      </c>
      <c r="K850" s="1">
        <v>646</v>
      </c>
      <c r="L850" s="1">
        <v>374</v>
      </c>
      <c r="M850" s="1">
        <v>110</v>
      </c>
      <c r="N850" s="6">
        <v>23</v>
      </c>
    </row>
    <row r="851" spans="5:14" ht="37.5" x14ac:dyDescent="0.3">
      <c r="E851" s="3" t="s">
        <v>468</v>
      </c>
      <c r="F851" s="4"/>
      <c r="G851" s="5">
        <v>714</v>
      </c>
      <c r="H851" s="7">
        <v>137</v>
      </c>
      <c r="I851" s="1">
        <v>276</v>
      </c>
      <c r="J851" s="1">
        <v>178</v>
      </c>
      <c r="K851" s="1">
        <v>76</v>
      </c>
      <c r="L851" s="1">
        <v>31</v>
      </c>
      <c r="M851" s="1">
        <v>14</v>
      </c>
      <c r="N851" s="6">
        <v>2</v>
      </c>
    </row>
    <row r="852" spans="5:14" x14ac:dyDescent="0.3">
      <c r="E852" s="3" t="s">
        <v>469</v>
      </c>
      <c r="F852" s="4"/>
      <c r="G852" s="5">
        <v>5397</v>
      </c>
      <c r="H852" s="7">
        <v>1071</v>
      </c>
      <c r="I852" s="1">
        <v>1889</v>
      </c>
      <c r="J852" s="1">
        <v>1362</v>
      </c>
      <c r="K852" s="1">
        <v>626</v>
      </c>
      <c r="L852" s="1">
        <v>316</v>
      </c>
      <c r="M852" s="1">
        <v>107</v>
      </c>
      <c r="N852" s="6">
        <v>26</v>
      </c>
    </row>
    <row r="853" spans="5:14" x14ac:dyDescent="0.3">
      <c r="E853" s="3" t="s">
        <v>470</v>
      </c>
      <c r="F853" s="4"/>
      <c r="G853" s="5">
        <v>36</v>
      </c>
      <c r="H853" s="7">
        <v>7</v>
      </c>
      <c r="I853" s="1">
        <v>10</v>
      </c>
      <c r="J853" s="1">
        <v>5</v>
      </c>
      <c r="K853" s="1">
        <v>12</v>
      </c>
      <c r="L853" s="1">
        <v>0</v>
      </c>
      <c r="M853" s="1">
        <v>2</v>
      </c>
      <c r="N853" s="6">
        <v>0</v>
      </c>
    </row>
    <row r="854" spans="5:14" x14ac:dyDescent="0.3">
      <c r="E854" s="3" t="s">
        <v>471</v>
      </c>
      <c r="F854" s="4"/>
      <c r="G854" s="5">
        <v>56</v>
      </c>
      <c r="H854" s="7">
        <v>16</v>
      </c>
      <c r="I854" s="1">
        <v>17</v>
      </c>
      <c r="J854" s="1">
        <v>11</v>
      </c>
      <c r="K854" s="1">
        <v>9</v>
      </c>
      <c r="L854" s="1">
        <v>3</v>
      </c>
      <c r="M854" s="1">
        <v>0</v>
      </c>
      <c r="N854" s="6">
        <v>0</v>
      </c>
    </row>
    <row r="855" spans="5:14" ht="25" x14ac:dyDescent="0.3">
      <c r="E855" s="3" t="s">
        <v>472</v>
      </c>
      <c r="F855" s="4"/>
      <c r="G855" s="5">
        <v>187</v>
      </c>
      <c r="H855" s="7">
        <v>36</v>
      </c>
      <c r="I855" s="1">
        <v>69</v>
      </c>
      <c r="J855" s="1">
        <v>49</v>
      </c>
      <c r="K855" s="1">
        <v>22</v>
      </c>
      <c r="L855" s="1">
        <v>6</v>
      </c>
      <c r="M855" s="1">
        <v>2</v>
      </c>
      <c r="N855" s="6">
        <v>3</v>
      </c>
    </row>
    <row r="856" spans="5:14" ht="25" x14ac:dyDescent="0.3">
      <c r="E856" s="3" t="s">
        <v>473</v>
      </c>
      <c r="F856" s="4"/>
      <c r="G856" s="5">
        <v>19</v>
      </c>
      <c r="H856" s="7">
        <v>4</v>
      </c>
      <c r="I856" s="1">
        <v>9</v>
      </c>
      <c r="J856" s="1">
        <v>4</v>
      </c>
      <c r="K856" s="1">
        <v>2</v>
      </c>
      <c r="L856" s="1">
        <v>0</v>
      </c>
      <c r="M856" s="1">
        <v>0</v>
      </c>
      <c r="N856" s="6">
        <v>0</v>
      </c>
    </row>
    <row r="857" spans="5:14" ht="37.5" x14ac:dyDescent="0.3">
      <c r="E857" s="3" t="s">
        <v>474</v>
      </c>
      <c r="F857" s="4"/>
      <c r="G857" s="5">
        <v>80</v>
      </c>
      <c r="H857" s="7">
        <v>18</v>
      </c>
      <c r="I857" s="1">
        <v>31</v>
      </c>
      <c r="J857" s="1">
        <v>21</v>
      </c>
      <c r="K857" s="1">
        <v>4</v>
      </c>
      <c r="L857" s="1">
        <v>3</v>
      </c>
      <c r="M857" s="1">
        <v>1</v>
      </c>
      <c r="N857" s="6">
        <v>2</v>
      </c>
    </row>
    <row r="858" spans="5:14" ht="25" x14ac:dyDescent="0.3">
      <c r="E858" s="3" t="s">
        <v>475</v>
      </c>
      <c r="F858" s="4"/>
      <c r="G858" s="5">
        <v>71</v>
      </c>
      <c r="H858" s="7">
        <v>11</v>
      </c>
      <c r="I858" s="1">
        <v>21</v>
      </c>
      <c r="J858" s="1">
        <v>25</v>
      </c>
      <c r="K858" s="1">
        <v>9</v>
      </c>
      <c r="L858" s="1">
        <v>4</v>
      </c>
      <c r="M858" s="1">
        <v>1</v>
      </c>
      <c r="N858" s="6">
        <v>0</v>
      </c>
    </row>
    <row r="859" spans="5:14" ht="25" x14ac:dyDescent="0.3">
      <c r="E859" s="3" t="s">
        <v>476</v>
      </c>
      <c r="F859" s="4"/>
      <c r="G859" s="5">
        <v>122</v>
      </c>
      <c r="H859" s="7">
        <v>24</v>
      </c>
      <c r="I859" s="1">
        <v>42</v>
      </c>
      <c r="J859" s="1">
        <v>26</v>
      </c>
      <c r="K859" s="1">
        <v>22</v>
      </c>
      <c r="L859" s="1">
        <v>6</v>
      </c>
      <c r="M859" s="1">
        <v>2</v>
      </c>
      <c r="N859" s="6">
        <v>0</v>
      </c>
    </row>
    <row r="860" spans="5:14" ht="25" x14ac:dyDescent="0.3">
      <c r="E860" s="3" t="s">
        <v>477</v>
      </c>
      <c r="F860" s="4"/>
      <c r="G860" s="5">
        <v>11</v>
      </c>
      <c r="H860" s="7">
        <v>1</v>
      </c>
      <c r="I860" s="1">
        <v>5</v>
      </c>
      <c r="J860" s="1">
        <v>2</v>
      </c>
      <c r="K860" s="1">
        <v>1</v>
      </c>
      <c r="L860" s="1">
        <v>2</v>
      </c>
      <c r="M860" s="1">
        <v>0</v>
      </c>
      <c r="N860" s="6">
        <v>0</v>
      </c>
    </row>
    <row r="861" spans="5:14" x14ac:dyDescent="0.3">
      <c r="E861" s="3" t="s">
        <v>478</v>
      </c>
      <c r="F861" s="4"/>
      <c r="G861" s="5">
        <v>95</v>
      </c>
      <c r="H861" s="7">
        <v>12</v>
      </c>
      <c r="I861" s="1">
        <v>27</v>
      </c>
      <c r="J861" s="1">
        <v>35</v>
      </c>
      <c r="K861" s="1">
        <v>8</v>
      </c>
      <c r="L861" s="1">
        <v>9</v>
      </c>
      <c r="M861" s="1">
        <v>3</v>
      </c>
      <c r="N861" s="6">
        <v>1</v>
      </c>
    </row>
    <row r="862" spans="5:14" x14ac:dyDescent="0.3">
      <c r="E862" s="3" t="s">
        <v>479</v>
      </c>
      <c r="F862" s="4"/>
      <c r="G862" s="5">
        <v>146</v>
      </c>
      <c r="H862" s="7">
        <v>35</v>
      </c>
      <c r="I862" s="1">
        <v>56</v>
      </c>
      <c r="J862" s="1">
        <v>31</v>
      </c>
      <c r="K862" s="1">
        <v>11</v>
      </c>
      <c r="L862" s="1">
        <v>8</v>
      </c>
      <c r="M862" s="1">
        <v>5</v>
      </c>
      <c r="N862" s="6">
        <v>0</v>
      </c>
    </row>
    <row r="863" spans="5:14" ht="25" x14ac:dyDescent="0.3">
      <c r="E863" s="3" t="s">
        <v>480</v>
      </c>
      <c r="F863" s="4"/>
      <c r="G863" s="5">
        <v>6104</v>
      </c>
      <c r="H863" s="7">
        <v>892</v>
      </c>
      <c r="I863" s="1">
        <v>2211</v>
      </c>
      <c r="J863" s="1">
        <v>1661</v>
      </c>
      <c r="K863" s="1">
        <v>860</v>
      </c>
      <c r="L863" s="1">
        <v>393</v>
      </c>
      <c r="M863" s="1">
        <v>78</v>
      </c>
      <c r="N863" s="6">
        <v>9</v>
      </c>
    </row>
    <row r="864" spans="5:14" ht="25" x14ac:dyDescent="0.3">
      <c r="E864" s="3" t="s">
        <v>481</v>
      </c>
      <c r="F864" s="4"/>
      <c r="G864" s="5">
        <v>1297</v>
      </c>
      <c r="H864" s="7">
        <v>353</v>
      </c>
      <c r="I864" s="1">
        <v>555</v>
      </c>
      <c r="J864" s="1">
        <v>254</v>
      </c>
      <c r="K864" s="1">
        <v>82</v>
      </c>
      <c r="L864" s="1">
        <v>23</v>
      </c>
      <c r="M864" s="1">
        <v>29</v>
      </c>
      <c r="N864" s="6">
        <v>1</v>
      </c>
    </row>
    <row r="865" spans="5:14" ht="25" x14ac:dyDescent="0.3">
      <c r="E865" s="3" t="s">
        <v>482</v>
      </c>
      <c r="F865" s="4"/>
      <c r="G865" s="5">
        <v>2303</v>
      </c>
      <c r="H865" s="7">
        <v>519</v>
      </c>
      <c r="I865" s="1">
        <v>919</v>
      </c>
      <c r="J865" s="1">
        <v>510</v>
      </c>
      <c r="K865" s="1">
        <v>206</v>
      </c>
      <c r="L865" s="1">
        <v>94</v>
      </c>
      <c r="M865" s="1">
        <v>42</v>
      </c>
      <c r="N865" s="6">
        <v>13</v>
      </c>
    </row>
    <row r="866" spans="5:14" ht="37.5" x14ac:dyDescent="0.3">
      <c r="E866" s="3" t="s">
        <v>483</v>
      </c>
      <c r="F866" s="4"/>
      <c r="G866" s="5">
        <v>266</v>
      </c>
      <c r="H866" s="7">
        <v>67</v>
      </c>
      <c r="I866" s="1">
        <v>114</v>
      </c>
      <c r="J866" s="1">
        <v>51</v>
      </c>
      <c r="K866" s="1">
        <v>19</v>
      </c>
      <c r="L866" s="1">
        <v>10</v>
      </c>
      <c r="M866" s="1">
        <v>4</v>
      </c>
      <c r="N866" s="6">
        <v>1</v>
      </c>
    </row>
    <row r="867" spans="5:14" x14ac:dyDescent="0.3">
      <c r="E867" s="3" t="s">
        <v>484</v>
      </c>
      <c r="F867" s="4"/>
      <c r="G867" s="5">
        <v>1144</v>
      </c>
      <c r="H867" s="7">
        <v>279</v>
      </c>
      <c r="I867" s="1">
        <v>454</v>
      </c>
      <c r="J867" s="1">
        <v>240</v>
      </c>
      <c r="K867" s="1">
        <v>99</v>
      </c>
      <c r="L867" s="1">
        <v>42</v>
      </c>
      <c r="M867" s="1">
        <v>27</v>
      </c>
      <c r="N867" s="6">
        <v>3</v>
      </c>
    </row>
    <row r="868" spans="5:14" x14ac:dyDescent="0.3">
      <c r="E868" s="3" t="s">
        <v>485</v>
      </c>
      <c r="F868" s="4"/>
      <c r="G868" s="5">
        <v>3</v>
      </c>
      <c r="H868" s="7">
        <v>0</v>
      </c>
      <c r="I868" s="1">
        <v>1</v>
      </c>
      <c r="J868" s="1">
        <v>2</v>
      </c>
      <c r="K868" s="1">
        <v>0</v>
      </c>
      <c r="L868" s="1">
        <v>0</v>
      </c>
      <c r="M868" s="1">
        <v>0</v>
      </c>
      <c r="N868" s="6">
        <v>0</v>
      </c>
    </row>
    <row r="869" spans="5:14" x14ac:dyDescent="0.3">
      <c r="E869" s="3" t="s">
        <v>486</v>
      </c>
      <c r="F869" s="4"/>
      <c r="G869" s="5">
        <v>22</v>
      </c>
      <c r="H869" s="7">
        <v>9</v>
      </c>
      <c r="I869" s="1">
        <v>7</v>
      </c>
      <c r="J869" s="1">
        <v>4</v>
      </c>
      <c r="K869" s="1">
        <v>1</v>
      </c>
      <c r="L869" s="1">
        <v>1</v>
      </c>
      <c r="M869" s="1">
        <v>0</v>
      </c>
      <c r="N869" s="6">
        <v>0</v>
      </c>
    </row>
    <row r="870" spans="5:14" ht="25" x14ac:dyDescent="0.3">
      <c r="E870" s="3" t="s">
        <v>487</v>
      </c>
      <c r="F870" s="4"/>
      <c r="G870" s="5">
        <v>83</v>
      </c>
      <c r="H870" s="7">
        <v>20</v>
      </c>
      <c r="I870" s="1">
        <v>32</v>
      </c>
      <c r="J870" s="1">
        <v>19</v>
      </c>
      <c r="K870" s="1">
        <v>7</v>
      </c>
      <c r="L870" s="1">
        <v>5</v>
      </c>
      <c r="M870" s="1">
        <v>0</v>
      </c>
      <c r="N870" s="6">
        <v>0</v>
      </c>
    </row>
    <row r="871" spans="5:14" ht="25" x14ac:dyDescent="0.3">
      <c r="E871" s="3" t="s">
        <v>488</v>
      </c>
      <c r="F871" s="4"/>
      <c r="G871" s="5">
        <v>15</v>
      </c>
      <c r="H871" s="7">
        <v>2</v>
      </c>
      <c r="I871" s="1">
        <v>11</v>
      </c>
      <c r="J871" s="1">
        <v>0</v>
      </c>
      <c r="K871" s="1">
        <v>1</v>
      </c>
      <c r="L871" s="1">
        <v>1</v>
      </c>
      <c r="M871" s="1">
        <v>0</v>
      </c>
      <c r="N871" s="6">
        <v>0</v>
      </c>
    </row>
    <row r="872" spans="5:14" ht="37.5" x14ac:dyDescent="0.3">
      <c r="E872" s="3" t="s">
        <v>489</v>
      </c>
      <c r="F872" s="4"/>
      <c r="G872" s="5">
        <v>99</v>
      </c>
      <c r="H872" s="7">
        <v>28</v>
      </c>
      <c r="I872" s="1">
        <v>43</v>
      </c>
      <c r="J872" s="1">
        <v>16</v>
      </c>
      <c r="K872" s="1">
        <v>8</v>
      </c>
      <c r="L872" s="1">
        <v>3</v>
      </c>
      <c r="M872" s="1">
        <v>0</v>
      </c>
      <c r="N872" s="6">
        <v>1</v>
      </c>
    </row>
    <row r="873" spans="5:14" ht="25" x14ac:dyDescent="0.3">
      <c r="E873" s="3" t="s">
        <v>490</v>
      </c>
      <c r="F873" s="4"/>
      <c r="G873" s="5">
        <v>40</v>
      </c>
      <c r="H873" s="7">
        <v>10</v>
      </c>
      <c r="I873" s="1">
        <v>22</v>
      </c>
      <c r="J873" s="1">
        <v>5</v>
      </c>
      <c r="K873" s="1">
        <v>2</v>
      </c>
      <c r="L873" s="1">
        <v>1</v>
      </c>
      <c r="M873" s="1">
        <v>0</v>
      </c>
      <c r="N873" s="6">
        <v>0</v>
      </c>
    </row>
    <row r="874" spans="5:14" ht="25" x14ac:dyDescent="0.3">
      <c r="E874" s="3" t="s">
        <v>491</v>
      </c>
      <c r="F874" s="4"/>
      <c r="G874" s="5">
        <v>124</v>
      </c>
      <c r="H874" s="7">
        <v>22</v>
      </c>
      <c r="I874" s="1">
        <v>52</v>
      </c>
      <c r="J874" s="1">
        <v>32</v>
      </c>
      <c r="K874" s="1">
        <v>10</v>
      </c>
      <c r="L874" s="1">
        <v>7</v>
      </c>
      <c r="M874" s="1">
        <v>1</v>
      </c>
      <c r="N874" s="6">
        <v>0</v>
      </c>
    </row>
    <row r="875" spans="5:14" ht="25" x14ac:dyDescent="0.3">
      <c r="E875" s="3" t="s">
        <v>492</v>
      </c>
      <c r="F875" s="4"/>
      <c r="G875" s="5">
        <v>20</v>
      </c>
      <c r="H875" s="7">
        <v>5</v>
      </c>
      <c r="I875" s="1">
        <v>8</v>
      </c>
      <c r="J875" s="1">
        <v>4</v>
      </c>
      <c r="K875" s="1">
        <v>2</v>
      </c>
      <c r="L875" s="1">
        <v>1</v>
      </c>
      <c r="M875" s="1">
        <v>0</v>
      </c>
      <c r="N875" s="6">
        <v>0</v>
      </c>
    </row>
    <row r="876" spans="5:14" x14ac:dyDescent="0.3">
      <c r="E876" s="3" t="s">
        <v>493</v>
      </c>
      <c r="F876" s="4"/>
      <c r="G876" s="5">
        <v>35</v>
      </c>
      <c r="H876" s="7">
        <v>9</v>
      </c>
      <c r="I876" s="1">
        <v>9</v>
      </c>
      <c r="J876" s="1">
        <v>6</v>
      </c>
      <c r="K876" s="1">
        <v>6</v>
      </c>
      <c r="L876" s="1">
        <v>5</v>
      </c>
      <c r="M876" s="1">
        <v>0</v>
      </c>
      <c r="N876" s="6">
        <v>0</v>
      </c>
    </row>
    <row r="877" spans="5:14" x14ac:dyDescent="0.3">
      <c r="E877" s="3" t="s">
        <v>494</v>
      </c>
      <c r="F877" s="4"/>
      <c r="G877" s="5">
        <v>67</v>
      </c>
      <c r="H877" s="7">
        <v>17</v>
      </c>
      <c r="I877" s="1">
        <v>21</v>
      </c>
      <c r="J877" s="1">
        <v>16</v>
      </c>
      <c r="K877" s="1">
        <v>8</v>
      </c>
      <c r="L877" s="1">
        <v>4</v>
      </c>
      <c r="M877" s="1">
        <v>1</v>
      </c>
      <c r="N877" s="6">
        <v>0</v>
      </c>
    </row>
    <row r="878" spans="5:14" ht="25" x14ac:dyDescent="0.3">
      <c r="E878" s="3" t="s">
        <v>495</v>
      </c>
      <c r="F878" s="4"/>
      <c r="G878" s="5">
        <v>2532</v>
      </c>
      <c r="H878" s="7">
        <v>458</v>
      </c>
      <c r="I878" s="1">
        <v>1041</v>
      </c>
      <c r="J878" s="1">
        <v>637</v>
      </c>
      <c r="K878" s="1">
        <v>233</v>
      </c>
      <c r="L878" s="1">
        <v>122</v>
      </c>
      <c r="M878" s="1">
        <v>27</v>
      </c>
      <c r="N878" s="6">
        <v>14</v>
      </c>
    </row>
    <row r="879" spans="5:14" ht="25" x14ac:dyDescent="0.3">
      <c r="E879" s="3" t="s">
        <v>496</v>
      </c>
      <c r="F879" s="4"/>
      <c r="G879" s="5">
        <v>463</v>
      </c>
      <c r="H879" s="7">
        <v>149</v>
      </c>
      <c r="I879" s="1">
        <v>200</v>
      </c>
      <c r="J879" s="1">
        <v>76</v>
      </c>
      <c r="K879" s="1">
        <v>21</v>
      </c>
      <c r="L879" s="1">
        <v>6</v>
      </c>
      <c r="M879" s="1">
        <v>8</v>
      </c>
      <c r="N879" s="6">
        <v>3</v>
      </c>
    </row>
    <row r="880" spans="5:14" ht="25" x14ac:dyDescent="0.3">
      <c r="E880" s="3" t="s">
        <v>497</v>
      </c>
      <c r="F880" s="4"/>
      <c r="G880" s="5">
        <v>987</v>
      </c>
      <c r="H880" s="7">
        <v>263</v>
      </c>
      <c r="I880" s="1">
        <v>416</v>
      </c>
      <c r="J880" s="1">
        <v>200</v>
      </c>
      <c r="K880" s="1">
        <v>72</v>
      </c>
      <c r="L880" s="1">
        <v>17</v>
      </c>
      <c r="M880" s="1">
        <v>15</v>
      </c>
      <c r="N880" s="6">
        <v>4</v>
      </c>
    </row>
    <row r="881" spans="5:14" ht="37.5" x14ac:dyDescent="0.3">
      <c r="E881" s="3" t="s">
        <v>498</v>
      </c>
      <c r="F881" s="4"/>
      <c r="G881" s="5">
        <v>84</v>
      </c>
      <c r="H881" s="7">
        <v>23</v>
      </c>
      <c r="I881" s="1">
        <v>39</v>
      </c>
      <c r="J881" s="1">
        <v>9</v>
      </c>
      <c r="K881" s="1">
        <v>7</v>
      </c>
      <c r="L881" s="1">
        <v>4</v>
      </c>
      <c r="M881" s="1">
        <v>2</v>
      </c>
      <c r="N881" s="6">
        <v>0</v>
      </c>
    </row>
    <row r="882" spans="5:14" x14ac:dyDescent="0.3">
      <c r="E882" s="3" t="s">
        <v>499</v>
      </c>
      <c r="F882" s="4"/>
      <c r="G882" s="5">
        <v>359</v>
      </c>
      <c r="H882" s="7">
        <v>97</v>
      </c>
      <c r="I882" s="1">
        <v>149</v>
      </c>
      <c r="J882" s="1">
        <v>74</v>
      </c>
      <c r="K882" s="1">
        <v>25</v>
      </c>
      <c r="L882" s="1">
        <v>9</v>
      </c>
      <c r="M882" s="1">
        <v>4</v>
      </c>
      <c r="N882" s="6">
        <v>1</v>
      </c>
    </row>
    <row r="883" spans="5:14" x14ac:dyDescent="0.3">
      <c r="E883" s="3" t="s">
        <v>500</v>
      </c>
      <c r="F883" s="4"/>
      <c r="G883" s="5">
        <v>2</v>
      </c>
      <c r="H883" s="7">
        <v>1</v>
      </c>
      <c r="I883" s="1">
        <v>1</v>
      </c>
      <c r="J883" s="1">
        <v>0</v>
      </c>
      <c r="K883" s="1">
        <v>0</v>
      </c>
      <c r="L883" s="1">
        <v>0</v>
      </c>
      <c r="M883" s="1">
        <v>0</v>
      </c>
      <c r="N883" s="6">
        <v>0</v>
      </c>
    </row>
    <row r="884" spans="5:14" x14ac:dyDescent="0.3">
      <c r="E884" s="3" t="s">
        <v>501</v>
      </c>
      <c r="F884" s="4"/>
      <c r="G884" s="5">
        <v>4</v>
      </c>
      <c r="H884" s="7">
        <v>2</v>
      </c>
      <c r="I884" s="1">
        <v>0</v>
      </c>
      <c r="J884" s="1">
        <v>1</v>
      </c>
      <c r="K884" s="1">
        <v>0</v>
      </c>
      <c r="L884" s="1">
        <v>0</v>
      </c>
      <c r="M884" s="1">
        <v>1</v>
      </c>
      <c r="N884" s="6">
        <v>0</v>
      </c>
    </row>
    <row r="885" spans="5:14" ht="25" x14ac:dyDescent="0.3">
      <c r="E885" s="3" t="s">
        <v>502</v>
      </c>
      <c r="F885" s="4"/>
      <c r="G885" s="5">
        <v>34</v>
      </c>
      <c r="H885" s="7">
        <v>6</v>
      </c>
      <c r="I885" s="1">
        <v>21</v>
      </c>
      <c r="J885" s="1">
        <v>3</v>
      </c>
      <c r="K885" s="1">
        <v>2</v>
      </c>
      <c r="L885" s="1">
        <v>0</v>
      </c>
      <c r="M885" s="1">
        <v>1</v>
      </c>
      <c r="N885" s="6">
        <v>1</v>
      </c>
    </row>
    <row r="886" spans="5:14" ht="25" x14ac:dyDescent="0.3">
      <c r="E886" s="3" t="s">
        <v>503</v>
      </c>
      <c r="F886" s="4"/>
      <c r="G886" s="5">
        <v>9</v>
      </c>
      <c r="H886" s="7">
        <v>3</v>
      </c>
      <c r="I886" s="1">
        <v>4</v>
      </c>
      <c r="J886" s="1">
        <v>1</v>
      </c>
      <c r="K886" s="1">
        <v>1</v>
      </c>
      <c r="L886" s="1">
        <v>0</v>
      </c>
      <c r="M886" s="1">
        <v>0</v>
      </c>
      <c r="N886" s="6">
        <v>0</v>
      </c>
    </row>
    <row r="887" spans="5:14" ht="37.5" x14ac:dyDescent="0.3">
      <c r="E887" s="3" t="s">
        <v>504</v>
      </c>
      <c r="F887" s="4"/>
      <c r="G887" s="5">
        <v>55</v>
      </c>
      <c r="H887" s="7">
        <v>12</v>
      </c>
      <c r="I887" s="1">
        <v>30</v>
      </c>
      <c r="J887" s="1">
        <v>12</v>
      </c>
      <c r="K887" s="1">
        <v>0</v>
      </c>
      <c r="L887" s="1">
        <v>1</v>
      </c>
      <c r="M887" s="1">
        <v>0</v>
      </c>
      <c r="N887" s="6">
        <v>0</v>
      </c>
    </row>
    <row r="888" spans="5:14" ht="25" x14ac:dyDescent="0.3">
      <c r="E888" s="3" t="s">
        <v>505</v>
      </c>
      <c r="F888" s="4"/>
      <c r="G888" s="5">
        <v>15</v>
      </c>
      <c r="H888" s="7">
        <v>5</v>
      </c>
      <c r="I888" s="1">
        <v>3</v>
      </c>
      <c r="J888" s="1">
        <v>4</v>
      </c>
      <c r="K888" s="1">
        <v>2</v>
      </c>
      <c r="L888" s="1">
        <v>0</v>
      </c>
      <c r="M888" s="1">
        <v>1</v>
      </c>
      <c r="N888" s="6">
        <v>0</v>
      </c>
    </row>
    <row r="889" spans="5:14" ht="25" x14ac:dyDescent="0.3">
      <c r="E889" s="3" t="s">
        <v>506</v>
      </c>
      <c r="F889" s="4"/>
      <c r="G889" s="5">
        <v>67</v>
      </c>
      <c r="H889" s="7">
        <v>12</v>
      </c>
      <c r="I889" s="1">
        <v>27</v>
      </c>
      <c r="J889" s="1">
        <v>15</v>
      </c>
      <c r="K889" s="1">
        <v>8</v>
      </c>
      <c r="L889" s="1">
        <v>4</v>
      </c>
      <c r="M889" s="1">
        <v>1</v>
      </c>
      <c r="N889" s="6">
        <v>0</v>
      </c>
    </row>
    <row r="890" spans="5:14" ht="25" x14ac:dyDescent="0.3">
      <c r="E890" s="3" t="s">
        <v>507</v>
      </c>
      <c r="F890" s="4"/>
      <c r="G890" s="5">
        <v>9</v>
      </c>
      <c r="H890" s="7">
        <v>0</v>
      </c>
      <c r="I890" s="1">
        <v>5</v>
      </c>
      <c r="J890" s="1">
        <v>3</v>
      </c>
      <c r="K890" s="1">
        <v>1</v>
      </c>
      <c r="L890" s="1">
        <v>0</v>
      </c>
      <c r="M890" s="1">
        <v>0</v>
      </c>
      <c r="N890" s="6">
        <v>0</v>
      </c>
    </row>
    <row r="891" spans="5:14" x14ac:dyDescent="0.3">
      <c r="E891" s="3" t="s">
        <v>508</v>
      </c>
      <c r="F891" s="4"/>
      <c r="G891" s="5">
        <v>4</v>
      </c>
      <c r="H891" s="7">
        <v>0</v>
      </c>
      <c r="I891" s="1">
        <v>2</v>
      </c>
      <c r="J891" s="1">
        <v>1</v>
      </c>
      <c r="K891" s="1">
        <v>1</v>
      </c>
      <c r="L891" s="1">
        <v>0</v>
      </c>
      <c r="M891" s="1">
        <v>0</v>
      </c>
      <c r="N891" s="6">
        <v>0</v>
      </c>
    </row>
    <row r="892" spans="5:14" x14ac:dyDescent="0.3">
      <c r="E892" s="3" t="s">
        <v>509</v>
      </c>
      <c r="F892" s="4"/>
      <c r="G892" s="5">
        <v>47</v>
      </c>
      <c r="H892" s="7">
        <v>10</v>
      </c>
      <c r="I892" s="1">
        <v>21</v>
      </c>
      <c r="J892" s="1">
        <v>11</v>
      </c>
      <c r="K892" s="1">
        <v>4</v>
      </c>
      <c r="L892" s="1">
        <v>0</v>
      </c>
      <c r="M892" s="1">
        <v>0</v>
      </c>
      <c r="N892" s="6">
        <v>1</v>
      </c>
    </row>
    <row r="893" spans="5:14" ht="25" x14ac:dyDescent="0.3">
      <c r="E893" s="3" t="s">
        <v>510</v>
      </c>
      <c r="F893" s="4"/>
      <c r="G893" s="5">
        <v>702</v>
      </c>
      <c r="H893" s="7">
        <v>148</v>
      </c>
      <c r="I893" s="1">
        <v>275</v>
      </c>
      <c r="J893" s="1">
        <v>161</v>
      </c>
      <c r="K893" s="1">
        <v>70</v>
      </c>
      <c r="L893" s="1">
        <v>30</v>
      </c>
      <c r="M893" s="1">
        <v>12</v>
      </c>
      <c r="N893" s="6">
        <v>6</v>
      </c>
    </row>
    <row r="894" spans="5:14" ht="25" x14ac:dyDescent="0.3">
      <c r="E894" s="3" t="s">
        <v>511</v>
      </c>
      <c r="F894" s="4"/>
      <c r="G894" s="5">
        <v>95</v>
      </c>
      <c r="H894" s="7">
        <v>33</v>
      </c>
      <c r="I894" s="1">
        <v>38</v>
      </c>
      <c r="J894" s="1">
        <v>16</v>
      </c>
      <c r="K894" s="1">
        <v>3</v>
      </c>
      <c r="L894" s="1">
        <v>2</v>
      </c>
      <c r="M894" s="1">
        <v>2</v>
      </c>
      <c r="N894" s="6">
        <v>1</v>
      </c>
    </row>
    <row r="895" spans="5:14" ht="25" x14ac:dyDescent="0.3">
      <c r="E895" s="3" t="s">
        <v>512</v>
      </c>
      <c r="F895" s="4"/>
      <c r="G895" s="5">
        <v>109</v>
      </c>
      <c r="H895" s="7">
        <v>36</v>
      </c>
      <c r="I895" s="1">
        <v>44</v>
      </c>
      <c r="J895" s="1">
        <v>17</v>
      </c>
      <c r="K895" s="1">
        <v>12</v>
      </c>
      <c r="L895" s="1">
        <v>0</v>
      </c>
      <c r="M895" s="1">
        <v>0</v>
      </c>
      <c r="N895" s="6">
        <v>0</v>
      </c>
    </row>
    <row r="896" spans="5:14" ht="37.5" x14ac:dyDescent="0.3">
      <c r="E896" s="3" t="s">
        <v>513</v>
      </c>
      <c r="F896" s="4"/>
      <c r="G896" s="5">
        <v>14</v>
      </c>
      <c r="H896" s="7">
        <v>6</v>
      </c>
      <c r="I896" s="1">
        <v>6</v>
      </c>
      <c r="J896" s="1">
        <v>0</v>
      </c>
      <c r="K896" s="1">
        <v>1</v>
      </c>
      <c r="L896" s="1">
        <v>0</v>
      </c>
      <c r="M896" s="1">
        <v>1</v>
      </c>
      <c r="N896" s="6">
        <v>0</v>
      </c>
    </row>
    <row r="897" spans="2:14" x14ac:dyDescent="0.3">
      <c r="E897" s="3" t="s">
        <v>514</v>
      </c>
      <c r="F897" s="4"/>
      <c r="G897" s="5">
        <v>62</v>
      </c>
      <c r="H897" s="7">
        <v>12</v>
      </c>
      <c r="I897" s="1">
        <v>26</v>
      </c>
      <c r="J897" s="1">
        <v>14</v>
      </c>
      <c r="K897" s="1">
        <v>4</v>
      </c>
      <c r="L897" s="1">
        <v>2</v>
      </c>
      <c r="M897" s="1">
        <v>2</v>
      </c>
      <c r="N897" s="6">
        <v>2</v>
      </c>
    </row>
    <row r="898" spans="2:14" x14ac:dyDescent="0.3">
      <c r="E898" s="3" t="s">
        <v>515</v>
      </c>
      <c r="F898" s="4"/>
      <c r="G898" s="5">
        <v>0</v>
      </c>
      <c r="H898" s="7">
        <v>0</v>
      </c>
      <c r="I898" s="1">
        <v>0</v>
      </c>
      <c r="J898" s="1">
        <v>0</v>
      </c>
      <c r="K898" s="1">
        <v>0</v>
      </c>
      <c r="L898" s="1">
        <v>0</v>
      </c>
      <c r="M898" s="1">
        <v>0</v>
      </c>
      <c r="N898" s="6">
        <v>0</v>
      </c>
    </row>
    <row r="899" spans="2:14" x14ac:dyDescent="0.3">
      <c r="E899" s="3" t="s">
        <v>516</v>
      </c>
      <c r="F899" s="4"/>
      <c r="G899" s="5">
        <v>1</v>
      </c>
      <c r="H899" s="7">
        <v>0</v>
      </c>
      <c r="I899" s="1">
        <v>0</v>
      </c>
      <c r="J899" s="1">
        <v>0</v>
      </c>
      <c r="K899" s="1">
        <v>0</v>
      </c>
      <c r="L899" s="1">
        <v>1</v>
      </c>
      <c r="M899" s="1">
        <v>0</v>
      </c>
      <c r="N899" s="6">
        <v>0</v>
      </c>
    </row>
    <row r="900" spans="2:14" ht="25" x14ac:dyDescent="0.3">
      <c r="E900" s="3" t="s">
        <v>517</v>
      </c>
      <c r="F900" s="4"/>
      <c r="G900" s="5">
        <v>2</v>
      </c>
      <c r="H900" s="7">
        <v>1</v>
      </c>
      <c r="I900" s="1">
        <v>1</v>
      </c>
      <c r="J900" s="1">
        <v>0</v>
      </c>
      <c r="K900" s="1">
        <v>0</v>
      </c>
      <c r="L900" s="1">
        <v>0</v>
      </c>
      <c r="M900" s="1">
        <v>0</v>
      </c>
      <c r="N900" s="6">
        <v>0</v>
      </c>
    </row>
    <row r="901" spans="2:14" ht="25" x14ac:dyDescent="0.3">
      <c r="E901" s="3" t="s">
        <v>518</v>
      </c>
      <c r="F901" s="4"/>
      <c r="G901" s="5">
        <v>1</v>
      </c>
      <c r="H901" s="7">
        <v>1</v>
      </c>
      <c r="I901" s="1">
        <v>0</v>
      </c>
      <c r="J901" s="1">
        <v>0</v>
      </c>
      <c r="K901" s="1">
        <v>0</v>
      </c>
      <c r="L901" s="1">
        <v>0</v>
      </c>
      <c r="M901" s="1">
        <v>0</v>
      </c>
      <c r="N901" s="6">
        <v>0</v>
      </c>
    </row>
    <row r="902" spans="2:14" ht="37.5" x14ac:dyDescent="0.3">
      <c r="E902" s="3" t="s">
        <v>519</v>
      </c>
      <c r="F902" s="4"/>
      <c r="G902" s="5">
        <v>15</v>
      </c>
      <c r="H902" s="7">
        <v>3</v>
      </c>
      <c r="I902" s="1">
        <v>4</v>
      </c>
      <c r="J902" s="1">
        <v>6</v>
      </c>
      <c r="K902" s="1">
        <v>1</v>
      </c>
      <c r="L902" s="1">
        <v>1</v>
      </c>
      <c r="M902" s="1">
        <v>0</v>
      </c>
      <c r="N902" s="6">
        <v>0</v>
      </c>
    </row>
    <row r="903" spans="2:14" ht="25" x14ac:dyDescent="0.3">
      <c r="E903" s="3" t="s">
        <v>520</v>
      </c>
      <c r="F903" s="4"/>
      <c r="G903" s="5">
        <v>5</v>
      </c>
      <c r="H903" s="7">
        <v>0</v>
      </c>
      <c r="I903" s="1">
        <v>1</v>
      </c>
      <c r="J903" s="1">
        <v>3</v>
      </c>
      <c r="K903" s="1">
        <v>0</v>
      </c>
      <c r="L903" s="1">
        <v>0</v>
      </c>
      <c r="M903" s="1">
        <v>0</v>
      </c>
      <c r="N903" s="6">
        <v>1</v>
      </c>
    </row>
    <row r="904" spans="2:14" ht="25" x14ac:dyDescent="0.3">
      <c r="E904" s="3" t="s">
        <v>521</v>
      </c>
      <c r="F904" s="4"/>
      <c r="G904" s="5">
        <v>12</v>
      </c>
      <c r="H904" s="7">
        <v>6</v>
      </c>
      <c r="I904" s="1">
        <v>3</v>
      </c>
      <c r="J904" s="1">
        <v>2</v>
      </c>
      <c r="K904" s="1">
        <v>0</v>
      </c>
      <c r="L904" s="1">
        <v>1</v>
      </c>
      <c r="M904" s="1">
        <v>0</v>
      </c>
      <c r="N904" s="6">
        <v>0</v>
      </c>
    </row>
    <row r="905" spans="2:14" ht="25" x14ac:dyDescent="0.3">
      <c r="E905" s="3" t="s">
        <v>522</v>
      </c>
      <c r="F905" s="4"/>
      <c r="G905" s="5">
        <v>2</v>
      </c>
      <c r="H905" s="7">
        <v>0</v>
      </c>
      <c r="I905" s="1">
        <v>1</v>
      </c>
      <c r="J905" s="1">
        <v>1</v>
      </c>
      <c r="K905" s="1">
        <v>0</v>
      </c>
      <c r="L905" s="1">
        <v>0</v>
      </c>
      <c r="M905" s="1">
        <v>0</v>
      </c>
      <c r="N905" s="6">
        <v>0</v>
      </c>
    </row>
    <row r="906" spans="2:14" x14ac:dyDescent="0.3">
      <c r="E906" s="3" t="s">
        <v>523</v>
      </c>
      <c r="F906" s="4"/>
      <c r="G906" s="5">
        <v>0</v>
      </c>
      <c r="H906" s="7">
        <v>0</v>
      </c>
      <c r="I906" s="1">
        <v>0</v>
      </c>
      <c r="J906" s="1">
        <v>0</v>
      </c>
      <c r="K906" s="1">
        <v>0</v>
      </c>
      <c r="L906" s="1">
        <v>0</v>
      </c>
      <c r="M906" s="1">
        <v>0</v>
      </c>
      <c r="N906" s="6">
        <v>0</v>
      </c>
    </row>
    <row r="907" spans="2:14" x14ac:dyDescent="0.3">
      <c r="E907" s="3" t="s">
        <v>524</v>
      </c>
      <c r="F907" s="4"/>
      <c r="G907" s="5">
        <v>13</v>
      </c>
      <c r="H907" s="7">
        <v>2</v>
      </c>
      <c r="I907" s="1">
        <v>5</v>
      </c>
      <c r="J907" s="1">
        <v>4</v>
      </c>
      <c r="K907" s="1">
        <v>1</v>
      </c>
      <c r="L907" s="1">
        <v>1</v>
      </c>
      <c r="M907" s="1">
        <v>0</v>
      </c>
      <c r="N907" s="6">
        <v>0</v>
      </c>
    </row>
    <row r="908" spans="2:14" ht="25" x14ac:dyDescent="0.3">
      <c r="E908" s="52" t="s">
        <v>525</v>
      </c>
      <c r="F908" s="48"/>
      <c r="G908" s="49">
        <v>103</v>
      </c>
      <c r="H908" s="61">
        <v>28</v>
      </c>
      <c r="I908" s="28">
        <v>37</v>
      </c>
      <c r="J908" s="28">
        <v>19</v>
      </c>
      <c r="K908" s="28">
        <v>12</v>
      </c>
      <c r="L908" s="28">
        <v>7</v>
      </c>
      <c r="M908" s="28">
        <v>0</v>
      </c>
      <c r="N908" s="62">
        <v>0</v>
      </c>
    </row>
    <row r="910" spans="2:14" x14ac:dyDescent="0.3">
      <c r="B910" s="35" t="str">
        <f xml:space="preserve"> HYPERLINK("#'目次'!B16", "[10]")</f>
        <v>[10]</v>
      </c>
      <c r="C910" s="25" t="s">
        <v>54</v>
      </c>
    </row>
    <row r="913" spans="3:12" x14ac:dyDescent="0.3">
      <c r="C913" s="25" t="s">
        <v>405</v>
      </c>
    </row>
    <row r="914" spans="3:12" ht="37.5" x14ac:dyDescent="0.3">
      <c r="E914" s="95"/>
      <c r="F914" s="96"/>
      <c r="G914" s="37" t="s">
        <v>16</v>
      </c>
      <c r="H914" s="41" t="s">
        <v>55</v>
      </c>
      <c r="I914" s="18" t="s">
        <v>56</v>
      </c>
      <c r="J914" s="18" t="s">
        <v>57</v>
      </c>
      <c r="K914" s="18" t="s">
        <v>58</v>
      </c>
      <c r="L914" s="34" t="s">
        <v>59</v>
      </c>
    </row>
    <row r="915" spans="3:12" x14ac:dyDescent="0.3">
      <c r="E915" s="97"/>
      <c r="F915" s="98"/>
      <c r="G915" s="40"/>
      <c r="H915" s="36"/>
      <c r="I915" s="19"/>
      <c r="J915" s="19"/>
      <c r="K915" s="19"/>
      <c r="L915" s="39"/>
    </row>
    <row r="916" spans="3:12" x14ac:dyDescent="0.3">
      <c r="E916" s="54" t="s">
        <v>16</v>
      </c>
      <c r="F916" s="50"/>
      <c r="G916" s="38">
        <v>55336</v>
      </c>
      <c r="H916" s="20">
        <v>4906</v>
      </c>
      <c r="I916" s="20">
        <v>24562</v>
      </c>
      <c r="J916" s="20">
        <v>17342</v>
      </c>
      <c r="K916" s="20">
        <v>6139</v>
      </c>
      <c r="L916" s="51">
        <v>2387</v>
      </c>
    </row>
    <row r="917" spans="3:12" ht="25" x14ac:dyDescent="0.3">
      <c r="E917" s="3" t="s">
        <v>406</v>
      </c>
      <c r="F917" s="4"/>
      <c r="G917" s="29">
        <v>0</v>
      </c>
      <c r="H917" s="32">
        <v>0</v>
      </c>
      <c r="I917" s="17">
        <v>0</v>
      </c>
      <c r="J917" s="17">
        <v>0</v>
      </c>
      <c r="K917" s="17">
        <v>0</v>
      </c>
      <c r="L917" s="33">
        <v>0</v>
      </c>
    </row>
    <row r="918" spans="3:12" ht="25" x14ac:dyDescent="0.3">
      <c r="E918" s="3" t="s">
        <v>407</v>
      </c>
      <c r="F918" s="4"/>
      <c r="G918" s="5">
        <v>1</v>
      </c>
      <c r="H918" s="7">
        <v>0</v>
      </c>
      <c r="I918" s="1">
        <v>1</v>
      </c>
      <c r="J918" s="1">
        <v>0</v>
      </c>
      <c r="K918" s="1">
        <v>0</v>
      </c>
      <c r="L918" s="6">
        <v>0</v>
      </c>
    </row>
    <row r="919" spans="3:12" ht="37.5" x14ac:dyDescent="0.3">
      <c r="E919" s="3" t="s">
        <v>408</v>
      </c>
      <c r="F919" s="4"/>
      <c r="G919" s="5">
        <v>1</v>
      </c>
      <c r="H919" s="7">
        <v>0</v>
      </c>
      <c r="I919" s="1">
        <v>0</v>
      </c>
      <c r="J919" s="1">
        <v>0</v>
      </c>
      <c r="K919" s="1">
        <v>0</v>
      </c>
      <c r="L919" s="6">
        <v>1</v>
      </c>
    </row>
    <row r="920" spans="3:12" x14ac:dyDescent="0.3">
      <c r="E920" s="3" t="s">
        <v>409</v>
      </c>
      <c r="F920" s="4"/>
      <c r="G920" s="5">
        <v>0</v>
      </c>
      <c r="H920" s="7">
        <v>0</v>
      </c>
      <c r="I920" s="1">
        <v>0</v>
      </c>
      <c r="J920" s="1">
        <v>0</v>
      </c>
      <c r="K920" s="1">
        <v>0</v>
      </c>
      <c r="L920" s="6">
        <v>0</v>
      </c>
    </row>
    <row r="921" spans="3:12" x14ac:dyDescent="0.3">
      <c r="E921" s="3" t="s">
        <v>410</v>
      </c>
      <c r="F921" s="4"/>
      <c r="G921" s="5">
        <v>50</v>
      </c>
      <c r="H921" s="7">
        <v>9</v>
      </c>
      <c r="I921" s="1">
        <v>20</v>
      </c>
      <c r="J921" s="1">
        <v>14</v>
      </c>
      <c r="K921" s="1">
        <v>6</v>
      </c>
      <c r="L921" s="6">
        <v>1</v>
      </c>
    </row>
    <row r="922" spans="3:12" x14ac:dyDescent="0.3">
      <c r="E922" s="3" t="s">
        <v>411</v>
      </c>
      <c r="F922" s="4"/>
      <c r="G922" s="5">
        <v>63</v>
      </c>
      <c r="H922" s="7">
        <v>9</v>
      </c>
      <c r="I922" s="1">
        <v>26</v>
      </c>
      <c r="J922" s="1">
        <v>19</v>
      </c>
      <c r="K922" s="1">
        <v>6</v>
      </c>
      <c r="L922" s="6">
        <v>3</v>
      </c>
    </row>
    <row r="923" spans="3:12" ht="25" x14ac:dyDescent="0.3">
      <c r="E923" s="3" t="s">
        <v>412</v>
      </c>
      <c r="F923" s="4"/>
      <c r="G923" s="5">
        <v>1</v>
      </c>
      <c r="H923" s="7">
        <v>0</v>
      </c>
      <c r="I923" s="1">
        <v>0</v>
      </c>
      <c r="J923" s="1">
        <v>0</v>
      </c>
      <c r="K923" s="1">
        <v>0</v>
      </c>
      <c r="L923" s="6">
        <v>1</v>
      </c>
    </row>
    <row r="924" spans="3:12" ht="25" x14ac:dyDescent="0.3">
      <c r="E924" s="3" t="s">
        <v>413</v>
      </c>
      <c r="F924" s="4"/>
      <c r="G924" s="5">
        <v>41</v>
      </c>
      <c r="H924" s="7">
        <v>5</v>
      </c>
      <c r="I924" s="1">
        <v>16</v>
      </c>
      <c r="J924" s="1">
        <v>10</v>
      </c>
      <c r="K924" s="1">
        <v>8</v>
      </c>
      <c r="L924" s="6">
        <v>2</v>
      </c>
    </row>
    <row r="925" spans="3:12" ht="37.5" x14ac:dyDescent="0.3">
      <c r="E925" s="3" t="s">
        <v>414</v>
      </c>
      <c r="F925" s="4"/>
      <c r="G925" s="5">
        <v>7</v>
      </c>
      <c r="H925" s="7">
        <v>1</v>
      </c>
      <c r="I925" s="1">
        <v>4</v>
      </c>
      <c r="J925" s="1">
        <v>0</v>
      </c>
      <c r="K925" s="1">
        <v>2</v>
      </c>
      <c r="L925" s="6">
        <v>0</v>
      </c>
    </row>
    <row r="926" spans="3:12" ht="25" x14ac:dyDescent="0.3">
      <c r="E926" s="3" t="s">
        <v>415</v>
      </c>
      <c r="F926" s="4"/>
      <c r="G926" s="5">
        <v>23</v>
      </c>
      <c r="H926" s="7">
        <v>0</v>
      </c>
      <c r="I926" s="1">
        <v>10</v>
      </c>
      <c r="J926" s="1">
        <v>10</v>
      </c>
      <c r="K926" s="1">
        <v>3</v>
      </c>
      <c r="L926" s="6">
        <v>0</v>
      </c>
    </row>
    <row r="927" spans="3:12" ht="25" x14ac:dyDescent="0.3">
      <c r="E927" s="3" t="s">
        <v>416</v>
      </c>
      <c r="F927" s="4"/>
      <c r="G927" s="5">
        <v>25</v>
      </c>
      <c r="H927" s="7">
        <v>3</v>
      </c>
      <c r="I927" s="1">
        <v>10</v>
      </c>
      <c r="J927" s="1">
        <v>9</v>
      </c>
      <c r="K927" s="1">
        <v>3</v>
      </c>
      <c r="L927" s="6">
        <v>0</v>
      </c>
    </row>
    <row r="928" spans="3:12" ht="25" x14ac:dyDescent="0.3">
      <c r="E928" s="3" t="s">
        <v>417</v>
      </c>
      <c r="F928" s="4"/>
      <c r="G928" s="5">
        <v>190</v>
      </c>
      <c r="H928" s="7">
        <v>11</v>
      </c>
      <c r="I928" s="1">
        <v>102</v>
      </c>
      <c r="J928" s="1">
        <v>53</v>
      </c>
      <c r="K928" s="1">
        <v>19</v>
      </c>
      <c r="L928" s="6">
        <v>5</v>
      </c>
    </row>
    <row r="929" spans="5:12" x14ac:dyDescent="0.3">
      <c r="E929" s="3" t="s">
        <v>418</v>
      </c>
      <c r="F929" s="4"/>
      <c r="G929" s="5">
        <v>143</v>
      </c>
      <c r="H929" s="7">
        <v>10</v>
      </c>
      <c r="I929" s="1">
        <v>77</v>
      </c>
      <c r="J929" s="1">
        <v>40</v>
      </c>
      <c r="K929" s="1">
        <v>12</v>
      </c>
      <c r="L929" s="6">
        <v>4</v>
      </c>
    </row>
    <row r="930" spans="5:12" x14ac:dyDescent="0.3">
      <c r="E930" s="3" t="s">
        <v>419</v>
      </c>
      <c r="F930" s="4"/>
      <c r="G930" s="5">
        <v>7</v>
      </c>
      <c r="H930" s="7">
        <v>2</v>
      </c>
      <c r="I930" s="1">
        <v>2</v>
      </c>
      <c r="J930" s="1">
        <v>3</v>
      </c>
      <c r="K930" s="1">
        <v>0</v>
      </c>
      <c r="L930" s="6">
        <v>0</v>
      </c>
    </row>
    <row r="931" spans="5:12" ht="25" x14ac:dyDescent="0.3">
      <c r="E931" s="3" t="s">
        <v>420</v>
      </c>
      <c r="F931" s="4"/>
      <c r="G931" s="5">
        <v>58</v>
      </c>
      <c r="H931" s="7">
        <v>6</v>
      </c>
      <c r="I931" s="1">
        <v>34</v>
      </c>
      <c r="J931" s="1">
        <v>16</v>
      </c>
      <c r="K931" s="1">
        <v>0</v>
      </c>
      <c r="L931" s="6">
        <v>2</v>
      </c>
    </row>
    <row r="932" spans="5:12" ht="25" x14ac:dyDescent="0.3">
      <c r="E932" s="3" t="s">
        <v>421</v>
      </c>
      <c r="F932" s="4"/>
      <c r="G932" s="5">
        <v>293</v>
      </c>
      <c r="H932" s="7">
        <v>44</v>
      </c>
      <c r="I932" s="1">
        <v>141</v>
      </c>
      <c r="J932" s="1">
        <v>70</v>
      </c>
      <c r="K932" s="1">
        <v>28</v>
      </c>
      <c r="L932" s="6">
        <v>10</v>
      </c>
    </row>
    <row r="933" spans="5:12" ht="25" x14ac:dyDescent="0.3">
      <c r="E933" s="3" t="s">
        <v>422</v>
      </c>
      <c r="F933" s="4"/>
      <c r="G933" s="5">
        <v>331</v>
      </c>
      <c r="H933" s="7">
        <v>41</v>
      </c>
      <c r="I933" s="1">
        <v>194</v>
      </c>
      <c r="J933" s="1">
        <v>78</v>
      </c>
      <c r="K933" s="1">
        <v>9</v>
      </c>
      <c r="L933" s="6">
        <v>9</v>
      </c>
    </row>
    <row r="934" spans="5:12" ht="37.5" x14ac:dyDescent="0.3">
      <c r="E934" s="3" t="s">
        <v>423</v>
      </c>
      <c r="F934" s="4"/>
      <c r="G934" s="5">
        <v>86</v>
      </c>
      <c r="H934" s="7">
        <v>10</v>
      </c>
      <c r="I934" s="1">
        <v>40</v>
      </c>
      <c r="J934" s="1">
        <v>22</v>
      </c>
      <c r="K934" s="1">
        <v>13</v>
      </c>
      <c r="L934" s="6">
        <v>1</v>
      </c>
    </row>
    <row r="935" spans="5:12" x14ac:dyDescent="0.3">
      <c r="E935" s="3" t="s">
        <v>424</v>
      </c>
      <c r="F935" s="4"/>
      <c r="G935" s="5">
        <v>128</v>
      </c>
      <c r="H935" s="7">
        <v>20</v>
      </c>
      <c r="I935" s="1">
        <v>59</v>
      </c>
      <c r="J935" s="1">
        <v>30</v>
      </c>
      <c r="K935" s="1">
        <v>14</v>
      </c>
      <c r="L935" s="6">
        <v>5</v>
      </c>
    </row>
    <row r="936" spans="5:12" x14ac:dyDescent="0.3">
      <c r="E936" s="3" t="s">
        <v>425</v>
      </c>
      <c r="F936" s="4"/>
      <c r="G936" s="5">
        <v>37</v>
      </c>
      <c r="H936" s="7">
        <v>4</v>
      </c>
      <c r="I936" s="1">
        <v>19</v>
      </c>
      <c r="J936" s="1">
        <v>10</v>
      </c>
      <c r="K936" s="1">
        <v>2</v>
      </c>
      <c r="L936" s="6">
        <v>2</v>
      </c>
    </row>
    <row r="937" spans="5:12" x14ac:dyDescent="0.3">
      <c r="E937" s="3" t="s">
        <v>426</v>
      </c>
      <c r="F937" s="4"/>
      <c r="G937" s="5">
        <v>49</v>
      </c>
      <c r="H937" s="7">
        <v>7</v>
      </c>
      <c r="I937" s="1">
        <v>25</v>
      </c>
      <c r="J937" s="1">
        <v>14</v>
      </c>
      <c r="K937" s="1">
        <v>2</v>
      </c>
      <c r="L937" s="6">
        <v>1</v>
      </c>
    </row>
    <row r="938" spans="5:12" ht="25" x14ac:dyDescent="0.3">
      <c r="E938" s="3" t="s">
        <v>427</v>
      </c>
      <c r="F938" s="4"/>
      <c r="G938" s="5">
        <v>33</v>
      </c>
      <c r="H938" s="7">
        <v>8</v>
      </c>
      <c r="I938" s="1">
        <v>14</v>
      </c>
      <c r="J938" s="1">
        <v>9</v>
      </c>
      <c r="K938" s="1">
        <v>0</v>
      </c>
      <c r="L938" s="6">
        <v>2</v>
      </c>
    </row>
    <row r="939" spans="5:12" ht="25" x14ac:dyDescent="0.3">
      <c r="E939" s="3" t="s">
        <v>428</v>
      </c>
      <c r="F939" s="4"/>
      <c r="G939" s="5">
        <v>34</v>
      </c>
      <c r="H939" s="7">
        <v>6</v>
      </c>
      <c r="I939" s="1">
        <v>15</v>
      </c>
      <c r="J939" s="1">
        <v>7</v>
      </c>
      <c r="K939" s="1">
        <v>4</v>
      </c>
      <c r="L939" s="6">
        <v>2</v>
      </c>
    </row>
    <row r="940" spans="5:12" ht="37.5" x14ac:dyDescent="0.3">
      <c r="E940" s="3" t="s">
        <v>429</v>
      </c>
      <c r="F940" s="4"/>
      <c r="G940" s="5">
        <v>18</v>
      </c>
      <c r="H940" s="7">
        <v>4</v>
      </c>
      <c r="I940" s="1">
        <v>6</v>
      </c>
      <c r="J940" s="1">
        <v>4</v>
      </c>
      <c r="K940" s="1">
        <v>2</v>
      </c>
      <c r="L940" s="6">
        <v>2</v>
      </c>
    </row>
    <row r="941" spans="5:12" ht="25" x14ac:dyDescent="0.3">
      <c r="E941" s="3" t="s">
        <v>430</v>
      </c>
      <c r="F941" s="4"/>
      <c r="G941" s="5">
        <v>160</v>
      </c>
      <c r="H941" s="7">
        <v>13</v>
      </c>
      <c r="I941" s="1">
        <v>65</v>
      </c>
      <c r="J941" s="1">
        <v>48</v>
      </c>
      <c r="K941" s="1">
        <v>26</v>
      </c>
      <c r="L941" s="6">
        <v>8</v>
      </c>
    </row>
    <row r="942" spans="5:12" ht="25" x14ac:dyDescent="0.3">
      <c r="E942" s="3" t="s">
        <v>431</v>
      </c>
      <c r="F942" s="4"/>
      <c r="G942" s="5">
        <v>255</v>
      </c>
      <c r="H942" s="7">
        <v>17</v>
      </c>
      <c r="I942" s="1">
        <v>98</v>
      </c>
      <c r="J942" s="1">
        <v>100</v>
      </c>
      <c r="K942" s="1">
        <v>31</v>
      </c>
      <c r="L942" s="6">
        <v>9</v>
      </c>
    </row>
    <row r="943" spans="5:12" ht="25" x14ac:dyDescent="0.3">
      <c r="E943" s="3" t="s">
        <v>432</v>
      </c>
      <c r="F943" s="4"/>
      <c r="G943" s="5">
        <v>215</v>
      </c>
      <c r="H943" s="7">
        <v>21</v>
      </c>
      <c r="I943" s="1">
        <v>99</v>
      </c>
      <c r="J943" s="1">
        <v>69</v>
      </c>
      <c r="K943" s="1">
        <v>18</v>
      </c>
      <c r="L943" s="6">
        <v>8</v>
      </c>
    </row>
    <row r="944" spans="5:12" x14ac:dyDescent="0.3">
      <c r="E944" s="3" t="s">
        <v>433</v>
      </c>
      <c r="F944" s="4"/>
      <c r="G944" s="5">
        <v>800</v>
      </c>
      <c r="H944" s="7">
        <v>83</v>
      </c>
      <c r="I944" s="1">
        <v>403</v>
      </c>
      <c r="J944" s="1">
        <v>221</v>
      </c>
      <c r="K944" s="1">
        <v>65</v>
      </c>
      <c r="L944" s="6">
        <v>28</v>
      </c>
    </row>
    <row r="945" spans="5:12" x14ac:dyDescent="0.3">
      <c r="E945" s="3" t="s">
        <v>434</v>
      </c>
      <c r="F945" s="4"/>
      <c r="G945" s="5">
        <v>88</v>
      </c>
      <c r="H945" s="7">
        <v>15</v>
      </c>
      <c r="I945" s="1">
        <v>38</v>
      </c>
      <c r="J945" s="1">
        <v>24</v>
      </c>
      <c r="K945" s="1">
        <v>5</v>
      </c>
      <c r="L945" s="6">
        <v>6</v>
      </c>
    </row>
    <row r="946" spans="5:12" ht="25" x14ac:dyDescent="0.3">
      <c r="E946" s="3" t="s">
        <v>435</v>
      </c>
      <c r="F946" s="4"/>
      <c r="G946" s="5">
        <v>1212</v>
      </c>
      <c r="H946" s="7">
        <v>131</v>
      </c>
      <c r="I946" s="1">
        <v>598</v>
      </c>
      <c r="J946" s="1">
        <v>341</v>
      </c>
      <c r="K946" s="1">
        <v>110</v>
      </c>
      <c r="L946" s="6">
        <v>32</v>
      </c>
    </row>
    <row r="947" spans="5:12" ht="25" x14ac:dyDescent="0.3">
      <c r="E947" s="3" t="s">
        <v>436</v>
      </c>
      <c r="F947" s="4"/>
      <c r="G947" s="5">
        <v>3217</v>
      </c>
      <c r="H947" s="7">
        <v>299</v>
      </c>
      <c r="I947" s="1">
        <v>1496</v>
      </c>
      <c r="J947" s="1">
        <v>973</v>
      </c>
      <c r="K947" s="1">
        <v>367</v>
      </c>
      <c r="L947" s="6">
        <v>82</v>
      </c>
    </row>
    <row r="948" spans="5:12" ht="25" x14ac:dyDescent="0.3">
      <c r="E948" s="3" t="s">
        <v>437</v>
      </c>
      <c r="F948" s="4"/>
      <c r="G948" s="5">
        <v>2396</v>
      </c>
      <c r="H948" s="7">
        <v>376</v>
      </c>
      <c r="I948" s="1">
        <v>1175</v>
      </c>
      <c r="J948" s="1">
        <v>564</v>
      </c>
      <c r="K948" s="1">
        <v>196</v>
      </c>
      <c r="L948" s="6">
        <v>85</v>
      </c>
    </row>
    <row r="949" spans="5:12" ht="37.5" x14ac:dyDescent="0.3">
      <c r="E949" s="3" t="s">
        <v>438</v>
      </c>
      <c r="F949" s="4"/>
      <c r="G949" s="5">
        <v>515</v>
      </c>
      <c r="H949" s="7">
        <v>60</v>
      </c>
      <c r="I949" s="1">
        <v>258</v>
      </c>
      <c r="J949" s="1">
        <v>130</v>
      </c>
      <c r="K949" s="1">
        <v>43</v>
      </c>
      <c r="L949" s="6">
        <v>24</v>
      </c>
    </row>
    <row r="950" spans="5:12" x14ac:dyDescent="0.3">
      <c r="E950" s="3" t="s">
        <v>439</v>
      </c>
      <c r="F950" s="4"/>
      <c r="G950" s="5">
        <v>3861</v>
      </c>
      <c r="H950" s="7">
        <v>399</v>
      </c>
      <c r="I950" s="1">
        <v>1853</v>
      </c>
      <c r="J950" s="1">
        <v>1068</v>
      </c>
      <c r="K950" s="1">
        <v>426</v>
      </c>
      <c r="L950" s="6">
        <v>115</v>
      </c>
    </row>
    <row r="951" spans="5:12" x14ac:dyDescent="0.3">
      <c r="E951" s="3" t="s">
        <v>440</v>
      </c>
      <c r="F951" s="4"/>
      <c r="G951" s="5">
        <v>17</v>
      </c>
      <c r="H951" s="7">
        <v>4</v>
      </c>
      <c r="I951" s="1">
        <v>4</v>
      </c>
      <c r="J951" s="1">
        <v>3</v>
      </c>
      <c r="K951" s="1">
        <v>3</v>
      </c>
      <c r="L951" s="6">
        <v>3</v>
      </c>
    </row>
    <row r="952" spans="5:12" x14ac:dyDescent="0.3">
      <c r="E952" s="3" t="s">
        <v>441</v>
      </c>
      <c r="F952" s="4"/>
      <c r="G952" s="5">
        <v>35</v>
      </c>
      <c r="H952" s="7">
        <v>6</v>
      </c>
      <c r="I952" s="1">
        <v>15</v>
      </c>
      <c r="J952" s="1">
        <v>8</v>
      </c>
      <c r="K952" s="1">
        <v>4</v>
      </c>
      <c r="L952" s="6">
        <v>2</v>
      </c>
    </row>
    <row r="953" spans="5:12" ht="25" x14ac:dyDescent="0.3">
      <c r="E953" s="3" t="s">
        <v>442</v>
      </c>
      <c r="F953" s="4"/>
      <c r="G953" s="5">
        <v>168</v>
      </c>
      <c r="H953" s="7">
        <v>27</v>
      </c>
      <c r="I953" s="1">
        <v>87</v>
      </c>
      <c r="J953" s="1">
        <v>38</v>
      </c>
      <c r="K953" s="1">
        <v>12</v>
      </c>
      <c r="L953" s="6">
        <v>4</v>
      </c>
    </row>
    <row r="954" spans="5:12" ht="25" x14ac:dyDescent="0.3">
      <c r="E954" s="3" t="s">
        <v>443</v>
      </c>
      <c r="F954" s="4"/>
      <c r="G954" s="5">
        <v>17</v>
      </c>
      <c r="H954" s="7">
        <v>3</v>
      </c>
      <c r="I954" s="1">
        <v>6</v>
      </c>
      <c r="J954" s="1">
        <v>6</v>
      </c>
      <c r="K954" s="1">
        <v>2</v>
      </c>
      <c r="L954" s="6">
        <v>0</v>
      </c>
    </row>
    <row r="955" spans="5:12" ht="37.5" x14ac:dyDescent="0.3">
      <c r="E955" s="3" t="s">
        <v>444</v>
      </c>
      <c r="F955" s="4"/>
      <c r="G955" s="5">
        <v>53</v>
      </c>
      <c r="H955" s="7">
        <v>8</v>
      </c>
      <c r="I955" s="1">
        <v>31</v>
      </c>
      <c r="J955" s="1">
        <v>11</v>
      </c>
      <c r="K955" s="1">
        <v>3</v>
      </c>
      <c r="L955" s="6">
        <v>0</v>
      </c>
    </row>
    <row r="956" spans="5:12" ht="25" x14ac:dyDescent="0.3">
      <c r="E956" s="3" t="s">
        <v>445</v>
      </c>
      <c r="F956" s="4"/>
      <c r="G956" s="5">
        <v>78</v>
      </c>
      <c r="H956" s="7">
        <v>8</v>
      </c>
      <c r="I956" s="1">
        <v>36</v>
      </c>
      <c r="J956" s="1">
        <v>24</v>
      </c>
      <c r="K956" s="1">
        <v>8</v>
      </c>
      <c r="L956" s="6">
        <v>2</v>
      </c>
    </row>
    <row r="957" spans="5:12" ht="25" x14ac:dyDescent="0.3">
      <c r="E957" s="3" t="s">
        <v>446</v>
      </c>
      <c r="F957" s="4"/>
      <c r="G957" s="5">
        <v>155</v>
      </c>
      <c r="H957" s="7">
        <v>14</v>
      </c>
      <c r="I957" s="1">
        <v>82</v>
      </c>
      <c r="J957" s="1">
        <v>46</v>
      </c>
      <c r="K957" s="1">
        <v>9</v>
      </c>
      <c r="L957" s="6">
        <v>4</v>
      </c>
    </row>
    <row r="958" spans="5:12" ht="25" x14ac:dyDescent="0.3">
      <c r="E958" s="3" t="s">
        <v>447</v>
      </c>
      <c r="F958" s="4"/>
      <c r="G958" s="5">
        <v>63</v>
      </c>
      <c r="H958" s="7">
        <v>8</v>
      </c>
      <c r="I958" s="1">
        <v>28</v>
      </c>
      <c r="J958" s="1">
        <v>16</v>
      </c>
      <c r="K958" s="1">
        <v>8</v>
      </c>
      <c r="L958" s="6">
        <v>3</v>
      </c>
    </row>
    <row r="959" spans="5:12" x14ac:dyDescent="0.3">
      <c r="E959" s="3" t="s">
        <v>448</v>
      </c>
      <c r="F959" s="4"/>
      <c r="G959" s="5">
        <v>322</v>
      </c>
      <c r="H959" s="7">
        <v>43</v>
      </c>
      <c r="I959" s="1">
        <v>163</v>
      </c>
      <c r="J959" s="1">
        <v>84</v>
      </c>
      <c r="K959" s="1">
        <v>21</v>
      </c>
      <c r="L959" s="6">
        <v>11</v>
      </c>
    </row>
    <row r="960" spans="5:12" x14ac:dyDescent="0.3">
      <c r="E960" s="3" t="s">
        <v>449</v>
      </c>
      <c r="F960" s="4"/>
      <c r="G960" s="5">
        <v>132</v>
      </c>
      <c r="H960" s="7">
        <v>14</v>
      </c>
      <c r="I960" s="1">
        <v>54</v>
      </c>
      <c r="J960" s="1">
        <v>38</v>
      </c>
      <c r="K960" s="1">
        <v>19</v>
      </c>
      <c r="L960" s="6">
        <v>7</v>
      </c>
    </row>
    <row r="961" spans="5:12" ht="25" x14ac:dyDescent="0.3">
      <c r="E961" s="3" t="s">
        <v>450</v>
      </c>
      <c r="F961" s="4"/>
      <c r="G961" s="5">
        <v>2164</v>
      </c>
      <c r="H961" s="7">
        <v>254</v>
      </c>
      <c r="I961" s="1">
        <v>1104</v>
      </c>
      <c r="J961" s="1">
        <v>558</v>
      </c>
      <c r="K961" s="1">
        <v>180</v>
      </c>
      <c r="L961" s="6">
        <v>68</v>
      </c>
    </row>
    <row r="962" spans="5:12" ht="25" x14ac:dyDescent="0.3">
      <c r="E962" s="3" t="s">
        <v>451</v>
      </c>
      <c r="F962" s="4"/>
      <c r="G962" s="5">
        <v>4719</v>
      </c>
      <c r="H962" s="7">
        <v>396</v>
      </c>
      <c r="I962" s="1">
        <v>2067</v>
      </c>
      <c r="J962" s="1">
        <v>1543</v>
      </c>
      <c r="K962" s="1">
        <v>544</v>
      </c>
      <c r="L962" s="6">
        <v>169</v>
      </c>
    </row>
    <row r="963" spans="5:12" ht="25" x14ac:dyDescent="0.3">
      <c r="E963" s="3" t="s">
        <v>452</v>
      </c>
      <c r="F963" s="4"/>
      <c r="G963" s="5">
        <v>5322</v>
      </c>
      <c r="H963" s="7">
        <v>589</v>
      </c>
      <c r="I963" s="1">
        <v>2542</v>
      </c>
      <c r="J963" s="1">
        <v>1432</v>
      </c>
      <c r="K963" s="1">
        <v>525</v>
      </c>
      <c r="L963" s="6">
        <v>234</v>
      </c>
    </row>
    <row r="964" spans="5:12" ht="37.5" x14ac:dyDescent="0.3">
      <c r="E964" s="3" t="s">
        <v>453</v>
      </c>
      <c r="F964" s="4"/>
      <c r="G964" s="5">
        <v>936</v>
      </c>
      <c r="H964" s="7">
        <v>84</v>
      </c>
      <c r="I964" s="1">
        <v>458</v>
      </c>
      <c r="J964" s="1">
        <v>256</v>
      </c>
      <c r="K964" s="1">
        <v>94</v>
      </c>
      <c r="L964" s="6">
        <v>44</v>
      </c>
    </row>
    <row r="965" spans="5:12" x14ac:dyDescent="0.3">
      <c r="E965" s="3" t="s">
        <v>454</v>
      </c>
      <c r="F965" s="4"/>
      <c r="G965" s="5">
        <v>8938</v>
      </c>
      <c r="H965" s="7">
        <v>805</v>
      </c>
      <c r="I965" s="1">
        <v>4131</v>
      </c>
      <c r="J965" s="1">
        <v>2682</v>
      </c>
      <c r="K965" s="1">
        <v>993</v>
      </c>
      <c r="L965" s="6">
        <v>327</v>
      </c>
    </row>
    <row r="966" spans="5:12" x14ac:dyDescent="0.3">
      <c r="E966" s="3" t="s">
        <v>455</v>
      </c>
      <c r="F966" s="4"/>
      <c r="G966" s="5">
        <v>24</v>
      </c>
      <c r="H966" s="7">
        <v>0</v>
      </c>
      <c r="I966" s="1">
        <v>13</v>
      </c>
      <c r="J966" s="1">
        <v>8</v>
      </c>
      <c r="K966" s="1">
        <v>1</v>
      </c>
      <c r="L966" s="6">
        <v>2</v>
      </c>
    </row>
    <row r="967" spans="5:12" x14ac:dyDescent="0.3">
      <c r="E967" s="3" t="s">
        <v>456</v>
      </c>
      <c r="F967" s="4"/>
      <c r="G967" s="5">
        <v>47</v>
      </c>
      <c r="H967" s="7">
        <v>4</v>
      </c>
      <c r="I967" s="1">
        <v>19</v>
      </c>
      <c r="J967" s="1">
        <v>16</v>
      </c>
      <c r="K967" s="1">
        <v>4</v>
      </c>
      <c r="L967" s="6">
        <v>4</v>
      </c>
    </row>
    <row r="968" spans="5:12" ht="25" x14ac:dyDescent="0.3">
      <c r="E968" s="3" t="s">
        <v>457</v>
      </c>
      <c r="F968" s="4"/>
      <c r="G968" s="5">
        <v>264</v>
      </c>
      <c r="H968" s="7">
        <v>25</v>
      </c>
      <c r="I968" s="1">
        <v>120</v>
      </c>
      <c r="J968" s="1">
        <v>67</v>
      </c>
      <c r="K968" s="1">
        <v>39</v>
      </c>
      <c r="L968" s="6">
        <v>13</v>
      </c>
    </row>
    <row r="969" spans="5:12" ht="25" x14ac:dyDescent="0.3">
      <c r="E969" s="3" t="s">
        <v>458</v>
      </c>
      <c r="F969" s="4"/>
      <c r="G969" s="5">
        <v>18</v>
      </c>
      <c r="H969" s="7">
        <v>2</v>
      </c>
      <c r="I969" s="1">
        <v>8</v>
      </c>
      <c r="J969" s="1">
        <v>5</v>
      </c>
      <c r="K969" s="1">
        <v>2</v>
      </c>
      <c r="L969" s="6">
        <v>1</v>
      </c>
    </row>
    <row r="970" spans="5:12" ht="37.5" x14ac:dyDescent="0.3">
      <c r="E970" s="3" t="s">
        <v>459</v>
      </c>
      <c r="F970" s="4"/>
      <c r="G970" s="5">
        <v>64</v>
      </c>
      <c r="H970" s="7">
        <v>4</v>
      </c>
      <c r="I970" s="1">
        <v>32</v>
      </c>
      <c r="J970" s="1">
        <v>19</v>
      </c>
      <c r="K970" s="1">
        <v>5</v>
      </c>
      <c r="L970" s="6">
        <v>4</v>
      </c>
    </row>
    <row r="971" spans="5:12" ht="25" x14ac:dyDescent="0.3">
      <c r="E971" s="3" t="s">
        <v>460</v>
      </c>
      <c r="F971" s="4"/>
      <c r="G971" s="5">
        <v>62</v>
      </c>
      <c r="H971" s="7">
        <v>4</v>
      </c>
      <c r="I971" s="1">
        <v>25</v>
      </c>
      <c r="J971" s="1">
        <v>22</v>
      </c>
      <c r="K971" s="1">
        <v>9</v>
      </c>
      <c r="L971" s="6">
        <v>2</v>
      </c>
    </row>
    <row r="972" spans="5:12" ht="25" x14ac:dyDescent="0.3">
      <c r="E972" s="3" t="s">
        <v>461</v>
      </c>
      <c r="F972" s="4"/>
      <c r="G972" s="5">
        <v>135</v>
      </c>
      <c r="H972" s="7">
        <v>10</v>
      </c>
      <c r="I972" s="1">
        <v>71</v>
      </c>
      <c r="J972" s="1">
        <v>34</v>
      </c>
      <c r="K972" s="1">
        <v>15</v>
      </c>
      <c r="L972" s="6">
        <v>5</v>
      </c>
    </row>
    <row r="973" spans="5:12" ht="25" x14ac:dyDescent="0.3">
      <c r="E973" s="3" t="s">
        <v>462</v>
      </c>
      <c r="F973" s="4"/>
      <c r="G973" s="5">
        <v>26</v>
      </c>
      <c r="H973" s="7">
        <v>4</v>
      </c>
      <c r="I973" s="1">
        <v>10</v>
      </c>
      <c r="J973" s="1">
        <v>8</v>
      </c>
      <c r="K973" s="1">
        <v>2</v>
      </c>
      <c r="L973" s="6">
        <v>2</v>
      </c>
    </row>
    <row r="974" spans="5:12" x14ac:dyDescent="0.3">
      <c r="E974" s="3" t="s">
        <v>463</v>
      </c>
      <c r="F974" s="4"/>
      <c r="G974" s="5">
        <v>114</v>
      </c>
      <c r="H974" s="7">
        <v>16</v>
      </c>
      <c r="I974" s="1">
        <v>58</v>
      </c>
      <c r="J974" s="1">
        <v>26</v>
      </c>
      <c r="K974" s="1">
        <v>10</v>
      </c>
      <c r="L974" s="6">
        <v>4</v>
      </c>
    </row>
    <row r="975" spans="5:12" x14ac:dyDescent="0.3">
      <c r="E975" s="3" t="s">
        <v>464</v>
      </c>
      <c r="F975" s="4"/>
      <c r="G975" s="5">
        <v>201</v>
      </c>
      <c r="H975" s="7">
        <v>25</v>
      </c>
      <c r="I975" s="1">
        <v>82</v>
      </c>
      <c r="J975" s="1">
        <v>59</v>
      </c>
      <c r="K975" s="1">
        <v>21</v>
      </c>
      <c r="L975" s="6">
        <v>14</v>
      </c>
    </row>
    <row r="976" spans="5:12" ht="25" x14ac:dyDescent="0.3">
      <c r="E976" s="3" t="s">
        <v>465</v>
      </c>
      <c r="F976" s="4"/>
      <c r="G976" s="5">
        <v>3614</v>
      </c>
      <c r="H976" s="7">
        <v>359</v>
      </c>
      <c r="I976" s="1">
        <v>1765</v>
      </c>
      <c r="J976" s="1">
        <v>1037</v>
      </c>
      <c r="K976" s="1">
        <v>301</v>
      </c>
      <c r="L976" s="6">
        <v>152</v>
      </c>
    </row>
    <row r="977" spans="5:12" ht="25" x14ac:dyDescent="0.3">
      <c r="E977" s="3" t="s">
        <v>466</v>
      </c>
      <c r="F977" s="4"/>
      <c r="G977" s="5">
        <v>3175</v>
      </c>
      <c r="H977" s="7">
        <v>220</v>
      </c>
      <c r="I977" s="1">
        <v>1301</v>
      </c>
      <c r="J977" s="1">
        <v>1111</v>
      </c>
      <c r="K977" s="1">
        <v>394</v>
      </c>
      <c r="L977" s="6">
        <v>149</v>
      </c>
    </row>
    <row r="978" spans="5:12" ht="25" x14ac:dyDescent="0.3">
      <c r="E978" s="3" t="s">
        <v>467</v>
      </c>
      <c r="F978" s="4"/>
      <c r="G978" s="5">
        <v>5317</v>
      </c>
      <c r="H978" s="7">
        <v>518</v>
      </c>
      <c r="I978" s="1">
        <v>2369</v>
      </c>
      <c r="J978" s="1">
        <v>1604</v>
      </c>
      <c r="K978" s="1">
        <v>558</v>
      </c>
      <c r="L978" s="6">
        <v>268</v>
      </c>
    </row>
    <row r="979" spans="5:12" ht="37.5" x14ac:dyDescent="0.3">
      <c r="E979" s="3" t="s">
        <v>468</v>
      </c>
      <c r="F979" s="4"/>
      <c r="G979" s="5">
        <v>714</v>
      </c>
      <c r="H979" s="7">
        <v>51</v>
      </c>
      <c r="I979" s="1">
        <v>313</v>
      </c>
      <c r="J979" s="1">
        <v>229</v>
      </c>
      <c r="K979" s="1">
        <v>82</v>
      </c>
      <c r="L979" s="6">
        <v>39</v>
      </c>
    </row>
    <row r="980" spans="5:12" x14ac:dyDescent="0.3">
      <c r="E980" s="3" t="s">
        <v>469</v>
      </c>
      <c r="F980" s="4"/>
      <c r="G980" s="5">
        <v>5397</v>
      </c>
      <c r="H980" s="7">
        <v>451</v>
      </c>
      <c r="I980" s="1">
        <v>2339</v>
      </c>
      <c r="J980" s="1">
        <v>1728</v>
      </c>
      <c r="K980" s="1">
        <v>616</v>
      </c>
      <c r="L980" s="6">
        <v>263</v>
      </c>
    </row>
    <row r="981" spans="5:12" x14ac:dyDescent="0.3">
      <c r="E981" s="3" t="s">
        <v>470</v>
      </c>
      <c r="F981" s="4"/>
      <c r="G981" s="5">
        <v>36</v>
      </c>
      <c r="H981" s="7">
        <v>4</v>
      </c>
      <c r="I981" s="1">
        <v>15</v>
      </c>
      <c r="J981" s="1">
        <v>8</v>
      </c>
      <c r="K981" s="1">
        <v>5</v>
      </c>
      <c r="L981" s="6">
        <v>4</v>
      </c>
    </row>
    <row r="982" spans="5:12" x14ac:dyDescent="0.3">
      <c r="E982" s="3" t="s">
        <v>471</v>
      </c>
      <c r="F982" s="4"/>
      <c r="G982" s="5">
        <v>56</v>
      </c>
      <c r="H982" s="7">
        <v>3</v>
      </c>
      <c r="I982" s="1">
        <v>25</v>
      </c>
      <c r="J982" s="1">
        <v>18</v>
      </c>
      <c r="K982" s="1">
        <v>8</v>
      </c>
      <c r="L982" s="6">
        <v>2</v>
      </c>
    </row>
    <row r="983" spans="5:12" ht="25" x14ac:dyDescent="0.3">
      <c r="E983" s="3" t="s">
        <v>472</v>
      </c>
      <c r="F983" s="4"/>
      <c r="G983" s="5">
        <v>187</v>
      </c>
      <c r="H983" s="7">
        <v>15</v>
      </c>
      <c r="I983" s="1">
        <v>67</v>
      </c>
      <c r="J983" s="1">
        <v>68</v>
      </c>
      <c r="K983" s="1">
        <v>26</v>
      </c>
      <c r="L983" s="6">
        <v>11</v>
      </c>
    </row>
    <row r="984" spans="5:12" ht="25" x14ac:dyDescent="0.3">
      <c r="E984" s="3" t="s">
        <v>473</v>
      </c>
      <c r="F984" s="4"/>
      <c r="G984" s="5">
        <v>19</v>
      </c>
      <c r="H984" s="7">
        <v>3</v>
      </c>
      <c r="I984" s="1">
        <v>5</v>
      </c>
      <c r="J984" s="1">
        <v>9</v>
      </c>
      <c r="K984" s="1">
        <v>2</v>
      </c>
      <c r="L984" s="6">
        <v>0</v>
      </c>
    </row>
    <row r="985" spans="5:12" ht="37.5" x14ac:dyDescent="0.3">
      <c r="E985" s="3" t="s">
        <v>474</v>
      </c>
      <c r="F985" s="4"/>
      <c r="G985" s="5">
        <v>80</v>
      </c>
      <c r="H985" s="7">
        <v>4</v>
      </c>
      <c r="I985" s="1">
        <v>28</v>
      </c>
      <c r="J985" s="1">
        <v>26</v>
      </c>
      <c r="K985" s="1">
        <v>14</v>
      </c>
      <c r="L985" s="6">
        <v>8</v>
      </c>
    </row>
    <row r="986" spans="5:12" ht="25" x14ac:dyDescent="0.3">
      <c r="E986" s="3" t="s">
        <v>475</v>
      </c>
      <c r="F986" s="4"/>
      <c r="G986" s="5">
        <v>71</v>
      </c>
      <c r="H986" s="7">
        <v>3</v>
      </c>
      <c r="I986" s="1">
        <v>33</v>
      </c>
      <c r="J986" s="1">
        <v>21</v>
      </c>
      <c r="K986" s="1">
        <v>12</v>
      </c>
      <c r="L986" s="6">
        <v>2</v>
      </c>
    </row>
    <row r="987" spans="5:12" ht="25" x14ac:dyDescent="0.3">
      <c r="E987" s="3" t="s">
        <v>476</v>
      </c>
      <c r="F987" s="4"/>
      <c r="G987" s="5">
        <v>122</v>
      </c>
      <c r="H987" s="7">
        <v>15</v>
      </c>
      <c r="I987" s="1">
        <v>51</v>
      </c>
      <c r="J987" s="1">
        <v>34</v>
      </c>
      <c r="K987" s="1">
        <v>18</v>
      </c>
      <c r="L987" s="6">
        <v>4</v>
      </c>
    </row>
    <row r="988" spans="5:12" ht="25" x14ac:dyDescent="0.3">
      <c r="E988" s="3" t="s">
        <v>477</v>
      </c>
      <c r="F988" s="4"/>
      <c r="G988" s="5">
        <v>11</v>
      </c>
      <c r="H988" s="7">
        <v>1</v>
      </c>
      <c r="I988" s="1">
        <v>6</v>
      </c>
      <c r="J988" s="1">
        <v>3</v>
      </c>
      <c r="K988" s="1">
        <v>1</v>
      </c>
      <c r="L988" s="6">
        <v>0</v>
      </c>
    </row>
    <row r="989" spans="5:12" x14ac:dyDescent="0.3">
      <c r="E989" s="3" t="s">
        <v>478</v>
      </c>
      <c r="F989" s="4"/>
      <c r="G989" s="5">
        <v>95</v>
      </c>
      <c r="H989" s="7">
        <v>8</v>
      </c>
      <c r="I989" s="1">
        <v>54</v>
      </c>
      <c r="J989" s="1">
        <v>23</v>
      </c>
      <c r="K989" s="1">
        <v>5</v>
      </c>
      <c r="L989" s="6">
        <v>5</v>
      </c>
    </row>
    <row r="990" spans="5:12" x14ac:dyDescent="0.3">
      <c r="E990" s="3" t="s">
        <v>479</v>
      </c>
      <c r="F990" s="4"/>
      <c r="G990" s="5">
        <v>146</v>
      </c>
      <c r="H990" s="7">
        <v>10</v>
      </c>
      <c r="I990" s="1">
        <v>54</v>
      </c>
      <c r="J990" s="1">
        <v>54</v>
      </c>
      <c r="K990" s="1">
        <v>23</v>
      </c>
      <c r="L990" s="6">
        <v>5</v>
      </c>
    </row>
    <row r="991" spans="5:12" ht="25" x14ac:dyDescent="0.3">
      <c r="E991" s="3" t="s">
        <v>480</v>
      </c>
      <c r="F991" s="4"/>
      <c r="G991" s="5">
        <v>6104</v>
      </c>
      <c r="H991" s="7">
        <v>445</v>
      </c>
      <c r="I991" s="1">
        <v>2743</v>
      </c>
      <c r="J991" s="1">
        <v>2050</v>
      </c>
      <c r="K991" s="1">
        <v>639</v>
      </c>
      <c r="L991" s="6">
        <v>227</v>
      </c>
    </row>
    <row r="992" spans="5:12" ht="25" x14ac:dyDescent="0.3">
      <c r="E992" s="3" t="s">
        <v>481</v>
      </c>
      <c r="F992" s="4"/>
      <c r="G992" s="5">
        <v>1297</v>
      </c>
      <c r="H992" s="7">
        <v>41</v>
      </c>
      <c r="I992" s="1">
        <v>445</v>
      </c>
      <c r="J992" s="1">
        <v>538</v>
      </c>
      <c r="K992" s="1">
        <v>232</v>
      </c>
      <c r="L992" s="6">
        <v>41</v>
      </c>
    </row>
    <row r="993" spans="5:12" ht="25" x14ac:dyDescent="0.3">
      <c r="E993" s="3" t="s">
        <v>482</v>
      </c>
      <c r="F993" s="4"/>
      <c r="G993" s="5">
        <v>2303</v>
      </c>
      <c r="H993" s="7">
        <v>145</v>
      </c>
      <c r="I993" s="1">
        <v>917</v>
      </c>
      <c r="J993" s="1">
        <v>808</v>
      </c>
      <c r="K993" s="1">
        <v>312</v>
      </c>
      <c r="L993" s="6">
        <v>121</v>
      </c>
    </row>
    <row r="994" spans="5:12" ht="37.5" x14ac:dyDescent="0.3">
      <c r="E994" s="3" t="s">
        <v>483</v>
      </c>
      <c r="F994" s="4"/>
      <c r="G994" s="5">
        <v>266</v>
      </c>
      <c r="H994" s="7">
        <v>16</v>
      </c>
      <c r="I994" s="1">
        <v>105</v>
      </c>
      <c r="J994" s="1">
        <v>96</v>
      </c>
      <c r="K994" s="1">
        <v>39</v>
      </c>
      <c r="L994" s="6">
        <v>10</v>
      </c>
    </row>
    <row r="995" spans="5:12" x14ac:dyDescent="0.3">
      <c r="E995" s="3" t="s">
        <v>484</v>
      </c>
      <c r="F995" s="4"/>
      <c r="G995" s="5">
        <v>1144</v>
      </c>
      <c r="H995" s="7">
        <v>72</v>
      </c>
      <c r="I995" s="1">
        <v>432</v>
      </c>
      <c r="J995" s="1">
        <v>419</v>
      </c>
      <c r="K995" s="1">
        <v>161</v>
      </c>
      <c r="L995" s="6">
        <v>60</v>
      </c>
    </row>
    <row r="996" spans="5:12" x14ac:dyDescent="0.3">
      <c r="E996" s="3" t="s">
        <v>485</v>
      </c>
      <c r="F996" s="4"/>
      <c r="G996" s="5">
        <v>3</v>
      </c>
      <c r="H996" s="7">
        <v>0</v>
      </c>
      <c r="I996" s="1">
        <v>2</v>
      </c>
      <c r="J996" s="1">
        <v>1</v>
      </c>
      <c r="K996" s="1">
        <v>0</v>
      </c>
      <c r="L996" s="6">
        <v>0</v>
      </c>
    </row>
    <row r="997" spans="5:12" x14ac:dyDescent="0.3">
      <c r="E997" s="3" t="s">
        <v>486</v>
      </c>
      <c r="F997" s="4"/>
      <c r="G997" s="5">
        <v>22</v>
      </c>
      <c r="H997" s="7">
        <v>1</v>
      </c>
      <c r="I997" s="1">
        <v>5</v>
      </c>
      <c r="J997" s="1">
        <v>10</v>
      </c>
      <c r="K997" s="1">
        <v>6</v>
      </c>
      <c r="L997" s="6">
        <v>0</v>
      </c>
    </row>
    <row r="998" spans="5:12" ht="25" x14ac:dyDescent="0.3">
      <c r="E998" s="3" t="s">
        <v>487</v>
      </c>
      <c r="F998" s="4"/>
      <c r="G998" s="5">
        <v>83</v>
      </c>
      <c r="H998" s="7">
        <v>5</v>
      </c>
      <c r="I998" s="1">
        <v>33</v>
      </c>
      <c r="J998" s="1">
        <v>30</v>
      </c>
      <c r="K998" s="1">
        <v>13</v>
      </c>
      <c r="L998" s="6">
        <v>2</v>
      </c>
    </row>
    <row r="999" spans="5:12" ht="25" x14ac:dyDescent="0.3">
      <c r="E999" s="3" t="s">
        <v>488</v>
      </c>
      <c r="F999" s="4"/>
      <c r="G999" s="5">
        <v>15</v>
      </c>
      <c r="H999" s="7">
        <v>0</v>
      </c>
      <c r="I999" s="1">
        <v>5</v>
      </c>
      <c r="J999" s="1">
        <v>5</v>
      </c>
      <c r="K999" s="1">
        <v>3</v>
      </c>
      <c r="L999" s="6">
        <v>2</v>
      </c>
    </row>
    <row r="1000" spans="5:12" ht="37.5" x14ac:dyDescent="0.3">
      <c r="E1000" s="3" t="s">
        <v>489</v>
      </c>
      <c r="F1000" s="4"/>
      <c r="G1000" s="5">
        <v>99</v>
      </c>
      <c r="H1000" s="7">
        <v>6</v>
      </c>
      <c r="I1000" s="1">
        <v>31</v>
      </c>
      <c r="J1000" s="1">
        <v>42</v>
      </c>
      <c r="K1000" s="1">
        <v>15</v>
      </c>
      <c r="L1000" s="6">
        <v>5</v>
      </c>
    </row>
    <row r="1001" spans="5:12" ht="25" x14ac:dyDescent="0.3">
      <c r="E1001" s="3" t="s">
        <v>490</v>
      </c>
      <c r="F1001" s="4"/>
      <c r="G1001" s="5">
        <v>40</v>
      </c>
      <c r="H1001" s="7">
        <v>0</v>
      </c>
      <c r="I1001" s="1">
        <v>16</v>
      </c>
      <c r="J1001" s="1">
        <v>14</v>
      </c>
      <c r="K1001" s="1">
        <v>10</v>
      </c>
      <c r="L1001" s="6">
        <v>0</v>
      </c>
    </row>
    <row r="1002" spans="5:12" ht="25" x14ac:dyDescent="0.3">
      <c r="E1002" s="3" t="s">
        <v>491</v>
      </c>
      <c r="F1002" s="4"/>
      <c r="G1002" s="5">
        <v>124</v>
      </c>
      <c r="H1002" s="7">
        <v>8</v>
      </c>
      <c r="I1002" s="1">
        <v>46</v>
      </c>
      <c r="J1002" s="1">
        <v>50</v>
      </c>
      <c r="K1002" s="1">
        <v>18</v>
      </c>
      <c r="L1002" s="6">
        <v>2</v>
      </c>
    </row>
    <row r="1003" spans="5:12" ht="25" x14ac:dyDescent="0.3">
      <c r="E1003" s="3" t="s">
        <v>492</v>
      </c>
      <c r="F1003" s="4"/>
      <c r="G1003" s="5">
        <v>20</v>
      </c>
      <c r="H1003" s="7">
        <v>2</v>
      </c>
      <c r="I1003" s="1">
        <v>7</v>
      </c>
      <c r="J1003" s="1">
        <v>8</v>
      </c>
      <c r="K1003" s="1">
        <v>3</v>
      </c>
      <c r="L1003" s="6">
        <v>0</v>
      </c>
    </row>
    <row r="1004" spans="5:12" x14ac:dyDescent="0.3">
      <c r="E1004" s="3" t="s">
        <v>493</v>
      </c>
      <c r="F1004" s="4"/>
      <c r="G1004" s="5">
        <v>35</v>
      </c>
      <c r="H1004" s="7">
        <v>7</v>
      </c>
      <c r="I1004" s="1">
        <v>14</v>
      </c>
      <c r="J1004" s="1">
        <v>11</v>
      </c>
      <c r="K1004" s="1">
        <v>2</v>
      </c>
      <c r="L1004" s="6">
        <v>1</v>
      </c>
    </row>
    <row r="1005" spans="5:12" x14ac:dyDescent="0.3">
      <c r="E1005" s="3" t="s">
        <v>494</v>
      </c>
      <c r="F1005" s="4"/>
      <c r="G1005" s="5">
        <v>67</v>
      </c>
      <c r="H1005" s="7">
        <v>8</v>
      </c>
      <c r="I1005" s="1">
        <v>21</v>
      </c>
      <c r="J1005" s="1">
        <v>26</v>
      </c>
      <c r="K1005" s="1">
        <v>9</v>
      </c>
      <c r="L1005" s="6">
        <v>3</v>
      </c>
    </row>
    <row r="1006" spans="5:12" ht="25" x14ac:dyDescent="0.3">
      <c r="E1006" s="3" t="s">
        <v>495</v>
      </c>
      <c r="F1006" s="4"/>
      <c r="G1006" s="5">
        <v>2532</v>
      </c>
      <c r="H1006" s="7">
        <v>131</v>
      </c>
      <c r="I1006" s="1">
        <v>994</v>
      </c>
      <c r="J1006" s="1">
        <v>963</v>
      </c>
      <c r="K1006" s="1">
        <v>349</v>
      </c>
      <c r="L1006" s="6">
        <v>95</v>
      </c>
    </row>
    <row r="1007" spans="5:12" ht="25" x14ac:dyDescent="0.3">
      <c r="E1007" s="3" t="s">
        <v>496</v>
      </c>
      <c r="F1007" s="4"/>
      <c r="G1007" s="5">
        <v>463</v>
      </c>
      <c r="H1007" s="7">
        <v>10</v>
      </c>
      <c r="I1007" s="1">
        <v>128</v>
      </c>
      <c r="J1007" s="1">
        <v>202</v>
      </c>
      <c r="K1007" s="1">
        <v>103</v>
      </c>
      <c r="L1007" s="6">
        <v>20</v>
      </c>
    </row>
    <row r="1008" spans="5:12" ht="25" x14ac:dyDescent="0.3">
      <c r="E1008" s="3" t="s">
        <v>497</v>
      </c>
      <c r="F1008" s="4"/>
      <c r="G1008" s="5">
        <v>987</v>
      </c>
      <c r="H1008" s="7">
        <v>45</v>
      </c>
      <c r="I1008" s="1">
        <v>316</v>
      </c>
      <c r="J1008" s="1">
        <v>436</v>
      </c>
      <c r="K1008" s="1">
        <v>155</v>
      </c>
      <c r="L1008" s="6">
        <v>35</v>
      </c>
    </row>
    <row r="1009" spans="5:12" ht="37.5" x14ac:dyDescent="0.3">
      <c r="E1009" s="3" t="s">
        <v>498</v>
      </c>
      <c r="F1009" s="4"/>
      <c r="G1009" s="5">
        <v>84</v>
      </c>
      <c r="H1009" s="7">
        <v>4</v>
      </c>
      <c r="I1009" s="1">
        <v>26</v>
      </c>
      <c r="J1009" s="1">
        <v>38</v>
      </c>
      <c r="K1009" s="1">
        <v>11</v>
      </c>
      <c r="L1009" s="6">
        <v>5</v>
      </c>
    </row>
    <row r="1010" spans="5:12" x14ac:dyDescent="0.3">
      <c r="E1010" s="3" t="s">
        <v>499</v>
      </c>
      <c r="F1010" s="4"/>
      <c r="G1010" s="5">
        <v>359</v>
      </c>
      <c r="H1010" s="7">
        <v>20</v>
      </c>
      <c r="I1010" s="1">
        <v>122</v>
      </c>
      <c r="J1010" s="1">
        <v>132</v>
      </c>
      <c r="K1010" s="1">
        <v>65</v>
      </c>
      <c r="L1010" s="6">
        <v>20</v>
      </c>
    </row>
    <row r="1011" spans="5:12" x14ac:dyDescent="0.3">
      <c r="E1011" s="3" t="s">
        <v>500</v>
      </c>
      <c r="F1011" s="4"/>
      <c r="G1011" s="5">
        <v>2</v>
      </c>
      <c r="H1011" s="7">
        <v>0</v>
      </c>
      <c r="I1011" s="1">
        <v>0</v>
      </c>
      <c r="J1011" s="1">
        <v>1</v>
      </c>
      <c r="K1011" s="1">
        <v>1</v>
      </c>
      <c r="L1011" s="6">
        <v>0</v>
      </c>
    </row>
    <row r="1012" spans="5:12" x14ac:dyDescent="0.3">
      <c r="E1012" s="3" t="s">
        <v>501</v>
      </c>
      <c r="F1012" s="4"/>
      <c r="G1012" s="5">
        <v>4</v>
      </c>
      <c r="H1012" s="7">
        <v>1</v>
      </c>
      <c r="I1012" s="1">
        <v>0</v>
      </c>
      <c r="J1012" s="1">
        <v>2</v>
      </c>
      <c r="K1012" s="1">
        <v>0</v>
      </c>
      <c r="L1012" s="6">
        <v>1</v>
      </c>
    </row>
    <row r="1013" spans="5:12" ht="25" x14ac:dyDescent="0.3">
      <c r="E1013" s="3" t="s">
        <v>502</v>
      </c>
      <c r="F1013" s="4"/>
      <c r="G1013" s="5">
        <v>34</v>
      </c>
      <c r="H1013" s="7">
        <v>2</v>
      </c>
      <c r="I1013" s="1">
        <v>14</v>
      </c>
      <c r="J1013" s="1">
        <v>15</v>
      </c>
      <c r="K1013" s="1">
        <v>3</v>
      </c>
      <c r="L1013" s="6">
        <v>0</v>
      </c>
    </row>
    <row r="1014" spans="5:12" ht="25" x14ac:dyDescent="0.3">
      <c r="E1014" s="3" t="s">
        <v>503</v>
      </c>
      <c r="F1014" s="4"/>
      <c r="G1014" s="5">
        <v>9</v>
      </c>
      <c r="H1014" s="7">
        <v>0</v>
      </c>
      <c r="I1014" s="1">
        <v>3</v>
      </c>
      <c r="J1014" s="1">
        <v>4</v>
      </c>
      <c r="K1014" s="1">
        <v>2</v>
      </c>
      <c r="L1014" s="6">
        <v>0</v>
      </c>
    </row>
    <row r="1015" spans="5:12" ht="37.5" x14ac:dyDescent="0.3">
      <c r="E1015" s="3" t="s">
        <v>504</v>
      </c>
      <c r="F1015" s="4"/>
      <c r="G1015" s="5">
        <v>55</v>
      </c>
      <c r="H1015" s="7">
        <v>1</v>
      </c>
      <c r="I1015" s="1">
        <v>24</v>
      </c>
      <c r="J1015" s="1">
        <v>23</v>
      </c>
      <c r="K1015" s="1">
        <v>6</v>
      </c>
      <c r="L1015" s="6">
        <v>1</v>
      </c>
    </row>
    <row r="1016" spans="5:12" ht="25" x14ac:dyDescent="0.3">
      <c r="E1016" s="3" t="s">
        <v>505</v>
      </c>
      <c r="F1016" s="4"/>
      <c r="G1016" s="5">
        <v>15</v>
      </c>
      <c r="H1016" s="7">
        <v>0</v>
      </c>
      <c r="I1016" s="1">
        <v>5</v>
      </c>
      <c r="J1016" s="1">
        <v>4</v>
      </c>
      <c r="K1016" s="1">
        <v>5</v>
      </c>
      <c r="L1016" s="6">
        <v>1</v>
      </c>
    </row>
    <row r="1017" spans="5:12" ht="25" x14ac:dyDescent="0.3">
      <c r="E1017" s="3" t="s">
        <v>506</v>
      </c>
      <c r="F1017" s="4"/>
      <c r="G1017" s="5">
        <v>67</v>
      </c>
      <c r="H1017" s="7">
        <v>5</v>
      </c>
      <c r="I1017" s="1">
        <v>25</v>
      </c>
      <c r="J1017" s="1">
        <v>28</v>
      </c>
      <c r="K1017" s="1">
        <v>6</v>
      </c>
      <c r="L1017" s="6">
        <v>3</v>
      </c>
    </row>
    <row r="1018" spans="5:12" ht="25" x14ac:dyDescent="0.3">
      <c r="E1018" s="3" t="s">
        <v>507</v>
      </c>
      <c r="F1018" s="4"/>
      <c r="G1018" s="5">
        <v>9</v>
      </c>
      <c r="H1018" s="7">
        <v>0</v>
      </c>
      <c r="I1018" s="1">
        <v>3</v>
      </c>
      <c r="J1018" s="1">
        <v>5</v>
      </c>
      <c r="K1018" s="1">
        <v>0</v>
      </c>
      <c r="L1018" s="6">
        <v>1</v>
      </c>
    </row>
    <row r="1019" spans="5:12" x14ac:dyDescent="0.3">
      <c r="E1019" s="3" t="s">
        <v>508</v>
      </c>
      <c r="F1019" s="4"/>
      <c r="G1019" s="5">
        <v>4</v>
      </c>
      <c r="H1019" s="7">
        <v>0</v>
      </c>
      <c r="I1019" s="1">
        <v>3</v>
      </c>
      <c r="J1019" s="1">
        <v>1</v>
      </c>
      <c r="K1019" s="1">
        <v>0</v>
      </c>
      <c r="L1019" s="6">
        <v>0</v>
      </c>
    </row>
    <row r="1020" spans="5:12" x14ac:dyDescent="0.3">
      <c r="E1020" s="3" t="s">
        <v>509</v>
      </c>
      <c r="F1020" s="4"/>
      <c r="G1020" s="5">
        <v>47</v>
      </c>
      <c r="H1020" s="7">
        <v>3</v>
      </c>
      <c r="I1020" s="1">
        <v>17</v>
      </c>
      <c r="J1020" s="1">
        <v>19</v>
      </c>
      <c r="K1020" s="1">
        <v>6</v>
      </c>
      <c r="L1020" s="6">
        <v>2</v>
      </c>
    </row>
    <row r="1021" spans="5:12" ht="25" x14ac:dyDescent="0.3">
      <c r="E1021" s="3" t="s">
        <v>510</v>
      </c>
      <c r="F1021" s="4"/>
      <c r="G1021" s="5">
        <v>702</v>
      </c>
      <c r="H1021" s="7">
        <v>24</v>
      </c>
      <c r="I1021" s="1">
        <v>232</v>
      </c>
      <c r="J1021" s="1">
        <v>288</v>
      </c>
      <c r="K1021" s="1">
        <v>124</v>
      </c>
      <c r="L1021" s="6">
        <v>34</v>
      </c>
    </row>
    <row r="1022" spans="5:12" ht="25" x14ac:dyDescent="0.3">
      <c r="E1022" s="3" t="s">
        <v>511</v>
      </c>
      <c r="F1022" s="4"/>
      <c r="G1022" s="5">
        <v>95</v>
      </c>
      <c r="H1022" s="7">
        <v>2</v>
      </c>
      <c r="I1022" s="1">
        <v>23</v>
      </c>
      <c r="J1022" s="1">
        <v>45</v>
      </c>
      <c r="K1022" s="1">
        <v>21</v>
      </c>
      <c r="L1022" s="6">
        <v>4</v>
      </c>
    </row>
    <row r="1023" spans="5:12" ht="25" x14ac:dyDescent="0.3">
      <c r="E1023" s="3" t="s">
        <v>512</v>
      </c>
      <c r="F1023" s="4"/>
      <c r="G1023" s="5">
        <v>109</v>
      </c>
      <c r="H1023" s="7">
        <v>2</v>
      </c>
      <c r="I1023" s="1">
        <v>34</v>
      </c>
      <c r="J1023" s="1">
        <v>47</v>
      </c>
      <c r="K1023" s="1">
        <v>23</v>
      </c>
      <c r="L1023" s="6">
        <v>3</v>
      </c>
    </row>
    <row r="1024" spans="5:12" ht="37.5" x14ac:dyDescent="0.3">
      <c r="E1024" s="3" t="s">
        <v>513</v>
      </c>
      <c r="F1024" s="4"/>
      <c r="G1024" s="5">
        <v>14</v>
      </c>
      <c r="H1024" s="7">
        <v>0</v>
      </c>
      <c r="I1024" s="1">
        <v>2</v>
      </c>
      <c r="J1024" s="1">
        <v>7</v>
      </c>
      <c r="K1024" s="1">
        <v>4</v>
      </c>
      <c r="L1024" s="6">
        <v>1</v>
      </c>
    </row>
    <row r="1025" spans="2:12" x14ac:dyDescent="0.3">
      <c r="E1025" s="3" t="s">
        <v>514</v>
      </c>
      <c r="F1025" s="4"/>
      <c r="G1025" s="5">
        <v>62</v>
      </c>
      <c r="H1025" s="7">
        <v>2</v>
      </c>
      <c r="I1025" s="1">
        <v>18</v>
      </c>
      <c r="J1025" s="1">
        <v>23</v>
      </c>
      <c r="K1025" s="1">
        <v>12</v>
      </c>
      <c r="L1025" s="6">
        <v>7</v>
      </c>
    </row>
    <row r="1026" spans="2:12" x14ac:dyDescent="0.3">
      <c r="E1026" s="3" t="s">
        <v>515</v>
      </c>
      <c r="F1026" s="4"/>
      <c r="G1026" s="5">
        <v>0</v>
      </c>
      <c r="H1026" s="7">
        <v>0</v>
      </c>
      <c r="I1026" s="1">
        <v>0</v>
      </c>
      <c r="J1026" s="1">
        <v>0</v>
      </c>
      <c r="K1026" s="1">
        <v>0</v>
      </c>
      <c r="L1026" s="6">
        <v>0</v>
      </c>
    </row>
    <row r="1027" spans="2:12" x14ac:dyDescent="0.3">
      <c r="E1027" s="3" t="s">
        <v>516</v>
      </c>
      <c r="F1027" s="4"/>
      <c r="G1027" s="5">
        <v>1</v>
      </c>
      <c r="H1027" s="7">
        <v>1</v>
      </c>
      <c r="I1027" s="1">
        <v>0</v>
      </c>
      <c r="J1027" s="1">
        <v>0</v>
      </c>
      <c r="K1027" s="1">
        <v>0</v>
      </c>
      <c r="L1027" s="6">
        <v>0</v>
      </c>
    </row>
    <row r="1028" spans="2:12" ht="25" x14ac:dyDescent="0.3">
      <c r="E1028" s="3" t="s">
        <v>517</v>
      </c>
      <c r="F1028" s="4"/>
      <c r="G1028" s="5">
        <v>2</v>
      </c>
      <c r="H1028" s="7">
        <v>0</v>
      </c>
      <c r="I1028" s="1">
        <v>1</v>
      </c>
      <c r="J1028" s="1">
        <v>0</v>
      </c>
      <c r="K1028" s="1">
        <v>1</v>
      </c>
      <c r="L1028" s="6">
        <v>0</v>
      </c>
    </row>
    <row r="1029" spans="2:12" ht="25" x14ac:dyDescent="0.3">
      <c r="E1029" s="3" t="s">
        <v>518</v>
      </c>
      <c r="F1029" s="4"/>
      <c r="G1029" s="5">
        <v>1</v>
      </c>
      <c r="H1029" s="7">
        <v>0</v>
      </c>
      <c r="I1029" s="1">
        <v>0</v>
      </c>
      <c r="J1029" s="1">
        <v>0</v>
      </c>
      <c r="K1029" s="1">
        <v>1</v>
      </c>
      <c r="L1029" s="6">
        <v>0</v>
      </c>
    </row>
    <row r="1030" spans="2:12" ht="37.5" x14ac:dyDescent="0.3">
      <c r="E1030" s="3" t="s">
        <v>519</v>
      </c>
      <c r="F1030" s="4"/>
      <c r="G1030" s="5">
        <v>15</v>
      </c>
      <c r="H1030" s="7">
        <v>1</v>
      </c>
      <c r="I1030" s="1">
        <v>6</v>
      </c>
      <c r="J1030" s="1">
        <v>4</v>
      </c>
      <c r="K1030" s="1">
        <v>4</v>
      </c>
      <c r="L1030" s="6">
        <v>0</v>
      </c>
    </row>
    <row r="1031" spans="2:12" ht="25" x14ac:dyDescent="0.3">
      <c r="E1031" s="3" t="s">
        <v>520</v>
      </c>
      <c r="F1031" s="4"/>
      <c r="G1031" s="5">
        <v>5</v>
      </c>
      <c r="H1031" s="7">
        <v>0</v>
      </c>
      <c r="I1031" s="1">
        <v>4</v>
      </c>
      <c r="J1031" s="1">
        <v>0</v>
      </c>
      <c r="K1031" s="1">
        <v>1</v>
      </c>
      <c r="L1031" s="6">
        <v>0</v>
      </c>
    </row>
    <row r="1032" spans="2:12" ht="25" x14ac:dyDescent="0.3">
      <c r="E1032" s="3" t="s">
        <v>521</v>
      </c>
      <c r="F1032" s="4"/>
      <c r="G1032" s="5">
        <v>12</v>
      </c>
      <c r="H1032" s="7">
        <v>1</v>
      </c>
      <c r="I1032" s="1">
        <v>3</v>
      </c>
      <c r="J1032" s="1">
        <v>3</v>
      </c>
      <c r="K1032" s="1">
        <v>5</v>
      </c>
      <c r="L1032" s="6">
        <v>0</v>
      </c>
    </row>
    <row r="1033" spans="2:12" ht="25" x14ac:dyDescent="0.3">
      <c r="E1033" s="3" t="s">
        <v>522</v>
      </c>
      <c r="F1033" s="4"/>
      <c r="G1033" s="5">
        <v>2</v>
      </c>
      <c r="H1033" s="7">
        <v>0</v>
      </c>
      <c r="I1033" s="1">
        <v>1</v>
      </c>
      <c r="J1033" s="1">
        <v>1</v>
      </c>
      <c r="K1033" s="1">
        <v>0</v>
      </c>
      <c r="L1033" s="6">
        <v>0</v>
      </c>
    </row>
    <row r="1034" spans="2:12" x14ac:dyDescent="0.3">
      <c r="E1034" s="3" t="s">
        <v>523</v>
      </c>
      <c r="F1034" s="4"/>
      <c r="G1034" s="5">
        <v>0</v>
      </c>
      <c r="H1034" s="7">
        <v>0</v>
      </c>
      <c r="I1034" s="1">
        <v>0</v>
      </c>
      <c r="J1034" s="1">
        <v>0</v>
      </c>
      <c r="K1034" s="1">
        <v>0</v>
      </c>
      <c r="L1034" s="6">
        <v>0</v>
      </c>
    </row>
    <row r="1035" spans="2:12" x14ac:dyDescent="0.3">
      <c r="E1035" s="3" t="s">
        <v>524</v>
      </c>
      <c r="F1035" s="4"/>
      <c r="G1035" s="5">
        <v>13</v>
      </c>
      <c r="H1035" s="7">
        <v>2</v>
      </c>
      <c r="I1035" s="1">
        <v>4</v>
      </c>
      <c r="J1035" s="1">
        <v>5</v>
      </c>
      <c r="K1035" s="1">
        <v>1</v>
      </c>
      <c r="L1035" s="6">
        <v>1</v>
      </c>
    </row>
    <row r="1036" spans="2:12" ht="25" x14ac:dyDescent="0.3">
      <c r="E1036" s="52" t="s">
        <v>525</v>
      </c>
      <c r="F1036" s="48"/>
      <c r="G1036" s="49">
        <v>103</v>
      </c>
      <c r="H1036" s="61">
        <v>6</v>
      </c>
      <c r="I1036" s="28">
        <v>34</v>
      </c>
      <c r="J1036" s="28">
        <v>36</v>
      </c>
      <c r="K1036" s="28">
        <v>24</v>
      </c>
      <c r="L1036" s="62">
        <v>3</v>
      </c>
    </row>
    <row r="1038" spans="2:12" x14ac:dyDescent="0.3">
      <c r="B1038" s="35" t="str">
        <f xml:space="preserve"> HYPERLINK("#'目次'!B17", "[11]")</f>
        <v>[11]</v>
      </c>
      <c r="C1038" s="25" t="s">
        <v>14</v>
      </c>
    </row>
    <row r="1041" spans="3:14" x14ac:dyDescent="0.3">
      <c r="C1041" s="25" t="s">
        <v>528</v>
      </c>
    </row>
    <row r="1042" spans="3:14" ht="25" x14ac:dyDescent="0.3">
      <c r="E1042" s="95"/>
      <c r="F1042" s="96"/>
      <c r="G1042" s="37" t="s">
        <v>16</v>
      </c>
      <c r="H1042" s="41" t="s">
        <v>17</v>
      </c>
      <c r="I1042" s="18" t="s">
        <v>18</v>
      </c>
      <c r="J1042" s="18" t="s">
        <v>19</v>
      </c>
      <c r="K1042" s="18" t="s">
        <v>20</v>
      </c>
      <c r="L1042" s="18" t="s">
        <v>21</v>
      </c>
      <c r="M1042" s="18" t="s">
        <v>22</v>
      </c>
      <c r="N1042" s="34" t="s">
        <v>23</v>
      </c>
    </row>
    <row r="1043" spans="3:14" x14ac:dyDescent="0.3">
      <c r="E1043" s="97"/>
      <c r="F1043" s="98"/>
      <c r="G1043" s="40"/>
      <c r="H1043" s="36"/>
      <c r="I1043" s="19"/>
      <c r="J1043" s="19"/>
      <c r="K1043" s="19"/>
      <c r="L1043" s="19"/>
      <c r="M1043" s="19"/>
      <c r="N1043" s="39"/>
    </row>
    <row r="1044" spans="3:14" x14ac:dyDescent="0.3">
      <c r="E1044" s="54" t="s">
        <v>16</v>
      </c>
      <c r="F1044" s="50"/>
      <c r="G1044" s="38">
        <v>55336</v>
      </c>
      <c r="H1044" s="20">
        <v>10222</v>
      </c>
      <c r="I1044" s="20">
        <v>19178</v>
      </c>
      <c r="J1044" s="20">
        <v>13973</v>
      </c>
      <c r="K1044" s="20">
        <v>7022</v>
      </c>
      <c r="L1044" s="20">
        <v>3794</v>
      </c>
      <c r="M1044" s="20">
        <v>900</v>
      </c>
      <c r="N1044" s="51">
        <v>247</v>
      </c>
    </row>
    <row r="1045" spans="3:14" x14ac:dyDescent="0.3">
      <c r="E1045" s="3" t="s">
        <v>529</v>
      </c>
      <c r="F1045" s="4"/>
      <c r="G1045" s="29">
        <v>2985</v>
      </c>
      <c r="H1045" s="32">
        <v>847</v>
      </c>
      <c r="I1045" s="17">
        <v>1070</v>
      </c>
      <c r="J1045" s="17">
        <v>586</v>
      </c>
      <c r="K1045" s="17">
        <v>284</v>
      </c>
      <c r="L1045" s="17">
        <v>151</v>
      </c>
      <c r="M1045" s="17">
        <v>38</v>
      </c>
      <c r="N1045" s="33">
        <v>9</v>
      </c>
    </row>
    <row r="1046" spans="3:14" ht="25" x14ac:dyDescent="0.3">
      <c r="E1046" s="3" t="s">
        <v>530</v>
      </c>
      <c r="F1046" s="4"/>
      <c r="G1046" s="5">
        <v>3064</v>
      </c>
      <c r="H1046" s="7">
        <v>726</v>
      </c>
      <c r="I1046" s="1">
        <v>1169</v>
      </c>
      <c r="J1046" s="1">
        <v>696</v>
      </c>
      <c r="K1046" s="1">
        <v>298</v>
      </c>
      <c r="L1046" s="1">
        <v>127</v>
      </c>
      <c r="M1046" s="1">
        <v>30</v>
      </c>
      <c r="N1046" s="6">
        <v>18</v>
      </c>
    </row>
    <row r="1047" spans="3:14" ht="25" x14ac:dyDescent="0.3">
      <c r="E1047" s="3" t="s">
        <v>531</v>
      </c>
      <c r="F1047" s="4"/>
      <c r="G1047" s="5">
        <v>5287</v>
      </c>
      <c r="H1047" s="7">
        <v>1062</v>
      </c>
      <c r="I1047" s="1">
        <v>2095</v>
      </c>
      <c r="J1047" s="1">
        <v>1179</v>
      </c>
      <c r="K1047" s="1">
        <v>592</v>
      </c>
      <c r="L1047" s="1">
        <v>257</v>
      </c>
      <c r="M1047" s="1">
        <v>86</v>
      </c>
      <c r="N1047" s="6">
        <v>16</v>
      </c>
    </row>
    <row r="1048" spans="3:14" ht="25" x14ac:dyDescent="0.3">
      <c r="E1048" s="3" t="s">
        <v>532</v>
      </c>
      <c r="F1048" s="4"/>
      <c r="G1048" s="5">
        <v>7640</v>
      </c>
      <c r="H1048" s="7">
        <v>1351</v>
      </c>
      <c r="I1048" s="1">
        <v>2888</v>
      </c>
      <c r="J1048" s="1">
        <v>1878</v>
      </c>
      <c r="K1048" s="1">
        <v>978</v>
      </c>
      <c r="L1048" s="1">
        <v>437</v>
      </c>
      <c r="M1048" s="1">
        <v>98</v>
      </c>
      <c r="N1048" s="6">
        <v>10</v>
      </c>
    </row>
    <row r="1049" spans="3:14" ht="25" x14ac:dyDescent="0.3">
      <c r="E1049" s="3" t="s">
        <v>533</v>
      </c>
      <c r="F1049" s="4"/>
      <c r="G1049" s="5">
        <v>6284</v>
      </c>
      <c r="H1049" s="7">
        <v>1061</v>
      </c>
      <c r="I1049" s="1">
        <v>2348</v>
      </c>
      <c r="J1049" s="1">
        <v>1527</v>
      </c>
      <c r="K1049" s="1">
        <v>863</v>
      </c>
      <c r="L1049" s="1">
        <v>366</v>
      </c>
      <c r="M1049" s="1">
        <v>104</v>
      </c>
      <c r="N1049" s="6">
        <v>15</v>
      </c>
    </row>
    <row r="1050" spans="3:14" x14ac:dyDescent="0.3">
      <c r="E1050" s="3" t="s">
        <v>534</v>
      </c>
      <c r="F1050" s="4"/>
      <c r="G1050" s="5">
        <v>2577</v>
      </c>
      <c r="H1050" s="7">
        <v>736</v>
      </c>
      <c r="I1050" s="1">
        <v>940</v>
      </c>
      <c r="J1050" s="1">
        <v>511</v>
      </c>
      <c r="K1050" s="1">
        <v>233</v>
      </c>
      <c r="L1050" s="1">
        <v>129</v>
      </c>
      <c r="M1050" s="1">
        <v>20</v>
      </c>
      <c r="N1050" s="6">
        <v>8</v>
      </c>
    </row>
    <row r="1051" spans="3:14" ht="25" x14ac:dyDescent="0.3">
      <c r="E1051" s="3" t="s">
        <v>535</v>
      </c>
      <c r="F1051" s="4"/>
      <c r="G1051" s="5">
        <v>4095</v>
      </c>
      <c r="H1051" s="7">
        <v>891</v>
      </c>
      <c r="I1051" s="1">
        <v>1620</v>
      </c>
      <c r="J1051" s="1">
        <v>933</v>
      </c>
      <c r="K1051" s="1">
        <v>412</v>
      </c>
      <c r="L1051" s="1">
        <v>185</v>
      </c>
      <c r="M1051" s="1">
        <v>40</v>
      </c>
      <c r="N1051" s="6">
        <v>14</v>
      </c>
    </row>
    <row r="1052" spans="3:14" ht="25" x14ac:dyDescent="0.3">
      <c r="E1052" s="3" t="s">
        <v>536</v>
      </c>
      <c r="F1052" s="4"/>
      <c r="G1052" s="5">
        <v>5968</v>
      </c>
      <c r="H1052" s="7">
        <v>1086</v>
      </c>
      <c r="I1052" s="1">
        <v>2409</v>
      </c>
      <c r="J1052" s="1">
        <v>1416</v>
      </c>
      <c r="K1052" s="1">
        <v>687</v>
      </c>
      <c r="L1052" s="1">
        <v>273</v>
      </c>
      <c r="M1052" s="1">
        <v>81</v>
      </c>
      <c r="N1052" s="6">
        <v>16</v>
      </c>
    </row>
    <row r="1053" spans="3:14" ht="25" x14ac:dyDescent="0.3">
      <c r="E1053" s="3" t="s">
        <v>537</v>
      </c>
      <c r="F1053" s="4"/>
      <c r="G1053" s="5">
        <v>6367</v>
      </c>
      <c r="H1053" s="7">
        <v>1074</v>
      </c>
      <c r="I1053" s="1">
        <v>2313</v>
      </c>
      <c r="J1053" s="1">
        <v>1628</v>
      </c>
      <c r="K1053" s="1">
        <v>876</v>
      </c>
      <c r="L1053" s="1">
        <v>353</v>
      </c>
      <c r="M1053" s="1">
        <v>108</v>
      </c>
      <c r="N1053" s="6">
        <v>15</v>
      </c>
    </row>
    <row r="1054" spans="3:14" x14ac:dyDescent="0.3">
      <c r="E1054" s="3" t="s">
        <v>538</v>
      </c>
      <c r="F1054" s="4"/>
      <c r="G1054" s="5">
        <v>1477</v>
      </c>
      <c r="H1054" s="7">
        <v>213</v>
      </c>
      <c r="I1054" s="1">
        <v>523</v>
      </c>
      <c r="J1054" s="1">
        <v>312</v>
      </c>
      <c r="K1054" s="1">
        <v>256</v>
      </c>
      <c r="L1054" s="1">
        <v>132</v>
      </c>
      <c r="M1054" s="1">
        <v>38</v>
      </c>
      <c r="N1054" s="6">
        <v>3</v>
      </c>
    </row>
    <row r="1055" spans="3:14" ht="25" x14ac:dyDescent="0.3">
      <c r="E1055" s="3" t="s">
        <v>539</v>
      </c>
      <c r="F1055" s="4"/>
      <c r="G1055" s="5">
        <v>5122</v>
      </c>
      <c r="H1055" s="7">
        <v>1094</v>
      </c>
      <c r="I1055" s="1">
        <v>1916</v>
      </c>
      <c r="J1055" s="1">
        <v>1157</v>
      </c>
      <c r="K1055" s="1">
        <v>583</v>
      </c>
      <c r="L1055" s="1">
        <v>284</v>
      </c>
      <c r="M1055" s="1">
        <v>75</v>
      </c>
      <c r="N1055" s="6">
        <v>13</v>
      </c>
    </row>
    <row r="1056" spans="3:14" x14ac:dyDescent="0.3">
      <c r="E1056" s="3" t="s">
        <v>540</v>
      </c>
      <c r="F1056" s="4"/>
      <c r="G1056" s="5">
        <v>7367</v>
      </c>
      <c r="H1056" s="7">
        <v>1670</v>
      </c>
      <c r="I1056" s="1">
        <v>2565</v>
      </c>
      <c r="J1056" s="1">
        <v>1858</v>
      </c>
      <c r="K1056" s="1">
        <v>755</v>
      </c>
      <c r="L1056" s="1">
        <v>405</v>
      </c>
      <c r="M1056" s="1">
        <v>82</v>
      </c>
      <c r="N1056" s="6">
        <v>32</v>
      </c>
    </row>
    <row r="1057" spans="5:14" ht="25" x14ac:dyDescent="0.3">
      <c r="E1057" s="3" t="s">
        <v>541</v>
      </c>
      <c r="F1057" s="4"/>
      <c r="G1057" s="5">
        <v>6557</v>
      </c>
      <c r="H1057" s="7">
        <v>1131</v>
      </c>
      <c r="I1057" s="1">
        <v>2175</v>
      </c>
      <c r="J1057" s="1">
        <v>1841</v>
      </c>
      <c r="K1057" s="1">
        <v>805</v>
      </c>
      <c r="L1057" s="1">
        <v>465</v>
      </c>
      <c r="M1057" s="1">
        <v>115</v>
      </c>
      <c r="N1057" s="6">
        <v>25</v>
      </c>
    </row>
    <row r="1058" spans="5:14" ht="25" x14ac:dyDescent="0.3">
      <c r="E1058" s="3" t="s">
        <v>542</v>
      </c>
      <c r="F1058" s="4"/>
      <c r="G1058" s="5">
        <v>7390</v>
      </c>
      <c r="H1058" s="7">
        <v>1112</v>
      </c>
      <c r="I1058" s="1">
        <v>2263</v>
      </c>
      <c r="J1058" s="1">
        <v>2076</v>
      </c>
      <c r="K1058" s="1">
        <v>1093</v>
      </c>
      <c r="L1058" s="1">
        <v>658</v>
      </c>
      <c r="M1058" s="1">
        <v>159</v>
      </c>
      <c r="N1058" s="6">
        <v>29</v>
      </c>
    </row>
    <row r="1059" spans="5:14" ht="25" x14ac:dyDescent="0.3">
      <c r="E1059" s="3" t="s">
        <v>543</v>
      </c>
      <c r="F1059" s="4"/>
      <c r="G1059" s="5">
        <v>5135</v>
      </c>
      <c r="H1059" s="7">
        <v>738</v>
      </c>
      <c r="I1059" s="1">
        <v>1482</v>
      </c>
      <c r="J1059" s="1">
        <v>1423</v>
      </c>
      <c r="K1059" s="1">
        <v>842</v>
      </c>
      <c r="L1059" s="1">
        <v>558</v>
      </c>
      <c r="M1059" s="1">
        <v>82</v>
      </c>
      <c r="N1059" s="6">
        <v>10</v>
      </c>
    </row>
    <row r="1060" spans="5:14" ht="25" x14ac:dyDescent="0.3">
      <c r="E1060" s="3" t="s">
        <v>544</v>
      </c>
      <c r="F1060" s="4"/>
      <c r="G1060" s="5">
        <v>2136</v>
      </c>
      <c r="H1060" s="7">
        <v>314</v>
      </c>
      <c r="I1060" s="1">
        <v>662</v>
      </c>
      <c r="J1060" s="1">
        <v>575</v>
      </c>
      <c r="K1060" s="1">
        <v>327</v>
      </c>
      <c r="L1060" s="1">
        <v>230</v>
      </c>
      <c r="M1060" s="1">
        <v>24</v>
      </c>
      <c r="N1060" s="6">
        <v>4</v>
      </c>
    </row>
    <row r="1061" spans="5:14" x14ac:dyDescent="0.3">
      <c r="E1061" s="3" t="s">
        <v>545</v>
      </c>
      <c r="F1061" s="4"/>
      <c r="G1061" s="5">
        <v>3592</v>
      </c>
      <c r="H1061" s="7">
        <v>786</v>
      </c>
      <c r="I1061" s="1">
        <v>1169</v>
      </c>
      <c r="J1061" s="1">
        <v>936</v>
      </c>
      <c r="K1061" s="1">
        <v>389</v>
      </c>
      <c r="L1061" s="1">
        <v>245</v>
      </c>
      <c r="M1061" s="1">
        <v>51</v>
      </c>
      <c r="N1061" s="6">
        <v>16</v>
      </c>
    </row>
    <row r="1062" spans="5:14" ht="25" x14ac:dyDescent="0.3">
      <c r="E1062" s="3" t="s">
        <v>546</v>
      </c>
      <c r="F1062" s="4"/>
      <c r="G1062" s="5">
        <v>3598</v>
      </c>
      <c r="H1062" s="7">
        <v>637</v>
      </c>
      <c r="I1062" s="1">
        <v>1171</v>
      </c>
      <c r="J1062" s="1">
        <v>998</v>
      </c>
      <c r="K1062" s="1">
        <v>454</v>
      </c>
      <c r="L1062" s="1">
        <v>269</v>
      </c>
      <c r="M1062" s="1">
        <v>62</v>
      </c>
      <c r="N1062" s="6">
        <v>7</v>
      </c>
    </row>
    <row r="1063" spans="5:14" ht="25" x14ac:dyDescent="0.3">
      <c r="E1063" s="3" t="s">
        <v>547</v>
      </c>
      <c r="F1063" s="4"/>
      <c r="G1063" s="5">
        <v>5194</v>
      </c>
      <c r="H1063" s="7">
        <v>864</v>
      </c>
      <c r="I1063" s="1">
        <v>1648</v>
      </c>
      <c r="J1063" s="1">
        <v>1434</v>
      </c>
      <c r="K1063" s="1">
        <v>725</v>
      </c>
      <c r="L1063" s="1">
        <v>415</v>
      </c>
      <c r="M1063" s="1">
        <v>82</v>
      </c>
      <c r="N1063" s="6">
        <v>26</v>
      </c>
    </row>
    <row r="1064" spans="5:14" ht="25" x14ac:dyDescent="0.3">
      <c r="E1064" s="3" t="s">
        <v>548</v>
      </c>
      <c r="F1064" s="4"/>
      <c r="G1064" s="5">
        <v>4752</v>
      </c>
      <c r="H1064" s="7">
        <v>749</v>
      </c>
      <c r="I1064" s="1">
        <v>1425</v>
      </c>
      <c r="J1064" s="1">
        <v>1271</v>
      </c>
      <c r="K1064" s="1">
        <v>744</v>
      </c>
      <c r="L1064" s="1">
        <v>455</v>
      </c>
      <c r="M1064" s="1">
        <v>91</v>
      </c>
      <c r="N1064" s="6">
        <v>17</v>
      </c>
    </row>
    <row r="1065" spans="5:14" x14ac:dyDescent="0.3">
      <c r="E1065" s="3" t="s">
        <v>549</v>
      </c>
      <c r="F1065" s="4"/>
      <c r="G1065" s="5">
        <v>766</v>
      </c>
      <c r="H1065" s="7">
        <v>106</v>
      </c>
      <c r="I1065" s="1">
        <v>191</v>
      </c>
      <c r="J1065" s="1">
        <v>200</v>
      </c>
      <c r="K1065" s="1">
        <v>133</v>
      </c>
      <c r="L1065" s="1">
        <v>117</v>
      </c>
      <c r="M1065" s="1">
        <v>15</v>
      </c>
      <c r="N1065" s="6">
        <v>4</v>
      </c>
    </row>
    <row r="1066" spans="5:14" ht="25" x14ac:dyDescent="0.3">
      <c r="E1066" s="3" t="s">
        <v>550</v>
      </c>
      <c r="F1066" s="4"/>
      <c r="G1066" s="5">
        <v>10756</v>
      </c>
      <c r="H1066" s="7">
        <v>1843</v>
      </c>
      <c r="I1066" s="1">
        <v>3559</v>
      </c>
      <c r="J1066" s="1">
        <v>2952</v>
      </c>
      <c r="K1066" s="1">
        <v>1382</v>
      </c>
      <c r="L1066" s="1">
        <v>813</v>
      </c>
      <c r="M1066" s="1">
        <v>169</v>
      </c>
      <c r="N1066" s="6">
        <v>38</v>
      </c>
    </row>
    <row r="1067" spans="5:14" x14ac:dyDescent="0.3">
      <c r="E1067" s="3" t="s">
        <v>551</v>
      </c>
      <c r="F1067" s="4"/>
      <c r="G1067" s="5">
        <v>106</v>
      </c>
      <c r="H1067" s="7">
        <v>14</v>
      </c>
      <c r="I1067" s="1">
        <v>33</v>
      </c>
      <c r="J1067" s="1">
        <v>25</v>
      </c>
      <c r="K1067" s="1">
        <v>12</v>
      </c>
      <c r="L1067" s="1">
        <v>12</v>
      </c>
      <c r="M1067" s="1">
        <v>7</v>
      </c>
      <c r="N1067" s="6">
        <v>3</v>
      </c>
    </row>
    <row r="1068" spans="5:14" ht="25" x14ac:dyDescent="0.3">
      <c r="E1068" s="3" t="s">
        <v>552</v>
      </c>
      <c r="F1068" s="4"/>
      <c r="G1068" s="5">
        <v>74</v>
      </c>
      <c r="H1068" s="7">
        <v>8</v>
      </c>
      <c r="I1068" s="1">
        <v>18</v>
      </c>
      <c r="J1068" s="1">
        <v>21</v>
      </c>
      <c r="K1068" s="1">
        <v>10</v>
      </c>
      <c r="L1068" s="1">
        <v>12</v>
      </c>
      <c r="M1068" s="1">
        <v>1</v>
      </c>
      <c r="N1068" s="6">
        <v>4</v>
      </c>
    </row>
    <row r="1069" spans="5:14" ht="25" x14ac:dyDescent="0.3">
      <c r="E1069" s="3" t="s">
        <v>553</v>
      </c>
      <c r="F1069" s="4"/>
      <c r="G1069" s="5">
        <v>94</v>
      </c>
      <c r="H1069" s="7">
        <v>12</v>
      </c>
      <c r="I1069" s="1">
        <v>21</v>
      </c>
      <c r="J1069" s="1">
        <v>27</v>
      </c>
      <c r="K1069" s="1">
        <v>14</v>
      </c>
      <c r="L1069" s="1">
        <v>13</v>
      </c>
      <c r="M1069" s="1">
        <v>5</v>
      </c>
      <c r="N1069" s="6">
        <v>2</v>
      </c>
    </row>
    <row r="1070" spans="5:14" ht="25" x14ac:dyDescent="0.3">
      <c r="E1070" s="3" t="s">
        <v>554</v>
      </c>
      <c r="F1070" s="4"/>
      <c r="G1070" s="5">
        <v>87</v>
      </c>
      <c r="H1070" s="7">
        <v>8</v>
      </c>
      <c r="I1070" s="1">
        <v>23</v>
      </c>
      <c r="J1070" s="1">
        <v>16</v>
      </c>
      <c r="K1070" s="1">
        <v>9</v>
      </c>
      <c r="L1070" s="1">
        <v>22</v>
      </c>
      <c r="M1070" s="1">
        <v>5</v>
      </c>
      <c r="N1070" s="6">
        <v>4</v>
      </c>
    </row>
    <row r="1071" spans="5:14" ht="25" x14ac:dyDescent="0.3">
      <c r="E1071" s="3" t="s">
        <v>555</v>
      </c>
      <c r="F1071" s="4"/>
      <c r="G1071" s="5">
        <v>40</v>
      </c>
      <c r="H1071" s="7">
        <v>2</v>
      </c>
      <c r="I1071" s="1">
        <v>3</v>
      </c>
      <c r="J1071" s="1">
        <v>13</v>
      </c>
      <c r="K1071" s="1">
        <v>7</v>
      </c>
      <c r="L1071" s="1">
        <v>9</v>
      </c>
      <c r="M1071" s="1">
        <v>3</v>
      </c>
      <c r="N1071" s="6">
        <v>3</v>
      </c>
    </row>
    <row r="1072" spans="5:14" x14ac:dyDescent="0.3">
      <c r="E1072" s="3" t="s">
        <v>556</v>
      </c>
      <c r="F1072" s="4"/>
      <c r="G1072" s="5">
        <v>78</v>
      </c>
      <c r="H1072" s="7">
        <v>7</v>
      </c>
      <c r="I1072" s="1">
        <v>23</v>
      </c>
      <c r="J1072" s="1">
        <v>18</v>
      </c>
      <c r="K1072" s="1">
        <v>9</v>
      </c>
      <c r="L1072" s="1">
        <v>14</v>
      </c>
      <c r="M1072" s="1">
        <v>1</v>
      </c>
      <c r="N1072" s="6">
        <v>6</v>
      </c>
    </row>
    <row r="1073" spans="2:14" ht="25" x14ac:dyDescent="0.3">
      <c r="E1073" s="3" t="s">
        <v>557</v>
      </c>
      <c r="F1073" s="4"/>
      <c r="G1073" s="5">
        <v>58</v>
      </c>
      <c r="H1073" s="7">
        <v>6</v>
      </c>
      <c r="I1073" s="1">
        <v>17</v>
      </c>
      <c r="J1073" s="1">
        <v>13</v>
      </c>
      <c r="K1073" s="1">
        <v>3</v>
      </c>
      <c r="L1073" s="1">
        <v>12</v>
      </c>
      <c r="M1073" s="1">
        <v>2</v>
      </c>
      <c r="N1073" s="6">
        <v>5</v>
      </c>
    </row>
    <row r="1074" spans="2:14" ht="25" x14ac:dyDescent="0.3">
      <c r="E1074" s="3" t="s">
        <v>558</v>
      </c>
      <c r="F1074" s="4"/>
      <c r="G1074" s="5">
        <v>85</v>
      </c>
      <c r="H1074" s="7">
        <v>12</v>
      </c>
      <c r="I1074" s="1">
        <v>23</v>
      </c>
      <c r="J1074" s="1">
        <v>21</v>
      </c>
      <c r="K1074" s="1">
        <v>9</v>
      </c>
      <c r="L1074" s="1">
        <v>13</v>
      </c>
      <c r="M1074" s="1">
        <v>7</v>
      </c>
      <c r="N1074" s="6">
        <v>0</v>
      </c>
    </row>
    <row r="1075" spans="2:14" ht="25" x14ac:dyDescent="0.3">
      <c r="E1075" s="3" t="s">
        <v>559</v>
      </c>
      <c r="F1075" s="4"/>
      <c r="G1075" s="5">
        <v>60</v>
      </c>
      <c r="H1075" s="7">
        <v>4</v>
      </c>
      <c r="I1075" s="1">
        <v>12</v>
      </c>
      <c r="J1075" s="1">
        <v>19</v>
      </c>
      <c r="K1075" s="1">
        <v>9</v>
      </c>
      <c r="L1075" s="1">
        <v>8</v>
      </c>
      <c r="M1075" s="1">
        <v>5</v>
      </c>
      <c r="N1075" s="6">
        <v>3</v>
      </c>
    </row>
    <row r="1076" spans="2:14" ht="25" x14ac:dyDescent="0.3">
      <c r="E1076" s="3" t="s">
        <v>560</v>
      </c>
      <c r="F1076" s="4"/>
      <c r="G1076" s="5">
        <v>10</v>
      </c>
      <c r="H1076" s="7">
        <v>1</v>
      </c>
      <c r="I1076" s="1">
        <v>0</v>
      </c>
      <c r="J1076" s="1">
        <v>2</v>
      </c>
      <c r="K1076" s="1">
        <v>3</v>
      </c>
      <c r="L1076" s="1">
        <v>4</v>
      </c>
      <c r="M1076" s="1">
        <v>0</v>
      </c>
      <c r="N1076" s="6">
        <v>0</v>
      </c>
    </row>
    <row r="1077" spans="2:14" ht="25" x14ac:dyDescent="0.3">
      <c r="E1077" s="52" t="s">
        <v>561</v>
      </c>
      <c r="F1077" s="48"/>
      <c r="G1077" s="49">
        <v>118</v>
      </c>
      <c r="H1077" s="61">
        <v>14</v>
      </c>
      <c r="I1077" s="28">
        <v>28</v>
      </c>
      <c r="J1077" s="28">
        <v>28</v>
      </c>
      <c r="K1077" s="28">
        <v>20</v>
      </c>
      <c r="L1077" s="28">
        <v>18</v>
      </c>
      <c r="M1077" s="28">
        <v>7</v>
      </c>
      <c r="N1077" s="62">
        <v>3</v>
      </c>
    </row>
    <row r="1079" spans="2:14" x14ac:dyDescent="0.3">
      <c r="B1079" s="35" t="str">
        <f xml:space="preserve"> HYPERLINK("#'目次'!B18", "[12]")</f>
        <v>[12]</v>
      </c>
      <c r="C1079" s="25" t="s">
        <v>54</v>
      </c>
    </row>
    <row r="1082" spans="2:14" x14ac:dyDescent="0.3">
      <c r="C1082" s="25" t="s">
        <v>528</v>
      </c>
    </row>
    <row r="1083" spans="2:14" ht="37.5" x14ac:dyDescent="0.3">
      <c r="E1083" s="95"/>
      <c r="F1083" s="96"/>
      <c r="G1083" s="37" t="s">
        <v>16</v>
      </c>
      <c r="H1083" s="41" t="s">
        <v>55</v>
      </c>
      <c r="I1083" s="18" t="s">
        <v>56</v>
      </c>
      <c r="J1083" s="18" t="s">
        <v>57</v>
      </c>
      <c r="K1083" s="18" t="s">
        <v>58</v>
      </c>
      <c r="L1083" s="34" t="s">
        <v>59</v>
      </c>
    </row>
    <row r="1084" spans="2:14" x14ac:dyDescent="0.3">
      <c r="E1084" s="97"/>
      <c r="F1084" s="98"/>
      <c r="G1084" s="40"/>
      <c r="H1084" s="36"/>
      <c r="I1084" s="19"/>
      <c r="J1084" s="19"/>
      <c r="K1084" s="19"/>
      <c r="L1084" s="39"/>
    </row>
    <row r="1085" spans="2:14" x14ac:dyDescent="0.3">
      <c r="E1085" s="54" t="s">
        <v>16</v>
      </c>
      <c r="F1085" s="50"/>
      <c r="G1085" s="38">
        <v>55336</v>
      </c>
      <c r="H1085" s="20">
        <v>4906</v>
      </c>
      <c r="I1085" s="20">
        <v>24562</v>
      </c>
      <c r="J1085" s="20">
        <v>17342</v>
      </c>
      <c r="K1085" s="20">
        <v>6139</v>
      </c>
      <c r="L1085" s="51">
        <v>2387</v>
      </c>
    </row>
    <row r="1086" spans="2:14" x14ac:dyDescent="0.3">
      <c r="E1086" s="3" t="s">
        <v>529</v>
      </c>
      <c r="F1086" s="4"/>
      <c r="G1086" s="29">
        <v>2985</v>
      </c>
      <c r="H1086" s="32">
        <v>176</v>
      </c>
      <c r="I1086" s="17">
        <v>1085</v>
      </c>
      <c r="J1086" s="17">
        <v>1083</v>
      </c>
      <c r="K1086" s="17">
        <v>532</v>
      </c>
      <c r="L1086" s="33">
        <v>109</v>
      </c>
    </row>
    <row r="1087" spans="2:14" ht="25" x14ac:dyDescent="0.3">
      <c r="E1087" s="3" t="s">
        <v>530</v>
      </c>
      <c r="F1087" s="4"/>
      <c r="G1087" s="5">
        <v>3064</v>
      </c>
      <c r="H1087" s="7">
        <v>183</v>
      </c>
      <c r="I1087" s="1">
        <v>1248</v>
      </c>
      <c r="J1087" s="1">
        <v>1135</v>
      </c>
      <c r="K1087" s="1">
        <v>396</v>
      </c>
      <c r="L1087" s="6">
        <v>102</v>
      </c>
    </row>
    <row r="1088" spans="2:14" ht="25" x14ac:dyDescent="0.3">
      <c r="E1088" s="3" t="s">
        <v>531</v>
      </c>
      <c r="F1088" s="4"/>
      <c r="G1088" s="5">
        <v>5287</v>
      </c>
      <c r="H1088" s="7">
        <v>353</v>
      </c>
      <c r="I1088" s="1">
        <v>2215</v>
      </c>
      <c r="J1088" s="1">
        <v>1875</v>
      </c>
      <c r="K1088" s="1">
        <v>647</v>
      </c>
      <c r="L1088" s="6">
        <v>197</v>
      </c>
    </row>
    <row r="1089" spans="5:12" ht="25" x14ac:dyDescent="0.3">
      <c r="E1089" s="3" t="s">
        <v>532</v>
      </c>
      <c r="F1089" s="4"/>
      <c r="G1089" s="5">
        <v>7640</v>
      </c>
      <c r="H1089" s="7">
        <v>552</v>
      </c>
      <c r="I1089" s="1">
        <v>3458</v>
      </c>
      <c r="J1089" s="1">
        <v>2530</v>
      </c>
      <c r="K1089" s="1">
        <v>826</v>
      </c>
      <c r="L1089" s="6">
        <v>274</v>
      </c>
    </row>
    <row r="1090" spans="5:12" ht="25" x14ac:dyDescent="0.3">
      <c r="E1090" s="3" t="s">
        <v>533</v>
      </c>
      <c r="F1090" s="4"/>
      <c r="G1090" s="5">
        <v>6284</v>
      </c>
      <c r="H1090" s="7">
        <v>457</v>
      </c>
      <c r="I1090" s="1">
        <v>2926</v>
      </c>
      <c r="J1090" s="1">
        <v>2022</v>
      </c>
      <c r="K1090" s="1">
        <v>642</v>
      </c>
      <c r="L1090" s="6">
        <v>237</v>
      </c>
    </row>
    <row r="1091" spans="5:12" x14ac:dyDescent="0.3">
      <c r="E1091" s="3" t="s">
        <v>534</v>
      </c>
      <c r="F1091" s="4"/>
      <c r="G1091" s="5">
        <v>2577</v>
      </c>
      <c r="H1091" s="7">
        <v>143</v>
      </c>
      <c r="I1091" s="1">
        <v>933</v>
      </c>
      <c r="J1091" s="1">
        <v>948</v>
      </c>
      <c r="K1091" s="1">
        <v>484</v>
      </c>
      <c r="L1091" s="6">
        <v>69</v>
      </c>
    </row>
    <row r="1092" spans="5:12" ht="25" x14ac:dyDescent="0.3">
      <c r="E1092" s="3" t="s">
        <v>535</v>
      </c>
      <c r="F1092" s="4"/>
      <c r="G1092" s="5">
        <v>4095</v>
      </c>
      <c r="H1092" s="7">
        <v>220</v>
      </c>
      <c r="I1092" s="1">
        <v>1717</v>
      </c>
      <c r="J1092" s="1">
        <v>1489</v>
      </c>
      <c r="K1092" s="1">
        <v>558</v>
      </c>
      <c r="L1092" s="6">
        <v>111</v>
      </c>
    </row>
    <row r="1093" spans="5:12" ht="25" x14ac:dyDescent="0.3">
      <c r="E1093" s="3" t="s">
        <v>536</v>
      </c>
      <c r="F1093" s="4"/>
      <c r="G1093" s="5">
        <v>5968</v>
      </c>
      <c r="H1093" s="7">
        <v>354</v>
      </c>
      <c r="I1093" s="1">
        <v>2628</v>
      </c>
      <c r="J1093" s="1">
        <v>2122</v>
      </c>
      <c r="K1093" s="1">
        <v>661</v>
      </c>
      <c r="L1093" s="6">
        <v>203</v>
      </c>
    </row>
    <row r="1094" spans="5:12" ht="25" x14ac:dyDescent="0.3">
      <c r="E1094" s="3" t="s">
        <v>537</v>
      </c>
      <c r="F1094" s="4"/>
      <c r="G1094" s="5">
        <v>6367</v>
      </c>
      <c r="H1094" s="7">
        <v>473</v>
      </c>
      <c r="I1094" s="1">
        <v>2865</v>
      </c>
      <c r="J1094" s="1">
        <v>2098</v>
      </c>
      <c r="K1094" s="1">
        <v>653</v>
      </c>
      <c r="L1094" s="6">
        <v>278</v>
      </c>
    </row>
    <row r="1095" spans="5:12" x14ac:dyDescent="0.3">
      <c r="E1095" s="3" t="s">
        <v>538</v>
      </c>
      <c r="F1095" s="4"/>
      <c r="G1095" s="5">
        <v>1477</v>
      </c>
      <c r="H1095" s="7">
        <v>167</v>
      </c>
      <c r="I1095" s="1">
        <v>672</v>
      </c>
      <c r="J1095" s="1">
        <v>420</v>
      </c>
      <c r="K1095" s="1">
        <v>127</v>
      </c>
      <c r="L1095" s="6">
        <v>91</v>
      </c>
    </row>
    <row r="1096" spans="5:12" ht="25" x14ac:dyDescent="0.3">
      <c r="E1096" s="3" t="s">
        <v>539</v>
      </c>
      <c r="F1096" s="4"/>
      <c r="G1096" s="5">
        <v>5122</v>
      </c>
      <c r="H1096" s="7">
        <v>383</v>
      </c>
      <c r="I1096" s="1">
        <v>2261</v>
      </c>
      <c r="J1096" s="1">
        <v>1697</v>
      </c>
      <c r="K1096" s="1">
        <v>601</v>
      </c>
      <c r="L1096" s="6">
        <v>180</v>
      </c>
    </row>
    <row r="1097" spans="5:12" x14ac:dyDescent="0.3">
      <c r="E1097" s="3" t="s">
        <v>540</v>
      </c>
      <c r="F1097" s="4"/>
      <c r="G1097" s="5">
        <v>7367</v>
      </c>
      <c r="H1097" s="7">
        <v>501</v>
      </c>
      <c r="I1097" s="1">
        <v>3096</v>
      </c>
      <c r="J1097" s="1">
        <v>2400</v>
      </c>
      <c r="K1097" s="1">
        <v>1132</v>
      </c>
      <c r="L1097" s="6">
        <v>238</v>
      </c>
    </row>
    <row r="1098" spans="5:12" ht="25" x14ac:dyDescent="0.3">
      <c r="E1098" s="3" t="s">
        <v>541</v>
      </c>
      <c r="F1098" s="4"/>
      <c r="G1098" s="5">
        <v>6557</v>
      </c>
      <c r="H1098" s="7">
        <v>590</v>
      </c>
      <c r="I1098" s="1">
        <v>3074</v>
      </c>
      <c r="J1098" s="1">
        <v>1988</v>
      </c>
      <c r="K1098" s="1">
        <v>642</v>
      </c>
      <c r="L1098" s="6">
        <v>263</v>
      </c>
    </row>
    <row r="1099" spans="5:12" ht="25" x14ac:dyDescent="0.3">
      <c r="E1099" s="3" t="s">
        <v>542</v>
      </c>
      <c r="F1099" s="4"/>
      <c r="G1099" s="5">
        <v>7390</v>
      </c>
      <c r="H1099" s="7">
        <v>895</v>
      </c>
      <c r="I1099" s="1">
        <v>3447</v>
      </c>
      <c r="J1099" s="1">
        <v>2016</v>
      </c>
      <c r="K1099" s="1">
        <v>620</v>
      </c>
      <c r="L1099" s="6">
        <v>412</v>
      </c>
    </row>
    <row r="1100" spans="5:12" ht="25" x14ac:dyDescent="0.3">
      <c r="E1100" s="3" t="s">
        <v>543</v>
      </c>
      <c r="F1100" s="4"/>
      <c r="G1100" s="5">
        <v>5135</v>
      </c>
      <c r="H1100" s="7">
        <v>736</v>
      </c>
      <c r="I1100" s="1">
        <v>2437</v>
      </c>
      <c r="J1100" s="1">
        <v>1316</v>
      </c>
      <c r="K1100" s="1">
        <v>419</v>
      </c>
      <c r="L1100" s="6">
        <v>227</v>
      </c>
    </row>
    <row r="1101" spans="5:12" ht="25" x14ac:dyDescent="0.3">
      <c r="E1101" s="3" t="s">
        <v>544</v>
      </c>
      <c r="F1101" s="4"/>
      <c r="G1101" s="5">
        <v>2136</v>
      </c>
      <c r="H1101" s="7">
        <v>287</v>
      </c>
      <c r="I1101" s="1">
        <v>1021</v>
      </c>
      <c r="J1101" s="1">
        <v>574</v>
      </c>
      <c r="K1101" s="1">
        <v>168</v>
      </c>
      <c r="L1101" s="6">
        <v>86</v>
      </c>
    </row>
    <row r="1102" spans="5:12" x14ac:dyDescent="0.3">
      <c r="E1102" s="3" t="s">
        <v>545</v>
      </c>
      <c r="F1102" s="4"/>
      <c r="G1102" s="5">
        <v>3592</v>
      </c>
      <c r="H1102" s="7">
        <v>257</v>
      </c>
      <c r="I1102" s="1">
        <v>1526</v>
      </c>
      <c r="J1102" s="1">
        <v>1163</v>
      </c>
      <c r="K1102" s="1">
        <v>524</v>
      </c>
      <c r="L1102" s="6">
        <v>122</v>
      </c>
    </row>
    <row r="1103" spans="5:12" ht="25" x14ac:dyDescent="0.3">
      <c r="E1103" s="3" t="s">
        <v>546</v>
      </c>
      <c r="F1103" s="4"/>
      <c r="G1103" s="5">
        <v>3598</v>
      </c>
      <c r="H1103" s="7">
        <v>338</v>
      </c>
      <c r="I1103" s="1">
        <v>1625</v>
      </c>
      <c r="J1103" s="1">
        <v>1113</v>
      </c>
      <c r="K1103" s="1">
        <v>387</v>
      </c>
      <c r="L1103" s="6">
        <v>135</v>
      </c>
    </row>
    <row r="1104" spans="5:12" ht="25" x14ac:dyDescent="0.3">
      <c r="E1104" s="3" t="s">
        <v>547</v>
      </c>
      <c r="F1104" s="4"/>
      <c r="G1104" s="5">
        <v>5194</v>
      </c>
      <c r="H1104" s="7">
        <v>546</v>
      </c>
      <c r="I1104" s="1">
        <v>2328</v>
      </c>
      <c r="J1104" s="1">
        <v>1513</v>
      </c>
      <c r="K1104" s="1">
        <v>535</v>
      </c>
      <c r="L1104" s="6">
        <v>272</v>
      </c>
    </row>
    <row r="1105" spans="2:12" ht="25" x14ac:dyDescent="0.3">
      <c r="E1105" s="3" t="s">
        <v>548</v>
      </c>
      <c r="F1105" s="4"/>
      <c r="G1105" s="5">
        <v>4752</v>
      </c>
      <c r="H1105" s="7">
        <v>554</v>
      </c>
      <c r="I1105" s="1">
        <v>2197</v>
      </c>
      <c r="J1105" s="1">
        <v>1316</v>
      </c>
      <c r="K1105" s="1">
        <v>453</v>
      </c>
      <c r="L1105" s="6">
        <v>232</v>
      </c>
    </row>
    <row r="1106" spans="2:12" x14ac:dyDescent="0.3">
      <c r="E1106" s="3" t="s">
        <v>549</v>
      </c>
      <c r="F1106" s="4"/>
      <c r="G1106" s="5">
        <v>766</v>
      </c>
      <c r="H1106" s="7">
        <v>169</v>
      </c>
      <c r="I1106" s="1">
        <v>341</v>
      </c>
      <c r="J1106" s="1">
        <v>158</v>
      </c>
      <c r="K1106" s="1">
        <v>61</v>
      </c>
      <c r="L1106" s="6">
        <v>37</v>
      </c>
    </row>
    <row r="1107" spans="2:12" ht="25" x14ac:dyDescent="0.3">
      <c r="E1107" s="3" t="s">
        <v>550</v>
      </c>
      <c r="F1107" s="4"/>
      <c r="G1107" s="5">
        <v>10756</v>
      </c>
      <c r="H1107" s="7">
        <v>1157</v>
      </c>
      <c r="I1107" s="1">
        <v>5083</v>
      </c>
      <c r="J1107" s="1">
        <v>3056</v>
      </c>
      <c r="K1107" s="1">
        <v>1027</v>
      </c>
      <c r="L1107" s="6">
        <v>433</v>
      </c>
    </row>
    <row r="1108" spans="2:12" x14ac:dyDescent="0.3">
      <c r="E1108" s="3" t="s">
        <v>551</v>
      </c>
      <c r="F1108" s="4"/>
      <c r="G1108" s="5">
        <v>106</v>
      </c>
      <c r="H1108" s="7">
        <v>15</v>
      </c>
      <c r="I1108" s="1">
        <v>35</v>
      </c>
      <c r="J1108" s="1">
        <v>28</v>
      </c>
      <c r="K1108" s="1">
        <v>8</v>
      </c>
      <c r="L1108" s="6">
        <v>20</v>
      </c>
    </row>
    <row r="1109" spans="2:12" ht="25" x14ac:dyDescent="0.3">
      <c r="E1109" s="3" t="s">
        <v>552</v>
      </c>
      <c r="F1109" s="4"/>
      <c r="G1109" s="5">
        <v>74</v>
      </c>
      <c r="H1109" s="7">
        <v>15</v>
      </c>
      <c r="I1109" s="1">
        <v>30</v>
      </c>
      <c r="J1109" s="1">
        <v>18</v>
      </c>
      <c r="K1109" s="1">
        <v>1</v>
      </c>
      <c r="L1109" s="6">
        <v>10</v>
      </c>
    </row>
    <row r="1110" spans="2:12" ht="25" x14ac:dyDescent="0.3">
      <c r="E1110" s="3" t="s">
        <v>553</v>
      </c>
      <c r="F1110" s="4"/>
      <c r="G1110" s="5">
        <v>94</v>
      </c>
      <c r="H1110" s="7">
        <v>23</v>
      </c>
      <c r="I1110" s="1">
        <v>38</v>
      </c>
      <c r="J1110" s="1">
        <v>20</v>
      </c>
      <c r="K1110" s="1">
        <v>1</v>
      </c>
      <c r="L1110" s="6">
        <v>12</v>
      </c>
    </row>
    <row r="1111" spans="2:12" ht="25" x14ac:dyDescent="0.3">
      <c r="E1111" s="3" t="s">
        <v>554</v>
      </c>
      <c r="F1111" s="4"/>
      <c r="G1111" s="5">
        <v>87</v>
      </c>
      <c r="H1111" s="7">
        <v>18</v>
      </c>
      <c r="I1111" s="1">
        <v>31</v>
      </c>
      <c r="J1111" s="1">
        <v>16</v>
      </c>
      <c r="K1111" s="1">
        <v>3</v>
      </c>
      <c r="L1111" s="6">
        <v>19</v>
      </c>
    </row>
    <row r="1112" spans="2:12" ht="25" x14ac:dyDescent="0.3">
      <c r="E1112" s="3" t="s">
        <v>555</v>
      </c>
      <c r="F1112" s="4"/>
      <c r="G1112" s="5">
        <v>40</v>
      </c>
      <c r="H1112" s="7">
        <v>9</v>
      </c>
      <c r="I1112" s="1">
        <v>21</v>
      </c>
      <c r="J1112" s="1">
        <v>2</v>
      </c>
      <c r="K1112" s="1">
        <v>0</v>
      </c>
      <c r="L1112" s="6">
        <v>8</v>
      </c>
    </row>
    <row r="1113" spans="2:12" x14ac:dyDescent="0.3">
      <c r="E1113" s="3" t="s">
        <v>556</v>
      </c>
      <c r="F1113" s="4"/>
      <c r="G1113" s="5">
        <v>78</v>
      </c>
      <c r="H1113" s="7">
        <v>16</v>
      </c>
      <c r="I1113" s="1">
        <v>31</v>
      </c>
      <c r="J1113" s="1">
        <v>17</v>
      </c>
      <c r="K1113" s="1">
        <v>2</v>
      </c>
      <c r="L1113" s="6">
        <v>12</v>
      </c>
    </row>
    <row r="1114" spans="2:12" ht="25" x14ac:dyDescent="0.3">
      <c r="E1114" s="3" t="s">
        <v>557</v>
      </c>
      <c r="F1114" s="4"/>
      <c r="G1114" s="5">
        <v>58</v>
      </c>
      <c r="H1114" s="7">
        <v>6</v>
      </c>
      <c r="I1114" s="1">
        <v>20</v>
      </c>
      <c r="J1114" s="1">
        <v>15</v>
      </c>
      <c r="K1114" s="1">
        <v>2</v>
      </c>
      <c r="L1114" s="6">
        <v>15</v>
      </c>
    </row>
    <row r="1115" spans="2:12" ht="25" x14ac:dyDescent="0.3">
      <c r="E1115" s="3" t="s">
        <v>558</v>
      </c>
      <c r="F1115" s="4"/>
      <c r="G1115" s="5">
        <v>85</v>
      </c>
      <c r="H1115" s="7">
        <v>16</v>
      </c>
      <c r="I1115" s="1">
        <v>30</v>
      </c>
      <c r="J1115" s="1">
        <v>19</v>
      </c>
      <c r="K1115" s="1">
        <v>5</v>
      </c>
      <c r="L1115" s="6">
        <v>15</v>
      </c>
    </row>
    <row r="1116" spans="2:12" ht="25" x14ac:dyDescent="0.3">
      <c r="E1116" s="3" t="s">
        <v>559</v>
      </c>
      <c r="F1116" s="4"/>
      <c r="G1116" s="5">
        <v>60</v>
      </c>
      <c r="H1116" s="7">
        <v>12</v>
      </c>
      <c r="I1116" s="1">
        <v>26</v>
      </c>
      <c r="J1116" s="1">
        <v>10</v>
      </c>
      <c r="K1116" s="1">
        <v>1</v>
      </c>
      <c r="L1116" s="6">
        <v>11</v>
      </c>
    </row>
    <row r="1117" spans="2:12" ht="25" x14ac:dyDescent="0.3">
      <c r="E1117" s="3" t="s">
        <v>560</v>
      </c>
      <c r="F1117" s="4"/>
      <c r="G1117" s="5">
        <v>10</v>
      </c>
      <c r="H1117" s="7">
        <v>4</v>
      </c>
      <c r="I1117" s="1">
        <v>5</v>
      </c>
      <c r="J1117" s="1">
        <v>1</v>
      </c>
      <c r="K1117" s="1">
        <v>0</v>
      </c>
      <c r="L1117" s="6">
        <v>0</v>
      </c>
    </row>
    <row r="1118" spans="2:12" ht="25" x14ac:dyDescent="0.3">
      <c r="E1118" s="52" t="s">
        <v>561</v>
      </c>
      <c r="F1118" s="48"/>
      <c r="G1118" s="49">
        <v>118</v>
      </c>
      <c r="H1118" s="61">
        <v>25</v>
      </c>
      <c r="I1118" s="28">
        <v>47</v>
      </c>
      <c r="J1118" s="28">
        <v>25</v>
      </c>
      <c r="K1118" s="28">
        <v>3</v>
      </c>
      <c r="L1118" s="62">
        <v>18</v>
      </c>
    </row>
    <row r="1120" spans="2:12" x14ac:dyDescent="0.3">
      <c r="B1120" s="35" t="str">
        <f xml:space="preserve"> HYPERLINK("#'目次'!B19", "[13]")</f>
        <v>[13]</v>
      </c>
      <c r="C1120" s="25" t="s">
        <v>14</v>
      </c>
    </row>
    <row r="1123" spans="3:14" x14ac:dyDescent="0.3">
      <c r="C1123" s="25" t="s">
        <v>564</v>
      </c>
    </row>
    <row r="1124" spans="3:14" ht="25" x14ac:dyDescent="0.3">
      <c r="E1124" s="95"/>
      <c r="F1124" s="96"/>
      <c r="G1124" s="37" t="s">
        <v>16</v>
      </c>
      <c r="H1124" s="41" t="s">
        <v>17</v>
      </c>
      <c r="I1124" s="18" t="s">
        <v>18</v>
      </c>
      <c r="J1124" s="18" t="s">
        <v>19</v>
      </c>
      <c r="K1124" s="18" t="s">
        <v>20</v>
      </c>
      <c r="L1124" s="18" t="s">
        <v>21</v>
      </c>
      <c r="M1124" s="18" t="s">
        <v>22</v>
      </c>
      <c r="N1124" s="34" t="s">
        <v>23</v>
      </c>
    </row>
    <row r="1125" spans="3:14" x14ac:dyDescent="0.3">
      <c r="E1125" s="97"/>
      <c r="F1125" s="98"/>
      <c r="G1125" s="40"/>
      <c r="H1125" s="36"/>
      <c r="I1125" s="19"/>
      <c r="J1125" s="19"/>
      <c r="K1125" s="19"/>
      <c r="L1125" s="19"/>
      <c r="M1125" s="19"/>
      <c r="N1125" s="39"/>
    </row>
    <row r="1126" spans="3:14" x14ac:dyDescent="0.3">
      <c r="E1126" s="54" t="s">
        <v>16</v>
      </c>
      <c r="F1126" s="50"/>
      <c r="G1126" s="38">
        <v>55336</v>
      </c>
      <c r="H1126" s="20">
        <v>10222</v>
      </c>
      <c r="I1126" s="20">
        <v>19178</v>
      </c>
      <c r="J1126" s="20">
        <v>13973</v>
      </c>
      <c r="K1126" s="20">
        <v>7022</v>
      </c>
      <c r="L1126" s="20">
        <v>3794</v>
      </c>
      <c r="M1126" s="20">
        <v>900</v>
      </c>
      <c r="N1126" s="51">
        <v>247</v>
      </c>
    </row>
    <row r="1127" spans="3:14" ht="25" x14ac:dyDescent="0.3">
      <c r="E1127" s="3" t="s">
        <v>565</v>
      </c>
      <c r="F1127" s="4"/>
      <c r="G1127" s="29">
        <v>81</v>
      </c>
      <c r="H1127" s="32">
        <v>17</v>
      </c>
      <c r="I1127" s="17">
        <v>28</v>
      </c>
      <c r="J1127" s="17">
        <v>22</v>
      </c>
      <c r="K1127" s="17">
        <v>7</v>
      </c>
      <c r="L1127" s="17">
        <v>6</v>
      </c>
      <c r="M1127" s="17">
        <v>1</v>
      </c>
      <c r="N1127" s="33">
        <v>0</v>
      </c>
    </row>
    <row r="1128" spans="3:14" ht="25" x14ac:dyDescent="0.3">
      <c r="E1128" s="3" t="s">
        <v>566</v>
      </c>
      <c r="F1128" s="4"/>
      <c r="G1128" s="5">
        <v>58</v>
      </c>
      <c r="H1128" s="7">
        <v>11</v>
      </c>
      <c r="I1128" s="1">
        <v>11</v>
      </c>
      <c r="J1128" s="1">
        <v>19</v>
      </c>
      <c r="K1128" s="1">
        <v>10</v>
      </c>
      <c r="L1128" s="1">
        <v>6</v>
      </c>
      <c r="M1128" s="1">
        <v>1</v>
      </c>
      <c r="N1128" s="6">
        <v>0</v>
      </c>
    </row>
    <row r="1129" spans="3:14" ht="25" x14ac:dyDescent="0.3">
      <c r="E1129" s="3" t="s">
        <v>567</v>
      </c>
      <c r="F1129" s="4"/>
      <c r="G1129" s="5">
        <v>128</v>
      </c>
      <c r="H1129" s="7">
        <v>20</v>
      </c>
      <c r="I1129" s="1">
        <v>44</v>
      </c>
      <c r="J1129" s="1">
        <v>31</v>
      </c>
      <c r="K1129" s="1">
        <v>24</v>
      </c>
      <c r="L1129" s="1">
        <v>9</v>
      </c>
      <c r="M1129" s="1">
        <v>0</v>
      </c>
      <c r="N1129" s="6">
        <v>0</v>
      </c>
    </row>
    <row r="1130" spans="3:14" ht="25" x14ac:dyDescent="0.3">
      <c r="E1130" s="3" t="s">
        <v>568</v>
      </c>
      <c r="F1130" s="4"/>
      <c r="G1130" s="5">
        <v>132</v>
      </c>
      <c r="H1130" s="7">
        <v>12</v>
      </c>
      <c r="I1130" s="1">
        <v>31</v>
      </c>
      <c r="J1130" s="1">
        <v>45</v>
      </c>
      <c r="K1130" s="1">
        <v>25</v>
      </c>
      <c r="L1130" s="1">
        <v>18</v>
      </c>
      <c r="M1130" s="1">
        <v>1</v>
      </c>
      <c r="N1130" s="6">
        <v>0</v>
      </c>
    </row>
    <row r="1131" spans="3:14" ht="25" x14ac:dyDescent="0.3">
      <c r="E1131" s="3" t="s">
        <v>569</v>
      </c>
      <c r="F1131" s="4"/>
      <c r="G1131" s="5">
        <v>50</v>
      </c>
      <c r="H1131" s="7">
        <v>4</v>
      </c>
      <c r="I1131" s="1">
        <v>11</v>
      </c>
      <c r="J1131" s="1">
        <v>13</v>
      </c>
      <c r="K1131" s="1">
        <v>14</v>
      </c>
      <c r="L1131" s="1">
        <v>7</v>
      </c>
      <c r="M1131" s="1">
        <v>1</v>
      </c>
      <c r="N1131" s="6">
        <v>0</v>
      </c>
    </row>
    <row r="1132" spans="3:14" ht="25" x14ac:dyDescent="0.3">
      <c r="E1132" s="3" t="s">
        <v>570</v>
      </c>
      <c r="F1132" s="4"/>
      <c r="G1132" s="5">
        <v>50</v>
      </c>
      <c r="H1132" s="7">
        <v>14</v>
      </c>
      <c r="I1132" s="1">
        <v>8</v>
      </c>
      <c r="J1132" s="1">
        <v>13</v>
      </c>
      <c r="K1132" s="1">
        <v>7</v>
      </c>
      <c r="L1132" s="1">
        <v>7</v>
      </c>
      <c r="M1132" s="1">
        <v>1</v>
      </c>
      <c r="N1132" s="6">
        <v>0</v>
      </c>
    </row>
    <row r="1133" spans="3:14" ht="25" x14ac:dyDescent="0.3">
      <c r="E1133" s="3" t="s">
        <v>571</v>
      </c>
      <c r="F1133" s="4"/>
      <c r="G1133" s="5">
        <v>40</v>
      </c>
      <c r="H1133" s="7">
        <v>4</v>
      </c>
      <c r="I1133" s="1">
        <v>15</v>
      </c>
      <c r="J1133" s="1">
        <v>13</v>
      </c>
      <c r="K1133" s="1">
        <v>3</v>
      </c>
      <c r="L1133" s="1">
        <v>4</v>
      </c>
      <c r="M1133" s="1">
        <v>1</v>
      </c>
      <c r="N1133" s="6">
        <v>0</v>
      </c>
    </row>
    <row r="1134" spans="3:14" ht="25" x14ac:dyDescent="0.3">
      <c r="E1134" s="3" t="s">
        <v>572</v>
      </c>
      <c r="F1134" s="4"/>
      <c r="G1134" s="5">
        <v>92</v>
      </c>
      <c r="H1134" s="7">
        <v>8</v>
      </c>
      <c r="I1134" s="1">
        <v>20</v>
      </c>
      <c r="J1134" s="1">
        <v>29</v>
      </c>
      <c r="K1134" s="1">
        <v>22</v>
      </c>
      <c r="L1134" s="1">
        <v>13</v>
      </c>
      <c r="M1134" s="1">
        <v>0</v>
      </c>
      <c r="N1134" s="6">
        <v>0</v>
      </c>
    </row>
    <row r="1135" spans="3:14" ht="25" x14ac:dyDescent="0.3">
      <c r="E1135" s="3" t="s">
        <v>573</v>
      </c>
      <c r="F1135" s="4"/>
      <c r="G1135" s="5">
        <v>56</v>
      </c>
      <c r="H1135" s="7">
        <v>7</v>
      </c>
      <c r="I1135" s="1">
        <v>16</v>
      </c>
      <c r="J1135" s="1">
        <v>19</v>
      </c>
      <c r="K1135" s="1">
        <v>11</v>
      </c>
      <c r="L1135" s="1">
        <v>3</v>
      </c>
      <c r="M1135" s="1">
        <v>0</v>
      </c>
      <c r="N1135" s="6">
        <v>0</v>
      </c>
    </row>
    <row r="1136" spans="3:14" ht="25" x14ac:dyDescent="0.3">
      <c r="E1136" s="3" t="s">
        <v>574</v>
      </c>
      <c r="F1136" s="4"/>
      <c r="G1136" s="5">
        <v>2</v>
      </c>
      <c r="H1136" s="7">
        <v>0</v>
      </c>
      <c r="I1136" s="1">
        <v>0</v>
      </c>
      <c r="J1136" s="1">
        <v>0</v>
      </c>
      <c r="K1136" s="1">
        <v>1</v>
      </c>
      <c r="L1136" s="1">
        <v>1</v>
      </c>
      <c r="M1136" s="1">
        <v>0</v>
      </c>
      <c r="N1136" s="6">
        <v>0</v>
      </c>
    </row>
    <row r="1137" spans="5:14" ht="25" x14ac:dyDescent="0.3">
      <c r="E1137" s="3" t="s">
        <v>575</v>
      </c>
      <c r="F1137" s="4"/>
      <c r="G1137" s="5">
        <v>213</v>
      </c>
      <c r="H1137" s="7">
        <v>32</v>
      </c>
      <c r="I1137" s="1">
        <v>68</v>
      </c>
      <c r="J1137" s="1">
        <v>57</v>
      </c>
      <c r="K1137" s="1">
        <v>37</v>
      </c>
      <c r="L1137" s="1">
        <v>17</v>
      </c>
      <c r="M1137" s="1">
        <v>2</v>
      </c>
      <c r="N1137" s="6">
        <v>0</v>
      </c>
    </row>
    <row r="1138" spans="5:14" ht="25" x14ac:dyDescent="0.3">
      <c r="E1138" s="3" t="s">
        <v>576</v>
      </c>
      <c r="F1138" s="4"/>
      <c r="G1138" s="5">
        <v>474</v>
      </c>
      <c r="H1138" s="7">
        <v>94</v>
      </c>
      <c r="I1138" s="1">
        <v>135</v>
      </c>
      <c r="J1138" s="1">
        <v>124</v>
      </c>
      <c r="K1138" s="1">
        <v>74</v>
      </c>
      <c r="L1138" s="1">
        <v>41</v>
      </c>
      <c r="M1138" s="1">
        <v>6</v>
      </c>
      <c r="N1138" s="6">
        <v>0</v>
      </c>
    </row>
    <row r="1139" spans="5:14" ht="25" x14ac:dyDescent="0.3">
      <c r="E1139" s="3" t="s">
        <v>577</v>
      </c>
      <c r="F1139" s="4"/>
      <c r="G1139" s="5">
        <v>461</v>
      </c>
      <c r="H1139" s="7">
        <v>82</v>
      </c>
      <c r="I1139" s="1">
        <v>131</v>
      </c>
      <c r="J1139" s="1">
        <v>147</v>
      </c>
      <c r="K1139" s="1">
        <v>52</v>
      </c>
      <c r="L1139" s="1">
        <v>45</v>
      </c>
      <c r="M1139" s="1">
        <v>2</v>
      </c>
      <c r="N1139" s="6">
        <v>2</v>
      </c>
    </row>
    <row r="1140" spans="5:14" ht="25" x14ac:dyDescent="0.3">
      <c r="E1140" s="3" t="s">
        <v>578</v>
      </c>
      <c r="F1140" s="4"/>
      <c r="G1140" s="5">
        <v>887</v>
      </c>
      <c r="H1140" s="7">
        <v>129</v>
      </c>
      <c r="I1140" s="1">
        <v>233</v>
      </c>
      <c r="J1140" s="1">
        <v>274</v>
      </c>
      <c r="K1140" s="1">
        <v>132</v>
      </c>
      <c r="L1140" s="1">
        <v>107</v>
      </c>
      <c r="M1140" s="1">
        <v>11</v>
      </c>
      <c r="N1140" s="6">
        <v>1</v>
      </c>
    </row>
    <row r="1141" spans="5:14" ht="25" x14ac:dyDescent="0.3">
      <c r="E1141" s="3" t="s">
        <v>579</v>
      </c>
      <c r="F1141" s="4"/>
      <c r="G1141" s="5">
        <v>900</v>
      </c>
      <c r="H1141" s="7">
        <v>126</v>
      </c>
      <c r="I1141" s="1">
        <v>243</v>
      </c>
      <c r="J1141" s="1">
        <v>275</v>
      </c>
      <c r="K1141" s="1">
        <v>149</v>
      </c>
      <c r="L1141" s="1">
        <v>100</v>
      </c>
      <c r="M1141" s="1">
        <v>6</v>
      </c>
      <c r="N1141" s="6">
        <v>1</v>
      </c>
    </row>
    <row r="1142" spans="5:14" ht="25" x14ac:dyDescent="0.3">
      <c r="E1142" s="3" t="s">
        <v>580</v>
      </c>
      <c r="F1142" s="4"/>
      <c r="G1142" s="5">
        <v>506</v>
      </c>
      <c r="H1142" s="7">
        <v>68</v>
      </c>
      <c r="I1142" s="1">
        <v>148</v>
      </c>
      <c r="J1142" s="1">
        <v>143</v>
      </c>
      <c r="K1142" s="1">
        <v>81</v>
      </c>
      <c r="L1142" s="1">
        <v>60</v>
      </c>
      <c r="M1142" s="1">
        <v>5</v>
      </c>
      <c r="N1142" s="6">
        <v>1</v>
      </c>
    </row>
    <row r="1143" spans="5:14" ht="25" x14ac:dyDescent="0.3">
      <c r="E1143" s="3" t="s">
        <v>581</v>
      </c>
      <c r="F1143" s="4"/>
      <c r="G1143" s="5">
        <v>338</v>
      </c>
      <c r="H1143" s="7">
        <v>73</v>
      </c>
      <c r="I1143" s="1">
        <v>101</v>
      </c>
      <c r="J1143" s="1">
        <v>89</v>
      </c>
      <c r="K1143" s="1">
        <v>44</v>
      </c>
      <c r="L1143" s="1">
        <v>28</v>
      </c>
      <c r="M1143" s="1">
        <v>2</v>
      </c>
      <c r="N1143" s="6">
        <v>1</v>
      </c>
    </row>
    <row r="1144" spans="5:14" ht="25" x14ac:dyDescent="0.3">
      <c r="E1144" s="3" t="s">
        <v>582</v>
      </c>
      <c r="F1144" s="4"/>
      <c r="G1144" s="5">
        <v>448</v>
      </c>
      <c r="H1144" s="7">
        <v>72</v>
      </c>
      <c r="I1144" s="1">
        <v>123</v>
      </c>
      <c r="J1144" s="1">
        <v>141</v>
      </c>
      <c r="K1144" s="1">
        <v>67</v>
      </c>
      <c r="L1144" s="1">
        <v>44</v>
      </c>
      <c r="M1144" s="1">
        <v>0</v>
      </c>
      <c r="N1144" s="6">
        <v>1</v>
      </c>
    </row>
    <row r="1145" spans="5:14" ht="25" x14ac:dyDescent="0.3">
      <c r="E1145" s="3" t="s">
        <v>583</v>
      </c>
      <c r="F1145" s="4"/>
      <c r="G1145" s="5">
        <v>636</v>
      </c>
      <c r="H1145" s="7">
        <v>103</v>
      </c>
      <c r="I1145" s="1">
        <v>176</v>
      </c>
      <c r="J1145" s="1">
        <v>202</v>
      </c>
      <c r="K1145" s="1">
        <v>93</v>
      </c>
      <c r="L1145" s="1">
        <v>54</v>
      </c>
      <c r="M1145" s="1">
        <v>7</v>
      </c>
      <c r="N1145" s="6">
        <v>1</v>
      </c>
    </row>
    <row r="1146" spans="5:14" ht="25" x14ac:dyDescent="0.3">
      <c r="E1146" s="3" t="s">
        <v>584</v>
      </c>
      <c r="F1146" s="4"/>
      <c r="G1146" s="5">
        <v>586</v>
      </c>
      <c r="H1146" s="7">
        <v>71</v>
      </c>
      <c r="I1146" s="1">
        <v>156</v>
      </c>
      <c r="J1146" s="1">
        <v>182</v>
      </c>
      <c r="K1146" s="1">
        <v>92</v>
      </c>
      <c r="L1146" s="1">
        <v>79</v>
      </c>
      <c r="M1146" s="1">
        <v>6</v>
      </c>
      <c r="N1146" s="6">
        <v>0</v>
      </c>
    </row>
    <row r="1147" spans="5:14" ht="25" x14ac:dyDescent="0.3">
      <c r="E1147" s="3" t="s">
        <v>585</v>
      </c>
      <c r="F1147" s="4"/>
      <c r="G1147" s="5">
        <v>112</v>
      </c>
      <c r="H1147" s="7">
        <v>16</v>
      </c>
      <c r="I1147" s="1">
        <v>32</v>
      </c>
      <c r="J1147" s="1">
        <v>24</v>
      </c>
      <c r="K1147" s="1">
        <v>20</v>
      </c>
      <c r="L1147" s="1">
        <v>19</v>
      </c>
      <c r="M1147" s="1">
        <v>1</v>
      </c>
      <c r="N1147" s="6">
        <v>0</v>
      </c>
    </row>
    <row r="1148" spans="5:14" ht="25" x14ac:dyDescent="0.3">
      <c r="E1148" s="3" t="s">
        <v>586</v>
      </c>
      <c r="F1148" s="4"/>
      <c r="G1148" s="5">
        <v>1136</v>
      </c>
      <c r="H1148" s="7">
        <v>172</v>
      </c>
      <c r="I1148" s="1">
        <v>310</v>
      </c>
      <c r="J1148" s="1">
        <v>330</v>
      </c>
      <c r="K1148" s="1">
        <v>176</v>
      </c>
      <c r="L1148" s="1">
        <v>131</v>
      </c>
      <c r="M1148" s="1">
        <v>15</v>
      </c>
      <c r="N1148" s="6">
        <v>2</v>
      </c>
    </row>
    <row r="1149" spans="5:14" ht="25" x14ac:dyDescent="0.3">
      <c r="E1149" s="3" t="s">
        <v>587</v>
      </c>
      <c r="F1149" s="4"/>
      <c r="G1149" s="5">
        <v>1411</v>
      </c>
      <c r="H1149" s="7">
        <v>304</v>
      </c>
      <c r="I1149" s="1">
        <v>440</v>
      </c>
      <c r="J1149" s="1">
        <v>367</v>
      </c>
      <c r="K1149" s="1">
        <v>189</v>
      </c>
      <c r="L1149" s="1">
        <v>95</v>
      </c>
      <c r="M1149" s="1">
        <v>15</v>
      </c>
      <c r="N1149" s="6">
        <v>1</v>
      </c>
    </row>
    <row r="1150" spans="5:14" ht="25" x14ac:dyDescent="0.3">
      <c r="E1150" s="3" t="s">
        <v>588</v>
      </c>
      <c r="F1150" s="4"/>
      <c r="G1150" s="5">
        <v>1431</v>
      </c>
      <c r="H1150" s="7">
        <v>266</v>
      </c>
      <c r="I1150" s="1">
        <v>434</v>
      </c>
      <c r="J1150" s="1">
        <v>392</v>
      </c>
      <c r="K1150" s="1">
        <v>197</v>
      </c>
      <c r="L1150" s="1">
        <v>123</v>
      </c>
      <c r="M1150" s="1">
        <v>16</v>
      </c>
      <c r="N1150" s="6">
        <v>3</v>
      </c>
    </row>
    <row r="1151" spans="5:14" ht="25" x14ac:dyDescent="0.3">
      <c r="E1151" s="3" t="s">
        <v>589</v>
      </c>
      <c r="F1151" s="4"/>
      <c r="G1151" s="5">
        <v>2063</v>
      </c>
      <c r="H1151" s="7">
        <v>334</v>
      </c>
      <c r="I1151" s="1">
        <v>606</v>
      </c>
      <c r="J1151" s="1">
        <v>567</v>
      </c>
      <c r="K1151" s="1">
        <v>333</v>
      </c>
      <c r="L1151" s="1">
        <v>194</v>
      </c>
      <c r="M1151" s="1">
        <v>25</v>
      </c>
      <c r="N1151" s="6">
        <v>4</v>
      </c>
    </row>
    <row r="1152" spans="5:14" ht="25" x14ac:dyDescent="0.3">
      <c r="E1152" s="3" t="s">
        <v>590</v>
      </c>
      <c r="F1152" s="4"/>
      <c r="G1152" s="5">
        <v>2544</v>
      </c>
      <c r="H1152" s="7">
        <v>382</v>
      </c>
      <c r="I1152" s="1">
        <v>760</v>
      </c>
      <c r="J1152" s="1">
        <v>684</v>
      </c>
      <c r="K1152" s="1">
        <v>436</v>
      </c>
      <c r="L1152" s="1">
        <v>251</v>
      </c>
      <c r="M1152" s="1">
        <v>29</v>
      </c>
      <c r="N1152" s="6">
        <v>2</v>
      </c>
    </row>
    <row r="1153" spans="5:14" ht="25" x14ac:dyDescent="0.3">
      <c r="E1153" s="3" t="s">
        <v>591</v>
      </c>
      <c r="F1153" s="4"/>
      <c r="G1153" s="5">
        <v>1563</v>
      </c>
      <c r="H1153" s="7">
        <v>237</v>
      </c>
      <c r="I1153" s="1">
        <v>489</v>
      </c>
      <c r="J1153" s="1">
        <v>422</v>
      </c>
      <c r="K1153" s="1">
        <v>253</v>
      </c>
      <c r="L1153" s="1">
        <v>138</v>
      </c>
      <c r="M1153" s="1">
        <v>20</v>
      </c>
      <c r="N1153" s="6">
        <v>4</v>
      </c>
    </row>
    <row r="1154" spans="5:14" ht="25" x14ac:dyDescent="0.3">
      <c r="E1154" s="3" t="s">
        <v>592</v>
      </c>
      <c r="F1154" s="4"/>
      <c r="G1154" s="5">
        <v>1085</v>
      </c>
      <c r="H1154" s="7">
        <v>223</v>
      </c>
      <c r="I1154" s="1">
        <v>337</v>
      </c>
      <c r="J1154" s="1">
        <v>277</v>
      </c>
      <c r="K1154" s="1">
        <v>150</v>
      </c>
      <c r="L1154" s="1">
        <v>84</v>
      </c>
      <c r="M1154" s="1">
        <v>10</v>
      </c>
      <c r="N1154" s="6">
        <v>4</v>
      </c>
    </row>
    <row r="1155" spans="5:14" ht="25" x14ac:dyDescent="0.3">
      <c r="E1155" s="3" t="s">
        <v>593</v>
      </c>
      <c r="F1155" s="4"/>
      <c r="G1155" s="5">
        <v>1253</v>
      </c>
      <c r="H1155" s="7">
        <v>232</v>
      </c>
      <c r="I1155" s="1">
        <v>412</v>
      </c>
      <c r="J1155" s="1">
        <v>314</v>
      </c>
      <c r="K1155" s="1">
        <v>176</v>
      </c>
      <c r="L1155" s="1">
        <v>97</v>
      </c>
      <c r="M1155" s="1">
        <v>20</v>
      </c>
      <c r="N1155" s="6">
        <v>2</v>
      </c>
    </row>
    <row r="1156" spans="5:14" ht="25" x14ac:dyDescent="0.3">
      <c r="E1156" s="3" t="s">
        <v>594</v>
      </c>
      <c r="F1156" s="4"/>
      <c r="G1156" s="5">
        <v>1769</v>
      </c>
      <c r="H1156" s="7">
        <v>300</v>
      </c>
      <c r="I1156" s="1">
        <v>554</v>
      </c>
      <c r="J1156" s="1">
        <v>485</v>
      </c>
      <c r="K1156" s="1">
        <v>263</v>
      </c>
      <c r="L1156" s="1">
        <v>148</v>
      </c>
      <c r="M1156" s="1">
        <v>15</v>
      </c>
      <c r="N1156" s="6">
        <v>4</v>
      </c>
    </row>
    <row r="1157" spans="5:14" ht="25" x14ac:dyDescent="0.3">
      <c r="E1157" s="3" t="s">
        <v>595</v>
      </c>
      <c r="F1157" s="4"/>
      <c r="G1157" s="5">
        <v>1739</v>
      </c>
      <c r="H1157" s="7">
        <v>254</v>
      </c>
      <c r="I1157" s="1">
        <v>496</v>
      </c>
      <c r="J1157" s="1">
        <v>481</v>
      </c>
      <c r="K1157" s="1">
        <v>315</v>
      </c>
      <c r="L1157" s="1">
        <v>165</v>
      </c>
      <c r="M1157" s="1">
        <v>25</v>
      </c>
      <c r="N1157" s="6">
        <v>3</v>
      </c>
    </row>
    <row r="1158" spans="5:14" ht="25" x14ac:dyDescent="0.3">
      <c r="E1158" s="3" t="s">
        <v>596</v>
      </c>
      <c r="F1158" s="4"/>
      <c r="G1158" s="5">
        <v>332</v>
      </c>
      <c r="H1158" s="7">
        <v>43</v>
      </c>
      <c r="I1158" s="1">
        <v>75</v>
      </c>
      <c r="J1158" s="1">
        <v>91</v>
      </c>
      <c r="K1158" s="1">
        <v>60</v>
      </c>
      <c r="L1158" s="1">
        <v>54</v>
      </c>
      <c r="M1158" s="1">
        <v>8</v>
      </c>
      <c r="N1158" s="6">
        <v>1</v>
      </c>
    </row>
    <row r="1159" spans="5:14" ht="25" x14ac:dyDescent="0.3">
      <c r="E1159" s="3" t="s">
        <v>597</v>
      </c>
      <c r="F1159" s="4"/>
      <c r="G1159" s="5">
        <v>2921</v>
      </c>
      <c r="H1159" s="7">
        <v>488</v>
      </c>
      <c r="I1159" s="1">
        <v>887</v>
      </c>
      <c r="J1159" s="1">
        <v>799</v>
      </c>
      <c r="K1159" s="1">
        <v>457</v>
      </c>
      <c r="L1159" s="1">
        <v>260</v>
      </c>
      <c r="M1159" s="1">
        <v>30</v>
      </c>
      <c r="N1159" s="6">
        <v>0</v>
      </c>
    </row>
    <row r="1160" spans="5:14" ht="25" x14ac:dyDescent="0.3">
      <c r="E1160" s="3" t="s">
        <v>598</v>
      </c>
      <c r="F1160" s="4"/>
      <c r="G1160" s="5">
        <v>3108</v>
      </c>
      <c r="H1160" s="7">
        <v>735</v>
      </c>
      <c r="I1160" s="1">
        <v>1112</v>
      </c>
      <c r="J1160" s="1">
        <v>700</v>
      </c>
      <c r="K1160" s="1">
        <v>328</v>
      </c>
      <c r="L1160" s="1">
        <v>173</v>
      </c>
      <c r="M1160" s="1">
        <v>44</v>
      </c>
      <c r="N1160" s="6">
        <v>16</v>
      </c>
    </row>
    <row r="1161" spans="5:14" ht="25" x14ac:dyDescent="0.3">
      <c r="E1161" s="3" t="s">
        <v>599</v>
      </c>
      <c r="F1161" s="4"/>
      <c r="G1161" s="5">
        <v>2823</v>
      </c>
      <c r="H1161" s="7">
        <v>537</v>
      </c>
      <c r="I1161" s="1">
        <v>948</v>
      </c>
      <c r="J1161" s="1">
        <v>754</v>
      </c>
      <c r="K1161" s="1">
        <v>356</v>
      </c>
      <c r="L1161" s="1">
        <v>170</v>
      </c>
      <c r="M1161" s="1">
        <v>50</v>
      </c>
      <c r="N1161" s="6">
        <v>8</v>
      </c>
    </row>
    <row r="1162" spans="5:14" ht="25" x14ac:dyDescent="0.3">
      <c r="E1162" s="3" t="s">
        <v>600</v>
      </c>
      <c r="F1162" s="4"/>
      <c r="G1162" s="5">
        <v>3554</v>
      </c>
      <c r="H1162" s="7">
        <v>601</v>
      </c>
      <c r="I1162" s="1">
        <v>1175</v>
      </c>
      <c r="J1162" s="1">
        <v>906</v>
      </c>
      <c r="K1162" s="1">
        <v>506</v>
      </c>
      <c r="L1162" s="1">
        <v>279</v>
      </c>
      <c r="M1162" s="1">
        <v>71</v>
      </c>
      <c r="N1162" s="6">
        <v>16</v>
      </c>
    </row>
    <row r="1163" spans="5:14" ht="25" x14ac:dyDescent="0.3">
      <c r="E1163" s="3" t="s">
        <v>601</v>
      </c>
      <c r="F1163" s="4"/>
      <c r="G1163" s="5">
        <v>3686</v>
      </c>
      <c r="H1163" s="7">
        <v>581</v>
      </c>
      <c r="I1163" s="1">
        <v>1214</v>
      </c>
      <c r="J1163" s="1">
        <v>966</v>
      </c>
      <c r="K1163" s="1">
        <v>538</v>
      </c>
      <c r="L1163" s="1">
        <v>332</v>
      </c>
      <c r="M1163" s="1">
        <v>48</v>
      </c>
      <c r="N1163" s="6">
        <v>7</v>
      </c>
    </row>
    <row r="1164" spans="5:14" ht="25" x14ac:dyDescent="0.3">
      <c r="E1164" s="3" t="s">
        <v>602</v>
      </c>
      <c r="F1164" s="4"/>
      <c r="G1164" s="5">
        <v>2454</v>
      </c>
      <c r="H1164" s="7">
        <v>400</v>
      </c>
      <c r="I1164" s="1">
        <v>860</v>
      </c>
      <c r="J1164" s="1">
        <v>587</v>
      </c>
      <c r="K1164" s="1">
        <v>363</v>
      </c>
      <c r="L1164" s="1">
        <v>195</v>
      </c>
      <c r="M1164" s="1">
        <v>44</v>
      </c>
      <c r="N1164" s="6">
        <v>5</v>
      </c>
    </row>
    <row r="1165" spans="5:14" ht="25" x14ac:dyDescent="0.3">
      <c r="E1165" s="3" t="s">
        <v>603</v>
      </c>
      <c r="F1165" s="4"/>
      <c r="G1165" s="5">
        <v>1870</v>
      </c>
      <c r="H1165" s="7">
        <v>440</v>
      </c>
      <c r="I1165" s="1">
        <v>635</v>
      </c>
      <c r="J1165" s="1">
        <v>441</v>
      </c>
      <c r="K1165" s="1">
        <v>192</v>
      </c>
      <c r="L1165" s="1">
        <v>131</v>
      </c>
      <c r="M1165" s="1">
        <v>23</v>
      </c>
      <c r="N1165" s="6">
        <v>8</v>
      </c>
    </row>
    <row r="1166" spans="5:14" ht="25" x14ac:dyDescent="0.3">
      <c r="E1166" s="3" t="s">
        <v>604</v>
      </c>
      <c r="F1166" s="4"/>
      <c r="G1166" s="5">
        <v>2145</v>
      </c>
      <c r="H1166" s="7">
        <v>428</v>
      </c>
      <c r="I1166" s="1">
        <v>773</v>
      </c>
      <c r="J1166" s="1">
        <v>517</v>
      </c>
      <c r="K1166" s="1">
        <v>259</v>
      </c>
      <c r="L1166" s="1">
        <v>131</v>
      </c>
      <c r="M1166" s="1">
        <v>31</v>
      </c>
      <c r="N1166" s="6">
        <v>6</v>
      </c>
    </row>
    <row r="1167" spans="5:14" ht="25" x14ac:dyDescent="0.3">
      <c r="E1167" s="3" t="s">
        <v>605</v>
      </c>
      <c r="F1167" s="4"/>
      <c r="G1167" s="5">
        <v>3172</v>
      </c>
      <c r="H1167" s="7">
        <v>532</v>
      </c>
      <c r="I1167" s="1">
        <v>1093</v>
      </c>
      <c r="J1167" s="1">
        <v>825</v>
      </c>
      <c r="K1167" s="1">
        <v>425</v>
      </c>
      <c r="L1167" s="1">
        <v>230</v>
      </c>
      <c r="M1167" s="1">
        <v>56</v>
      </c>
      <c r="N1167" s="6">
        <v>11</v>
      </c>
    </row>
    <row r="1168" spans="5:14" ht="25" x14ac:dyDescent="0.3">
      <c r="E1168" s="3" t="s">
        <v>606</v>
      </c>
      <c r="F1168" s="4"/>
      <c r="G1168" s="5">
        <v>3180</v>
      </c>
      <c r="H1168" s="7">
        <v>530</v>
      </c>
      <c r="I1168" s="1">
        <v>997</v>
      </c>
      <c r="J1168" s="1">
        <v>819</v>
      </c>
      <c r="K1168" s="1">
        <v>492</v>
      </c>
      <c r="L1168" s="1">
        <v>266</v>
      </c>
      <c r="M1168" s="1">
        <v>66</v>
      </c>
      <c r="N1168" s="6">
        <v>10</v>
      </c>
    </row>
    <row r="1169" spans="5:14" ht="25" x14ac:dyDescent="0.3">
      <c r="E1169" s="3" t="s">
        <v>607</v>
      </c>
      <c r="F1169" s="4"/>
      <c r="G1169" s="5">
        <v>634</v>
      </c>
      <c r="H1169" s="7">
        <v>70</v>
      </c>
      <c r="I1169" s="1">
        <v>192</v>
      </c>
      <c r="J1169" s="1">
        <v>151</v>
      </c>
      <c r="K1169" s="1">
        <v>129</v>
      </c>
      <c r="L1169" s="1">
        <v>83</v>
      </c>
      <c r="M1169" s="1">
        <v>9</v>
      </c>
      <c r="N1169" s="6">
        <v>0</v>
      </c>
    </row>
    <row r="1170" spans="5:14" ht="25" x14ac:dyDescent="0.3">
      <c r="E1170" s="3" t="s">
        <v>608</v>
      </c>
      <c r="F1170" s="4"/>
      <c r="G1170" s="5">
        <v>4747</v>
      </c>
      <c r="H1170" s="7">
        <v>868</v>
      </c>
      <c r="I1170" s="1">
        <v>1670</v>
      </c>
      <c r="J1170" s="1">
        <v>1198</v>
      </c>
      <c r="K1170" s="1">
        <v>603</v>
      </c>
      <c r="L1170" s="1">
        <v>317</v>
      </c>
      <c r="M1170" s="1">
        <v>72</v>
      </c>
      <c r="N1170" s="6">
        <v>19</v>
      </c>
    </row>
    <row r="1171" spans="5:14" ht="25" x14ac:dyDescent="0.3">
      <c r="E1171" s="3" t="s">
        <v>609</v>
      </c>
      <c r="F1171" s="4"/>
      <c r="G1171" s="5">
        <v>3271</v>
      </c>
      <c r="H1171" s="7">
        <v>748</v>
      </c>
      <c r="I1171" s="1">
        <v>1149</v>
      </c>
      <c r="J1171" s="1">
        <v>812</v>
      </c>
      <c r="K1171" s="1">
        <v>318</v>
      </c>
      <c r="L1171" s="1">
        <v>187</v>
      </c>
      <c r="M1171" s="1">
        <v>42</v>
      </c>
      <c r="N1171" s="6">
        <v>15</v>
      </c>
    </row>
    <row r="1172" spans="5:14" ht="25" x14ac:dyDescent="0.3">
      <c r="E1172" s="3" t="s">
        <v>610</v>
      </c>
      <c r="F1172" s="4"/>
      <c r="G1172" s="5">
        <v>3092</v>
      </c>
      <c r="H1172" s="7">
        <v>545</v>
      </c>
      <c r="I1172" s="1">
        <v>1107</v>
      </c>
      <c r="J1172" s="1">
        <v>819</v>
      </c>
      <c r="K1172" s="1">
        <v>356</v>
      </c>
      <c r="L1172" s="1">
        <v>194</v>
      </c>
      <c r="M1172" s="1">
        <v>49</v>
      </c>
      <c r="N1172" s="6">
        <v>22</v>
      </c>
    </row>
    <row r="1173" spans="5:14" ht="25" x14ac:dyDescent="0.3">
      <c r="E1173" s="3" t="s">
        <v>611</v>
      </c>
      <c r="F1173" s="4"/>
      <c r="G1173" s="5">
        <v>3703</v>
      </c>
      <c r="H1173" s="7">
        <v>600</v>
      </c>
      <c r="I1173" s="1">
        <v>1309</v>
      </c>
      <c r="J1173" s="1">
        <v>965</v>
      </c>
      <c r="K1173" s="1">
        <v>473</v>
      </c>
      <c r="L1173" s="1">
        <v>247</v>
      </c>
      <c r="M1173" s="1">
        <v>95</v>
      </c>
      <c r="N1173" s="6">
        <v>14</v>
      </c>
    </row>
    <row r="1174" spans="5:14" ht="25" x14ac:dyDescent="0.3">
      <c r="E1174" s="3" t="s">
        <v>612</v>
      </c>
      <c r="F1174" s="4"/>
      <c r="G1174" s="5">
        <v>3563</v>
      </c>
      <c r="H1174" s="7">
        <v>570</v>
      </c>
      <c r="I1174" s="1">
        <v>1256</v>
      </c>
      <c r="J1174" s="1">
        <v>910</v>
      </c>
      <c r="K1174" s="1">
        <v>504</v>
      </c>
      <c r="L1174" s="1">
        <v>243</v>
      </c>
      <c r="M1174" s="1">
        <v>73</v>
      </c>
      <c r="N1174" s="6">
        <v>7</v>
      </c>
    </row>
    <row r="1175" spans="5:14" ht="25" x14ac:dyDescent="0.3">
      <c r="E1175" s="3" t="s">
        <v>613</v>
      </c>
      <c r="F1175" s="4"/>
      <c r="G1175" s="5">
        <v>2669</v>
      </c>
      <c r="H1175" s="7">
        <v>427</v>
      </c>
      <c r="I1175" s="1">
        <v>1000</v>
      </c>
      <c r="J1175" s="1">
        <v>679</v>
      </c>
      <c r="K1175" s="1">
        <v>365</v>
      </c>
      <c r="L1175" s="1">
        <v>152</v>
      </c>
      <c r="M1175" s="1">
        <v>41</v>
      </c>
      <c r="N1175" s="6">
        <v>5</v>
      </c>
    </row>
    <row r="1176" spans="5:14" ht="25" x14ac:dyDescent="0.3">
      <c r="E1176" s="3" t="s">
        <v>614</v>
      </c>
      <c r="F1176" s="4"/>
      <c r="G1176" s="5">
        <v>1847</v>
      </c>
      <c r="H1176" s="7">
        <v>439</v>
      </c>
      <c r="I1176" s="1">
        <v>650</v>
      </c>
      <c r="J1176" s="1">
        <v>437</v>
      </c>
      <c r="K1176" s="1">
        <v>171</v>
      </c>
      <c r="L1176" s="1">
        <v>110</v>
      </c>
      <c r="M1176" s="1">
        <v>29</v>
      </c>
      <c r="N1176" s="6">
        <v>11</v>
      </c>
    </row>
    <row r="1177" spans="5:14" ht="25" x14ac:dyDescent="0.3">
      <c r="E1177" s="3" t="s">
        <v>615</v>
      </c>
      <c r="F1177" s="4"/>
      <c r="G1177" s="5">
        <v>2337</v>
      </c>
      <c r="H1177" s="7">
        <v>443</v>
      </c>
      <c r="I1177" s="1">
        <v>840</v>
      </c>
      <c r="J1177" s="1">
        <v>614</v>
      </c>
      <c r="K1177" s="1">
        <v>261</v>
      </c>
      <c r="L1177" s="1">
        <v>139</v>
      </c>
      <c r="M1177" s="1">
        <v>33</v>
      </c>
      <c r="N1177" s="6">
        <v>7</v>
      </c>
    </row>
    <row r="1178" spans="5:14" ht="25" x14ac:dyDescent="0.3">
      <c r="E1178" s="3" t="s">
        <v>616</v>
      </c>
      <c r="F1178" s="4"/>
      <c r="G1178" s="5">
        <v>3352</v>
      </c>
      <c r="H1178" s="7">
        <v>558</v>
      </c>
      <c r="I1178" s="1">
        <v>1262</v>
      </c>
      <c r="J1178" s="1">
        <v>846</v>
      </c>
      <c r="K1178" s="1">
        <v>436</v>
      </c>
      <c r="L1178" s="1">
        <v>175</v>
      </c>
      <c r="M1178" s="1">
        <v>63</v>
      </c>
      <c r="N1178" s="6">
        <v>12</v>
      </c>
    </row>
    <row r="1179" spans="5:14" ht="25" x14ac:dyDescent="0.3">
      <c r="E1179" s="3" t="s">
        <v>617</v>
      </c>
      <c r="F1179" s="4"/>
      <c r="G1179" s="5">
        <v>3465</v>
      </c>
      <c r="H1179" s="7">
        <v>559</v>
      </c>
      <c r="I1179" s="1">
        <v>1180</v>
      </c>
      <c r="J1179" s="1">
        <v>946</v>
      </c>
      <c r="K1179" s="1">
        <v>498</v>
      </c>
      <c r="L1179" s="1">
        <v>208</v>
      </c>
      <c r="M1179" s="1">
        <v>60</v>
      </c>
      <c r="N1179" s="6">
        <v>14</v>
      </c>
    </row>
    <row r="1180" spans="5:14" ht="25" x14ac:dyDescent="0.3">
      <c r="E1180" s="3" t="s">
        <v>618</v>
      </c>
      <c r="F1180" s="4"/>
      <c r="G1180" s="5">
        <v>748</v>
      </c>
      <c r="H1180" s="7">
        <v>97</v>
      </c>
      <c r="I1180" s="1">
        <v>245</v>
      </c>
      <c r="J1180" s="1">
        <v>169</v>
      </c>
      <c r="K1180" s="1">
        <v>136</v>
      </c>
      <c r="L1180" s="1">
        <v>74</v>
      </c>
      <c r="M1180" s="1">
        <v>24</v>
      </c>
      <c r="N1180" s="6">
        <v>3</v>
      </c>
    </row>
    <row r="1181" spans="5:14" ht="25" x14ac:dyDescent="0.3">
      <c r="E1181" s="3" t="s">
        <v>619</v>
      </c>
      <c r="F1181" s="4"/>
      <c r="G1181" s="5">
        <v>4679</v>
      </c>
      <c r="H1181" s="7">
        <v>820</v>
      </c>
      <c r="I1181" s="1">
        <v>1679</v>
      </c>
      <c r="J1181" s="1">
        <v>1215</v>
      </c>
      <c r="K1181" s="1">
        <v>531</v>
      </c>
      <c r="L1181" s="1">
        <v>316</v>
      </c>
      <c r="M1181" s="1">
        <v>97</v>
      </c>
      <c r="N1181" s="6">
        <v>21</v>
      </c>
    </row>
    <row r="1182" spans="5:14" ht="25" x14ac:dyDescent="0.3">
      <c r="E1182" s="3" t="s">
        <v>620</v>
      </c>
      <c r="F1182" s="4"/>
      <c r="G1182" s="5">
        <v>1486</v>
      </c>
      <c r="H1182" s="7">
        <v>416</v>
      </c>
      <c r="I1182" s="1">
        <v>570</v>
      </c>
      <c r="J1182" s="1">
        <v>328</v>
      </c>
      <c r="K1182" s="1">
        <v>96</v>
      </c>
      <c r="L1182" s="1">
        <v>53</v>
      </c>
      <c r="M1182" s="1">
        <v>15</v>
      </c>
      <c r="N1182" s="6">
        <v>8</v>
      </c>
    </row>
    <row r="1183" spans="5:14" ht="25" x14ac:dyDescent="0.3">
      <c r="E1183" s="3" t="s">
        <v>621</v>
      </c>
      <c r="F1183" s="4"/>
      <c r="G1183" s="5">
        <v>1257</v>
      </c>
      <c r="H1183" s="7">
        <v>281</v>
      </c>
      <c r="I1183" s="1">
        <v>493</v>
      </c>
      <c r="J1183" s="1">
        <v>307</v>
      </c>
      <c r="K1183" s="1">
        <v>100</v>
      </c>
      <c r="L1183" s="1">
        <v>47</v>
      </c>
      <c r="M1183" s="1">
        <v>22</v>
      </c>
      <c r="N1183" s="6">
        <v>7</v>
      </c>
    </row>
    <row r="1184" spans="5:14" ht="25" x14ac:dyDescent="0.3">
      <c r="E1184" s="3" t="s">
        <v>622</v>
      </c>
      <c r="F1184" s="4"/>
      <c r="G1184" s="5">
        <v>1610</v>
      </c>
      <c r="H1184" s="7">
        <v>309</v>
      </c>
      <c r="I1184" s="1">
        <v>648</v>
      </c>
      <c r="J1184" s="1">
        <v>373</v>
      </c>
      <c r="K1184" s="1">
        <v>159</v>
      </c>
      <c r="L1184" s="1">
        <v>75</v>
      </c>
      <c r="M1184" s="1">
        <v>38</v>
      </c>
      <c r="N1184" s="6">
        <v>8</v>
      </c>
    </row>
    <row r="1185" spans="5:14" ht="25" x14ac:dyDescent="0.3">
      <c r="E1185" s="3" t="s">
        <v>623</v>
      </c>
      <c r="F1185" s="4"/>
      <c r="G1185" s="5">
        <v>1508</v>
      </c>
      <c r="H1185" s="7">
        <v>304</v>
      </c>
      <c r="I1185" s="1">
        <v>665</v>
      </c>
      <c r="J1185" s="1">
        <v>327</v>
      </c>
      <c r="K1185" s="1">
        <v>135</v>
      </c>
      <c r="L1185" s="1">
        <v>59</v>
      </c>
      <c r="M1185" s="1">
        <v>15</v>
      </c>
      <c r="N1185" s="6">
        <v>3</v>
      </c>
    </row>
    <row r="1186" spans="5:14" ht="25" x14ac:dyDescent="0.3">
      <c r="E1186" s="3" t="s">
        <v>624</v>
      </c>
      <c r="F1186" s="4"/>
      <c r="G1186" s="5">
        <v>961</v>
      </c>
      <c r="H1186" s="7">
        <v>189</v>
      </c>
      <c r="I1186" s="1">
        <v>397</v>
      </c>
      <c r="J1186" s="1">
        <v>224</v>
      </c>
      <c r="K1186" s="1">
        <v>94</v>
      </c>
      <c r="L1186" s="1">
        <v>39</v>
      </c>
      <c r="M1186" s="1">
        <v>13</v>
      </c>
      <c r="N1186" s="6">
        <v>5</v>
      </c>
    </row>
    <row r="1187" spans="5:14" ht="25" x14ac:dyDescent="0.3">
      <c r="E1187" s="3" t="s">
        <v>625</v>
      </c>
      <c r="F1187" s="4"/>
      <c r="G1187" s="5">
        <v>762</v>
      </c>
      <c r="H1187" s="7">
        <v>232</v>
      </c>
      <c r="I1187" s="1">
        <v>300</v>
      </c>
      <c r="J1187" s="1">
        <v>151</v>
      </c>
      <c r="K1187" s="1">
        <v>45</v>
      </c>
      <c r="L1187" s="1">
        <v>23</v>
      </c>
      <c r="M1187" s="1">
        <v>6</v>
      </c>
      <c r="N1187" s="6">
        <v>5</v>
      </c>
    </row>
    <row r="1188" spans="5:14" ht="25" x14ac:dyDescent="0.3">
      <c r="E1188" s="3" t="s">
        <v>626</v>
      </c>
      <c r="F1188" s="4"/>
      <c r="G1188" s="5">
        <v>1104</v>
      </c>
      <c r="H1188" s="7">
        <v>235</v>
      </c>
      <c r="I1188" s="1">
        <v>467</v>
      </c>
      <c r="J1188" s="1">
        <v>261</v>
      </c>
      <c r="K1188" s="1">
        <v>83</v>
      </c>
      <c r="L1188" s="1">
        <v>38</v>
      </c>
      <c r="M1188" s="1">
        <v>14</v>
      </c>
      <c r="N1188" s="6">
        <v>6</v>
      </c>
    </row>
    <row r="1189" spans="5:14" ht="25" x14ac:dyDescent="0.3">
      <c r="E1189" s="3" t="s">
        <v>627</v>
      </c>
      <c r="F1189" s="4"/>
      <c r="G1189" s="5">
        <v>1520</v>
      </c>
      <c r="H1189" s="7">
        <v>302</v>
      </c>
      <c r="I1189" s="1">
        <v>659</v>
      </c>
      <c r="J1189" s="1">
        <v>352</v>
      </c>
      <c r="K1189" s="1">
        <v>122</v>
      </c>
      <c r="L1189" s="1">
        <v>60</v>
      </c>
      <c r="M1189" s="1">
        <v>17</v>
      </c>
      <c r="N1189" s="6">
        <v>8</v>
      </c>
    </row>
    <row r="1190" spans="5:14" ht="25" x14ac:dyDescent="0.3">
      <c r="E1190" s="3" t="s">
        <v>628</v>
      </c>
      <c r="F1190" s="4"/>
      <c r="G1190" s="5">
        <v>1527</v>
      </c>
      <c r="H1190" s="7">
        <v>269</v>
      </c>
      <c r="I1190" s="1">
        <v>635</v>
      </c>
      <c r="J1190" s="1">
        <v>348</v>
      </c>
      <c r="K1190" s="1">
        <v>161</v>
      </c>
      <c r="L1190" s="1">
        <v>78</v>
      </c>
      <c r="M1190" s="1">
        <v>32</v>
      </c>
      <c r="N1190" s="6">
        <v>4</v>
      </c>
    </row>
    <row r="1191" spans="5:14" ht="25" x14ac:dyDescent="0.3">
      <c r="E1191" s="3" t="s">
        <v>629</v>
      </c>
      <c r="F1191" s="4"/>
      <c r="G1191" s="5">
        <v>282</v>
      </c>
      <c r="H1191" s="7">
        <v>62</v>
      </c>
      <c r="I1191" s="1">
        <v>110</v>
      </c>
      <c r="J1191" s="1">
        <v>54</v>
      </c>
      <c r="K1191" s="1">
        <v>34</v>
      </c>
      <c r="L1191" s="1">
        <v>15</v>
      </c>
      <c r="M1191" s="1">
        <v>7</v>
      </c>
      <c r="N1191" s="6">
        <v>0</v>
      </c>
    </row>
    <row r="1192" spans="5:14" ht="25" x14ac:dyDescent="0.3">
      <c r="E1192" s="3" t="s">
        <v>630</v>
      </c>
      <c r="F1192" s="4"/>
      <c r="G1192" s="5">
        <v>1671</v>
      </c>
      <c r="H1192" s="7">
        <v>400</v>
      </c>
      <c r="I1192" s="1">
        <v>635</v>
      </c>
      <c r="J1192" s="1">
        <v>401</v>
      </c>
      <c r="K1192" s="1">
        <v>137</v>
      </c>
      <c r="L1192" s="1">
        <v>60</v>
      </c>
      <c r="M1192" s="1">
        <v>28</v>
      </c>
      <c r="N1192" s="6">
        <v>10</v>
      </c>
    </row>
    <row r="1193" spans="5:14" ht="25" x14ac:dyDescent="0.3">
      <c r="E1193" s="3" t="s">
        <v>631</v>
      </c>
      <c r="F1193" s="4"/>
      <c r="G1193" s="5">
        <v>538</v>
      </c>
      <c r="H1193" s="7">
        <v>185</v>
      </c>
      <c r="I1193" s="1">
        <v>202</v>
      </c>
      <c r="J1193" s="1">
        <v>101</v>
      </c>
      <c r="K1193" s="1">
        <v>32</v>
      </c>
      <c r="L1193" s="1">
        <v>11</v>
      </c>
      <c r="M1193" s="1">
        <v>3</v>
      </c>
      <c r="N1193" s="6">
        <v>4</v>
      </c>
    </row>
    <row r="1194" spans="5:14" ht="25" x14ac:dyDescent="0.3">
      <c r="E1194" s="3" t="s">
        <v>632</v>
      </c>
      <c r="F1194" s="4"/>
      <c r="G1194" s="5">
        <v>493</v>
      </c>
      <c r="H1194" s="7">
        <v>115</v>
      </c>
      <c r="I1194" s="1">
        <v>211</v>
      </c>
      <c r="J1194" s="1">
        <v>106</v>
      </c>
      <c r="K1194" s="1">
        <v>36</v>
      </c>
      <c r="L1194" s="1">
        <v>15</v>
      </c>
      <c r="M1194" s="1">
        <v>6</v>
      </c>
      <c r="N1194" s="6">
        <v>4</v>
      </c>
    </row>
    <row r="1195" spans="5:14" ht="25" x14ac:dyDescent="0.3">
      <c r="E1195" s="3" t="s">
        <v>633</v>
      </c>
      <c r="F1195" s="4"/>
      <c r="G1195" s="5">
        <v>720</v>
      </c>
      <c r="H1195" s="7">
        <v>164</v>
      </c>
      <c r="I1195" s="1">
        <v>317</v>
      </c>
      <c r="J1195" s="1">
        <v>147</v>
      </c>
      <c r="K1195" s="1">
        <v>63</v>
      </c>
      <c r="L1195" s="1">
        <v>15</v>
      </c>
      <c r="M1195" s="1">
        <v>10</v>
      </c>
      <c r="N1195" s="6">
        <v>4</v>
      </c>
    </row>
    <row r="1196" spans="5:14" ht="25" x14ac:dyDescent="0.3">
      <c r="E1196" s="3" t="s">
        <v>634</v>
      </c>
      <c r="F1196" s="4"/>
      <c r="G1196" s="5">
        <v>455</v>
      </c>
      <c r="H1196" s="7">
        <v>105</v>
      </c>
      <c r="I1196" s="1">
        <v>196</v>
      </c>
      <c r="J1196" s="1">
        <v>93</v>
      </c>
      <c r="K1196" s="1">
        <v>34</v>
      </c>
      <c r="L1196" s="1">
        <v>12</v>
      </c>
      <c r="M1196" s="1">
        <v>12</v>
      </c>
      <c r="N1196" s="6">
        <v>3</v>
      </c>
    </row>
    <row r="1197" spans="5:14" ht="25" x14ac:dyDescent="0.3">
      <c r="E1197" s="3" t="s">
        <v>635</v>
      </c>
      <c r="F1197" s="4"/>
      <c r="G1197" s="5">
        <v>228</v>
      </c>
      <c r="H1197" s="7">
        <v>44</v>
      </c>
      <c r="I1197" s="1">
        <v>94</v>
      </c>
      <c r="J1197" s="1">
        <v>46</v>
      </c>
      <c r="K1197" s="1">
        <v>26</v>
      </c>
      <c r="L1197" s="1">
        <v>12</v>
      </c>
      <c r="M1197" s="1">
        <v>5</v>
      </c>
      <c r="N1197" s="6">
        <v>1</v>
      </c>
    </row>
    <row r="1198" spans="5:14" ht="25" x14ac:dyDescent="0.3">
      <c r="E1198" s="3" t="s">
        <v>636</v>
      </c>
      <c r="F1198" s="4"/>
      <c r="G1198" s="5">
        <v>243</v>
      </c>
      <c r="H1198" s="7">
        <v>90</v>
      </c>
      <c r="I1198" s="1">
        <v>86</v>
      </c>
      <c r="J1198" s="1">
        <v>44</v>
      </c>
      <c r="K1198" s="1">
        <v>17</v>
      </c>
      <c r="L1198" s="1">
        <v>4</v>
      </c>
      <c r="M1198" s="1">
        <v>1</v>
      </c>
      <c r="N1198" s="6">
        <v>1</v>
      </c>
    </row>
    <row r="1199" spans="5:14" ht="25" x14ac:dyDescent="0.3">
      <c r="E1199" s="3" t="s">
        <v>637</v>
      </c>
      <c r="F1199" s="4"/>
      <c r="G1199" s="5">
        <v>360</v>
      </c>
      <c r="H1199" s="7">
        <v>96</v>
      </c>
      <c r="I1199" s="1">
        <v>156</v>
      </c>
      <c r="J1199" s="1">
        <v>74</v>
      </c>
      <c r="K1199" s="1">
        <v>16</v>
      </c>
      <c r="L1199" s="1">
        <v>11</v>
      </c>
      <c r="M1199" s="1">
        <v>5</v>
      </c>
      <c r="N1199" s="6">
        <v>2</v>
      </c>
    </row>
    <row r="1200" spans="5:14" ht="25" x14ac:dyDescent="0.3">
      <c r="E1200" s="3" t="s">
        <v>638</v>
      </c>
      <c r="F1200" s="4"/>
      <c r="G1200" s="5">
        <v>618</v>
      </c>
      <c r="H1200" s="7">
        <v>133</v>
      </c>
      <c r="I1200" s="1">
        <v>275</v>
      </c>
      <c r="J1200" s="1">
        <v>122</v>
      </c>
      <c r="K1200" s="1">
        <v>54</v>
      </c>
      <c r="L1200" s="1">
        <v>17</v>
      </c>
      <c r="M1200" s="1">
        <v>11</v>
      </c>
      <c r="N1200" s="6">
        <v>6</v>
      </c>
    </row>
    <row r="1201" spans="2:14" ht="25" x14ac:dyDescent="0.3">
      <c r="E1201" s="3" t="s">
        <v>639</v>
      </c>
      <c r="F1201" s="4"/>
      <c r="G1201" s="5">
        <v>556</v>
      </c>
      <c r="H1201" s="7">
        <v>119</v>
      </c>
      <c r="I1201" s="1">
        <v>242</v>
      </c>
      <c r="J1201" s="1">
        <v>109</v>
      </c>
      <c r="K1201" s="1">
        <v>52</v>
      </c>
      <c r="L1201" s="1">
        <v>16</v>
      </c>
      <c r="M1201" s="1">
        <v>14</v>
      </c>
      <c r="N1201" s="6">
        <v>4</v>
      </c>
    </row>
    <row r="1202" spans="2:14" ht="25" x14ac:dyDescent="0.3">
      <c r="E1202" s="3" t="s">
        <v>640</v>
      </c>
      <c r="F1202" s="4"/>
      <c r="G1202" s="5">
        <v>115</v>
      </c>
      <c r="H1202" s="7">
        <v>25</v>
      </c>
      <c r="I1202" s="1">
        <v>47</v>
      </c>
      <c r="J1202" s="1">
        <v>22</v>
      </c>
      <c r="K1202" s="1">
        <v>12</v>
      </c>
      <c r="L1202" s="1">
        <v>5</v>
      </c>
      <c r="M1202" s="1">
        <v>2</v>
      </c>
      <c r="N1202" s="6">
        <v>2</v>
      </c>
    </row>
    <row r="1203" spans="2:14" ht="25" x14ac:dyDescent="0.3">
      <c r="E1203" s="3" t="s">
        <v>641</v>
      </c>
      <c r="F1203" s="4"/>
      <c r="G1203" s="5">
        <v>550</v>
      </c>
      <c r="H1203" s="7">
        <v>151</v>
      </c>
      <c r="I1203" s="1">
        <v>221</v>
      </c>
      <c r="J1203" s="1">
        <v>121</v>
      </c>
      <c r="K1203" s="1">
        <v>37</v>
      </c>
      <c r="L1203" s="1">
        <v>12</v>
      </c>
      <c r="M1203" s="1">
        <v>6</v>
      </c>
      <c r="N1203" s="6">
        <v>2</v>
      </c>
    </row>
    <row r="1204" spans="2:14" ht="25" x14ac:dyDescent="0.3">
      <c r="E1204" s="3" t="s">
        <v>642</v>
      </c>
      <c r="F1204" s="4"/>
      <c r="G1204" s="5">
        <v>89</v>
      </c>
      <c r="H1204" s="7">
        <v>32</v>
      </c>
      <c r="I1204" s="1">
        <v>32</v>
      </c>
      <c r="J1204" s="1">
        <v>15</v>
      </c>
      <c r="K1204" s="1">
        <v>7</v>
      </c>
      <c r="L1204" s="1">
        <v>2</v>
      </c>
      <c r="M1204" s="1">
        <v>1</v>
      </c>
      <c r="N1204" s="6">
        <v>0</v>
      </c>
    </row>
    <row r="1205" spans="2:14" ht="25" x14ac:dyDescent="0.3">
      <c r="E1205" s="3" t="s">
        <v>643</v>
      </c>
      <c r="F1205" s="4"/>
      <c r="G1205" s="5">
        <v>80</v>
      </c>
      <c r="H1205" s="7">
        <v>28</v>
      </c>
      <c r="I1205" s="1">
        <v>27</v>
      </c>
      <c r="J1205" s="1">
        <v>14</v>
      </c>
      <c r="K1205" s="1">
        <v>6</v>
      </c>
      <c r="L1205" s="1">
        <v>4</v>
      </c>
      <c r="M1205" s="1">
        <v>0</v>
      </c>
      <c r="N1205" s="6">
        <v>1</v>
      </c>
    </row>
    <row r="1206" spans="2:14" ht="25" x14ac:dyDescent="0.3">
      <c r="E1206" s="3" t="s">
        <v>644</v>
      </c>
      <c r="F1206" s="4"/>
      <c r="G1206" s="5">
        <v>106</v>
      </c>
      <c r="H1206" s="7">
        <v>29</v>
      </c>
      <c r="I1206" s="1">
        <v>47</v>
      </c>
      <c r="J1206" s="1">
        <v>19</v>
      </c>
      <c r="K1206" s="1">
        <v>9</v>
      </c>
      <c r="L1206" s="1">
        <v>2</v>
      </c>
      <c r="M1206" s="1">
        <v>0</v>
      </c>
      <c r="N1206" s="6">
        <v>0</v>
      </c>
    </row>
    <row r="1207" spans="2:14" ht="25" x14ac:dyDescent="0.3">
      <c r="E1207" s="3" t="s">
        <v>645</v>
      </c>
      <c r="F1207" s="4"/>
      <c r="G1207" s="5">
        <v>74</v>
      </c>
      <c r="H1207" s="7">
        <v>17</v>
      </c>
      <c r="I1207" s="1">
        <v>28</v>
      </c>
      <c r="J1207" s="1">
        <v>17</v>
      </c>
      <c r="K1207" s="1">
        <v>8</v>
      </c>
      <c r="L1207" s="1">
        <v>2</v>
      </c>
      <c r="M1207" s="1">
        <v>1</v>
      </c>
      <c r="N1207" s="6">
        <v>1</v>
      </c>
    </row>
    <row r="1208" spans="2:14" ht="25" x14ac:dyDescent="0.3">
      <c r="E1208" s="3" t="s">
        <v>646</v>
      </c>
      <c r="F1208" s="4"/>
      <c r="G1208" s="5">
        <v>29</v>
      </c>
      <c r="H1208" s="7">
        <v>8</v>
      </c>
      <c r="I1208" s="1">
        <v>14</v>
      </c>
      <c r="J1208" s="1">
        <v>1</v>
      </c>
      <c r="K1208" s="1">
        <v>1</v>
      </c>
      <c r="L1208" s="1">
        <v>2</v>
      </c>
      <c r="M1208" s="1">
        <v>2</v>
      </c>
      <c r="N1208" s="6">
        <v>1</v>
      </c>
    </row>
    <row r="1209" spans="2:14" x14ac:dyDescent="0.3">
      <c r="E1209" s="3" t="s">
        <v>647</v>
      </c>
      <c r="F1209" s="4"/>
      <c r="G1209" s="5">
        <v>52</v>
      </c>
      <c r="H1209" s="7">
        <v>18</v>
      </c>
      <c r="I1209" s="1">
        <v>15</v>
      </c>
      <c r="J1209" s="1">
        <v>13</v>
      </c>
      <c r="K1209" s="1">
        <v>5</v>
      </c>
      <c r="L1209" s="1">
        <v>1</v>
      </c>
      <c r="M1209" s="1">
        <v>0</v>
      </c>
      <c r="N1209" s="6">
        <v>0</v>
      </c>
    </row>
    <row r="1210" spans="2:14" ht="25" x14ac:dyDescent="0.3">
      <c r="E1210" s="3" t="s">
        <v>648</v>
      </c>
      <c r="F1210" s="4"/>
      <c r="G1210" s="5">
        <v>64</v>
      </c>
      <c r="H1210" s="7">
        <v>24</v>
      </c>
      <c r="I1210" s="1">
        <v>22</v>
      </c>
      <c r="J1210" s="1">
        <v>10</v>
      </c>
      <c r="K1210" s="1">
        <v>4</v>
      </c>
      <c r="L1210" s="1">
        <v>2</v>
      </c>
      <c r="M1210" s="1">
        <v>0</v>
      </c>
      <c r="N1210" s="6">
        <v>2</v>
      </c>
    </row>
    <row r="1211" spans="2:14" ht="25" x14ac:dyDescent="0.3">
      <c r="E1211" s="3" t="s">
        <v>649</v>
      </c>
      <c r="F1211" s="4"/>
      <c r="G1211" s="5">
        <v>88</v>
      </c>
      <c r="H1211" s="7">
        <v>26</v>
      </c>
      <c r="I1211" s="1">
        <v>41</v>
      </c>
      <c r="J1211" s="1">
        <v>10</v>
      </c>
      <c r="K1211" s="1">
        <v>6</v>
      </c>
      <c r="L1211" s="1">
        <v>4</v>
      </c>
      <c r="M1211" s="1">
        <v>1</v>
      </c>
      <c r="N1211" s="6">
        <v>0</v>
      </c>
    </row>
    <row r="1212" spans="2:14" ht="25" x14ac:dyDescent="0.3">
      <c r="E1212" s="3" t="s">
        <v>650</v>
      </c>
      <c r="F1212" s="4"/>
      <c r="G1212" s="5">
        <v>70</v>
      </c>
      <c r="H1212" s="7">
        <v>18</v>
      </c>
      <c r="I1212" s="1">
        <v>28</v>
      </c>
      <c r="J1212" s="1">
        <v>14</v>
      </c>
      <c r="K1212" s="1">
        <v>8</v>
      </c>
      <c r="L1212" s="1">
        <v>1</v>
      </c>
      <c r="M1212" s="1">
        <v>1</v>
      </c>
      <c r="N1212" s="6">
        <v>0</v>
      </c>
    </row>
    <row r="1213" spans="2:14" ht="25" x14ac:dyDescent="0.3">
      <c r="E1213" s="3" t="s">
        <v>651</v>
      </c>
      <c r="F1213" s="4"/>
      <c r="G1213" s="5">
        <v>28</v>
      </c>
      <c r="H1213" s="7">
        <v>7</v>
      </c>
      <c r="I1213" s="1">
        <v>13</v>
      </c>
      <c r="J1213" s="1">
        <v>3</v>
      </c>
      <c r="K1213" s="1">
        <v>0</v>
      </c>
      <c r="L1213" s="1">
        <v>2</v>
      </c>
      <c r="M1213" s="1">
        <v>2</v>
      </c>
      <c r="N1213" s="6">
        <v>1</v>
      </c>
    </row>
    <row r="1214" spans="2:14" ht="25" x14ac:dyDescent="0.3">
      <c r="E1214" s="52" t="s">
        <v>652</v>
      </c>
      <c r="F1214" s="48"/>
      <c r="G1214" s="49">
        <v>79</v>
      </c>
      <c r="H1214" s="61">
        <v>20</v>
      </c>
      <c r="I1214" s="28">
        <v>33</v>
      </c>
      <c r="J1214" s="28">
        <v>16</v>
      </c>
      <c r="K1214" s="28">
        <v>7</v>
      </c>
      <c r="L1214" s="28">
        <v>2</v>
      </c>
      <c r="M1214" s="28">
        <v>1</v>
      </c>
      <c r="N1214" s="62">
        <v>0</v>
      </c>
    </row>
    <row r="1216" spans="2:14" x14ac:dyDescent="0.3">
      <c r="B1216" s="35" t="str">
        <f xml:space="preserve"> HYPERLINK("#'目次'!B20", "[14]")</f>
        <v>[14]</v>
      </c>
      <c r="C1216" s="25" t="s">
        <v>54</v>
      </c>
    </row>
    <row r="1219" spans="3:12" x14ac:dyDescent="0.3">
      <c r="C1219" s="25" t="s">
        <v>564</v>
      </c>
    </row>
    <row r="1220" spans="3:12" ht="37.5" x14ac:dyDescent="0.3">
      <c r="E1220" s="95"/>
      <c r="F1220" s="96"/>
      <c r="G1220" s="37" t="s">
        <v>16</v>
      </c>
      <c r="H1220" s="41" t="s">
        <v>55</v>
      </c>
      <c r="I1220" s="18" t="s">
        <v>56</v>
      </c>
      <c r="J1220" s="18" t="s">
        <v>57</v>
      </c>
      <c r="K1220" s="18" t="s">
        <v>58</v>
      </c>
      <c r="L1220" s="34" t="s">
        <v>59</v>
      </c>
    </row>
    <row r="1221" spans="3:12" x14ac:dyDescent="0.3">
      <c r="E1221" s="97"/>
      <c r="F1221" s="98"/>
      <c r="G1221" s="40"/>
      <c r="H1221" s="36"/>
      <c r="I1221" s="19"/>
      <c r="J1221" s="19"/>
      <c r="K1221" s="19"/>
      <c r="L1221" s="39"/>
    </row>
    <row r="1222" spans="3:12" x14ac:dyDescent="0.3">
      <c r="E1222" s="54" t="s">
        <v>16</v>
      </c>
      <c r="F1222" s="50"/>
      <c r="G1222" s="38">
        <v>55336</v>
      </c>
      <c r="H1222" s="20">
        <v>4906</v>
      </c>
      <c r="I1222" s="20">
        <v>24562</v>
      </c>
      <c r="J1222" s="20">
        <v>17342</v>
      </c>
      <c r="K1222" s="20">
        <v>6139</v>
      </c>
      <c r="L1222" s="51">
        <v>2387</v>
      </c>
    </row>
    <row r="1223" spans="3:12" ht="25" x14ac:dyDescent="0.3">
      <c r="E1223" s="3" t="s">
        <v>565</v>
      </c>
      <c r="F1223" s="4"/>
      <c r="G1223" s="29">
        <v>81</v>
      </c>
      <c r="H1223" s="32">
        <v>5</v>
      </c>
      <c r="I1223" s="17">
        <v>39</v>
      </c>
      <c r="J1223" s="17">
        <v>24</v>
      </c>
      <c r="K1223" s="17">
        <v>12</v>
      </c>
      <c r="L1223" s="33">
        <v>1</v>
      </c>
    </row>
    <row r="1224" spans="3:12" ht="25" x14ac:dyDescent="0.3">
      <c r="E1224" s="3" t="s">
        <v>566</v>
      </c>
      <c r="F1224" s="4"/>
      <c r="G1224" s="5">
        <v>58</v>
      </c>
      <c r="H1224" s="7">
        <v>5</v>
      </c>
      <c r="I1224" s="1">
        <v>23</v>
      </c>
      <c r="J1224" s="1">
        <v>17</v>
      </c>
      <c r="K1224" s="1">
        <v>8</v>
      </c>
      <c r="L1224" s="6">
        <v>5</v>
      </c>
    </row>
    <row r="1225" spans="3:12" ht="25" x14ac:dyDescent="0.3">
      <c r="E1225" s="3" t="s">
        <v>567</v>
      </c>
      <c r="F1225" s="4"/>
      <c r="G1225" s="5">
        <v>128</v>
      </c>
      <c r="H1225" s="7">
        <v>12</v>
      </c>
      <c r="I1225" s="1">
        <v>64</v>
      </c>
      <c r="J1225" s="1">
        <v>40</v>
      </c>
      <c r="K1225" s="1">
        <v>9</v>
      </c>
      <c r="L1225" s="6">
        <v>3</v>
      </c>
    </row>
    <row r="1226" spans="3:12" ht="25" x14ac:dyDescent="0.3">
      <c r="E1226" s="3" t="s">
        <v>568</v>
      </c>
      <c r="F1226" s="4"/>
      <c r="G1226" s="5">
        <v>132</v>
      </c>
      <c r="H1226" s="7">
        <v>13</v>
      </c>
      <c r="I1226" s="1">
        <v>74</v>
      </c>
      <c r="J1226" s="1">
        <v>34</v>
      </c>
      <c r="K1226" s="1">
        <v>8</v>
      </c>
      <c r="L1226" s="6">
        <v>3</v>
      </c>
    </row>
    <row r="1227" spans="3:12" ht="25" x14ac:dyDescent="0.3">
      <c r="E1227" s="3" t="s">
        <v>569</v>
      </c>
      <c r="F1227" s="4"/>
      <c r="G1227" s="5">
        <v>50</v>
      </c>
      <c r="H1227" s="7">
        <v>3</v>
      </c>
      <c r="I1227" s="1">
        <v>33</v>
      </c>
      <c r="J1227" s="1">
        <v>10</v>
      </c>
      <c r="K1227" s="1">
        <v>3</v>
      </c>
      <c r="L1227" s="6">
        <v>1</v>
      </c>
    </row>
    <row r="1228" spans="3:12" ht="25" x14ac:dyDescent="0.3">
      <c r="E1228" s="3" t="s">
        <v>570</v>
      </c>
      <c r="F1228" s="4"/>
      <c r="G1228" s="5">
        <v>50</v>
      </c>
      <c r="H1228" s="7">
        <v>7</v>
      </c>
      <c r="I1228" s="1">
        <v>18</v>
      </c>
      <c r="J1228" s="1">
        <v>16</v>
      </c>
      <c r="K1228" s="1">
        <v>8</v>
      </c>
      <c r="L1228" s="6">
        <v>1</v>
      </c>
    </row>
    <row r="1229" spans="3:12" ht="25" x14ac:dyDescent="0.3">
      <c r="E1229" s="3" t="s">
        <v>571</v>
      </c>
      <c r="F1229" s="4"/>
      <c r="G1229" s="5">
        <v>40</v>
      </c>
      <c r="H1229" s="7">
        <v>2</v>
      </c>
      <c r="I1229" s="1">
        <v>22</v>
      </c>
      <c r="J1229" s="1">
        <v>8</v>
      </c>
      <c r="K1229" s="1">
        <v>6</v>
      </c>
      <c r="L1229" s="6">
        <v>2</v>
      </c>
    </row>
    <row r="1230" spans="3:12" ht="25" x14ac:dyDescent="0.3">
      <c r="E1230" s="3" t="s">
        <v>572</v>
      </c>
      <c r="F1230" s="4"/>
      <c r="G1230" s="5">
        <v>92</v>
      </c>
      <c r="H1230" s="7">
        <v>9</v>
      </c>
      <c r="I1230" s="1">
        <v>56</v>
      </c>
      <c r="J1230" s="1">
        <v>22</v>
      </c>
      <c r="K1230" s="1">
        <v>4</v>
      </c>
      <c r="L1230" s="6">
        <v>1</v>
      </c>
    </row>
    <row r="1231" spans="3:12" ht="25" x14ac:dyDescent="0.3">
      <c r="E1231" s="3" t="s">
        <v>573</v>
      </c>
      <c r="F1231" s="4"/>
      <c r="G1231" s="5">
        <v>56</v>
      </c>
      <c r="H1231" s="7">
        <v>2</v>
      </c>
      <c r="I1231" s="1">
        <v>31</v>
      </c>
      <c r="J1231" s="1">
        <v>19</v>
      </c>
      <c r="K1231" s="1">
        <v>3</v>
      </c>
      <c r="L1231" s="6">
        <v>1</v>
      </c>
    </row>
    <row r="1232" spans="3:12" ht="25" x14ac:dyDescent="0.3">
      <c r="E1232" s="3" t="s">
        <v>574</v>
      </c>
      <c r="F1232" s="4"/>
      <c r="G1232" s="5">
        <v>2</v>
      </c>
      <c r="H1232" s="7">
        <v>1</v>
      </c>
      <c r="I1232" s="1">
        <v>1</v>
      </c>
      <c r="J1232" s="1">
        <v>0</v>
      </c>
      <c r="K1232" s="1">
        <v>0</v>
      </c>
      <c r="L1232" s="6">
        <v>0</v>
      </c>
    </row>
    <row r="1233" spans="5:12" ht="25" x14ac:dyDescent="0.3">
      <c r="E1233" s="3" t="s">
        <v>575</v>
      </c>
      <c r="F1233" s="4"/>
      <c r="G1233" s="5">
        <v>213</v>
      </c>
      <c r="H1233" s="7">
        <v>17</v>
      </c>
      <c r="I1233" s="1">
        <v>107</v>
      </c>
      <c r="J1233" s="1">
        <v>63</v>
      </c>
      <c r="K1233" s="1">
        <v>19</v>
      </c>
      <c r="L1233" s="6">
        <v>7</v>
      </c>
    </row>
    <row r="1234" spans="5:12" ht="25" x14ac:dyDescent="0.3">
      <c r="E1234" s="3" t="s">
        <v>576</v>
      </c>
      <c r="F1234" s="4"/>
      <c r="G1234" s="5">
        <v>474</v>
      </c>
      <c r="H1234" s="7">
        <v>41</v>
      </c>
      <c r="I1234" s="1">
        <v>223</v>
      </c>
      <c r="J1234" s="1">
        <v>142</v>
      </c>
      <c r="K1234" s="1">
        <v>56</v>
      </c>
      <c r="L1234" s="6">
        <v>12</v>
      </c>
    </row>
    <row r="1235" spans="5:12" ht="25" x14ac:dyDescent="0.3">
      <c r="E1235" s="3" t="s">
        <v>577</v>
      </c>
      <c r="F1235" s="4"/>
      <c r="G1235" s="5">
        <v>461</v>
      </c>
      <c r="H1235" s="7">
        <v>38</v>
      </c>
      <c r="I1235" s="1">
        <v>229</v>
      </c>
      <c r="J1235" s="1">
        <v>142</v>
      </c>
      <c r="K1235" s="1">
        <v>39</v>
      </c>
      <c r="L1235" s="6">
        <v>13</v>
      </c>
    </row>
    <row r="1236" spans="5:12" ht="25" x14ac:dyDescent="0.3">
      <c r="E1236" s="3" t="s">
        <v>578</v>
      </c>
      <c r="F1236" s="4"/>
      <c r="G1236" s="5">
        <v>887</v>
      </c>
      <c r="H1236" s="7">
        <v>107</v>
      </c>
      <c r="I1236" s="1">
        <v>435</v>
      </c>
      <c r="J1236" s="1">
        <v>239</v>
      </c>
      <c r="K1236" s="1">
        <v>74</v>
      </c>
      <c r="L1236" s="6">
        <v>32</v>
      </c>
    </row>
    <row r="1237" spans="5:12" ht="25" x14ac:dyDescent="0.3">
      <c r="E1237" s="3" t="s">
        <v>579</v>
      </c>
      <c r="F1237" s="4"/>
      <c r="G1237" s="5">
        <v>900</v>
      </c>
      <c r="H1237" s="7">
        <v>111</v>
      </c>
      <c r="I1237" s="1">
        <v>449</v>
      </c>
      <c r="J1237" s="1">
        <v>235</v>
      </c>
      <c r="K1237" s="1">
        <v>74</v>
      </c>
      <c r="L1237" s="6">
        <v>31</v>
      </c>
    </row>
    <row r="1238" spans="5:12" ht="25" x14ac:dyDescent="0.3">
      <c r="E1238" s="3" t="s">
        <v>580</v>
      </c>
      <c r="F1238" s="4"/>
      <c r="G1238" s="5">
        <v>506</v>
      </c>
      <c r="H1238" s="7">
        <v>63</v>
      </c>
      <c r="I1238" s="1">
        <v>248</v>
      </c>
      <c r="J1238" s="1">
        <v>141</v>
      </c>
      <c r="K1238" s="1">
        <v>34</v>
      </c>
      <c r="L1238" s="6">
        <v>20</v>
      </c>
    </row>
    <row r="1239" spans="5:12" ht="25" x14ac:dyDescent="0.3">
      <c r="E1239" s="3" t="s">
        <v>581</v>
      </c>
      <c r="F1239" s="4"/>
      <c r="G1239" s="5">
        <v>338</v>
      </c>
      <c r="H1239" s="7">
        <v>28</v>
      </c>
      <c r="I1239" s="1">
        <v>146</v>
      </c>
      <c r="J1239" s="1">
        <v>116</v>
      </c>
      <c r="K1239" s="1">
        <v>41</v>
      </c>
      <c r="L1239" s="6">
        <v>7</v>
      </c>
    </row>
    <row r="1240" spans="5:12" ht="25" x14ac:dyDescent="0.3">
      <c r="E1240" s="3" t="s">
        <v>582</v>
      </c>
      <c r="F1240" s="4"/>
      <c r="G1240" s="5">
        <v>448</v>
      </c>
      <c r="H1240" s="7">
        <v>53</v>
      </c>
      <c r="I1240" s="1">
        <v>216</v>
      </c>
      <c r="J1240" s="1">
        <v>131</v>
      </c>
      <c r="K1240" s="1">
        <v>40</v>
      </c>
      <c r="L1240" s="6">
        <v>8</v>
      </c>
    </row>
    <row r="1241" spans="5:12" ht="25" x14ac:dyDescent="0.3">
      <c r="E1241" s="3" t="s">
        <v>583</v>
      </c>
      <c r="F1241" s="4"/>
      <c r="G1241" s="5">
        <v>636</v>
      </c>
      <c r="H1241" s="7">
        <v>57</v>
      </c>
      <c r="I1241" s="1">
        <v>307</v>
      </c>
      <c r="J1241" s="1">
        <v>190</v>
      </c>
      <c r="K1241" s="1">
        <v>58</v>
      </c>
      <c r="L1241" s="6">
        <v>24</v>
      </c>
    </row>
    <row r="1242" spans="5:12" ht="25" x14ac:dyDescent="0.3">
      <c r="E1242" s="3" t="s">
        <v>584</v>
      </c>
      <c r="F1242" s="4"/>
      <c r="G1242" s="5">
        <v>586</v>
      </c>
      <c r="H1242" s="7">
        <v>79</v>
      </c>
      <c r="I1242" s="1">
        <v>283</v>
      </c>
      <c r="J1242" s="1">
        <v>157</v>
      </c>
      <c r="K1242" s="1">
        <v>42</v>
      </c>
      <c r="L1242" s="6">
        <v>25</v>
      </c>
    </row>
    <row r="1243" spans="5:12" ht="25" x14ac:dyDescent="0.3">
      <c r="E1243" s="3" t="s">
        <v>585</v>
      </c>
      <c r="F1243" s="4"/>
      <c r="G1243" s="5">
        <v>112</v>
      </c>
      <c r="H1243" s="7">
        <v>19</v>
      </c>
      <c r="I1243" s="1">
        <v>57</v>
      </c>
      <c r="J1243" s="1">
        <v>21</v>
      </c>
      <c r="K1243" s="1">
        <v>9</v>
      </c>
      <c r="L1243" s="6">
        <v>6</v>
      </c>
    </row>
    <row r="1244" spans="5:12" ht="25" x14ac:dyDescent="0.3">
      <c r="E1244" s="3" t="s">
        <v>586</v>
      </c>
      <c r="F1244" s="4"/>
      <c r="G1244" s="5">
        <v>1136</v>
      </c>
      <c r="H1244" s="7">
        <v>133</v>
      </c>
      <c r="I1244" s="1">
        <v>578</v>
      </c>
      <c r="J1244" s="1">
        <v>295</v>
      </c>
      <c r="K1244" s="1">
        <v>92</v>
      </c>
      <c r="L1244" s="6">
        <v>38</v>
      </c>
    </row>
    <row r="1245" spans="5:12" ht="25" x14ac:dyDescent="0.3">
      <c r="E1245" s="3" t="s">
        <v>587</v>
      </c>
      <c r="F1245" s="4"/>
      <c r="G1245" s="5">
        <v>1411</v>
      </c>
      <c r="H1245" s="7">
        <v>120</v>
      </c>
      <c r="I1245" s="1">
        <v>647</v>
      </c>
      <c r="J1245" s="1">
        <v>413</v>
      </c>
      <c r="K1245" s="1">
        <v>188</v>
      </c>
      <c r="L1245" s="6">
        <v>43</v>
      </c>
    </row>
    <row r="1246" spans="5:12" ht="25" x14ac:dyDescent="0.3">
      <c r="E1246" s="3" t="s">
        <v>588</v>
      </c>
      <c r="F1246" s="4"/>
      <c r="G1246" s="5">
        <v>1431</v>
      </c>
      <c r="H1246" s="7">
        <v>149</v>
      </c>
      <c r="I1246" s="1">
        <v>686</v>
      </c>
      <c r="J1246" s="1">
        <v>400</v>
      </c>
      <c r="K1246" s="1">
        <v>152</v>
      </c>
      <c r="L1246" s="6">
        <v>44</v>
      </c>
    </row>
    <row r="1247" spans="5:12" ht="25" x14ac:dyDescent="0.3">
      <c r="E1247" s="3" t="s">
        <v>589</v>
      </c>
      <c r="F1247" s="4"/>
      <c r="G1247" s="5">
        <v>2063</v>
      </c>
      <c r="H1247" s="7">
        <v>281</v>
      </c>
      <c r="I1247" s="1">
        <v>987</v>
      </c>
      <c r="J1247" s="1">
        <v>537</v>
      </c>
      <c r="K1247" s="1">
        <v>178</v>
      </c>
      <c r="L1247" s="6">
        <v>80</v>
      </c>
    </row>
    <row r="1248" spans="5:12" ht="25" x14ac:dyDescent="0.3">
      <c r="E1248" s="3" t="s">
        <v>590</v>
      </c>
      <c r="F1248" s="4"/>
      <c r="G1248" s="5">
        <v>2544</v>
      </c>
      <c r="H1248" s="7">
        <v>345</v>
      </c>
      <c r="I1248" s="1">
        <v>1260</v>
      </c>
      <c r="J1248" s="1">
        <v>654</v>
      </c>
      <c r="K1248" s="1">
        <v>207</v>
      </c>
      <c r="L1248" s="6">
        <v>78</v>
      </c>
    </row>
    <row r="1249" spans="5:12" ht="25" x14ac:dyDescent="0.3">
      <c r="E1249" s="3" t="s">
        <v>591</v>
      </c>
      <c r="F1249" s="4"/>
      <c r="G1249" s="5">
        <v>1563</v>
      </c>
      <c r="H1249" s="7">
        <v>163</v>
      </c>
      <c r="I1249" s="1">
        <v>808</v>
      </c>
      <c r="J1249" s="1">
        <v>422</v>
      </c>
      <c r="K1249" s="1">
        <v>124</v>
      </c>
      <c r="L1249" s="6">
        <v>46</v>
      </c>
    </row>
    <row r="1250" spans="5:12" ht="25" x14ac:dyDescent="0.3">
      <c r="E1250" s="3" t="s">
        <v>592</v>
      </c>
      <c r="F1250" s="4"/>
      <c r="G1250" s="5">
        <v>1085</v>
      </c>
      <c r="H1250" s="7">
        <v>97</v>
      </c>
      <c r="I1250" s="1">
        <v>482</v>
      </c>
      <c r="J1250" s="1">
        <v>334</v>
      </c>
      <c r="K1250" s="1">
        <v>140</v>
      </c>
      <c r="L1250" s="6">
        <v>32</v>
      </c>
    </row>
    <row r="1251" spans="5:12" ht="25" x14ac:dyDescent="0.3">
      <c r="E1251" s="3" t="s">
        <v>593</v>
      </c>
      <c r="F1251" s="4"/>
      <c r="G1251" s="5">
        <v>1253</v>
      </c>
      <c r="H1251" s="7">
        <v>121</v>
      </c>
      <c r="I1251" s="1">
        <v>611</v>
      </c>
      <c r="J1251" s="1">
        <v>371</v>
      </c>
      <c r="K1251" s="1">
        <v>118</v>
      </c>
      <c r="L1251" s="6">
        <v>32</v>
      </c>
    </row>
    <row r="1252" spans="5:12" ht="25" x14ac:dyDescent="0.3">
      <c r="E1252" s="3" t="s">
        <v>594</v>
      </c>
      <c r="F1252" s="4"/>
      <c r="G1252" s="5">
        <v>1769</v>
      </c>
      <c r="H1252" s="7">
        <v>188</v>
      </c>
      <c r="I1252" s="1">
        <v>850</v>
      </c>
      <c r="J1252" s="1">
        <v>505</v>
      </c>
      <c r="K1252" s="1">
        <v>162</v>
      </c>
      <c r="L1252" s="6">
        <v>64</v>
      </c>
    </row>
    <row r="1253" spans="5:12" ht="25" x14ac:dyDescent="0.3">
      <c r="E1253" s="3" t="s">
        <v>595</v>
      </c>
      <c r="F1253" s="4"/>
      <c r="G1253" s="5">
        <v>1739</v>
      </c>
      <c r="H1253" s="7">
        <v>224</v>
      </c>
      <c r="I1253" s="1">
        <v>851</v>
      </c>
      <c r="J1253" s="1">
        <v>441</v>
      </c>
      <c r="K1253" s="1">
        <v>159</v>
      </c>
      <c r="L1253" s="6">
        <v>64</v>
      </c>
    </row>
    <row r="1254" spans="5:12" ht="25" x14ac:dyDescent="0.3">
      <c r="E1254" s="3" t="s">
        <v>596</v>
      </c>
      <c r="F1254" s="4"/>
      <c r="G1254" s="5">
        <v>332</v>
      </c>
      <c r="H1254" s="7">
        <v>71</v>
      </c>
      <c r="I1254" s="1">
        <v>164</v>
      </c>
      <c r="J1254" s="1">
        <v>62</v>
      </c>
      <c r="K1254" s="1">
        <v>23</v>
      </c>
      <c r="L1254" s="6">
        <v>12</v>
      </c>
    </row>
    <row r="1255" spans="5:12" ht="25" x14ac:dyDescent="0.3">
      <c r="E1255" s="3" t="s">
        <v>597</v>
      </c>
      <c r="F1255" s="4"/>
      <c r="G1255" s="5">
        <v>2921</v>
      </c>
      <c r="H1255" s="7">
        <v>365</v>
      </c>
      <c r="I1255" s="1">
        <v>1470</v>
      </c>
      <c r="J1255" s="1">
        <v>735</v>
      </c>
      <c r="K1255" s="1">
        <v>260</v>
      </c>
      <c r="L1255" s="6">
        <v>91</v>
      </c>
    </row>
    <row r="1256" spans="5:12" ht="25" x14ac:dyDescent="0.3">
      <c r="E1256" s="3" t="s">
        <v>598</v>
      </c>
      <c r="F1256" s="4"/>
      <c r="G1256" s="5">
        <v>3108</v>
      </c>
      <c r="H1256" s="7">
        <v>234</v>
      </c>
      <c r="I1256" s="1">
        <v>1320</v>
      </c>
      <c r="J1256" s="1">
        <v>983</v>
      </c>
      <c r="K1256" s="1">
        <v>451</v>
      </c>
      <c r="L1256" s="6">
        <v>120</v>
      </c>
    </row>
    <row r="1257" spans="5:12" ht="25" x14ac:dyDescent="0.3">
      <c r="E1257" s="3" t="s">
        <v>599</v>
      </c>
      <c r="F1257" s="4"/>
      <c r="G1257" s="5">
        <v>2823</v>
      </c>
      <c r="H1257" s="7">
        <v>259</v>
      </c>
      <c r="I1257" s="1">
        <v>1361</v>
      </c>
      <c r="J1257" s="1">
        <v>835</v>
      </c>
      <c r="K1257" s="1">
        <v>276</v>
      </c>
      <c r="L1257" s="6">
        <v>92</v>
      </c>
    </row>
    <row r="1258" spans="5:12" ht="25" x14ac:dyDescent="0.3">
      <c r="E1258" s="3" t="s">
        <v>600</v>
      </c>
      <c r="F1258" s="4"/>
      <c r="G1258" s="5">
        <v>3554</v>
      </c>
      <c r="H1258" s="7">
        <v>370</v>
      </c>
      <c r="I1258" s="1">
        <v>1685</v>
      </c>
      <c r="J1258" s="1">
        <v>1004</v>
      </c>
      <c r="K1258" s="1">
        <v>321</v>
      </c>
      <c r="L1258" s="6">
        <v>174</v>
      </c>
    </row>
    <row r="1259" spans="5:12" ht="25" x14ac:dyDescent="0.3">
      <c r="E1259" s="3" t="s">
        <v>601</v>
      </c>
      <c r="F1259" s="4"/>
      <c r="G1259" s="5">
        <v>3686</v>
      </c>
      <c r="H1259" s="7">
        <v>434</v>
      </c>
      <c r="I1259" s="1">
        <v>1790</v>
      </c>
      <c r="J1259" s="1">
        <v>995</v>
      </c>
      <c r="K1259" s="1">
        <v>310</v>
      </c>
      <c r="L1259" s="6">
        <v>157</v>
      </c>
    </row>
    <row r="1260" spans="5:12" ht="25" x14ac:dyDescent="0.3">
      <c r="E1260" s="3" t="s">
        <v>602</v>
      </c>
      <c r="F1260" s="4"/>
      <c r="G1260" s="5">
        <v>2454</v>
      </c>
      <c r="H1260" s="7">
        <v>251</v>
      </c>
      <c r="I1260" s="1">
        <v>1138</v>
      </c>
      <c r="J1260" s="1">
        <v>722</v>
      </c>
      <c r="K1260" s="1">
        <v>237</v>
      </c>
      <c r="L1260" s="6">
        <v>106</v>
      </c>
    </row>
    <row r="1261" spans="5:12" ht="25" x14ac:dyDescent="0.3">
      <c r="E1261" s="3" t="s">
        <v>603</v>
      </c>
      <c r="F1261" s="4"/>
      <c r="G1261" s="5">
        <v>1870</v>
      </c>
      <c r="H1261" s="7">
        <v>140</v>
      </c>
      <c r="I1261" s="1">
        <v>785</v>
      </c>
      <c r="J1261" s="1">
        <v>611</v>
      </c>
      <c r="K1261" s="1">
        <v>274</v>
      </c>
      <c r="L1261" s="6">
        <v>60</v>
      </c>
    </row>
    <row r="1262" spans="5:12" ht="25" x14ac:dyDescent="0.3">
      <c r="E1262" s="3" t="s">
        <v>604</v>
      </c>
      <c r="F1262" s="4"/>
      <c r="G1262" s="5">
        <v>2145</v>
      </c>
      <c r="H1262" s="7">
        <v>161</v>
      </c>
      <c r="I1262" s="1">
        <v>959</v>
      </c>
      <c r="J1262" s="1">
        <v>684</v>
      </c>
      <c r="K1262" s="1">
        <v>257</v>
      </c>
      <c r="L1262" s="6">
        <v>84</v>
      </c>
    </row>
    <row r="1263" spans="5:12" ht="25" x14ac:dyDescent="0.3">
      <c r="E1263" s="3" t="s">
        <v>605</v>
      </c>
      <c r="F1263" s="4"/>
      <c r="G1263" s="5">
        <v>3172</v>
      </c>
      <c r="H1263" s="7">
        <v>299</v>
      </c>
      <c r="I1263" s="1">
        <v>1508</v>
      </c>
      <c r="J1263" s="1">
        <v>910</v>
      </c>
      <c r="K1263" s="1">
        <v>305</v>
      </c>
      <c r="L1263" s="6">
        <v>150</v>
      </c>
    </row>
    <row r="1264" spans="5:12" ht="25" x14ac:dyDescent="0.3">
      <c r="E1264" s="3" t="s">
        <v>606</v>
      </c>
      <c r="F1264" s="4"/>
      <c r="G1264" s="5">
        <v>3180</v>
      </c>
      <c r="H1264" s="7">
        <v>341</v>
      </c>
      <c r="I1264" s="1">
        <v>1512</v>
      </c>
      <c r="J1264" s="1">
        <v>878</v>
      </c>
      <c r="K1264" s="1">
        <v>299</v>
      </c>
      <c r="L1264" s="6">
        <v>150</v>
      </c>
    </row>
    <row r="1265" spans="5:12" ht="25" x14ac:dyDescent="0.3">
      <c r="E1265" s="3" t="s">
        <v>607</v>
      </c>
      <c r="F1265" s="4"/>
      <c r="G1265" s="5">
        <v>634</v>
      </c>
      <c r="H1265" s="7">
        <v>113</v>
      </c>
      <c r="I1265" s="1">
        <v>307</v>
      </c>
      <c r="J1265" s="1">
        <v>146</v>
      </c>
      <c r="K1265" s="1">
        <v>43</v>
      </c>
      <c r="L1265" s="6">
        <v>25</v>
      </c>
    </row>
    <row r="1266" spans="5:12" ht="25" x14ac:dyDescent="0.3">
      <c r="E1266" s="3" t="s">
        <v>608</v>
      </c>
      <c r="F1266" s="4"/>
      <c r="G1266" s="5">
        <v>4747</v>
      </c>
      <c r="H1266" s="7">
        <v>502</v>
      </c>
      <c r="I1266" s="1">
        <v>2282</v>
      </c>
      <c r="J1266" s="1">
        <v>1351</v>
      </c>
      <c r="K1266" s="1">
        <v>426</v>
      </c>
      <c r="L1266" s="6">
        <v>186</v>
      </c>
    </row>
    <row r="1267" spans="5:12" ht="25" x14ac:dyDescent="0.3">
      <c r="E1267" s="3" t="s">
        <v>609</v>
      </c>
      <c r="F1267" s="4"/>
      <c r="G1267" s="5">
        <v>3271</v>
      </c>
      <c r="H1267" s="7">
        <v>220</v>
      </c>
      <c r="I1267" s="1">
        <v>1318</v>
      </c>
      <c r="J1267" s="1">
        <v>1118</v>
      </c>
      <c r="K1267" s="1">
        <v>496</v>
      </c>
      <c r="L1267" s="6">
        <v>119</v>
      </c>
    </row>
    <row r="1268" spans="5:12" ht="25" x14ac:dyDescent="0.3">
      <c r="E1268" s="3" t="s">
        <v>610</v>
      </c>
      <c r="F1268" s="4"/>
      <c r="G1268" s="5">
        <v>3092</v>
      </c>
      <c r="H1268" s="7">
        <v>255</v>
      </c>
      <c r="I1268" s="1">
        <v>1374</v>
      </c>
      <c r="J1268" s="1">
        <v>1004</v>
      </c>
      <c r="K1268" s="1">
        <v>319</v>
      </c>
      <c r="L1268" s="6">
        <v>140</v>
      </c>
    </row>
    <row r="1269" spans="5:12" ht="25" x14ac:dyDescent="0.3">
      <c r="E1269" s="3" t="s">
        <v>611</v>
      </c>
      <c r="F1269" s="4"/>
      <c r="G1269" s="5">
        <v>3703</v>
      </c>
      <c r="H1269" s="7">
        <v>354</v>
      </c>
      <c r="I1269" s="1">
        <v>1648</v>
      </c>
      <c r="J1269" s="1">
        <v>1151</v>
      </c>
      <c r="K1269" s="1">
        <v>342</v>
      </c>
      <c r="L1269" s="6">
        <v>208</v>
      </c>
    </row>
    <row r="1270" spans="5:12" ht="25" x14ac:dyDescent="0.3">
      <c r="E1270" s="3" t="s">
        <v>612</v>
      </c>
      <c r="F1270" s="4"/>
      <c r="G1270" s="5">
        <v>3563</v>
      </c>
      <c r="H1270" s="7">
        <v>304</v>
      </c>
      <c r="I1270" s="1">
        <v>1577</v>
      </c>
      <c r="J1270" s="1">
        <v>1152</v>
      </c>
      <c r="K1270" s="1">
        <v>355</v>
      </c>
      <c r="L1270" s="6">
        <v>175</v>
      </c>
    </row>
    <row r="1271" spans="5:12" ht="25" x14ac:dyDescent="0.3">
      <c r="E1271" s="3" t="s">
        <v>613</v>
      </c>
      <c r="F1271" s="4"/>
      <c r="G1271" s="5">
        <v>2669</v>
      </c>
      <c r="H1271" s="7">
        <v>200</v>
      </c>
      <c r="I1271" s="1">
        <v>1237</v>
      </c>
      <c r="J1271" s="1">
        <v>855</v>
      </c>
      <c r="K1271" s="1">
        <v>273</v>
      </c>
      <c r="L1271" s="6">
        <v>104</v>
      </c>
    </row>
    <row r="1272" spans="5:12" ht="25" x14ac:dyDescent="0.3">
      <c r="E1272" s="3" t="s">
        <v>614</v>
      </c>
      <c r="F1272" s="4"/>
      <c r="G1272" s="5">
        <v>1847</v>
      </c>
      <c r="H1272" s="7">
        <v>114</v>
      </c>
      <c r="I1272" s="1">
        <v>740</v>
      </c>
      <c r="J1272" s="1">
        <v>637</v>
      </c>
      <c r="K1272" s="1">
        <v>292</v>
      </c>
      <c r="L1272" s="6">
        <v>64</v>
      </c>
    </row>
    <row r="1273" spans="5:12" ht="25" x14ac:dyDescent="0.3">
      <c r="E1273" s="3" t="s">
        <v>615</v>
      </c>
      <c r="F1273" s="4"/>
      <c r="G1273" s="5">
        <v>2337</v>
      </c>
      <c r="H1273" s="7">
        <v>166</v>
      </c>
      <c r="I1273" s="1">
        <v>1004</v>
      </c>
      <c r="J1273" s="1">
        <v>791</v>
      </c>
      <c r="K1273" s="1">
        <v>283</v>
      </c>
      <c r="L1273" s="6">
        <v>93</v>
      </c>
    </row>
    <row r="1274" spans="5:12" ht="25" x14ac:dyDescent="0.3">
      <c r="E1274" s="3" t="s">
        <v>616</v>
      </c>
      <c r="F1274" s="4"/>
      <c r="G1274" s="5">
        <v>3352</v>
      </c>
      <c r="H1274" s="7">
        <v>268</v>
      </c>
      <c r="I1274" s="1">
        <v>1468</v>
      </c>
      <c r="J1274" s="1">
        <v>1103</v>
      </c>
      <c r="K1274" s="1">
        <v>358</v>
      </c>
      <c r="L1274" s="6">
        <v>155</v>
      </c>
    </row>
    <row r="1275" spans="5:12" ht="25" x14ac:dyDescent="0.3">
      <c r="E1275" s="3" t="s">
        <v>617</v>
      </c>
      <c r="F1275" s="4"/>
      <c r="G1275" s="5">
        <v>3465</v>
      </c>
      <c r="H1275" s="7">
        <v>264</v>
      </c>
      <c r="I1275" s="1">
        <v>1572</v>
      </c>
      <c r="J1275" s="1">
        <v>1116</v>
      </c>
      <c r="K1275" s="1">
        <v>343</v>
      </c>
      <c r="L1275" s="6">
        <v>170</v>
      </c>
    </row>
    <row r="1276" spans="5:12" ht="25" x14ac:dyDescent="0.3">
      <c r="E1276" s="3" t="s">
        <v>618</v>
      </c>
      <c r="F1276" s="4"/>
      <c r="G1276" s="5">
        <v>748</v>
      </c>
      <c r="H1276" s="7">
        <v>99</v>
      </c>
      <c r="I1276" s="1">
        <v>331</v>
      </c>
      <c r="J1276" s="1">
        <v>201</v>
      </c>
      <c r="K1276" s="1">
        <v>66</v>
      </c>
      <c r="L1276" s="6">
        <v>51</v>
      </c>
    </row>
    <row r="1277" spans="5:12" ht="25" x14ac:dyDescent="0.3">
      <c r="E1277" s="3" t="s">
        <v>619</v>
      </c>
      <c r="F1277" s="4"/>
      <c r="G1277" s="5">
        <v>4679</v>
      </c>
      <c r="H1277" s="7">
        <v>430</v>
      </c>
      <c r="I1277" s="1">
        <v>2090</v>
      </c>
      <c r="J1277" s="1">
        <v>1476</v>
      </c>
      <c r="K1277" s="1">
        <v>461</v>
      </c>
      <c r="L1277" s="6">
        <v>222</v>
      </c>
    </row>
    <row r="1278" spans="5:12" ht="25" x14ac:dyDescent="0.3">
      <c r="E1278" s="3" t="s">
        <v>620</v>
      </c>
      <c r="F1278" s="4"/>
      <c r="G1278" s="5">
        <v>1486</v>
      </c>
      <c r="H1278" s="7">
        <v>61</v>
      </c>
      <c r="I1278" s="1">
        <v>509</v>
      </c>
      <c r="J1278" s="1">
        <v>552</v>
      </c>
      <c r="K1278" s="1">
        <v>309</v>
      </c>
      <c r="L1278" s="6">
        <v>55</v>
      </c>
    </row>
    <row r="1279" spans="5:12" ht="25" x14ac:dyDescent="0.3">
      <c r="E1279" s="3" t="s">
        <v>621</v>
      </c>
      <c r="F1279" s="4"/>
      <c r="G1279" s="5">
        <v>1257</v>
      </c>
      <c r="H1279" s="7">
        <v>59</v>
      </c>
      <c r="I1279" s="1">
        <v>505</v>
      </c>
      <c r="J1279" s="1">
        <v>470</v>
      </c>
      <c r="K1279" s="1">
        <v>168</v>
      </c>
      <c r="L1279" s="6">
        <v>55</v>
      </c>
    </row>
    <row r="1280" spans="5:12" ht="25" x14ac:dyDescent="0.3">
      <c r="E1280" s="3" t="s">
        <v>622</v>
      </c>
      <c r="F1280" s="4"/>
      <c r="G1280" s="5">
        <v>1610</v>
      </c>
      <c r="H1280" s="7">
        <v>109</v>
      </c>
      <c r="I1280" s="1">
        <v>613</v>
      </c>
      <c r="J1280" s="1">
        <v>600</v>
      </c>
      <c r="K1280" s="1">
        <v>200</v>
      </c>
      <c r="L1280" s="6">
        <v>88</v>
      </c>
    </row>
    <row r="1281" spans="5:12" ht="25" x14ac:dyDescent="0.3">
      <c r="E1281" s="3" t="s">
        <v>623</v>
      </c>
      <c r="F1281" s="4"/>
      <c r="G1281" s="5">
        <v>1508</v>
      </c>
      <c r="H1281" s="7">
        <v>81</v>
      </c>
      <c r="I1281" s="1">
        <v>590</v>
      </c>
      <c r="J1281" s="1">
        <v>581</v>
      </c>
      <c r="K1281" s="1">
        <v>207</v>
      </c>
      <c r="L1281" s="6">
        <v>49</v>
      </c>
    </row>
    <row r="1282" spans="5:12" ht="25" x14ac:dyDescent="0.3">
      <c r="E1282" s="3" t="s">
        <v>624</v>
      </c>
      <c r="F1282" s="4"/>
      <c r="G1282" s="5">
        <v>961</v>
      </c>
      <c r="H1282" s="7">
        <v>55</v>
      </c>
      <c r="I1282" s="1">
        <v>400</v>
      </c>
      <c r="J1282" s="1">
        <v>357</v>
      </c>
      <c r="K1282" s="1">
        <v>109</v>
      </c>
      <c r="L1282" s="6">
        <v>40</v>
      </c>
    </row>
    <row r="1283" spans="5:12" ht="25" x14ac:dyDescent="0.3">
      <c r="E1283" s="3" t="s">
        <v>625</v>
      </c>
      <c r="F1283" s="4"/>
      <c r="G1283" s="5">
        <v>762</v>
      </c>
      <c r="H1283" s="7">
        <v>25</v>
      </c>
      <c r="I1283" s="1">
        <v>245</v>
      </c>
      <c r="J1283" s="1">
        <v>289</v>
      </c>
      <c r="K1283" s="1">
        <v>171</v>
      </c>
      <c r="L1283" s="6">
        <v>32</v>
      </c>
    </row>
    <row r="1284" spans="5:12" ht="25" x14ac:dyDescent="0.3">
      <c r="E1284" s="3" t="s">
        <v>626</v>
      </c>
      <c r="F1284" s="4"/>
      <c r="G1284" s="5">
        <v>1104</v>
      </c>
      <c r="H1284" s="7">
        <v>48</v>
      </c>
      <c r="I1284" s="1">
        <v>422</v>
      </c>
      <c r="J1284" s="1">
        <v>441</v>
      </c>
      <c r="K1284" s="1">
        <v>167</v>
      </c>
      <c r="L1284" s="6">
        <v>26</v>
      </c>
    </row>
    <row r="1285" spans="5:12" ht="25" x14ac:dyDescent="0.3">
      <c r="E1285" s="3" t="s">
        <v>627</v>
      </c>
      <c r="F1285" s="4"/>
      <c r="G1285" s="5">
        <v>1520</v>
      </c>
      <c r="H1285" s="7">
        <v>62</v>
      </c>
      <c r="I1285" s="1">
        <v>592</v>
      </c>
      <c r="J1285" s="1">
        <v>596</v>
      </c>
      <c r="K1285" s="1">
        <v>202</v>
      </c>
      <c r="L1285" s="6">
        <v>68</v>
      </c>
    </row>
    <row r="1286" spans="5:12" ht="25" x14ac:dyDescent="0.3">
      <c r="E1286" s="3" t="s">
        <v>628</v>
      </c>
      <c r="F1286" s="4"/>
      <c r="G1286" s="5">
        <v>1527</v>
      </c>
      <c r="H1286" s="7">
        <v>106</v>
      </c>
      <c r="I1286" s="1">
        <v>615</v>
      </c>
      <c r="J1286" s="1">
        <v>564</v>
      </c>
      <c r="K1286" s="1">
        <v>173</v>
      </c>
      <c r="L1286" s="6">
        <v>69</v>
      </c>
    </row>
    <row r="1287" spans="5:12" ht="25" x14ac:dyDescent="0.3">
      <c r="E1287" s="3" t="s">
        <v>629</v>
      </c>
      <c r="F1287" s="4"/>
      <c r="G1287" s="5">
        <v>282</v>
      </c>
      <c r="H1287" s="7">
        <v>24</v>
      </c>
      <c r="I1287" s="1">
        <v>111</v>
      </c>
      <c r="J1287" s="1">
        <v>97</v>
      </c>
      <c r="K1287" s="1">
        <v>28</v>
      </c>
      <c r="L1287" s="6">
        <v>22</v>
      </c>
    </row>
    <row r="1288" spans="5:12" ht="25" x14ac:dyDescent="0.3">
      <c r="E1288" s="3" t="s">
        <v>630</v>
      </c>
      <c r="F1288" s="4"/>
      <c r="G1288" s="5">
        <v>1671</v>
      </c>
      <c r="H1288" s="7">
        <v>99</v>
      </c>
      <c r="I1288" s="1">
        <v>652</v>
      </c>
      <c r="J1288" s="1">
        <v>594</v>
      </c>
      <c r="K1288" s="1">
        <v>257</v>
      </c>
      <c r="L1288" s="6">
        <v>69</v>
      </c>
    </row>
    <row r="1289" spans="5:12" ht="25" x14ac:dyDescent="0.3">
      <c r="E1289" s="3" t="s">
        <v>631</v>
      </c>
      <c r="F1289" s="4"/>
      <c r="G1289" s="5">
        <v>538</v>
      </c>
      <c r="H1289" s="7">
        <v>9</v>
      </c>
      <c r="I1289" s="1">
        <v>145</v>
      </c>
      <c r="J1289" s="1">
        <v>234</v>
      </c>
      <c r="K1289" s="1">
        <v>136</v>
      </c>
      <c r="L1289" s="6">
        <v>14</v>
      </c>
    </row>
    <row r="1290" spans="5:12" ht="25" x14ac:dyDescent="0.3">
      <c r="E1290" s="3" t="s">
        <v>632</v>
      </c>
      <c r="F1290" s="4"/>
      <c r="G1290" s="5">
        <v>493</v>
      </c>
      <c r="H1290" s="7">
        <v>19</v>
      </c>
      <c r="I1290" s="1">
        <v>153</v>
      </c>
      <c r="J1290" s="1">
        <v>236</v>
      </c>
      <c r="K1290" s="1">
        <v>63</v>
      </c>
      <c r="L1290" s="6">
        <v>22</v>
      </c>
    </row>
    <row r="1291" spans="5:12" ht="25" x14ac:dyDescent="0.3">
      <c r="E1291" s="3" t="s">
        <v>633</v>
      </c>
      <c r="F1291" s="4"/>
      <c r="G1291" s="5">
        <v>720</v>
      </c>
      <c r="H1291" s="7">
        <v>36</v>
      </c>
      <c r="I1291" s="1">
        <v>228</v>
      </c>
      <c r="J1291" s="1">
        <v>305</v>
      </c>
      <c r="K1291" s="1">
        <v>118</v>
      </c>
      <c r="L1291" s="6">
        <v>33</v>
      </c>
    </row>
    <row r="1292" spans="5:12" ht="25" x14ac:dyDescent="0.3">
      <c r="E1292" s="3" t="s">
        <v>634</v>
      </c>
      <c r="F1292" s="4"/>
      <c r="G1292" s="5">
        <v>455</v>
      </c>
      <c r="H1292" s="7">
        <v>15</v>
      </c>
      <c r="I1292" s="1">
        <v>158</v>
      </c>
      <c r="J1292" s="1">
        <v>184</v>
      </c>
      <c r="K1292" s="1">
        <v>73</v>
      </c>
      <c r="L1292" s="6">
        <v>25</v>
      </c>
    </row>
    <row r="1293" spans="5:12" ht="25" x14ac:dyDescent="0.3">
      <c r="E1293" s="3" t="s">
        <v>635</v>
      </c>
      <c r="F1293" s="4"/>
      <c r="G1293" s="5">
        <v>228</v>
      </c>
      <c r="H1293" s="7">
        <v>16</v>
      </c>
      <c r="I1293" s="1">
        <v>97</v>
      </c>
      <c r="J1293" s="1">
        <v>77</v>
      </c>
      <c r="K1293" s="1">
        <v>27</v>
      </c>
      <c r="L1293" s="6">
        <v>11</v>
      </c>
    </row>
    <row r="1294" spans="5:12" ht="25" x14ac:dyDescent="0.3">
      <c r="E1294" s="3" t="s">
        <v>636</v>
      </c>
      <c r="F1294" s="4"/>
      <c r="G1294" s="5">
        <v>243</v>
      </c>
      <c r="H1294" s="7">
        <v>5</v>
      </c>
      <c r="I1294" s="1">
        <v>62</v>
      </c>
      <c r="J1294" s="1">
        <v>101</v>
      </c>
      <c r="K1294" s="1">
        <v>69</v>
      </c>
      <c r="L1294" s="6">
        <v>6</v>
      </c>
    </row>
    <row r="1295" spans="5:12" ht="25" x14ac:dyDescent="0.3">
      <c r="E1295" s="3" t="s">
        <v>637</v>
      </c>
      <c r="F1295" s="4"/>
      <c r="G1295" s="5">
        <v>360</v>
      </c>
      <c r="H1295" s="7">
        <v>10</v>
      </c>
      <c r="I1295" s="1">
        <v>113</v>
      </c>
      <c r="J1295" s="1">
        <v>164</v>
      </c>
      <c r="K1295" s="1">
        <v>62</v>
      </c>
      <c r="L1295" s="6">
        <v>11</v>
      </c>
    </row>
    <row r="1296" spans="5:12" ht="25" x14ac:dyDescent="0.3">
      <c r="E1296" s="3" t="s">
        <v>638</v>
      </c>
      <c r="F1296" s="4"/>
      <c r="G1296" s="5">
        <v>618</v>
      </c>
      <c r="H1296" s="7">
        <v>29</v>
      </c>
      <c r="I1296" s="1">
        <v>182</v>
      </c>
      <c r="J1296" s="1">
        <v>287</v>
      </c>
      <c r="K1296" s="1">
        <v>95</v>
      </c>
      <c r="L1296" s="6">
        <v>25</v>
      </c>
    </row>
    <row r="1297" spans="2:12" ht="25" x14ac:dyDescent="0.3">
      <c r="E1297" s="3" t="s">
        <v>639</v>
      </c>
      <c r="F1297" s="4"/>
      <c r="G1297" s="5">
        <v>556</v>
      </c>
      <c r="H1297" s="7">
        <v>23</v>
      </c>
      <c r="I1297" s="1">
        <v>192</v>
      </c>
      <c r="J1297" s="1">
        <v>225</v>
      </c>
      <c r="K1297" s="1">
        <v>75</v>
      </c>
      <c r="L1297" s="6">
        <v>41</v>
      </c>
    </row>
    <row r="1298" spans="2:12" ht="25" x14ac:dyDescent="0.3">
      <c r="E1298" s="3" t="s">
        <v>640</v>
      </c>
      <c r="F1298" s="4"/>
      <c r="G1298" s="5">
        <v>115</v>
      </c>
      <c r="H1298" s="7">
        <v>10</v>
      </c>
      <c r="I1298" s="1">
        <v>42</v>
      </c>
      <c r="J1298" s="1">
        <v>40</v>
      </c>
      <c r="K1298" s="1">
        <v>14</v>
      </c>
      <c r="L1298" s="6">
        <v>9</v>
      </c>
    </row>
    <row r="1299" spans="2:12" ht="25" x14ac:dyDescent="0.3">
      <c r="E1299" s="3" t="s">
        <v>641</v>
      </c>
      <c r="F1299" s="4"/>
      <c r="G1299" s="5">
        <v>550</v>
      </c>
      <c r="H1299" s="7">
        <v>16</v>
      </c>
      <c r="I1299" s="1">
        <v>188</v>
      </c>
      <c r="J1299" s="1">
        <v>231</v>
      </c>
      <c r="K1299" s="1">
        <v>99</v>
      </c>
      <c r="L1299" s="6">
        <v>16</v>
      </c>
    </row>
    <row r="1300" spans="2:12" ht="25" x14ac:dyDescent="0.3">
      <c r="E1300" s="3" t="s">
        <v>642</v>
      </c>
      <c r="F1300" s="4"/>
      <c r="G1300" s="5">
        <v>89</v>
      </c>
      <c r="H1300" s="7">
        <v>2</v>
      </c>
      <c r="I1300" s="1">
        <v>15</v>
      </c>
      <c r="J1300" s="1">
        <v>45</v>
      </c>
      <c r="K1300" s="1">
        <v>24</v>
      </c>
      <c r="L1300" s="6">
        <v>3</v>
      </c>
    </row>
    <row r="1301" spans="2:12" ht="25" x14ac:dyDescent="0.3">
      <c r="E1301" s="3" t="s">
        <v>643</v>
      </c>
      <c r="F1301" s="4"/>
      <c r="G1301" s="5">
        <v>80</v>
      </c>
      <c r="H1301" s="7">
        <v>4</v>
      </c>
      <c r="I1301" s="1">
        <v>21</v>
      </c>
      <c r="J1301" s="1">
        <v>37</v>
      </c>
      <c r="K1301" s="1">
        <v>14</v>
      </c>
      <c r="L1301" s="6">
        <v>4</v>
      </c>
    </row>
    <row r="1302" spans="2:12" ht="25" x14ac:dyDescent="0.3">
      <c r="E1302" s="3" t="s">
        <v>644</v>
      </c>
      <c r="F1302" s="4"/>
      <c r="G1302" s="5">
        <v>106</v>
      </c>
      <c r="H1302" s="7">
        <v>2</v>
      </c>
      <c r="I1302" s="1">
        <v>40</v>
      </c>
      <c r="J1302" s="1">
        <v>35</v>
      </c>
      <c r="K1302" s="1">
        <v>26</v>
      </c>
      <c r="L1302" s="6">
        <v>3</v>
      </c>
    </row>
    <row r="1303" spans="2:12" ht="25" x14ac:dyDescent="0.3">
      <c r="E1303" s="3" t="s">
        <v>645</v>
      </c>
      <c r="F1303" s="4"/>
      <c r="G1303" s="5">
        <v>74</v>
      </c>
      <c r="H1303" s="7">
        <v>3</v>
      </c>
      <c r="I1303" s="1">
        <v>28</v>
      </c>
      <c r="J1303" s="1">
        <v>27</v>
      </c>
      <c r="K1303" s="1">
        <v>14</v>
      </c>
      <c r="L1303" s="6">
        <v>2</v>
      </c>
    </row>
    <row r="1304" spans="2:12" ht="25" x14ac:dyDescent="0.3">
      <c r="E1304" s="3" t="s">
        <v>646</v>
      </c>
      <c r="F1304" s="4"/>
      <c r="G1304" s="5">
        <v>29</v>
      </c>
      <c r="H1304" s="7">
        <v>2</v>
      </c>
      <c r="I1304" s="1">
        <v>7</v>
      </c>
      <c r="J1304" s="1">
        <v>14</v>
      </c>
      <c r="K1304" s="1">
        <v>3</v>
      </c>
      <c r="L1304" s="6">
        <v>3</v>
      </c>
    </row>
    <row r="1305" spans="2:12" x14ac:dyDescent="0.3">
      <c r="E1305" s="3" t="s">
        <v>647</v>
      </c>
      <c r="F1305" s="4"/>
      <c r="G1305" s="5">
        <v>52</v>
      </c>
      <c r="H1305" s="7">
        <v>0</v>
      </c>
      <c r="I1305" s="1">
        <v>12</v>
      </c>
      <c r="J1305" s="1">
        <v>24</v>
      </c>
      <c r="K1305" s="1">
        <v>15</v>
      </c>
      <c r="L1305" s="6">
        <v>1</v>
      </c>
    </row>
    <row r="1306" spans="2:12" ht="25" x14ac:dyDescent="0.3">
      <c r="E1306" s="3" t="s">
        <v>648</v>
      </c>
      <c r="F1306" s="4"/>
      <c r="G1306" s="5">
        <v>64</v>
      </c>
      <c r="H1306" s="7">
        <v>3</v>
      </c>
      <c r="I1306" s="1">
        <v>15</v>
      </c>
      <c r="J1306" s="1">
        <v>27</v>
      </c>
      <c r="K1306" s="1">
        <v>14</v>
      </c>
      <c r="L1306" s="6">
        <v>5</v>
      </c>
    </row>
    <row r="1307" spans="2:12" ht="25" x14ac:dyDescent="0.3">
      <c r="E1307" s="3" t="s">
        <v>649</v>
      </c>
      <c r="F1307" s="4"/>
      <c r="G1307" s="5">
        <v>88</v>
      </c>
      <c r="H1307" s="7">
        <v>4</v>
      </c>
      <c r="I1307" s="1">
        <v>23</v>
      </c>
      <c r="J1307" s="1">
        <v>41</v>
      </c>
      <c r="K1307" s="1">
        <v>17</v>
      </c>
      <c r="L1307" s="6">
        <v>3</v>
      </c>
    </row>
    <row r="1308" spans="2:12" ht="25" x14ac:dyDescent="0.3">
      <c r="E1308" s="3" t="s">
        <v>650</v>
      </c>
      <c r="F1308" s="4"/>
      <c r="G1308" s="5">
        <v>70</v>
      </c>
      <c r="H1308" s="7">
        <v>0</v>
      </c>
      <c r="I1308" s="1">
        <v>32</v>
      </c>
      <c r="J1308" s="1">
        <v>24</v>
      </c>
      <c r="K1308" s="1">
        <v>13</v>
      </c>
      <c r="L1308" s="6">
        <v>1</v>
      </c>
    </row>
    <row r="1309" spans="2:12" ht="25" x14ac:dyDescent="0.3">
      <c r="E1309" s="3" t="s">
        <v>651</v>
      </c>
      <c r="F1309" s="4"/>
      <c r="G1309" s="5">
        <v>28</v>
      </c>
      <c r="H1309" s="7">
        <v>3</v>
      </c>
      <c r="I1309" s="1">
        <v>5</v>
      </c>
      <c r="J1309" s="1">
        <v>12</v>
      </c>
      <c r="K1309" s="1">
        <v>5</v>
      </c>
      <c r="L1309" s="6">
        <v>3</v>
      </c>
    </row>
    <row r="1310" spans="2:12" ht="25" x14ac:dyDescent="0.3">
      <c r="E1310" s="52" t="s">
        <v>652</v>
      </c>
      <c r="F1310" s="48"/>
      <c r="G1310" s="49">
        <v>79</v>
      </c>
      <c r="H1310" s="61">
        <v>3</v>
      </c>
      <c r="I1310" s="28">
        <v>24</v>
      </c>
      <c r="J1310" s="28">
        <v>33</v>
      </c>
      <c r="K1310" s="28">
        <v>17</v>
      </c>
      <c r="L1310" s="62">
        <v>2</v>
      </c>
    </row>
    <row r="1312" spans="2:12" x14ac:dyDescent="0.3">
      <c r="B1312" s="35" t="str">
        <f xml:space="preserve"> HYPERLINK("#'目次'!B21", "[15]")</f>
        <v>[15]</v>
      </c>
      <c r="C1312" s="25" t="s">
        <v>14</v>
      </c>
    </row>
    <row r="1315" spans="3:14" x14ac:dyDescent="0.3">
      <c r="C1315" s="25" t="s">
        <v>655</v>
      </c>
    </row>
    <row r="1316" spans="3:14" ht="25" x14ac:dyDescent="0.3">
      <c r="E1316" s="95"/>
      <c r="F1316" s="96"/>
      <c r="G1316" s="37" t="s">
        <v>16</v>
      </c>
      <c r="H1316" s="41" t="s">
        <v>17</v>
      </c>
      <c r="I1316" s="18" t="s">
        <v>18</v>
      </c>
      <c r="J1316" s="18" t="s">
        <v>19</v>
      </c>
      <c r="K1316" s="18" t="s">
        <v>20</v>
      </c>
      <c r="L1316" s="18" t="s">
        <v>21</v>
      </c>
      <c r="M1316" s="18" t="s">
        <v>22</v>
      </c>
      <c r="N1316" s="34" t="s">
        <v>23</v>
      </c>
    </row>
    <row r="1317" spans="3:14" x14ac:dyDescent="0.3">
      <c r="E1317" s="97"/>
      <c r="F1317" s="98"/>
      <c r="G1317" s="40"/>
      <c r="H1317" s="36"/>
      <c r="I1317" s="19"/>
      <c r="J1317" s="19"/>
      <c r="K1317" s="19"/>
      <c r="L1317" s="19"/>
      <c r="M1317" s="19"/>
      <c r="N1317" s="39"/>
    </row>
    <row r="1318" spans="3:14" x14ac:dyDescent="0.3">
      <c r="E1318" s="54" t="s">
        <v>16</v>
      </c>
      <c r="F1318" s="50"/>
      <c r="G1318" s="38">
        <v>55336</v>
      </c>
      <c r="H1318" s="20">
        <v>10222</v>
      </c>
      <c r="I1318" s="20">
        <v>19178</v>
      </c>
      <c r="J1318" s="20">
        <v>13973</v>
      </c>
      <c r="K1318" s="20">
        <v>7022</v>
      </c>
      <c r="L1318" s="20">
        <v>3794</v>
      </c>
      <c r="M1318" s="20">
        <v>900</v>
      </c>
      <c r="N1318" s="51">
        <v>247</v>
      </c>
    </row>
    <row r="1319" spans="3:14" x14ac:dyDescent="0.3">
      <c r="E1319" s="3" t="s">
        <v>656</v>
      </c>
      <c r="F1319" s="4"/>
      <c r="G1319" s="29">
        <v>146</v>
      </c>
      <c r="H1319" s="32">
        <v>29</v>
      </c>
      <c r="I1319" s="17">
        <v>52</v>
      </c>
      <c r="J1319" s="17">
        <v>32</v>
      </c>
      <c r="K1319" s="17">
        <v>16</v>
      </c>
      <c r="L1319" s="17">
        <v>10</v>
      </c>
      <c r="M1319" s="17">
        <v>7</v>
      </c>
      <c r="N1319" s="33">
        <v>0</v>
      </c>
    </row>
    <row r="1320" spans="3:14" x14ac:dyDescent="0.3">
      <c r="E1320" s="3" t="s">
        <v>657</v>
      </c>
      <c r="F1320" s="4"/>
      <c r="G1320" s="5">
        <v>3113</v>
      </c>
      <c r="H1320" s="7">
        <v>599</v>
      </c>
      <c r="I1320" s="1">
        <v>1178</v>
      </c>
      <c r="J1320" s="1">
        <v>658</v>
      </c>
      <c r="K1320" s="1">
        <v>435</v>
      </c>
      <c r="L1320" s="1">
        <v>162</v>
      </c>
      <c r="M1320" s="1">
        <v>72</v>
      </c>
      <c r="N1320" s="6">
        <v>9</v>
      </c>
    </row>
    <row r="1321" spans="3:14" x14ac:dyDescent="0.3">
      <c r="E1321" s="3" t="s">
        <v>658</v>
      </c>
      <c r="F1321" s="4"/>
      <c r="G1321" s="5">
        <v>1043</v>
      </c>
      <c r="H1321" s="7">
        <v>209</v>
      </c>
      <c r="I1321" s="1">
        <v>342</v>
      </c>
      <c r="J1321" s="1">
        <v>260</v>
      </c>
      <c r="K1321" s="1">
        <v>141</v>
      </c>
      <c r="L1321" s="1">
        <v>65</v>
      </c>
      <c r="M1321" s="1">
        <v>24</v>
      </c>
      <c r="N1321" s="6">
        <v>2</v>
      </c>
    </row>
    <row r="1322" spans="3:14" x14ac:dyDescent="0.3">
      <c r="E1322" s="3" t="s">
        <v>659</v>
      </c>
      <c r="F1322" s="4"/>
      <c r="G1322" s="5">
        <v>1031</v>
      </c>
      <c r="H1322" s="7">
        <v>174</v>
      </c>
      <c r="I1322" s="1">
        <v>406</v>
      </c>
      <c r="J1322" s="1">
        <v>239</v>
      </c>
      <c r="K1322" s="1">
        <v>137</v>
      </c>
      <c r="L1322" s="1">
        <v>53</v>
      </c>
      <c r="M1322" s="1">
        <v>19</v>
      </c>
      <c r="N1322" s="6">
        <v>3</v>
      </c>
    </row>
    <row r="1323" spans="3:14" x14ac:dyDescent="0.3">
      <c r="E1323" s="3" t="s">
        <v>660</v>
      </c>
      <c r="F1323" s="4"/>
      <c r="G1323" s="5">
        <v>20363</v>
      </c>
      <c r="H1323" s="7">
        <v>4089</v>
      </c>
      <c r="I1323" s="1">
        <v>7771</v>
      </c>
      <c r="J1323" s="1">
        <v>4786</v>
      </c>
      <c r="K1323" s="1">
        <v>2350</v>
      </c>
      <c r="L1323" s="1">
        <v>1063</v>
      </c>
      <c r="M1323" s="1">
        <v>250</v>
      </c>
      <c r="N1323" s="6">
        <v>54</v>
      </c>
    </row>
    <row r="1324" spans="3:14" x14ac:dyDescent="0.3">
      <c r="E1324" s="3" t="s">
        <v>661</v>
      </c>
      <c r="F1324" s="4"/>
      <c r="G1324" s="5">
        <v>75</v>
      </c>
      <c r="H1324" s="7">
        <v>17</v>
      </c>
      <c r="I1324" s="1">
        <v>28</v>
      </c>
      <c r="J1324" s="1">
        <v>16</v>
      </c>
      <c r="K1324" s="1">
        <v>6</v>
      </c>
      <c r="L1324" s="1">
        <v>3</v>
      </c>
      <c r="M1324" s="1">
        <v>3</v>
      </c>
      <c r="N1324" s="6">
        <v>2</v>
      </c>
    </row>
    <row r="1325" spans="3:14" x14ac:dyDescent="0.3">
      <c r="E1325" s="3" t="s">
        <v>662</v>
      </c>
      <c r="F1325" s="4"/>
      <c r="G1325" s="5">
        <v>123</v>
      </c>
      <c r="H1325" s="7">
        <v>18</v>
      </c>
      <c r="I1325" s="1">
        <v>34</v>
      </c>
      <c r="J1325" s="1">
        <v>32</v>
      </c>
      <c r="K1325" s="1">
        <v>24</v>
      </c>
      <c r="L1325" s="1">
        <v>14</v>
      </c>
      <c r="M1325" s="1">
        <v>1</v>
      </c>
      <c r="N1325" s="6">
        <v>0</v>
      </c>
    </row>
    <row r="1326" spans="3:14" x14ac:dyDescent="0.3">
      <c r="E1326" s="3" t="s">
        <v>663</v>
      </c>
      <c r="F1326" s="4"/>
      <c r="G1326" s="5">
        <v>2516</v>
      </c>
      <c r="H1326" s="7">
        <v>421</v>
      </c>
      <c r="I1326" s="1">
        <v>812</v>
      </c>
      <c r="J1326" s="1">
        <v>601</v>
      </c>
      <c r="K1326" s="1">
        <v>373</v>
      </c>
      <c r="L1326" s="1">
        <v>246</v>
      </c>
      <c r="M1326" s="1">
        <v>53</v>
      </c>
      <c r="N1326" s="6">
        <v>10</v>
      </c>
    </row>
    <row r="1327" spans="3:14" x14ac:dyDescent="0.3">
      <c r="E1327" s="3" t="s">
        <v>664</v>
      </c>
      <c r="F1327" s="4"/>
      <c r="G1327" s="5">
        <v>2955</v>
      </c>
      <c r="H1327" s="7">
        <v>514</v>
      </c>
      <c r="I1327" s="1">
        <v>931</v>
      </c>
      <c r="J1327" s="1">
        <v>767</v>
      </c>
      <c r="K1327" s="1">
        <v>418</v>
      </c>
      <c r="L1327" s="1">
        <v>251</v>
      </c>
      <c r="M1327" s="1">
        <v>67</v>
      </c>
      <c r="N1327" s="6">
        <v>7</v>
      </c>
    </row>
    <row r="1328" spans="3:14" x14ac:dyDescent="0.3">
      <c r="E1328" s="3" t="s">
        <v>665</v>
      </c>
      <c r="F1328" s="4"/>
      <c r="G1328" s="5">
        <v>4352</v>
      </c>
      <c r="H1328" s="7">
        <v>795</v>
      </c>
      <c r="I1328" s="1">
        <v>1433</v>
      </c>
      <c r="J1328" s="1">
        <v>1135</v>
      </c>
      <c r="K1328" s="1">
        <v>556</v>
      </c>
      <c r="L1328" s="1">
        <v>329</v>
      </c>
      <c r="M1328" s="1">
        <v>89</v>
      </c>
      <c r="N1328" s="6">
        <v>15</v>
      </c>
    </row>
    <row r="1329" spans="2:14" x14ac:dyDescent="0.3">
      <c r="E1329" s="3" t="s">
        <v>666</v>
      </c>
      <c r="F1329" s="4"/>
      <c r="G1329" s="5">
        <v>18627</v>
      </c>
      <c r="H1329" s="7">
        <v>3225</v>
      </c>
      <c r="I1329" s="1">
        <v>5930</v>
      </c>
      <c r="J1329" s="1">
        <v>5228</v>
      </c>
      <c r="K1329" s="1">
        <v>2445</v>
      </c>
      <c r="L1329" s="1">
        <v>1473</v>
      </c>
      <c r="M1329" s="1">
        <v>262</v>
      </c>
      <c r="N1329" s="6">
        <v>64</v>
      </c>
    </row>
    <row r="1330" spans="2:14" x14ac:dyDescent="0.3">
      <c r="E1330" s="3" t="s">
        <v>667</v>
      </c>
      <c r="F1330" s="4"/>
      <c r="G1330" s="5">
        <v>155</v>
      </c>
      <c r="H1330" s="7">
        <v>30</v>
      </c>
      <c r="I1330" s="1">
        <v>45</v>
      </c>
      <c r="J1330" s="1">
        <v>35</v>
      </c>
      <c r="K1330" s="1">
        <v>23</v>
      </c>
      <c r="L1330" s="1">
        <v>15</v>
      </c>
      <c r="M1330" s="1">
        <v>6</v>
      </c>
      <c r="N1330" s="6">
        <v>1</v>
      </c>
    </row>
    <row r="1331" spans="2:14" x14ac:dyDescent="0.3">
      <c r="E1331" s="3" t="s">
        <v>668</v>
      </c>
      <c r="F1331" s="4"/>
      <c r="G1331" s="5">
        <v>2</v>
      </c>
      <c r="H1331" s="7">
        <v>0</v>
      </c>
      <c r="I1331" s="1">
        <v>0</v>
      </c>
      <c r="J1331" s="1">
        <v>1</v>
      </c>
      <c r="K1331" s="1">
        <v>1</v>
      </c>
      <c r="L1331" s="1">
        <v>0</v>
      </c>
      <c r="M1331" s="1">
        <v>0</v>
      </c>
      <c r="N1331" s="6">
        <v>0</v>
      </c>
    </row>
    <row r="1332" spans="2:14" x14ac:dyDescent="0.3">
      <c r="E1332" s="3" t="s">
        <v>669</v>
      </c>
      <c r="F1332" s="4"/>
      <c r="G1332" s="5">
        <v>33</v>
      </c>
      <c r="H1332" s="7">
        <v>3</v>
      </c>
      <c r="I1332" s="1">
        <v>7</v>
      </c>
      <c r="J1332" s="1">
        <v>7</v>
      </c>
      <c r="K1332" s="1">
        <v>4</v>
      </c>
      <c r="L1332" s="1">
        <v>9</v>
      </c>
      <c r="M1332" s="1">
        <v>2</v>
      </c>
      <c r="N1332" s="6">
        <v>1</v>
      </c>
    </row>
    <row r="1333" spans="2:14" x14ac:dyDescent="0.3">
      <c r="E1333" s="3" t="s">
        <v>670</v>
      </c>
      <c r="F1333" s="4"/>
      <c r="G1333" s="5">
        <v>27</v>
      </c>
      <c r="H1333" s="7">
        <v>2</v>
      </c>
      <c r="I1333" s="1">
        <v>6</v>
      </c>
      <c r="J1333" s="1">
        <v>11</v>
      </c>
      <c r="K1333" s="1">
        <v>1</v>
      </c>
      <c r="L1333" s="1">
        <v>5</v>
      </c>
      <c r="M1333" s="1">
        <v>2</v>
      </c>
      <c r="N1333" s="6">
        <v>0</v>
      </c>
    </row>
    <row r="1334" spans="2:14" x14ac:dyDescent="0.3">
      <c r="E1334" s="3" t="s">
        <v>671</v>
      </c>
      <c r="F1334" s="4"/>
      <c r="G1334" s="5">
        <v>38</v>
      </c>
      <c r="H1334" s="7">
        <v>3</v>
      </c>
      <c r="I1334" s="1">
        <v>12</v>
      </c>
      <c r="J1334" s="1">
        <v>6</v>
      </c>
      <c r="K1334" s="1">
        <v>6</v>
      </c>
      <c r="L1334" s="1">
        <v>10</v>
      </c>
      <c r="M1334" s="1">
        <v>0</v>
      </c>
      <c r="N1334" s="6">
        <v>1</v>
      </c>
    </row>
    <row r="1335" spans="2:14" x14ac:dyDescent="0.3">
      <c r="E1335" s="3" t="s">
        <v>672</v>
      </c>
      <c r="F1335" s="4"/>
      <c r="G1335" s="5">
        <v>267</v>
      </c>
      <c r="H1335" s="7">
        <v>29</v>
      </c>
      <c r="I1335" s="1">
        <v>72</v>
      </c>
      <c r="J1335" s="1">
        <v>68</v>
      </c>
      <c r="K1335" s="1">
        <v>37</v>
      </c>
      <c r="L1335" s="1">
        <v>42</v>
      </c>
      <c r="M1335" s="1">
        <v>10</v>
      </c>
      <c r="N1335" s="6">
        <v>9</v>
      </c>
    </row>
    <row r="1336" spans="2:14" x14ac:dyDescent="0.3">
      <c r="E1336" s="52" t="s">
        <v>673</v>
      </c>
      <c r="F1336" s="48"/>
      <c r="G1336" s="49">
        <v>3</v>
      </c>
      <c r="H1336" s="61">
        <v>0</v>
      </c>
      <c r="I1336" s="28">
        <v>0</v>
      </c>
      <c r="J1336" s="28">
        <v>1</v>
      </c>
      <c r="K1336" s="28">
        <v>0</v>
      </c>
      <c r="L1336" s="28">
        <v>2</v>
      </c>
      <c r="M1336" s="28">
        <v>0</v>
      </c>
      <c r="N1336" s="62">
        <v>0</v>
      </c>
    </row>
    <row r="1338" spans="2:14" x14ac:dyDescent="0.3">
      <c r="B1338" s="35" t="str">
        <f xml:space="preserve"> HYPERLINK("#'目次'!B22", "[16]")</f>
        <v>[16]</v>
      </c>
      <c r="C1338" s="25" t="s">
        <v>54</v>
      </c>
    </row>
    <row r="1341" spans="2:14" x14ac:dyDescent="0.3">
      <c r="C1341" s="25" t="s">
        <v>655</v>
      </c>
    </row>
    <row r="1342" spans="2:14" ht="37.5" x14ac:dyDescent="0.3">
      <c r="E1342" s="95"/>
      <c r="F1342" s="96"/>
      <c r="G1342" s="37" t="s">
        <v>16</v>
      </c>
      <c r="H1342" s="41" t="s">
        <v>55</v>
      </c>
      <c r="I1342" s="18" t="s">
        <v>56</v>
      </c>
      <c r="J1342" s="18" t="s">
        <v>57</v>
      </c>
      <c r="K1342" s="18" t="s">
        <v>58</v>
      </c>
      <c r="L1342" s="34" t="s">
        <v>59</v>
      </c>
    </row>
    <row r="1343" spans="2:14" x14ac:dyDescent="0.3">
      <c r="E1343" s="97"/>
      <c r="F1343" s="98"/>
      <c r="G1343" s="40"/>
      <c r="H1343" s="36"/>
      <c r="I1343" s="19"/>
      <c r="J1343" s="19"/>
      <c r="K1343" s="19"/>
      <c r="L1343" s="39"/>
    </row>
    <row r="1344" spans="2:14" x14ac:dyDescent="0.3">
      <c r="E1344" s="54" t="s">
        <v>16</v>
      </c>
      <c r="F1344" s="50"/>
      <c r="G1344" s="38">
        <v>55336</v>
      </c>
      <c r="H1344" s="20">
        <v>4906</v>
      </c>
      <c r="I1344" s="20">
        <v>24562</v>
      </c>
      <c r="J1344" s="20">
        <v>17342</v>
      </c>
      <c r="K1344" s="20">
        <v>6139</v>
      </c>
      <c r="L1344" s="51">
        <v>2387</v>
      </c>
    </row>
    <row r="1345" spans="5:12" x14ac:dyDescent="0.3">
      <c r="E1345" s="3" t="s">
        <v>656</v>
      </c>
      <c r="F1345" s="4"/>
      <c r="G1345" s="29">
        <v>146</v>
      </c>
      <c r="H1345" s="32">
        <v>13</v>
      </c>
      <c r="I1345" s="17">
        <v>54</v>
      </c>
      <c r="J1345" s="17">
        <v>46</v>
      </c>
      <c r="K1345" s="17">
        <v>21</v>
      </c>
      <c r="L1345" s="33">
        <v>12</v>
      </c>
    </row>
    <row r="1346" spans="5:12" x14ac:dyDescent="0.3">
      <c r="E1346" s="3" t="s">
        <v>657</v>
      </c>
      <c r="F1346" s="4"/>
      <c r="G1346" s="5">
        <v>3113</v>
      </c>
      <c r="H1346" s="7">
        <v>223</v>
      </c>
      <c r="I1346" s="1">
        <v>1305</v>
      </c>
      <c r="J1346" s="1">
        <v>1049</v>
      </c>
      <c r="K1346" s="1">
        <v>371</v>
      </c>
      <c r="L1346" s="6">
        <v>165</v>
      </c>
    </row>
    <row r="1347" spans="5:12" x14ac:dyDescent="0.3">
      <c r="E1347" s="3" t="s">
        <v>658</v>
      </c>
      <c r="F1347" s="4"/>
      <c r="G1347" s="5">
        <v>1043</v>
      </c>
      <c r="H1347" s="7">
        <v>82</v>
      </c>
      <c r="I1347" s="1">
        <v>461</v>
      </c>
      <c r="J1347" s="1">
        <v>334</v>
      </c>
      <c r="K1347" s="1">
        <v>106</v>
      </c>
      <c r="L1347" s="6">
        <v>60</v>
      </c>
    </row>
    <row r="1348" spans="5:12" x14ac:dyDescent="0.3">
      <c r="E1348" s="3" t="s">
        <v>659</v>
      </c>
      <c r="F1348" s="4"/>
      <c r="G1348" s="5">
        <v>1031</v>
      </c>
      <c r="H1348" s="7">
        <v>71</v>
      </c>
      <c r="I1348" s="1">
        <v>452</v>
      </c>
      <c r="J1348" s="1">
        <v>352</v>
      </c>
      <c r="K1348" s="1">
        <v>108</v>
      </c>
      <c r="L1348" s="6">
        <v>48</v>
      </c>
    </row>
    <row r="1349" spans="5:12" x14ac:dyDescent="0.3">
      <c r="E1349" s="3" t="s">
        <v>660</v>
      </c>
      <c r="F1349" s="4"/>
      <c r="G1349" s="5">
        <v>20363</v>
      </c>
      <c r="H1349" s="7">
        <v>1348</v>
      </c>
      <c r="I1349" s="1">
        <v>8840</v>
      </c>
      <c r="J1349" s="1">
        <v>7026</v>
      </c>
      <c r="K1349" s="1">
        <v>2483</v>
      </c>
      <c r="L1349" s="6">
        <v>666</v>
      </c>
    </row>
    <row r="1350" spans="5:12" x14ac:dyDescent="0.3">
      <c r="E1350" s="3" t="s">
        <v>661</v>
      </c>
      <c r="F1350" s="4"/>
      <c r="G1350" s="5">
        <v>75</v>
      </c>
      <c r="H1350" s="7">
        <v>4</v>
      </c>
      <c r="I1350" s="1">
        <v>31</v>
      </c>
      <c r="J1350" s="1">
        <v>21</v>
      </c>
      <c r="K1350" s="1">
        <v>13</v>
      </c>
      <c r="L1350" s="6">
        <v>6</v>
      </c>
    </row>
    <row r="1351" spans="5:12" x14ac:dyDescent="0.3">
      <c r="E1351" s="3" t="s">
        <v>662</v>
      </c>
      <c r="F1351" s="4"/>
      <c r="G1351" s="5">
        <v>123</v>
      </c>
      <c r="H1351" s="7">
        <v>22</v>
      </c>
      <c r="I1351" s="1">
        <v>52</v>
      </c>
      <c r="J1351" s="1">
        <v>29</v>
      </c>
      <c r="K1351" s="1">
        <v>12</v>
      </c>
      <c r="L1351" s="6">
        <v>8</v>
      </c>
    </row>
    <row r="1352" spans="5:12" x14ac:dyDescent="0.3">
      <c r="E1352" s="3" t="s">
        <v>663</v>
      </c>
      <c r="F1352" s="4"/>
      <c r="G1352" s="5">
        <v>2516</v>
      </c>
      <c r="H1352" s="7">
        <v>317</v>
      </c>
      <c r="I1352" s="1">
        <v>1062</v>
      </c>
      <c r="J1352" s="1">
        <v>736</v>
      </c>
      <c r="K1352" s="1">
        <v>265</v>
      </c>
      <c r="L1352" s="6">
        <v>136</v>
      </c>
    </row>
    <row r="1353" spans="5:12" x14ac:dyDescent="0.3">
      <c r="E1353" s="3" t="s">
        <v>664</v>
      </c>
      <c r="F1353" s="4"/>
      <c r="G1353" s="5">
        <v>2955</v>
      </c>
      <c r="H1353" s="7">
        <v>368</v>
      </c>
      <c r="I1353" s="1">
        <v>1305</v>
      </c>
      <c r="J1353" s="1">
        <v>809</v>
      </c>
      <c r="K1353" s="1">
        <v>316</v>
      </c>
      <c r="L1353" s="6">
        <v>157</v>
      </c>
    </row>
    <row r="1354" spans="5:12" x14ac:dyDescent="0.3">
      <c r="E1354" s="3" t="s">
        <v>665</v>
      </c>
      <c r="F1354" s="4"/>
      <c r="G1354" s="5">
        <v>4352</v>
      </c>
      <c r="H1354" s="7">
        <v>451</v>
      </c>
      <c r="I1354" s="1">
        <v>1906</v>
      </c>
      <c r="J1354" s="1">
        <v>1325</v>
      </c>
      <c r="K1354" s="1">
        <v>451</v>
      </c>
      <c r="L1354" s="6">
        <v>219</v>
      </c>
    </row>
    <row r="1355" spans="5:12" x14ac:dyDescent="0.3">
      <c r="E1355" s="3" t="s">
        <v>666</v>
      </c>
      <c r="F1355" s="4"/>
      <c r="G1355" s="5">
        <v>18627</v>
      </c>
      <c r="H1355" s="7">
        <v>1861</v>
      </c>
      <c r="I1355" s="1">
        <v>8730</v>
      </c>
      <c r="J1355" s="1">
        <v>5387</v>
      </c>
      <c r="K1355" s="1">
        <v>1936</v>
      </c>
      <c r="L1355" s="6">
        <v>713</v>
      </c>
    </row>
    <row r="1356" spans="5:12" x14ac:dyDescent="0.3">
      <c r="E1356" s="3" t="s">
        <v>667</v>
      </c>
      <c r="F1356" s="4"/>
      <c r="G1356" s="5">
        <v>155</v>
      </c>
      <c r="H1356" s="7">
        <v>13</v>
      </c>
      <c r="I1356" s="1">
        <v>66</v>
      </c>
      <c r="J1356" s="1">
        <v>48</v>
      </c>
      <c r="K1356" s="1">
        <v>18</v>
      </c>
      <c r="L1356" s="6">
        <v>10</v>
      </c>
    </row>
    <row r="1357" spans="5:12" x14ac:dyDescent="0.3">
      <c r="E1357" s="3" t="s">
        <v>668</v>
      </c>
      <c r="F1357" s="4"/>
      <c r="G1357" s="5">
        <v>2</v>
      </c>
      <c r="H1357" s="7">
        <v>1</v>
      </c>
      <c r="I1357" s="1">
        <v>1</v>
      </c>
      <c r="J1357" s="1">
        <v>0</v>
      </c>
      <c r="K1357" s="1">
        <v>0</v>
      </c>
      <c r="L1357" s="6">
        <v>0</v>
      </c>
    </row>
    <row r="1358" spans="5:12" x14ac:dyDescent="0.3">
      <c r="E1358" s="3" t="s">
        <v>669</v>
      </c>
      <c r="F1358" s="4"/>
      <c r="G1358" s="5">
        <v>33</v>
      </c>
      <c r="H1358" s="7">
        <v>11</v>
      </c>
      <c r="I1358" s="1">
        <v>10</v>
      </c>
      <c r="J1358" s="1">
        <v>6</v>
      </c>
      <c r="K1358" s="1">
        <v>1</v>
      </c>
      <c r="L1358" s="6">
        <v>5</v>
      </c>
    </row>
    <row r="1359" spans="5:12" x14ac:dyDescent="0.3">
      <c r="E1359" s="3" t="s">
        <v>670</v>
      </c>
      <c r="F1359" s="4"/>
      <c r="G1359" s="5">
        <v>27</v>
      </c>
      <c r="H1359" s="7">
        <v>3</v>
      </c>
      <c r="I1359" s="1">
        <v>12</v>
      </c>
      <c r="J1359" s="1">
        <v>7</v>
      </c>
      <c r="K1359" s="1">
        <v>1</v>
      </c>
      <c r="L1359" s="6">
        <v>4</v>
      </c>
    </row>
    <row r="1360" spans="5:12" x14ac:dyDescent="0.3">
      <c r="E1360" s="3" t="s">
        <v>671</v>
      </c>
      <c r="F1360" s="4"/>
      <c r="G1360" s="5">
        <v>38</v>
      </c>
      <c r="H1360" s="7">
        <v>8</v>
      </c>
      <c r="I1360" s="1">
        <v>14</v>
      </c>
      <c r="J1360" s="1">
        <v>11</v>
      </c>
      <c r="K1360" s="1">
        <v>0</v>
      </c>
      <c r="L1360" s="6">
        <v>5</v>
      </c>
    </row>
    <row r="1361" spans="2:14" x14ac:dyDescent="0.3">
      <c r="E1361" s="3" t="s">
        <v>672</v>
      </c>
      <c r="F1361" s="4"/>
      <c r="G1361" s="5">
        <v>267</v>
      </c>
      <c r="H1361" s="7">
        <v>50</v>
      </c>
      <c r="I1361" s="1">
        <v>115</v>
      </c>
      <c r="J1361" s="1">
        <v>57</v>
      </c>
      <c r="K1361" s="1">
        <v>7</v>
      </c>
      <c r="L1361" s="6">
        <v>38</v>
      </c>
    </row>
    <row r="1362" spans="2:14" x14ac:dyDescent="0.3">
      <c r="E1362" s="52" t="s">
        <v>673</v>
      </c>
      <c r="F1362" s="48"/>
      <c r="G1362" s="49">
        <v>3</v>
      </c>
      <c r="H1362" s="61">
        <v>2</v>
      </c>
      <c r="I1362" s="28">
        <v>1</v>
      </c>
      <c r="J1362" s="28">
        <v>0</v>
      </c>
      <c r="K1362" s="28">
        <v>0</v>
      </c>
      <c r="L1362" s="62">
        <v>0</v>
      </c>
    </row>
    <row r="1364" spans="2:14" x14ac:dyDescent="0.3">
      <c r="B1364" s="35" t="str">
        <f xml:space="preserve"> HYPERLINK("#'目次'!B23", "[17]")</f>
        <v>[17]</v>
      </c>
      <c r="C1364" s="25" t="s">
        <v>14</v>
      </c>
    </row>
    <row r="1367" spans="2:14" x14ac:dyDescent="0.3">
      <c r="C1367" s="25" t="s">
        <v>676</v>
      </c>
    </row>
    <row r="1368" spans="2:14" ht="25" x14ac:dyDescent="0.3">
      <c r="E1368" s="95"/>
      <c r="F1368" s="96"/>
      <c r="G1368" s="37" t="s">
        <v>16</v>
      </c>
      <c r="H1368" s="41" t="s">
        <v>17</v>
      </c>
      <c r="I1368" s="18" t="s">
        <v>18</v>
      </c>
      <c r="J1368" s="18" t="s">
        <v>19</v>
      </c>
      <c r="K1368" s="18" t="s">
        <v>20</v>
      </c>
      <c r="L1368" s="18" t="s">
        <v>21</v>
      </c>
      <c r="M1368" s="18" t="s">
        <v>22</v>
      </c>
      <c r="N1368" s="34" t="s">
        <v>23</v>
      </c>
    </row>
    <row r="1369" spans="2:14" x14ac:dyDescent="0.3">
      <c r="E1369" s="97"/>
      <c r="F1369" s="98"/>
      <c r="G1369" s="40"/>
      <c r="H1369" s="36"/>
      <c r="I1369" s="19"/>
      <c r="J1369" s="19"/>
      <c r="K1369" s="19"/>
      <c r="L1369" s="19"/>
      <c r="M1369" s="19"/>
      <c r="N1369" s="39"/>
    </row>
    <row r="1370" spans="2:14" x14ac:dyDescent="0.3">
      <c r="E1370" s="54" t="s">
        <v>16</v>
      </c>
      <c r="F1370" s="50"/>
      <c r="G1370" s="38">
        <v>55336</v>
      </c>
      <c r="H1370" s="20">
        <v>10222</v>
      </c>
      <c r="I1370" s="20">
        <v>19178</v>
      </c>
      <c r="J1370" s="20">
        <v>13973</v>
      </c>
      <c r="K1370" s="20">
        <v>7022</v>
      </c>
      <c r="L1370" s="20">
        <v>3794</v>
      </c>
      <c r="M1370" s="20">
        <v>900</v>
      </c>
      <c r="N1370" s="51">
        <v>247</v>
      </c>
    </row>
    <row r="1371" spans="2:14" ht="25" x14ac:dyDescent="0.3">
      <c r="E1371" s="3" t="s">
        <v>677</v>
      </c>
      <c r="F1371" s="4"/>
      <c r="G1371" s="29">
        <v>27</v>
      </c>
      <c r="H1371" s="32">
        <v>3</v>
      </c>
      <c r="I1371" s="17">
        <v>5</v>
      </c>
      <c r="J1371" s="17">
        <v>11</v>
      </c>
      <c r="K1371" s="17">
        <v>4</v>
      </c>
      <c r="L1371" s="17">
        <v>2</v>
      </c>
      <c r="M1371" s="17">
        <v>2</v>
      </c>
      <c r="N1371" s="33">
        <v>0</v>
      </c>
    </row>
    <row r="1372" spans="2:14" x14ac:dyDescent="0.3">
      <c r="E1372" s="3" t="s">
        <v>678</v>
      </c>
      <c r="F1372" s="4"/>
      <c r="G1372" s="5">
        <v>269</v>
      </c>
      <c r="H1372" s="7">
        <v>44</v>
      </c>
      <c r="I1372" s="1">
        <v>84</v>
      </c>
      <c r="J1372" s="1">
        <v>73</v>
      </c>
      <c r="K1372" s="1">
        <v>46</v>
      </c>
      <c r="L1372" s="1">
        <v>21</v>
      </c>
      <c r="M1372" s="1">
        <v>1</v>
      </c>
      <c r="N1372" s="6">
        <v>0</v>
      </c>
    </row>
    <row r="1373" spans="2:14" x14ac:dyDescent="0.3">
      <c r="E1373" s="3" t="s">
        <v>679</v>
      </c>
      <c r="F1373" s="4"/>
      <c r="G1373" s="5">
        <v>7</v>
      </c>
      <c r="H1373" s="7">
        <v>5</v>
      </c>
      <c r="I1373" s="1">
        <v>0</v>
      </c>
      <c r="J1373" s="1">
        <v>2</v>
      </c>
      <c r="K1373" s="1">
        <v>0</v>
      </c>
      <c r="L1373" s="1">
        <v>0</v>
      </c>
      <c r="M1373" s="1">
        <v>0</v>
      </c>
      <c r="N1373" s="6">
        <v>0</v>
      </c>
    </row>
    <row r="1374" spans="2:14" x14ac:dyDescent="0.3">
      <c r="E1374" s="3" t="s">
        <v>680</v>
      </c>
      <c r="F1374" s="4"/>
      <c r="G1374" s="5">
        <v>18</v>
      </c>
      <c r="H1374" s="7">
        <v>0</v>
      </c>
      <c r="I1374" s="1">
        <v>4</v>
      </c>
      <c r="J1374" s="1">
        <v>5</v>
      </c>
      <c r="K1374" s="1">
        <v>6</v>
      </c>
      <c r="L1374" s="1">
        <v>3</v>
      </c>
      <c r="M1374" s="1">
        <v>0</v>
      </c>
      <c r="N1374" s="6">
        <v>0</v>
      </c>
    </row>
    <row r="1375" spans="2:14" x14ac:dyDescent="0.3">
      <c r="E1375" s="3" t="s">
        <v>681</v>
      </c>
      <c r="F1375" s="4"/>
      <c r="G1375" s="5">
        <v>129</v>
      </c>
      <c r="H1375" s="7">
        <v>12</v>
      </c>
      <c r="I1375" s="1">
        <v>33</v>
      </c>
      <c r="J1375" s="1">
        <v>39</v>
      </c>
      <c r="K1375" s="1">
        <v>25</v>
      </c>
      <c r="L1375" s="1">
        <v>19</v>
      </c>
      <c r="M1375" s="1">
        <v>1</v>
      </c>
      <c r="N1375" s="6">
        <v>0</v>
      </c>
    </row>
    <row r="1376" spans="2:14" ht="25" x14ac:dyDescent="0.3">
      <c r="E1376" s="3" t="s">
        <v>682</v>
      </c>
      <c r="F1376" s="4"/>
      <c r="G1376" s="5">
        <v>3</v>
      </c>
      <c r="H1376" s="7">
        <v>0</v>
      </c>
      <c r="I1376" s="1">
        <v>1</v>
      </c>
      <c r="J1376" s="1">
        <v>1</v>
      </c>
      <c r="K1376" s="1">
        <v>0</v>
      </c>
      <c r="L1376" s="1">
        <v>1</v>
      </c>
      <c r="M1376" s="1">
        <v>0</v>
      </c>
      <c r="N1376" s="6">
        <v>0</v>
      </c>
    </row>
    <row r="1377" spans="5:14" ht="25" x14ac:dyDescent="0.3">
      <c r="E1377" s="3" t="s">
        <v>683</v>
      </c>
      <c r="F1377" s="4"/>
      <c r="G1377" s="5">
        <v>16</v>
      </c>
      <c r="H1377" s="7">
        <v>4</v>
      </c>
      <c r="I1377" s="1">
        <v>3</v>
      </c>
      <c r="J1377" s="1">
        <v>4</v>
      </c>
      <c r="K1377" s="1">
        <v>1</v>
      </c>
      <c r="L1377" s="1">
        <v>3</v>
      </c>
      <c r="M1377" s="1">
        <v>1</v>
      </c>
      <c r="N1377" s="6">
        <v>0</v>
      </c>
    </row>
    <row r="1378" spans="5:14" x14ac:dyDescent="0.3">
      <c r="E1378" s="3" t="s">
        <v>684</v>
      </c>
      <c r="F1378" s="4"/>
      <c r="G1378" s="5">
        <v>273</v>
      </c>
      <c r="H1378" s="7">
        <v>35</v>
      </c>
      <c r="I1378" s="1">
        <v>82</v>
      </c>
      <c r="J1378" s="1">
        <v>75</v>
      </c>
      <c r="K1378" s="1">
        <v>43</v>
      </c>
      <c r="L1378" s="1">
        <v>32</v>
      </c>
      <c r="M1378" s="1">
        <v>5</v>
      </c>
      <c r="N1378" s="6">
        <v>1</v>
      </c>
    </row>
    <row r="1379" spans="5:14" x14ac:dyDescent="0.3">
      <c r="E1379" s="3" t="s">
        <v>685</v>
      </c>
      <c r="F1379" s="4"/>
      <c r="G1379" s="5">
        <v>184</v>
      </c>
      <c r="H1379" s="7">
        <v>33</v>
      </c>
      <c r="I1379" s="1">
        <v>45</v>
      </c>
      <c r="J1379" s="1">
        <v>50</v>
      </c>
      <c r="K1379" s="1">
        <v>30</v>
      </c>
      <c r="L1379" s="1">
        <v>20</v>
      </c>
      <c r="M1379" s="1">
        <v>6</v>
      </c>
      <c r="N1379" s="6">
        <v>0</v>
      </c>
    </row>
    <row r="1380" spans="5:14" x14ac:dyDescent="0.3">
      <c r="E1380" s="3" t="s">
        <v>686</v>
      </c>
      <c r="F1380" s="4"/>
      <c r="G1380" s="5">
        <v>114</v>
      </c>
      <c r="H1380" s="7">
        <v>19</v>
      </c>
      <c r="I1380" s="1">
        <v>26</v>
      </c>
      <c r="J1380" s="1">
        <v>37</v>
      </c>
      <c r="K1380" s="1">
        <v>18</v>
      </c>
      <c r="L1380" s="1">
        <v>13</v>
      </c>
      <c r="M1380" s="1">
        <v>1</v>
      </c>
      <c r="N1380" s="6">
        <v>0</v>
      </c>
    </row>
    <row r="1381" spans="5:14" x14ac:dyDescent="0.3">
      <c r="E1381" s="3" t="s">
        <v>687</v>
      </c>
      <c r="F1381" s="4"/>
      <c r="G1381" s="5">
        <v>2664</v>
      </c>
      <c r="H1381" s="7">
        <v>413</v>
      </c>
      <c r="I1381" s="1">
        <v>742</v>
      </c>
      <c r="J1381" s="1">
        <v>802</v>
      </c>
      <c r="K1381" s="1">
        <v>399</v>
      </c>
      <c r="L1381" s="1">
        <v>287</v>
      </c>
      <c r="M1381" s="1">
        <v>18</v>
      </c>
      <c r="N1381" s="6">
        <v>3</v>
      </c>
    </row>
    <row r="1382" spans="5:14" ht="25" x14ac:dyDescent="0.3">
      <c r="E1382" s="3" t="s">
        <v>688</v>
      </c>
      <c r="F1382" s="4"/>
      <c r="G1382" s="5">
        <v>20</v>
      </c>
      <c r="H1382" s="7">
        <v>3</v>
      </c>
      <c r="I1382" s="1">
        <v>5</v>
      </c>
      <c r="J1382" s="1">
        <v>4</v>
      </c>
      <c r="K1382" s="1">
        <v>3</v>
      </c>
      <c r="L1382" s="1">
        <v>3</v>
      </c>
      <c r="M1382" s="1">
        <v>1</v>
      </c>
      <c r="N1382" s="6">
        <v>1</v>
      </c>
    </row>
    <row r="1383" spans="5:14" ht="25" x14ac:dyDescent="0.3">
      <c r="E1383" s="3" t="s">
        <v>689</v>
      </c>
      <c r="F1383" s="4"/>
      <c r="G1383" s="5">
        <v>31</v>
      </c>
      <c r="H1383" s="7">
        <v>7</v>
      </c>
      <c r="I1383" s="1">
        <v>7</v>
      </c>
      <c r="J1383" s="1">
        <v>8</v>
      </c>
      <c r="K1383" s="1">
        <v>5</v>
      </c>
      <c r="L1383" s="1">
        <v>4</v>
      </c>
      <c r="M1383" s="1">
        <v>0</v>
      </c>
      <c r="N1383" s="6">
        <v>0</v>
      </c>
    </row>
    <row r="1384" spans="5:14" x14ac:dyDescent="0.3">
      <c r="E1384" s="3" t="s">
        <v>690</v>
      </c>
      <c r="F1384" s="4"/>
      <c r="G1384" s="5">
        <v>522</v>
      </c>
      <c r="H1384" s="7">
        <v>97</v>
      </c>
      <c r="I1384" s="1">
        <v>149</v>
      </c>
      <c r="J1384" s="1">
        <v>113</v>
      </c>
      <c r="K1384" s="1">
        <v>84</v>
      </c>
      <c r="L1384" s="1">
        <v>61</v>
      </c>
      <c r="M1384" s="1">
        <v>14</v>
      </c>
      <c r="N1384" s="6">
        <v>4</v>
      </c>
    </row>
    <row r="1385" spans="5:14" x14ac:dyDescent="0.3">
      <c r="E1385" s="3" t="s">
        <v>691</v>
      </c>
      <c r="F1385" s="4"/>
      <c r="G1385" s="5">
        <v>610</v>
      </c>
      <c r="H1385" s="7">
        <v>83</v>
      </c>
      <c r="I1385" s="1">
        <v>157</v>
      </c>
      <c r="J1385" s="1">
        <v>171</v>
      </c>
      <c r="K1385" s="1">
        <v>120</v>
      </c>
      <c r="L1385" s="1">
        <v>70</v>
      </c>
      <c r="M1385" s="1">
        <v>9</v>
      </c>
      <c r="N1385" s="6">
        <v>0</v>
      </c>
    </row>
    <row r="1386" spans="5:14" x14ac:dyDescent="0.3">
      <c r="E1386" s="3" t="s">
        <v>692</v>
      </c>
      <c r="F1386" s="4"/>
      <c r="G1386" s="5">
        <v>460</v>
      </c>
      <c r="H1386" s="7">
        <v>62</v>
      </c>
      <c r="I1386" s="1">
        <v>136</v>
      </c>
      <c r="J1386" s="1">
        <v>130</v>
      </c>
      <c r="K1386" s="1">
        <v>74</v>
      </c>
      <c r="L1386" s="1">
        <v>52</v>
      </c>
      <c r="M1386" s="1">
        <v>6</v>
      </c>
      <c r="N1386" s="6">
        <v>0</v>
      </c>
    </row>
    <row r="1387" spans="5:14" x14ac:dyDescent="0.3">
      <c r="E1387" s="3" t="s">
        <v>693</v>
      </c>
      <c r="F1387" s="4"/>
      <c r="G1387" s="5">
        <v>7470</v>
      </c>
      <c r="H1387" s="7">
        <v>1286</v>
      </c>
      <c r="I1387" s="1">
        <v>2315</v>
      </c>
      <c r="J1387" s="1">
        <v>2026</v>
      </c>
      <c r="K1387" s="1">
        <v>1136</v>
      </c>
      <c r="L1387" s="1">
        <v>618</v>
      </c>
      <c r="M1387" s="1">
        <v>80</v>
      </c>
      <c r="N1387" s="6">
        <v>9</v>
      </c>
    </row>
    <row r="1388" spans="5:14" ht="25" x14ac:dyDescent="0.3">
      <c r="E1388" s="3" t="s">
        <v>694</v>
      </c>
      <c r="F1388" s="4"/>
      <c r="G1388" s="5">
        <v>30</v>
      </c>
      <c r="H1388" s="7">
        <v>7</v>
      </c>
      <c r="I1388" s="1">
        <v>8</v>
      </c>
      <c r="J1388" s="1">
        <v>4</v>
      </c>
      <c r="K1388" s="1">
        <v>7</v>
      </c>
      <c r="L1388" s="1">
        <v>4</v>
      </c>
      <c r="M1388" s="1">
        <v>0</v>
      </c>
      <c r="N1388" s="6">
        <v>0</v>
      </c>
    </row>
    <row r="1389" spans="5:14" ht="25" x14ac:dyDescent="0.3">
      <c r="E1389" s="3" t="s">
        <v>695</v>
      </c>
      <c r="F1389" s="4"/>
      <c r="G1389" s="5">
        <v>49</v>
      </c>
      <c r="H1389" s="7">
        <v>8</v>
      </c>
      <c r="I1389" s="1">
        <v>12</v>
      </c>
      <c r="J1389" s="1">
        <v>13</v>
      </c>
      <c r="K1389" s="1">
        <v>10</v>
      </c>
      <c r="L1389" s="1">
        <v>5</v>
      </c>
      <c r="M1389" s="1">
        <v>1</v>
      </c>
      <c r="N1389" s="6">
        <v>0</v>
      </c>
    </row>
    <row r="1390" spans="5:14" x14ac:dyDescent="0.3">
      <c r="E1390" s="3" t="s">
        <v>696</v>
      </c>
      <c r="F1390" s="4"/>
      <c r="G1390" s="5">
        <v>1221</v>
      </c>
      <c r="H1390" s="7">
        <v>244</v>
      </c>
      <c r="I1390" s="1">
        <v>388</v>
      </c>
      <c r="J1390" s="1">
        <v>263</v>
      </c>
      <c r="K1390" s="1">
        <v>196</v>
      </c>
      <c r="L1390" s="1">
        <v>103</v>
      </c>
      <c r="M1390" s="1">
        <v>22</v>
      </c>
      <c r="N1390" s="6">
        <v>5</v>
      </c>
    </row>
    <row r="1391" spans="5:14" x14ac:dyDescent="0.3">
      <c r="E1391" s="3" t="s">
        <v>697</v>
      </c>
      <c r="F1391" s="4"/>
      <c r="G1391" s="5">
        <v>1139</v>
      </c>
      <c r="H1391" s="7">
        <v>203</v>
      </c>
      <c r="I1391" s="1">
        <v>335</v>
      </c>
      <c r="J1391" s="1">
        <v>292</v>
      </c>
      <c r="K1391" s="1">
        <v>173</v>
      </c>
      <c r="L1391" s="1">
        <v>103</v>
      </c>
      <c r="M1391" s="1">
        <v>28</v>
      </c>
      <c r="N1391" s="6">
        <v>5</v>
      </c>
    </row>
    <row r="1392" spans="5:14" x14ac:dyDescent="0.3">
      <c r="E1392" s="3" t="s">
        <v>698</v>
      </c>
      <c r="F1392" s="4"/>
      <c r="G1392" s="5">
        <v>1648</v>
      </c>
      <c r="H1392" s="7">
        <v>294</v>
      </c>
      <c r="I1392" s="1">
        <v>515</v>
      </c>
      <c r="J1392" s="1">
        <v>434</v>
      </c>
      <c r="K1392" s="1">
        <v>234</v>
      </c>
      <c r="L1392" s="1">
        <v>128</v>
      </c>
      <c r="M1392" s="1">
        <v>35</v>
      </c>
      <c r="N1392" s="6">
        <v>8</v>
      </c>
    </row>
    <row r="1393" spans="5:14" x14ac:dyDescent="0.3">
      <c r="E1393" s="3" t="s">
        <v>699</v>
      </c>
      <c r="F1393" s="4"/>
      <c r="G1393" s="5">
        <v>11671</v>
      </c>
      <c r="H1393" s="7">
        <v>2121</v>
      </c>
      <c r="I1393" s="1">
        <v>4109</v>
      </c>
      <c r="J1393" s="1">
        <v>2939</v>
      </c>
      <c r="K1393" s="1">
        <v>1486</v>
      </c>
      <c r="L1393" s="1">
        <v>810</v>
      </c>
      <c r="M1393" s="1">
        <v>174</v>
      </c>
      <c r="N1393" s="6">
        <v>32</v>
      </c>
    </row>
    <row r="1394" spans="5:14" ht="25" x14ac:dyDescent="0.3">
      <c r="E1394" s="3" t="s">
        <v>700</v>
      </c>
      <c r="F1394" s="4"/>
      <c r="G1394" s="5">
        <v>63</v>
      </c>
      <c r="H1394" s="7">
        <v>7</v>
      </c>
      <c r="I1394" s="1">
        <v>17</v>
      </c>
      <c r="J1394" s="1">
        <v>20</v>
      </c>
      <c r="K1394" s="1">
        <v>8</v>
      </c>
      <c r="L1394" s="1">
        <v>7</v>
      </c>
      <c r="M1394" s="1">
        <v>3</v>
      </c>
      <c r="N1394" s="6">
        <v>1</v>
      </c>
    </row>
    <row r="1395" spans="5:14" ht="25" x14ac:dyDescent="0.3">
      <c r="E1395" s="3" t="s">
        <v>701</v>
      </c>
      <c r="F1395" s="4"/>
      <c r="G1395" s="5">
        <v>61</v>
      </c>
      <c r="H1395" s="7">
        <v>9</v>
      </c>
      <c r="I1395" s="1">
        <v>17</v>
      </c>
      <c r="J1395" s="1">
        <v>14</v>
      </c>
      <c r="K1395" s="1">
        <v>14</v>
      </c>
      <c r="L1395" s="1">
        <v>5</v>
      </c>
      <c r="M1395" s="1">
        <v>2</v>
      </c>
      <c r="N1395" s="6">
        <v>0</v>
      </c>
    </row>
    <row r="1396" spans="5:14" x14ac:dyDescent="0.3">
      <c r="E1396" s="3" t="s">
        <v>702</v>
      </c>
      <c r="F1396" s="4"/>
      <c r="G1396" s="5">
        <v>1956</v>
      </c>
      <c r="H1396" s="7">
        <v>312</v>
      </c>
      <c r="I1396" s="1">
        <v>697</v>
      </c>
      <c r="J1396" s="1">
        <v>461</v>
      </c>
      <c r="K1396" s="1">
        <v>287</v>
      </c>
      <c r="L1396" s="1">
        <v>143</v>
      </c>
      <c r="M1396" s="1">
        <v>50</v>
      </c>
      <c r="N1396" s="6">
        <v>6</v>
      </c>
    </row>
    <row r="1397" spans="5:14" x14ac:dyDescent="0.3">
      <c r="E1397" s="3" t="s">
        <v>703</v>
      </c>
      <c r="F1397" s="4"/>
      <c r="G1397" s="5">
        <v>1367</v>
      </c>
      <c r="H1397" s="7">
        <v>235</v>
      </c>
      <c r="I1397" s="1">
        <v>450</v>
      </c>
      <c r="J1397" s="1">
        <v>361</v>
      </c>
      <c r="K1397" s="1">
        <v>181</v>
      </c>
      <c r="L1397" s="1">
        <v>98</v>
      </c>
      <c r="M1397" s="1">
        <v>39</v>
      </c>
      <c r="N1397" s="6">
        <v>3</v>
      </c>
    </row>
    <row r="1398" spans="5:14" x14ac:dyDescent="0.3">
      <c r="E1398" s="3" t="s">
        <v>704</v>
      </c>
      <c r="F1398" s="4"/>
      <c r="G1398" s="5">
        <v>2094</v>
      </c>
      <c r="H1398" s="7">
        <v>345</v>
      </c>
      <c r="I1398" s="1">
        <v>733</v>
      </c>
      <c r="J1398" s="1">
        <v>541</v>
      </c>
      <c r="K1398" s="1">
        <v>268</v>
      </c>
      <c r="L1398" s="1">
        <v>157</v>
      </c>
      <c r="M1398" s="1">
        <v>48</v>
      </c>
      <c r="N1398" s="6">
        <v>2</v>
      </c>
    </row>
    <row r="1399" spans="5:14" x14ac:dyDescent="0.3">
      <c r="E1399" s="3" t="s">
        <v>705</v>
      </c>
      <c r="F1399" s="4"/>
      <c r="G1399" s="5">
        <v>10934</v>
      </c>
      <c r="H1399" s="7">
        <v>2012</v>
      </c>
      <c r="I1399" s="1">
        <v>3951</v>
      </c>
      <c r="J1399" s="1">
        <v>2839</v>
      </c>
      <c r="K1399" s="1">
        <v>1295</v>
      </c>
      <c r="L1399" s="1">
        <v>622</v>
      </c>
      <c r="M1399" s="1">
        <v>167</v>
      </c>
      <c r="N1399" s="6">
        <v>48</v>
      </c>
    </row>
    <row r="1400" spans="5:14" ht="25" x14ac:dyDescent="0.3">
      <c r="E1400" s="3" t="s">
        <v>706</v>
      </c>
      <c r="F1400" s="4"/>
      <c r="G1400" s="5">
        <v>52</v>
      </c>
      <c r="H1400" s="7">
        <v>13</v>
      </c>
      <c r="I1400" s="1">
        <v>17</v>
      </c>
      <c r="J1400" s="1">
        <v>11</v>
      </c>
      <c r="K1400" s="1">
        <v>4</v>
      </c>
      <c r="L1400" s="1">
        <v>4</v>
      </c>
      <c r="M1400" s="1">
        <v>3</v>
      </c>
      <c r="N1400" s="6">
        <v>0</v>
      </c>
    </row>
    <row r="1401" spans="5:14" ht="25" x14ac:dyDescent="0.3">
      <c r="E1401" s="3" t="s">
        <v>707</v>
      </c>
      <c r="F1401" s="4"/>
      <c r="G1401" s="5">
        <v>37</v>
      </c>
      <c r="H1401" s="7">
        <v>8</v>
      </c>
      <c r="I1401" s="1">
        <v>14</v>
      </c>
      <c r="J1401" s="1">
        <v>5</v>
      </c>
      <c r="K1401" s="1">
        <v>7</v>
      </c>
      <c r="L1401" s="1">
        <v>2</v>
      </c>
      <c r="M1401" s="1">
        <v>1</v>
      </c>
      <c r="N1401" s="6">
        <v>0</v>
      </c>
    </row>
    <row r="1402" spans="5:14" x14ac:dyDescent="0.3">
      <c r="E1402" s="3" t="s">
        <v>708</v>
      </c>
      <c r="F1402" s="4"/>
      <c r="G1402" s="5">
        <v>866</v>
      </c>
      <c r="H1402" s="7">
        <v>174</v>
      </c>
      <c r="I1402" s="1">
        <v>356</v>
      </c>
      <c r="J1402" s="1">
        <v>174</v>
      </c>
      <c r="K1402" s="1">
        <v>101</v>
      </c>
      <c r="L1402" s="1">
        <v>43</v>
      </c>
      <c r="M1402" s="1">
        <v>17</v>
      </c>
      <c r="N1402" s="6">
        <v>1</v>
      </c>
    </row>
    <row r="1403" spans="5:14" x14ac:dyDescent="0.3">
      <c r="E1403" s="3" t="s">
        <v>709</v>
      </c>
      <c r="F1403" s="4"/>
      <c r="G1403" s="5">
        <v>501</v>
      </c>
      <c r="H1403" s="7">
        <v>112</v>
      </c>
      <c r="I1403" s="1">
        <v>199</v>
      </c>
      <c r="J1403" s="1">
        <v>123</v>
      </c>
      <c r="K1403" s="1">
        <v>35</v>
      </c>
      <c r="L1403" s="1">
        <v>23</v>
      </c>
      <c r="M1403" s="1">
        <v>8</v>
      </c>
      <c r="N1403" s="6">
        <v>1</v>
      </c>
    </row>
    <row r="1404" spans="5:14" x14ac:dyDescent="0.3">
      <c r="E1404" s="3" t="s">
        <v>710</v>
      </c>
      <c r="F1404" s="4"/>
      <c r="G1404" s="5">
        <v>796</v>
      </c>
      <c r="H1404" s="7">
        <v>179</v>
      </c>
      <c r="I1404" s="1">
        <v>325</v>
      </c>
      <c r="J1404" s="1">
        <v>174</v>
      </c>
      <c r="K1404" s="1">
        <v>72</v>
      </c>
      <c r="L1404" s="1">
        <v>28</v>
      </c>
      <c r="M1404" s="1">
        <v>12</v>
      </c>
      <c r="N1404" s="6">
        <v>6</v>
      </c>
    </row>
    <row r="1405" spans="5:14" x14ac:dyDescent="0.3">
      <c r="E1405" s="3" t="s">
        <v>711</v>
      </c>
      <c r="F1405" s="4"/>
      <c r="G1405" s="5">
        <v>4675</v>
      </c>
      <c r="H1405" s="7">
        <v>1021</v>
      </c>
      <c r="I1405" s="1">
        <v>1922</v>
      </c>
      <c r="J1405" s="1">
        <v>1093</v>
      </c>
      <c r="K1405" s="1">
        <v>372</v>
      </c>
      <c r="L1405" s="1">
        <v>180</v>
      </c>
      <c r="M1405" s="1">
        <v>64</v>
      </c>
      <c r="N1405" s="6">
        <v>23</v>
      </c>
    </row>
    <row r="1406" spans="5:14" ht="25" x14ac:dyDescent="0.3">
      <c r="E1406" s="3" t="s">
        <v>712</v>
      </c>
      <c r="F1406" s="4"/>
      <c r="G1406" s="5">
        <v>37</v>
      </c>
      <c r="H1406" s="7">
        <v>12</v>
      </c>
      <c r="I1406" s="1">
        <v>14</v>
      </c>
      <c r="J1406" s="1">
        <v>4</v>
      </c>
      <c r="K1406" s="1">
        <v>4</v>
      </c>
      <c r="L1406" s="1">
        <v>1</v>
      </c>
      <c r="M1406" s="1">
        <v>2</v>
      </c>
      <c r="N1406" s="6">
        <v>0</v>
      </c>
    </row>
    <row r="1407" spans="5:14" ht="25" x14ac:dyDescent="0.3">
      <c r="E1407" s="3" t="s">
        <v>713</v>
      </c>
      <c r="F1407" s="4"/>
      <c r="G1407" s="5">
        <v>36</v>
      </c>
      <c r="H1407" s="7">
        <v>5</v>
      </c>
      <c r="I1407" s="1">
        <v>20</v>
      </c>
      <c r="J1407" s="1">
        <v>8</v>
      </c>
      <c r="K1407" s="1">
        <v>0</v>
      </c>
      <c r="L1407" s="1">
        <v>3</v>
      </c>
      <c r="M1407" s="1">
        <v>0</v>
      </c>
      <c r="N1407" s="6">
        <v>0</v>
      </c>
    </row>
    <row r="1408" spans="5:14" x14ac:dyDescent="0.3">
      <c r="E1408" s="3" t="s">
        <v>714</v>
      </c>
      <c r="F1408" s="4"/>
      <c r="G1408" s="5">
        <v>493</v>
      </c>
      <c r="H1408" s="7">
        <v>105</v>
      </c>
      <c r="I1408" s="1">
        <v>213</v>
      </c>
      <c r="J1408" s="1">
        <v>94</v>
      </c>
      <c r="K1408" s="1">
        <v>49</v>
      </c>
      <c r="L1408" s="1">
        <v>13</v>
      </c>
      <c r="M1408" s="1">
        <v>16</v>
      </c>
      <c r="N1408" s="6">
        <v>3</v>
      </c>
    </row>
    <row r="1409" spans="2:14" x14ac:dyDescent="0.3">
      <c r="E1409" s="3" t="s">
        <v>715</v>
      </c>
      <c r="F1409" s="4"/>
      <c r="G1409" s="5">
        <v>191</v>
      </c>
      <c r="H1409" s="7">
        <v>43</v>
      </c>
      <c r="I1409" s="1">
        <v>82</v>
      </c>
      <c r="J1409" s="1">
        <v>37</v>
      </c>
      <c r="K1409" s="1">
        <v>20</v>
      </c>
      <c r="L1409" s="1">
        <v>6</v>
      </c>
      <c r="M1409" s="1">
        <v>3</v>
      </c>
      <c r="N1409" s="6">
        <v>0</v>
      </c>
    </row>
    <row r="1410" spans="2:14" x14ac:dyDescent="0.3">
      <c r="E1410" s="3" t="s">
        <v>716</v>
      </c>
      <c r="F1410" s="4"/>
      <c r="G1410" s="5">
        <v>259</v>
      </c>
      <c r="H1410" s="7">
        <v>65</v>
      </c>
      <c r="I1410" s="1">
        <v>97</v>
      </c>
      <c r="J1410" s="1">
        <v>53</v>
      </c>
      <c r="K1410" s="1">
        <v>26</v>
      </c>
      <c r="L1410" s="1">
        <v>9</v>
      </c>
      <c r="M1410" s="1">
        <v>6</v>
      </c>
      <c r="N1410" s="6">
        <v>3</v>
      </c>
    </row>
    <row r="1411" spans="2:14" x14ac:dyDescent="0.3">
      <c r="E1411" s="3" t="s">
        <v>717</v>
      </c>
      <c r="F1411" s="4"/>
      <c r="G1411" s="5">
        <v>1470</v>
      </c>
      <c r="H1411" s="7">
        <v>401</v>
      </c>
      <c r="I1411" s="1">
        <v>610</v>
      </c>
      <c r="J1411" s="1">
        <v>302</v>
      </c>
      <c r="K1411" s="1">
        <v>97</v>
      </c>
      <c r="L1411" s="1">
        <v>34</v>
      </c>
      <c r="M1411" s="1">
        <v>16</v>
      </c>
      <c r="N1411" s="6">
        <v>10</v>
      </c>
    </row>
    <row r="1412" spans="2:14" ht="25" x14ac:dyDescent="0.3">
      <c r="E1412" s="3" t="s">
        <v>718</v>
      </c>
      <c r="F1412" s="4"/>
      <c r="G1412" s="5">
        <v>22</v>
      </c>
      <c r="H1412" s="7">
        <v>3</v>
      </c>
      <c r="I1412" s="1">
        <v>10</v>
      </c>
      <c r="J1412" s="1">
        <v>7</v>
      </c>
      <c r="K1412" s="1">
        <v>2</v>
      </c>
      <c r="L1412" s="1">
        <v>0</v>
      </c>
      <c r="M1412" s="1">
        <v>0</v>
      </c>
      <c r="N1412" s="6">
        <v>0</v>
      </c>
    </row>
    <row r="1413" spans="2:14" ht="25" x14ac:dyDescent="0.3">
      <c r="E1413" s="3" t="s">
        <v>719</v>
      </c>
      <c r="F1413" s="4"/>
      <c r="G1413" s="5">
        <v>14</v>
      </c>
      <c r="H1413" s="7">
        <v>3</v>
      </c>
      <c r="I1413" s="1">
        <v>8</v>
      </c>
      <c r="J1413" s="1">
        <v>2</v>
      </c>
      <c r="K1413" s="1">
        <v>0</v>
      </c>
      <c r="L1413" s="1">
        <v>0</v>
      </c>
      <c r="M1413" s="1">
        <v>1</v>
      </c>
      <c r="N1413" s="6">
        <v>0</v>
      </c>
    </row>
    <row r="1414" spans="2:14" x14ac:dyDescent="0.3">
      <c r="E1414" s="3" t="s">
        <v>720</v>
      </c>
      <c r="F1414" s="4"/>
      <c r="G1414" s="5">
        <v>62</v>
      </c>
      <c r="H1414" s="7">
        <v>12</v>
      </c>
      <c r="I1414" s="1">
        <v>28</v>
      </c>
      <c r="J1414" s="1">
        <v>13</v>
      </c>
      <c r="K1414" s="1">
        <v>6</v>
      </c>
      <c r="L1414" s="1">
        <v>1</v>
      </c>
      <c r="M1414" s="1">
        <v>2</v>
      </c>
      <c r="N1414" s="6">
        <v>0</v>
      </c>
    </row>
    <row r="1415" spans="2:14" x14ac:dyDescent="0.3">
      <c r="E1415" s="3" t="s">
        <v>721</v>
      </c>
      <c r="F1415" s="4"/>
      <c r="G1415" s="5">
        <v>26</v>
      </c>
      <c r="H1415" s="7">
        <v>11</v>
      </c>
      <c r="I1415" s="1">
        <v>11</v>
      </c>
      <c r="J1415" s="1">
        <v>2</v>
      </c>
      <c r="K1415" s="1">
        <v>1</v>
      </c>
      <c r="L1415" s="1">
        <v>1</v>
      </c>
      <c r="M1415" s="1">
        <v>0</v>
      </c>
      <c r="N1415" s="6">
        <v>0</v>
      </c>
    </row>
    <row r="1416" spans="2:14" x14ac:dyDescent="0.3">
      <c r="E1416" s="3" t="s">
        <v>722</v>
      </c>
      <c r="F1416" s="4"/>
      <c r="G1416" s="5">
        <v>32</v>
      </c>
      <c r="H1416" s="7">
        <v>8</v>
      </c>
      <c r="I1416" s="1">
        <v>15</v>
      </c>
      <c r="J1416" s="1">
        <v>6</v>
      </c>
      <c r="K1416" s="1">
        <v>1</v>
      </c>
      <c r="L1416" s="1">
        <v>2</v>
      </c>
      <c r="M1416" s="1">
        <v>0</v>
      </c>
      <c r="N1416" s="6">
        <v>0</v>
      </c>
    </row>
    <row r="1417" spans="2:14" x14ac:dyDescent="0.3">
      <c r="E1417" s="3" t="s">
        <v>723</v>
      </c>
      <c r="F1417" s="4"/>
      <c r="G1417" s="5">
        <v>244</v>
      </c>
      <c r="H1417" s="7">
        <v>77</v>
      </c>
      <c r="I1417" s="1">
        <v>91</v>
      </c>
      <c r="J1417" s="1">
        <v>42</v>
      </c>
      <c r="K1417" s="1">
        <v>22</v>
      </c>
      <c r="L1417" s="1">
        <v>8</v>
      </c>
      <c r="M1417" s="1">
        <v>2</v>
      </c>
      <c r="N1417" s="6">
        <v>2</v>
      </c>
    </row>
    <row r="1418" spans="2:14" ht="25" x14ac:dyDescent="0.3">
      <c r="E1418" s="52" t="s">
        <v>724</v>
      </c>
      <c r="F1418" s="48"/>
      <c r="G1418" s="49">
        <v>6</v>
      </c>
      <c r="H1418" s="61">
        <v>2</v>
      </c>
      <c r="I1418" s="28">
        <v>1</v>
      </c>
      <c r="J1418" s="28">
        <v>1</v>
      </c>
      <c r="K1418" s="28">
        <v>1</v>
      </c>
      <c r="L1418" s="28">
        <v>0</v>
      </c>
      <c r="M1418" s="28">
        <v>0</v>
      </c>
      <c r="N1418" s="62">
        <v>1</v>
      </c>
    </row>
    <row r="1420" spans="2:14" x14ac:dyDescent="0.3">
      <c r="B1420" s="35" t="str">
        <f xml:space="preserve"> HYPERLINK("#'目次'!B24", "[18]")</f>
        <v>[18]</v>
      </c>
      <c r="C1420" s="25" t="s">
        <v>54</v>
      </c>
    </row>
    <row r="1423" spans="2:14" x14ac:dyDescent="0.3">
      <c r="C1423" s="25" t="s">
        <v>676</v>
      </c>
    </row>
    <row r="1424" spans="2:14" ht="37.5" x14ac:dyDescent="0.3">
      <c r="E1424" s="95"/>
      <c r="F1424" s="96"/>
      <c r="G1424" s="37" t="s">
        <v>16</v>
      </c>
      <c r="H1424" s="41" t="s">
        <v>55</v>
      </c>
      <c r="I1424" s="18" t="s">
        <v>56</v>
      </c>
      <c r="J1424" s="18" t="s">
        <v>57</v>
      </c>
      <c r="K1424" s="18" t="s">
        <v>58</v>
      </c>
      <c r="L1424" s="34" t="s">
        <v>59</v>
      </c>
    </row>
    <row r="1425" spans="5:12" x14ac:dyDescent="0.3">
      <c r="E1425" s="97"/>
      <c r="F1425" s="98"/>
      <c r="G1425" s="40"/>
      <c r="H1425" s="36"/>
      <c r="I1425" s="19"/>
      <c r="J1425" s="19"/>
      <c r="K1425" s="19"/>
      <c r="L1425" s="39"/>
    </row>
    <row r="1426" spans="5:12" x14ac:dyDescent="0.3">
      <c r="E1426" s="54" t="s">
        <v>16</v>
      </c>
      <c r="F1426" s="50"/>
      <c r="G1426" s="38">
        <v>55336</v>
      </c>
      <c r="H1426" s="20">
        <v>4906</v>
      </c>
      <c r="I1426" s="20">
        <v>24562</v>
      </c>
      <c r="J1426" s="20">
        <v>17342</v>
      </c>
      <c r="K1426" s="20">
        <v>6139</v>
      </c>
      <c r="L1426" s="51">
        <v>2387</v>
      </c>
    </row>
    <row r="1427" spans="5:12" ht="25" x14ac:dyDescent="0.3">
      <c r="E1427" s="3" t="s">
        <v>677</v>
      </c>
      <c r="F1427" s="4"/>
      <c r="G1427" s="29">
        <v>27</v>
      </c>
      <c r="H1427" s="32">
        <v>1</v>
      </c>
      <c r="I1427" s="17">
        <v>15</v>
      </c>
      <c r="J1427" s="17">
        <v>6</v>
      </c>
      <c r="K1427" s="17">
        <v>3</v>
      </c>
      <c r="L1427" s="33">
        <v>2</v>
      </c>
    </row>
    <row r="1428" spans="5:12" x14ac:dyDescent="0.3">
      <c r="E1428" s="3" t="s">
        <v>678</v>
      </c>
      <c r="F1428" s="4"/>
      <c r="G1428" s="5">
        <v>269</v>
      </c>
      <c r="H1428" s="7">
        <v>22</v>
      </c>
      <c r="I1428" s="1">
        <v>125</v>
      </c>
      <c r="J1428" s="1">
        <v>90</v>
      </c>
      <c r="K1428" s="1">
        <v>26</v>
      </c>
      <c r="L1428" s="6">
        <v>6</v>
      </c>
    </row>
    <row r="1429" spans="5:12" x14ac:dyDescent="0.3">
      <c r="E1429" s="3" t="s">
        <v>679</v>
      </c>
      <c r="F1429" s="4"/>
      <c r="G1429" s="5">
        <v>7</v>
      </c>
      <c r="H1429" s="7">
        <v>0</v>
      </c>
      <c r="I1429" s="1">
        <v>2</v>
      </c>
      <c r="J1429" s="1">
        <v>1</v>
      </c>
      <c r="K1429" s="1">
        <v>3</v>
      </c>
      <c r="L1429" s="6">
        <v>1</v>
      </c>
    </row>
    <row r="1430" spans="5:12" x14ac:dyDescent="0.3">
      <c r="E1430" s="3" t="s">
        <v>680</v>
      </c>
      <c r="F1430" s="4"/>
      <c r="G1430" s="5">
        <v>18</v>
      </c>
      <c r="H1430" s="7">
        <v>4</v>
      </c>
      <c r="I1430" s="1">
        <v>10</v>
      </c>
      <c r="J1430" s="1">
        <v>2</v>
      </c>
      <c r="K1430" s="1">
        <v>0</v>
      </c>
      <c r="L1430" s="6">
        <v>2</v>
      </c>
    </row>
    <row r="1431" spans="5:12" x14ac:dyDescent="0.3">
      <c r="E1431" s="3" t="s">
        <v>681</v>
      </c>
      <c r="F1431" s="4"/>
      <c r="G1431" s="5">
        <v>129</v>
      </c>
      <c r="H1431" s="7">
        <v>11</v>
      </c>
      <c r="I1431" s="1">
        <v>81</v>
      </c>
      <c r="J1431" s="1">
        <v>28</v>
      </c>
      <c r="K1431" s="1">
        <v>8</v>
      </c>
      <c r="L1431" s="6">
        <v>1</v>
      </c>
    </row>
    <row r="1432" spans="5:12" ht="25" x14ac:dyDescent="0.3">
      <c r="E1432" s="3" t="s">
        <v>682</v>
      </c>
      <c r="F1432" s="4"/>
      <c r="G1432" s="5">
        <v>3</v>
      </c>
      <c r="H1432" s="7">
        <v>0</v>
      </c>
      <c r="I1432" s="1">
        <v>2</v>
      </c>
      <c r="J1432" s="1">
        <v>1</v>
      </c>
      <c r="K1432" s="1">
        <v>0</v>
      </c>
      <c r="L1432" s="6">
        <v>0</v>
      </c>
    </row>
    <row r="1433" spans="5:12" ht="25" x14ac:dyDescent="0.3">
      <c r="E1433" s="3" t="s">
        <v>683</v>
      </c>
      <c r="F1433" s="4"/>
      <c r="G1433" s="5">
        <v>16</v>
      </c>
      <c r="H1433" s="7">
        <v>3</v>
      </c>
      <c r="I1433" s="1">
        <v>5</v>
      </c>
      <c r="J1433" s="1">
        <v>6</v>
      </c>
      <c r="K1433" s="1">
        <v>0</v>
      </c>
      <c r="L1433" s="6">
        <v>2</v>
      </c>
    </row>
    <row r="1434" spans="5:12" x14ac:dyDescent="0.3">
      <c r="E1434" s="3" t="s">
        <v>684</v>
      </c>
      <c r="F1434" s="4"/>
      <c r="G1434" s="5">
        <v>273</v>
      </c>
      <c r="H1434" s="7">
        <v>36</v>
      </c>
      <c r="I1434" s="1">
        <v>123</v>
      </c>
      <c r="J1434" s="1">
        <v>82</v>
      </c>
      <c r="K1434" s="1">
        <v>20</v>
      </c>
      <c r="L1434" s="6">
        <v>12</v>
      </c>
    </row>
    <row r="1435" spans="5:12" x14ac:dyDescent="0.3">
      <c r="E1435" s="3" t="s">
        <v>685</v>
      </c>
      <c r="F1435" s="4"/>
      <c r="G1435" s="5">
        <v>184</v>
      </c>
      <c r="H1435" s="7">
        <v>14</v>
      </c>
      <c r="I1435" s="1">
        <v>103</v>
      </c>
      <c r="J1435" s="1">
        <v>37</v>
      </c>
      <c r="K1435" s="1">
        <v>18</v>
      </c>
      <c r="L1435" s="6">
        <v>12</v>
      </c>
    </row>
    <row r="1436" spans="5:12" x14ac:dyDescent="0.3">
      <c r="E1436" s="3" t="s">
        <v>686</v>
      </c>
      <c r="F1436" s="4"/>
      <c r="G1436" s="5">
        <v>114</v>
      </c>
      <c r="H1436" s="7">
        <v>16</v>
      </c>
      <c r="I1436" s="1">
        <v>52</v>
      </c>
      <c r="J1436" s="1">
        <v>31</v>
      </c>
      <c r="K1436" s="1">
        <v>11</v>
      </c>
      <c r="L1436" s="6">
        <v>4</v>
      </c>
    </row>
    <row r="1437" spans="5:12" x14ac:dyDescent="0.3">
      <c r="E1437" s="3" t="s">
        <v>687</v>
      </c>
      <c r="F1437" s="4"/>
      <c r="G1437" s="5">
        <v>2664</v>
      </c>
      <c r="H1437" s="7">
        <v>296</v>
      </c>
      <c r="I1437" s="1">
        <v>1307</v>
      </c>
      <c r="J1437" s="1">
        <v>753</v>
      </c>
      <c r="K1437" s="1">
        <v>230</v>
      </c>
      <c r="L1437" s="6">
        <v>78</v>
      </c>
    </row>
    <row r="1438" spans="5:12" ht="25" x14ac:dyDescent="0.3">
      <c r="E1438" s="3" t="s">
        <v>688</v>
      </c>
      <c r="F1438" s="4"/>
      <c r="G1438" s="5">
        <v>20</v>
      </c>
      <c r="H1438" s="7">
        <v>4</v>
      </c>
      <c r="I1438" s="1">
        <v>9</v>
      </c>
      <c r="J1438" s="1">
        <v>3</v>
      </c>
      <c r="K1438" s="1">
        <v>3</v>
      </c>
      <c r="L1438" s="6">
        <v>1</v>
      </c>
    </row>
    <row r="1439" spans="5:12" ht="25" x14ac:dyDescent="0.3">
      <c r="E1439" s="3" t="s">
        <v>689</v>
      </c>
      <c r="F1439" s="4"/>
      <c r="G1439" s="5">
        <v>31</v>
      </c>
      <c r="H1439" s="7">
        <v>6</v>
      </c>
      <c r="I1439" s="1">
        <v>8</v>
      </c>
      <c r="J1439" s="1">
        <v>6</v>
      </c>
      <c r="K1439" s="1">
        <v>8</v>
      </c>
      <c r="L1439" s="6">
        <v>3</v>
      </c>
    </row>
    <row r="1440" spans="5:12" x14ac:dyDescent="0.3">
      <c r="E1440" s="3" t="s">
        <v>690</v>
      </c>
      <c r="F1440" s="4"/>
      <c r="G1440" s="5">
        <v>522</v>
      </c>
      <c r="H1440" s="7">
        <v>69</v>
      </c>
      <c r="I1440" s="1">
        <v>238</v>
      </c>
      <c r="J1440" s="1">
        <v>126</v>
      </c>
      <c r="K1440" s="1">
        <v>56</v>
      </c>
      <c r="L1440" s="6">
        <v>33</v>
      </c>
    </row>
    <row r="1441" spans="5:12" x14ac:dyDescent="0.3">
      <c r="E1441" s="3" t="s">
        <v>691</v>
      </c>
      <c r="F1441" s="4"/>
      <c r="G1441" s="5">
        <v>610</v>
      </c>
      <c r="H1441" s="7">
        <v>106</v>
      </c>
      <c r="I1441" s="1">
        <v>291</v>
      </c>
      <c r="J1441" s="1">
        <v>143</v>
      </c>
      <c r="K1441" s="1">
        <v>39</v>
      </c>
      <c r="L1441" s="6">
        <v>31</v>
      </c>
    </row>
    <row r="1442" spans="5:12" x14ac:dyDescent="0.3">
      <c r="E1442" s="3" t="s">
        <v>692</v>
      </c>
      <c r="F1442" s="4"/>
      <c r="G1442" s="5">
        <v>460</v>
      </c>
      <c r="H1442" s="7">
        <v>62</v>
      </c>
      <c r="I1442" s="1">
        <v>227</v>
      </c>
      <c r="J1442" s="1">
        <v>122</v>
      </c>
      <c r="K1442" s="1">
        <v>33</v>
      </c>
      <c r="L1442" s="6">
        <v>16</v>
      </c>
    </row>
    <row r="1443" spans="5:12" x14ac:dyDescent="0.3">
      <c r="E1443" s="3" t="s">
        <v>693</v>
      </c>
      <c r="F1443" s="4"/>
      <c r="G1443" s="5">
        <v>7470</v>
      </c>
      <c r="H1443" s="7">
        <v>820</v>
      </c>
      <c r="I1443" s="1">
        <v>3663</v>
      </c>
      <c r="J1443" s="1">
        <v>2053</v>
      </c>
      <c r="K1443" s="1">
        <v>722</v>
      </c>
      <c r="L1443" s="6">
        <v>212</v>
      </c>
    </row>
    <row r="1444" spans="5:12" ht="25" x14ac:dyDescent="0.3">
      <c r="E1444" s="3" t="s">
        <v>694</v>
      </c>
      <c r="F1444" s="4"/>
      <c r="G1444" s="5">
        <v>30</v>
      </c>
      <c r="H1444" s="7">
        <v>4</v>
      </c>
      <c r="I1444" s="1">
        <v>15</v>
      </c>
      <c r="J1444" s="1">
        <v>8</v>
      </c>
      <c r="K1444" s="1">
        <v>2</v>
      </c>
      <c r="L1444" s="6">
        <v>1</v>
      </c>
    </row>
    <row r="1445" spans="5:12" ht="25" x14ac:dyDescent="0.3">
      <c r="E1445" s="3" t="s">
        <v>695</v>
      </c>
      <c r="F1445" s="4"/>
      <c r="G1445" s="5">
        <v>49</v>
      </c>
      <c r="H1445" s="7">
        <v>7</v>
      </c>
      <c r="I1445" s="1">
        <v>23</v>
      </c>
      <c r="J1445" s="1">
        <v>14</v>
      </c>
      <c r="K1445" s="1">
        <v>3</v>
      </c>
      <c r="L1445" s="6">
        <v>2</v>
      </c>
    </row>
    <row r="1446" spans="5:12" x14ac:dyDescent="0.3">
      <c r="E1446" s="3" t="s">
        <v>696</v>
      </c>
      <c r="F1446" s="4"/>
      <c r="G1446" s="5">
        <v>1221</v>
      </c>
      <c r="H1446" s="7">
        <v>130</v>
      </c>
      <c r="I1446" s="1">
        <v>531</v>
      </c>
      <c r="J1446" s="1">
        <v>343</v>
      </c>
      <c r="K1446" s="1">
        <v>151</v>
      </c>
      <c r="L1446" s="6">
        <v>66</v>
      </c>
    </row>
    <row r="1447" spans="5:12" x14ac:dyDescent="0.3">
      <c r="E1447" s="3" t="s">
        <v>697</v>
      </c>
      <c r="F1447" s="4"/>
      <c r="G1447" s="5">
        <v>1139</v>
      </c>
      <c r="H1447" s="7">
        <v>146</v>
      </c>
      <c r="I1447" s="1">
        <v>526</v>
      </c>
      <c r="J1447" s="1">
        <v>284</v>
      </c>
      <c r="K1447" s="1">
        <v>125</v>
      </c>
      <c r="L1447" s="6">
        <v>58</v>
      </c>
    </row>
    <row r="1448" spans="5:12" x14ac:dyDescent="0.3">
      <c r="E1448" s="3" t="s">
        <v>698</v>
      </c>
      <c r="F1448" s="4"/>
      <c r="G1448" s="5">
        <v>1648</v>
      </c>
      <c r="H1448" s="7">
        <v>186</v>
      </c>
      <c r="I1448" s="1">
        <v>776</v>
      </c>
      <c r="J1448" s="1">
        <v>443</v>
      </c>
      <c r="K1448" s="1">
        <v>156</v>
      </c>
      <c r="L1448" s="6">
        <v>87</v>
      </c>
    </row>
    <row r="1449" spans="5:12" x14ac:dyDescent="0.3">
      <c r="E1449" s="3" t="s">
        <v>699</v>
      </c>
      <c r="F1449" s="4"/>
      <c r="G1449" s="5">
        <v>11671</v>
      </c>
      <c r="H1449" s="7">
        <v>1080</v>
      </c>
      <c r="I1449" s="1">
        <v>5484</v>
      </c>
      <c r="J1449" s="1">
        <v>3494</v>
      </c>
      <c r="K1449" s="1">
        <v>1170</v>
      </c>
      <c r="L1449" s="6">
        <v>443</v>
      </c>
    </row>
    <row r="1450" spans="5:12" ht="25" x14ac:dyDescent="0.3">
      <c r="E1450" s="3" t="s">
        <v>700</v>
      </c>
      <c r="F1450" s="4"/>
      <c r="G1450" s="5">
        <v>63</v>
      </c>
      <c r="H1450" s="7">
        <v>5</v>
      </c>
      <c r="I1450" s="1">
        <v>33</v>
      </c>
      <c r="J1450" s="1">
        <v>13</v>
      </c>
      <c r="K1450" s="1">
        <v>6</v>
      </c>
      <c r="L1450" s="6">
        <v>6</v>
      </c>
    </row>
    <row r="1451" spans="5:12" ht="25" x14ac:dyDescent="0.3">
      <c r="E1451" s="3" t="s">
        <v>701</v>
      </c>
      <c r="F1451" s="4"/>
      <c r="G1451" s="5">
        <v>61</v>
      </c>
      <c r="H1451" s="7">
        <v>11</v>
      </c>
      <c r="I1451" s="1">
        <v>27</v>
      </c>
      <c r="J1451" s="1">
        <v>12</v>
      </c>
      <c r="K1451" s="1">
        <v>8</v>
      </c>
      <c r="L1451" s="6">
        <v>3</v>
      </c>
    </row>
    <row r="1452" spans="5:12" x14ac:dyDescent="0.3">
      <c r="E1452" s="3" t="s">
        <v>702</v>
      </c>
      <c r="F1452" s="4"/>
      <c r="G1452" s="5">
        <v>1956</v>
      </c>
      <c r="H1452" s="7">
        <v>192</v>
      </c>
      <c r="I1452" s="1">
        <v>815</v>
      </c>
      <c r="J1452" s="1">
        <v>639</v>
      </c>
      <c r="K1452" s="1">
        <v>194</v>
      </c>
      <c r="L1452" s="6">
        <v>116</v>
      </c>
    </row>
    <row r="1453" spans="5:12" x14ac:dyDescent="0.3">
      <c r="E1453" s="3" t="s">
        <v>703</v>
      </c>
      <c r="F1453" s="4"/>
      <c r="G1453" s="5">
        <v>1367</v>
      </c>
      <c r="H1453" s="7">
        <v>143</v>
      </c>
      <c r="I1453" s="1">
        <v>595</v>
      </c>
      <c r="J1453" s="1">
        <v>407</v>
      </c>
      <c r="K1453" s="1">
        <v>142</v>
      </c>
      <c r="L1453" s="6">
        <v>80</v>
      </c>
    </row>
    <row r="1454" spans="5:12" x14ac:dyDescent="0.3">
      <c r="E1454" s="3" t="s">
        <v>704</v>
      </c>
      <c r="F1454" s="4"/>
      <c r="G1454" s="5">
        <v>2094</v>
      </c>
      <c r="H1454" s="7">
        <v>208</v>
      </c>
      <c r="I1454" s="1">
        <v>926</v>
      </c>
      <c r="J1454" s="1">
        <v>650</v>
      </c>
      <c r="K1454" s="1">
        <v>196</v>
      </c>
      <c r="L1454" s="6">
        <v>114</v>
      </c>
    </row>
    <row r="1455" spans="5:12" x14ac:dyDescent="0.3">
      <c r="E1455" s="3" t="s">
        <v>705</v>
      </c>
      <c r="F1455" s="4"/>
      <c r="G1455" s="5">
        <v>10934</v>
      </c>
      <c r="H1455" s="7">
        <v>784</v>
      </c>
      <c r="I1455" s="1">
        <v>4840</v>
      </c>
      <c r="J1455" s="1">
        <v>3607</v>
      </c>
      <c r="K1455" s="1">
        <v>1264</v>
      </c>
      <c r="L1455" s="6">
        <v>439</v>
      </c>
    </row>
    <row r="1456" spans="5:12" ht="25" x14ac:dyDescent="0.3">
      <c r="E1456" s="3" t="s">
        <v>706</v>
      </c>
      <c r="F1456" s="4"/>
      <c r="G1456" s="5">
        <v>52</v>
      </c>
      <c r="H1456" s="7">
        <v>3</v>
      </c>
      <c r="I1456" s="1">
        <v>18</v>
      </c>
      <c r="J1456" s="1">
        <v>20</v>
      </c>
      <c r="K1456" s="1">
        <v>6</v>
      </c>
      <c r="L1456" s="6">
        <v>5</v>
      </c>
    </row>
    <row r="1457" spans="5:12" ht="25" x14ac:dyDescent="0.3">
      <c r="E1457" s="3" t="s">
        <v>707</v>
      </c>
      <c r="F1457" s="4"/>
      <c r="G1457" s="5">
        <v>37</v>
      </c>
      <c r="H1457" s="7">
        <v>3</v>
      </c>
      <c r="I1457" s="1">
        <v>11</v>
      </c>
      <c r="J1457" s="1">
        <v>12</v>
      </c>
      <c r="K1457" s="1">
        <v>5</v>
      </c>
      <c r="L1457" s="6">
        <v>6</v>
      </c>
    </row>
    <row r="1458" spans="5:12" x14ac:dyDescent="0.3">
      <c r="E1458" s="3" t="s">
        <v>708</v>
      </c>
      <c r="F1458" s="4"/>
      <c r="G1458" s="5">
        <v>866</v>
      </c>
      <c r="H1458" s="7">
        <v>72</v>
      </c>
      <c r="I1458" s="1">
        <v>343</v>
      </c>
      <c r="J1458" s="1">
        <v>300</v>
      </c>
      <c r="K1458" s="1">
        <v>112</v>
      </c>
      <c r="L1458" s="6">
        <v>39</v>
      </c>
    </row>
    <row r="1459" spans="5:12" x14ac:dyDescent="0.3">
      <c r="E1459" s="3" t="s">
        <v>709</v>
      </c>
      <c r="F1459" s="4"/>
      <c r="G1459" s="5">
        <v>501</v>
      </c>
      <c r="H1459" s="7">
        <v>32</v>
      </c>
      <c r="I1459" s="1">
        <v>200</v>
      </c>
      <c r="J1459" s="1">
        <v>182</v>
      </c>
      <c r="K1459" s="1">
        <v>60</v>
      </c>
      <c r="L1459" s="6">
        <v>27</v>
      </c>
    </row>
    <row r="1460" spans="5:12" x14ac:dyDescent="0.3">
      <c r="E1460" s="3" t="s">
        <v>710</v>
      </c>
      <c r="F1460" s="4"/>
      <c r="G1460" s="5">
        <v>796</v>
      </c>
      <c r="H1460" s="7">
        <v>42</v>
      </c>
      <c r="I1460" s="1">
        <v>299</v>
      </c>
      <c r="J1460" s="1">
        <v>304</v>
      </c>
      <c r="K1460" s="1">
        <v>114</v>
      </c>
      <c r="L1460" s="6">
        <v>37</v>
      </c>
    </row>
    <row r="1461" spans="5:12" x14ac:dyDescent="0.3">
      <c r="E1461" s="3" t="s">
        <v>711</v>
      </c>
      <c r="F1461" s="4"/>
      <c r="G1461" s="5">
        <v>4675</v>
      </c>
      <c r="H1461" s="7">
        <v>220</v>
      </c>
      <c r="I1461" s="1">
        <v>1786</v>
      </c>
      <c r="J1461" s="1">
        <v>1787</v>
      </c>
      <c r="K1461" s="1">
        <v>703</v>
      </c>
      <c r="L1461" s="6">
        <v>179</v>
      </c>
    </row>
    <row r="1462" spans="5:12" ht="25" x14ac:dyDescent="0.3">
      <c r="E1462" s="3" t="s">
        <v>712</v>
      </c>
      <c r="F1462" s="4"/>
      <c r="G1462" s="5">
        <v>37</v>
      </c>
      <c r="H1462" s="7">
        <v>2</v>
      </c>
      <c r="I1462" s="1">
        <v>8</v>
      </c>
      <c r="J1462" s="1">
        <v>16</v>
      </c>
      <c r="K1462" s="1">
        <v>9</v>
      </c>
      <c r="L1462" s="6">
        <v>2</v>
      </c>
    </row>
    <row r="1463" spans="5:12" ht="25" x14ac:dyDescent="0.3">
      <c r="E1463" s="3" t="s">
        <v>713</v>
      </c>
      <c r="F1463" s="4"/>
      <c r="G1463" s="5">
        <v>36</v>
      </c>
      <c r="H1463" s="7">
        <v>5</v>
      </c>
      <c r="I1463" s="1">
        <v>15</v>
      </c>
      <c r="J1463" s="1">
        <v>12</v>
      </c>
      <c r="K1463" s="1">
        <v>3</v>
      </c>
      <c r="L1463" s="6">
        <v>1</v>
      </c>
    </row>
    <row r="1464" spans="5:12" x14ac:dyDescent="0.3">
      <c r="E1464" s="3" t="s">
        <v>714</v>
      </c>
      <c r="F1464" s="4"/>
      <c r="G1464" s="5">
        <v>493</v>
      </c>
      <c r="H1464" s="7">
        <v>27</v>
      </c>
      <c r="I1464" s="1">
        <v>179</v>
      </c>
      <c r="J1464" s="1">
        <v>189</v>
      </c>
      <c r="K1464" s="1">
        <v>69</v>
      </c>
      <c r="L1464" s="6">
        <v>29</v>
      </c>
    </row>
    <row r="1465" spans="5:12" x14ac:dyDescent="0.3">
      <c r="E1465" s="3" t="s">
        <v>715</v>
      </c>
      <c r="F1465" s="4"/>
      <c r="G1465" s="5">
        <v>191</v>
      </c>
      <c r="H1465" s="7">
        <v>10</v>
      </c>
      <c r="I1465" s="1">
        <v>57</v>
      </c>
      <c r="J1465" s="1">
        <v>84</v>
      </c>
      <c r="K1465" s="1">
        <v>30</v>
      </c>
      <c r="L1465" s="6">
        <v>10</v>
      </c>
    </row>
    <row r="1466" spans="5:12" x14ac:dyDescent="0.3">
      <c r="E1466" s="3" t="s">
        <v>716</v>
      </c>
      <c r="F1466" s="4"/>
      <c r="G1466" s="5">
        <v>259</v>
      </c>
      <c r="H1466" s="7">
        <v>11</v>
      </c>
      <c r="I1466" s="1">
        <v>75</v>
      </c>
      <c r="J1466" s="1">
        <v>120</v>
      </c>
      <c r="K1466" s="1">
        <v>43</v>
      </c>
      <c r="L1466" s="6">
        <v>10</v>
      </c>
    </row>
    <row r="1467" spans="5:12" x14ac:dyDescent="0.3">
      <c r="E1467" s="3" t="s">
        <v>717</v>
      </c>
      <c r="F1467" s="4"/>
      <c r="G1467" s="5">
        <v>1470</v>
      </c>
      <c r="H1467" s="7">
        <v>41</v>
      </c>
      <c r="I1467" s="1">
        <v>452</v>
      </c>
      <c r="J1467" s="1">
        <v>645</v>
      </c>
      <c r="K1467" s="1">
        <v>274</v>
      </c>
      <c r="L1467" s="6">
        <v>58</v>
      </c>
    </row>
    <row r="1468" spans="5:12" ht="25" x14ac:dyDescent="0.3">
      <c r="E1468" s="3" t="s">
        <v>718</v>
      </c>
      <c r="F1468" s="4"/>
      <c r="G1468" s="5">
        <v>22</v>
      </c>
      <c r="H1468" s="7">
        <v>1</v>
      </c>
      <c r="I1468" s="1">
        <v>10</v>
      </c>
      <c r="J1468" s="1">
        <v>8</v>
      </c>
      <c r="K1468" s="1">
        <v>2</v>
      </c>
      <c r="L1468" s="6">
        <v>1</v>
      </c>
    </row>
    <row r="1469" spans="5:12" ht="25" x14ac:dyDescent="0.3">
      <c r="E1469" s="3" t="s">
        <v>719</v>
      </c>
      <c r="F1469" s="4"/>
      <c r="G1469" s="5">
        <v>14</v>
      </c>
      <c r="H1469" s="7">
        <v>0</v>
      </c>
      <c r="I1469" s="1">
        <v>3</v>
      </c>
      <c r="J1469" s="1">
        <v>7</v>
      </c>
      <c r="K1469" s="1">
        <v>3</v>
      </c>
      <c r="L1469" s="6">
        <v>1</v>
      </c>
    </row>
    <row r="1470" spans="5:12" x14ac:dyDescent="0.3">
      <c r="E1470" s="3" t="s">
        <v>720</v>
      </c>
      <c r="F1470" s="4"/>
      <c r="G1470" s="5">
        <v>62</v>
      </c>
      <c r="H1470" s="7">
        <v>3</v>
      </c>
      <c r="I1470" s="1">
        <v>23</v>
      </c>
      <c r="J1470" s="1">
        <v>22</v>
      </c>
      <c r="K1470" s="1">
        <v>9</v>
      </c>
      <c r="L1470" s="6">
        <v>5</v>
      </c>
    </row>
    <row r="1471" spans="5:12" x14ac:dyDescent="0.3">
      <c r="E1471" s="3" t="s">
        <v>721</v>
      </c>
      <c r="F1471" s="4"/>
      <c r="G1471" s="5">
        <v>26</v>
      </c>
      <c r="H1471" s="7">
        <v>2</v>
      </c>
      <c r="I1471" s="1">
        <v>4</v>
      </c>
      <c r="J1471" s="1">
        <v>12</v>
      </c>
      <c r="K1471" s="1">
        <v>6</v>
      </c>
      <c r="L1471" s="6">
        <v>2</v>
      </c>
    </row>
    <row r="1472" spans="5:12" x14ac:dyDescent="0.3">
      <c r="E1472" s="3" t="s">
        <v>722</v>
      </c>
      <c r="F1472" s="4"/>
      <c r="G1472" s="5">
        <v>32</v>
      </c>
      <c r="H1472" s="7">
        <v>1</v>
      </c>
      <c r="I1472" s="1">
        <v>7</v>
      </c>
      <c r="J1472" s="1">
        <v>16</v>
      </c>
      <c r="K1472" s="1">
        <v>6</v>
      </c>
      <c r="L1472" s="6">
        <v>2</v>
      </c>
    </row>
    <row r="1473" spans="2:14" x14ac:dyDescent="0.3">
      <c r="E1473" s="3" t="s">
        <v>723</v>
      </c>
      <c r="F1473" s="4"/>
      <c r="G1473" s="5">
        <v>244</v>
      </c>
      <c r="H1473" s="7">
        <v>7</v>
      </c>
      <c r="I1473" s="1">
        <v>72</v>
      </c>
      <c r="J1473" s="1">
        <v>103</v>
      </c>
      <c r="K1473" s="1">
        <v>55</v>
      </c>
      <c r="L1473" s="6">
        <v>7</v>
      </c>
    </row>
    <row r="1474" spans="2:14" ht="25" x14ac:dyDescent="0.3">
      <c r="E1474" s="52" t="s">
        <v>724</v>
      </c>
      <c r="F1474" s="48"/>
      <c r="G1474" s="49">
        <v>6</v>
      </c>
      <c r="H1474" s="61">
        <v>0</v>
      </c>
      <c r="I1474" s="28">
        <v>3</v>
      </c>
      <c r="J1474" s="28">
        <v>0</v>
      </c>
      <c r="K1474" s="28">
        <v>3</v>
      </c>
      <c r="L1474" s="62">
        <v>0</v>
      </c>
    </row>
    <row r="1476" spans="2:14" x14ac:dyDescent="0.3">
      <c r="B1476" s="35" t="str">
        <f xml:space="preserve"> HYPERLINK("#'目次'!B25", "[19]")</f>
        <v>[19]</v>
      </c>
      <c r="C1476" s="25" t="s">
        <v>14</v>
      </c>
    </row>
    <row r="1479" spans="2:14" x14ac:dyDescent="0.3">
      <c r="C1479" s="25" t="s">
        <v>727</v>
      </c>
    </row>
    <row r="1480" spans="2:14" ht="25" x14ac:dyDescent="0.3">
      <c r="E1480" s="95"/>
      <c r="F1480" s="96"/>
      <c r="G1480" s="37" t="s">
        <v>16</v>
      </c>
      <c r="H1480" s="41" t="s">
        <v>17</v>
      </c>
      <c r="I1480" s="18" t="s">
        <v>18</v>
      </c>
      <c r="J1480" s="18" t="s">
        <v>19</v>
      </c>
      <c r="K1480" s="18" t="s">
        <v>20</v>
      </c>
      <c r="L1480" s="18" t="s">
        <v>21</v>
      </c>
      <c r="M1480" s="18" t="s">
        <v>22</v>
      </c>
      <c r="N1480" s="34" t="s">
        <v>23</v>
      </c>
    </row>
    <row r="1481" spans="2:14" x14ac:dyDescent="0.3">
      <c r="E1481" s="97"/>
      <c r="F1481" s="98"/>
      <c r="G1481" s="40"/>
      <c r="H1481" s="36"/>
      <c r="I1481" s="19"/>
      <c r="J1481" s="19"/>
      <c r="K1481" s="19"/>
      <c r="L1481" s="19"/>
      <c r="M1481" s="19"/>
      <c r="N1481" s="39"/>
    </row>
    <row r="1482" spans="2:14" x14ac:dyDescent="0.3">
      <c r="E1482" s="54" t="s">
        <v>16</v>
      </c>
      <c r="F1482" s="50"/>
      <c r="G1482" s="38">
        <v>55336</v>
      </c>
      <c r="H1482" s="20">
        <v>10222</v>
      </c>
      <c r="I1482" s="20">
        <v>19178</v>
      </c>
      <c r="J1482" s="20">
        <v>13973</v>
      </c>
      <c r="K1482" s="20">
        <v>7022</v>
      </c>
      <c r="L1482" s="20">
        <v>3794</v>
      </c>
      <c r="M1482" s="20">
        <v>900</v>
      </c>
      <c r="N1482" s="51">
        <v>247</v>
      </c>
    </row>
    <row r="1483" spans="2:14" ht="25" x14ac:dyDescent="0.3">
      <c r="E1483" s="3" t="s">
        <v>728</v>
      </c>
      <c r="F1483" s="4"/>
      <c r="G1483" s="29">
        <v>15340</v>
      </c>
      <c r="H1483" s="32">
        <v>2792</v>
      </c>
      <c r="I1483" s="17">
        <v>5899</v>
      </c>
      <c r="J1483" s="17">
        <v>3766</v>
      </c>
      <c r="K1483" s="17">
        <v>1941</v>
      </c>
      <c r="L1483" s="17">
        <v>737</v>
      </c>
      <c r="M1483" s="17">
        <v>192</v>
      </c>
      <c r="N1483" s="33">
        <v>13</v>
      </c>
    </row>
    <row r="1484" spans="2:14" ht="25" x14ac:dyDescent="0.3">
      <c r="E1484" s="3" t="s">
        <v>729</v>
      </c>
      <c r="F1484" s="4"/>
      <c r="G1484" s="5">
        <v>3197</v>
      </c>
      <c r="H1484" s="7">
        <v>669</v>
      </c>
      <c r="I1484" s="1">
        <v>1144</v>
      </c>
      <c r="J1484" s="1">
        <v>724</v>
      </c>
      <c r="K1484" s="1">
        <v>406</v>
      </c>
      <c r="L1484" s="1">
        <v>198</v>
      </c>
      <c r="M1484" s="1">
        <v>47</v>
      </c>
      <c r="N1484" s="6">
        <v>9</v>
      </c>
    </row>
    <row r="1485" spans="2:14" ht="25" x14ac:dyDescent="0.3">
      <c r="E1485" s="3" t="s">
        <v>730</v>
      </c>
      <c r="F1485" s="4"/>
      <c r="G1485" s="5">
        <v>885</v>
      </c>
      <c r="H1485" s="7">
        <v>180</v>
      </c>
      <c r="I1485" s="1">
        <v>363</v>
      </c>
      <c r="J1485" s="1">
        <v>169</v>
      </c>
      <c r="K1485" s="1">
        <v>107</v>
      </c>
      <c r="L1485" s="1">
        <v>49</v>
      </c>
      <c r="M1485" s="1">
        <v>15</v>
      </c>
      <c r="N1485" s="6">
        <v>2</v>
      </c>
    </row>
    <row r="1486" spans="2:14" ht="25" x14ac:dyDescent="0.3">
      <c r="E1486" s="3" t="s">
        <v>731</v>
      </c>
      <c r="F1486" s="4"/>
      <c r="G1486" s="5">
        <v>1158</v>
      </c>
      <c r="H1486" s="7">
        <v>261</v>
      </c>
      <c r="I1486" s="1">
        <v>443</v>
      </c>
      <c r="J1486" s="1">
        <v>255</v>
      </c>
      <c r="K1486" s="1">
        <v>115</v>
      </c>
      <c r="L1486" s="1">
        <v>56</v>
      </c>
      <c r="M1486" s="1">
        <v>19</v>
      </c>
      <c r="N1486" s="6">
        <v>9</v>
      </c>
    </row>
    <row r="1487" spans="2:14" x14ac:dyDescent="0.3">
      <c r="E1487" s="3" t="s">
        <v>732</v>
      </c>
      <c r="F1487" s="4"/>
      <c r="G1487" s="5">
        <v>1427</v>
      </c>
      <c r="H1487" s="7">
        <v>397</v>
      </c>
      <c r="I1487" s="1">
        <v>510</v>
      </c>
      <c r="J1487" s="1">
        <v>284</v>
      </c>
      <c r="K1487" s="1">
        <v>125</v>
      </c>
      <c r="L1487" s="1">
        <v>79</v>
      </c>
      <c r="M1487" s="1">
        <v>21</v>
      </c>
      <c r="N1487" s="6">
        <v>11</v>
      </c>
    </row>
    <row r="1488" spans="2:14" x14ac:dyDescent="0.3">
      <c r="E1488" s="3" t="s">
        <v>733</v>
      </c>
      <c r="F1488" s="4"/>
      <c r="G1488" s="5">
        <v>40</v>
      </c>
      <c r="H1488" s="7">
        <v>7</v>
      </c>
      <c r="I1488" s="1">
        <v>15</v>
      </c>
      <c r="J1488" s="1">
        <v>12</v>
      </c>
      <c r="K1488" s="1">
        <v>4</v>
      </c>
      <c r="L1488" s="1">
        <v>2</v>
      </c>
      <c r="M1488" s="1">
        <v>0</v>
      </c>
      <c r="N1488" s="6">
        <v>0</v>
      </c>
    </row>
    <row r="1489" spans="5:14" x14ac:dyDescent="0.3">
      <c r="E1489" s="3" t="s">
        <v>734</v>
      </c>
      <c r="F1489" s="4"/>
      <c r="G1489" s="5">
        <v>665</v>
      </c>
      <c r="H1489" s="7">
        <v>106</v>
      </c>
      <c r="I1489" s="1">
        <v>187</v>
      </c>
      <c r="J1489" s="1">
        <v>198</v>
      </c>
      <c r="K1489" s="1">
        <v>97</v>
      </c>
      <c r="L1489" s="1">
        <v>63</v>
      </c>
      <c r="M1489" s="1">
        <v>12</v>
      </c>
      <c r="N1489" s="6">
        <v>2</v>
      </c>
    </row>
    <row r="1490" spans="5:14" ht="37.5" x14ac:dyDescent="0.3">
      <c r="E1490" s="3" t="s">
        <v>735</v>
      </c>
      <c r="F1490" s="4"/>
      <c r="G1490" s="5">
        <v>269</v>
      </c>
      <c r="H1490" s="7">
        <v>45</v>
      </c>
      <c r="I1490" s="1">
        <v>72</v>
      </c>
      <c r="J1490" s="1">
        <v>64</v>
      </c>
      <c r="K1490" s="1">
        <v>37</v>
      </c>
      <c r="L1490" s="1">
        <v>46</v>
      </c>
      <c r="M1490" s="1">
        <v>3</v>
      </c>
      <c r="N1490" s="6">
        <v>2</v>
      </c>
    </row>
    <row r="1491" spans="5:14" ht="37.5" x14ac:dyDescent="0.3">
      <c r="E1491" s="3" t="s">
        <v>736</v>
      </c>
      <c r="F1491" s="4"/>
      <c r="G1491" s="5">
        <v>1735</v>
      </c>
      <c r="H1491" s="7">
        <v>427</v>
      </c>
      <c r="I1491" s="1">
        <v>725</v>
      </c>
      <c r="J1491" s="1">
        <v>310</v>
      </c>
      <c r="K1491" s="1">
        <v>154</v>
      </c>
      <c r="L1491" s="1">
        <v>78</v>
      </c>
      <c r="M1491" s="1">
        <v>32</v>
      </c>
      <c r="N1491" s="6">
        <v>9</v>
      </c>
    </row>
    <row r="1492" spans="5:14" x14ac:dyDescent="0.3">
      <c r="E1492" s="3" t="s">
        <v>661</v>
      </c>
      <c r="F1492" s="4"/>
      <c r="G1492" s="5">
        <v>1041</v>
      </c>
      <c r="H1492" s="7">
        <v>232</v>
      </c>
      <c r="I1492" s="1">
        <v>412</v>
      </c>
      <c r="J1492" s="1">
        <v>208</v>
      </c>
      <c r="K1492" s="1">
        <v>97</v>
      </c>
      <c r="L1492" s="1">
        <v>51</v>
      </c>
      <c r="M1492" s="1">
        <v>35</v>
      </c>
      <c r="N1492" s="6">
        <v>6</v>
      </c>
    </row>
    <row r="1493" spans="5:14" ht="25" x14ac:dyDescent="0.3">
      <c r="E1493" s="3" t="s">
        <v>737</v>
      </c>
      <c r="F1493" s="4"/>
      <c r="G1493" s="5">
        <v>2392</v>
      </c>
      <c r="H1493" s="7">
        <v>435</v>
      </c>
      <c r="I1493" s="1">
        <v>789</v>
      </c>
      <c r="J1493" s="1">
        <v>643</v>
      </c>
      <c r="K1493" s="1">
        <v>319</v>
      </c>
      <c r="L1493" s="1">
        <v>164</v>
      </c>
      <c r="M1493" s="1">
        <v>37</v>
      </c>
      <c r="N1493" s="6">
        <v>5</v>
      </c>
    </row>
    <row r="1494" spans="5:14" ht="25" x14ac:dyDescent="0.3">
      <c r="E1494" s="3" t="s">
        <v>738</v>
      </c>
      <c r="F1494" s="4"/>
      <c r="G1494" s="5">
        <v>6031</v>
      </c>
      <c r="H1494" s="7">
        <v>1077</v>
      </c>
      <c r="I1494" s="1">
        <v>2035</v>
      </c>
      <c r="J1494" s="1">
        <v>1670</v>
      </c>
      <c r="K1494" s="1">
        <v>706</v>
      </c>
      <c r="L1494" s="1">
        <v>425</v>
      </c>
      <c r="M1494" s="1">
        <v>99</v>
      </c>
      <c r="N1494" s="6">
        <v>19</v>
      </c>
    </row>
    <row r="1495" spans="5:14" ht="25" x14ac:dyDescent="0.3">
      <c r="E1495" s="3" t="s">
        <v>739</v>
      </c>
      <c r="F1495" s="4"/>
      <c r="G1495" s="5">
        <v>2196</v>
      </c>
      <c r="H1495" s="7">
        <v>364</v>
      </c>
      <c r="I1495" s="1">
        <v>724</v>
      </c>
      <c r="J1495" s="1">
        <v>617</v>
      </c>
      <c r="K1495" s="1">
        <v>286</v>
      </c>
      <c r="L1495" s="1">
        <v>160</v>
      </c>
      <c r="M1495" s="1">
        <v>36</v>
      </c>
      <c r="N1495" s="6">
        <v>9</v>
      </c>
    </row>
    <row r="1496" spans="5:14" ht="25" x14ac:dyDescent="0.3">
      <c r="E1496" s="3" t="s">
        <v>740</v>
      </c>
      <c r="F1496" s="4"/>
      <c r="G1496" s="5">
        <v>1111</v>
      </c>
      <c r="H1496" s="7">
        <v>217</v>
      </c>
      <c r="I1496" s="1">
        <v>379</v>
      </c>
      <c r="J1496" s="1">
        <v>284</v>
      </c>
      <c r="K1496" s="1">
        <v>150</v>
      </c>
      <c r="L1496" s="1">
        <v>67</v>
      </c>
      <c r="M1496" s="1">
        <v>13</v>
      </c>
      <c r="N1496" s="6">
        <v>1</v>
      </c>
    </row>
    <row r="1497" spans="5:14" x14ac:dyDescent="0.3">
      <c r="E1497" s="3" t="s">
        <v>741</v>
      </c>
      <c r="F1497" s="4"/>
      <c r="G1497" s="5">
        <v>2928</v>
      </c>
      <c r="H1497" s="7">
        <v>631</v>
      </c>
      <c r="I1497" s="1">
        <v>961</v>
      </c>
      <c r="J1497" s="1">
        <v>747</v>
      </c>
      <c r="K1497" s="1">
        <v>347</v>
      </c>
      <c r="L1497" s="1">
        <v>181</v>
      </c>
      <c r="M1497" s="1">
        <v>53</v>
      </c>
      <c r="N1497" s="6">
        <v>8</v>
      </c>
    </row>
    <row r="1498" spans="5:14" x14ac:dyDescent="0.3">
      <c r="E1498" s="3" t="s">
        <v>742</v>
      </c>
      <c r="F1498" s="4"/>
      <c r="G1498" s="5">
        <v>1219</v>
      </c>
      <c r="H1498" s="7">
        <v>185</v>
      </c>
      <c r="I1498" s="1">
        <v>399</v>
      </c>
      <c r="J1498" s="1">
        <v>343</v>
      </c>
      <c r="K1498" s="1">
        <v>163</v>
      </c>
      <c r="L1498" s="1">
        <v>105</v>
      </c>
      <c r="M1498" s="1">
        <v>23</v>
      </c>
      <c r="N1498" s="6">
        <v>1</v>
      </c>
    </row>
    <row r="1499" spans="5:14" x14ac:dyDescent="0.3">
      <c r="E1499" s="3" t="s">
        <v>743</v>
      </c>
      <c r="F1499" s="4"/>
      <c r="G1499" s="5">
        <v>1604</v>
      </c>
      <c r="H1499" s="7">
        <v>214</v>
      </c>
      <c r="I1499" s="1">
        <v>428</v>
      </c>
      <c r="J1499" s="1">
        <v>480</v>
      </c>
      <c r="K1499" s="1">
        <v>270</v>
      </c>
      <c r="L1499" s="1">
        <v>204</v>
      </c>
      <c r="M1499" s="1">
        <v>8</v>
      </c>
      <c r="N1499" s="6">
        <v>0</v>
      </c>
    </row>
    <row r="1500" spans="5:14" ht="37.5" x14ac:dyDescent="0.3">
      <c r="E1500" s="3" t="s">
        <v>744</v>
      </c>
      <c r="F1500" s="4"/>
      <c r="G1500" s="5">
        <v>1724</v>
      </c>
      <c r="H1500" s="7">
        <v>226</v>
      </c>
      <c r="I1500" s="1">
        <v>406</v>
      </c>
      <c r="J1500" s="1">
        <v>484</v>
      </c>
      <c r="K1500" s="1">
        <v>310</v>
      </c>
      <c r="L1500" s="1">
        <v>266</v>
      </c>
      <c r="M1500" s="1">
        <v>27</v>
      </c>
      <c r="N1500" s="6">
        <v>5</v>
      </c>
    </row>
    <row r="1501" spans="5:14" ht="37.5" x14ac:dyDescent="0.3">
      <c r="E1501" s="3" t="s">
        <v>745</v>
      </c>
      <c r="F1501" s="4"/>
      <c r="G1501" s="5">
        <v>6787</v>
      </c>
      <c r="H1501" s="7">
        <v>1175</v>
      </c>
      <c r="I1501" s="1">
        <v>2163</v>
      </c>
      <c r="J1501" s="1">
        <v>1820</v>
      </c>
      <c r="K1501" s="1">
        <v>941</v>
      </c>
      <c r="L1501" s="1">
        <v>576</v>
      </c>
      <c r="M1501" s="1">
        <v>88</v>
      </c>
      <c r="N1501" s="6">
        <v>24</v>
      </c>
    </row>
    <row r="1502" spans="5:14" x14ac:dyDescent="0.3">
      <c r="E1502" s="3" t="s">
        <v>667</v>
      </c>
      <c r="F1502" s="4"/>
      <c r="G1502" s="5">
        <v>2551</v>
      </c>
      <c r="H1502" s="7">
        <v>451</v>
      </c>
      <c r="I1502" s="1">
        <v>862</v>
      </c>
      <c r="J1502" s="1">
        <v>672</v>
      </c>
      <c r="K1502" s="1">
        <v>323</v>
      </c>
      <c r="L1502" s="1">
        <v>159</v>
      </c>
      <c r="M1502" s="1">
        <v>72</v>
      </c>
      <c r="N1502" s="6">
        <v>12</v>
      </c>
    </row>
    <row r="1503" spans="5:14" ht="25" x14ac:dyDescent="0.3">
      <c r="E1503" s="3" t="s">
        <v>746</v>
      </c>
      <c r="F1503" s="4"/>
      <c r="G1503" s="5">
        <v>36</v>
      </c>
      <c r="H1503" s="7">
        <v>4</v>
      </c>
      <c r="I1503" s="1">
        <v>8</v>
      </c>
      <c r="J1503" s="1">
        <v>8</v>
      </c>
      <c r="K1503" s="1">
        <v>5</v>
      </c>
      <c r="L1503" s="1">
        <v>3</v>
      </c>
      <c r="M1503" s="1">
        <v>6</v>
      </c>
      <c r="N1503" s="6">
        <v>2</v>
      </c>
    </row>
    <row r="1504" spans="5:14" ht="25" x14ac:dyDescent="0.3">
      <c r="E1504" s="3" t="s">
        <v>747</v>
      </c>
      <c r="F1504" s="4"/>
      <c r="G1504" s="5">
        <v>81</v>
      </c>
      <c r="H1504" s="7">
        <v>6</v>
      </c>
      <c r="I1504" s="1">
        <v>24</v>
      </c>
      <c r="J1504" s="1">
        <v>17</v>
      </c>
      <c r="K1504" s="1">
        <v>8</v>
      </c>
      <c r="L1504" s="1">
        <v>19</v>
      </c>
      <c r="M1504" s="1">
        <v>3</v>
      </c>
      <c r="N1504" s="6">
        <v>4</v>
      </c>
    </row>
    <row r="1505" spans="2:14" ht="25" x14ac:dyDescent="0.3">
      <c r="E1505" s="3" t="s">
        <v>748</v>
      </c>
      <c r="F1505" s="4"/>
      <c r="G1505" s="5">
        <v>21</v>
      </c>
      <c r="H1505" s="7">
        <v>2</v>
      </c>
      <c r="I1505" s="1">
        <v>3</v>
      </c>
      <c r="J1505" s="1">
        <v>5</v>
      </c>
      <c r="K1505" s="1">
        <v>4</v>
      </c>
      <c r="L1505" s="1">
        <v>7</v>
      </c>
      <c r="M1505" s="1">
        <v>0</v>
      </c>
      <c r="N1505" s="6">
        <v>0</v>
      </c>
    </row>
    <row r="1506" spans="2:14" ht="25" x14ac:dyDescent="0.3">
      <c r="E1506" s="3" t="s">
        <v>749</v>
      </c>
      <c r="F1506" s="4"/>
      <c r="G1506" s="5">
        <v>14</v>
      </c>
      <c r="H1506" s="7">
        <v>3</v>
      </c>
      <c r="I1506" s="1">
        <v>3</v>
      </c>
      <c r="J1506" s="1">
        <v>5</v>
      </c>
      <c r="K1506" s="1">
        <v>2</v>
      </c>
      <c r="L1506" s="1">
        <v>1</v>
      </c>
      <c r="M1506" s="1">
        <v>0</v>
      </c>
      <c r="N1506" s="6">
        <v>0</v>
      </c>
    </row>
    <row r="1507" spans="2:14" x14ac:dyDescent="0.3">
      <c r="E1507" s="3" t="s">
        <v>750</v>
      </c>
      <c r="F1507" s="4"/>
      <c r="G1507" s="5">
        <v>35</v>
      </c>
      <c r="H1507" s="7">
        <v>2</v>
      </c>
      <c r="I1507" s="1">
        <v>14</v>
      </c>
      <c r="J1507" s="1">
        <v>9</v>
      </c>
      <c r="K1507" s="1">
        <v>6</v>
      </c>
      <c r="L1507" s="1">
        <v>3</v>
      </c>
      <c r="M1507" s="1">
        <v>1</v>
      </c>
      <c r="N1507" s="6">
        <v>0</v>
      </c>
    </row>
    <row r="1508" spans="2:14" x14ac:dyDescent="0.3">
      <c r="E1508" s="3" t="s">
        <v>751</v>
      </c>
      <c r="F1508" s="4"/>
      <c r="G1508" s="5">
        <v>7</v>
      </c>
      <c r="H1508" s="7">
        <v>1</v>
      </c>
      <c r="I1508" s="1">
        <v>2</v>
      </c>
      <c r="J1508" s="1">
        <v>0</v>
      </c>
      <c r="K1508" s="1">
        <v>0</v>
      </c>
      <c r="L1508" s="1">
        <v>2</v>
      </c>
      <c r="M1508" s="1">
        <v>2</v>
      </c>
      <c r="N1508" s="6">
        <v>0</v>
      </c>
    </row>
    <row r="1509" spans="2:14" x14ac:dyDescent="0.3">
      <c r="E1509" s="3" t="s">
        <v>752</v>
      </c>
      <c r="F1509" s="4"/>
      <c r="G1509" s="5">
        <v>50</v>
      </c>
      <c r="H1509" s="7">
        <v>7</v>
      </c>
      <c r="I1509" s="1">
        <v>9</v>
      </c>
      <c r="J1509" s="1">
        <v>18</v>
      </c>
      <c r="K1509" s="1">
        <v>7</v>
      </c>
      <c r="L1509" s="1">
        <v>8</v>
      </c>
      <c r="M1509" s="1">
        <v>1</v>
      </c>
      <c r="N1509" s="6">
        <v>0</v>
      </c>
    </row>
    <row r="1510" spans="2:14" ht="37.5" x14ac:dyDescent="0.3">
      <c r="E1510" s="3" t="s">
        <v>753</v>
      </c>
      <c r="F1510" s="4"/>
      <c r="G1510" s="5">
        <v>21</v>
      </c>
      <c r="H1510" s="7">
        <v>3</v>
      </c>
      <c r="I1510" s="1">
        <v>6</v>
      </c>
      <c r="J1510" s="1">
        <v>4</v>
      </c>
      <c r="K1510" s="1">
        <v>3</v>
      </c>
      <c r="L1510" s="1">
        <v>5</v>
      </c>
      <c r="M1510" s="1">
        <v>0</v>
      </c>
      <c r="N1510" s="6">
        <v>0</v>
      </c>
    </row>
    <row r="1511" spans="2:14" ht="37.5" x14ac:dyDescent="0.3">
      <c r="E1511" s="3" t="s">
        <v>754</v>
      </c>
      <c r="F1511" s="4"/>
      <c r="G1511" s="5">
        <v>51</v>
      </c>
      <c r="H1511" s="7">
        <v>5</v>
      </c>
      <c r="I1511" s="1">
        <v>11</v>
      </c>
      <c r="J1511" s="1">
        <v>12</v>
      </c>
      <c r="K1511" s="1">
        <v>8</v>
      </c>
      <c r="L1511" s="1">
        <v>13</v>
      </c>
      <c r="M1511" s="1">
        <v>1</v>
      </c>
      <c r="N1511" s="6">
        <v>1</v>
      </c>
    </row>
    <row r="1512" spans="2:14" x14ac:dyDescent="0.3">
      <c r="E1512" s="52" t="s">
        <v>673</v>
      </c>
      <c r="F1512" s="48"/>
      <c r="G1512" s="49">
        <v>36</v>
      </c>
      <c r="H1512" s="61">
        <v>1</v>
      </c>
      <c r="I1512" s="28">
        <v>10</v>
      </c>
      <c r="J1512" s="28">
        <v>14</v>
      </c>
      <c r="K1512" s="28">
        <v>4</v>
      </c>
      <c r="L1512" s="28">
        <v>3</v>
      </c>
      <c r="M1512" s="28">
        <v>4</v>
      </c>
      <c r="N1512" s="62">
        <v>0</v>
      </c>
    </row>
    <row r="1514" spans="2:14" x14ac:dyDescent="0.3">
      <c r="B1514" s="35" t="str">
        <f xml:space="preserve"> HYPERLINK("#'目次'!B26", "[20]")</f>
        <v>[20]</v>
      </c>
      <c r="C1514" s="25" t="s">
        <v>54</v>
      </c>
    </row>
    <row r="1517" spans="2:14" x14ac:dyDescent="0.3">
      <c r="C1517" s="25" t="s">
        <v>727</v>
      </c>
    </row>
    <row r="1518" spans="2:14" ht="37.5" x14ac:dyDescent="0.3">
      <c r="E1518" s="95"/>
      <c r="F1518" s="96"/>
      <c r="G1518" s="37" t="s">
        <v>16</v>
      </c>
      <c r="H1518" s="41" t="s">
        <v>55</v>
      </c>
      <c r="I1518" s="18" t="s">
        <v>56</v>
      </c>
      <c r="J1518" s="18" t="s">
        <v>57</v>
      </c>
      <c r="K1518" s="18" t="s">
        <v>58</v>
      </c>
      <c r="L1518" s="34" t="s">
        <v>59</v>
      </c>
    </row>
    <row r="1519" spans="2:14" x14ac:dyDescent="0.3">
      <c r="E1519" s="97"/>
      <c r="F1519" s="98"/>
      <c r="G1519" s="40"/>
      <c r="H1519" s="36"/>
      <c r="I1519" s="19"/>
      <c r="J1519" s="19"/>
      <c r="K1519" s="19"/>
      <c r="L1519" s="39"/>
    </row>
    <row r="1520" spans="2:14" x14ac:dyDescent="0.3">
      <c r="E1520" s="54" t="s">
        <v>16</v>
      </c>
      <c r="F1520" s="50"/>
      <c r="G1520" s="38">
        <v>55336</v>
      </c>
      <c r="H1520" s="20">
        <v>4906</v>
      </c>
      <c r="I1520" s="20">
        <v>24562</v>
      </c>
      <c r="J1520" s="20">
        <v>17342</v>
      </c>
      <c r="K1520" s="20">
        <v>6139</v>
      </c>
      <c r="L1520" s="51">
        <v>2387</v>
      </c>
    </row>
    <row r="1521" spans="5:12" ht="25" x14ac:dyDescent="0.3">
      <c r="E1521" s="3" t="s">
        <v>728</v>
      </c>
      <c r="F1521" s="4"/>
      <c r="G1521" s="29">
        <v>15340</v>
      </c>
      <c r="H1521" s="32">
        <v>957</v>
      </c>
      <c r="I1521" s="17">
        <v>6865</v>
      </c>
      <c r="J1521" s="17">
        <v>5249</v>
      </c>
      <c r="K1521" s="17">
        <v>1781</v>
      </c>
      <c r="L1521" s="33">
        <v>488</v>
      </c>
    </row>
    <row r="1522" spans="5:12" ht="25" x14ac:dyDescent="0.3">
      <c r="E1522" s="3" t="s">
        <v>729</v>
      </c>
      <c r="F1522" s="4"/>
      <c r="G1522" s="5">
        <v>3197</v>
      </c>
      <c r="H1522" s="7">
        <v>260</v>
      </c>
      <c r="I1522" s="1">
        <v>1443</v>
      </c>
      <c r="J1522" s="1">
        <v>1023</v>
      </c>
      <c r="K1522" s="1">
        <v>340</v>
      </c>
      <c r="L1522" s="6">
        <v>131</v>
      </c>
    </row>
    <row r="1523" spans="5:12" ht="25" x14ac:dyDescent="0.3">
      <c r="E1523" s="3" t="s">
        <v>730</v>
      </c>
      <c r="F1523" s="4"/>
      <c r="G1523" s="5">
        <v>885</v>
      </c>
      <c r="H1523" s="7">
        <v>61</v>
      </c>
      <c r="I1523" s="1">
        <v>354</v>
      </c>
      <c r="J1523" s="1">
        <v>326</v>
      </c>
      <c r="K1523" s="1">
        <v>112</v>
      </c>
      <c r="L1523" s="6">
        <v>32</v>
      </c>
    </row>
    <row r="1524" spans="5:12" ht="25" x14ac:dyDescent="0.3">
      <c r="E1524" s="3" t="s">
        <v>731</v>
      </c>
      <c r="F1524" s="4"/>
      <c r="G1524" s="5">
        <v>1158</v>
      </c>
      <c r="H1524" s="7">
        <v>65</v>
      </c>
      <c r="I1524" s="1">
        <v>477</v>
      </c>
      <c r="J1524" s="1">
        <v>421</v>
      </c>
      <c r="K1524" s="1">
        <v>156</v>
      </c>
      <c r="L1524" s="6">
        <v>39</v>
      </c>
    </row>
    <row r="1525" spans="5:12" x14ac:dyDescent="0.3">
      <c r="E1525" s="3" t="s">
        <v>732</v>
      </c>
      <c r="F1525" s="4"/>
      <c r="G1525" s="5">
        <v>1427</v>
      </c>
      <c r="H1525" s="7">
        <v>102</v>
      </c>
      <c r="I1525" s="1">
        <v>495</v>
      </c>
      <c r="J1525" s="1">
        <v>516</v>
      </c>
      <c r="K1525" s="1">
        <v>248</v>
      </c>
      <c r="L1525" s="6">
        <v>66</v>
      </c>
    </row>
    <row r="1526" spans="5:12" x14ac:dyDescent="0.3">
      <c r="E1526" s="3" t="s">
        <v>733</v>
      </c>
      <c r="F1526" s="4"/>
      <c r="G1526" s="5">
        <v>40</v>
      </c>
      <c r="H1526" s="7">
        <v>3</v>
      </c>
      <c r="I1526" s="1">
        <v>22</v>
      </c>
      <c r="J1526" s="1">
        <v>14</v>
      </c>
      <c r="K1526" s="1">
        <v>1</v>
      </c>
      <c r="L1526" s="6">
        <v>0</v>
      </c>
    </row>
    <row r="1527" spans="5:12" x14ac:dyDescent="0.3">
      <c r="E1527" s="3" t="s">
        <v>734</v>
      </c>
      <c r="F1527" s="4"/>
      <c r="G1527" s="5">
        <v>665</v>
      </c>
      <c r="H1527" s="7">
        <v>68</v>
      </c>
      <c r="I1527" s="1">
        <v>340</v>
      </c>
      <c r="J1527" s="1">
        <v>174</v>
      </c>
      <c r="K1527" s="1">
        <v>63</v>
      </c>
      <c r="L1527" s="6">
        <v>20</v>
      </c>
    </row>
    <row r="1528" spans="5:12" ht="37.5" x14ac:dyDescent="0.3">
      <c r="E1528" s="3" t="s">
        <v>735</v>
      </c>
      <c r="F1528" s="4"/>
      <c r="G1528" s="5">
        <v>269</v>
      </c>
      <c r="H1528" s="7">
        <v>51</v>
      </c>
      <c r="I1528" s="1">
        <v>129</v>
      </c>
      <c r="J1528" s="1">
        <v>53</v>
      </c>
      <c r="K1528" s="1">
        <v>30</v>
      </c>
      <c r="L1528" s="6">
        <v>6</v>
      </c>
    </row>
    <row r="1529" spans="5:12" ht="37.5" x14ac:dyDescent="0.3">
      <c r="E1529" s="3" t="s">
        <v>736</v>
      </c>
      <c r="F1529" s="4"/>
      <c r="G1529" s="5">
        <v>1735</v>
      </c>
      <c r="H1529" s="7">
        <v>110</v>
      </c>
      <c r="I1529" s="1">
        <v>651</v>
      </c>
      <c r="J1529" s="1">
        <v>663</v>
      </c>
      <c r="K1529" s="1">
        <v>226</v>
      </c>
      <c r="L1529" s="6">
        <v>85</v>
      </c>
    </row>
    <row r="1530" spans="5:12" x14ac:dyDescent="0.3">
      <c r="E1530" s="3" t="s">
        <v>661</v>
      </c>
      <c r="F1530" s="4"/>
      <c r="G1530" s="5">
        <v>1041</v>
      </c>
      <c r="H1530" s="7">
        <v>65</v>
      </c>
      <c r="I1530" s="1">
        <v>366</v>
      </c>
      <c r="J1530" s="1">
        <v>389</v>
      </c>
      <c r="K1530" s="1">
        <v>142</v>
      </c>
      <c r="L1530" s="6">
        <v>79</v>
      </c>
    </row>
    <row r="1531" spans="5:12" ht="25" x14ac:dyDescent="0.3">
      <c r="E1531" s="3" t="s">
        <v>737</v>
      </c>
      <c r="F1531" s="4"/>
      <c r="G1531" s="5">
        <v>2392</v>
      </c>
      <c r="H1531" s="7">
        <v>194</v>
      </c>
      <c r="I1531" s="1">
        <v>1106</v>
      </c>
      <c r="J1531" s="1">
        <v>730</v>
      </c>
      <c r="K1531" s="1">
        <v>260</v>
      </c>
      <c r="L1531" s="6">
        <v>102</v>
      </c>
    </row>
    <row r="1532" spans="5:12" ht="25" x14ac:dyDescent="0.3">
      <c r="E1532" s="3" t="s">
        <v>738</v>
      </c>
      <c r="F1532" s="4"/>
      <c r="G1532" s="5">
        <v>6031</v>
      </c>
      <c r="H1532" s="7">
        <v>535</v>
      </c>
      <c r="I1532" s="1">
        <v>2796</v>
      </c>
      <c r="J1532" s="1">
        <v>1853</v>
      </c>
      <c r="K1532" s="1">
        <v>638</v>
      </c>
      <c r="L1532" s="6">
        <v>209</v>
      </c>
    </row>
    <row r="1533" spans="5:12" ht="25" x14ac:dyDescent="0.3">
      <c r="E1533" s="3" t="s">
        <v>739</v>
      </c>
      <c r="F1533" s="4"/>
      <c r="G1533" s="5">
        <v>2196</v>
      </c>
      <c r="H1533" s="7">
        <v>208</v>
      </c>
      <c r="I1533" s="1">
        <v>1026</v>
      </c>
      <c r="J1533" s="1">
        <v>648</v>
      </c>
      <c r="K1533" s="1">
        <v>217</v>
      </c>
      <c r="L1533" s="6">
        <v>97</v>
      </c>
    </row>
    <row r="1534" spans="5:12" ht="25" x14ac:dyDescent="0.3">
      <c r="E1534" s="3" t="s">
        <v>740</v>
      </c>
      <c r="F1534" s="4"/>
      <c r="G1534" s="5">
        <v>1111</v>
      </c>
      <c r="H1534" s="7">
        <v>76</v>
      </c>
      <c r="I1534" s="1">
        <v>506</v>
      </c>
      <c r="J1534" s="1">
        <v>361</v>
      </c>
      <c r="K1534" s="1">
        <v>129</v>
      </c>
      <c r="L1534" s="6">
        <v>39</v>
      </c>
    </row>
    <row r="1535" spans="5:12" x14ac:dyDescent="0.3">
      <c r="E1535" s="3" t="s">
        <v>741</v>
      </c>
      <c r="F1535" s="4"/>
      <c r="G1535" s="5">
        <v>2928</v>
      </c>
      <c r="H1535" s="7">
        <v>227</v>
      </c>
      <c r="I1535" s="1">
        <v>1254</v>
      </c>
      <c r="J1535" s="1">
        <v>916</v>
      </c>
      <c r="K1535" s="1">
        <v>408</v>
      </c>
      <c r="L1535" s="6">
        <v>123</v>
      </c>
    </row>
    <row r="1536" spans="5:12" x14ac:dyDescent="0.3">
      <c r="E1536" s="3" t="s">
        <v>742</v>
      </c>
      <c r="F1536" s="4"/>
      <c r="G1536" s="5">
        <v>1219</v>
      </c>
      <c r="H1536" s="7">
        <v>149</v>
      </c>
      <c r="I1536" s="1">
        <v>584</v>
      </c>
      <c r="J1536" s="1">
        <v>328</v>
      </c>
      <c r="K1536" s="1">
        <v>107</v>
      </c>
      <c r="L1536" s="6">
        <v>51</v>
      </c>
    </row>
    <row r="1537" spans="2:12" x14ac:dyDescent="0.3">
      <c r="E1537" s="3" t="s">
        <v>743</v>
      </c>
      <c r="F1537" s="4"/>
      <c r="G1537" s="5">
        <v>1604</v>
      </c>
      <c r="H1537" s="7">
        <v>198</v>
      </c>
      <c r="I1537" s="1">
        <v>800</v>
      </c>
      <c r="J1537" s="1">
        <v>438</v>
      </c>
      <c r="K1537" s="1">
        <v>130</v>
      </c>
      <c r="L1537" s="6">
        <v>38</v>
      </c>
    </row>
    <row r="1538" spans="2:12" ht="37.5" x14ac:dyDescent="0.3">
      <c r="E1538" s="3" t="s">
        <v>744</v>
      </c>
      <c r="F1538" s="4"/>
      <c r="G1538" s="5">
        <v>1724</v>
      </c>
      <c r="H1538" s="7">
        <v>357</v>
      </c>
      <c r="I1538" s="1">
        <v>844</v>
      </c>
      <c r="J1538" s="1">
        <v>342</v>
      </c>
      <c r="K1538" s="1">
        <v>109</v>
      </c>
      <c r="L1538" s="6">
        <v>72</v>
      </c>
    </row>
    <row r="1539" spans="2:12" ht="37.5" x14ac:dyDescent="0.3">
      <c r="E1539" s="3" t="s">
        <v>745</v>
      </c>
      <c r="F1539" s="4"/>
      <c r="G1539" s="5">
        <v>6787</v>
      </c>
      <c r="H1539" s="7">
        <v>856</v>
      </c>
      <c r="I1539" s="1">
        <v>3111</v>
      </c>
      <c r="J1539" s="1">
        <v>1865</v>
      </c>
      <c r="K1539" s="1">
        <v>676</v>
      </c>
      <c r="L1539" s="6">
        <v>279</v>
      </c>
    </row>
    <row r="1540" spans="2:12" x14ac:dyDescent="0.3">
      <c r="E1540" s="3" t="s">
        <v>667</v>
      </c>
      <c r="F1540" s="4"/>
      <c r="G1540" s="5">
        <v>2551</v>
      </c>
      <c r="H1540" s="7">
        <v>208</v>
      </c>
      <c r="I1540" s="1">
        <v>1031</v>
      </c>
      <c r="J1540" s="1">
        <v>821</v>
      </c>
      <c r="K1540" s="1">
        <v>310</v>
      </c>
      <c r="L1540" s="6">
        <v>181</v>
      </c>
    </row>
    <row r="1541" spans="2:12" ht="25" x14ac:dyDescent="0.3">
      <c r="E1541" s="3" t="s">
        <v>746</v>
      </c>
      <c r="F1541" s="4"/>
      <c r="G1541" s="5">
        <v>36</v>
      </c>
      <c r="H1541" s="7">
        <v>1</v>
      </c>
      <c r="I1541" s="1">
        <v>12</v>
      </c>
      <c r="J1541" s="1">
        <v>9</v>
      </c>
      <c r="K1541" s="1">
        <v>2</v>
      </c>
      <c r="L1541" s="6">
        <v>12</v>
      </c>
    </row>
    <row r="1542" spans="2:12" ht="25" x14ac:dyDescent="0.3">
      <c r="E1542" s="3" t="s">
        <v>747</v>
      </c>
      <c r="F1542" s="4"/>
      <c r="G1542" s="5">
        <v>81</v>
      </c>
      <c r="H1542" s="7">
        <v>19</v>
      </c>
      <c r="I1542" s="1">
        <v>30</v>
      </c>
      <c r="J1542" s="1">
        <v>17</v>
      </c>
      <c r="K1542" s="1">
        <v>1</v>
      </c>
      <c r="L1542" s="6">
        <v>14</v>
      </c>
    </row>
    <row r="1543" spans="2:12" ht="25" x14ac:dyDescent="0.3">
      <c r="E1543" s="3" t="s">
        <v>748</v>
      </c>
      <c r="F1543" s="4"/>
      <c r="G1543" s="5">
        <v>21</v>
      </c>
      <c r="H1543" s="7">
        <v>5</v>
      </c>
      <c r="I1543" s="1">
        <v>5</v>
      </c>
      <c r="J1543" s="1">
        <v>5</v>
      </c>
      <c r="K1543" s="1">
        <v>1</v>
      </c>
      <c r="L1543" s="6">
        <v>5</v>
      </c>
    </row>
    <row r="1544" spans="2:12" ht="25" x14ac:dyDescent="0.3">
      <c r="E1544" s="3" t="s">
        <v>749</v>
      </c>
      <c r="F1544" s="4"/>
      <c r="G1544" s="5">
        <v>14</v>
      </c>
      <c r="H1544" s="7">
        <v>1</v>
      </c>
      <c r="I1544" s="1">
        <v>7</v>
      </c>
      <c r="J1544" s="1">
        <v>5</v>
      </c>
      <c r="K1544" s="1">
        <v>0</v>
      </c>
      <c r="L1544" s="6">
        <v>1</v>
      </c>
    </row>
    <row r="1545" spans="2:12" x14ac:dyDescent="0.3">
      <c r="E1545" s="3" t="s">
        <v>750</v>
      </c>
      <c r="F1545" s="4"/>
      <c r="G1545" s="5">
        <v>35</v>
      </c>
      <c r="H1545" s="7">
        <v>8</v>
      </c>
      <c r="I1545" s="1">
        <v>16</v>
      </c>
      <c r="J1545" s="1">
        <v>8</v>
      </c>
      <c r="K1545" s="1">
        <v>1</v>
      </c>
      <c r="L1545" s="6">
        <v>2</v>
      </c>
    </row>
    <row r="1546" spans="2:12" x14ac:dyDescent="0.3">
      <c r="E1546" s="3" t="s">
        <v>751</v>
      </c>
      <c r="F1546" s="4"/>
      <c r="G1546" s="5">
        <v>7</v>
      </c>
      <c r="H1546" s="7">
        <v>2</v>
      </c>
      <c r="I1546" s="1">
        <v>2</v>
      </c>
      <c r="J1546" s="1">
        <v>2</v>
      </c>
      <c r="K1546" s="1">
        <v>0</v>
      </c>
      <c r="L1546" s="6">
        <v>1</v>
      </c>
    </row>
    <row r="1547" spans="2:12" x14ac:dyDescent="0.3">
      <c r="E1547" s="3" t="s">
        <v>752</v>
      </c>
      <c r="F1547" s="4"/>
      <c r="G1547" s="5">
        <v>50</v>
      </c>
      <c r="H1547" s="7">
        <v>11</v>
      </c>
      <c r="I1547" s="1">
        <v>21</v>
      </c>
      <c r="J1547" s="1">
        <v>8</v>
      </c>
      <c r="K1547" s="1">
        <v>4</v>
      </c>
      <c r="L1547" s="6">
        <v>6</v>
      </c>
    </row>
    <row r="1548" spans="2:12" ht="37.5" x14ac:dyDescent="0.3">
      <c r="E1548" s="3" t="s">
        <v>753</v>
      </c>
      <c r="F1548" s="4"/>
      <c r="G1548" s="5">
        <v>21</v>
      </c>
      <c r="H1548" s="7">
        <v>4</v>
      </c>
      <c r="I1548" s="1">
        <v>7</v>
      </c>
      <c r="J1548" s="1">
        <v>5</v>
      </c>
      <c r="K1548" s="1">
        <v>2</v>
      </c>
      <c r="L1548" s="6">
        <v>3</v>
      </c>
    </row>
    <row r="1549" spans="2:12" ht="37.5" x14ac:dyDescent="0.3">
      <c r="E1549" s="3" t="s">
        <v>754</v>
      </c>
      <c r="F1549" s="4"/>
      <c r="G1549" s="5">
        <v>51</v>
      </c>
      <c r="H1549" s="7">
        <v>15</v>
      </c>
      <c r="I1549" s="1">
        <v>22</v>
      </c>
      <c r="J1549" s="1">
        <v>9</v>
      </c>
      <c r="K1549" s="1">
        <v>1</v>
      </c>
      <c r="L1549" s="6">
        <v>4</v>
      </c>
    </row>
    <row r="1550" spans="2:12" x14ac:dyDescent="0.3">
      <c r="E1550" s="52" t="s">
        <v>673</v>
      </c>
      <c r="F1550" s="48"/>
      <c r="G1550" s="49">
        <v>36</v>
      </c>
      <c r="H1550" s="61">
        <v>7</v>
      </c>
      <c r="I1550" s="28">
        <v>17</v>
      </c>
      <c r="J1550" s="28">
        <v>4</v>
      </c>
      <c r="K1550" s="28">
        <v>0</v>
      </c>
      <c r="L1550" s="62">
        <v>8</v>
      </c>
    </row>
    <row r="1552" spans="2:12" x14ac:dyDescent="0.3">
      <c r="B1552" s="35" t="str">
        <f xml:space="preserve"> HYPERLINK("#'目次'!B27", "[21]")</f>
        <v>[21]</v>
      </c>
      <c r="C1552" s="25" t="s">
        <v>14</v>
      </c>
    </row>
    <row r="1555" spans="3:14" x14ac:dyDescent="0.3">
      <c r="C1555" s="25" t="s">
        <v>757</v>
      </c>
    </row>
    <row r="1556" spans="3:14" ht="25" x14ac:dyDescent="0.3">
      <c r="E1556" s="95"/>
      <c r="F1556" s="96"/>
      <c r="G1556" s="37" t="s">
        <v>16</v>
      </c>
      <c r="H1556" s="41" t="s">
        <v>17</v>
      </c>
      <c r="I1556" s="18" t="s">
        <v>18</v>
      </c>
      <c r="J1556" s="18" t="s">
        <v>19</v>
      </c>
      <c r="K1556" s="18" t="s">
        <v>20</v>
      </c>
      <c r="L1556" s="18" t="s">
        <v>21</v>
      </c>
      <c r="M1556" s="18" t="s">
        <v>22</v>
      </c>
      <c r="N1556" s="34" t="s">
        <v>23</v>
      </c>
    </row>
    <row r="1557" spans="3:14" x14ac:dyDescent="0.3">
      <c r="E1557" s="97"/>
      <c r="F1557" s="98"/>
      <c r="G1557" s="40"/>
      <c r="H1557" s="36"/>
      <c r="I1557" s="19"/>
      <c r="J1557" s="19"/>
      <c r="K1557" s="19"/>
      <c r="L1557" s="19"/>
      <c r="M1557" s="19"/>
      <c r="N1557" s="39"/>
    </row>
    <row r="1558" spans="3:14" x14ac:dyDescent="0.3">
      <c r="E1558" s="54" t="s">
        <v>16</v>
      </c>
      <c r="F1558" s="50"/>
      <c r="G1558" s="38">
        <v>55336</v>
      </c>
      <c r="H1558" s="20">
        <v>10222</v>
      </c>
      <c r="I1558" s="20">
        <v>19178</v>
      </c>
      <c r="J1558" s="20">
        <v>13973</v>
      </c>
      <c r="K1558" s="20">
        <v>7022</v>
      </c>
      <c r="L1558" s="20">
        <v>3794</v>
      </c>
      <c r="M1558" s="20">
        <v>900</v>
      </c>
      <c r="N1558" s="51">
        <v>247</v>
      </c>
    </row>
    <row r="1559" spans="3:14" ht="25" x14ac:dyDescent="0.3">
      <c r="E1559" s="3" t="s">
        <v>758</v>
      </c>
      <c r="F1559" s="4"/>
      <c r="G1559" s="29">
        <v>0</v>
      </c>
      <c r="H1559" s="32">
        <v>0</v>
      </c>
      <c r="I1559" s="17">
        <v>0</v>
      </c>
      <c r="J1559" s="17">
        <v>0</v>
      </c>
      <c r="K1559" s="17">
        <v>0</v>
      </c>
      <c r="L1559" s="17">
        <v>0</v>
      </c>
      <c r="M1559" s="17">
        <v>0</v>
      </c>
      <c r="N1559" s="33">
        <v>0</v>
      </c>
    </row>
    <row r="1560" spans="3:14" ht="25" x14ac:dyDescent="0.3">
      <c r="E1560" s="3" t="s">
        <v>759</v>
      </c>
      <c r="F1560" s="4"/>
      <c r="G1560" s="5">
        <v>3</v>
      </c>
      <c r="H1560" s="7">
        <v>2</v>
      </c>
      <c r="I1560" s="1">
        <v>0</v>
      </c>
      <c r="J1560" s="1">
        <v>1</v>
      </c>
      <c r="K1560" s="1">
        <v>0</v>
      </c>
      <c r="L1560" s="1">
        <v>0</v>
      </c>
      <c r="M1560" s="1">
        <v>0</v>
      </c>
      <c r="N1560" s="6">
        <v>0</v>
      </c>
    </row>
    <row r="1561" spans="3:14" ht="37.5" x14ac:dyDescent="0.3">
      <c r="E1561" s="3" t="s">
        <v>760</v>
      </c>
      <c r="F1561" s="4"/>
      <c r="G1561" s="5">
        <v>1</v>
      </c>
      <c r="H1561" s="7">
        <v>0</v>
      </c>
      <c r="I1561" s="1">
        <v>0</v>
      </c>
      <c r="J1561" s="1">
        <v>1</v>
      </c>
      <c r="K1561" s="1">
        <v>0</v>
      </c>
      <c r="L1561" s="1">
        <v>0</v>
      </c>
      <c r="M1561" s="1">
        <v>0</v>
      </c>
      <c r="N1561" s="6">
        <v>0</v>
      </c>
    </row>
    <row r="1562" spans="3:14" ht="25" x14ac:dyDescent="0.3">
      <c r="E1562" s="3" t="s">
        <v>761</v>
      </c>
      <c r="F1562" s="4"/>
      <c r="G1562" s="5">
        <v>0</v>
      </c>
      <c r="H1562" s="7">
        <v>0</v>
      </c>
      <c r="I1562" s="1">
        <v>0</v>
      </c>
      <c r="J1562" s="1">
        <v>0</v>
      </c>
      <c r="K1562" s="1">
        <v>0</v>
      </c>
      <c r="L1562" s="1">
        <v>0</v>
      </c>
      <c r="M1562" s="1">
        <v>0</v>
      </c>
      <c r="N1562" s="6">
        <v>0</v>
      </c>
    </row>
    <row r="1563" spans="3:14" x14ac:dyDescent="0.3">
      <c r="E1563" s="3" t="s">
        <v>762</v>
      </c>
      <c r="F1563" s="4"/>
      <c r="G1563" s="5">
        <v>0</v>
      </c>
      <c r="H1563" s="7">
        <v>0</v>
      </c>
      <c r="I1563" s="1">
        <v>0</v>
      </c>
      <c r="J1563" s="1">
        <v>0</v>
      </c>
      <c r="K1563" s="1">
        <v>0</v>
      </c>
      <c r="L1563" s="1">
        <v>0</v>
      </c>
      <c r="M1563" s="1">
        <v>0</v>
      </c>
      <c r="N1563" s="6">
        <v>0</v>
      </c>
    </row>
    <row r="1564" spans="3:14" ht="25" x14ac:dyDescent="0.3">
      <c r="E1564" s="3" t="s">
        <v>763</v>
      </c>
      <c r="F1564" s="4"/>
      <c r="G1564" s="5">
        <v>0</v>
      </c>
      <c r="H1564" s="7">
        <v>0</v>
      </c>
      <c r="I1564" s="1">
        <v>0</v>
      </c>
      <c r="J1564" s="1">
        <v>0</v>
      </c>
      <c r="K1564" s="1">
        <v>0</v>
      </c>
      <c r="L1564" s="1">
        <v>0</v>
      </c>
      <c r="M1564" s="1">
        <v>0</v>
      </c>
      <c r="N1564" s="6">
        <v>0</v>
      </c>
    </row>
    <row r="1565" spans="3:14" x14ac:dyDescent="0.3">
      <c r="E1565" s="3" t="s">
        <v>764</v>
      </c>
      <c r="F1565" s="4"/>
      <c r="G1565" s="5">
        <v>445</v>
      </c>
      <c r="H1565" s="7">
        <v>63</v>
      </c>
      <c r="I1565" s="1">
        <v>127</v>
      </c>
      <c r="J1565" s="1">
        <v>127</v>
      </c>
      <c r="K1565" s="1">
        <v>79</v>
      </c>
      <c r="L1565" s="1">
        <v>45</v>
      </c>
      <c r="M1565" s="1">
        <v>4</v>
      </c>
      <c r="N1565" s="6">
        <v>0</v>
      </c>
    </row>
    <row r="1566" spans="3:14" ht="37.5" x14ac:dyDescent="0.3">
      <c r="E1566" s="3" t="s">
        <v>765</v>
      </c>
      <c r="F1566" s="4"/>
      <c r="G1566" s="5">
        <v>0</v>
      </c>
      <c r="H1566" s="7">
        <v>0</v>
      </c>
      <c r="I1566" s="1">
        <v>0</v>
      </c>
      <c r="J1566" s="1">
        <v>0</v>
      </c>
      <c r="K1566" s="1">
        <v>0</v>
      </c>
      <c r="L1566" s="1">
        <v>0</v>
      </c>
      <c r="M1566" s="1">
        <v>0</v>
      </c>
      <c r="N1566" s="6">
        <v>0</v>
      </c>
    </row>
    <row r="1567" spans="3:14" ht="37.5" x14ac:dyDescent="0.3">
      <c r="E1567" s="3" t="s">
        <v>766</v>
      </c>
      <c r="F1567" s="4"/>
      <c r="G1567" s="5">
        <v>2</v>
      </c>
      <c r="H1567" s="7">
        <v>0</v>
      </c>
      <c r="I1567" s="1">
        <v>0</v>
      </c>
      <c r="J1567" s="1">
        <v>2</v>
      </c>
      <c r="K1567" s="1">
        <v>0</v>
      </c>
      <c r="L1567" s="1">
        <v>0</v>
      </c>
      <c r="M1567" s="1">
        <v>0</v>
      </c>
      <c r="N1567" s="6">
        <v>0</v>
      </c>
    </row>
    <row r="1568" spans="3:14" ht="25" x14ac:dyDescent="0.3">
      <c r="E1568" s="3" t="s">
        <v>682</v>
      </c>
      <c r="F1568" s="4"/>
      <c r="G1568" s="5">
        <v>1</v>
      </c>
      <c r="H1568" s="7">
        <v>0</v>
      </c>
      <c r="I1568" s="1">
        <v>0</v>
      </c>
      <c r="J1568" s="1">
        <v>0</v>
      </c>
      <c r="K1568" s="1">
        <v>1</v>
      </c>
      <c r="L1568" s="1">
        <v>0</v>
      </c>
      <c r="M1568" s="1">
        <v>0</v>
      </c>
      <c r="N1568" s="6">
        <v>0</v>
      </c>
    </row>
    <row r="1569" spans="5:14" ht="25" x14ac:dyDescent="0.3">
      <c r="E1569" s="3" t="s">
        <v>767</v>
      </c>
      <c r="F1569" s="4"/>
      <c r="G1569" s="5">
        <v>550</v>
      </c>
      <c r="H1569" s="7">
        <v>93</v>
      </c>
      <c r="I1569" s="1">
        <v>180</v>
      </c>
      <c r="J1569" s="1">
        <v>153</v>
      </c>
      <c r="K1569" s="1">
        <v>74</v>
      </c>
      <c r="L1569" s="1">
        <v>49</v>
      </c>
      <c r="M1569" s="1">
        <v>1</v>
      </c>
      <c r="N1569" s="6">
        <v>0</v>
      </c>
    </row>
    <row r="1570" spans="5:14" ht="25" x14ac:dyDescent="0.3">
      <c r="E1570" s="3" t="s">
        <v>768</v>
      </c>
      <c r="F1570" s="4"/>
      <c r="G1570" s="5">
        <v>408</v>
      </c>
      <c r="H1570" s="7">
        <v>68</v>
      </c>
      <c r="I1570" s="1">
        <v>110</v>
      </c>
      <c r="J1570" s="1">
        <v>123</v>
      </c>
      <c r="K1570" s="1">
        <v>69</v>
      </c>
      <c r="L1570" s="1">
        <v>34</v>
      </c>
      <c r="M1570" s="1">
        <v>3</v>
      </c>
      <c r="N1570" s="6">
        <v>1</v>
      </c>
    </row>
    <row r="1571" spans="5:14" ht="37.5" x14ac:dyDescent="0.3">
      <c r="E1571" s="3" t="s">
        <v>769</v>
      </c>
      <c r="F1571" s="4"/>
      <c r="G1571" s="5">
        <v>222</v>
      </c>
      <c r="H1571" s="7">
        <v>40</v>
      </c>
      <c r="I1571" s="1">
        <v>58</v>
      </c>
      <c r="J1571" s="1">
        <v>66</v>
      </c>
      <c r="K1571" s="1">
        <v>30</v>
      </c>
      <c r="L1571" s="1">
        <v>23</v>
      </c>
      <c r="M1571" s="1">
        <v>5</v>
      </c>
      <c r="N1571" s="6">
        <v>0</v>
      </c>
    </row>
    <row r="1572" spans="5:14" ht="25" x14ac:dyDescent="0.3">
      <c r="E1572" s="3" t="s">
        <v>770</v>
      </c>
      <c r="F1572" s="4"/>
      <c r="G1572" s="5">
        <v>149</v>
      </c>
      <c r="H1572" s="7">
        <v>31</v>
      </c>
      <c r="I1572" s="1">
        <v>46</v>
      </c>
      <c r="J1572" s="1">
        <v>36</v>
      </c>
      <c r="K1572" s="1">
        <v>24</v>
      </c>
      <c r="L1572" s="1">
        <v>11</v>
      </c>
      <c r="M1572" s="1">
        <v>1</v>
      </c>
      <c r="N1572" s="6">
        <v>0</v>
      </c>
    </row>
    <row r="1573" spans="5:14" x14ac:dyDescent="0.3">
      <c r="E1573" s="3" t="s">
        <v>771</v>
      </c>
      <c r="F1573" s="4"/>
      <c r="G1573" s="5">
        <v>59</v>
      </c>
      <c r="H1573" s="7">
        <v>10</v>
      </c>
      <c r="I1573" s="1">
        <v>18</v>
      </c>
      <c r="J1573" s="1">
        <v>16</v>
      </c>
      <c r="K1573" s="1">
        <v>8</v>
      </c>
      <c r="L1573" s="1">
        <v>6</v>
      </c>
      <c r="M1573" s="1">
        <v>1</v>
      </c>
      <c r="N1573" s="6">
        <v>0</v>
      </c>
    </row>
    <row r="1574" spans="5:14" ht="25" x14ac:dyDescent="0.3">
      <c r="E1574" s="3" t="s">
        <v>772</v>
      </c>
      <c r="F1574" s="4"/>
      <c r="G1574" s="5">
        <v>31</v>
      </c>
      <c r="H1574" s="7">
        <v>2</v>
      </c>
      <c r="I1574" s="1">
        <v>9</v>
      </c>
      <c r="J1574" s="1">
        <v>7</v>
      </c>
      <c r="K1574" s="1">
        <v>9</v>
      </c>
      <c r="L1574" s="1">
        <v>4</v>
      </c>
      <c r="M1574" s="1">
        <v>0</v>
      </c>
      <c r="N1574" s="6">
        <v>0</v>
      </c>
    </row>
    <row r="1575" spans="5:14" x14ac:dyDescent="0.3">
      <c r="E1575" s="3" t="s">
        <v>773</v>
      </c>
      <c r="F1575" s="4"/>
      <c r="G1575" s="5">
        <v>1363</v>
      </c>
      <c r="H1575" s="7">
        <v>201</v>
      </c>
      <c r="I1575" s="1">
        <v>364</v>
      </c>
      <c r="J1575" s="1">
        <v>409</v>
      </c>
      <c r="K1575" s="1">
        <v>207</v>
      </c>
      <c r="L1575" s="1">
        <v>167</v>
      </c>
      <c r="M1575" s="1">
        <v>14</v>
      </c>
      <c r="N1575" s="6">
        <v>1</v>
      </c>
    </row>
    <row r="1576" spans="5:14" ht="37.5" x14ac:dyDescent="0.3">
      <c r="E1576" s="3" t="s">
        <v>774</v>
      </c>
      <c r="F1576" s="4"/>
      <c r="G1576" s="5">
        <v>161</v>
      </c>
      <c r="H1576" s="7">
        <v>18</v>
      </c>
      <c r="I1576" s="1">
        <v>30</v>
      </c>
      <c r="J1576" s="1">
        <v>56</v>
      </c>
      <c r="K1576" s="1">
        <v>30</v>
      </c>
      <c r="L1576" s="1">
        <v>25</v>
      </c>
      <c r="M1576" s="1">
        <v>2</v>
      </c>
      <c r="N1576" s="6">
        <v>0</v>
      </c>
    </row>
    <row r="1577" spans="5:14" ht="37.5" x14ac:dyDescent="0.3">
      <c r="E1577" s="3" t="s">
        <v>775</v>
      </c>
      <c r="F1577" s="4"/>
      <c r="G1577" s="5">
        <v>184</v>
      </c>
      <c r="H1577" s="7">
        <v>18</v>
      </c>
      <c r="I1577" s="1">
        <v>48</v>
      </c>
      <c r="J1577" s="1">
        <v>66</v>
      </c>
      <c r="K1577" s="1">
        <v>26</v>
      </c>
      <c r="L1577" s="1">
        <v>23</v>
      </c>
      <c r="M1577" s="1">
        <v>2</v>
      </c>
      <c r="N1577" s="6">
        <v>1</v>
      </c>
    </row>
    <row r="1578" spans="5:14" ht="25" x14ac:dyDescent="0.3">
      <c r="E1578" s="3" t="s">
        <v>688</v>
      </c>
      <c r="F1578" s="4"/>
      <c r="G1578" s="5">
        <v>128</v>
      </c>
      <c r="H1578" s="7">
        <v>26</v>
      </c>
      <c r="I1578" s="1">
        <v>36</v>
      </c>
      <c r="J1578" s="1">
        <v>35</v>
      </c>
      <c r="K1578" s="1">
        <v>13</v>
      </c>
      <c r="L1578" s="1">
        <v>15</v>
      </c>
      <c r="M1578" s="1">
        <v>2</v>
      </c>
      <c r="N1578" s="6">
        <v>1</v>
      </c>
    </row>
    <row r="1579" spans="5:14" ht="25" x14ac:dyDescent="0.3">
      <c r="E1579" s="3" t="s">
        <v>776</v>
      </c>
      <c r="F1579" s="4"/>
      <c r="G1579" s="5">
        <v>3140</v>
      </c>
      <c r="H1579" s="7">
        <v>585</v>
      </c>
      <c r="I1579" s="1">
        <v>1073</v>
      </c>
      <c r="J1579" s="1">
        <v>791</v>
      </c>
      <c r="K1579" s="1">
        <v>463</v>
      </c>
      <c r="L1579" s="1">
        <v>184</v>
      </c>
      <c r="M1579" s="1">
        <v>42</v>
      </c>
      <c r="N1579" s="6">
        <v>2</v>
      </c>
    </row>
    <row r="1580" spans="5:14" ht="25" x14ac:dyDescent="0.3">
      <c r="E1580" s="3" t="s">
        <v>777</v>
      </c>
      <c r="F1580" s="4"/>
      <c r="G1580" s="5">
        <v>1722</v>
      </c>
      <c r="H1580" s="7">
        <v>289</v>
      </c>
      <c r="I1580" s="1">
        <v>546</v>
      </c>
      <c r="J1580" s="1">
        <v>460</v>
      </c>
      <c r="K1580" s="1">
        <v>250</v>
      </c>
      <c r="L1580" s="1">
        <v>151</v>
      </c>
      <c r="M1580" s="1">
        <v>21</v>
      </c>
      <c r="N1580" s="6">
        <v>5</v>
      </c>
    </row>
    <row r="1581" spans="5:14" ht="37.5" x14ac:dyDescent="0.3">
      <c r="E1581" s="3" t="s">
        <v>778</v>
      </c>
      <c r="F1581" s="4"/>
      <c r="G1581" s="5">
        <v>448</v>
      </c>
      <c r="H1581" s="7">
        <v>66</v>
      </c>
      <c r="I1581" s="1">
        <v>134</v>
      </c>
      <c r="J1581" s="1">
        <v>130</v>
      </c>
      <c r="K1581" s="1">
        <v>71</v>
      </c>
      <c r="L1581" s="1">
        <v>43</v>
      </c>
      <c r="M1581" s="1">
        <v>4</v>
      </c>
      <c r="N1581" s="6">
        <v>0</v>
      </c>
    </row>
    <row r="1582" spans="5:14" ht="25" x14ac:dyDescent="0.3">
      <c r="E1582" s="3" t="s">
        <v>779</v>
      </c>
      <c r="F1582" s="4"/>
      <c r="G1582" s="5">
        <v>484</v>
      </c>
      <c r="H1582" s="7">
        <v>103</v>
      </c>
      <c r="I1582" s="1">
        <v>142</v>
      </c>
      <c r="J1582" s="1">
        <v>130</v>
      </c>
      <c r="K1582" s="1">
        <v>66</v>
      </c>
      <c r="L1582" s="1">
        <v>35</v>
      </c>
      <c r="M1582" s="1">
        <v>6</v>
      </c>
      <c r="N1582" s="6">
        <v>2</v>
      </c>
    </row>
    <row r="1583" spans="5:14" x14ac:dyDescent="0.3">
      <c r="E1583" s="3" t="s">
        <v>780</v>
      </c>
      <c r="F1583" s="4"/>
      <c r="G1583" s="5">
        <v>464</v>
      </c>
      <c r="H1583" s="7">
        <v>89</v>
      </c>
      <c r="I1583" s="1">
        <v>135</v>
      </c>
      <c r="J1583" s="1">
        <v>118</v>
      </c>
      <c r="K1583" s="1">
        <v>78</v>
      </c>
      <c r="L1583" s="1">
        <v>39</v>
      </c>
      <c r="M1583" s="1">
        <v>5</v>
      </c>
      <c r="N1583" s="6">
        <v>0</v>
      </c>
    </row>
    <row r="1584" spans="5:14" ht="25" x14ac:dyDescent="0.3">
      <c r="E1584" s="3" t="s">
        <v>781</v>
      </c>
      <c r="F1584" s="4"/>
      <c r="G1584" s="5">
        <v>269</v>
      </c>
      <c r="H1584" s="7">
        <v>39</v>
      </c>
      <c r="I1584" s="1">
        <v>73</v>
      </c>
      <c r="J1584" s="1">
        <v>74</v>
      </c>
      <c r="K1584" s="1">
        <v>45</v>
      </c>
      <c r="L1584" s="1">
        <v>35</v>
      </c>
      <c r="M1584" s="1">
        <v>3</v>
      </c>
      <c r="N1584" s="6">
        <v>0</v>
      </c>
    </row>
    <row r="1585" spans="5:14" x14ac:dyDescent="0.3">
      <c r="E1585" s="3" t="s">
        <v>782</v>
      </c>
      <c r="F1585" s="4"/>
      <c r="G1585" s="5">
        <v>314</v>
      </c>
      <c r="H1585" s="7">
        <v>30</v>
      </c>
      <c r="I1585" s="1">
        <v>82</v>
      </c>
      <c r="J1585" s="1">
        <v>103</v>
      </c>
      <c r="K1585" s="1">
        <v>54</v>
      </c>
      <c r="L1585" s="1">
        <v>42</v>
      </c>
      <c r="M1585" s="1">
        <v>2</v>
      </c>
      <c r="N1585" s="6">
        <v>1</v>
      </c>
    </row>
    <row r="1586" spans="5:14" ht="37.5" x14ac:dyDescent="0.3">
      <c r="E1586" s="3" t="s">
        <v>783</v>
      </c>
      <c r="F1586" s="4"/>
      <c r="G1586" s="5">
        <v>420</v>
      </c>
      <c r="H1586" s="7">
        <v>55</v>
      </c>
      <c r="I1586" s="1">
        <v>76</v>
      </c>
      <c r="J1586" s="1">
        <v>135</v>
      </c>
      <c r="K1586" s="1">
        <v>66</v>
      </c>
      <c r="L1586" s="1">
        <v>84</v>
      </c>
      <c r="M1586" s="1">
        <v>3</v>
      </c>
      <c r="N1586" s="6">
        <v>1</v>
      </c>
    </row>
    <row r="1587" spans="5:14" ht="37.5" x14ac:dyDescent="0.3">
      <c r="E1587" s="3" t="s">
        <v>784</v>
      </c>
      <c r="F1587" s="4"/>
      <c r="G1587" s="5">
        <v>1417</v>
      </c>
      <c r="H1587" s="7">
        <v>194</v>
      </c>
      <c r="I1587" s="1">
        <v>397</v>
      </c>
      <c r="J1587" s="1">
        <v>391</v>
      </c>
      <c r="K1587" s="1">
        <v>261</v>
      </c>
      <c r="L1587" s="1">
        <v>159</v>
      </c>
      <c r="M1587" s="1">
        <v>14</v>
      </c>
      <c r="N1587" s="6">
        <v>1</v>
      </c>
    </row>
    <row r="1588" spans="5:14" ht="25" x14ac:dyDescent="0.3">
      <c r="E1588" s="3" t="s">
        <v>694</v>
      </c>
      <c r="F1588" s="4"/>
      <c r="G1588" s="5">
        <v>413</v>
      </c>
      <c r="H1588" s="7">
        <v>84</v>
      </c>
      <c r="I1588" s="1">
        <v>100</v>
      </c>
      <c r="J1588" s="1">
        <v>115</v>
      </c>
      <c r="K1588" s="1">
        <v>71</v>
      </c>
      <c r="L1588" s="1">
        <v>36</v>
      </c>
      <c r="M1588" s="1">
        <v>7</v>
      </c>
      <c r="N1588" s="6">
        <v>0</v>
      </c>
    </row>
    <row r="1589" spans="5:14" ht="25" x14ac:dyDescent="0.3">
      <c r="E1589" s="3" t="s">
        <v>785</v>
      </c>
      <c r="F1589" s="4"/>
      <c r="G1589" s="5">
        <v>5490</v>
      </c>
      <c r="H1589" s="7">
        <v>987</v>
      </c>
      <c r="I1589" s="1">
        <v>2057</v>
      </c>
      <c r="J1589" s="1">
        <v>1306</v>
      </c>
      <c r="K1589" s="1">
        <v>739</v>
      </c>
      <c r="L1589" s="1">
        <v>309</v>
      </c>
      <c r="M1589" s="1">
        <v>83</v>
      </c>
      <c r="N1589" s="6">
        <v>9</v>
      </c>
    </row>
    <row r="1590" spans="5:14" ht="25" x14ac:dyDescent="0.3">
      <c r="E1590" s="3" t="s">
        <v>786</v>
      </c>
      <c r="F1590" s="4"/>
      <c r="G1590" s="5">
        <v>3088</v>
      </c>
      <c r="H1590" s="7">
        <v>617</v>
      </c>
      <c r="I1590" s="1">
        <v>1032</v>
      </c>
      <c r="J1590" s="1">
        <v>771</v>
      </c>
      <c r="K1590" s="1">
        <v>386</v>
      </c>
      <c r="L1590" s="1">
        <v>214</v>
      </c>
      <c r="M1590" s="1">
        <v>59</v>
      </c>
      <c r="N1590" s="6">
        <v>9</v>
      </c>
    </row>
    <row r="1591" spans="5:14" ht="37.5" x14ac:dyDescent="0.3">
      <c r="E1591" s="3" t="s">
        <v>787</v>
      </c>
      <c r="F1591" s="4"/>
      <c r="G1591" s="5">
        <v>885</v>
      </c>
      <c r="H1591" s="7">
        <v>146</v>
      </c>
      <c r="I1591" s="1">
        <v>313</v>
      </c>
      <c r="J1591" s="1">
        <v>227</v>
      </c>
      <c r="K1591" s="1">
        <v>108</v>
      </c>
      <c r="L1591" s="1">
        <v>75</v>
      </c>
      <c r="M1591" s="1">
        <v>11</v>
      </c>
      <c r="N1591" s="6">
        <v>5</v>
      </c>
    </row>
    <row r="1592" spans="5:14" ht="25" x14ac:dyDescent="0.3">
      <c r="E1592" s="3" t="s">
        <v>788</v>
      </c>
      <c r="F1592" s="4"/>
      <c r="G1592" s="5">
        <v>730</v>
      </c>
      <c r="H1592" s="7">
        <v>154</v>
      </c>
      <c r="I1592" s="1">
        <v>279</v>
      </c>
      <c r="J1592" s="1">
        <v>176</v>
      </c>
      <c r="K1592" s="1">
        <v>76</v>
      </c>
      <c r="L1592" s="1">
        <v>34</v>
      </c>
      <c r="M1592" s="1">
        <v>9</v>
      </c>
      <c r="N1592" s="6">
        <v>2</v>
      </c>
    </row>
    <row r="1593" spans="5:14" x14ac:dyDescent="0.3">
      <c r="E1593" s="3" t="s">
        <v>789</v>
      </c>
      <c r="F1593" s="4"/>
      <c r="G1593" s="5">
        <v>1270</v>
      </c>
      <c r="H1593" s="7">
        <v>288</v>
      </c>
      <c r="I1593" s="1">
        <v>397</v>
      </c>
      <c r="J1593" s="1">
        <v>306</v>
      </c>
      <c r="K1593" s="1">
        <v>161</v>
      </c>
      <c r="L1593" s="1">
        <v>87</v>
      </c>
      <c r="M1593" s="1">
        <v>26</v>
      </c>
      <c r="N1593" s="6">
        <v>5</v>
      </c>
    </row>
    <row r="1594" spans="5:14" ht="25" x14ac:dyDescent="0.3">
      <c r="E1594" s="3" t="s">
        <v>790</v>
      </c>
      <c r="F1594" s="4"/>
      <c r="G1594" s="5">
        <v>511</v>
      </c>
      <c r="H1594" s="7">
        <v>73</v>
      </c>
      <c r="I1594" s="1">
        <v>166</v>
      </c>
      <c r="J1594" s="1">
        <v>152</v>
      </c>
      <c r="K1594" s="1">
        <v>64</v>
      </c>
      <c r="L1594" s="1">
        <v>45</v>
      </c>
      <c r="M1594" s="1">
        <v>10</v>
      </c>
      <c r="N1594" s="6">
        <v>1</v>
      </c>
    </row>
    <row r="1595" spans="5:14" x14ac:dyDescent="0.3">
      <c r="E1595" s="3" t="s">
        <v>791</v>
      </c>
      <c r="F1595" s="4"/>
      <c r="G1595" s="5">
        <v>121</v>
      </c>
      <c r="H1595" s="7">
        <v>17</v>
      </c>
      <c r="I1595" s="1">
        <v>36</v>
      </c>
      <c r="J1595" s="1">
        <v>34</v>
      </c>
      <c r="K1595" s="1">
        <v>20</v>
      </c>
      <c r="L1595" s="1">
        <v>14</v>
      </c>
      <c r="M1595" s="1">
        <v>0</v>
      </c>
      <c r="N1595" s="6">
        <v>0</v>
      </c>
    </row>
    <row r="1596" spans="5:14" ht="37.5" x14ac:dyDescent="0.3">
      <c r="E1596" s="3" t="s">
        <v>792</v>
      </c>
      <c r="F1596" s="4"/>
      <c r="G1596" s="5">
        <v>680</v>
      </c>
      <c r="H1596" s="7">
        <v>88</v>
      </c>
      <c r="I1596" s="1">
        <v>160</v>
      </c>
      <c r="J1596" s="1">
        <v>186</v>
      </c>
      <c r="K1596" s="1">
        <v>128</v>
      </c>
      <c r="L1596" s="1">
        <v>106</v>
      </c>
      <c r="M1596" s="1">
        <v>11</v>
      </c>
      <c r="N1596" s="6">
        <v>1</v>
      </c>
    </row>
    <row r="1597" spans="5:14" ht="37.5" x14ac:dyDescent="0.3">
      <c r="E1597" s="3" t="s">
        <v>793</v>
      </c>
      <c r="F1597" s="4"/>
      <c r="G1597" s="5">
        <v>2224</v>
      </c>
      <c r="H1597" s="7">
        <v>391</v>
      </c>
      <c r="I1597" s="1">
        <v>690</v>
      </c>
      <c r="J1597" s="1">
        <v>599</v>
      </c>
      <c r="K1597" s="1">
        <v>304</v>
      </c>
      <c r="L1597" s="1">
        <v>211</v>
      </c>
      <c r="M1597" s="1">
        <v>23</v>
      </c>
      <c r="N1597" s="6">
        <v>6</v>
      </c>
    </row>
    <row r="1598" spans="5:14" ht="25" x14ac:dyDescent="0.3">
      <c r="E1598" s="3" t="s">
        <v>700</v>
      </c>
      <c r="F1598" s="4"/>
      <c r="G1598" s="5">
        <v>696</v>
      </c>
      <c r="H1598" s="7">
        <v>109</v>
      </c>
      <c r="I1598" s="1">
        <v>225</v>
      </c>
      <c r="J1598" s="1">
        <v>180</v>
      </c>
      <c r="K1598" s="1">
        <v>107</v>
      </c>
      <c r="L1598" s="1">
        <v>52</v>
      </c>
      <c r="M1598" s="1">
        <v>21</v>
      </c>
      <c r="N1598" s="6">
        <v>2</v>
      </c>
    </row>
    <row r="1599" spans="5:14" ht="25" x14ac:dyDescent="0.3">
      <c r="E1599" s="3" t="s">
        <v>794</v>
      </c>
      <c r="F1599" s="4"/>
      <c r="G1599" s="5">
        <v>6815</v>
      </c>
      <c r="H1599" s="7">
        <v>1192</v>
      </c>
      <c r="I1599" s="1">
        <v>2600</v>
      </c>
      <c r="J1599" s="1">
        <v>1754</v>
      </c>
      <c r="K1599" s="1">
        <v>862</v>
      </c>
      <c r="L1599" s="1">
        <v>305</v>
      </c>
      <c r="M1599" s="1">
        <v>94</v>
      </c>
      <c r="N1599" s="6">
        <v>8</v>
      </c>
    </row>
    <row r="1600" spans="5:14" ht="25" x14ac:dyDescent="0.3">
      <c r="E1600" s="3" t="s">
        <v>795</v>
      </c>
      <c r="F1600" s="4"/>
      <c r="G1600" s="5">
        <v>3024</v>
      </c>
      <c r="H1600" s="7">
        <v>524</v>
      </c>
      <c r="I1600" s="1">
        <v>1091</v>
      </c>
      <c r="J1600" s="1">
        <v>811</v>
      </c>
      <c r="K1600" s="1">
        <v>328</v>
      </c>
      <c r="L1600" s="1">
        <v>208</v>
      </c>
      <c r="M1600" s="1">
        <v>50</v>
      </c>
      <c r="N1600" s="6">
        <v>12</v>
      </c>
    </row>
    <row r="1601" spans="5:14" ht="37.5" x14ac:dyDescent="0.3">
      <c r="E1601" s="3" t="s">
        <v>796</v>
      </c>
      <c r="F1601" s="4"/>
      <c r="G1601" s="5">
        <v>828</v>
      </c>
      <c r="H1601" s="7">
        <v>149</v>
      </c>
      <c r="I1601" s="1">
        <v>274</v>
      </c>
      <c r="J1601" s="1">
        <v>209</v>
      </c>
      <c r="K1601" s="1">
        <v>111</v>
      </c>
      <c r="L1601" s="1">
        <v>54</v>
      </c>
      <c r="M1601" s="1">
        <v>25</v>
      </c>
      <c r="N1601" s="6">
        <v>6</v>
      </c>
    </row>
    <row r="1602" spans="5:14" ht="25" x14ac:dyDescent="0.3">
      <c r="E1602" s="3" t="s">
        <v>797</v>
      </c>
      <c r="F1602" s="4"/>
      <c r="G1602" s="5">
        <v>594</v>
      </c>
      <c r="H1602" s="7">
        <v>122</v>
      </c>
      <c r="I1602" s="1">
        <v>216</v>
      </c>
      <c r="J1602" s="1">
        <v>127</v>
      </c>
      <c r="K1602" s="1">
        <v>78</v>
      </c>
      <c r="L1602" s="1">
        <v>35</v>
      </c>
      <c r="M1602" s="1">
        <v>14</v>
      </c>
      <c r="N1602" s="6">
        <v>2</v>
      </c>
    </row>
    <row r="1603" spans="5:14" x14ac:dyDescent="0.3">
      <c r="E1603" s="3" t="s">
        <v>798</v>
      </c>
      <c r="F1603" s="4"/>
      <c r="G1603" s="5">
        <v>1522</v>
      </c>
      <c r="H1603" s="7">
        <v>346</v>
      </c>
      <c r="I1603" s="1">
        <v>515</v>
      </c>
      <c r="J1603" s="1">
        <v>374</v>
      </c>
      <c r="K1603" s="1">
        <v>156</v>
      </c>
      <c r="L1603" s="1">
        <v>95</v>
      </c>
      <c r="M1603" s="1">
        <v>31</v>
      </c>
      <c r="N1603" s="6">
        <v>5</v>
      </c>
    </row>
    <row r="1604" spans="5:14" ht="25" x14ac:dyDescent="0.3">
      <c r="E1604" s="3" t="s">
        <v>799</v>
      </c>
      <c r="F1604" s="4"/>
      <c r="G1604" s="5">
        <v>355</v>
      </c>
      <c r="H1604" s="7">
        <v>64</v>
      </c>
      <c r="I1604" s="1">
        <v>121</v>
      </c>
      <c r="J1604" s="1">
        <v>99</v>
      </c>
      <c r="K1604" s="1">
        <v>42</v>
      </c>
      <c r="L1604" s="1">
        <v>21</v>
      </c>
      <c r="M1604" s="1">
        <v>8</v>
      </c>
      <c r="N1604" s="6">
        <v>0</v>
      </c>
    </row>
    <row r="1605" spans="5:14" x14ac:dyDescent="0.3">
      <c r="E1605" s="3" t="s">
        <v>800</v>
      </c>
      <c r="F1605" s="4"/>
      <c r="G1605" s="5">
        <v>60</v>
      </c>
      <c r="H1605" s="7">
        <v>12</v>
      </c>
      <c r="I1605" s="1">
        <v>9</v>
      </c>
      <c r="J1605" s="1">
        <v>17</v>
      </c>
      <c r="K1605" s="1">
        <v>14</v>
      </c>
      <c r="L1605" s="1">
        <v>7</v>
      </c>
      <c r="M1605" s="1">
        <v>1</v>
      </c>
      <c r="N1605" s="6">
        <v>0</v>
      </c>
    </row>
    <row r="1606" spans="5:14" ht="37.5" x14ac:dyDescent="0.3">
      <c r="E1606" s="3" t="s">
        <v>801</v>
      </c>
      <c r="F1606" s="4"/>
      <c r="G1606" s="5">
        <v>518</v>
      </c>
      <c r="H1606" s="7">
        <v>70</v>
      </c>
      <c r="I1606" s="1">
        <v>144</v>
      </c>
      <c r="J1606" s="1">
        <v>127</v>
      </c>
      <c r="K1606" s="1">
        <v>89</v>
      </c>
      <c r="L1606" s="1">
        <v>75</v>
      </c>
      <c r="M1606" s="1">
        <v>10</v>
      </c>
      <c r="N1606" s="6">
        <v>3</v>
      </c>
    </row>
    <row r="1607" spans="5:14" ht="37.5" x14ac:dyDescent="0.3">
      <c r="E1607" s="3" t="s">
        <v>802</v>
      </c>
      <c r="F1607" s="4"/>
      <c r="G1607" s="5">
        <v>1815</v>
      </c>
      <c r="H1607" s="7">
        <v>303</v>
      </c>
      <c r="I1607" s="1">
        <v>593</v>
      </c>
      <c r="J1607" s="1">
        <v>462</v>
      </c>
      <c r="K1607" s="1">
        <v>248</v>
      </c>
      <c r="L1607" s="1">
        <v>170</v>
      </c>
      <c r="M1607" s="1">
        <v>31</v>
      </c>
      <c r="N1607" s="6">
        <v>8</v>
      </c>
    </row>
    <row r="1608" spans="5:14" ht="25" x14ac:dyDescent="0.3">
      <c r="E1608" s="3" t="s">
        <v>706</v>
      </c>
      <c r="F1608" s="4"/>
      <c r="G1608" s="5">
        <v>883</v>
      </c>
      <c r="H1608" s="7">
        <v>132</v>
      </c>
      <c r="I1608" s="1">
        <v>299</v>
      </c>
      <c r="J1608" s="1">
        <v>240</v>
      </c>
      <c r="K1608" s="1">
        <v>116</v>
      </c>
      <c r="L1608" s="1">
        <v>50</v>
      </c>
      <c r="M1608" s="1">
        <v>39</v>
      </c>
      <c r="N1608" s="6">
        <v>7</v>
      </c>
    </row>
    <row r="1609" spans="5:14" ht="25" x14ac:dyDescent="0.3">
      <c r="E1609" s="3" t="s">
        <v>803</v>
      </c>
      <c r="F1609" s="4"/>
      <c r="G1609" s="5">
        <v>1680</v>
      </c>
      <c r="H1609" s="7">
        <v>356</v>
      </c>
      <c r="I1609" s="1">
        <v>742</v>
      </c>
      <c r="J1609" s="1">
        <v>392</v>
      </c>
      <c r="K1609" s="1">
        <v>121</v>
      </c>
      <c r="L1609" s="1">
        <v>55</v>
      </c>
      <c r="M1609" s="1">
        <v>14</v>
      </c>
      <c r="N1609" s="6">
        <v>0</v>
      </c>
    </row>
    <row r="1610" spans="5:14" ht="25" x14ac:dyDescent="0.3">
      <c r="E1610" s="3" t="s">
        <v>804</v>
      </c>
      <c r="F1610" s="4"/>
      <c r="G1610" s="5">
        <v>952</v>
      </c>
      <c r="H1610" s="7">
        <v>220</v>
      </c>
      <c r="I1610" s="1">
        <v>373</v>
      </c>
      <c r="J1610" s="1">
        <v>227</v>
      </c>
      <c r="K1610" s="1">
        <v>80</v>
      </c>
      <c r="L1610" s="1">
        <v>33</v>
      </c>
      <c r="M1610" s="1">
        <v>15</v>
      </c>
      <c r="N1610" s="6">
        <v>4</v>
      </c>
    </row>
    <row r="1611" spans="5:14" ht="37.5" x14ac:dyDescent="0.3">
      <c r="E1611" s="3" t="s">
        <v>805</v>
      </c>
      <c r="F1611" s="4"/>
      <c r="G1611" s="5">
        <v>598</v>
      </c>
      <c r="H1611" s="7">
        <v>111</v>
      </c>
      <c r="I1611" s="1">
        <v>254</v>
      </c>
      <c r="J1611" s="1">
        <v>139</v>
      </c>
      <c r="K1611" s="1">
        <v>69</v>
      </c>
      <c r="L1611" s="1">
        <v>19</v>
      </c>
      <c r="M1611" s="1">
        <v>6</v>
      </c>
      <c r="N1611" s="6">
        <v>0</v>
      </c>
    </row>
    <row r="1612" spans="5:14" ht="25" x14ac:dyDescent="0.3">
      <c r="E1612" s="3" t="s">
        <v>806</v>
      </c>
      <c r="F1612" s="4"/>
      <c r="G1612" s="5">
        <v>303</v>
      </c>
      <c r="H1612" s="7">
        <v>66</v>
      </c>
      <c r="I1612" s="1">
        <v>135</v>
      </c>
      <c r="J1612" s="1">
        <v>69</v>
      </c>
      <c r="K1612" s="1">
        <v>20</v>
      </c>
      <c r="L1612" s="1">
        <v>8</v>
      </c>
      <c r="M1612" s="1">
        <v>2</v>
      </c>
      <c r="N1612" s="6">
        <v>3</v>
      </c>
    </row>
    <row r="1613" spans="5:14" x14ac:dyDescent="0.3">
      <c r="E1613" s="3" t="s">
        <v>807</v>
      </c>
      <c r="F1613" s="4"/>
      <c r="G1613" s="5">
        <v>781</v>
      </c>
      <c r="H1613" s="7">
        <v>196</v>
      </c>
      <c r="I1613" s="1">
        <v>302</v>
      </c>
      <c r="J1613" s="1">
        <v>177</v>
      </c>
      <c r="K1613" s="1">
        <v>62</v>
      </c>
      <c r="L1613" s="1">
        <v>25</v>
      </c>
      <c r="M1613" s="1">
        <v>12</v>
      </c>
      <c r="N1613" s="6">
        <v>7</v>
      </c>
    </row>
    <row r="1614" spans="5:14" ht="25" x14ac:dyDescent="0.3">
      <c r="E1614" s="3" t="s">
        <v>808</v>
      </c>
      <c r="F1614" s="4"/>
      <c r="G1614" s="5">
        <v>84</v>
      </c>
      <c r="H1614" s="7">
        <v>11</v>
      </c>
      <c r="I1614" s="1">
        <v>40</v>
      </c>
      <c r="J1614" s="1">
        <v>20</v>
      </c>
      <c r="K1614" s="1">
        <v>6</v>
      </c>
      <c r="L1614" s="1">
        <v>4</v>
      </c>
      <c r="M1614" s="1">
        <v>3</v>
      </c>
      <c r="N1614" s="6">
        <v>0</v>
      </c>
    </row>
    <row r="1615" spans="5:14" x14ac:dyDescent="0.3">
      <c r="E1615" s="3" t="s">
        <v>809</v>
      </c>
      <c r="F1615" s="4"/>
      <c r="G1615" s="5">
        <v>15</v>
      </c>
      <c r="H1615" s="7">
        <v>4</v>
      </c>
      <c r="I1615" s="1">
        <v>6</v>
      </c>
      <c r="J1615" s="1">
        <v>5</v>
      </c>
      <c r="K1615" s="1">
        <v>0</v>
      </c>
      <c r="L1615" s="1">
        <v>0</v>
      </c>
      <c r="M1615" s="1">
        <v>0</v>
      </c>
      <c r="N1615" s="6">
        <v>0</v>
      </c>
    </row>
    <row r="1616" spans="5:14" ht="37.5" x14ac:dyDescent="0.3">
      <c r="E1616" s="3" t="s">
        <v>810</v>
      </c>
      <c r="F1616" s="4"/>
      <c r="G1616" s="5">
        <v>184</v>
      </c>
      <c r="H1616" s="7">
        <v>29</v>
      </c>
      <c r="I1616" s="1">
        <v>59</v>
      </c>
      <c r="J1616" s="1">
        <v>39</v>
      </c>
      <c r="K1616" s="1">
        <v>33</v>
      </c>
      <c r="L1616" s="1">
        <v>21</v>
      </c>
      <c r="M1616" s="1">
        <v>3</v>
      </c>
      <c r="N1616" s="6">
        <v>0</v>
      </c>
    </row>
    <row r="1617" spans="5:14" ht="37.5" x14ac:dyDescent="0.3">
      <c r="E1617" s="3" t="s">
        <v>811</v>
      </c>
      <c r="F1617" s="4"/>
      <c r="G1617" s="5">
        <v>1526</v>
      </c>
      <c r="H1617" s="7">
        <v>354</v>
      </c>
      <c r="I1617" s="1">
        <v>601</v>
      </c>
      <c r="J1617" s="1">
        <v>332</v>
      </c>
      <c r="K1617" s="1">
        <v>134</v>
      </c>
      <c r="L1617" s="1">
        <v>66</v>
      </c>
      <c r="M1617" s="1">
        <v>29</v>
      </c>
      <c r="N1617" s="6">
        <v>10</v>
      </c>
    </row>
    <row r="1618" spans="5:14" ht="25" x14ac:dyDescent="0.3">
      <c r="E1618" s="3" t="s">
        <v>712</v>
      </c>
      <c r="F1618" s="4"/>
      <c r="G1618" s="5">
        <v>765</v>
      </c>
      <c r="H1618" s="7">
        <v>155</v>
      </c>
      <c r="I1618" s="1">
        <v>305</v>
      </c>
      <c r="J1618" s="1">
        <v>172</v>
      </c>
      <c r="K1618" s="1">
        <v>64</v>
      </c>
      <c r="L1618" s="1">
        <v>43</v>
      </c>
      <c r="M1618" s="1">
        <v>22</v>
      </c>
      <c r="N1618" s="6">
        <v>4</v>
      </c>
    </row>
    <row r="1619" spans="5:14" ht="25" x14ac:dyDescent="0.3">
      <c r="E1619" s="3" t="s">
        <v>812</v>
      </c>
      <c r="F1619" s="4"/>
      <c r="G1619" s="5">
        <v>92</v>
      </c>
      <c r="H1619" s="7">
        <v>17</v>
      </c>
      <c r="I1619" s="1">
        <v>44</v>
      </c>
      <c r="J1619" s="1">
        <v>21</v>
      </c>
      <c r="K1619" s="1">
        <v>6</v>
      </c>
      <c r="L1619" s="1">
        <v>2</v>
      </c>
      <c r="M1619" s="1">
        <v>1</v>
      </c>
      <c r="N1619" s="6">
        <v>1</v>
      </c>
    </row>
    <row r="1620" spans="5:14" ht="25" x14ac:dyDescent="0.3">
      <c r="E1620" s="3" t="s">
        <v>813</v>
      </c>
      <c r="F1620" s="4"/>
      <c r="G1620" s="5">
        <v>105</v>
      </c>
      <c r="H1620" s="7">
        <v>30</v>
      </c>
      <c r="I1620" s="1">
        <v>48</v>
      </c>
      <c r="J1620" s="1">
        <v>17</v>
      </c>
      <c r="K1620" s="1">
        <v>6</v>
      </c>
      <c r="L1620" s="1">
        <v>2</v>
      </c>
      <c r="M1620" s="1">
        <v>1</v>
      </c>
      <c r="N1620" s="6">
        <v>1</v>
      </c>
    </row>
    <row r="1621" spans="5:14" ht="37.5" x14ac:dyDescent="0.3">
      <c r="E1621" s="3" t="s">
        <v>814</v>
      </c>
      <c r="F1621" s="4"/>
      <c r="G1621" s="5">
        <v>114</v>
      </c>
      <c r="H1621" s="7">
        <v>33</v>
      </c>
      <c r="I1621" s="1">
        <v>54</v>
      </c>
      <c r="J1621" s="1">
        <v>17</v>
      </c>
      <c r="K1621" s="1">
        <v>8</v>
      </c>
      <c r="L1621" s="1">
        <v>2</v>
      </c>
      <c r="M1621" s="1">
        <v>0</v>
      </c>
      <c r="N1621" s="6">
        <v>0</v>
      </c>
    </row>
    <row r="1622" spans="5:14" ht="25" x14ac:dyDescent="0.3">
      <c r="E1622" s="3" t="s">
        <v>815</v>
      </c>
      <c r="F1622" s="4"/>
      <c r="G1622" s="5">
        <v>22</v>
      </c>
      <c r="H1622" s="7">
        <v>5</v>
      </c>
      <c r="I1622" s="1">
        <v>7</v>
      </c>
      <c r="J1622" s="1">
        <v>6</v>
      </c>
      <c r="K1622" s="1">
        <v>2</v>
      </c>
      <c r="L1622" s="1">
        <v>1</v>
      </c>
      <c r="M1622" s="1">
        <v>0</v>
      </c>
      <c r="N1622" s="6">
        <v>1</v>
      </c>
    </row>
    <row r="1623" spans="5:14" x14ac:dyDescent="0.3">
      <c r="E1623" s="3" t="s">
        <v>816</v>
      </c>
      <c r="F1623" s="4"/>
      <c r="G1623" s="5">
        <v>264</v>
      </c>
      <c r="H1623" s="7">
        <v>92</v>
      </c>
      <c r="I1623" s="1">
        <v>102</v>
      </c>
      <c r="J1623" s="1">
        <v>48</v>
      </c>
      <c r="K1623" s="1">
        <v>12</v>
      </c>
      <c r="L1623" s="1">
        <v>9</v>
      </c>
      <c r="M1623" s="1">
        <v>0</v>
      </c>
      <c r="N1623" s="6">
        <v>1</v>
      </c>
    </row>
    <row r="1624" spans="5:14" ht="25" x14ac:dyDescent="0.3">
      <c r="E1624" s="3" t="s">
        <v>817</v>
      </c>
      <c r="F1624" s="4"/>
      <c r="G1624" s="5">
        <v>16</v>
      </c>
      <c r="H1624" s="7">
        <v>4</v>
      </c>
      <c r="I1624" s="1">
        <v>7</v>
      </c>
      <c r="J1624" s="1">
        <v>3</v>
      </c>
      <c r="K1624" s="1">
        <v>1</v>
      </c>
      <c r="L1624" s="1">
        <v>0</v>
      </c>
      <c r="M1624" s="1">
        <v>1</v>
      </c>
      <c r="N1624" s="6">
        <v>0</v>
      </c>
    </row>
    <row r="1625" spans="5:14" x14ac:dyDescent="0.3">
      <c r="E1625" s="3" t="s">
        <v>818</v>
      </c>
      <c r="F1625" s="4"/>
      <c r="G1625" s="5">
        <v>1</v>
      </c>
      <c r="H1625" s="7">
        <v>0</v>
      </c>
      <c r="I1625" s="1">
        <v>0</v>
      </c>
      <c r="J1625" s="1">
        <v>1</v>
      </c>
      <c r="K1625" s="1">
        <v>0</v>
      </c>
      <c r="L1625" s="1">
        <v>0</v>
      </c>
      <c r="M1625" s="1">
        <v>0</v>
      </c>
      <c r="N1625" s="6">
        <v>0</v>
      </c>
    </row>
    <row r="1626" spans="5:14" ht="37.5" x14ac:dyDescent="0.3">
      <c r="E1626" s="3" t="s">
        <v>819</v>
      </c>
      <c r="F1626" s="4"/>
      <c r="G1626" s="5">
        <v>42</v>
      </c>
      <c r="H1626" s="7">
        <v>10</v>
      </c>
      <c r="I1626" s="1">
        <v>12</v>
      </c>
      <c r="J1626" s="1">
        <v>9</v>
      </c>
      <c r="K1626" s="1">
        <v>4</v>
      </c>
      <c r="L1626" s="1">
        <v>5</v>
      </c>
      <c r="M1626" s="1">
        <v>1</v>
      </c>
      <c r="N1626" s="6">
        <v>1</v>
      </c>
    </row>
    <row r="1627" spans="5:14" ht="37.5" x14ac:dyDescent="0.3">
      <c r="E1627" s="3" t="s">
        <v>820</v>
      </c>
      <c r="F1627" s="4"/>
      <c r="G1627" s="5">
        <v>1192</v>
      </c>
      <c r="H1627" s="7">
        <v>284</v>
      </c>
      <c r="I1627" s="1">
        <v>496</v>
      </c>
      <c r="J1627" s="1">
        <v>245</v>
      </c>
      <c r="K1627" s="1">
        <v>110</v>
      </c>
      <c r="L1627" s="1">
        <v>31</v>
      </c>
      <c r="M1627" s="1">
        <v>19</v>
      </c>
      <c r="N1627" s="6">
        <v>7</v>
      </c>
    </row>
    <row r="1628" spans="5:14" ht="25" x14ac:dyDescent="0.3">
      <c r="E1628" s="3" t="s">
        <v>718</v>
      </c>
      <c r="F1628" s="4"/>
      <c r="G1628" s="5">
        <v>624</v>
      </c>
      <c r="H1628" s="7">
        <v>144</v>
      </c>
      <c r="I1628" s="1">
        <v>264</v>
      </c>
      <c r="J1628" s="1">
        <v>135</v>
      </c>
      <c r="K1628" s="1">
        <v>44</v>
      </c>
      <c r="L1628" s="1">
        <v>15</v>
      </c>
      <c r="M1628" s="1">
        <v>18</v>
      </c>
      <c r="N1628" s="6">
        <v>4</v>
      </c>
    </row>
    <row r="1629" spans="5:14" ht="25" x14ac:dyDescent="0.3">
      <c r="E1629" s="3" t="s">
        <v>821</v>
      </c>
      <c r="F1629" s="4"/>
      <c r="G1629" s="5">
        <v>1</v>
      </c>
      <c r="H1629" s="7">
        <v>1</v>
      </c>
      <c r="I1629" s="1">
        <v>0</v>
      </c>
      <c r="J1629" s="1">
        <v>0</v>
      </c>
      <c r="K1629" s="1">
        <v>0</v>
      </c>
      <c r="L1629" s="1">
        <v>0</v>
      </c>
      <c r="M1629" s="1">
        <v>0</v>
      </c>
      <c r="N1629" s="6">
        <v>0</v>
      </c>
    </row>
    <row r="1630" spans="5:14" ht="25" x14ac:dyDescent="0.3">
      <c r="E1630" s="3" t="s">
        <v>822</v>
      </c>
      <c r="F1630" s="4"/>
      <c r="G1630" s="5">
        <v>7</v>
      </c>
      <c r="H1630" s="7">
        <v>2</v>
      </c>
      <c r="I1630" s="1">
        <v>3</v>
      </c>
      <c r="J1630" s="1">
        <v>1</v>
      </c>
      <c r="K1630" s="1">
        <v>1</v>
      </c>
      <c r="L1630" s="1">
        <v>0</v>
      </c>
      <c r="M1630" s="1">
        <v>0</v>
      </c>
      <c r="N1630" s="6">
        <v>0</v>
      </c>
    </row>
    <row r="1631" spans="5:14" ht="37.5" x14ac:dyDescent="0.3">
      <c r="E1631" s="3" t="s">
        <v>823</v>
      </c>
      <c r="F1631" s="4"/>
      <c r="G1631" s="5">
        <v>6</v>
      </c>
      <c r="H1631" s="7">
        <v>1</v>
      </c>
      <c r="I1631" s="1">
        <v>3</v>
      </c>
      <c r="J1631" s="1">
        <v>2</v>
      </c>
      <c r="K1631" s="1">
        <v>0</v>
      </c>
      <c r="L1631" s="1">
        <v>0</v>
      </c>
      <c r="M1631" s="1">
        <v>0</v>
      </c>
      <c r="N1631" s="6">
        <v>0</v>
      </c>
    </row>
    <row r="1632" spans="5:14" ht="25" x14ac:dyDescent="0.3">
      <c r="E1632" s="3" t="s">
        <v>824</v>
      </c>
      <c r="F1632" s="4"/>
      <c r="G1632" s="5">
        <v>1</v>
      </c>
      <c r="H1632" s="7">
        <v>0</v>
      </c>
      <c r="I1632" s="1">
        <v>0</v>
      </c>
      <c r="J1632" s="1">
        <v>0</v>
      </c>
      <c r="K1632" s="1">
        <v>1</v>
      </c>
      <c r="L1632" s="1">
        <v>0</v>
      </c>
      <c r="M1632" s="1">
        <v>0</v>
      </c>
      <c r="N1632" s="6">
        <v>0</v>
      </c>
    </row>
    <row r="1633" spans="2:14" x14ac:dyDescent="0.3">
      <c r="E1633" s="3" t="s">
        <v>825</v>
      </c>
      <c r="F1633" s="4"/>
      <c r="G1633" s="5">
        <v>30</v>
      </c>
      <c r="H1633" s="7">
        <v>9</v>
      </c>
      <c r="I1633" s="1">
        <v>16</v>
      </c>
      <c r="J1633" s="1">
        <v>1</v>
      </c>
      <c r="K1633" s="1">
        <v>1</v>
      </c>
      <c r="L1633" s="1">
        <v>2</v>
      </c>
      <c r="M1633" s="1">
        <v>0</v>
      </c>
      <c r="N1633" s="6">
        <v>1</v>
      </c>
    </row>
    <row r="1634" spans="2:14" ht="25" x14ac:dyDescent="0.3">
      <c r="E1634" s="3" t="s">
        <v>826</v>
      </c>
      <c r="F1634" s="4"/>
      <c r="G1634" s="5">
        <v>0</v>
      </c>
      <c r="H1634" s="7">
        <v>0</v>
      </c>
      <c r="I1634" s="1">
        <v>0</v>
      </c>
      <c r="J1634" s="1">
        <v>0</v>
      </c>
      <c r="K1634" s="1">
        <v>0</v>
      </c>
      <c r="L1634" s="1">
        <v>0</v>
      </c>
      <c r="M1634" s="1">
        <v>0</v>
      </c>
      <c r="N1634" s="6">
        <v>0</v>
      </c>
    </row>
    <row r="1635" spans="2:14" x14ac:dyDescent="0.3">
      <c r="E1635" s="3" t="s">
        <v>827</v>
      </c>
      <c r="F1635" s="4"/>
      <c r="G1635" s="5">
        <v>0</v>
      </c>
      <c r="H1635" s="7">
        <v>0</v>
      </c>
      <c r="I1635" s="1">
        <v>0</v>
      </c>
      <c r="J1635" s="1">
        <v>0</v>
      </c>
      <c r="K1635" s="1">
        <v>0</v>
      </c>
      <c r="L1635" s="1">
        <v>0</v>
      </c>
      <c r="M1635" s="1">
        <v>0</v>
      </c>
      <c r="N1635" s="6">
        <v>0</v>
      </c>
    </row>
    <row r="1636" spans="2:14" ht="37.5" x14ac:dyDescent="0.3">
      <c r="E1636" s="3" t="s">
        <v>828</v>
      </c>
      <c r="F1636" s="4"/>
      <c r="G1636" s="5">
        <v>9</v>
      </c>
      <c r="H1636" s="7">
        <v>4</v>
      </c>
      <c r="I1636" s="1">
        <v>3</v>
      </c>
      <c r="J1636" s="1">
        <v>0</v>
      </c>
      <c r="K1636" s="1">
        <v>0</v>
      </c>
      <c r="L1636" s="1">
        <v>1</v>
      </c>
      <c r="M1636" s="1">
        <v>0</v>
      </c>
      <c r="N1636" s="6">
        <v>1</v>
      </c>
    </row>
    <row r="1637" spans="2:14" ht="37.5" x14ac:dyDescent="0.3">
      <c r="E1637" s="3" t="s">
        <v>829</v>
      </c>
      <c r="F1637" s="4"/>
      <c r="G1637" s="5">
        <v>213</v>
      </c>
      <c r="H1637" s="7">
        <v>63</v>
      </c>
      <c r="I1637" s="1">
        <v>74</v>
      </c>
      <c r="J1637" s="1">
        <v>45</v>
      </c>
      <c r="K1637" s="1">
        <v>20</v>
      </c>
      <c r="L1637" s="1">
        <v>7</v>
      </c>
      <c r="M1637" s="1">
        <v>3</v>
      </c>
      <c r="N1637" s="6">
        <v>1</v>
      </c>
    </row>
    <row r="1638" spans="2:14" ht="25" x14ac:dyDescent="0.3">
      <c r="E1638" s="52" t="s">
        <v>724</v>
      </c>
      <c r="F1638" s="48"/>
      <c r="G1638" s="49">
        <v>118</v>
      </c>
      <c r="H1638" s="61">
        <v>34</v>
      </c>
      <c r="I1638" s="28">
        <v>55</v>
      </c>
      <c r="J1638" s="28">
        <v>17</v>
      </c>
      <c r="K1638" s="28">
        <v>8</v>
      </c>
      <c r="L1638" s="28">
        <v>2</v>
      </c>
      <c r="M1638" s="28">
        <v>2</v>
      </c>
      <c r="N1638" s="62">
        <v>0</v>
      </c>
    </row>
    <row r="1640" spans="2:14" x14ac:dyDescent="0.3">
      <c r="B1640" s="35" t="str">
        <f xml:space="preserve"> HYPERLINK("#'目次'!B28", "[22]")</f>
        <v>[22]</v>
      </c>
      <c r="C1640" s="25" t="s">
        <v>54</v>
      </c>
    </row>
    <row r="1643" spans="2:14" x14ac:dyDescent="0.3">
      <c r="C1643" s="25" t="s">
        <v>757</v>
      </c>
    </row>
    <row r="1644" spans="2:14" ht="37.5" x14ac:dyDescent="0.3">
      <c r="E1644" s="95"/>
      <c r="F1644" s="96"/>
      <c r="G1644" s="37" t="s">
        <v>16</v>
      </c>
      <c r="H1644" s="41" t="s">
        <v>55</v>
      </c>
      <c r="I1644" s="18" t="s">
        <v>56</v>
      </c>
      <c r="J1644" s="18" t="s">
        <v>57</v>
      </c>
      <c r="K1644" s="18" t="s">
        <v>58</v>
      </c>
      <c r="L1644" s="34" t="s">
        <v>59</v>
      </c>
    </row>
    <row r="1645" spans="2:14" x14ac:dyDescent="0.3">
      <c r="E1645" s="97"/>
      <c r="F1645" s="98"/>
      <c r="G1645" s="40"/>
      <c r="H1645" s="36"/>
      <c r="I1645" s="19"/>
      <c r="J1645" s="19"/>
      <c r="K1645" s="19"/>
      <c r="L1645" s="39"/>
    </row>
    <row r="1646" spans="2:14" x14ac:dyDescent="0.3">
      <c r="E1646" s="54" t="s">
        <v>16</v>
      </c>
      <c r="F1646" s="50"/>
      <c r="G1646" s="38">
        <v>55336</v>
      </c>
      <c r="H1646" s="20">
        <v>4906</v>
      </c>
      <c r="I1646" s="20">
        <v>24562</v>
      </c>
      <c r="J1646" s="20">
        <v>17342</v>
      </c>
      <c r="K1646" s="20">
        <v>6139</v>
      </c>
      <c r="L1646" s="51">
        <v>2387</v>
      </c>
    </row>
    <row r="1647" spans="2:14" ht="25" x14ac:dyDescent="0.3">
      <c r="E1647" s="3" t="s">
        <v>758</v>
      </c>
      <c r="F1647" s="4"/>
      <c r="G1647" s="29">
        <v>0</v>
      </c>
      <c r="H1647" s="32">
        <v>0</v>
      </c>
      <c r="I1647" s="17">
        <v>0</v>
      </c>
      <c r="J1647" s="17">
        <v>0</v>
      </c>
      <c r="K1647" s="17">
        <v>0</v>
      </c>
      <c r="L1647" s="33">
        <v>0</v>
      </c>
    </row>
    <row r="1648" spans="2:14" ht="25" x14ac:dyDescent="0.3">
      <c r="E1648" s="3" t="s">
        <v>759</v>
      </c>
      <c r="F1648" s="4"/>
      <c r="G1648" s="5">
        <v>3</v>
      </c>
      <c r="H1648" s="7">
        <v>0</v>
      </c>
      <c r="I1648" s="1">
        <v>1</v>
      </c>
      <c r="J1648" s="1">
        <v>1</v>
      </c>
      <c r="K1648" s="1">
        <v>1</v>
      </c>
      <c r="L1648" s="6">
        <v>0</v>
      </c>
    </row>
    <row r="1649" spans="5:12" ht="37.5" x14ac:dyDescent="0.3">
      <c r="E1649" s="3" t="s">
        <v>760</v>
      </c>
      <c r="F1649" s="4"/>
      <c r="G1649" s="5">
        <v>1</v>
      </c>
      <c r="H1649" s="7">
        <v>1</v>
      </c>
      <c r="I1649" s="1">
        <v>0</v>
      </c>
      <c r="J1649" s="1">
        <v>0</v>
      </c>
      <c r="K1649" s="1">
        <v>0</v>
      </c>
      <c r="L1649" s="6">
        <v>0</v>
      </c>
    </row>
    <row r="1650" spans="5:12" ht="25" x14ac:dyDescent="0.3">
      <c r="E1650" s="3" t="s">
        <v>761</v>
      </c>
      <c r="F1650" s="4"/>
      <c r="G1650" s="5">
        <v>0</v>
      </c>
      <c r="H1650" s="7">
        <v>0</v>
      </c>
      <c r="I1650" s="1">
        <v>0</v>
      </c>
      <c r="J1650" s="1">
        <v>0</v>
      </c>
      <c r="K1650" s="1">
        <v>0</v>
      </c>
      <c r="L1650" s="6">
        <v>0</v>
      </c>
    </row>
    <row r="1651" spans="5:12" x14ac:dyDescent="0.3">
      <c r="E1651" s="3" t="s">
        <v>762</v>
      </c>
      <c r="F1651" s="4"/>
      <c r="G1651" s="5">
        <v>0</v>
      </c>
      <c r="H1651" s="7">
        <v>0</v>
      </c>
      <c r="I1651" s="1">
        <v>0</v>
      </c>
      <c r="J1651" s="1">
        <v>0</v>
      </c>
      <c r="K1651" s="1">
        <v>0</v>
      </c>
      <c r="L1651" s="6">
        <v>0</v>
      </c>
    </row>
    <row r="1652" spans="5:12" ht="25" x14ac:dyDescent="0.3">
      <c r="E1652" s="3" t="s">
        <v>763</v>
      </c>
      <c r="F1652" s="4"/>
      <c r="G1652" s="5">
        <v>0</v>
      </c>
      <c r="H1652" s="7">
        <v>0</v>
      </c>
      <c r="I1652" s="1">
        <v>0</v>
      </c>
      <c r="J1652" s="1">
        <v>0</v>
      </c>
      <c r="K1652" s="1">
        <v>0</v>
      </c>
      <c r="L1652" s="6">
        <v>0</v>
      </c>
    </row>
    <row r="1653" spans="5:12" x14ac:dyDescent="0.3">
      <c r="E1653" s="3" t="s">
        <v>764</v>
      </c>
      <c r="F1653" s="4"/>
      <c r="G1653" s="5">
        <v>445</v>
      </c>
      <c r="H1653" s="7">
        <v>36</v>
      </c>
      <c r="I1653" s="1">
        <v>233</v>
      </c>
      <c r="J1653" s="1">
        <v>126</v>
      </c>
      <c r="K1653" s="1">
        <v>39</v>
      </c>
      <c r="L1653" s="6">
        <v>11</v>
      </c>
    </row>
    <row r="1654" spans="5:12" ht="37.5" x14ac:dyDescent="0.3">
      <c r="E1654" s="3" t="s">
        <v>765</v>
      </c>
      <c r="F1654" s="4"/>
      <c r="G1654" s="5">
        <v>0</v>
      </c>
      <c r="H1654" s="7">
        <v>0</v>
      </c>
      <c r="I1654" s="1">
        <v>0</v>
      </c>
      <c r="J1654" s="1">
        <v>0</v>
      </c>
      <c r="K1654" s="1">
        <v>0</v>
      </c>
      <c r="L1654" s="6">
        <v>0</v>
      </c>
    </row>
    <row r="1655" spans="5:12" ht="37.5" x14ac:dyDescent="0.3">
      <c r="E1655" s="3" t="s">
        <v>766</v>
      </c>
      <c r="F1655" s="4"/>
      <c r="G1655" s="5">
        <v>2</v>
      </c>
      <c r="H1655" s="7">
        <v>1</v>
      </c>
      <c r="I1655" s="1">
        <v>0</v>
      </c>
      <c r="J1655" s="1">
        <v>1</v>
      </c>
      <c r="K1655" s="1">
        <v>0</v>
      </c>
      <c r="L1655" s="6">
        <v>0</v>
      </c>
    </row>
    <row r="1656" spans="5:12" ht="25" x14ac:dyDescent="0.3">
      <c r="E1656" s="3" t="s">
        <v>682</v>
      </c>
      <c r="F1656" s="4"/>
      <c r="G1656" s="5">
        <v>1</v>
      </c>
      <c r="H1656" s="7">
        <v>0</v>
      </c>
      <c r="I1656" s="1">
        <v>0</v>
      </c>
      <c r="J1656" s="1">
        <v>0</v>
      </c>
      <c r="K1656" s="1">
        <v>0</v>
      </c>
      <c r="L1656" s="6">
        <v>1</v>
      </c>
    </row>
    <row r="1657" spans="5:12" ht="25" x14ac:dyDescent="0.3">
      <c r="E1657" s="3" t="s">
        <v>767</v>
      </c>
      <c r="F1657" s="4"/>
      <c r="G1657" s="5">
        <v>550</v>
      </c>
      <c r="H1657" s="7">
        <v>45</v>
      </c>
      <c r="I1657" s="1">
        <v>260</v>
      </c>
      <c r="J1657" s="1">
        <v>181</v>
      </c>
      <c r="K1657" s="1">
        <v>48</v>
      </c>
      <c r="L1657" s="6">
        <v>16</v>
      </c>
    </row>
    <row r="1658" spans="5:12" ht="25" x14ac:dyDescent="0.3">
      <c r="E1658" s="3" t="s">
        <v>768</v>
      </c>
      <c r="F1658" s="4"/>
      <c r="G1658" s="5">
        <v>408</v>
      </c>
      <c r="H1658" s="7">
        <v>38</v>
      </c>
      <c r="I1658" s="1">
        <v>205</v>
      </c>
      <c r="J1658" s="1">
        <v>126</v>
      </c>
      <c r="K1658" s="1">
        <v>32</v>
      </c>
      <c r="L1658" s="6">
        <v>7</v>
      </c>
    </row>
    <row r="1659" spans="5:12" ht="37.5" x14ac:dyDescent="0.3">
      <c r="E1659" s="3" t="s">
        <v>769</v>
      </c>
      <c r="F1659" s="4"/>
      <c r="G1659" s="5">
        <v>222</v>
      </c>
      <c r="H1659" s="7">
        <v>26</v>
      </c>
      <c r="I1659" s="1">
        <v>99</v>
      </c>
      <c r="J1659" s="1">
        <v>68</v>
      </c>
      <c r="K1659" s="1">
        <v>19</v>
      </c>
      <c r="L1659" s="6">
        <v>10</v>
      </c>
    </row>
    <row r="1660" spans="5:12" ht="25" x14ac:dyDescent="0.3">
      <c r="E1660" s="3" t="s">
        <v>770</v>
      </c>
      <c r="F1660" s="4"/>
      <c r="G1660" s="5">
        <v>149</v>
      </c>
      <c r="H1660" s="7">
        <v>10</v>
      </c>
      <c r="I1660" s="1">
        <v>67</v>
      </c>
      <c r="J1660" s="1">
        <v>45</v>
      </c>
      <c r="K1660" s="1">
        <v>21</v>
      </c>
      <c r="L1660" s="6">
        <v>6</v>
      </c>
    </row>
    <row r="1661" spans="5:12" x14ac:dyDescent="0.3">
      <c r="E1661" s="3" t="s">
        <v>771</v>
      </c>
      <c r="F1661" s="4"/>
      <c r="G1661" s="5">
        <v>59</v>
      </c>
      <c r="H1661" s="7">
        <v>5</v>
      </c>
      <c r="I1661" s="1">
        <v>30</v>
      </c>
      <c r="J1661" s="1">
        <v>15</v>
      </c>
      <c r="K1661" s="1">
        <v>5</v>
      </c>
      <c r="L1661" s="6">
        <v>4</v>
      </c>
    </row>
    <row r="1662" spans="5:12" ht="25" x14ac:dyDescent="0.3">
      <c r="E1662" s="3" t="s">
        <v>772</v>
      </c>
      <c r="F1662" s="4"/>
      <c r="G1662" s="5">
        <v>31</v>
      </c>
      <c r="H1662" s="7">
        <v>6</v>
      </c>
      <c r="I1662" s="1">
        <v>18</v>
      </c>
      <c r="J1662" s="1">
        <v>6</v>
      </c>
      <c r="K1662" s="1">
        <v>1</v>
      </c>
      <c r="L1662" s="6">
        <v>0</v>
      </c>
    </row>
    <row r="1663" spans="5:12" x14ac:dyDescent="0.3">
      <c r="E1663" s="3" t="s">
        <v>773</v>
      </c>
      <c r="F1663" s="4"/>
      <c r="G1663" s="5">
        <v>1363</v>
      </c>
      <c r="H1663" s="7">
        <v>159</v>
      </c>
      <c r="I1663" s="1">
        <v>680</v>
      </c>
      <c r="J1663" s="1">
        <v>359</v>
      </c>
      <c r="K1663" s="1">
        <v>125</v>
      </c>
      <c r="L1663" s="6">
        <v>40</v>
      </c>
    </row>
    <row r="1664" spans="5:12" ht="37.5" x14ac:dyDescent="0.3">
      <c r="E1664" s="3" t="s">
        <v>774</v>
      </c>
      <c r="F1664" s="4"/>
      <c r="G1664" s="5">
        <v>161</v>
      </c>
      <c r="H1664" s="7">
        <v>31</v>
      </c>
      <c r="I1664" s="1">
        <v>86</v>
      </c>
      <c r="J1664" s="1">
        <v>32</v>
      </c>
      <c r="K1664" s="1">
        <v>8</v>
      </c>
      <c r="L1664" s="6">
        <v>4</v>
      </c>
    </row>
    <row r="1665" spans="5:12" ht="37.5" x14ac:dyDescent="0.3">
      <c r="E1665" s="3" t="s">
        <v>775</v>
      </c>
      <c r="F1665" s="4"/>
      <c r="G1665" s="5">
        <v>184</v>
      </c>
      <c r="H1665" s="7">
        <v>34</v>
      </c>
      <c r="I1665" s="1">
        <v>93</v>
      </c>
      <c r="J1665" s="1">
        <v>39</v>
      </c>
      <c r="K1665" s="1">
        <v>8</v>
      </c>
      <c r="L1665" s="6">
        <v>10</v>
      </c>
    </row>
    <row r="1666" spans="5:12" ht="25" x14ac:dyDescent="0.3">
      <c r="E1666" s="3" t="s">
        <v>688</v>
      </c>
      <c r="F1666" s="4"/>
      <c r="G1666" s="5">
        <v>128</v>
      </c>
      <c r="H1666" s="7">
        <v>14</v>
      </c>
      <c r="I1666" s="1">
        <v>55</v>
      </c>
      <c r="J1666" s="1">
        <v>40</v>
      </c>
      <c r="K1666" s="1">
        <v>14</v>
      </c>
      <c r="L1666" s="6">
        <v>5</v>
      </c>
    </row>
    <row r="1667" spans="5:12" ht="25" x14ac:dyDescent="0.3">
      <c r="E1667" s="3" t="s">
        <v>776</v>
      </c>
      <c r="F1667" s="4"/>
      <c r="G1667" s="5">
        <v>3140</v>
      </c>
      <c r="H1667" s="7">
        <v>237</v>
      </c>
      <c r="I1667" s="1">
        <v>1513</v>
      </c>
      <c r="J1667" s="1">
        <v>955</v>
      </c>
      <c r="K1667" s="1">
        <v>339</v>
      </c>
      <c r="L1667" s="6">
        <v>96</v>
      </c>
    </row>
    <row r="1668" spans="5:12" ht="25" x14ac:dyDescent="0.3">
      <c r="E1668" s="3" t="s">
        <v>777</v>
      </c>
      <c r="F1668" s="4"/>
      <c r="G1668" s="5">
        <v>1722</v>
      </c>
      <c r="H1668" s="7">
        <v>194</v>
      </c>
      <c r="I1668" s="1">
        <v>835</v>
      </c>
      <c r="J1668" s="1">
        <v>484</v>
      </c>
      <c r="K1668" s="1">
        <v>143</v>
      </c>
      <c r="L1668" s="6">
        <v>66</v>
      </c>
    </row>
    <row r="1669" spans="5:12" ht="37.5" x14ac:dyDescent="0.3">
      <c r="E1669" s="3" t="s">
        <v>778</v>
      </c>
      <c r="F1669" s="4"/>
      <c r="G1669" s="5">
        <v>448</v>
      </c>
      <c r="H1669" s="7">
        <v>55</v>
      </c>
      <c r="I1669" s="1">
        <v>227</v>
      </c>
      <c r="J1669" s="1">
        <v>106</v>
      </c>
      <c r="K1669" s="1">
        <v>45</v>
      </c>
      <c r="L1669" s="6">
        <v>15</v>
      </c>
    </row>
    <row r="1670" spans="5:12" ht="25" x14ac:dyDescent="0.3">
      <c r="E1670" s="3" t="s">
        <v>779</v>
      </c>
      <c r="F1670" s="4"/>
      <c r="G1670" s="5">
        <v>484</v>
      </c>
      <c r="H1670" s="7">
        <v>34</v>
      </c>
      <c r="I1670" s="1">
        <v>234</v>
      </c>
      <c r="J1670" s="1">
        <v>154</v>
      </c>
      <c r="K1670" s="1">
        <v>50</v>
      </c>
      <c r="L1670" s="6">
        <v>12</v>
      </c>
    </row>
    <row r="1671" spans="5:12" x14ac:dyDescent="0.3">
      <c r="E1671" s="3" t="s">
        <v>780</v>
      </c>
      <c r="F1671" s="4"/>
      <c r="G1671" s="5">
        <v>464</v>
      </c>
      <c r="H1671" s="7">
        <v>53</v>
      </c>
      <c r="I1671" s="1">
        <v>210</v>
      </c>
      <c r="J1671" s="1">
        <v>126</v>
      </c>
      <c r="K1671" s="1">
        <v>59</v>
      </c>
      <c r="L1671" s="6">
        <v>16</v>
      </c>
    </row>
    <row r="1672" spans="5:12" ht="25" x14ac:dyDescent="0.3">
      <c r="E1672" s="3" t="s">
        <v>781</v>
      </c>
      <c r="F1672" s="4"/>
      <c r="G1672" s="5">
        <v>269</v>
      </c>
      <c r="H1672" s="7">
        <v>45</v>
      </c>
      <c r="I1672" s="1">
        <v>132</v>
      </c>
      <c r="J1672" s="1">
        <v>64</v>
      </c>
      <c r="K1672" s="1">
        <v>20</v>
      </c>
      <c r="L1672" s="6">
        <v>8</v>
      </c>
    </row>
    <row r="1673" spans="5:12" x14ac:dyDescent="0.3">
      <c r="E1673" s="3" t="s">
        <v>782</v>
      </c>
      <c r="F1673" s="4"/>
      <c r="G1673" s="5">
        <v>314</v>
      </c>
      <c r="H1673" s="7">
        <v>62</v>
      </c>
      <c r="I1673" s="1">
        <v>146</v>
      </c>
      <c r="J1673" s="1">
        <v>84</v>
      </c>
      <c r="K1673" s="1">
        <v>16</v>
      </c>
      <c r="L1673" s="6">
        <v>6</v>
      </c>
    </row>
    <row r="1674" spans="5:12" ht="37.5" x14ac:dyDescent="0.3">
      <c r="E1674" s="3" t="s">
        <v>783</v>
      </c>
      <c r="F1674" s="4"/>
      <c r="G1674" s="5">
        <v>420</v>
      </c>
      <c r="H1674" s="7">
        <v>98</v>
      </c>
      <c r="I1674" s="1">
        <v>217</v>
      </c>
      <c r="J1674" s="1">
        <v>65</v>
      </c>
      <c r="K1674" s="1">
        <v>29</v>
      </c>
      <c r="L1674" s="6">
        <v>11</v>
      </c>
    </row>
    <row r="1675" spans="5:12" ht="37.5" x14ac:dyDescent="0.3">
      <c r="E1675" s="3" t="s">
        <v>784</v>
      </c>
      <c r="F1675" s="4"/>
      <c r="G1675" s="5">
        <v>1417</v>
      </c>
      <c r="H1675" s="7">
        <v>247</v>
      </c>
      <c r="I1675" s="1">
        <v>715</v>
      </c>
      <c r="J1675" s="1">
        <v>310</v>
      </c>
      <c r="K1675" s="1">
        <v>103</v>
      </c>
      <c r="L1675" s="6">
        <v>42</v>
      </c>
    </row>
    <row r="1676" spans="5:12" ht="25" x14ac:dyDescent="0.3">
      <c r="E1676" s="3" t="s">
        <v>694</v>
      </c>
      <c r="F1676" s="4"/>
      <c r="G1676" s="5">
        <v>413</v>
      </c>
      <c r="H1676" s="7">
        <v>43</v>
      </c>
      <c r="I1676" s="1">
        <v>198</v>
      </c>
      <c r="J1676" s="1">
        <v>97</v>
      </c>
      <c r="K1676" s="1">
        <v>55</v>
      </c>
      <c r="L1676" s="6">
        <v>20</v>
      </c>
    </row>
    <row r="1677" spans="5:12" ht="25" x14ac:dyDescent="0.3">
      <c r="E1677" s="3" t="s">
        <v>785</v>
      </c>
      <c r="F1677" s="4"/>
      <c r="G1677" s="5">
        <v>5490</v>
      </c>
      <c r="H1677" s="7">
        <v>413</v>
      </c>
      <c r="I1677" s="1">
        <v>2549</v>
      </c>
      <c r="J1677" s="1">
        <v>1731</v>
      </c>
      <c r="K1677" s="1">
        <v>591</v>
      </c>
      <c r="L1677" s="6">
        <v>206</v>
      </c>
    </row>
    <row r="1678" spans="5:12" ht="25" x14ac:dyDescent="0.3">
      <c r="E1678" s="3" t="s">
        <v>786</v>
      </c>
      <c r="F1678" s="4"/>
      <c r="G1678" s="5">
        <v>3088</v>
      </c>
      <c r="H1678" s="7">
        <v>268</v>
      </c>
      <c r="I1678" s="1">
        <v>1473</v>
      </c>
      <c r="J1678" s="1">
        <v>899</v>
      </c>
      <c r="K1678" s="1">
        <v>326</v>
      </c>
      <c r="L1678" s="6">
        <v>122</v>
      </c>
    </row>
    <row r="1679" spans="5:12" ht="37.5" x14ac:dyDescent="0.3">
      <c r="E1679" s="3" t="s">
        <v>787</v>
      </c>
      <c r="F1679" s="4"/>
      <c r="G1679" s="5">
        <v>885</v>
      </c>
      <c r="H1679" s="7">
        <v>101</v>
      </c>
      <c r="I1679" s="1">
        <v>417</v>
      </c>
      <c r="J1679" s="1">
        <v>244</v>
      </c>
      <c r="K1679" s="1">
        <v>82</v>
      </c>
      <c r="L1679" s="6">
        <v>41</v>
      </c>
    </row>
    <row r="1680" spans="5:12" ht="25" x14ac:dyDescent="0.3">
      <c r="E1680" s="3" t="s">
        <v>788</v>
      </c>
      <c r="F1680" s="4"/>
      <c r="G1680" s="5">
        <v>730</v>
      </c>
      <c r="H1680" s="7">
        <v>45</v>
      </c>
      <c r="I1680" s="1">
        <v>326</v>
      </c>
      <c r="J1680" s="1">
        <v>247</v>
      </c>
      <c r="K1680" s="1">
        <v>91</v>
      </c>
      <c r="L1680" s="6">
        <v>21</v>
      </c>
    </row>
    <row r="1681" spans="5:12" x14ac:dyDescent="0.3">
      <c r="E1681" s="3" t="s">
        <v>789</v>
      </c>
      <c r="F1681" s="4"/>
      <c r="G1681" s="5">
        <v>1270</v>
      </c>
      <c r="H1681" s="7">
        <v>114</v>
      </c>
      <c r="I1681" s="1">
        <v>552</v>
      </c>
      <c r="J1681" s="1">
        <v>391</v>
      </c>
      <c r="K1681" s="1">
        <v>158</v>
      </c>
      <c r="L1681" s="6">
        <v>55</v>
      </c>
    </row>
    <row r="1682" spans="5:12" ht="25" x14ac:dyDescent="0.3">
      <c r="E1682" s="3" t="s">
        <v>790</v>
      </c>
      <c r="F1682" s="4"/>
      <c r="G1682" s="5">
        <v>511</v>
      </c>
      <c r="H1682" s="7">
        <v>59</v>
      </c>
      <c r="I1682" s="1">
        <v>254</v>
      </c>
      <c r="J1682" s="1">
        <v>133</v>
      </c>
      <c r="K1682" s="1">
        <v>43</v>
      </c>
      <c r="L1682" s="6">
        <v>22</v>
      </c>
    </row>
    <row r="1683" spans="5:12" x14ac:dyDescent="0.3">
      <c r="E1683" s="3" t="s">
        <v>791</v>
      </c>
      <c r="F1683" s="4"/>
      <c r="G1683" s="5">
        <v>121</v>
      </c>
      <c r="H1683" s="7">
        <v>16</v>
      </c>
      <c r="I1683" s="1">
        <v>63</v>
      </c>
      <c r="J1683" s="1">
        <v>30</v>
      </c>
      <c r="K1683" s="1">
        <v>9</v>
      </c>
      <c r="L1683" s="6">
        <v>3</v>
      </c>
    </row>
    <row r="1684" spans="5:12" ht="37.5" x14ac:dyDescent="0.3">
      <c r="E1684" s="3" t="s">
        <v>792</v>
      </c>
      <c r="F1684" s="4"/>
      <c r="G1684" s="5">
        <v>680</v>
      </c>
      <c r="H1684" s="7">
        <v>152</v>
      </c>
      <c r="I1684" s="1">
        <v>324</v>
      </c>
      <c r="J1684" s="1">
        <v>136</v>
      </c>
      <c r="K1684" s="1">
        <v>45</v>
      </c>
      <c r="L1684" s="6">
        <v>23</v>
      </c>
    </row>
    <row r="1685" spans="5:12" ht="37.5" x14ac:dyDescent="0.3">
      <c r="E1685" s="3" t="s">
        <v>793</v>
      </c>
      <c r="F1685" s="4"/>
      <c r="G1685" s="5">
        <v>2224</v>
      </c>
      <c r="H1685" s="7">
        <v>293</v>
      </c>
      <c r="I1685" s="1">
        <v>1056</v>
      </c>
      <c r="J1685" s="1">
        <v>591</v>
      </c>
      <c r="K1685" s="1">
        <v>199</v>
      </c>
      <c r="L1685" s="6">
        <v>85</v>
      </c>
    </row>
    <row r="1686" spans="5:12" ht="25" x14ac:dyDescent="0.3">
      <c r="E1686" s="3" t="s">
        <v>700</v>
      </c>
      <c r="F1686" s="4"/>
      <c r="G1686" s="5">
        <v>696</v>
      </c>
      <c r="H1686" s="7">
        <v>79</v>
      </c>
      <c r="I1686" s="1">
        <v>312</v>
      </c>
      <c r="J1686" s="1">
        <v>176</v>
      </c>
      <c r="K1686" s="1">
        <v>66</v>
      </c>
      <c r="L1686" s="6">
        <v>63</v>
      </c>
    </row>
    <row r="1687" spans="5:12" ht="25" x14ac:dyDescent="0.3">
      <c r="E1687" s="3" t="s">
        <v>794</v>
      </c>
      <c r="F1687" s="4"/>
      <c r="G1687" s="5">
        <v>6815</v>
      </c>
      <c r="H1687" s="7">
        <v>392</v>
      </c>
      <c r="I1687" s="1">
        <v>2986</v>
      </c>
      <c r="J1687" s="1">
        <v>2387</v>
      </c>
      <c r="K1687" s="1">
        <v>811</v>
      </c>
      <c r="L1687" s="6">
        <v>239</v>
      </c>
    </row>
    <row r="1688" spans="5:12" ht="25" x14ac:dyDescent="0.3">
      <c r="E1688" s="3" t="s">
        <v>795</v>
      </c>
      <c r="F1688" s="4"/>
      <c r="G1688" s="5">
        <v>3024</v>
      </c>
      <c r="H1688" s="7">
        <v>271</v>
      </c>
      <c r="I1688" s="1">
        <v>1365</v>
      </c>
      <c r="J1688" s="1">
        <v>977</v>
      </c>
      <c r="K1688" s="1">
        <v>296</v>
      </c>
      <c r="L1688" s="6">
        <v>115</v>
      </c>
    </row>
    <row r="1689" spans="5:12" ht="37.5" x14ac:dyDescent="0.3">
      <c r="E1689" s="3" t="s">
        <v>796</v>
      </c>
      <c r="F1689" s="4"/>
      <c r="G1689" s="5">
        <v>828</v>
      </c>
      <c r="H1689" s="7">
        <v>65</v>
      </c>
      <c r="I1689" s="1">
        <v>349</v>
      </c>
      <c r="J1689" s="1">
        <v>271</v>
      </c>
      <c r="K1689" s="1">
        <v>93</v>
      </c>
      <c r="L1689" s="6">
        <v>50</v>
      </c>
    </row>
    <row r="1690" spans="5:12" ht="25" x14ac:dyDescent="0.3">
      <c r="E1690" s="3" t="s">
        <v>797</v>
      </c>
      <c r="F1690" s="4"/>
      <c r="G1690" s="5">
        <v>594</v>
      </c>
      <c r="H1690" s="7">
        <v>44</v>
      </c>
      <c r="I1690" s="1">
        <v>244</v>
      </c>
      <c r="J1690" s="1">
        <v>206</v>
      </c>
      <c r="K1690" s="1">
        <v>71</v>
      </c>
      <c r="L1690" s="6">
        <v>29</v>
      </c>
    </row>
    <row r="1691" spans="5:12" x14ac:dyDescent="0.3">
      <c r="E1691" s="3" t="s">
        <v>798</v>
      </c>
      <c r="F1691" s="4"/>
      <c r="G1691" s="5">
        <v>1522</v>
      </c>
      <c r="H1691" s="7">
        <v>118</v>
      </c>
      <c r="I1691" s="1">
        <v>625</v>
      </c>
      <c r="J1691" s="1">
        <v>486</v>
      </c>
      <c r="K1691" s="1">
        <v>218</v>
      </c>
      <c r="L1691" s="6">
        <v>75</v>
      </c>
    </row>
    <row r="1692" spans="5:12" ht="25" x14ac:dyDescent="0.3">
      <c r="E1692" s="3" t="s">
        <v>799</v>
      </c>
      <c r="F1692" s="4"/>
      <c r="G1692" s="5">
        <v>355</v>
      </c>
      <c r="H1692" s="7">
        <v>40</v>
      </c>
      <c r="I1692" s="1">
        <v>159</v>
      </c>
      <c r="J1692" s="1">
        <v>107</v>
      </c>
      <c r="K1692" s="1">
        <v>31</v>
      </c>
      <c r="L1692" s="6">
        <v>18</v>
      </c>
    </row>
    <row r="1693" spans="5:12" x14ac:dyDescent="0.3">
      <c r="E1693" s="3" t="s">
        <v>800</v>
      </c>
      <c r="F1693" s="4"/>
      <c r="G1693" s="5">
        <v>60</v>
      </c>
      <c r="H1693" s="7">
        <v>3</v>
      </c>
      <c r="I1693" s="1">
        <v>32</v>
      </c>
      <c r="J1693" s="1">
        <v>15</v>
      </c>
      <c r="K1693" s="1">
        <v>7</v>
      </c>
      <c r="L1693" s="6">
        <v>3</v>
      </c>
    </row>
    <row r="1694" spans="5:12" ht="37.5" x14ac:dyDescent="0.3">
      <c r="E1694" s="3" t="s">
        <v>801</v>
      </c>
      <c r="F1694" s="4"/>
      <c r="G1694" s="5">
        <v>518</v>
      </c>
      <c r="H1694" s="7">
        <v>100</v>
      </c>
      <c r="I1694" s="1">
        <v>243</v>
      </c>
      <c r="J1694" s="1">
        <v>112</v>
      </c>
      <c r="K1694" s="1">
        <v>32</v>
      </c>
      <c r="L1694" s="6">
        <v>31</v>
      </c>
    </row>
    <row r="1695" spans="5:12" ht="37.5" x14ac:dyDescent="0.3">
      <c r="E1695" s="3" t="s">
        <v>802</v>
      </c>
      <c r="F1695" s="4"/>
      <c r="G1695" s="5">
        <v>1815</v>
      </c>
      <c r="H1695" s="7">
        <v>228</v>
      </c>
      <c r="I1695" s="1">
        <v>844</v>
      </c>
      <c r="J1695" s="1">
        <v>477</v>
      </c>
      <c r="K1695" s="1">
        <v>166</v>
      </c>
      <c r="L1695" s="6">
        <v>100</v>
      </c>
    </row>
    <row r="1696" spans="5:12" ht="25" x14ac:dyDescent="0.3">
      <c r="E1696" s="3" t="s">
        <v>706</v>
      </c>
      <c r="F1696" s="4"/>
      <c r="G1696" s="5">
        <v>883</v>
      </c>
      <c r="H1696" s="7">
        <v>67</v>
      </c>
      <c r="I1696" s="1">
        <v>362</v>
      </c>
      <c r="J1696" s="1">
        <v>294</v>
      </c>
      <c r="K1696" s="1">
        <v>81</v>
      </c>
      <c r="L1696" s="6">
        <v>79</v>
      </c>
    </row>
    <row r="1697" spans="5:12" ht="25" x14ac:dyDescent="0.3">
      <c r="E1697" s="3" t="s">
        <v>803</v>
      </c>
      <c r="F1697" s="4"/>
      <c r="G1697" s="5">
        <v>1680</v>
      </c>
      <c r="H1697" s="7">
        <v>63</v>
      </c>
      <c r="I1697" s="1">
        <v>644</v>
      </c>
      <c r="J1697" s="1">
        <v>694</v>
      </c>
      <c r="K1697" s="1">
        <v>240</v>
      </c>
      <c r="L1697" s="6">
        <v>39</v>
      </c>
    </row>
    <row r="1698" spans="5:12" ht="25" x14ac:dyDescent="0.3">
      <c r="E1698" s="3" t="s">
        <v>804</v>
      </c>
      <c r="F1698" s="4"/>
      <c r="G1698" s="5">
        <v>952</v>
      </c>
      <c r="H1698" s="7">
        <v>42</v>
      </c>
      <c r="I1698" s="1">
        <v>358</v>
      </c>
      <c r="J1698" s="1">
        <v>355</v>
      </c>
      <c r="K1698" s="1">
        <v>154</v>
      </c>
      <c r="L1698" s="6">
        <v>43</v>
      </c>
    </row>
    <row r="1699" spans="5:12" ht="37.5" x14ac:dyDescent="0.3">
      <c r="E1699" s="3" t="s">
        <v>805</v>
      </c>
      <c r="F1699" s="4"/>
      <c r="G1699" s="5">
        <v>598</v>
      </c>
      <c r="H1699" s="7">
        <v>24</v>
      </c>
      <c r="I1699" s="1">
        <v>256</v>
      </c>
      <c r="J1699" s="1">
        <v>238</v>
      </c>
      <c r="K1699" s="1">
        <v>65</v>
      </c>
      <c r="L1699" s="6">
        <v>15</v>
      </c>
    </row>
    <row r="1700" spans="5:12" ht="25" x14ac:dyDescent="0.3">
      <c r="E1700" s="3" t="s">
        <v>806</v>
      </c>
      <c r="F1700" s="4"/>
      <c r="G1700" s="5">
        <v>303</v>
      </c>
      <c r="H1700" s="7">
        <v>8</v>
      </c>
      <c r="I1700" s="1">
        <v>112</v>
      </c>
      <c r="J1700" s="1">
        <v>128</v>
      </c>
      <c r="K1700" s="1">
        <v>45</v>
      </c>
      <c r="L1700" s="6">
        <v>10</v>
      </c>
    </row>
    <row r="1701" spans="5:12" x14ac:dyDescent="0.3">
      <c r="E1701" s="3" t="s">
        <v>807</v>
      </c>
      <c r="F1701" s="4"/>
      <c r="G1701" s="5">
        <v>781</v>
      </c>
      <c r="H1701" s="7">
        <v>41</v>
      </c>
      <c r="I1701" s="1">
        <v>275</v>
      </c>
      <c r="J1701" s="1">
        <v>286</v>
      </c>
      <c r="K1701" s="1">
        <v>144</v>
      </c>
      <c r="L1701" s="6">
        <v>35</v>
      </c>
    </row>
    <row r="1702" spans="5:12" ht="25" x14ac:dyDescent="0.3">
      <c r="E1702" s="3" t="s">
        <v>808</v>
      </c>
      <c r="F1702" s="4"/>
      <c r="G1702" s="5">
        <v>84</v>
      </c>
      <c r="H1702" s="7">
        <v>4</v>
      </c>
      <c r="I1702" s="1">
        <v>40</v>
      </c>
      <c r="J1702" s="1">
        <v>25</v>
      </c>
      <c r="K1702" s="1">
        <v>11</v>
      </c>
      <c r="L1702" s="6">
        <v>4</v>
      </c>
    </row>
    <row r="1703" spans="5:12" x14ac:dyDescent="0.3">
      <c r="E1703" s="3" t="s">
        <v>809</v>
      </c>
      <c r="F1703" s="4"/>
      <c r="G1703" s="5">
        <v>15</v>
      </c>
      <c r="H1703" s="7">
        <v>1</v>
      </c>
      <c r="I1703" s="1">
        <v>6</v>
      </c>
      <c r="J1703" s="1">
        <v>6</v>
      </c>
      <c r="K1703" s="1">
        <v>1</v>
      </c>
      <c r="L1703" s="6">
        <v>1</v>
      </c>
    </row>
    <row r="1704" spans="5:12" ht="37.5" x14ac:dyDescent="0.3">
      <c r="E1704" s="3" t="s">
        <v>810</v>
      </c>
      <c r="F1704" s="4"/>
      <c r="G1704" s="5">
        <v>184</v>
      </c>
      <c r="H1704" s="7">
        <v>26</v>
      </c>
      <c r="I1704" s="1">
        <v>90</v>
      </c>
      <c r="J1704" s="1">
        <v>39</v>
      </c>
      <c r="K1704" s="1">
        <v>20</v>
      </c>
      <c r="L1704" s="6">
        <v>9</v>
      </c>
    </row>
    <row r="1705" spans="5:12" ht="37.5" x14ac:dyDescent="0.3">
      <c r="E1705" s="3" t="s">
        <v>811</v>
      </c>
      <c r="F1705" s="4"/>
      <c r="G1705" s="5">
        <v>1526</v>
      </c>
      <c r="H1705" s="7">
        <v>113</v>
      </c>
      <c r="I1705" s="1">
        <v>595</v>
      </c>
      <c r="J1705" s="1">
        <v>537</v>
      </c>
      <c r="K1705" s="1">
        <v>207</v>
      </c>
      <c r="L1705" s="6">
        <v>74</v>
      </c>
    </row>
    <row r="1706" spans="5:12" ht="25" x14ac:dyDescent="0.3">
      <c r="E1706" s="3" t="s">
        <v>712</v>
      </c>
      <c r="F1706" s="4"/>
      <c r="G1706" s="5">
        <v>765</v>
      </c>
      <c r="H1706" s="7">
        <v>49</v>
      </c>
      <c r="I1706" s="1">
        <v>272</v>
      </c>
      <c r="J1706" s="1">
        <v>283</v>
      </c>
      <c r="K1706" s="1">
        <v>110</v>
      </c>
      <c r="L1706" s="6">
        <v>51</v>
      </c>
    </row>
    <row r="1707" spans="5:12" ht="25" x14ac:dyDescent="0.3">
      <c r="E1707" s="3" t="s">
        <v>812</v>
      </c>
      <c r="F1707" s="4"/>
      <c r="G1707" s="5">
        <v>92</v>
      </c>
      <c r="H1707" s="7">
        <v>2</v>
      </c>
      <c r="I1707" s="1">
        <v>30</v>
      </c>
      <c r="J1707" s="1">
        <v>40</v>
      </c>
      <c r="K1707" s="1">
        <v>14</v>
      </c>
      <c r="L1707" s="6">
        <v>6</v>
      </c>
    </row>
    <row r="1708" spans="5:12" ht="25" x14ac:dyDescent="0.3">
      <c r="E1708" s="3" t="s">
        <v>813</v>
      </c>
      <c r="F1708" s="4"/>
      <c r="G1708" s="5">
        <v>105</v>
      </c>
      <c r="H1708" s="7">
        <v>1</v>
      </c>
      <c r="I1708" s="1">
        <v>30</v>
      </c>
      <c r="J1708" s="1">
        <v>47</v>
      </c>
      <c r="K1708" s="1">
        <v>26</v>
      </c>
      <c r="L1708" s="6">
        <v>1</v>
      </c>
    </row>
    <row r="1709" spans="5:12" ht="37.5" x14ac:dyDescent="0.3">
      <c r="E1709" s="3" t="s">
        <v>814</v>
      </c>
      <c r="F1709" s="4"/>
      <c r="G1709" s="5">
        <v>114</v>
      </c>
      <c r="H1709" s="7">
        <v>2</v>
      </c>
      <c r="I1709" s="1">
        <v>34</v>
      </c>
      <c r="J1709" s="1">
        <v>50</v>
      </c>
      <c r="K1709" s="1">
        <v>25</v>
      </c>
      <c r="L1709" s="6">
        <v>3</v>
      </c>
    </row>
    <row r="1710" spans="5:12" ht="25" x14ac:dyDescent="0.3">
      <c r="E1710" s="3" t="s">
        <v>815</v>
      </c>
      <c r="F1710" s="4"/>
      <c r="G1710" s="5">
        <v>22</v>
      </c>
      <c r="H1710" s="7">
        <v>1</v>
      </c>
      <c r="I1710" s="1">
        <v>6</v>
      </c>
      <c r="J1710" s="1">
        <v>7</v>
      </c>
      <c r="K1710" s="1">
        <v>7</v>
      </c>
      <c r="L1710" s="6">
        <v>1</v>
      </c>
    </row>
    <row r="1711" spans="5:12" x14ac:dyDescent="0.3">
      <c r="E1711" s="3" t="s">
        <v>816</v>
      </c>
      <c r="F1711" s="4"/>
      <c r="G1711" s="5">
        <v>264</v>
      </c>
      <c r="H1711" s="7">
        <v>5</v>
      </c>
      <c r="I1711" s="1">
        <v>65</v>
      </c>
      <c r="J1711" s="1">
        <v>125</v>
      </c>
      <c r="K1711" s="1">
        <v>65</v>
      </c>
      <c r="L1711" s="6">
        <v>4</v>
      </c>
    </row>
    <row r="1712" spans="5:12" ht="25" x14ac:dyDescent="0.3">
      <c r="E1712" s="3" t="s">
        <v>817</v>
      </c>
      <c r="F1712" s="4"/>
      <c r="G1712" s="5">
        <v>16</v>
      </c>
      <c r="H1712" s="7">
        <v>0</v>
      </c>
      <c r="I1712" s="1">
        <v>5</v>
      </c>
      <c r="J1712" s="1">
        <v>9</v>
      </c>
      <c r="K1712" s="1">
        <v>2</v>
      </c>
      <c r="L1712" s="6">
        <v>0</v>
      </c>
    </row>
    <row r="1713" spans="2:12" x14ac:dyDescent="0.3">
      <c r="E1713" s="3" t="s">
        <v>818</v>
      </c>
      <c r="F1713" s="4"/>
      <c r="G1713" s="5">
        <v>1</v>
      </c>
      <c r="H1713" s="7">
        <v>0</v>
      </c>
      <c r="I1713" s="1">
        <v>1</v>
      </c>
      <c r="J1713" s="1">
        <v>0</v>
      </c>
      <c r="K1713" s="1">
        <v>0</v>
      </c>
      <c r="L1713" s="6">
        <v>0</v>
      </c>
    </row>
    <row r="1714" spans="2:12" ht="37.5" x14ac:dyDescent="0.3">
      <c r="E1714" s="3" t="s">
        <v>819</v>
      </c>
      <c r="F1714" s="4"/>
      <c r="G1714" s="5">
        <v>42</v>
      </c>
      <c r="H1714" s="7">
        <v>5</v>
      </c>
      <c r="I1714" s="1">
        <v>17</v>
      </c>
      <c r="J1714" s="1">
        <v>14</v>
      </c>
      <c r="K1714" s="1">
        <v>4</v>
      </c>
      <c r="L1714" s="6">
        <v>2</v>
      </c>
    </row>
    <row r="1715" spans="2:12" ht="37.5" x14ac:dyDescent="0.3">
      <c r="E1715" s="3" t="s">
        <v>820</v>
      </c>
      <c r="F1715" s="4"/>
      <c r="G1715" s="5">
        <v>1192</v>
      </c>
      <c r="H1715" s="7">
        <v>56</v>
      </c>
      <c r="I1715" s="1">
        <v>415</v>
      </c>
      <c r="J1715" s="1">
        <v>502</v>
      </c>
      <c r="K1715" s="1">
        <v>172</v>
      </c>
      <c r="L1715" s="6">
        <v>47</v>
      </c>
    </row>
    <row r="1716" spans="2:12" ht="25" x14ac:dyDescent="0.3">
      <c r="E1716" s="3" t="s">
        <v>718</v>
      </c>
      <c r="F1716" s="4"/>
      <c r="G1716" s="5">
        <v>624</v>
      </c>
      <c r="H1716" s="7">
        <v>25</v>
      </c>
      <c r="I1716" s="1">
        <v>187</v>
      </c>
      <c r="J1716" s="1">
        <v>262</v>
      </c>
      <c r="K1716" s="1">
        <v>105</v>
      </c>
      <c r="L1716" s="6">
        <v>45</v>
      </c>
    </row>
    <row r="1717" spans="2:12" ht="25" x14ac:dyDescent="0.3">
      <c r="E1717" s="3" t="s">
        <v>821</v>
      </c>
      <c r="F1717" s="4"/>
      <c r="G1717" s="5">
        <v>1</v>
      </c>
      <c r="H1717" s="7">
        <v>0</v>
      </c>
      <c r="I1717" s="1">
        <v>1</v>
      </c>
      <c r="J1717" s="1">
        <v>0</v>
      </c>
      <c r="K1717" s="1">
        <v>0</v>
      </c>
      <c r="L1717" s="6">
        <v>0</v>
      </c>
    </row>
    <row r="1718" spans="2:12" ht="25" x14ac:dyDescent="0.3">
      <c r="E1718" s="3" t="s">
        <v>822</v>
      </c>
      <c r="F1718" s="4"/>
      <c r="G1718" s="5">
        <v>7</v>
      </c>
      <c r="H1718" s="7">
        <v>0</v>
      </c>
      <c r="I1718" s="1">
        <v>2</v>
      </c>
      <c r="J1718" s="1">
        <v>4</v>
      </c>
      <c r="K1718" s="1">
        <v>1</v>
      </c>
      <c r="L1718" s="6">
        <v>0</v>
      </c>
    </row>
    <row r="1719" spans="2:12" ht="37.5" x14ac:dyDescent="0.3">
      <c r="E1719" s="3" t="s">
        <v>823</v>
      </c>
      <c r="F1719" s="4"/>
      <c r="G1719" s="5">
        <v>6</v>
      </c>
      <c r="H1719" s="7">
        <v>0</v>
      </c>
      <c r="I1719" s="1">
        <v>3</v>
      </c>
      <c r="J1719" s="1">
        <v>2</v>
      </c>
      <c r="K1719" s="1">
        <v>1</v>
      </c>
      <c r="L1719" s="6">
        <v>0</v>
      </c>
    </row>
    <row r="1720" spans="2:12" ht="25" x14ac:dyDescent="0.3">
      <c r="E1720" s="3" t="s">
        <v>824</v>
      </c>
      <c r="F1720" s="4"/>
      <c r="G1720" s="5">
        <v>1</v>
      </c>
      <c r="H1720" s="7">
        <v>0</v>
      </c>
      <c r="I1720" s="1">
        <v>1</v>
      </c>
      <c r="J1720" s="1">
        <v>0</v>
      </c>
      <c r="K1720" s="1">
        <v>0</v>
      </c>
      <c r="L1720" s="6">
        <v>0</v>
      </c>
    </row>
    <row r="1721" spans="2:12" x14ac:dyDescent="0.3">
      <c r="E1721" s="3" t="s">
        <v>825</v>
      </c>
      <c r="F1721" s="4"/>
      <c r="G1721" s="5">
        <v>30</v>
      </c>
      <c r="H1721" s="7">
        <v>1</v>
      </c>
      <c r="I1721" s="1">
        <v>8</v>
      </c>
      <c r="J1721" s="1">
        <v>11</v>
      </c>
      <c r="K1721" s="1">
        <v>8</v>
      </c>
      <c r="L1721" s="6">
        <v>2</v>
      </c>
    </row>
    <row r="1722" spans="2:12" ht="25" x14ac:dyDescent="0.3">
      <c r="E1722" s="3" t="s">
        <v>826</v>
      </c>
      <c r="F1722" s="4"/>
      <c r="G1722" s="5">
        <v>0</v>
      </c>
      <c r="H1722" s="7">
        <v>0</v>
      </c>
      <c r="I1722" s="1">
        <v>0</v>
      </c>
      <c r="J1722" s="1">
        <v>0</v>
      </c>
      <c r="K1722" s="1">
        <v>0</v>
      </c>
      <c r="L1722" s="6">
        <v>0</v>
      </c>
    </row>
    <row r="1723" spans="2:12" x14ac:dyDescent="0.3">
      <c r="E1723" s="3" t="s">
        <v>827</v>
      </c>
      <c r="F1723" s="4"/>
      <c r="G1723" s="5">
        <v>0</v>
      </c>
      <c r="H1723" s="7">
        <v>0</v>
      </c>
      <c r="I1723" s="1">
        <v>0</v>
      </c>
      <c r="J1723" s="1">
        <v>0</v>
      </c>
      <c r="K1723" s="1">
        <v>0</v>
      </c>
      <c r="L1723" s="6">
        <v>0</v>
      </c>
    </row>
    <row r="1724" spans="2:12" ht="37.5" x14ac:dyDescent="0.3">
      <c r="E1724" s="3" t="s">
        <v>828</v>
      </c>
      <c r="F1724" s="4"/>
      <c r="G1724" s="5">
        <v>9</v>
      </c>
      <c r="H1724" s="7">
        <v>0</v>
      </c>
      <c r="I1724" s="1">
        <v>3</v>
      </c>
      <c r="J1724" s="1">
        <v>2</v>
      </c>
      <c r="K1724" s="1">
        <v>3</v>
      </c>
      <c r="L1724" s="6">
        <v>1</v>
      </c>
    </row>
    <row r="1725" spans="2:12" ht="37.5" x14ac:dyDescent="0.3">
      <c r="E1725" s="3" t="s">
        <v>829</v>
      </c>
      <c r="F1725" s="4"/>
      <c r="G1725" s="5">
        <v>213</v>
      </c>
      <c r="H1725" s="7">
        <v>9</v>
      </c>
      <c r="I1725" s="1">
        <v>66</v>
      </c>
      <c r="J1725" s="1">
        <v>80</v>
      </c>
      <c r="K1725" s="1">
        <v>48</v>
      </c>
      <c r="L1725" s="6">
        <v>10</v>
      </c>
    </row>
    <row r="1726" spans="2:12" ht="25" x14ac:dyDescent="0.3">
      <c r="E1726" s="52" t="s">
        <v>724</v>
      </c>
      <c r="F1726" s="48"/>
      <c r="G1726" s="49">
        <v>118</v>
      </c>
      <c r="H1726" s="61">
        <v>3</v>
      </c>
      <c r="I1726" s="28">
        <v>28</v>
      </c>
      <c r="J1726" s="28">
        <v>62</v>
      </c>
      <c r="K1726" s="28">
        <v>21</v>
      </c>
      <c r="L1726" s="62">
        <v>4</v>
      </c>
    </row>
    <row r="1728" spans="2:12" x14ac:dyDescent="0.3">
      <c r="B1728" s="35" t="str">
        <f xml:space="preserve"> HYPERLINK("#'目次'!B29", "[23]")</f>
        <v>[23]</v>
      </c>
      <c r="C1728" s="25" t="s">
        <v>14</v>
      </c>
    </row>
    <row r="1731" spans="2:14" x14ac:dyDescent="0.3">
      <c r="C1731" s="25" t="s">
        <v>832</v>
      </c>
    </row>
    <row r="1732" spans="2:14" ht="25" x14ac:dyDescent="0.3">
      <c r="E1732" s="95"/>
      <c r="F1732" s="96"/>
      <c r="G1732" s="37" t="s">
        <v>16</v>
      </c>
      <c r="H1732" s="41" t="s">
        <v>17</v>
      </c>
      <c r="I1732" s="18" t="s">
        <v>18</v>
      </c>
      <c r="J1732" s="18" t="s">
        <v>19</v>
      </c>
      <c r="K1732" s="18" t="s">
        <v>20</v>
      </c>
      <c r="L1732" s="18" t="s">
        <v>21</v>
      </c>
      <c r="M1732" s="18" t="s">
        <v>22</v>
      </c>
      <c r="N1732" s="34" t="s">
        <v>23</v>
      </c>
    </row>
    <row r="1733" spans="2:14" x14ac:dyDescent="0.3">
      <c r="E1733" s="97"/>
      <c r="F1733" s="98"/>
      <c r="G1733" s="40"/>
      <c r="H1733" s="36"/>
      <c r="I1733" s="19"/>
      <c r="J1733" s="19"/>
      <c r="K1733" s="19"/>
      <c r="L1733" s="19"/>
      <c r="M1733" s="19"/>
      <c r="N1733" s="39"/>
    </row>
    <row r="1734" spans="2:14" x14ac:dyDescent="0.3">
      <c r="E1734" s="54" t="s">
        <v>16</v>
      </c>
      <c r="F1734" s="50"/>
      <c r="G1734" s="38">
        <v>55336</v>
      </c>
      <c r="H1734" s="20">
        <v>10222</v>
      </c>
      <c r="I1734" s="20">
        <v>19178</v>
      </c>
      <c r="J1734" s="20">
        <v>13973</v>
      </c>
      <c r="K1734" s="20">
        <v>7022</v>
      </c>
      <c r="L1734" s="20">
        <v>3794</v>
      </c>
      <c r="M1734" s="20">
        <v>900</v>
      </c>
      <c r="N1734" s="51">
        <v>247</v>
      </c>
    </row>
    <row r="1735" spans="2:14" x14ac:dyDescent="0.3">
      <c r="E1735" s="3" t="s">
        <v>833</v>
      </c>
      <c r="F1735" s="4"/>
      <c r="G1735" s="29">
        <v>32806</v>
      </c>
      <c r="H1735" s="32">
        <v>6338</v>
      </c>
      <c r="I1735" s="17">
        <v>11523</v>
      </c>
      <c r="J1735" s="17">
        <v>8253</v>
      </c>
      <c r="K1735" s="17">
        <v>4038</v>
      </c>
      <c r="L1735" s="17">
        <v>2022</v>
      </c>
      <c r="M1735" s="17">
        <v>509</v>
      </c>
      <c r="N1735" s="33">
        <v>123</v>
      </c>
    </row>
    <row r="1736" spans="2:14" x14ac:dyDescent="0.3">
      <c r="E1736" s="3" t="s">
        <v>834</v>
      </c>
      <c r="F1736" s="4"/>
      <c r="G1736" s="5">
        <v>19181</v>
      </c>
      <c r="H1736" s="7">
        <v>3375</v>
      </c>
      <c r="I1736" s="1">
        <v>6623</v>
      </c>
      <c r="J1736" s="1">
        <v>4870</v>
      </c>
      <c r="K1736" s="1">
        <v>2531</v>
      </c>
      <c r="L1736" s="1">
        <v>1419</v>
      </c>
      <c r="M1736" s="1">
        <v>302</v>
      </c>
      <c r="N1736" s="6">
        <v>61</v>
      </c>
    </row>
    <row r="1737" spans="2:14" x14ac:dyDescent="0.3">
      <c r="E1737" s="3" t="s">
        <v>835</v>
      </c>
      <c r="F1737" s="4"/>
      <c r="G1737" s="5">
        <v>1660</v>
      </c>
      <c r="H1737" s="7">
        <v>284</v>
      </c>
      <c r="I1737" s="1">
        <v>534</v>
      </c>
      <c r="J1737" s="1">
        <v>441</v>
      </c>
      <c r="K1737" s="1">
        <v>213</v>
      </c>
      <c r="L1737" s="1">
        <v>162</v>
      </c>
      <c r="M1737" s="1">
        <v>20</v>
      </c>
      <c r="N1737" s="6">
        <v>6</v>
      </c>
    </row>
    <row r="1738" spans="2:14" x14ac:dyDescent="0.3">
      <c r="E1738" s="3" t="s">
        <v>836</v>
      </c>
      <c r="F1738" s="4"/>
      <c r="G1738" s="5">
        <v>1050</v>
      </c>
      <c r="H1738" s="7">
        <v>154</v>
      </c>
      <c r="I1738" s="1">
        <v>333</v>
      </c>
      <c r="J1738" s="1">
        <v>281</v>
      </c>
      <c r="K1738" s="1">
        <v>137</v>
      </c>
      <c r="L1738" s="1">
        <v>112</v>
      </c>
      <c r="M1738" s="1">
        <v>27</v>
      </c>
      <c r="N1738" s="6">
        <v>6</v>
      </c>
    </row>
    <row r="1739" spans="2:14" x14ac:dyDescent="0.3">
      <c r="E1739" s="3" t="s">
        <v>22</v>
      </c>
      <c r="F1739" s="4"/>
      <c r="G1739" s="5">
        <v>534</v>
      </c>
      <c r="H1739" s="7">
        <v>62</v>
      </c>
      <c r="I1739" s="1">
        <v>144</v>
      </c>
      <c r="J1739" s="1">
        <v>120</v>
      </c>
      <c r="K1739" s="1">
        <v>88</v>
      </c>
      <c r="L1739" s="1">
        <v>75</v>
      </c>
      <c r="M1739" s="1">
        <v>36</v>
      </c>
      <c r="N1739" s="6">
        <v>9</v>
      </c>
    </row>
    <row r="1740" spans="2:14" x14ac:dyDescent="0.3">
      <c r="E1740" s="52" t="s">
        <v>23</v>
      </c>
      <c r="F1740" s="48"/>
      <c r="G1740" s="49">
        <v>105</v>
      </c>
      <c r="H1740" s="61">
        <v>9</v>
      </c>
      <c r="I1740" s="28">
        <v>21</v>
      </c>
      <c r="J1740" s="28">
        <v>8</v>
      </c>
      <c r="K1740" s="28">
        <v>15</v>
      </c>
      <c r="L1740" s="28">
        <v>4</v>
      </c>
      <c r="M1740" s="28">
        <v>6</v>
      </c>
      <c r="N1740" s="62">
        <v>42</v>
      </c>
    </row>
    <row r="1742" spans="2:14" x14ac:dyDescent="0.3">
      <c r="B1742" s="35" t="str">
        <f xml:space="preserve"> HYPERLINK("#'目次'!B30", "[24]")</f>
        <v>[24]</v>
      </c>
      <c r="C1742" s="25" t="s">
        <v>54</v>
      </c>
    </row>
    <row r="1745" spans="2:14" x14ac:dyDescent="0.3">
      <c r="C1745" s="25" t="s">
        <v>832</v>
      </c>
    </row>
    <row r="1746" spans="2:14" ht="37.5" x14ac:dyDescent="0.3">
      <c r="E1746" s="95"/>
      <c r="F1746" s="96"/>
      <c r="G1746" s="37" t="s">
        <v>16</v>
      </c>
      <c r="H1746" s="41" t="s">
        <v>55</v>
      </c>
      <c r="I1746" s="18" t="s">
        <v>56</v>
      </c>
      <c r="J1746" s="18" t="s">
        <v>57</v>
      </c>
      <c r="K1746" s="18" t="s">
        <v>58</v>
      </c>
      <c r="L1746" s="34" t="s">
        <v>59</v>
      </c>
    </row>
    <row r="1747" spans="2:14" x14ac:dyDescent="0.3">
      <c r="E1747" s="97"/>
      <c r="F1747" s="98"/>
      <c r="G1747" s="40"/>
      <c r="H1747" s="36"/>
      <c r="I1747" s="19"/>
      <c r="J1747" s="19"/>
      <c r="K1747" s="19"/>
      <c r="L1747" s="39"/>
    </row>
    <row r="1748" spans="2:14" x14ac:dyDescent="0.3">
      <c r="E1748" s="54" t="s">
        <v>16</v>
      </c>
      <c r="F1748" s="50"/>
      <c r="G1748" s="38">
        <v>55336</v>
      </c>
      <c r="H1748" s="20">
        <v>4906</v>
      </c>
      <c r="I1748" s="20">
        <v>24562</v>
      </c>
      <c r="J1748" s="20">
        <v>17342</v>
      </c>
      <c r="K1748" s="20">
        <v>6139</v>
      </c>
      <c r="L1748" s="51">
        <v>2387</v>
      </c>
    </row>
    <row r="1749" spans="2:14" x14ac:dyDescent="0.3">
      <c r="E1749" s="3" t="s">
        <v>833</v>
      </c>
      <c r="F1749" s="4"/>
      <c r="G1749" s="29">
        <v>32806</v>
      </c>
      <c r="H1749" s="32">
        <v>2552</v>
      </c>
      <c r="I1749" s="17">
        <v>14371</v>
      </c>
      <c r="J1749" s="17">
        <v>10649</v>
      </c>
      <c r="K1749" s="17">
        <v>3888</v>
      </c>
      <c r="L1749" s="33">
        <v>1346</v>
      </c>
    </row>
    <row r="1750" spans="2:14" x14ac:dyDescent="0.3">
      <c r="E1750" s="3" t="s">
        <v>834</v>
      </c>
      <c r="F1750" s="4"/>
      <c r="G1750" s="5">
        <v>19181</v>
      </c>
      <c r="H1750" s="7">
        <v>1930</v>
      </c>
      <c r="I1750" s="1">
        <v>8738</v>
      </c>
      <c r="J1750" s="1">
        <v>5790</v>
      </c>
      <c r="K1750" s="1">
        <v>1972</v>
      </c>
      <c r="L1750" s="6">
        <v>751</v>
      </c>
    </row>
    <row r="1751" spans="2:14" x14ac:dyDescent="0.3">
      <c r="E1751" s="3" t="s">
        <v>835</v>
      </c>
      <c r="F1751" s="4"/>
      <c r="G1751" s="5">
        <v>1660</v>
      </c>
      <c r="H1751" s="7">
        <v>202</v>
      </c>
      <c r="I1751" s="1">
        <v>718</v>
      </c>
      <c r="J1751" s="1">
        <v>500</v>
      </c>
      <c r="K1751" s="1">
        <v>170</v>
      </c>
      <c r="L1751" s="6">
        <v>70</v>
      </c>
    </row>
    <row r="1752" spans="2:14" x14ac:dyDescent="0.3">
      <c r="E1752" s="3" t="s">
        <v>836</v>
      </c>
      <c r="F1752" s="4"/>
      <c r="G1752" s="5">
        <v>1050</v>
      </c>
      <c r="H1752" s="7">
        <v>137</v>
      </c>
      <c r="I1752" s="1">
        <v>484</v>
      </c>
      <c r="J1752" s="1">
        <v>268</v>
      </c>
      <c r="K1752" s="1">
        <v>83</v>
      </c>
      <c r="L1752" s="6">
        <v>78</v>
      </c>
    </row>
    <row r="1753" spans="2:14" x14ac:dyDescent="0.3">
      <c r="E1753" s="3" t="s">
        <v>22</v>
      </c>
      <c r="F1753" s="4"/>
      <c r="G1753" s="5">
        <v>534</v>
      </c>
      <c r="H1753" s="7">
        <v>79</v>
      </c>
      <c r="I1753" s="1">
        <v>226</v>
      </c>
      <c r="J1753" s="1">
        <v>122</v>
      </c>
      <c r="K1753" s="1">
        <v>24</v>
      </c>
      <c r="L1753" s="6">
        <v>83</v>
      </c>
    </row>
    <row r="1754" spans="2:14" x14ac:dyDescent="0.3">
      <c r="E1754" s="52" t="s">
        <v>23</v>
      </c>
      <c r="F1754" s="48"/>
      <c r="G1754" s="49">
        <v>105</v>
      </c>
      <c r="H1754" s="61">
        <v>6</v>
      </c>
      <c r="I1754" s="28">
        <v>25</v>
      </c>
      <c r="J1754" s="28">
        <v>13</v>
      </c>
      <c r="K1754" s="28">
        <v>2</v>
      </c>
      <c r="L1754" s="62">
        <v>59</v>
      </c>
    </row>
    <row r="1756" spans="2:14" x14ac:dyDescent="0.3">
      <c r="B1756" s="35" t="str">
        <f xml:space="preserve"> HYPERLINK("#'目次'!B31", "[25]")</f>
        <v>[25]</v>
      </c>
      <c r="C1756" s="25" t="s">
        <v>14</v>
      </c>
    </row>
    <row r="1759" spans="2:14" x14ac:dyDescent="0.3">
      <c r="C1759" s="25" t="s">
        <v>839</v>
      </c>
    </row>
    <row r="1760" spans="2:14" ht="25" x14ac:dyDescent="0.3">
      <c r="E1760" s="95"/>
      <c r="F1760" s="96"/>
      <c r="G1760" s="37" t="s">
        <v>16</v>
      </c>
      <c r="H1760" s="41" t="s">
        <v>17</v>
      </c>
      <c r="I1760" s="18" t="s">
        <v>18</v>
      </c>
      <c r="J1760" s="18" t="s">
        <v>19</v>
      </c>
      <c r="K1760" s="18" t="s">
        <v>20</v>
      </c>
      <c r="L1760" s="18" t="s">
        <v>21</v>
      </c>
      <c r="M1760" s="18" t="s">
        <v>22</v>
      </c>
      <c r="N1760" s="34" t="s">
        <v>23</v>
      </c>
    </row>
    <row r="1761" spans="5:14" x14ac:dyDescent="0.3">
      <c r="E1761" s="97"/>
      <c r="F1761" s="98"/>
      <c r="G1761" s="40"/>
      <c r="H1761" s="36"/>
      <c r="I1761" s="19"/>
      <c r="J1761" s="19"/>
      <c r="K1761" s="19"/>
      <c r="L1761" s="19"/>
      <c r="M1761" s="19"/>
      <c r="N1761" s="39"/>
    </row>
    <row r="1762" spans="5:14" x14ac:dyDescent="0.3">
      <c r="E1762" s="54" t="s">
        <v>16</v>
      </c>
      <c r="F1762" s="50"/>
      <c r="G1762" s="38">
        <v>55336</v>
      </c>
      <c r="H1762" s="20">
        <v>10222</v>
      </c>
      <c r="I1762" s="20">
        <v>19178</v>
      </c>
      <c r="J1762" s="20">
        <v>13973</v>
      </c>
      <c r="K1762" s="20">
        <v>7022</v>
      </c>
      <c r="L1762" s="20">
        <v>3794</v>
      </c>
      <c r="M1762" s="20">
        <v>900</v>
      </c>
      <c r="N1762" s="51">
        <v>247</v>
      </c>
    </row>
    <row r="1763" spans="5:14" ht="25" x14ac:dyDescent="0.3">
      <c r="E1763" s="3" t="s">
        <v>840</v>
      </c>
      <c r="F1763" s="4"/>
      <c r="G1763" s="29">
        <v>25</v>
      </c>
      <c r="H1763" s="32">
        <v>6</v>
      </c>
      <c r="I1763" s="17">
        <v>7</v>
      </c>
      <c r="J1763" s="17">
        <v>5</v>
      </c>
      <c r="K1763" s="17">
        <v>5</v>
      </c>
      <c r="L1763" s="17">
        <v>1</v>
      </c>
      <c r="M1763" s="17">
        <v>1</v>
      </c>
      <c r="N1763" s="33">
        <v>0</v>
      </c>
    </row>
    <row r="1764" spans="5:14" ht="25" x14ac:dyDescent="0.3">
      <c r="E1764" s="3" t="s">
        <v>841</v>
      </c>
      <c r="F1764" s="4"/>
      <c r="G1764" s="5">
        <v>26</v>
      </c>
      <c r="H1764" s="7">
        <v>4</v>
      </c>
      <c r="I1764" s="1">
        <v>7</v>
      </c>
      <c r="J1764" s="1">
        <v>8</v>
      </c>
      <c r="K1764" s="1">
        <v>4</v>
      </c>
      <c r="L1764" s="1">
        <v>3</v>
      </c>
      <c r="M1764" s="1">
        <v>0</v>
      </c>
      <c r="N1764" s="6">
        <v>0</v>
      </c>
    </row>
    <row r="1765" spans="5:14" x14ac:dyDescent="0.3">
      <c r="E1765" s="3" t="s">
        <v>842</v>
      </c>
      <c r="F1765" s="4"/>
      <c r="G1765" s="5">
        <v>74</v>
      </c>
      <c r="H1765" s="7">
        <v>14</v>
      </c>
      <c r="I1765" s="1">
        <v>27</v>
      </c>
      <c r="J1765" s="1">
        <v>21</v>
      </c>
      <c r="K1765" s="1">
        <v>8</v>
      </c>
      <c r="L1765" s="1">
        <v>3</v>
      </c>
      <c r="M1765" s="1">
        <v>1</v>
      </c>
      <c r="N1765" s="6">
        <v>0</v>
      </c>
    </row>
    <row r="1766" spans="5:14" ht="25" x14ac:dyDescent="0.3">
      <c r="E1766" s="3" t="s">
        <v>843</v>
      </c>
      <c r="F1766" s="4"/>
      <c r="G1766" s="5">
        <v>14</v>
      </c>
      <c r="H1766" s="7">
        <v>1</v>
      </c>
      <c r="I1766" s="1">
        <v>3</v>
      </c>
      <c r="J1766" s="1">
        <v>6</v>
      </c>
      <c r="K1766" s="1">
        <v>3</v>
      </c>
      <c r="L1766" s="1">
        <v>1</v>
      </c>
      <c r="M1766" s="1">
        <v>0</v>
      </c>
      <c r="N1766" s="6">
        <v>0</v>
      </c>
    </row>
    <row r="1767" spans="5:14" ht="25" x14ac:dyDescent="0.3">
      <c r="E1767" s="3" t="s">
        <v>844</v>
      </c>
      <c r="F1767" s="4"/>
      <c r="G1767" s="5">
        <v>3</v>
      </c>
      <c r="H1767" s="7">
        <v>0</v>
      </c>
      <c r="I1767" s="1">
        <v>0</v>
      </c>
      <c r="J1767" s="1">
        <v>2</v>
      </c>
      <c r="K1767" s="1">
        <v>1</v>
      </c>
      <c r="L1767" s="1">
        <v>0</v>
      </c>
      <c r="M1767" s="1">
        <v>0</v>
      </c>
      <c r="N1767" s="6">
        <v>0</v>
      </c>
    </row>
    <row r="1768" spans="5:14" ht="25" x14ac:dyDescent="0.3">
      <c r="E1768" s="3" t="s">
        <v>845</v>
      </c>
      <c r="F1768" s="4"/>
      <c r="G1768" s="5">
        <v>2</v>
      </c>
      <c r="H1768" s="7">
        <v>0</v>
      </c>
      <c r="I1768" s="1">
        <v>1</v>
      </c>
      <c r="J1768" s="1">
        <v>0</v>
      </c>
      <c r="K1768" s="1">
        <v>1</v>
      </c>
      <c r="L1768" s="1">
        <v>0</v>
      </c>
      <c r="M1768" s="1">
        <v>0</v>
      </c>
      <c r="N1768" s="6">
        <v>0</v>
      </c>
    </row>
    <row r="1769" spans="5:14" ht="25" x14ac:dyDescent="0.3">
      <c r="E1769" s="3" t="s">
        <v>846</v>
      </c>
      <c r="F1769" s="4"/>
      <c r="G1769" s="5">
        <v>128</v>
      </c>
      <c r="H1769" s="7">
        <v>35</v>
      </c>
      <c r="I1769" s="1">
        <v>42</v>
      </c>
      <c r="J1769" s="1">
        <v>32</v>
      </c>
      <c r="K1769" s="1">
        <v>12</v>
      </c>
      <c r="L1769" s="1">
        <v>6</v>
      </c>
      <c r="M1769" s="1">
        <v>1</v>
      </c>
      <c r="N1769" s="6">
        <v>0</v>
      </c>
    </row>
    <row r="1770" spans="5:14" ht="25" x14ac:dyDescent="0.3">
      <c r="E1770" s="3" t="s">
        <v>847</v>
      </c>
      <c r="F1770" s="4"/>
      <c r="G1770" s="5">
        <v>284</v>
      </c>
      <c r="H1770" s="7">
        <v>57</v>
      </c>
      <c r="I1770" s="1">
        <v>92</v>
      </c>
      <c r="J1770" s="1">
        <v>68</v>
      </c>
      <c r="K1770" s="1">
        <v>41</v>
      </c>
      <c r="L1770" s="1">
        <v>22</v>
      </c>
      <c r="M1770" s="1">
        <v>3</v>
      </c>
      <c r="N1770" s="6">
        <v>1</v>
      </c>
    </row>
    <row r="1771" spans="5:14" x14ac:dyDescent="0.3">
      <c r="E1771" s="3" t="s">
        <v>848</v>
      </c>
      <c r="F1771" s="4"/>
      <c r="G1771" s="5">
        <v>404</v>
      </c>
      <c r="H1771" s="7">
        <v>69</v>
      </c>
      <c r="I1771" s="1">
        <v>121</v>
      </c>
      <c r="J1771" s="1">
        <v>119</v>
      </c>
      <c r="K1771" s="1">
        <v>50</v>
      </c>
      <c r="L1771" s="1">
        <v>40</v>
      </c>
      <c r="M1771" s="1">
        <v>5</v>
      </c>
      <c r="N1771" s="6">
        <v>0</v>
      </c>
    </row>
    <row r="1772" spans="5:14" ht="25" x14ac:dyDescent="0.3">
      <c r="E1772" s="3" t="s">
        <v>849</v>
      </c>
      <c r="F1772" s="4"/>
      <c r="G1772" s="5">
        <v>200</v>
      </c>
      <c r="H1772" s="7">
        <v>30</v>
      </c>
      <c r="I1772" s="1">
        <v>41</v>
      </c>
      <c r="J1772" s="1">
        <v>62</v>
      </c>
      <c r="K1772" s="1">
        <v>35</v>
      </c>
      <c r="L1772" s="1">
        <v>29</v>
      </c>
      <c r="M1772" s="1">
        <v>3</v>
      </c>
      <c r="N1772" s="6">
        <v>0</v>
      </c>
    </row>
    <row r="1773" spans="5:14" ht="25" x14ac:dyDescent="0.3">
      <c r="E1773" s="3" t="s">
        <v>850</v>
      </c>
      <c r="F1773" s="4"/>
      <c r="G1773" s="5">
        <v>55</v>
      </c>
      <c r="H1773" s="7">
        <v>8</v>
      </c>
      <c r="I1773" s="1">
        <v>10</v>
      </c>
      <c r="J1773" s="1">
        <v>17</v>
      </c>
      <c r="K1773" s="1">
        <v>11</v>
      </c>
      <c r="L1773" s="1">
        <v>8</v>
      </c>
      <c r="M1773" s="1">
        <v>1</v>
      </c>
      <c r="N1773" s="6">
        <v>0</v>
      </c>
    </row>
    <row r="1774" spans="5:14" ht="25" x14ac:dyDescent="0.3">
      <c r="E1774" s="3" t="s">
        <v>851</v>
      </c>
      <c r="F1774" s="4"/>
      <c r="G1774" s="5">
        <v>2</v>
      </c>
      <c r="H1774" s="7">
        <v>0</v>
      </c>
      <c r="I1774" s="1">
        <v>1</v>
      </c>
      <c r="J1774" s="1">
        <v>0</v>
      </c>
      <c r="K1774" s="1">
        <v>0</v>
      </c>
      <c r="L1774" s="1">
        <v>1</v>
      </c>
      <c r="M1774" s="1">
        <v>0</v>
      </c>
      <c r="N1774" s="6">
        <v>0</v>
      </c>
    </row>
    <row r="1775" spans="5:14" ht="25" x14ac:dyDescent="0.3">
      <c r="E1775" s="3" t="s">
        <v>852</v>
      </c>
      <c r="F1775" s="4"/>
      <c r="G1775" s="5">
        <v>454</v>
      </c>
      <c r="H1775" s="7">
        <v>109</v>
      </c>
      <c r="I1775" s="1">
        <v>140</v>
      </c>
      <c r="J1775" s="1">
        <v>106</v>
      </c>
      <c r="K1775" s="1">
        <v>63</v>
      </c>
      <c r="L1775" s="1">
        <v>31</v>
      </c>
      <c r="M1775" s="1">
        <v>5</v>
      </c>
      <c r="N1775" s="6">
        <v>0</v>
      </c>
    </row>
    <row r="1776" spans="5:14" ht="25" x14ac:dyDescent="0.3">
      <c r="E1776" s="3" t="s">
        <v>853</v>
      </c>
      <c r="F1776" s="4"/>
      <c r="G1776" s="5">
        <v>1229</v>
      </c>
      <c r="H1776" s="7">
        <v>269</v>
      </c>
      <c r="I1776" s="1">
        <v>433</v>
      </c>
      <c r="J1776" s="1">
        <v>299</v>
      </c>
      <c r="K1776" s="1">
        <v>153</v>
      </c>
      <c r="L1776" s="1">
        <v>67</v>
      </c>
      <c r="M1776" s="1">
        <v>8</v>
      </c>
      <c r="N1776" s="6">
        <v>0</v>
      </c>
    </row>
    <row r="1777" spans="5:14" x14ac:dyDescent="0.3">
      <c r="E1777" s="3" t="s">
        <v>854</v>
      </c>
      <c r="F1777" s="4"/>
      <c r="G1777" s="5">
        <v>1384</v>
      </c>
      <c r="H1777" s="7">
        <v>259</v>
      </c>
      <c r="I1777" s="1">
        <v>484</v>
      </c>
      <c r="J1777" s="1">
        <v>330</v>
      </c>
      <c r="K1777" s="1">
        <v>201</v>
      </c>
      <c r="L1777" s="1">
        <v>75</v>
      </c>
      <c r="M1777" s="1">
        <v>29</v>
      </c>
      <c r="N1777" s="6">
        <v>6</v>
      </c>
    </row>
    <row r="1778" spans="5:14" ht="25" x14ac:dyDescent="0.3">
      <c r="E1778" s="3" t="s">
        <v>855</v>
      </c>
      <c r="F1778" s="4"/>
      <c r="G1778" s="5">
        <v>505</v>
      </c>
      <c r="H1778" s="7">
        <v>81</v>
      </c>
      <c r="I1778" s="1">
        <v>149</v>
      </c>
      <c r="J1778" s="1">
        <v>123</v>
      </c>
      <c r="K1778" s="1">
        <v>97</v>
      </c>
      <c r="L1778" s="1">
        <v>47</v>
      </c>
      <c r="M1778" s="1">
        <v>8</v>
      </c>
      <c r="N1778" s="6">
        <v>0</v>
      </c>
    </row>
    <row r="1779" spans="5:14" ht="25" x14ac:dyDescent="0.3">
      <c r="E1779" s="3" t="s">
        <v>856</v>
      </c>
      <c r="F1779" s="4"/>
      <c r="G1779" s="5">
        <v>154</v>
      </c>
      <c r="H1779" s="7">
        <v>18</v>
      </c>
      <c r="I1779" s="1">
        <v>48</v>
      </c>
      <c r="J1779" s="1">
        <v>38</v>
      </c>
      <c r="K1779" s="1">
        <v>26</v>
      </c>
      <c r="L1779" s="1">
        <v>23</v>
      </c>
      <c r="M1779" s="1">
        <v>1</v>
      </c>
      <c r="N1779" s="6">
        <v>0</v>
      </c>
    </row>
    <row r="1780" spans="5:14" ht="25" x14ac:dyDescent="0.3">
      <c r="E1780" s="3" t="s">
        <v>857</v>
      </c>
      <c r="F1780" s="4"/>
      <c r="G1780" s="5">
        <v>8</v>
      </c>
      <c r="H1780" s="7">
        <v>0</v>
      </c>
      <c r="I1780" s="1">
        <v>1</v>
      </c>
      <c r="J1780" s="1">
        <v>2</v>
      </c>
      <c r="K1780" s="1">
        <v>2</v>
      </c>
      <c r="L1780" s="1">
        <v>1</v>
      </c>
      <c r="M1780" s="1">
        <v>2</v>
      </c>
      <c r="N1780" s="6">
        <v>0</v>
      </c>
    </row>
    <row r="1781" spans="5:14" ht="25" x14ac:dyDescent="0.3">
      <c r="E1781" s="3" t="s">
        <v>858</v>
      </c>
      <c r="F1781" s="4"/>
      <c r="G1781" s="5">
        <v>795</v>
      </c>
      <c r="H1781" s="7">
        <v>223</v>
      </c>
      <c r="I1781" s="1">
        <v>292</v>
      </c>
      <c r="J1781" s="1">
        <v>163</v>
      </c>
      <c r="K1781" s="1">
        <v>70</v>
      </c>
      <c r="L1781" s="1">
        <v>42</v>
      </c>
      <c r="M1781" s="1">
        <v>5</v>
      </c>
      <c r="N1781" s="6">
        <v>0</v>
      </c>
    </row>
    <row r="1782" spans="5:14" ht="25" x14ac:dyDescent="0.3">
      <c r="E1782" s="3" t="s">
        <v>859</v>
      </c>
      <c r="F1782" s="4"/>
      <c r="G1782" s="5">
        <v>2180</v>
      </c>
      <c r="H1782" s="7">
        <v>429</v>
      </c>
      <c r="I1782" s="1">
        <v>867</v>
      </c>
      <c r="J1782" s="1">
        <v>510</v>
      </c>
      <c r="K1782" s="1">
        <v>247</v>
      </c>
      <c r="L1782" s="1">
        <v>107</v>
      </c>
      <c r="M1782" s="1">
        <v>19</v>
      </c>
      <c r="N1782" s="6">
        <v>1</v>
      </c>
    </row>
    <row r="1783" spans="5:14" x14ac:dyDescent="0.3">
      <c r="E1783" s="3" t="s">
        <v>860</v>
      </c>
      <c r="F1783" s="4"/>
      <c r="G1783" s="5">
        <v>2714</v>
      </c>
      <c r="H1783" s="7">
        <v>462</v>
      </c>
      <c r="I1783" s="1">
        <v>1012</v>
      </c>
      <c r="J1783" s="1">
        <v>633</v>
      </c>
      <c r="K1783" s="1">
        <v>378</v>
      </c>
      <c r="L1783" s="1">
        <v>163</v>
      </c>
      <c r="M1783" s="1">
        <v>60</v>
      </c>
      <c r="N1783" s="6">
        <v>6</v>
      </c>
    </row>
    <row r="1784" spans="5:14" ht="25" x14ac:dyDescent="0.3">
      <c r="E1784" s="3" t="s">
        <v>861</v>
      </c>
      <c r="F1784" s="4"/>
      <c r="G1784" s="5">
        <v>697</v>
      </c>
      <c r="H1784" s="7">
        <v>95</v>
      </c>
      <c r="I1784" s="1">
        <v>223</v>
      </c>
      <c r="J1784" s="1">
        <v>178</v>
      </c>
      <c r="K1784" s="1">
        <v>119</v>
      </c>
      <c r="L1784" s="1">
        <v>66</v>
      </c>
      <c r="M1784" s="1">
        <v>14</v>
      </c>
      <c r="N1784" s="6">
        <v>2</v>
      </c>
    </row>
    <row r="1785" spans="5:14" ht="25" x14ac:dyDescent="0.3">
      <c r="E1785" s="3" t="s">
        <v>862</v>
      </c>
      <c r="F1785" s="4"/>
      <c r="G1785" s="5">
        <v>186</v>
      </c>
      <c r="H1785" s="7">
        <v>26</v>
      </c>
      <c r="I1785" s="1">
        <v>41</v>
      </c>
      <c r="J1785" s="1">
        <v>37</v>
      </c>
      <c r="K1785" s="1">
        <v>41</v>
      </c>
      <c r="L1785" s="1">
        <v>32</v>
      </c>
      <c r="M1785" s="1">
        <v>5</v>
      </c>
      <c r="N1785" s="6">
        <v>4</v>
      </c>
    </row>
    <row r="1786" spans="5:14" ht="25" x14ac:dyDescent="0.3">
      <c r="E1786" s="3" t="s">
        <v>863</v>
      </c>
      <c r="F1786" s="4"/>
      <c r="G1786" s="5">
        <v>6</v>
      </c>
      <c r="H1786" s="7">
        <v>2</v>
      </c>
      <c r="I1786" s="1">
        <v>2</v>
      </c>
      <c r="J1786" s="1">
        <v>1</v>
      </c>
      <c r="K1786" s="1">
        <v>0</v>
      </c>
      <c r="L1786" s="1">
        <v>1</v>
      </c>
      <c r="M1786" s="1">
        <v>0</v>
      </c>
      <c r="N1786" s="6">
        <v>0</v>
      </c>
    </row>
    <row r="1787" spans="5:14" ht="25" x14ac:dyDescent="0.3">
      <c r="E1787" s="3" t="s">
        <v>864</v>
      </c>
      <c r="F1787" s="4"/>
      <c r="G1787" s="5">
        <v>1125</v>
      </c>
      <c r="H1787" s="7">
        <v>291</v>
      </c>
      <c r="I1787" s="1">
        <v>424</v>
      </c>
      <c r="J1787" s="1">
        <v>260</v>
      </c>
      <c r="K1787" s="1">
        <v>104</v>
      </c>
      <c r="L1787" s="1">
        <v>41</v>
      </c>
      <c r="M1787" s="1">
        <v>4</v>
      </c>
      <c r="N1787" s="6">
        <v>1</v>
      </c>
    </row>
    <row r="1788" spans="5:14" ht="25" x14ac:dyDescent="0.3">
      <c r="E1788" s="3" t="s">
        <v>865</v>
      </c>
      <c r="F1788" s="4"/>
      <c r="G1788" s="5">
        <v>2804</v>
      </c>
      <c r="H1788" s="7">
        <v>551</v>
      </c>
      <c r="I1788" s="1">
        <v>1160</v>
      </c>
      <c r="J1788" s="1">
        <v>720</v>
      </c>
      <c r="K1788" s="1">
        <v>264</v>
      </c>
      <c r="L1788" s="1">
        <v>95</v>
      </c>
      <c r="M1788" s="1">
        <v>11</v>
      </c>
      <c r="N1788" s="6">
        <v>3</v>
      </c>
    </row>
    <row r="1789" spans="5:14" x14ac:dyDescent="0.3">
      <c r="E1789" s="3" t="s">
        <v>866</v>
      </c>
      <c r="F1789" s="4"/>
      <c r="G1789" s="5">
        <v>3645</v>
      </c>
      <c r="H1789" s="7">
        <v>604</v>
      </c>
      <c r="I1789" s="1">
        <v>1376</v>
      </c>
      <c r="J1789" s="1">
        <v>860</v>
      </c>
      <c r="K1789" s="1">
        <v>523</v>
      </c>
      <c r="L1789" s="1">
        <v>177</v>
      </c>
      <c r="M1789" s="1">
        <v>90</v>
      </c>
      <c r="N1789" s="6">
        <v>15</v>
      </c>
    </row>
    <row r="1790" spans="5:14" ht="25" x14ac:dyDescent="0.3">
      <c r="E1790" s="3" t="s">
        <v>867</v>
      </c>
      <c r="F1790" s="4"/>
      <c r="G1790" s="5">
        <v>713</v>
      </c>
      <c r="H1790" s="7">
        <v>75</v>
      </c>
      <c r="I1790" s="1">
        <v>233</v>
      </c>
      <c r="J1790" s="1">
        <v>179</v>
      </c>
      <c r="K1790" s="1">
        <v>138</v>
      </c>
      <c r="L1790" s="1">
        <v>69</v>
      </c>
      <c r="M1790" s="1">
        <v>18</v>
      </c>
      <c r="N1790" s="6">
        <v>1</v>
      </c>
    </row>
    <row r="1791" spans="5:14" ht="25" x14ac:dyDescent="0.3">
      <c r="E1791" s="3" t="s">
        <v>868</v>
      </c>
      <c r="F1791" s="4"/>
      <c r="G1791" s="5">
        <v>173</v>
      </c>
      <c r="H1791" s="7">
        <v>21</v>
      </c>
      <c r="I1791" s="1">
        <v>32</v>
      </c>
      <c r="J1791" s="1">
        <v>39</v>
      </c>
      <c r="K1791" s="1">
        <v>38</v>
      </c>
      <c r="L1791" s="1">
        <v>40</v>
      </c>
      <c r="M1791" s="1">
        <v>2</v>
      </c>
      <c r="N1791" s="6">
        <v>1</v>
      </c>
    </row>
    <row r="1792" spans="5:14" ht="25" x14ac:dyDescent="0.3">
      <c r="E1792" s="3" t="s">
        <v>869</v>
      </c>
      <c r="F1792" s="4"/>
      <c r="G1792" s="5">
        <v>1</v>
      </c>
      <c r="H1792" s="7">
        <v>0</v>
      </c>
      <c r="I1792" s="1">
        <v>1</v>
      </c>
      <c r="J1792" s="1">
        <v>0</v>
      </c>
      <c r="K1792" s="1">
        <v>0</v>
      </c>
      <c r="L1792" s="1">
        <v>0</v>
      </c>
      <c r="M1792" s="1">
        <v>0</v>
      </c>
      <c r="N1792" s="6">
        <v>0</v>
      </c>
    </row>
    <row r="1793" spans="5:14" ht="25" x14ac:dyDescent="0.3">
      <c r="E1793" s="3" t="s">
        <v>870</v>
      </c>
      <c r="F1793" s="4"/>
      <c r="G1793" s="5">
        <v>563</v>
      </c>
      <c r="H1793" s="7">
        <v>205</v>
      </c>
      <c r="I1793" s="1">
        <v>215</v>
      </c>
      <c r="J1793" s="1">
        <v>94</v>
      </c>
      <c r="K1793" s="1">
        <v>28</v>
      </c>
      <c r="L1793" s="1">
        <v>13</v>
      </c>
      <c r="M1793" s="1">
        <v>5</v>
      </c>
      <c r="N1793" s="6">
        <v>3</v>
      </c>
    </row>
    <row r="1794" spans="5:14" ht="25" x14ac:dyDescent="0.3">
      <c r="E1794" s="3" t="s">
        <v>871</v>
      </c>
      <c r="F1794" s="4"/>
      <c r="G1794" s="5">
        <v>1181</v>
      </c>
      <c r="H1794" s="7">
        <v>264</v>
      </c>
      <c r="I1794" s="1">
        <v>544</v>
      </c>
      <c r="J1794" s="1">
        <v>258</v>
      </c>
      <c r="K1794" s="1">
        <v>79</v>
      </c>
      <c r="L1794" s="1">
        <v>24</v>
      </c>
      <c r="M1794" s="1">
        <v>7</v>
      </c>
      <c r="N1794" s="6">
        <v>5</v>
      </c>
    </row>
    <row r="1795" spans="5:14" x14ac:dyDescent="0.3">
      <c r="E1795" s="3" t="s">
        <v>872</v>
      </c>
      <c r="F1795" s="4"/>
      <c r="G1795" s="5">
        <v>1787</v>
      </c>
      <c r="H1795" s="7">
        <v>360</v>
      </c>
      <c r="I1795" s="1">
        <v>815</v>
      </c>
      <c r="J1795" s="1">
        <v>382</v>
      </c>
      <c r="K1795" s="1">
        <v>149</v>
      </c>
      <c r="L1795" s="1">
        <v>46</v>
      </c>
      <c r="M1795" s="1">
        <v>31</v>
      </c>
      <c r="N1795" s="6">
        <v>4</v>
      </c>
    </row>
    <row r="1796" spans="5:14" ht="25" x14ac:dyDescent="0.3">
      <c r="E1796" s="3" t="s">
        <v>873</v>
      </c>
      <c r="F1796" s="4"/>
      <c r="G1796" s="5">
        <v>362</v>
      </c>
      <c r="H1796" s="7">
        <v>58</v>
      </c>
      <c r="I1796" s="1">
        <v>137</v>
      </c>
      <c r="J1796" s="1">
        <v>95</v>
      </c>
      <c r="K1796" s="1">
        <v>44</v>
      </c>
      <c r="L1796" s="1">
        <v>21</v>
      </c>
      <c r="M1796" s="1">
        <v>5</v>
      </c>
      <c r="N1796" s="6">
        <v>2</v>
      </c>
    </row>
    <row r="1797" spans="5:14" ht="25" x14ac:dyDescent="0.3">
      <c r="E1797" s="3" t="s">
        <v>874</v>
      </c>
      <c r="F1797" s="4"/>
      <c r="G1797" s="5">
        <v>116</v>
      </c>
      <c r="H1797" s="7">
        <v>13</v>
      </c>
      <c r="I1797" s="1">
        <v>33</v>
      </c>
      <c r="J1797" s="1">
        <v>28</v>
      </c>
      <c r="K1797" s="1">
        <v>14</v>
      </c>
      <c r="L1797" s="1">
        <v>26</v>
      </c>
      <c r="M1797" s="1">
        <v>1</v>
      </c>
      <c r="N1797" s="6">
        <v>1</v>
      </c>
    </row>
    <row r="1798" spans="5:14" ht="25" x14ac:dyDescent="0.3">
      <c r="E1798" s="3" t="s">
        <v>875</v>
      </c>
      <c r="F1798" s="4"/>
      <c r="G1798" s="5">
        <v>3</v>
      </c>
      <c r="H1798" s="7">
        <v>0</v>
      </c>
      <c r="I1798" s="1">
        <v>1</v>
      </c>
      <c r="J1798" s="1">
        <v>1</v>
      </c>
      <c r="K1798" s="1">
        <v>0</v>
      </c>
      <c r="L1798" s="1">
        <v>0</v>
      </c>
      <c r="M1798" s="1">
        <v>1</v>
      </c>
      <c r="N1798" s="6">
        <v>0</v>
      </c>
    </row>
    <row r="1799" spans="5:14" ht="25" x14ac:dyDescent="0.3">
      <c r="E1799" s="3" t="s">
        <v>876</v>
      </c>
      <c r="F1799" s="4"/>
      <c r="G1799" s="5">
        <v>199</v>
      </c>
      <c r="H1799" s="7">
        <v>89</v>
      </c>
      <c r="I1799" s="1">
        <v>67</v>
      </c>
      <c r="J1799" s="1">
        <v>35</v>
      </c>
      <c r="K1799" s="1">
        <v>4</v>
      </c>
      <c r="L1799" s="1">
        <v>4</v>
      </c>
      <c r="M1799" s="1">
        <v>0</v>
      </c>
      <c r="N1799" s="6">
        <v>0</v>
      </c>
    </row>
    <row r="1800" spans="5:14" ht="25" x14ac:dyDescent="0.3">
      <c r="E1800" s="3" t="s">
        <v>877</v>
      </c>
      <c r="F1800" s="4"/>
      <c r="G1800" s="5">
        <v>388</v>
      </c>
      <c r="H1800" s="7">
        <v>106</v>
      </c>
      <c r="I1800" s="1">
        <v>184</v>
      </c>
      <c r="J1800" s="1">
        <v>63</v>
      </c>
      <c r="K1800" s="1">
        <v>25</v>
      </c>
      <c r="L1800" s="1">
        <v>4</v>
      </c>
      <c r="M1800" s="1">
        <v>4</v>
      </c>
      <c r="N1800" s="6">
        <v>2</v>
      </c>
    </row>
    <row r="1801" spans="5:14" x14ac:dyDescent="0.3">
      <c r="E1801" s="3" t="s">
        <v>878</v>
      </c>
      <c r="F1801" s="4"/>
      <c r="G1801" s="5">
        <v>769</v>
      </c>
      <c r="H1801" s="7">
        <v>181</v>
      </c>
      <c r="I1801" s="1">
        <v>345</v>
      </c>
      <c r="J1801" s="1">
        <v>140</v>
      </c>
      <c r="K1801" s="1">
        <v>64</v>
      </c>
      <c r="L1801" s="1">
        <v>13</v>
      </c>
      <c r="M1801" s="1">
        <v>18</v>
      </c>
      <c r="N1801" s="6">
        <v>8</v>
      </c>
    </row>
    <row r="1802" spans="5:14" ht="25" x14ac:dyDescent="0.3">
      <c r="E1802" s="3" t="s">
        <v>879</v>
      </c>
      <c r="F1802" s="4"/>
      <c r="G1802" s="5">
        <v>167</v>
      </c>
      <c r="H1802" s="7">
        <v>26</v>
      </c>
      <c r="I1802" s="1">
        <v>69</v>
      </c>
      <c r="J1802" s="1">
        <v>41</v>
      </c>
      <c r="K1802" s="1">
        <v>17</v>
      </c>
      <c r="L1802" s="1">
        <v>11</v>
      </c>
      <c r="M1802" s="1">
        <v>2</v>
      </c>
      <c r="N1802" s="6">
        <v>1</v>
      </c>
    </row>
    <row r="1803" spans="5:14" ht="25" x14ac:dyDescent="0.3">
      <c r="E1803" s="3" t="s">
        <v>880</v>
      </c>
      <c r="F1803" s="4"/>
      <c r="G1803" s="5">
        <v>44</v>
      </c>
      <c r="H1803" s="7">
        <v>7</v>
      </c>
      <c r="I1803" s="1">
        <v>13</v>
      </c>
      <c r="J1803" s="1">
        <v>11</v>
      </c>
      <c r="K1803" s="1">
        <v>8</v>
      </c>
      <c r="L1803" s="1">
        <v>3</v>
      </c>
      <c r="M1803" s="1">
        <v>2</v>
      </c>
      <c r="N1803" s="6">
        <v>0</v>
      </c>
    </row>
    <row r="1804" spans="5:14" ht="25" x14ac:dyDescent="0.3">
      <c r="E1804" s="3" t="s">
        <v>881</v>
      </c>
      <c r="F1804" s="4"/>
      <c r="G1804" s="5">
        <v>3</v>
      </c>
      <c r="H1804" s="7">
        <v>0</v>
      </c>
      <c r="I1804" s="1">
        <v>0</v>
      </c>
      <c r="J1804" s="1">
        <v>0</v>
      </c>
      <c r="K1804" s="1">
        <v>0</v>
      </c>
      <c r="L1804" s="1">
        <v>1</v>
      </c>
      <c r="M1804" s="1">
        <v>2</v>
      </c>
      <c r="N1804" s="6">
        <v>0</v>
      </c>
    </row>
    <row r="1805" spans="5:14" ht="25" x14ac:dyDescent="0.3">
      <c r="E1805" s="3" t="s">
        <v>882</v>
      </c>
      <c r="F1805" s="4"/>
      <c r="G1805" s="5">
        <v>42</v>
      </c>
      <c r="H1805" s="7">
        <v>17</v>
      </c>
      <c r="I1805" s="1">
        <v>15</v>
      </c>
      <c r="J1805" s="1">
        <v>7</v>
      </c>
      <c r="K1805" s="1">
        <v>1</v>
      </c>
      <c r="L1805" s="1">
        <v>1</v>
      </c>
      <c r="M1805" s="1">
        <v>1</v>
      </c>
      <c r="N1805" s="6">
        <v>0</v>
      </c>
    </row>
    <row r="1806" spans="5:14" ht="25" x14ac:dyDescent="0.3">
      <c r="E1806" s="3" t="s">
        <v>883</v>
      </c>
      <c r="F1806" s="4"/>
      <c r="G1806" s="5">
        <v>68</v>
      </c>
      <c r="H1806" s="7">
        <v>28</v>
      </c>
      <c r="I1806" s="1">
        <v>26</v>
      </c>
      <c r="J1806" s="1">
        <v>7</v>
      </c>
      <c r="K1806" s="1">
        <v>5</v>
      </c>
      <c r="L1806" s="1">
        <v>1</v>
      </c>
      <c r="M1806" s="1">
        <v>1</v>
      </c>
      <c r="N1806" s="6">
        <v>0</v>
      </c>
    </row>
    <row r="1807" spans="5:14" x14ac:dyDescent="0.3">
      <c r="E1807" s="3" t="s">
        <v>884</v>
      </c>
      <c r="F1807" s="4"/>
      <c r="G1807" s="5">
        <v>109</v>
      </c>
      <c r="H1807" s="7">
        <v>29</v>
      </c>
      <c r="I1807" s="1">
        <v>47</v>
      </c>
      <c r="J1807" s="1">
        <v>18</v>
      </c>
      <c r="K1807" s="1">
        <v>9</v>
      </c>
      <c r="L1807" s="1">
        <v>4</v>
      </c>
      <c r="M1807" s="1">
        <v>1</v>
      </c>
      <c r="N1807" s="6">
        <v>1</v>
      </c>
    </row>
    <row r="1808" spans="5:14" ht="25" x14ac:dyDescent="0.3">
      <c r="E1808" s="3" t="s">
        <v>885</v>
      </c>
      <c r="F1808" s="4"/>
      <c r="G1808" s="5">
        <v>19</v>
      </c>
      <c r="H1808" s="7">
        <v>4</v>
      </c>
      <c r="I1808" s="1">
        <v>8</v>
      </c>
      <c r="J1808" s="1">
        <v>3</v>
      </c>
      <c r="K1808" s="1">
        <v>2</v>
      </c>
      <c r="L1808" s="1">
        <v>1</v>
      </c>
      <c r="M1808" s="1">
        <v>1</v>
      </c>
      <c r="N1808" s="6">
        <v>0</v>
      </c>
    </row>
    <row r="1809" spans="5:14" ht="25" x14ac:dyDescent="0.3">
      <c r="E1809" s="3" t="s">
        <v>886</v>
      </c>
      <c r="F1809" s="4"/>
      <c r="G1809" s="5">
        <v>7</v>
      </c>
      <c r="H1809" s="7">
        <v>1</v>
      </c>
      <c r="I1809" s="1">
        <v>3</v>
      </c>
      <c r="J1809" s="1">
        <v>0</v>
      </c>
      <c r="K1809" s="1">
        <v>2</v>
      </c>
      <c r="L1809" s="1">
        <v>0</v>
      </c>
      <c r="M1809" s="1">
        <v>0</v>
      </c>
      <c r="N1809" s="6">
        <v>1</v>
      </c>
    </row>
    <row r="1810" spans="5:14" x14ac:dyDescent="0.3">
      <c r="E1810" s="3" t="s">
        <v>887</v>
      </c>
      <c r="F1810" s="4"/>
      <c r="G1810" s="5">
        <v>2</v>
      </c>
      <c r="H1810" s="7">
        <v>1</v>
      </c>
      <c r="I1810" s="1">
        <v>1</v>
      </c>
      <c r="J1810" s="1">
        <v>0</v>
      </c>
      <c r="K1810" s="1">
        <v>0</v>
      </c>
      <c r="L1810" s="1">
        <v>0</v>
      </c>
      <c r="M1810" s="1">
        <v>0</v>
      </c>
      <c r="N1810" s="6">
        <v>0</v>
      </c>
    </row>
    <row r="1811" spans="5:14" ht="25" x14ac:dyDescent="0.3">
      <c r="E1811" s="3" t="s">
        <v>888</v>
      </c>
      <c r="F1811" s="4"/>
      <c r="G1811" s="5">
        <v>33</v>
      </c>
      <c r="H1811" s="7">
        <v>5</v>
      </c>
      <c r="I1811" s="1">
        <v>14</v>
      </c>
      <c r="J1811" s="1">
        <v>5</v>
      </c>
      <c r="K1811" s="1">
        <v>5</v>
      </c>
      <c r="L1811" s="1">
        <v>4</v>
      </c>
      <c r="M1811" s="1">
        <v>0</v>
      </c>
      <c r="N1811" s="6">
        <v>0</v>
      </c>
    </row>
    <row r="1812" spans="5:14" ht="25" x14ac:dyDescent="0.3">
      <c r="E1812" s="3" t="s">
        <v>889</v>
      </c>
      <c r="F1812" s="4"/>
      <c r="G1812" s="5">
        <v>62</v>
      </c>
      <c r="H1812" s="7">
        <v>9</v>
      </c>
      <c r="I1812" s="1">
        <v>15</v>
      </c>
      <c r="J1812" s="1">
        <v>22</v>
      </c>
      <c r="K1812" s="1">
        <v>10</v>
      </c>
      <c r="L1812" s="1">
        <v>6</v>
      </c>
      <c r="M1812" s="1">
        <v>0</v>
      </c>
      <c r="N1812" s="6">
        <v>0</v>
      </c>
    </row>
    <row r="1813" spans="5:14" x14ac:dyDescent="0.3">
      <c r="E1813" s="3" t="s">
        <v>890</v>
      </c>
      <c r="F1813" s="4"/>
      <c r="G1813" s="5">
        <v>144</v>
      </c>
      <c r="H1813" s="7">
        <v>19</v>
      </c>
      <c r="I1813" s="1">
        <v>40</v>
      </c>
      <c r="J1813" s="1">
        <v>47</v>
      </c>
      <c r="K1813" s="1">
        <v>26</v>
      </c>
      <c r="L1813" s="1">
        <v>10</v>
      </c>
      <c r="M1813" s="1">
        <v>2</v>
      </c>
      <c r="N1813" s="6">
        <v>0</v>
      </c>
    </row>
    <row r="1814" spans="5:14" ht="25" x14ac:dyDescent="0.3">
      <c r="E1814" s="3" t="s">
        <v>891</v>
      </c>
      <c r="F1814" s="4"/>
      <c r="G1814" s="5">
        <v>30</v>
      </c>
      <c r="H1814" s="7">
        <v>2</v>
      </c>
      <c r="I1814" s="1">
        <v>6</v>
      </c>
      <c r="J1814" s="1">
        <v>4</v>
      </c>
      <c r="K1814" s="1">
        <v>9</v>
      </c>
      <c r="L1814" s="1">
        <v>9</v>
      </c>
      <c r="M1814" s="1">
        <v>0</v>
      </c>
      <c r="N1814" s="6">
        <v>0</v>
      </c>
    </row>
    <row r="1815" spans="5:14" ht="25" x14ac:dyDescent="0.3">
      <c r="E1815" s="3" t="s">
        <v>892</v>
      </c>
      <c r="F1815" s="4"/>
      <c r="G1815" s="5">
        <v>8</v>
      </c>
      <c r="H1815" s="7">
        <v>0</v>
      </c>
      <c r="I1815" s="1">
        <v>0</v>
      </c>
      <c r="J1815" s="1">
        <v>1</v>
      </c>
      <c r="K1815" s="1">
        <v>3</v>
      </c>
      <c r="L1815" s="1">
        <v>4</v>
      </c>
      <c r="M1815" s="1">
        <v>0</v>
      </c>
      <c r="N1815" s="6">
        <v>0</v>
      </c>
    </row>
    <row r="1816" spans="5:14" ht="25" x14ac:dyDescent="0.3">
      <c r="E1816" s="3" t="s">
        <v>893</v>
      </c>
      <c r="F1816" s="4"/>
      <c r="G1816" s="5">
        <v>19</v>
      </c>
      <c r="H1816" s="7">
        <v>3</v>
      </c>
      <c r="I1816" s="1">
        <v>5</v>
      </c>
      <c r="J1816" s="1">
        <v>6</v>
      </c>
      <c r="K1816" s="1">
        <v>2</v>
      </c>
      <c r="L1816" s="1">
        <v>3</v>
      </c>
      <c r="M1816" s="1">
        <v>0</v>
      </c>
      <c r="N1816" s="6">
        <v>0</v>
      </c>
    </row>
    <row r="1817" spans="5:14" ht="25" x14ac:dyDescent="0.3">
      <c r="E1817" s="3" t="s">
        <v>894</v>
      </c>
      <c r="F1817" s="4"/>
      <c r="G1817" s="5">
        <v>180</v>
      </c>
      <c r="H1817" s="7">
        <v>51</v>
      </c>
      <c r="I1817" s="1">
        <v>45</v>
      </c>
      <c r="J1817" s="1">
        <v>46</v>
      </c>
      <c r="K1817" s="1">
        <v>26</v>
      </c>
      <c r="L1817" s="1">
        <v>12</v>
      </c>
      <c r="M1817" s="1">
        <v>0</v>
      </c>
      <c r="N1817" s="6">
        <v>0</v>
      </c>
    </row>
    <row r="1818" spans="5:14" ht="25" x14ac:dyDescent="0.3">
      <c r="E1818" s="3" t="s">
        <v>895</v>
      </c>
      <c r="F1818" s="4"/>
      <c r="G1818" s="5">
        <v>461</v>
      </c>
      <c r="H1818" s="7">
        <v>71</v>
      </c>
      <c r="I1818" s="1">
        <v>131</v>
      </c>
      <c r="J1818" s="1">
        <v>150</v>
      </c>
      <c r="K1818" s="1">
        <v>62</v>
      </c>
      <c r="L1818" s="1">
        <v>43</v>
      </c>
      <c r="M1818" s="1">
        <v>4</v>
      </c>
      <c r="N1818" s="6">
        <v>0</v>
      </c>
    </row>
    <row r="1819" spans="5:14" x14ac:dyDescent="0.3">
      <c r="E1819" s="3" t="s">
        <v>896</v>
      </c>
      <c r="F1819" s="4"/>
      <c r="G1819" s="5">
        <v>961</v>
      </c>
      <c r="H1819" s="7">
        <v>124</v>
      </c>
      <c r="I1819" s="1">
        <v>294</v>
      </c>
      <c r="J1819" s="1">
        <v>307</v>
      </c>
      <c r="K1819" s="1">
        <v>135</v>
      </c>
      <c r="L1819" s="1">
        <v>90</v>
      </c>
      <c r="M1819" s="1">
        <v>9</v>
      </c>
      <c r="N1819" s="6">
        <v>2</v>
      </c>
    </row>
    <row r="1820" spans="5:14" ht="25" x14ac:dyDescent="0.3">
      <c r="E1820" s="3" t="s">
        <v>897</v>
      </c>
      <c r="F1820" s="4"/>
      <c r="G1820" s="5">
        <v>440</v>
      </c>
      <c r="H1820" s="7">
        <v>52</v>
      </c>
      <c r="I1820" s="1">
        <v>98</v>
      </c>
      <c r="J1820" s="1">
        <v>126</v>
      </c>
      <c r="K1820" s="1">
        <v>90</v>
      </c>
      <c r="L1820" s="1">
        <v>70</v>
      </c>
      <c r="M1820" s="1">
        <v>3</v>
      </c>
      <c r="N1820" s="6">
        <v>1</v>
      </c>
    </row>
    <row r="1821" spans="5:14" ht="25" x14ac:dyDescent="0.3">
      <c r="E1821" s="3" t="s">
        <v>898</v>
      </c>
      <c r="F1821" s="4"/>
      <c r="G1821" s="5">
        <v>92</v>
      </c>
      <c r="H1821" s="7">
        <v>4</v>
      </c>
      <c r="I1821" s="1">
        <v>15</v>
      </c>
      <c r="J1821" s="1">
        <v>23</v>
      </c>
      <c r="K1821" s="1">
        <v>21</v>
      </c>
      <c r="L1821" s="1">
        <v>27</v>
      </c>
      <c r="M1821" s="1">
        <v>2</v>
      </c>
      <c r="N1821" s="6">
        <v>0</v>
      </c>
    </row>
    <row r="1822" spans="5:14" ht="25" x14ac:dyDescent="0.3">
      <c r="E1822" s="3" t="s">
        <v>899</v>
      </c>
      <c r="F1822" s="4"/>
      <c r="G1822" s="5">
        <v>8</v>
      </c>
      <c r="H1822" s="7">
        <v>1</v>
      </c>
      <c r="I1822" s="1">
        <v>0</v>
      </c>
      <c r="J1822" s="1">
        <v>2</v>
      </c>
      <c r="K1822" s="1">
        <v>3</v>
      </c>
      <c r="L1822" s="1">
        <v>2</v>
      </c>
      <c r="M1822" s="1">
        <v>0</v>
      </c>
      <c r="N1822" s="6">
        <v>0</v>
      </c>
    </row>
    <row r="1823" spans="5:14" ht="25" x14ac:dyDescent="0.3">
      <c r="E1823" s="3" t="s">
        <v>900</v>
      </c>
      <c r="F1823" s="4"/>
      <c r="G1823" s="5">
        <v>500</v>
      </c>
      <c r="H1823" s="7">
        <v>123</v>
      </c>
      <c r="I1823" s="1">
        <v>161</v>
      </c>
      <c r="J1823" s="1">
        <v>117</v>
      </c>
      <c r="K1823" s="1">
        <v>69</v>
      </c>
      <c r="L1823" s="1">
        <v>26</v>
      </c>
      <c r="M1823" s="1">
        <v>3</v>
      </c>
      <c r="N1823" s="6">
        <v>1</v>
      </c>
    </row>
    <row r="1824" spans="5:14" ht="25" x14ac:dyDescent="0.3">
      <c r="E1824" s="3" t="s">
        <v>901</v>
      </c>
      <c r="F1824" s="4"/>
      <c r="G1824" s="5">
        <v>1531</v>
      </c>
      <c r="H1824" s="7">
        <v>268</v>
      </c>
      <c r="I1824" s="1">
        <v>475</v>
      </c>
      <c r="J1824" s="1">
        <v>439</v>
      </c>
      <c r="K1824" s="1">
        <v>225</v>
      </c>
      <c r="L1824" s="1">
        <v>111</v>
      </c>
      <c r="M1824" s="1">
        <v>12</v>
      </c>
      <c r="N1824" s="6">
        <v>1</v>
      </c>
    </row>
    <row r="1825" spans="5:14" x14ac:dyDescent="0.3">
      <c r="E1825" s="3" t="s">
        <v>902</v>
      </c>
      <c r="F1825" s="4"/>
      <c r="G1825" s="5">
        <v>2275</v>
      </c>
      <c r="H1825" s="7">
        <v>314</v>
      </c>
      <c r="I1825" s="1">
        <v>668</v>
      </c>
      <c r="J1825" s="1">
        <v>675</v>
      </c>
      <c r="K1825" s="1">
        <v>372</v>
      </c>
      <c r="L1825" s="1">
        <v>218</v>
      </c>
      <c r="M1825" s="1">
        <v>27</v>
      </c>
      <c r="N1825" s="6">
        <v>1</v>
      </c>
    </row>
    <row r="1826" spans="5:14" ht="25" x14ac:dyDescent="0.3">
      <c r="E1826" s="3" t="s">
        <v>903</v>
      </c>
      <c r="F1826" s="4"/>
      <c r="G1826" s="5">
        <v>824</v>
      </c>
      <c r="H1826" s="7">
        <v>86</v>
      </c>
      <c r="I1826" s="1">
        <v>164</v>
      </c>
      <c r="J1826" s="1">
        <v>260</v>
      </c>
      <c r="K1826" s="1">
        <v>167</v>
      </c>
      <c r="L1826" s="1">
        <v>134</v>
      </c>
      <c r="M1826" s="1">
        <v>13</v>
      </c>
      <c r="N1826" s="6">
        <v>0</v>
      </c>
    </row>
    <row r="1827" spans="5:14" ht="25" x14ac:dyDescent="0.3">
      <c r="E1827" s="3" t="s">
        <v>904</v>
      </c>
      <c r="F1827" s="4"/>
      <c r="G1827" s="5">
        <v>170</v>
      </c>
      <c r="H1827" s="7">
        <v>4</v>
      </c>
      <c r="I1827" s="1">
        <v>30</v>
      </c>
      <c r="J1827" s="1">
        <v>50</v>
      </c>
      <c r="K1827" s="1">
        <v>35</v>
      </c>
      <c r="L1827" s="1">
        <v>51</v>
      </c>
      <c r="M1827" s="1">
        <v>0</v>
      </c>
      <c r="N1827" s="6">
        <v>0</v>
      </c>
    </row>
    <row r="1828" spans="5:14" ht="25" x14ac:dyDescent="0.3">
      <c r="E1828" s="3" t="s">
        <v>905</v>
      </c>
      <c r="F1828" s="4"/>
      <c r="G1828" s="5">
        <v>16</v>
      </c>
      <c r="H1828" s="7">
        <v>4</v>
      </c>
      <c r="I1828" s="1">
        <v>1</v>
      </c>
      <c r="J1828" s="1">
        <v>4</v>
      </c>
      <c r="K1828" s="1">
        <v>3</v>
      </c>
      <c r="L1828" s="1">
        <v>3</v>
      </c>
      <c r="M1828" s="1">
        <v>1</v>
      </c>
      <c r="N1828" s="6">
        <v>0</v>
      </c>
    </row>
    <row r="1829" spans="5:14" ht="25" x14ac:dyDescent="0.3">
      <c r="E1829" s="3" t="s">
        <v>906</v>
      </c>
      <c r="F1829" s="4"/>
      <c r="G1829" s="5">
        <v>925</v>
      </c>
      <c r="H1829" s="7">
        <v>269</v>
      </c>
      <c r="I1829" s="1">
        <v>311</v>
      </c>
      <c r="J1829" s="1">
        <v>201</v>
      </c>
      <c r="K1829" s="1">
        <v>87</v>
      </c>
      <c r="L1829" s="1">
        <v>45</v>
      </c>
      <c r="M1829" s="1">
        <v>11</v>
      </c>
      <c r="N1829" s="6">
        <v>1</v>
      </c>
    </row>
    <row r="1830" spans="5:14" ht="25" x14ac:dyDescent="0.3">
      <c r="E1830" s="3" t="s">
        <v>907</v>
      </c>
      <c r="F1830" s="4"/>
      <c r="G1830" s="5">
        <v>2452</v>
      </c>
      <c r="H1830" s="7">
        <v>528</v>
      </c>
      <c r="I1830" s="1">
        <v>837</v>
      </c>
      <c r="J1830" s="1">
        <v>665</v>
      </c>
      <c r="K1830" s="1">
        <v>266</v>
      </c>
      <c r="L1830" s="1">
        <v>127</v>
      </c>
      <c r="M1830" s="1">
        <v>24</v>
      </c>
      <c r="N1830" s="6">
        <v>5</v>
      </c>
    </row>
    <row r="1831" spans="5:14" x14ac:dyDescent="0.3">
      <c r="E1831" s="3" t="s">
        <v>908</v>
      </c>
      <c r="F1831" s="4"/>
      <c r="G1831" s="5">
        <v>4259</v>
      </c>
      <c r="H1831" s="7">
        <v>680</v>
      </c>
      <c r="I1831" s="1">
        <v>1385</v>
      </c>
      <c r="J1831" s="1">
        <v>1176</v>
      </c>
      <c r="K1831" s="1">
        <v>617</v>
      </c>
      <c r="L1831" s="1">
        <v>303</v>
      </c>
      <c r="M1831" s="1">
        <v>82</v>
      </c>
      <c r="N1831" s="6">
        <v>16</v>
      </c>
    </row>
    <row r="1832" spans="5:14" ht="25" x14ac:dyDescent="0.3">
      <c r="E1832" s="3" t="s">
        <v>909</v>
      </c>
      <c r="F1832" s="4"/>
      <c r="G1832" s="5">
        <v>1167</v>
      </c>
      <c r="H1832" s="7">
        <v>119</v>
      </c>
      <c r="I1832" s="1">
        <v>331</v>
      </c>
      <c r="J1832" s="1">
        <v>313</v>
      </c>
      <c r="K1832" s="1">
        <v>213</v>
      </c>
      <c r="L1832" s="1">
        <v>166</v>
      </c>
      <c r="M1832" s="1">
        <v>20</v>
      </c>
      <c r="N1832" s="6">
        <v>5</v>
      </c>
    </row>
    <row r="1833" spans="5:14" ht="25" x14ac:dyDescent="0.3">
      <c r="E1833" s="3" t="s">
        <v>910</v>
      </c>
      <c r="F1833" s="4"/>
      <c r="G1833" s="5">
        <v>272</v>
      </c>
      <c r="H1833" s="7">
        <v>26</v>
      </c>
      <c r="I1833" s="1">
        <v>42</v>
      </c>
      <c r="J1833" s="1">
        <v>51</v>
      </c>
      <c r="K1833" s="1">
        <v>57</v>
      </c>
      <c r="L1833" s="1">
        <v>82</v>
      </c>
      <c r="M1833" s="1">
        <v>13</v>
      </c>
      <c r="N1833" s="6">
        <v>1</v>
      </c>
    </row>
    <row r="1834" spans="5:14" ht="25" x14ac:dyDescent="0.3">
      <c r="E1834" s="3" t="s">
        <v>911</v>
      </c>
      <c r="F1834" s="4"/>
      <c r="G1834" s="5">
        <v>45</v>
      </c>
      <c r="H1834" s="7">
        <v>8</v>
      </c>
      <c r="I1834" s="1">
        <v>11</v>
      </c>
      <c r="J1834" s="1">
        <v>9</v>
      </c>
      <c r="K1834" s="1">
        <v>5</v>
      </c>
      <c r="L1834" s="1">
        <v>4</v>
      </c>
      <c r="M1834" s="1">
        <v>7</v>
      </c>
      <c r="N1834" s="6">
        <v>1</v>
      </c>
    </row>
    <row r="1835" spans="5:14" ht="25" x14ac:dyDescent="0.3">
      <c r="E1835" s="3" t="s">
        <v>912</v>
      </c>
      <c r="F1835" s="4"/>
      <c r="G1835" s="5">
        <v>898</v>
      </c>
      <c r="H1835" s="7">
        <v>245</v>
      </c>
      <c r="I1835" s="1">
        <v>323</v>
      </c>
      <c r="J1835" s="1">
        <v>188</v>
      </c>
      <c r="K1835" s="1">
        <v>87</v>
      </c>
      <c r="L1835" s="1">
        <v>45</v>
      </c>
      <c r="M1835" s="1">
        <v>9</v>
      </c>
      <c r="N1835" s="6">
        <v>1</v>
      </c>
    </row>
    <row r="1836" spans="5:14" ht="25" x14ac:dyDescent="0.3">
      <c r="E1836" s="3" t="s">
        <v>913</v>
      </c>
      <c r="F1836" s="4"/>
      <c r="G1836" s="5">
        <v>2158</v>
      </c>
      <c r="H1836" s="7">
        <v>449</v>
      </c>
      <c r="I1836" s="1">
        <v>793</v>
      </c>
      <c r="J1836" s="1">
        <v>570</v>
      </c>
      <c r="K1836" s="1">
        <v>206</v>
      </c>
      <c r="L1836" s="1">
        <v>108</v>
      </c>
      <c r="M1836" s="1">
        <v>30</v>
      </c>
      <c r="N1836" s="6">
        <v>2</v>
      </c>
    </row>
    <row r="1837" spans="5:14" x14ac:dyDescent="0.3">
      <c r="E1837" s="3" t="s">
        <v>914</v>
      </c>
      <c r="F1837" s="4"/>
      <c r="G1837" s="5">
        <v>3680</v>
      </c>
      <c r="H1837" s="7">
        <v>560</v>
      </c>
      <c r="I1837" s="1">
        <v>1239</v>
      </c>
      <c r="J1837" s="1">
        <v>1041</v>
      </c>
      <c r="K1837" s="1">
        <v>471</v>
      </c>
      <c r="L1837" s="1">
        <v>258</v>
      </c>
      <c r="M1837" s="1">
        <v>92</v>
      </c>
      <c r="N1837" s="6">
        <v>19</v>
      </c>
    </row>
    <row r="1838" spans="5:14" ht="25" x14ac:dyDescent="0.3">
      <c r="E1838" s="3" t="s">
        <v>915</v>
      </c>
      <c r="F1838" s="4"/>
      <c r="G1838" s="5">
        <v>950</v>
      </c>
      <c r="H1838" s="7">
        <v>105</v>
      </c>
      <c r="I1838" s="1">
        <v>215</v>
      </c>
      <c r="J1838" s="1">
        <v>308</v>
      </c>
      <c r="K1838" s="1">
        <v>173</v>
      </c>
      <c r="L1838" s="1">
        <v>120</v>
      </c>
      <c r="M1838" s="1">
        <v>28</v>
      </c>
      <c r="N1838" s="6">
        <v>1</v>
      </c>
    </row>
    <row r="1839" spans="5:14" ht="25" x14ac:dyDescent="0.3">
      <c r="E1839" s="3" t="s">
        <v>916</v>
      </c>
      <c r="F1839" s="4"/>
      <c r="G1839" s="5">
        <v>237</v>
      </c>
      <c r="H1839" s="7">
        <v>15</v>
      </c>
      <c r="I1839" s="1">
        <v>50</v>
      </c>
      <c r="J1839" s="1">
        <v>56</v>
      </c>
      <c r="K1839" s="1">
        <v>41</v>
      </c>
      <c r="L1839" s="1">
        <v>65</v>
      </c>
      <c r="M1839" s="1">
        <v>7</v>
      </c>
      <c r="N1839" s="6">
        <v>3</v>
      </c>
    </row>
    <row r="1840" spans="5:14" ht="25" x14ac:dyDescent="0.3">
      <c r="E1840" s="3" t="s">
        <v>917</v>
      </c>
      <c r="F1840" s="4"/>
      <c r="G1840" s="5">
        <v>30</v>
      </c>
      <c r="H1840" s="7">
        <v>2</v>
      </c>
      <c r="I1840" s="1">
        <v>7</v>
      </c>
      <c r="J1840" s="1">
        <v>2</v>
      </c>
      <c r="K1840" s="1">
        <v>3</v>
      </c>
      <c r="L1840" s="1">
        <v>6</v>
      </c>
      <c r="M1840" s="1">
        <v>7</v>
      </c>
      <c r="N1840" s="6">
        <v>3</v>
      </c>
    </row>
    <row r="1841" spans="5:14" ht="25" x14ac:dyDescent="0.3">
      <c r="E1841" s="3" t="s">
        <v>918</v>
      </c>
      <c r="F1841" s="4"/>
      <c r="G1841" s="5">
        <v>441</v>
      </c>
      <c r="H1841" s="7">
        <v>136</v>
      </c>
      <c r="I1841" s="1">
        <v>167</v>
      </c>
      <c r="J1841" s="1">
        <v>94</v>
      </c>
      <c r="K1841" s="1">
        <v>24</v>
      </c>
      <c r="L1841" s="1">
        <v>14</v>
      </c>
      <c r="M1841" s="1">
        <v>6</v>
      </c>
      <c r="N1841" s="6">
        <v>0</v>
      </c>
    </row>
    <row r="1842" spans="5:14" ht="25" x14ac:dyDescent="0.3">
      <c r="E1842" s="3" t="s">
        <v>919</v>
      </c>
      <c r="F1842" s="4"/>
      <c r="G1842" s="5">
        <v>809</v>
      </c>
      <c r="H1842" s="7">
        <v>178</v>
      </c>
      <c r="I1842" s="1">
        <v>327</v>
      </c>
      <c r="J1842" s="1">
        <v>200</v>
      </c>
      <c r="K1842" s="1">
        <v>66</v>
      </c>
      <c r="L1842" s="1">
        <v>26</v>
      </c>
      <c r="M1842" s="1">
        <v>10</v>
      </c>
      <c r="N1842" s="6">
        <v>2</v>
      </c>
    </row>
    <row r="1843" spans="5:14" x14ac:dyDescent="0.3">
      <c r="E1843" s="3" t="s">
        <v>920</v>
      </c>
      <c r="F1843" s="4"/>
      <c r="G1843" s="5">
        <v>1306</v>
      </c>
      <c r="H1843" s="7">
        <v>253</v>
      </c>
      <c r="I1843" s="1">
        <v>495</v>
      </c>
      <c r="J1843" s="1">
        <v>324</v>
      </c>
      <c r="K1843" s="1">
        <v>134</v>
      </c>
      <c r="L1843" s="1">
        <v>66</v>
      </c>
      <c r="M1843" s="1">
        <v>27</v>
      </c>
      <c r="N1843" s="6">
        <v>7</v>
      </c>
    </row>
    <row r="1844" spans="5:14" ht="25" x14ac:dyDescent="0.3">
      <c r="E1844" s="3" t="s">
        <v>921</v>
      </c>
      <c r="F1844" s="4"/>
      <c r="G1844" s="5">
        <v>266</v>
      </c>
      <c r="H1844" s="7">
        <v>37</v>
      </c>
      <c r="I1844" s="1">
        <v>83</v>
      </c>
      <c r="J1844" s="1">
        <v>74</v>
      </c>
      <c r="K1844" s="1">
        <v>37</v>
      </c>
      <c r="L1844" s="1">
        <v>25</v>
      </c>
      <c r="M1844" s="1">
        <v>8</v>
      </c>
      <c r="N1844" s="6">
        <v>2</v>
      </c>
    </row>
    <row r="1845" spans="5:14" ht="25" x14ac:dyDescent="0.3">
      <c r="E1845" s="3" t="s">
        <v>922</v>
      </c>
      <c r="F1845" s="4"/>
      <c r="G1845" s="5">
        <v>56</v>
      </c>
      <c r="H1845" s="7">
        <v>2</v>
      </c>
      <c r="I1845" s="1">
        <v>12</v>
      </c>
      <c r="J1845" s="1">
        <v>13</v>
      </c>
      <c r="K1845" s="1">
        <v>10</v>
      </c>
      <c r="L1845" s="1">
        <v>15</v>
      </c>
      <c r="M1845" s="1">
        <v>4</v>
      </c>
      <c r="N1845" s="6">
        <v>0</v>
      </c>
    </row>
    <row r="1846" spans="5:14" ht="25" x14ac:dyDescent="0.3">
      <c r="E1846" s="3" t="s">
        <v>923</v>
      </c>
      <c r="F1846" s="4"/>
      <c r="G1846" s="5">
        <v>8</v>
      </c>
      <c r="H1846" s="7">
        <v>0</v>
      </c>
      <c r="I1846" s="1">
        <v>2</v>
      </c>
      <c r="J1846" s="1">
        <v>3</v>
      </c>
      <c r="K1846" s="1">
        <v>1</v>
      </c>
      <c r="L1846" s="1">
        <v>0</v>
      </c>
      <c r="M1846" s="1">
        <v>1</v>
      </c>
      <c r="N1846" s="6">
        <v>1</v>
      </c>
    </row>
    <row r="1847" spans="5:14" ht="25" x14ac:dyDescent="0.3">
      <c r="E1847" s="3" t="s">
        <v>924</v>
      </c>
      <c r="F1847" s="4"/>
      <c r="G1847" s="5">
        <v>185</v>
      </c>
      <c r="H1847" s="7">
        <v>67</v>
      </c>
      <c r="I1847" s="1">
        <v>71</v>
      </c>
      <c r="J1847" s="1">
        <v>28</v>
      </c>
      <c r="K1847" s="1">
        <v>14</v>
      </c>
      <c r="L1847" s="1">
        <v>2</v>
      </c>
      <c r="M1847" s="1">
        <v>2</v>
      </c>
      <c r="N1847" s="6">
        <v>1</v>
      </c>
    </row>
    <row r="1848" spans="5:14" ht="25" x14ac:dyDescent="0.3">
      <c r="E1848" s="3" t="s">
        <v>925</v>
      </c>
      <c r="F1848" s="4"/>
      <c r="G1848" s="5">
        <v>277</v>
      </c>
      <c r="H1848" s="7">
        <v>56</v>
      </c>
      <c r="I1848" s="1">
        <v>117</v>
      </c>
      <c r="J1848" s="1">
        <v>67</v>
      </c>
      <c r="K1848" s="1">
        <v>27</v>
      </c>
      <c r="L1848" s="1">
        <v>7</v>
      </c>
      <c r="M1848" s="1">
        <v>3</v>
      </c>
      <c r="N1848" s="6">
        <v>0</v>
      </c>
    </row>
    <row r="1849" spans="5:14" x14ac:dyDescent="0.3">
      <c r="E1849" s="3" t="s">
        <v>926</v>
      </c>
      <c r="F1849" s="4"/>
      <c r="G1849" s="5">
        <v>373</v>
      </c>
      <c r="H1849" s="7">
        <v>84</v>
      </c>
      <c r="I1849" s="1">
        <v>141</v>
      </c>
      <c r="J1849" s="1">
        <v>100</v>
      </c>
      <c r="K1849" s="1">
        <v>24</v>
      </c>
      <c r="L1849" s="1">
        <v>14</v>
      </c>
      <c r="M1849" s="1">
        <v>6</v>
      </c>
      <c r="N1849" s="6">
        <v>4</v>
      </c>
    </row>
    <row r="1850" spans="5:14" ht="25" x14ac:dyDescent="0.3">
      <c r="E1850" s="3" t="s">
        <v>927</v>
      </c>
      <c r="F1850" s="4"/>
      <c r="G1850" s="5">
        <v>52</v>
      </c>
      <c r="H1850" s="7">
        <v>8</v>
      </c>
      <c r="I1850" s="1">
        <v>17</v>
      </c>
      <c r="J1850" s="1">
        <v>11</v>
      </c>
      <c r="K1850" s="1">
        <v>7</v>
      </c>
      <c r="L1850" s="1">
        <v>8</v>
      </c>
      <c r="M1850" s="1">
        <v>0</v>
      </c>
      <c r="N1850" s="6">
        <v>1</v>
      </c>
    </row>
    <row r="1851" spans="5:14" ht="25" x14ac:dyDescent="0.3">
      <c r="E1851" s="3" t="s">
        <v>928</v>
      </c>
      <c r="F1851" s="4"/>
      <c r="G1851" s="5">
        <v>7</v>
      </c>
      <c r="H1851" s="7">
        <v>0</v>
      </c>
      <c r="I1851" s="1">
        <v>4</v>
      </c>
      <c r="J1851" s="1">
        <v>2</v>
      </c>
      <c r="K1851" s="1">
        <v>1</v>
      </c>
      <c r="L1851" s="1">
        <v>0</v>
      </c>
      <c r="M1851" s="1">
        <v>0</v>
      </c>
      <c r="N1851" s="6">
        <v>0</v>
      </c>
    </row>
    <row r="1852" spans="5:14" ht="25" x14ac:dyDescent="0.3">
      <c r="E1852" s="3" t="s">
        <v>929</v>
      </c>
      <c r="F1852" s="4"/>
      <c r="G1852" s="5">
        <v>3</v>
      </c>
      <c r="H1852" s="7">
        <v>0</v>
      </c>
      <c r="I1852" s="1">
        <v>0</v>
      </c>
      <c r="J1852" s="1">
        <v>2</v>
      </c>
      <c r="K1852" s="1">
        <v>1</v>
      </c>
      <c r="L1852" s="1">
        <v>0</v>
      </c>
      <c r="M1852" s="1">
        <v>0</v>
      </c>
      <c r="N1852" s="6">
        <v>0</v>
      </c>
    </row>
    <row r="1853" spans="5:14" ht="25" x14ac:dyDescent="0.3">
      <c r="E1853" s="3" t="s">
        <v>930</v>
      </c>
      <c r="F1853" s="4"/>
      <c r="G1853" s="5">
        <v>31</v>
      </c>
      <c r="H1853" s="7">
        <v>9</v>
      </c>
      <c r="I1853" s="1">
        <v>14</v>
      </c>
      <c r="J1853" s="1">
        <v>5</v>
      </c>
      <c r="K1853" s="1">
        <v>0</v>
      </c>
      <c r="L1853" s="1">
        <v>3</v>
      </c>
      <c r="M1853" s="1">
        <v>0</v>
      </c>
      <c r="N1853" s="6">
        <v>0</v>
      </c>
    </row>
    <row r="1854" spans="5:14" ht="25" x14ac:dyDescent="0.3">
      <c r="E1854" s="3" t="s">
        <v>931</v>
      </c>
      <c r="F1854" s="4"/>
      <c r="G1854" s="5">
        <v>30</v>
      </c>
      <c r="H1854" s="7">
        <v>6</v>
      </c>
      <c r="I1854" s="1">
        <v>11</v>
      </c>
      <c r="J1854" s="1">
        <v>5</v>
      </c>
      <c r="K1854" s="1">
        <v>7</v>
      </c>
      <c r="L1854" s="1">
        <v>1</v>
      </c>
      <c r="M1854" s="1">
        <v>0</v>
      </c>
      <c r="N1854" s="6">
        <v>0</v>
      </c>
    </row>
    <row r="1855" spans="5:14" x14ac:dyDescent="0.3">
      <c r="E1855" s="3" t="s">
        <v>932</v>
      </c>
      <c r="F1855" s="4"/>
      <c r="G1855" s="5">
        <v>61</v>
      </c>
      <c r="H1855" s="7">
        <v>18</v>
      </c>
      <c r="I1855" s="1">
        <v>23</v>
      </c>
      <c r="J1855" s="1">
        <v>16</v>
      </c>
      <c r="K1855" s="1">
        <v>4</v>
      </c>
      <c r="L1855" s="1">
        <v>0</v>
      </c>
      <c r="M1855" s="1">
        <v>0</v>
      </c>
      <c r="N1855" s="6">
        <v>0</v>
      </c>
    </row>
    <row r="1856" spans="5:14" ht="25" x14ac:dyDescent="0.3">
      <c r="E1856" s="3" t="s">
        <v>933</v>
      </c>
      <c r="F1856" s="4"/>
      <c r="G1856" s="5">
        <v>8</v>
      </c>
      <c r="H1856" s="7">
        <v>1</v>
      </c>
      <c r="I1856" s="1">
        <v>3</v>
      </c>
      <c r="J1856" s="1">
        <v>3</v>
      </c>
      <c r="K1856" s="1">
        <v>0</v>
      </c>
      <c r="L1856" s="1">
        <v>0</v>
      </c>
      <c r="M1856" s="1">
        <v>0</v>
      </c>
      <c r="N1856" s="6">
        <v>1</v>
      </c>
    </row>
    <row r="1857" spans="5:14" ht="25" x14ac:dyDescent="0.3">
      <c r="E1857" s="3" t="s">
        <v>934</v>
      </c>
      <c r="F1857" s="4"/>
      <c r="G1857" s="5">
        <v>3</v>
      </c>
      <c r="H1857" s="7">
        <v>0</v>
      </c>
      <c r="I1857" s="1">
        <v>2</v>
      </c>
      <c r="J1857" s="1">
        <v>0</v>
      </c>
      <c r="K1857" s="1">
        <v>1</v>
      </c>
      <c r="L1857" s="1">
        <v>0</v>
      </c>
      <c r="M1857" s="1">
        <v>0</v>
      </c>
      <c r="N1857" s="6">
        <v>0</v>
      </c>
    </row>
    <row r="1858" spans="5:14" x14ac:dyDescent="0.3">
      <c r="E1858" s="3" t="s">
        <v>935</v>
      </c>
      <c r="F1858" s="4"/>
      <c r="G1858" s="5">
        <v>2</v>
      </c>
      <c r="H1858" s="7">
        <v>0</v>
      </c>
      <c r="I1858" s="1">
        <v>1</v>
      </c>
      <c r="J1858" s="1">
        <v>0</v>
      </c>
      <c r="K1858" s="1">
        <v>0</v>
      </c>
      <c r="L1858" s="1">
        <v>0</v>
      </c>
      <c r="M1858" s="1">
        <v>1</v>
      </c>
      <c r="N1858" s="6">
        <v>0</v>
      </c>
    </row>
    <row r="1859" spans="5:14" ht="25" x14ac:dyDescent="0.3">
      <c r="E1859" s="3" t="s">
        <v>936</v>
      </c>
      <c r="F1859" s="4"/>
      <c r="G1859" s="5">
        <v>1</v>
      </c>
      <c r="H1859" s="7">
        <v>1</v>
      </c>
      <c r="I1859" s="1">
        <v>0</v>
      </c>
      <c r="J1859" s="1">
        <v>0</v>
      </c>
      <c r="K1859" s="1">
        <v>0</v>
      </c>
      <c r="L1859" s="1">
        <v>0</v>
      </c>
      <c r="M1859" s="1">
        <v>0</v>
      </c>
      <c r="N1859" s="6">
        <v>0</v>
      </c>
    </row>
    <row r="1860" spans="5:14" ht="25" x14ac:dyDescent="0.3">
      <c r="E1860" s="3" t="s">
        <v>937</v>
      </c>
      <c r="F1860" s="4"/>
      <c r="G1860" s="5">
        <v>1</v>
      </c>
      <c r="H1860" s="7">
        <v>0</v>
      </c>
      <c r="I1860" s="1">
        <v>0</v>
      </c>
      <c r="J1860" s="1">
        <v>1</v>
      </c>
      <c r="K1860" s="1">
        <v>0</v>
      </c>
      <c r="L1860" s="1">
        <v>0</v>
      </c>
      <c r="M1860" s="1">
        <v>0</v>
      </c>
      <c r="N1860" s="6">
        <v>0</v>
      </c>
    </row>
    <row r="1861" spans="5:14" x14ac:dyDescent="0.3">
      <c r="E1861" s="3" t="s">
        <v>938</v>
      </c>
      <c r="F1861" s="4"/>
      <c r="G1861" s="5">
        <v>6</v>
      </c>
      <c r="H1861" s="7">
        <v>1</v>
      </c>
      <c r="I1861" s="1">
        <v>1</v>
      </c>
      <c r="J1861" s="1">
        <v>1</v>
      </c>
      <c r="K1861" s="1">
        <v>2</v>
      </c>
      <c r="L1861" s="1">
        <v>1</v>
      </c>
      <c r="M1861" s="1">
        <v>0</v>
      </c>
      <c r="N1861" s="6">
        <v>0</v>
      </c>
    </row>
    <row r="1862" spans="5:14" ht="25" x14ac:dyDescent="0.3">
      <c r="E1862" s="3" t="s">
        <v>939</v>
      </c>
      <c r="F1862" s="4"/>
      <c r="G1862" s="5">
        <v>1</v>
      </c>
      <c r="H1862" s="7">
        <v>0</v>
      </c>
      <c r="I1862" s="1">
        <v>0</v>
      </c>
      <c r="J1862" s="1">
        <v>0</v>
      </c>
      <c r="K1862" s="1">
        <v>1</v>
      </c>
      <c r="L1862" s="1">
        <v>0</v>
      </c>
      <c r="M1862" s="1">
        <v>0</v>
      </c>
      <c r="N1862" s="6">
        <v>0</v>
      </c>
    </row>
    <row r="1863" spans="5:14" ht="25" x14ac:dyDescent="0.3">
      <c r="E1863" s="3" t="s">
        <v>940</v>
      </c>
      <c r="F1863" s="4"/>
      <c r="G1863" s="5">
        <v>0</v>
      </c>
      <c r="H1863" s="7">
        <v>0</v>
      </c>
      <c r="I1863" s="1">
        <v>0</v>
      </c>
      <c r="J1863" s="1">
        <v>0</v>
      </c>
      <c r="K1863" s="1">
        <v>0</v>
      </c>
      <c r="L1863" s="1">
        <v>0</v>
      </c>
      <c r="M1863" s="1">
        <v>0</v>
      </c>
      <c r="N1863" s="6">
        <v>0</v>
      </c>
    </row>
    <row r="1864" spans="5:14" ht="25" x14ac:dyDescent="0.3">
      <c r="E1864" s="3" t="s">
        <v>941</v>
      </c>
      <c r="F1864" s="4"/>
      <c r="G1864" s="5">
        <v>3</v>
      </c>
      <c r="H1864" s="7">
        <v>0</v>
      </c>
      <c r="I1864" s="1">
        <v>1</v>
      </c>
      <c r="J1864" s="1">
        <v>1</v>
      </c>
      <c r="K1864" s="1">
        <v>0</v>
      </c>
      <c r="L1864" s="1">
        <v>1</v>
      </c>
      <c r="M1864" s="1">
        <v>0</v>
      </c>
      <c r="N1864" s="6">
        <v>0</v>
      </c>
    </row>
    <row r="1865" spans="5:14" ht="25" x14ac:dyDescent="0.3">
      <c r="E1865" s="3" t="s">
        <v>942</v>
      </c>
      <c r="F1865" s="4"/>
      <c r="G1865" s="5">
        <v>2</v>
      </c>
      <c r="H1865" s="7">
        <v>0</v>
      </c>
      <c r="I1865" s="1">
        <v>1</v>
      </c>
      <c r="J1865" s="1">
        <v>0</v>
      </c>
      <c r="K1865" s="1">
        <v>1</v>
      </c>
      <c r="L1865" s="1">
        <v>0</v>
      </c>
      <c r="M1865" s="1">
        <v>0</v>
      </c>
      <c r="N1865" s="6">
        <v>0</v>
      </c>
    </row>
    <row r="1866" spans="5:14" ht="25" x14ac:dyDescent="0.3">
      <c r="E1866" s="3" t="s">
        <v>943</v>
      </c>
      <c r="F1866" s="4"/>
      <c r="G1866" s="5">
        <v>8</v>
      </c>
      <c r="H1866" s="7">
        <v>1</v>
      </c>
      <c r="I1866" s="1">
        <v>1</v>
      </c>
      <c r="J1866" s="1">
        <v>3</v>
      </c>
      <c r="K1866" s="1">
        <v>1</v>
      </c>
      <c r="L1866" s="1">
        <v>2</v>
      </c>
      <c r="M1866" s="1">
        <v>0</v>
      </c>
      <c r="N1866" s="6">
        <v>0</v>
      </c>
    </row>
    <row r="1867" spans="5:14" x14ac:dyDescent="0.3">
      <c r="E1867" s="3" t="s">
        <v>944</v>
      </c>
      <c r="F1867" s="4"/>
      <c r="G1867" s="5">
        <v>21</v>
      </c>
      <c r="H1867" s="7">
        <v>4</v>
      </c>
      <c r="I1867" s="1">
        <v>6</v>
      </c>
      <c r="J1867" s="1">
        <v>7</v>
      </c>
      <c r="K1867" s="1">
        <v>3</v>
      </c>
      <c r="L1867" s="1">
        <v>0</v>
      </c>
      <c r="M1867" s="1">
        <v>1</v>
      </c>
      <c r="N1867" s="6">
        <v>0</v>
      </c>
    </row>
    <row r="1868" spans="5:14" ht="25" x14ac:dyDescent="0.3">
      <c r="E1868" s="3" t="s">
        <v>945</v>
      </c>
      <c r="F1868" s="4"/>
      <c r="G1868" s="5">
        <v>19</v>
      </c>
      <c r="H1868" s="7">
        <v>1</v>
      </c>
      <c r="I1868" s="1">
        <v>3</v>
      </c>
      <c r="J1868" s="1">
        <v>9</v>
      </c>
      <c r="K1868" s="1">
        <v>2</v>
      </c>
      <c r="L1868" s="1">
        <v>3</v>
      </c>
      <c r="M1868" s="1">
        <v>1</v>
      </c>
      <c r="N1868" s="6">
        <v>0</v>
      </c>
    </row>
    <row r="1869" spans="5:14" ht="25" x14ac:dyDescent="0.3">
      <c r="E1869" s="3" t="s">
        <v>946</v>
      </c>
      <c r="F1869" s="4"/>
      <c r="G1869" s="5">
        <v>4</v>
      </c>
      <c r="H1869" s="7">
        <v>0</v>
      </c>
      <c r="I1869" s="1">
        <v>2</v>
      </c>
      <c r="J1869" s="1">
        <v>0</v>
      </c>
      <c r="K1869" s="1">
        <v>0</v>
      </c>
      <c r="L1869" s="1">
        <v>2</v>
      </c>
      <c r="M1869" s="1">
        <v>0</v>
      </c>
      <c r="N1869" s="6">
        <v>0</v>
      </c>
    </row>
    <row r="1870" spans="5:14" ht="25" x14ac:dyDescent="0.3">
      <c r="E1870" s="3" t="s">
        <v>947</v>
      </c>
      <c r="F1870" s="4"/>
      <c r="G1870" s="5">
        <v>0</v>
      </c>
      <c r="H1870" s="7">
        <v>0</v>
      </c>
      <c r="I1870" s="1">
        <v>0</v>
      </c>
      <c r="J1870" s="1">
        <v>0</v>
      </c>
      <c r="K1870" s="1">
        <v>0</v>
      </c>
      <c r="L1870" s="1">
        <v>0</v>
      </c>
      <c r="M1870" s="1">
        <v>0</v>
      </c>
      <c r="N1870" s="6">
        <v>0</v>
      </c>
    </row>
    <row r="1871" spans="5:14" ht="25" x14ac:dyDescent="0.3">
      <c r="E1871" s="3" t="s">
        <v>948</v>
      </c>
      <c r="F1871" s="4"/>
      <c r="G1871" s="5">
        <v>7</v>
      </c>
      <c r="H1871" s="7">
        <v>0</v>
      </c>
      <c r="I1871" s="1">
        <v>2</v>
      </c>
      <c r="J1871" s="1">
        <v>3</v>
      </c>
      <c r="K1871" s="1">
        <v>2</v>
      </c>
      <c r="L1871" s="1">
        <v>0</v>
      </c>
      <c r="M1871" s="1">
        <v>0</v>
      </c>
      <c r="N1871" s="6">
        <v>0</v>
      </c>
    </row>
    <row r="1872" spans="5:14" ht="25" x14ac:dyDescent="0.3">
      <c r="E1872" s="3" t="s">
        <v>949</v>
      </c>
      <c r="F1872" s="4"/>
      <c r="G1872" s="5">
        <v>13</v>
      </c>
      <c r="H1872" s="7">
        <v>1</v>
      </c>
      <c r="I1872" s="1">
        <v>5</v>
      </c>
      <c r="J1872" s="1">
        <v>1</v>
      </c>
      <c r="K1872" s="1">
        <v>2</v>
      </c>
      <c r="L1872" s="1">
        <v>3</v>
      </c>
      <c r="M1872" s="1">
        <v>0</v>
      </c>
      <c r="N1872" s="6">
        <v>1</v>
      </c>
    </row>
    <row r="1873" spans="5:14" x14ac:dyDescent="0.3">
      <c r="E1873" s="3" t="s">
        <v>950</v>
      </c>
      <c r="F1873" s="4"/>
      <c r="G1873" s="5">
        <v>38</v>
      </c>
      <c r="H1873" s="7">
        <v>5</v>
      </c>
      <c r="I1873" s="1">
        <v>8</v>
      </c>
      <c r="J1873" s="1">
        <v>8</v>
      </c>
      <c r="K1873" s="1">
        <v>6</v>
      </c>
      <c r="L1873" s="1">
        <v>10</v>
      </c>
      <c r="M1873" s="1">
        <v>1</v>
      </c>
      <c r="N1873" s="6">
        <v>0</v>
      </c>
    </row>
    <row r="1874" spans="5:14" ht="25" x14ac:dyDescent="0.3">
      <c r="E1874" s="3" t="s">
        <v>951</v>
      </c>
      <c r="F1874" s="4"/>
      <c r="G1874" s="5">
        <v>17</v>
      </c>
      <c r="H1874" s="7">
        <v>2</v>
      </c>
      <c r="I1874" s="1">
        <v>3</v>
      </c>
      <c r="J1874" s="1">
        <v>3</v>
      </c>
      <c r="K1874" s="1">
        <v>2</v>
      </c>
      <c r="L1874" s="1">
        <v>7</v>
      </c>
      <c r="M1874" s="1">
        <v>0</v>
      </c>
      <c r="N1874" s="6">
        <v>0</v>
      </c>
    </row>
    <row r="1875" spans="5:14" ht="25" x14ac:dyDescent="0.3">
      <c r="E1875" s="3" t="s">
        <v>952</v>
      </c>
      <c r="F1875" s="4"/>
      <c r="G1875" s="5">
        <v>9</v>
      </c>
      <c r="H1875" s="7">
        <v>0</v>
      </c>
      <c r="I1875" s="1">
        <v>0</v>
      </c>
      <c r="J1875" s="1">
        <v>2</v>
      </c>
      <c r="K1875" s="1">
        <v>1</v>
      </c>
      <c r="L1875" s="1">
        <v>6</v>
      </c>
      <c r="M1875" s="1">
        <v>0</v>
      </c>
      <c r="N1875" s="6">
        <v>0</v>
      </c>
    </row>
    <row r="1876" spans="5:14" ht="25" x14ac:dyDescent="0.3">
      <c r="E1876" s="3" t="s">
        <v>953</v>
      </c>
      <c r="F1876" s="4"/>
      <c r="G1876" s="5">
        <v>0</v>
      </c>
      <c r="H1876" s="7">
        <v>0</v>
      </c>
      <c r="I1876" s="1">
        <v>0</v>
      </c>
      <c r="J1876" s="1">
        <v>0</v>
      </c>
      <c r="K1876" s="1">
        <v>0</v>
      </c>
      <c r="L1876" s="1">
        <v>0</v>
      </c>
      <c r="M1876" s="1">
        <v>0</v>
      </c>
      <c r="N1876" s="6">
        <v>0</v>
      </c>
    </row>
    <row r="1877" spans="5:14" ht="25" x14ac:dyDescent="0.3">
      <c r="E1877" s="3" t="s">
        <v>954</v>
      </c>
      <c r="F1877" s="4"/>
      <c r="G1877" s="5">
        <v>14</v>
      </c>
      <c r="H1877" s="7">
        <v>2</v>
      </c>
      <c r="I1877" s="1">
        <v>3</v>
      </c>
      <c r="J1877" s="1">
        <v>2</v>
      </c>
      <c r="K1877" s="1">
        <v>1</v>
      </c>
      <c r="L1877" s="1">
        <v>4</v>
      </c>
      <c r="M1877" s="1">
        <v>1</v>
      </c>
      <c r="N1877" s="6">
        <v>1</v>
      </c>
    </row>
    <row r="1878" spans="5:14" ht="25" x14ac:dyDescent="0.3">
      <c r="E1878" s="3" t="s">
        <v>955</v>
      </c>
      <c r="F1878" s="4"/>
      <c r="G1878" s="5">
        <v>22</v>
      </c>
      <c r="H1878" s="7">
        <v>1</v>
      </c>
      <c r="I1878" s="1">
        <v>6</v>
      </c>
      <c r="J1878" s="1">
        <v>7</v>
      </c>
      <c r="K1878" s="1">
        <v>4</v>
      </c>
      <c r="L1878" s="1">
        <v>4</v>
      </c>
      <c r="M1878" s="1">
        <v>0</v>
      </c>
      <c r="N1878" s="6">
        <v>0</v>
      </c>
    </row>
    <row r="1879" spans="5:14" x14ac:dyDescent="0.3">
      <c r="E1879" s="3" t="s">
        <v>956</v>
      </c>
      <c r="F1879" s="4"/>
      <c r="G1879" s="5">
        <v>60</v>
      </c>
      <c r="H1879" s="7">
        <v>7</v>
      </c>
      <c r="I1879" s="1">
        <v>18</v>
      </c>
      <c r="J1879" s="1">
        <v>12</v>
      </c>
      <c r="K1879" s="1">
        <v>5</v>
      </c>
      <c r="L1879" s="1">
        <v>8</v>
      </c>
      <c r="M1879" s="1">
        <v>6</v>
      </c>
      <c r="N1879" s="6">
        <v>4</v>
      </c>
    </row>
    <row r="1880" spans="5:14" ht="25" x14ac:dyDescent="0.3">
      <c r="E1880" s="3" t="s">
        <v>957</v>
      </c>
      <c r="F1880" s="4"/>
      <c r="G1880" s="5">
        <v>24</v>
      </c>
      <c r="H1880" s="7">
        <v>3</v>
      </c>
      <c r="I1880" s="1">
        <v>4</v>
      </c>
      <c r="J1880" s="1">
        <v>11</v>
      </c>
      <c r="K1880" s="1">
        <v>1</v>
      </c>
      <c r="L1880" s="1">
        <v>5</v>
      </c>
      <c r="M1880" s="1">
        <v>0</v>
      </c>
      <c r="N1880" s="6">
        <v>0</v>
      </c>
    </row>
    <row r="1881" spans="5:14" ht="25" x14ac:dyDescent="0.3">
      <c r="E1881" s="3" t="s">
        <v>958</v>
      </c>
      <c r="F1881" s="4"/>
      <c r="G1881" s="5">
        <v>10</v>
      </c>
      <c r="H1881" s="7">
        <v>0</v>
      </c>
      <c r="I1881" s="1">
        <v>2</v>
      </c>
      <c r="J1881" s="1">
        <v>1</v>
      </c>
      <c r="K1881" s="1">
        <v>4</v>
      </c>
      <c r="L1881" s="1">
        <v>2</v>
      </c>
      <c r="M1881" s="1">
        <v>0</v>
      </c>
      <c r="N1881" s="6">
        <v>1</v>
      </c>
    </row>
    <row r="1882" spans="5:14" ht="25" x14ac:dyDescent="0.3">
      <c r="E1882" s="3" t="s">
        <v>959</v>
      </c>
      <c r="F1882" s="4"/>
      <c r="G1882" s="5">
        <v>2</v>
      </c>
      <c r="H1882" s="7">
        <v>1</v>
      </c>
      <c r="I1882" s="1">
        <v>0</v>
      </c>
      <c r="J1882" s="1">
        <v>0</v>
      </c>
      <c r="K1882" s="1">
        <v>0</v>
      </c>
      <c r="L1882" s="1">
        <v>0</v>
      </c>
      <c r="M1882" s="1">
        <v>1</v>
      </c>
      <c r="N1882" s="6">
        <v>0</v>
      </c>
    </row>
    <row r="1883" spans="5:14" ht="25" x14ac:dyDescent="0.3">
      <c r="E1883" s="3" t="s">
        <v>960</v>
      </c>
      <c r="F1883" s="4"/>
      <c r="G1883" s="5">
        <v>8</v>
      </c>
      <c r="H1883" s="7">
        <v>1</v>
      </c>
      <c r="I1883" s="1">
        <v>4</v>
      </c>
      <c r="J1883" s="1">
        <v>1</v>
      </c>
      <c r="K1883" s="1">
        <v>2</v>
      </c>
      <c r="L1883" s="1">
        <v>0</v>
      </c>
      <c r="M1883" s="1">
        <v>0</v>
      </c>
      <c r="N1883" s="6">
        <v>0</v>
      </c>
    </row>
    <row r="1884" spans="5:14" ht="25" x14ac:dyDescent="0.3">
      <c r="E1884" s="3" t="s">
        <v>961</v>
      </c>
      <c r="F1884" s="4"/>
      <c r="G1884" s="5">
        <v>18</v>
      </c>
      <c r="H1884" s="7">
        <v>1</v>
      </c>
      <c r="I1884" s="1">
        <v>3</v>
      </c>
      <c r="J1884" s="1">
        <v>8</v>
      </c>
      <c r="K1884" s="1">
        <v>1</v>
      </c>
      <c r="L1884" s="1">
        <v>1</v>
      </c>
      <c r="M1884" s="1">
        <v>3</v>
      </c>
      <c r="N1884" s="6">
        <v>1</v>
      </c>
    </row>
    <row r="1885" spans="5:14" x14ac:dyDescent="0.3">
      <c r="E1885" s="3" t="s">
        <v>962</v>
      </c>
      <c r="F1885" s="4"/>
      <c r="G1885" s="5">
        <v>45</v>
      </c>
      <c r="H1885" s="7">
        <v>5</v>
      </c>
      <c r="I1885" s="1">
        <v>19</v>
      </c>
      <c r="J1885" s="1">
        <v>6</v>
      </c>
      <c r="K1885" s="1">
        <v>4</v>
      </c>
      <c r="L1885" s="1">
        <v>5</v>
      </c>
      <c r="M1885" s="1">
        <v>5</v>
      </c>
      <c r="N1885" s="6">
        <v>1</v>
      </c>
    </row>
    <row r="1886" spans="5:14" ht="25" x14ac:dyDescent="0.3">
      <c r="E1886" s="3" t="s">
        <v>963</v>
      </c>
      <c r="F1886" s="4"/>
      <c r="G1886" s="5">
        <v>13</v>
      </c>
      <c r="H1886" s="7">
        <v>1</v>
      </c>
      <c r="I1886" s="1">
        <v>2</v>
      </c>
      <c r="J1886" s="1">
        <v>3</v>
      </c>
      <c r="K1886" s="1">
        <v>3</v>
      </c>
      <c r="L1886" s="1">
        <v>2</v>
      </c>
      <c r="M1886" s="1">
        <v>1</v>
      </c>
      <c r="N1886" s="6">
        <v>1</v>
      </c>
    </row>
    <row r="1887" spans="5:14" ht="25" x14ac:dyDescent="0.3">
      <c r="E1887" s="3" t="s">
        <v>964</v>
      </c>
      <c r="F1887" s="4"/>
      <c r="G1887" s="5">
        <v>3</v>
      </c>
      <c r="H1887" s="7">
        <v>0</v>
      </c>
      <c r="I1887" s="1">
        <v>1</v>
      </c>
      <c r="J1887" s="1">
        <v>2</v>
      </c>
      <c r="K1887" s="1">
        <v>0</v>
      </c>
      <c r="L1887" s="1">
        <v>0</v>
      </c>
      <c r="M1887" s="1">
        <v>0</v>
      </c>
      <c r="N1887" s="6">
        <v>0</v>
      </c>
    </row>
    <row r="1888" spans="5:14" ht="25" x14ac:dyDescent="0.3">
      <c r="E1888" s="3" t="s">
        <v>965</v>
      </c>
      <c r="F1888" s="4"/>
      <c r="G1888" s="5">
        <v>0</v>
      </c>
      <c r="H1888" s="7">
        <v>0</v>
      </c>
      <c r="I1888" s="1">
        <v>0</v>
      </c>
      <c r="J1888" s="1">
        <v>0</v>
      </c>
      <c r="K1888" s="1">
        <v>0</v>
      </c>
      <c r="L1888" s="1">
        <v>0</v>
      </c>
      <c r="M1888" s="1">
        <v>0</v>
      </c>
      <c r="N1888" s="6">
        <v>0</v>
      </c>
    </row>
    <row r="1889" spans="5:14" ht="25" x14ac:dyDescent="0.3">
      <c r="E1889" s="3" t="s">
        <v>966</v>
      </c>
      <c r="F1889" s="4"/>
      <c r="G1889" s="5">
        <v>2</v>
      </c>
      <c r="H1889" s="7">
        <v>0</v>
      </c>
      <c r="I1889" s="1">
        <v>0</v>
      </c>
      <c r="J1889" s="1">
        <v>0</v>
      </c>
      <c r="K1889" s="1">
        <v>1</v>
      </c>
      <c r="L1889" s="1">
        <v>0</v>
      </c>
      <c r="M1889" s="1">
        <v>0</v>
      </c>
      <c r="N1889" s="6">
        <v>1</v>
      </c>
    </row>
    <row r="1890" spans="5:14" ht="25" x14ac:dyDescent="0.3">
      <c r="E1890" s="3" t="s">
        <v>967</v>
      </c>
      <c r="F1890" s="4"/>
      <c r="G1890" s="5">
        <v>3</v>
      </c>
      <c r="H1890" s="7">
        <v>1</v>
      </c>
      <c r="I1890" s="1">
        <v>0</v>
      </c>
      <c r="J1890" s="1">
        <v>2</v>
      </c>
      <c r="K1890" s="1">
        <v>0</v>
      </c>
      <c r="L1890" s="1">
        <v>0</v>
      </c>
      <c r="M1890" s="1">
        <v>0</v>
      </c>
      <c r="N1890" s="6">
        <v>0</v>
      </c>
    </row>
    <row r="1891" spans="5:14" x14ac:dyDescent="0.3">
      <c r="E1891" s="3" t="s">
        <v>968</v>
      </c>
      <c r="F1891" s="4"/>
      <c r="G1891" s="5">
        <v>8</v>
      </c>
      <c r="H1891" s="7">
        <v>1</v>
      </c>
      <c r="I1891" s="1">
        <v>1</v>
      </c>
      <c r="J1891" s="1">
        <v>5</v>
      </c>
      <c r="K1891" s="1">
        <v>0</v>
      </c>
      <c r="L1891" s="1">
        <v>0</v>
      </c>
      <c r="M1891" s="1">
        <v>0</v>
      </c>
      <c r="N1891" s="6">
        <v>1</v>
      </c>
    </row>
    <row r="1892" spans="5:14" ht="25" x14ac:dyDescent="0.3">
      <c r="E1892" s="3" t="s">
        <v>969</v>
      </c>
      <c r="F1892" s="4"/>
      <c r="G1892" s="5">
        <v>5</v>
      </c>
      <c r="H1892" s="7">
        <v>0</v>
      </c>
      <c r="I1892" s="1">
        <v>1</v>
      </c>
      <c r="J1892" s="1">
        <v>2</v>
      </c>
      <c r="K1892" s="1">
        <v>1</v>
      </c>
      <c r="L1892" s="1">
        <v>0</v>
      </c>
      <c r="M1892" s="1">
        <v>0</v>
      </c>
      <c r="N1892" s="6">
        <v>1</v>
      </c>
    </row>
    <row r="1893" spans="5:14" ht="25" x14ac:dyDescent="0.3">
      <c r="E1893" s="3" t="s">
        <v>970</v>
      </c>
      <c r="F1893" s="4"/>
      <c r="G1893" s="5">
        <v>0</v>
      </c>
      <c r="H1893" s="7">
        <v>0</v>
      </c>
      <c r="I1893" s="1">
        <v>0</v>
      </c>
      <c r="J1893" s="1">
        <v>0</v>
      </c>
      <c r="K1893" s="1">
        <v>0</v>
      </c>
      <c r="L1893" s="1">
        <v>0</v>
      </c>
      <c r="M1893" s="1">
        <v>0</v>
      </c>
      <c r="N1893" s="6">
        <v>0</v>
      </c>
    </row>
    <row r="1894" spans="5:14" ht="25" x14ac:dyDescent="0.3">
      <c r="E1894" s="3" t="s">
        <v>971</v>
      </c>
      <c r="F1894" s="4"/>
      <c r="G1894" s="5">
        <v>0</v>
      </c>
      <c r="H1894" s="7">
        <v>0</v>
      </c>
      <c r="I1894" s="1">
        <v>0</v>
      </c>
      <c r="J1894" s="1">
        <v>0</v>
      </c>
      <c r="K1894" s="1">
        <v>0</v>
      </c>
      <c r="L1894" s="1">
        <v>0</v>
      </c>
      <c r="M1894" s="1">
        <v>0</v>
      </c>
      <c r="N1894" s="6">
        <v>0</v>
      </c>
    </row>
    <row r="1895" spans="5:14" ht="25" x14ac:dyDescent="0.3">
      <c r="E1895" s="3" t="s">
        <v>972</v>
      </c>
      <c r="F1895" s="4"/>
      <c r="G1895" s="5">
        <v>0</v>
      </c>
      <c r="H1895" s="7">
        <v>0</v>
      </c>
      <c r="I1895" s="1">
        <v>0</v>
      </c>
      <c r="J1895" s="1">
        <v>0</v>
      </c>
      <c r="K1895" s="1">
        <v>0</v>
      </c>
      <c r="L1895" s="1">
        <v>0</v>
      </c>
      <c r="M1895" s="1">
        <v>0</v>
      </c>
      <c r="N1895" s="6">
        <v>0</v>
      </c>
    </row>
    <row r="1896" spans="5:14" ht="25" x14ac:dyDescent="0.3">
      <c r="E1896" s="3" t="s">
        <v>973</v>
      </c>
      <c r="F1896" s="4"/>
      <c r="G1896" s="5">
        <v>1</v>
      </c>
      <c r="H1896" s="7">
        <v>0</v>
      </c>
      <c r="I1896" s="1">
        <v>1</v>
      </c>
      <c r="J1896" s="1">
        <v>0</v>
      </c>
      <c r="K1896" s="1">
        <v>0</v>
      </c>
      <c r="L1896" s="1">
        <v>0</v>
      </c>
      <c r="M1896" s="1">
        <v>0</v>
      </c>
      <c r="N1896" s="6">
        <v>0</v>
      </c>
    </row>
    <row r="1897" spans="5:14" x14ac:dyDescent="0.3">
      <c r="E1897" s="3" t="s">
        <v>974</v>
      </c>
      <c r="F1897" s="4"/>
      <c r="G1897" s="5">
        <v>2</v>
      </c>
      <c r="H1897" s="7">
        <v>1</v>
      </c>
      <c r="I1897" s="1">
        <v>1</v>
      </c>
      <c r="J1897" s="1">
        <v>0</v>
      </c>
      <c r="K1897" s="1">
        <v>0</v>
      </c>
      <c r="L1897" s="1">
        <v>0</v>
      </c>
      <c r="M1897" s="1">
        <v>0</v>
      </c>
      <c r="N1897" s="6">
        <v>0</v>
      </c>
    </row>
    <row r="1898" spans="5:14" ht="25" x14ac:dyDescent="0.3">
      <c r="E1898" s="3" t="s">
        <v>975</v>
      </c>
      <c r="F1898" s="4"/>
      <c r="G1898" s="5">
        <v>1</v>
      </c>
      <c r="H1898" s="7">
        <v>0</v>
      </c>
      <c r="I1898" s="1">
        <v>1</v>
      </c>
      <c r="J1898" s="1">
        <v>0</v>
      </c>
      <c r="K1898" s="1">
        <v>0</v>
      </c>
      <c r="L1898" s="1">
        <v>0</v>
      </c>
      <c r="M1898" s="1">
        <v>0</v>
      </c>
      <c r="N1898" s="6">
        <v>0</v>
      </c>
    </row>
    <row r="1899" spans="5:14" ht="25" x14ac:dyDescent="0.3">
      <c r="E1899" s="3" t="s">
        <v>976</v>
      </c>
      <c r="F1899" s="4"/>
      <c r="G1899" s="5">
        <v>1</v>
      </c>
      <c r="H1899" s="7">
        <v>0</v>
      </c>
      <c r="I1899" s="1">
        <v>1</v>
      </c>
      <c r="J1899" s="1">
        <v>0</v>
      </c>
      <c r="K1899" s="1">
        <v>0</v>
      </c>
      <c r="L1899" s="1">
        <v>0</v>
      </c>
      <c r="M1899" s="1">
        <v>0</v>
      </c>
      <c r="N1899" s="6">
        <v>0</v>
      </c>
    </row>
    <row r="1900" spans="5:14" ht="25" x14ac:dyDescent="0.3">
      <c r="E1900" s="3" t="s">
        <v>977</v>
      </c>
      <c r="F1900" s="4"/>
      <c r="G1900" s="5">
        <v>1</v>
      </c>
      <c r="H1900" s="7">
        <v>0</v>
      </c>
      <c r="I1900" s="1">
        <v>0</v>
      </c>
      <c r="J1900" s="1">
        <v>0</v>
      </c>
      <c r="K1900" s="1">
        <v>0</v>
      </c>
      <c r="L1900" s="1">
        <v>0</v>
      </c>
      <c r="M1900" s="1">
        <v>1</v>
      </c>
      <c r="N1900" s="6">
        <v>0</v>
      </c>
    </row>
    <row r="1901" spans="5:14" ht="25" x14ac:dyDescent="0.3">
      <c r="E1901" s="3" t="s">
        <v>978</v>
      </c>
      <c r="F1901" s="4"/>
      <c r="G1901" s="5">
        <v>0</v>
      </c>
      <c r="H1901" s="7">
        <v>0</v>
      </c>
      <c r="I1901" s="1">
        <v>0</v>
      </c>
      <c r="J1901" s="1">
        <v>0</v>
      </c>
      <c r="K1901" s="1">
        <v>0</v>
      </c>
      <c r="L1901" s="1">
        <v>0</v>
      </c>
      <c r="M1901" s="1">
        <v>0</v>
      </c>
      <c r="N1901" s="6">
        <v>0</v>
      </c>
    </row>
    <row r="1902" spans="5:14" ht="25" x14ac:dyDescent="0.3">
      <c r="E1902" s="3" t="s">
        <v>979</v>
      </c>
      <c r="F1902" s="4"/>
      <c r="G1902" s="5">
        <v>0</v>
      </c>
      <c r="H1902" s="7">
        <v>0</v>
      </c>
      <c r="I1902" s="1">
        <v>0</v>
      </c>
      <c r="J1902" s="1">
        <v>0</v>
      </c>
      <c r="K1902" s="1">
        <v>0</v>
      </c>
      <c r="L1902" s="1">
        <v>0</v>
      </c>
      <c r="M1902" s="1">
        <v>0</v>
      </c>
      <c r="N1902" s="6">
        <v>0</v>
      </c>
    </row>
    <row r="1903" spans="5:14" x14ac:dyDescent="0.3">
      <c r="E1903" s="3" t="s">
        <v>980</v>
      </c>
      <c r="F1903" s="4"/>
      <c r="G1903" s="5">
        <v>0</v>
      </c>
      <c r="H1903" s="7">
        <v>0</v>
      </c>
      <c r="I1903" s="1">
        <v>0</v>
      </c>
      <c r="J1903" s="1">
        <v>0</v>
      </c>
      <c r="K1903" s="1">
        <v>0</v>
      </c>
      <c r="L1903" s="1">
        <v>0</v>
      </c>
      <c r="M1903" s="1">
        <v>0</v>
      </c>
      <c r="N1903" s="6">
        <v>0</v>
      </c>
    </row>
    <row r="1904" spans="5:14" ht="25" x14ac:dyDescent="0.3">
      <c r="E1904" s="3" t="s">
        <v>981</v>
      </c>
      <c r="F1904" s="4"/>
      <c r="G1904" s="5">
        <v>0</v>
      </c>
      <c r="H1904" s="7">
        <v>0</v>
      </c>
      <c r="I1904" s="1">
        <v>0</v>
      </c>
      <c r="J1904" s="1">
        <v>0</v>
      </c>
      <c r="K1904" s="1">
        <v>0</v>
      </c>
      <c r="L1904" s="1">
        <v>0</v>
      </c>
      <c r="M1904" s="1">
        <v>0</v>
      </c>
      <c r="N1904" s="6">
        <v>0</v>
      </c>
    </row>
    <row r="1905" spans="2:14" ht="25" x14ac:dyDescent="0.3">
      <c r="E1905" s="3" t="s">
        <v>982</v>
      </c>
      <c r="F1905" s="4"/>
      <c r="G1905" s="5">
        <v>1</v>
      </c>
      <c r="H1905" s="7">
        <v>0</v>
      </c>
      <c r="I1905" s="1">
        <v>0</v>
      </c>
      <c r="J1905" s="1">
        <v>0</v>
      </c>
      <c r="K1905" s="1">
        <v>0</v>
      </c>
      <c r="L1905" s="1">
        <v>1</v>
      </c>
      <c r="M1905" s="1">
        <v>0</v>
      </c>
      <c r="N1905" s="6">
        <v>0</v>
      </c>
    </row>
    <row r="1906" spans="2:14" ht="25" x14ac:dyDescent="0.3">
      <c r="E1906" s="52" t="s">
        <v>983</v>
      </c>
      <c r="F1906" s="48"/>
      <c r="G1906" s="49">
        <v>0</v>
      </c>
      <c r="H1906" s="61">
        <v>0</v>
      </c>
      <c r="I1906" s="28">
        <v>0</v>
      </c>
      <c r="J1906" s="28">
        <v>0</v>
      </c>
      <c r="K1906" s="28">
        <v>0</v>
      </c>
      <c r="L1906" s="28">
        <v>0</v>
      </c>
      <c r="M1906" s="28">
        <v>0</v>
      </c>
      <c r="N1906" s="62">
        <v>0</v>
      </c>
    </row>
    <row r="1908" spans="2:14" x14ac:dyDescent="0.3">
      <c r="B1908" s="35" t="str">
        <f xml:space="preserve"> HYPERLINK("#'目次'!B32", "[26]")</f>
        <v>[26]</v>
      </c>
      <c r="C1908" s="25" t="s">
        <v>54</v>
      </c>
    </row>
    <row r="1911" spans="2:14" x14ac:dyDescent="0.3">
      <c r="C1911" s="25" t="s">
        <v>839</v>
      </c>
    </row>
    <row r="1912" spans="2:14" ht="37.5" x14ac:dyDescent="0.3">
      <c r="E1912" s="95"/>
      <c r="F1912" s="96"/>
      <c r="G1912" s="37" t="s">
        <v>16</v>
      </c>
      <c r="H1912" s="41" t="s">
        <v>55</v>
      </c>
      <c r="I1912" s="18" t="s">
        <v>56</v>
      </c>
      <c r="J1912" s="18" t="s">
        <v>57</v>
      </c>
      <c r="K1912" s="18" t="s">
        <v>58</v>
      </c>
      <c r="L1912" s="34" t="s">
        <v>59</v>
      </c>
    </row>
    <row r="1913" spans="2:14" x14ac:dyDescent="0.3">
      <c r="E1913" s="97"/>
      <c r="F1913" s="98"/>
      <c r="G1913" s="40"/>
      <c r="H1913" s="36"/>
      <c r="I1913" s="19"/>
      <c r="J1913" s="19"/>
      <c r="K1913" s="19"/>
      <c r="L1913" s="39"/>
    </row>
    <row r="1914" spans="2:14" x14ac:dyDescent="0.3">
      <c r="E1914" s="54" t="s">
        <v>16</v>
      </c>
      <c r="F1914" s="50"/>
      <c r="G1914" s="38">
        <v>55336</v>
      </c>
      <c r="H1914" s="20">
        <v>4906</v>
      </c>
      <c r="I1914" s="20">
        <v>24562</v>
      </c>
      <c r="J1914" s="20">
        <v>17342</v>
      </c>
      <c r="K1914" s="20">
        <v>6139</v>
      </c>
      <c r="L1914" s="51">
        <v>2387</v>
      </c>
    </row>
    <row r="1915" spans="2:14" ht="25" x14ac:dyDescent="0.3">
      <c r="E1915" s="3" t="s">
        <v>840</v>
      </c>
      <c r="F1915" s="4"/>
      <c r="G1915" s="29">
        <v>25</v>
      </c>
      <c r="H1915" s="32">
        <v>0</v>
      </c>
      <c r="I1915" s="17">
        <v>13</v>
      </c>
      <c r="J1915" s="17">
        <v>8</v>
      </c>
      <c r="K1915" s="17">
        <v>3</v>
      </c>
      <c r="L1915" s="33">
        <v>1</v>
      </c>
    </row>
    <row r="1916" spans="2:14" ht="25" x14ac:dyDescent="0.3">
      <c r="E1916" s="3" t="s">
        <v>841</v>
      </c>
      <c r="F1916" s="4"/>
      <c r="G1916" s="5">
        <v>26</v>
      </c>
      <c r="H1916" s="7">
        <v>5</v>
      </c>
      <c r="I1916" s="1">
        <v>11</v>
      </c>
      <c r="J1916" s="1">
        <v>6</v>
      </c>
      <c r="K1916" s="1">
        <v>4</v>
      </c>
      <c r="L1916" s="6">
        <v>0</v>
      </c>
    </row>
    <row r="1917" spans="2:14" x14ac:dyDescent="0.3">
      <c r="E1917" s="3" t="s">
        <v>842</v>
      </c>
      <c r="F1917" s="4"/>
      <c r="G1917" s="5">
        <v>74</v>
      </c>
      <c r="H1917" s="7">
        <v>5</v>
      </c>
      <c r="I1917" s="1">
        <v>34</v>
      </c>
      <c r="J1917" s="1">
        <v>24</v>
      </c>
      <c r="K1917" s="1">
        <v>8</v>
      </c>
      <c r="L1917" s="6">
        <v>3</v>
      </c>
    </row>
    <row r="1918" spans="2:14" ht="25" x14ac:dyDescent="0.3">
      <c r="E1918" s="3" t="s">
        <v>843</v>
      </c>
      <c r="F1918" s="4"/>
      <c r="G1918" s="5">
        <v>14</v>
      </c>
      <c r="H1918" s="7">
        <v>0</v>
      </c>
      <c r="I1918" s="1">
        <v>11</v>
      </c>
      <c r="J1918" s="1">
        <v>3</v>
      </c>
      <c r="K1918" s="1">
        <v>0</v>
      </c>
      <c r="L1918" s="6">
        <v>0</v>
      </c>
    </row>
    <row r="1919" spans="2:14" ht="25" x14ac:dyDescent="0.3">
      <c r="E1919" s="3" t="s">
        <v>844</v>
      </c>
      <c r="F1919" s="4"/>
      <c r="G1919" s="5">
        <v>3</v>
      </c>
      <c r="H1919" s="7">
        <v>0</v>
      </c>
      <c r="I1919" s="1">
        <v>1</v>
      </c>
      <c r="J1919" s="1">
        <v>0</v>
      </c>
      <c r="K1919" s="1">
        <v>0</v>
      </c>
      <c r="L1919" s="6">
        <v>2</v>
      </c>
    </row>
    <row r="1920" spans="2:14" ht="25" x14ac:dyDescent="0.3">
      <c r="E1920" s="3" t="s">
        <v>845</v>
      </c>
      <c r="F1920" s="4"/>
      <c r="G1920" s="5">
        <v>2</v>
      </c>
      <c r="H1920" s="7">
        <v>0</v>
      </c>
      <c r="I1920" s="1">
        <v>1</v>
      </c>
      <c r="J1920" s="1">
        <v>1</v>
      </c>
      <c r="K1920" s="1">
        <v>0</v>
      </c>
      <c r="L1920" s="6">
        <v>0</v>
      </c>
    </row>
    <row r="1921" spans="5:12" ht="25" x14ac:dyDescent="0.3">
      <c r="E1921" s="3" t="s">
        <v>846</v>
      </c>
      <c r="F1921" s="4"/>
      <c r="G1921" s="5">
        <v>128</v>
      </c>
      <c r="H1921" s="7">
        <v>10</v>
      </c>
      <c r="I1921" s="1">
        <v>46</v>
      </c>
      <c r="J1921" s="1">
        <v>50</v>
      </c>
      <c r="K1921" s="1">
        <v>18</v>
      </c>
      <c r="L1921" s="6">
        <v>4</v>
      </c>
    </row>
    <row r="1922" spans="5:12" ht="25" x14ac:dyDescent="0.3">
      <c r="E1922" s="3" t="s">
        <v>847</v>
      </c>
      <c r="F1922" s="4"/>
      <c r="G1922" s="5">
        <v>284</v>
      </c>
      <c r="H1922" s="7">
        <v>24</v>
      </c>
      <c r="I1922" s="1">
        <v>120</v>
      </c>
      <c r="J1922" s="1">
        <v>103</v>
      </c>
      <c r="K1922" s="1">
        <v>32</v>
      </c>
      <c r="L1922" s="6">
        <v>5</v>
      </c>
    </row>
    <row r="1923" spans="5:12" x14ac:dyDescent="0.3">
      <c r="E1923" s="3" t="s">
        <v>848</v>
      </c>
      <c r="F1923" s="4"/>
      <c r="G1923" s="5">
        <v>404</v>
      </c>
      <c r="H1923" s="7">
        <v>40</v>
      </c>
      <c r="I1923" s="1">
        <v>199</v>
      </c>
      <c r="J1923" s="1">
        <v>111</v>
      </c>
      <c r="K1923" s="1">
        <v>39</v>
      </c>
      <c r="L1923" s="6">
        <v>15</v>
      </c>
    </row>
    <row r="1924" spans="5:12" ht="25" x14ac:dyDescent="0.3">
      <c r="E1924" s="3" t="s">
        <v>849</v>
      </c>
      <c r="F1924" s="4"/>
      <c r="G1924" s="5">
        <v>200</v>
      </c>
      <c r="H1924" s="7">
        <v>22</v>
      </c>
      <c r="I1924" s="1">
        <v>115</v>
      </c>
      <c r="J1924" s="1">
        <v>38</v>
      </c>
      <c r="K1924" s="1">
        <v>16</v>
      </c>
      <c r="L1924" s="6">
        <v>9</v>
      </c>
    </row>
    <row r="1925" spans="5:12" ht="25" x14ac:dyDescent="0.3">
      <c r="E1925" s="3" t="s">
        <v>850</v>
      </c>
      <c r="F1925" s="4"/>
      <c r="G1925" s="5">
        <v>55</v>
      </c>
      <c r="H1925" s="7">
        <v>8</v>
      </c>
      <c r="I1925" s="1">
        <v>30</v>
      </c>
      <c r="J1925" s="1">
        <v>7</v>
      </c>
      <c r="K1925" s="1">
        <v>9</v>
      </c>
      <c r="L1925" s="6">
        <v>1</v>
      </c>
    </row>
    <row r="1926" spans="5:12" ht="25" x14ac:dyDescent="0.3">
      <c r="E1926" s="3" t="s">
        <v>851</v>
      </c>
      <c r="F1926" s="4"/>
      <c r="G1926" s="5">
        <v>2</v>
      </c>
      <c r="H1926" s="7">
        <v>0</v>
      </c>
      <c r="I1926" s="1">
        <v>1</v>
      </c>
      <c r="J1926" s="1">
        <v>0</v>
      </c>
      <c r="K1926" s="1">
        <v>0</v>
      </c>
      <c r="L1926" s="6">
        <v>1</v>
      </c>
    </row>
    <row r="1927" spans="5:12" ht="25" x14ac:dyDescent="0.3">
      <c r="E1927" s="3" t="s">
        <v>852</v>
      </c>
      <c r="F1927" s="4"/>
      <c r="G1927" s="5">
        <v>454</v>
      </c>
      <c r="H1927" s="7">
        <v>31</v>
      </c>
      <c r="I1927" s="1">
        <v>196</v>
      </c>
      <c r="J1927" s="1">
        <v>155</v>
      </c>
      <c r="K1927" s="1">
        <v>65</v>
      </c>
      <c r="L1927" s="6">
        <v>7</v>
      </c>
    </row>
    <row r="1928" spans="5:12" ht="25" x14ac:dyDescent="0.3">
      <c r="E1928" s="3" t="s">
        <v>853</v>
      </c>
      <c r="F1928" s="4"/>
      <c r="G1928" s="5">
        <v>1229</v>
      </c>
      <c r="H1928" s="7">
        <v>93</v>
      </c>
      <c r="I1928" s="1">
        <v>569</v>
      </c>
      <c r="J1928" s="1">
        <v>392</v>
      </c>
      <c r="K1928" s="1">
        <v>151</v>
      </c>
      <c r="L1928" s="6">
        <v>24</v>
      </c>
    </row>
    <row r="1929" spans="5:12" x14ac:dyDescent="0.3">
      <c r="E1929" s="3" t="s">
        <v>854</v>
      </c>
      <c r="F1929" s="4"/>
      <c r="G1929" s="5">
        <v>1384</v>
      </c>
      <c r="H1929" s="7">
        <v>114</v>
      </c>
      <c r="I1929" s="1">
        <v>667</v>
      </c>
      <c r="J1929" s="1">
        <v>413</v>
      </c>
      <c r="K1929" s="1">
        <v>129</v>
      </c>
      <c r="L1929" s="6">
        <v>61</v>
      </c>
    </row>
    <row r="1930" spans="5:12" ht="25" x14ac:dyDescent="0.3">
      <c r="E1930" s="3" t="s">
        <v>855</v>
      </c>
      <c r="F1930" s="4"/>
      <c r="G1930" s="5">
        <v>505</v>
      </c>
      <c r="H1930" s="7">
        <v>59</v>
      </c>
      <c r="I1930" s="1">
        <v>264</v>
      </c>
      <c r="J1930" s="1">
        <v>121</v>
      </c>
      <c r="K1930" s="1">
        <v>43</v>
      </c>
      <c r="L1930" s="6">
        <v>18</v>
      </c>
    </row>
    <row r="1931" spans="5:12" ht="25" x14ac:dyDescent="0.3">
      <c r="E1931" s="3" t="s">
        <v>856</v>
      </c>
      <c r="F1931" s="4"/>
      <c r="G1931" s="5">
        <v>154</v>
      </c>
      <c r="H1931" s="7">
        <v>25</v>
      </c>
      <c r="I1931" s="1">
        <v>67</v>
      </c>
      <c r="J1931" s="1">
        <v>42</v>
      </c>
      <c r="K1931" s="1">
        <v>10</v>
      </c>
      <c r="L1931" s="6">
        <v>10</v>
      </c>
    </row>
    <row r="1932" spans="5:12" ht="25" x14ac:dyDescent="0.3">
      <c r="E1932" s="3" t="s">
        <v>857</v>
      </c>
      <c r="F1932" s="4"/>
      <c r="G1932" s="5">
        <v>8</v>
      </c>
      <c r="H1932" s="7">
        <v>2</v>
      </c>
      <c r="I1932" s="1">
        <v>4</v>
      </c>
      <c r="J1932" s="1">
        <v>0</v>
      </c>
      <c r="K1932" s="1">
        <v>0</v>
      </c>
      <c r="L1932" s="6">
        <v>2</v>
      </c>
    </row>
    <row r="1933" spans="5:12" ht="25" x14ac:dyDescent="0.3">
      <c r="E1933" s="3" t="s">
        <v>858</v>
      </c>
      <c r="F1933" s="4"/>
      <c r="G1933" s="5">
        <v>795</v>
      </c>
      <c r="H1933" s="7">
        <v>46</v>
      </c>
      <c r="I1933" s="1">
        <v>314</v>
      </c>
      <c r="J1933" s="1">
        <v>287</v>
      </c>
      <c r="K1933" s="1">
        <v>125</v>
      </c>
      <c r="L1933" s="6">
        <v>23</v>
      </c>
    </row>
    <row r="1934" spans="5:12" ht="25" x14ac:dyDescent="0.3">
      <c r="E1934" s="3" t="s">
        <v>859</v>
      </c>
      <c r="F1934" s="4"/>
      <c r="G1934" s="5">
        <v>2180</v>
      </c>
      <c r="H1934" s="7">
        <v>128</v>
      </c>
      <c r="I1934" s="1">
        <v>988</v>
      </c>
      <c r="J1934" s="1">
        <v>776</v>
      </c>
      <c r="K1934" s="1">
        <v>234</v>
      </c>
      <c r="L1934" s="6">
        <v>54</v>
      </c>
    </row>
    <row r="1935" spans="5:12" x14ac:dyDescent="0.3">
      <c r="E1935" s="3" t="s">
        <v>860</v>
      </c>
      <c r="F1935" s="4"/>
      <c r="G1935" s="5">
        <v>2714</v>
      </c>
      <c r="H1935" s="7">
        <v>227</v>
      </c>
      <c r="I1935" s="1">
        <v>1278</v>
      </c>
      <c r="J1935" s="1">
        <v>806</v>
      </c>
      <c r="K1935" s="1">
        <v>269</v>
      </c>
      <c r="L1935" s="6">
        <v>134</v>
      </c>
    </row>
    <row r="1936" spans="5:12" ht="25" x14ac:dyDescent="0.3">
      <c r="E1936" s="3" t="s">
        <v>861</v>
      </c>
      <c r="F1936" s="4"/>
      <c r="G1936" s="5">
        <v>697</v>
      </c>
      <c r="H1936" s="7">
        <v>91</v>
      </c>
      <c r="I1936" s="1">
        <v>360</v>
      </c>
      <c r="J1936" s="1">
        <v>176</v>
      </c>
      <c r="K1936" s="1">
        <v>42</v>
      </c>
      <c r="L1936" s="6">
        <v>28</v>
      </c>
    </row>
    <row r="1937" spans="5:12" ht="25" x14ac:dyDescent="0.3">
      <c r="E1937" s="3" t="s">
        <v>862</v>
      </c>
      <c r="F1937" s="4"/>
      <c r="G1937" s="5">
        <v>186</v>
      </c>
      <c r="H1937" s="7">
        <v>39</v>
      </c>
      <c r="I1937" s="1">
        <v>80</v>
      </c>
      <c r="J1937" s="1">
        <v>36</v>
      </c>
      <c r="K1937" s="1">
        <v>17</v>
      </c>
      <c r="L1937" s="6">
        <v>14</v>
      </c>
    </row>
    <row r="1938" spans="5:12" ht="25" x14ac:dyDescent="0.3">
      <c r="E1938" s="3" t="s">
        <v>863</v>
      </c>
      <c r="F1938" s="4"/>
      <c r="G1938" s="5">
        <v>6</v>
      </c>
      <c r="H1938" s="7">
        <v>1</v>
      </c>
      <c r="I1938" s="1">
        <v>1</v>
      </c>
      <c r="J1938" s="1">
        <v>2</v>
      </c>
      <c r="K1938" s="1">
        <v>1</v>
      </c>
      <c r="L1938" s="6">
        <v>1</v>
      </c>
    </row>
    <row r="1939" spans="5:12" ht="25" x14ac:dyDescent="0.3">
      <c r="E1939" s="3" t="s">
        <v>864</v>
      </c>
      <c r="F1939" s="4"/>
      <c r="G1939" s="5">
        <v>1125</v>
      </c>
      <c r="H1939" s="7">
        <v>45</v>
      </c>
      <c r="I1939" s="1">
        <v>417</v>
      </c>
      <c r="J1939" s="1">
        <v>428</v>
      </c>
      <c r="K1939" s="1">
        <v>218</v>
      </c>
      <c r="L1939" s="6">
        <v>17</v>
      </c>
    </row>
    <row r="1940" spans="5:12" ht="25" x14ac:dyDescent="0.3">
      <c r="E1940" s="3" t="s">
        <v>865</v>
      </c>
      <c r="F1940" s="4"/>
      <c r="G1940" s="5">
        <v>2804</v>
      </c>
      <c r="H1940" s="7">
        <v>124</v>
      </c>
      <c r="I1940" s="1">
        <v>1236</v>
      </c>
      <c r="J1940" s="1">
        <v>1038</v>
      </c>
      <c r="K1940" s="1">
        <v>355</v>
      </c>
      <c r="L1940" s="6">
        <v>51</v>
      </c>
    </row>
    <row r="1941" spans="5:12" x14ac:dyDescent="0.3">
      <c r="E1941" s="3" t="s">
        <v>866</v>
      </c>
      <c r="F1941" s="4"/>
      <c r="G1941" s="5">
        <v>3645</v>
      </c>
      <c r="H1941" s="7">
        <v>239</v>
      </c>
      <c r="I1941" s="1">
        <v>1607</v>
      </c>
      <c r="J1941" s="1">
        <v>1240</v>
      </c>
      <c r="K1941" s="1">
        <v>361</v>
      </c>
      <c r="L1941" s="6">
        <v>198</v>
      </c>
    </row>
    <row r="1942" spans="5:12" ht="25" x14ac:dyDescent="0.3">
      <c r="E1942" s="3" t="s">
        <v>867</v>
      </c>
      <c r="F1942" s="4"/>
      <c r="G1942" s="5">
        <v>713</v>
      </c>
      <c r="H1942" s="7">
        <v>83</v>
      </c>
      <c r="I1942" s="1">
        <v>357</v>
      </c>
      <c r="J1942" s="1">
        <v>176</v>
      </c>
      <c r="K1942" s="1">
        <v>53</v>
      </c>
      <c r="L1942" s="6">
        <v>44</v>
      </c>
    </row>
    <row r="1943" spans="5:12" ht="25" x14ac:dyDescent="0.3">
      <c r="E1943" s="3" t="s">
        <v>868</v>
      </c>
      <c r="F1943" s="4"/>
      <c r="G1943" s="5">
        <v>173</v>
      </c>
      <c r="H1943" s="7">
        <v>46</v>
      </c>
      <c r="I1943" s="1">
        <v>73</v>
      </c>
      <c r="J1943" s="1">
        <v>29</v>
      </c>
      <c r="K1943" s="1">
        <v>11</v>
      </c>
      <c r="L1943" s="6">
        <v>14</v>
      </c>
    </row>
    <row r="1944" spans="5:12" ht="25" x14ac:dyDescent="0.3">
      <c r="E1944" s="3" t="s">
        <v>869</v>
      </c>
      <c r="F1944" s="4"/>
      <c r="G1944" s="5">
        <v>1</v>
      </c>
      <c r="H1944" s="7">
        <v>0</v>
      </c>
      <c r="I1944" s="1">
        <v>0</v>
      </c>
      <c r="J1944" s="1">
        <v>0</v>
      </c>
      <c r="K1944" s="1">
        <v>0</v>
      </c>
      <c r="L1944" s="6">
        <v>1</v>
      </c>
    </row>
    <row r="1945" spans="5:12" ht="25" x14ac:dyDescent="0.3">
      <c r="E1945" s="3" t="s">
        <v>870</v>
      </c>
      <c r="F1945" s="4"/>
      <c r="G1945" s="5">
        <v>563</v>
      </c>
      <c r="H1945" s="7">
        <v>16</v>
      </c>
      <c r="I1945" s="1">
        <v>146</v>
      </c>
      <c r="J1945" s="1">
        <v>240</v>
      </c>
      <c r="K1945" s="1">
        <v>150</v>
      </c>
      <c r="L1945" s="6">
        <v>11</v>
      </c>
    </row>
    <row r="1946" spans="5:12" ht="25" x14ac:dyDescent="0.3">
      <c r="E1946" s="3" t="s">
        <v>871</v>
      </c>
      <c r="F1946" s="4"/>
      <c r="G1946" s="5">
        <v>1181</v>
      </c>
      <c r="H1946" s="7">
        <v>33</v>
      </c>
      <c r="I1946" s="1">
        <v>447</v>
      </c>
      <c r="J1946" s="1">
        <v>498</v>
      </c>
      <c r="K1946" s="1">
        <v>173</v>
      </c>
      <c r="L1946" s="6">
        <v>30</v>
      </c>
    </row>
    <row r="1947" spans="5:12" x14ac:dyDescent="0.3">
      <c r="E1947" s="3" t="s">
        <v>872</v>
      </c>
      <c r="F1947" s="4"/>
      <c r="G1947" s="5">
        <v>1787</v>
      </c>
      <c r="H1947" s="7">
        <v>71</v>
      </c>
      <c r="I1947" s="1">
        <v>703</v>
      </c>
      <c r="J1947" s="1">
        <v>732</v>
      </c>
      <c r="K1947" s="1">
        <v>211</v>
      </c>
      <c r="L1947" s="6">
        <v>70</v>
      </c>
    </row>
    <row r="1948" spans="5:12" ht="25" x14ac:dyDescent="0.3">
      <c r="E1948" s="3" t="s">
        <v>873</v>
      </c>
      <c r="F1948" s="4"/>
      <c r="G1948" s="5">
        <v>362</v>
      </c>
      <c r="H1948" s="7">
        <v>24</v>
      </c>
      <c r="I1948" s="1">
        <v>181</v>
      </c>
      <c r="J1948" s="1">
        <v>114</v>
      </c>
      <c r="K1948" s="1">
        <v>25</v>
      </c>
      <c r="L1948" s="6">
        <v>18</v>
      </c>
    </row>
    <row r="1949" spans="5:12" ht="25" x14ac:dyDescent="0.3">
      <c r="E1949" s="3" t="s">
        <v>874</v>
      </c>
      <c r="F1949" s="4"/>
      <c r="G1949" s="5">
        <v>116</v>
      </c>
      <c r="H1949" s="7">
        <v>31</v>
      </c>
      <c r="I1949" s="1">
        <v>46</v>
      </c>
      <c r="J1949" s="1">
        <v>22</v>
      </c>
      <c r="K1949" s="1">
        <v>9</v>
      </c>
      <c r="L1949" s="6">
        <v>8</v>
      </c>
    </row>
    <row r="1950" spans="5:12" ht="25" x14ac:dyDescent="0.3">
      <c r="E1950" s="3" t="s">
        <v>875</v>
      </c>
      <c r="F1950" s="4"/>
      <c r="G1950" s="5">
        <v>3</v>
      </c>
      <c r="H1950" s="7">
        <v>0</v>
      </c>
      <c r="I1950" s="1">
        <v>1</v>
      </c>
      <c r="J1950" s="1">
        <v>1</v>
      </c>
      <c r="K1950" s="1">
        <v>0</v>
      </c>
      <c r="L1950" s="6">
        <v>1</v>
      </c>
    </row>
    <row r="1951" spans="5:12" ht="25" x14ac:dyDescent="0.3">
      <c r="E1951" s="3" t="s">
        <v>876</v>
      </c>
      <c r="F1951" s="4"/>
      <c r="G1951" s="5">
        <v>199</v>
      </c>
      <c r="H1951" s="7">
        <v>3</v>
      </c>
      <c r="I1951" s="1">
        <v>49</v>
      </c>
      <c r="J1951" s="1">
        <v>80</v>
      </c>
      <c r="K1951" s="1">
        <v>62</v>
      </c>
      <c r="L1951" s="6">
        <v>5</v>
      </c>
    </row>
    <row r="1952" spans="5:12" ht="25" x14ac:dyDescent="0.3">
      <c r="E1952" s="3" t="s">
        <v>877</v>
      </c>
      <c r="F1952" s="4"/>
      <c r="G1952" s="5">
        <v>388</v>
      </c>
      <c r="H1952" s="7">
        <v>8</v>
      </c>
      <c r="I1952" s="1">
        <v>113</v>
      </c>
      <c r="J1952" s="1">
        <v>183</v>
      </c>
      <c r="K1952" s="1">
        <v>79</v>
      </c>
      <c r="L1952" s="6">
        <v>5</v>
      </c>
    </row>
    <row r="1953" spans="5:12" x14ac:dyDescent="0.3">
      <c r="E1953" s="3" t="s">
        <v>878</v>
      </c>
      <c r="F1953" s="4"/>
      <c r="G1953" s="5">
        <v>769</v>
      </c>
      <c r="H1953" s="7">
        <v>29</v>
      </c>
      <c r="I1953" s="1">
        <v>253</v>
      </c>
      <c r="J1953" s="1">
        <v>335</v>
      </c>
      <c r="K1953" s="1">
        <v>113</v>
      </c>
      <c r="L1953" s="6">
        <v>39</v>
      </c>
    </row>
    <row r="1954" spans="5:12" ht="25" x14ac:dyDescent="0.3">
      <c r="E1954" s="3" t="s">
        <v>879</v>
      </c>
      <c r="F1954" s="4"/>
      <c r="G1954" s="5">
        <v>167</v>
      </c>
      <c r="H1954" s="7">
        <v>17</v>
      </c>
      <c r="I1954" s="1">
        <v>67</v>
      </c>
      <c r="J1954" s="1">
        <v>58</v>
      </c>
      <c r="K1954" s="1">
        <v>13</v>
      </c>
      <c r="L1954" s="6">
        <v>12</v>
      </c>
    </row>
    <row r="1955" spans="5:12" ht="25" x14ac:dyDescent="0.3">
      <c r="E1955" s="3" t="s">
        <v>880</v>
      </c>
      <c r="F1955" s="4"/>
      <c r="G1955" s="5">
        <v>44</v>
      </c>
      <c r="H1955" s="7">
        <v>2</v>
      </c>
      <c r="I1955" s="1">
        <v>22</v>
      </c>
      <c r="J1955" s="1">
        <v>11</v>
      </c>
      <c r="K1955" s="1">
        <v>3</v>
      </c>
      <c r="L1955" s="6">
        <v>6</v>
      </c>
    </row>
    <row r="1956" spans="5:12" ht="25" x14ac:dyDescent="0.3">
      <c r="E1956" s="3" t="s">
        <v>881</v>
      </c>
      <c r="F1956" s="4"/>
      <c r="G1956" s="5">
        <v>3</v>
      </c>
      <c r="H1956" s="7">
        <v>1</v>
      </c>
      <c r="I1956" s="1">
        <v>0</v>
      </c>
      <c r="J1956" s="1">
        <v>0</v>
      </c>
      <c r="K1956" s="1">
        <v>0</v>
      </c>
      <c r="L1956" s="6">
        <v>2</v>
      </c>
    </row>
    <row r="1957" spans="5:12" ht="25" x14ac:dyDescent="0.3">
      <c r="E1957" s="3" t="s">
        <v>882</v>
      </c>
      <c r="F1957" s="4"/>
      <c r="G1957" s="5">
        <v>42</v>
      </c>
      <c r="H1957" s="7">
        <v>1</v>
      </c>
      <c r="I1957" s="1">
        <v>12</v>
      </c>
      <c r="J1957" s="1">
        <v>16</v>
      </c>
      <c r="K1957" s="1">
        <v>12</v>
      </c>
      <c r="L1957" s="6">
        <v>1</v>
      </c>
    </row>
    <row r="1958" spans="5:12" ht="25" x14ac:dyDescent="0.3">
      <c r="E1958" s="3" t="s">
        <v>883</v>
      </c>
      <c r="F1958" s="4"/>
      <c r="G1958" s="5">
        <v>68</v>
      </c>
      <c r="H1958" s="7">
        <v>1</v>
      </c>
      <c r="I1958" s="1">
        <v>20</v>
      </c>
      <c r="J1958" s="1">
        <v>27</v>
      </c>
      <c r="K1958" s="1">
        <v>18</v>
      </c>
      <c r="L1958" s="6">
        <v>2</v>
      </c>
    </row>
    <row r="1959" spans="5:12" x14ac:dyDescent="0.3">
      <c r="E1959" s="3" t="s">
        <v>884</v>
      </c>
      <c r="F1959" s="4"/>
      <c r="G1959" s="5">
        <v>109</v>
      </c>
      <c r="H1959" s="7">
        <v>4</v>
      </c>
      <c r="I1959" s="1">
        <v>30</v>
      </c>
      <c r="J1959" s="1">
        <v>51</v>
      </c>
      <c r="K1959" s="1">
        <v>19</v>
      </c>
      <c r="L1959" s="6">
        <v>5</v>
      </c>
    </row>
    <row r="1960" spans="5:12" ht="25" x14ac:dyDescent="0.3">
      <c r="E1960" s="3" t="s">
        <v>885</v>
      </c>
      <c r="F1960" s="4"/>
      <c r="G1960" s="5">
        <v>19</v>
      </c>
      <c r="H1960" s="7">
        <v>2</v>
      </c>
      <c r="I1960" s="1">
        <v>7</v>
      </c>
      <c r="J1960" s="1">
        <v>8</v>
      </c>
      <c r="K1960" s="1">
        <v>2</v>
      </c>
      <c r="L1960" s="6">
        <v>0</v>
      </c>
    </row>
    <row r="1961" spans="5:12" ht="25" x14ac:dyDescent="0.3">
      <c r="E1961" s="3" t="s">
        <v>886</v>
      </c>
      <c r="F1961" s="4"/>
      <c r="G1961" s="5">
        <v>7</v>
      </c>
      <c r="H1961" s="7">
        <v>0</v>
      </c>
      <c r="I1961" s="1">
        <v>4</v>
      </c>
      <c r="J1961" s="1">
        <v>0</v>
      </c>
      <c r="K1961" s="1">
        <v>2</v>
      </c>
      <c r="L1961" s="6">
        <v>1</v>
      </c>
    </row>
    <row r="1962" spans="5:12" x14ac:dyDescent="0.3">
      <c r="E1962" s="3" t="s">
        <v>887</v>
      </c>
      <c r="F1962" s="4"/>
      <c r="G1962" s="5">
        <v>2</v>
      </c>
      <c r="H1962" s="7">
        <v>0</v>
      </c>
      <c r="I1962" s="1">
        <v>0</v>
      </c>
      <c r="J1962" s="1">
        <v>1</v>
      </c>
      <c r="K1962" s="1">
        <v>0</v>
      </c>
      <c r="L1962" s="6">
        <v>1</v>
      </c>
    </row>
    <row r="1963" spans="5:12" ht="25" x14ac:dyDescent="0.3">
      <c r="E1963" s="3" t="s">
        <v>888</v>
      </c>
      <c r="F1963" s="4"/>
      <c r="G1963" s="5">
        <v>33</v>
      </c>
      <c r="H1963" s="7">
        <v>3</v>
      </c>
      <c r="I1963" s="1">
        <v>18</v>
      </c>
      <c r="J1963" s="1">
        <v>11</v>
      </c>
      <c r="K1963" s="1">
        <v>1</v>
      </c>
      <c r="L1963" s="6">
        <v>0</v>
      </c>
    </row>
    <row r="1964" spans="5:12" ht="25" x14ac:dyDescent="0.3">
      <c r="E1964" s="3" t="s">
        <v>889</v>
      </c>
      <c r="F1964" s="4"/>
      <c r="G1964" s="5">
        <v>62</v>
      </c>
      <c r="H1964" s="7">
        <v>7</v>
      </c>
      <c r="I1964" s="1">
        <v>30</v>
      </c>
      <c r="J1964" s="1">
        <v>17</v>
      </c>
      <c r="K1964" s="1">
        <v>8</v>
      </c>
      <c r="L1964" s="6">
        <v>0</v>
      </c>
    </row>
    <row r="1965" spans="5:12" x14ac:dyDescent="0.3">
      <c r="E1965" s="3" t="s">
        <v>890</v>
      </c>
      <c r="F1965" s="4"/>
      <c r="G1965" s="5">
        <v>144</v>
      </c>
      <c r="H1965" s="7">
        <v>4</v>
      </c>
      <c r="I1965" s="1">
        <v>83</v>
      </c>
      <c r="J1965" s="1">
        <v>43</v>
      </c>
      <c r="K1965" s="1">
        <v>11</v>
      </c>
      <c r="L1965" s="6">
        <v>3</v>
      </c>
    </row>
    <row r="1966" spans="5:12" ht="25" x14ac:dyDescent="0.3">
      <c r="E1966" s="3" t="s">
        <v>891</v>
      </c>
      <c r="F1966" s="4"/>
      <c r="G1966" s="5">
        <v>30</v>
      </c>
      <c r="H1966" s="7">
        <v>7</v>
      </c>
      <c r="I1966" s="1">
        <v>15</v>
      </c>
      <c r="J1966" s="1">
        <v>4</v>
      </c>
      <c r="K1966" s="1">
        <v>3</v>
      </c>
      <c r="L1966" s="6">
        <v>1</v>
      </c>
    </row>
    <row r="1967" spans="5:12" ht="25" x14ac:dyDescent="0.3">
      <c r="E1967" s="3" t="s">
        <v>892</v>
      </c>
      <c r="F1967" s="4"/>
      <c r="G1967" s="5">
        <v>8</v>
      </c>
      <c r="H1967" s="7">
        <v>3</v>
      </c>
      <c r="I1967" s="1">
        <v>4</v>
      </c>
      <c r="J1967" s="1">
        <v>1</v>
      </c>
      <c r="K1967" s="1">
        <v>0</v>
      </c>
      <c r="L1967" s="6">
        <v>0</v>
      </c>
    </row>
    <row r="1968" spans="5:12" ht="25" x14ac:dyDescent="0.3">
      <c r="E1968" s="3" t="s">
        <v>893</v>
      </c>
      <c r="F1968" s="4"/>
      <c r="G1968" s="5">
        <v>19</v>
      </c>
      <c r="H1968" s="7">
        <v>1</v>
      </c>
      <c r="I1968" s="1">
        <v>7</v>
      </c>
      <c r="J1968" s="1">
        <v>8</v>
      </c>
      <c r="K1968" s="1">
        <v>1</v>
      </c>
      <c r="L1968" s="6">
        <v>2</v>
      </c>
    </row>
    <row r="1969" spans="5:12" ht="25" x14ac:dyDescent="0.3">
      <c r="E1969" s="3" t="s">
        <v>894</v>
      </c>
      <c r="F1969" s="4"/>
      <c r="G1969" s="5">
        <v>180</v>
      </c>
      <c r="H1969" s="7">
        <v>12</v>
      </c>
      <c r="I1969" s="1">
        <v>77</v>
      </c>
      <c r="J1969" s="1">
        <v>54</v>
      </c>
      <c r="K1969" s="1">
        <v>35</v>
      </c>
      <c r="L1969" s="6">
        <v>2</v>
      </c>
    </row>
    <row r="1970" spans="5:12" ht="25" x14ac:dyDescent="0.3">
      <c r="E1970" s="3" t="s">
        <v>895</v>
      </c>
      <c r="F1970" s="4"/>
      <c r="G1970" s="5">
        <v>461</v>
      </c>
      <c r="H1970" s="7">
        <v>40</v>
      </c>
      <c r="I1970" s="1">
        <v>243</v>
      </c>
      <c r="J1970" s="1">
        <v>125</v>
      </c>
      <c r="K1970" s="1">
        <v>40</v>
      </c>
      <c r="L1970" s="6">
        <v>13</v>
      </c>
    </row>
    <row r="1971" spans="5:12" x14ac:dyDescent="0.3">
      <c r="E1971" s="3" t="s">
        <v>896</v>
      </c>
      <c r="F1971" s="4"/>
      <c r="G1971" s="5">
        <v>961</v>
      </c>
      <c r="H1971" s="7">
        <v>101</v>
      </c>
      <c r="I1971" s="1">
        <v>463</v>
      </c>
      <c r="J1971" s="1">
        <v>295</v>
      </c>
      <c r="K1971" s="1">
        <v>69</v>
      </c>
      <c r="L1971" s="6">
        <v>33</v>
      </c>
    </row>
    <row r="1972" spans="5:12" ht="25" x14ac:dyDescent="0.3">
      <c r="E1972" s="3" t="s">
        <v>897</v>
      </c>
      <c r="F1972" s="4"/>
      <c r="G1972" s="5">
        <v>440</v>
      </c>
      <c r="H1972" s="7">
        <v>75</v>
      </c>
      <c r="I1972" s="1">
        <v>225</v>
      </c>
      <c r="J1972" s="1">
        <v>105</v>
      </c>
      <c r="K1972" s="1">
        <v>21</v>
      </c>
      <c r="L1972" s="6">
        <v>14</v>
      </c>
    </row>
    <row r="1973" spans="5:12" ht="25" x14ac:dyDescent="0.3">
      <c r="E1973" s="3" t="s">
        <v>898</v>
      </c>
      <c r="F1973" s="4"/>
      <c r="G1973" s="5">
        <v>92</v>
      </c>
      <c r="H1973" s="7">
        <v>24</v>
      </c>
      <c r="I1973" s="1">
        <v>49</v>
      </c>
      <c r="J1973" s="1">
        <v>17</v>
      </c>
      <c r="K1973" s="1">
        <v>0</v>
      </c>
      <c r="L1973" s="6">
        <v>2</v>
      </c>
    </row>
    <row r="1974" spans="5:12" ht="25" x14ac:dyDescent="0.3">
      <c r="E1974" s="3" t="s">
        <v>899</v>
      </c>
      <c r="F1974" s="4"/>
      <c r="G1974" s="5">
        <v>8</v>
      </c>
      <c r="H1974" s="7">
        <v>2</v>
      </c>
      <c r="I1974" s="1">
        <v>5</v>
      </c>
      <c r="J1974" s="1">
        <v>1</v>
      </c>
      <c r="K1974" s="1">
        <v>0</v>
      </c>
      <c r="L1974" s="6">
        <v>0</v>
      </c>
    </row>
    <row r="1975" spans="5:12" ht="25" x14ac:dyDescent="0.3">
      <c r="E1975" s="3" t="s">
        <v>900</v>
      </c>
      <c r="F1975" s="4"/>
      <c r="G1975" s="5">
        <v>500</v>
      </c>
      <c r="H1975" s="7">
        <v>31</v>
      </c>
      <c r="I1975" s="1">
        <v>236</v>
      </c>
      <c r="J1975" s="1">
        <v>159</v>
      </c>
      <c r="K1975" s="1">
        <v>66</v>
      </c>
      <c r="L1975" s="6">
        <v>8</v>
      </c>
    </row>
    <row r="1976" spans="5:12" ht="25" x14ac:dyDescent="0.3">
      <c r="E1976" s="3" t="s">
        <v>901</v>
      </c>
      <c r="F1976" s="4"/>
      <c r="G1976" s="5">
        <v>1531</v>
      </c>
      <c r="H1976" s="7">
        <v>147</v>
      </c>
      <c r="I1976" s="1">
        <v>748</v>
      </c>
      <c r="J1976" s="1">
        <v>446</v>
      </c>
      <c r="K1976" s="1">
        <v>155</v>
      </c>
      <c r="L1976" s="6">
        <v>35</v>
      </c>
    </row>
    <row r="1977" spans="5:12" x14ac:dyDescent="0.3">
      <c r="E1977" s="3" t="s">
        <v>902</v>
      </c>
      <c r="F1977" s="4"/>
      <c r="G1977" s="5">
        <v>2275</v>
      </c>
      <c r="H1977" s="7">
        <v>295</v>
      </c>
      <c r="I1977" s="1">
        <v>1162</v>
      </c>
      <c r="J1977" s="1">
        <v>546</v>
      </c>
      <c r="K1977" s="1">
        <v>188</v>
      </c>
      <c r="L1977" s="6">
        <v>84</v>
      </c>
    </row>
    <row r="1978" spans="5:12" ht="25" x14ac:dyDescent="0.3">
      <c r="E1978" s="3" t="s">
        <v>903</v>
      </c>
      <c r="F1978" s="4"/>
      <c r="G1978" s="5">
        <v>824</v>
      </c>
      <c r="H1978" s="7">
        <v>185</v>
      </c>
      <c r="I1978" s="1">
        <v>412</v>
      </c>
      <c r="J1978" s="1">
        <v>150</v>
      </c>
      <c r="K1978" s="1">
        <v>48</v>
      </c>
      <c r="L1978" s="6">
        <v>29</v>
      </c>
    </row>
    <row r="1979" spans="5:12" ht="25" x14ac:dyDescent="0.3">
      <c r="E1979" s="3" t="s">
        <v>904</v>
      </c>
      <c r="F1979" s="4"/>
      <c r="G1979" s="5">
        <v>170</v>
      </c>
      <c r="H1979" s="7">
        <v>61</v>
      </c>
      <c r="I1979" s="1">
        <v>82</v>
      </c>
      <c r="J1979" s="1">
        <v>18</v>
      </c>
      <c r="K1979" s="1">
        <v>3</v>
      </c>
      <c r="L1979" s="6">
        <v>6</v>
      </c>
    </row>
    <row r="1980" spans="5:12" ht="25" x14ac:dyDescent="0.3">
      <c r="E1980" s="3" t="s">
        <v>905</v>
      </c>
      <c r="F1980" s="4"/>
      <c r="G1980" s="5">
        <v>16</v>
      </c>
      <c r="H1980" s="7">
        <v>3</v>
      </c>
      <c r="I1980" s="1">
        <v>7</v>
      </c>
      <c r="J1980" s="1">
        <v>4</v>
      </c>
      <c r="K1980" s="1">
        <v>0</v>
      </c>
      <c r="L1980" s="6">
        <v>2</v>
      </c>
    </row>
    <row r="1981" spans="5:12" ht="25" x14ac:dyDescent="0.3">
      <c r="E1981" s="3" t="s">
        <v>906</v>
      </c>
      <c r="F1981" s="4"/>
      <c r="G1981" s="5">
        <v>925</v>
      </c>
      <c r="H1981" s="7">
        <v>72</v>
      </c>
      <c r="I1981" s="1">
        <v>325</v>
      </c>
      <c r="J1981" s="1">
        <v>326</v>
      </c>
      <c r="K1981" s="1">
        <v>181</v>
      </c>
      <c r="L1981" s="6">
        <v>21</v>
      </c>
    </row>
    <row r="1982" spans="5:12" ht="25" x14ac:dyDescent="0.3">
      <c r="E1982" s="3" t="s">
        <v>907</v>
      </c>
      <c r="F1982" s="4"/>
      <c r="G1982" s="5">
        <v>2452</v>
      </c>
      <c r="H1982" s="7">
        <v>192</v>
      </c>
      <c r="I1982" s="1">
        <v>1147</v>
      </c>
      <c r="J1982" s="1">
        <v>747</v>
      </c>
      <c r="K1982" s="1">
        <v>300</v>
      </c>
      <c r="L1982" s="6">
        <v>66</v>
      </c>
    </row>
    <row r="1983" spans="5:12" x14ac:dyDescent="0.3">
      <c r="E1983" s="3" t="s">
        <v>908</v>
      </c>
      <c r="F1983" s="4"/>
      <c r="G1983" s="5">
        <v>4259</v>
      </c>
      <c r="H1983" s="7">
        <v>430</v>
      </c>
      <c r="I1983" s="1">
        <v>2102</v>
      </c>
      <c r="J1983" s="1">
        <v>1135</v>
      </c>
      <c r="K1983" s="1">
        <v>368</v>
      </c>
      <c r="L1983" s="6">
        <v>224</v>
      </c>
    </row>
    <row r="1984" spans="5:12" ht="25" x14ac:dyDescent="0.3">
      <c r="E1984" s="3" t="s">
        <v>909</v>
      </c>
      <c r="F1984" s="4"/>
      <c r="G1984" s="5">
        <v>1167</v>
      </c>
      <c r="H1984" s="7">
        <v>213</v>
      </c>
      <c r="I1984" s="1">
        <v>615</v>
      </c>
      <c r="J1984" s="1">
        <v>232</v>
      </c>
      <c r="K1984" s="1">
        <v>56</v>
      </c>
      <c r="L1984" s="6">
        <v>51</v>
      </c>
    </row>
    <row r="1985" spans="5:12" ht="25" x14ac:dyDescent="0.3">
      <c r="E1985" s="3" t="s">
        <v>910</v>
      </c>
      <c r="F1985" s="4"/>
      <c r="G1985" s="5">
        <v>272</v>
      </c>
      <c r="H1985" s="7">
        <v>96</v>
      </c>
      <c r="I1985" s="1">
        <v>113</v>
      </c>
      <c r="J1985" s="1">
        <v>36</v>
      </c>
      <c r="K1985" s="1">
        <v>13</v>
      </c>
      <c r="L1985" s="6">
        <v>14</v>
      </c>
    </row>
    <row r="1986" spans="5:12" ht="25" x14ac:dyDescent="0.3">
      <c r="E1986" s="3" t="s">
        <v>911</v>
      </c>
      <c r="F1986" s="4"/>
      <c r="G1986" s="5">
        <v>45</v>
      </c>
      <c r="H1986" s="7">
        <v>5</v>
      </c>
      <c r="I1986" s="1">
        <v>16</v>
      </c>
      <c r="J1986" s="1">
        <v>6</v>
      </c>
      <c r="K1986" s="1">
        <v>4</v>
      </c>
      <c r="L1986" s="6">
        <v>14</v>
      </c>
    </row>
    <row r="1987" spans="5:12" ht="25" x14ac:dyDescent="0.3">
      <c r="E1987" s="3" t="s">
        <v>912</v>
      </c>
      <c r="F1987" s="4"/>
      <c r="G1987" s="5">
        <v>898</v>
      </c>
      <c r="H1987" s="7">
        <v>50</v>
      </c>
      <c r="I1987" s="1">
        <v>352</v>
      </c>
      <c r="J1987" s="1">
        <v>318</v>
      </c>
      <c r="K1987" s="1">
        <v>157</v>
      </c>
      <c r="L1987" s="6">
        <v>21</v>
      </c>
    </row>
    <row r="1988" spans="5:12" ht="25" x14ac:dyDescent="0.3">
      <c r="E1988" s="3" t="s">
        <v>913</v>
      </c>
      <c r="F1988" s="4"/>
      <c r="G1988" s="5">
        <v>2158</v>
      </c>
      <c r="H1988" s="7">
        <v>146</v>
      </c>
      <c r="I1988" s="1">
        <v>945</v>
      </c>
      <c r="J1988" s="1">
        <v>757</v>
      </c>
      <c r="K1988" s="1">
        <v>254</v>
      </c>
      <c r="L1988" s="6">
        <v>56</v>
      </c>
    </row>
    <row r="1989" spans="5:12" x14ac:dyDescent="0.3">
      <c r="E1989" s="3" t="s">
        <v>914</v>
      </c>
      <c r="F1989" s="4"/>
      <c r="G1989" s="5">
        <v>3680</v>
      </c>
      <c r="H1989" s="7">
        <v>373</v>
      </c>
      <c r="I1989" s="1">
        <v>1643</v>
      </c>
      <c r="J1989" s="1">
        <v>1100</v>
      </c>
      <c r="K1989" s="1">
        <v>329</v>
      </c>
      <c r="L1989" s="6">
        <v>235</v>
      </c>
    </row>
    <row r="1990" spans="5:12" ht="25" x14ac:dyDescent="0.3">
      <c r="E1990" s="3" t="s">
        <v>915</v>
      </c>
      <c r="F1990" s="4"/>
      <c r="G1990" s="5">
        <v>950</v>
      </c>
      <c r="H1990" s="7">
        <v>156</v>
      </c>
      <c r="I1990" s="1">
        <v>470</v>
      </c>
      <c r="J1990" s="1">
        <v>200</v>
      </c>
      <c r="K1990" s="1">
        <v>61</v>
      </c>
      <c r="L1990" s="6">
        <v>63</v>
      </c>
    </row>
    <row r="1991" spans="5:12" ht="25" x14ac:dyDescent="0.3">
      <c r="E1991" s="3" t="s">
        <v>916</v>
      </c>
      <c r="F1991" s="4"/>
      <c r="G1991" s="5">
        <v>237</v>
      </c>
      <c r="H1991" s="7">
        <v>70</v>
      </c>
      <c r="I1991" s="1">
        <v>105</v>
      </c>
      <c r="J1991" s="1">
        <v>36</v>
      </c>
      <c r="K1991" s="1">
        <v>9</v>
      </c>
      <c r="L1991" s="6">
        <v>17</v>
      </c>
    </row>
    <row r="1992" spans="5:12" ht="25" x14ac:dyDescent="0.3">
      <c r="E1992" s="3" t="s">
        <v>917</v>
      </c>
      <c r="F1992" s="4"/>
      <c r="G1992" s="5">
        <v>30</v>
      </c>
      <c r="H1992" s="7">
        <v>2</v>
      </c>
      <c r="I1992" s="1">
        <v>9</v>
      </c>
      <c r="J1992" s="1">
        <v>6</v>
      </c>
      <c r="K1992" s="1">
        <v>2</v>
      </c>
      <c r="L1992" s="6">
        <v>11</v>
      </c>
    </row>
    <row r="1993" spans="5:12" ht="25" x14ac:dyDescent="0.3">
      <c r="E1993" s="3" t="s">
        <v>918</v>
      </c>
      <c r="F1993" s="4"/>
      <c r="G1993" s="5">
        <v>441</v>
      </c>
      <c r="H1993" s="7">
        <v>13</v>
      </c>
      <c r="I1993" s="1">
        <v>134</v>
      </c>
      <c r="J1993" s="1">
        <v>174</v>
      </c>
      <c r="K1993" s="1">
        <v>107</v>
      </c>
      <c r="L1993" s="6">
        <v>13</v>
      </c>
    </row>
    <row r="1994" spans="5:12" ht="25" x14ac:dyDescent="0.3">
      <c r="E1994" s="3" t="s">
        <v>919</v>
      </c>
      <c r="F1994" s="4"/>
      <c r="G1994" s="5">
        <v>809</v>
      </c>
      <c r="H1994" s="7">
        <v>39</v>
      </c>
      <c r="I1994" s="1">
        <v>314</v>
      </c>
      <c r="J1994" s="1">
        <v>305</v>
      </c>
      <c r="K1994" s="1">
        <v>123</v>
      </c>
      <c r="L1994" s="6">
        <v>28</v>
      </c>
    </row>
    <row r="1995" spans="5:12" x14ac:dyDescent="0.3">
      <c r="E1995" s="3" t="s">
        <v>920</v>
      </c>
      <c r="F1995" s="4"/>
      <c r="G1995" s="5">
        <v>1306</v>
      </c>
      <c r="H1995" s="7">
        <v>87</v>
      </c>
      <c r="I1995" s="1">
        <v>533</v>
      </c>
      <c r="J1995" s="1">
        <v>435</v>
      </c>
      <c r="K1995" s="1">
        <v>179</v>
      </c>
      <c r="L1995" s="6">
        <v>72</v>
      </c>
    </row>
    <row r="1996" spans="5:12" ht="25" x14ac:dyDescent="0.3">
      <c r="E1996" s="3" t="s">
        <v>921</v>
      </c>
      <c r="F1996" s="4"/>
      <c r="G1996" s="5">
        <v>266</v>
      </c>
      <c r="H1996" s="7">
        <v>41</v>
      </c>
      <c r="I1996" s="1">
        <v>117</v>
      </c>
      <c r="J1996" s="1">
        <v>66</v>
      </c>
      <c r="K1996" s="1">
        <v>22</v>
      </c>
      <c r="L1996" s="6">
        <v>20</v>
      </c>
    </row>
    <row r="1997" spans="5:12" ht="25" x14ac:dyDescent="0.3">
      <c r="E1997" s="3" t="s">
        <v>922</v>
      </c>
      <c r="F1997" s="4"/>
      <c r="G1997" s="5">
        <v>56</v>
      </c>
      <c r="H1997" s="7">
        <v>15</v>
      </c>
      <c r="I1997" s="1">
        <v>24</v>
      </c>
      <c r="J1997" s="1">
        <v>8</v>
      </c>
      <c r="K1997" s="1">
        <v>3</v>
      </c>
      <c r="L1997" s="6">
        <v>6</v>
      </c>
    </row>
    <row r="1998" spans="5:12" ht="25" x14ac:dyDescent="0.3">
      <c r="E1998" s="3" t="s">
        <v>923</v>
      </c>
      <c r="F1998" s="4"/>
      <c r="G1998" s="5">
        <v>8</v>
      </c>
      <c r="H1998" s="7">
        <v>0</v>
      </c>
      <c r="I1998" s="1">
        <v>1</v>
      </c>
      <c r="J1998" s="1">
        <v>1</v>
      </c>
      <c r="K1998" s="1">
        <v>0</v>
      </c>
      <c r="L1998" s="6">
        <v>6</v>
      </c>
    </row>
    <row r="1999" spans="5:12" ht="25" x14ac:dyDescent="0.3">
      <c r="E1999" s="3" t="s">
        <v>924</v>
      </c>
      <c r="F1999" s="4"/>
      <c r="G1999" s="5">
        <v>185</v>
      </c>
      <c r="H1999" s="7">
        <v>2</v>
      </c>
      <c r="I1999" s="1">
        <v>45</v>
      </c>
      <c r="J1999" s="1">
        <v>87</v>
      </c>
      <c r="K1999" s="1">
        <v>46</v>
      </c>
      <c r="L1999" s="6">
        <v>5</v>
      </c>
    </row>
    <row r="2000" spans="5:12" ht="25" x14ac:dyDescent="0.3">
      <c r="E2000" s="3" t="s">
        <v>925</v>
      </c>
      <c r="F2000" s="4"/>
      <c r="G2000" s="5">
        <v>277</v>
      </c>
      <c r="H2000" s="7">
        <v>11</v>
      </c>
      <c r="I2000" s="1">
        <v>93</v>
      </c>
      <c r="J2000" s="1">
        <v>116</v>
      </c>
      <c r="K2000" s="1">
        <v>45</v>
      </c>
      <c r="L2000" s="6">
        <v>12</v>
      </c>
    </row>
    <row r="2001" spans="5:12" x14ac:dyDescent="0.3">
      <c r="E2001" s="3" t="s">
        <v>926</v>
      </c>
      <c r="F2001" s="4"/>
      <c r="G2001" s="5">
        <v>373</v>
      </c>
      <c r="H2001" s="7">
        <v>14</v>
      </c>
      <c r="I2001" s="1">
        <v>120</v>
      </c>
      <c r="J2001" s="1">
        <v>165</v>
      </c>
      <c r="K2001" s="1">
        <v>56</v>
      </c>
      <c r="L2001" s="6">
        <v>18</v>
      </c>
    </row>
    <row r="2002" spans="5:12" ht="25" x14ac:dyDescent="0.3">
      <c r="E2002" s="3" t="s">
        <v>927</v>
      </c>
      <c r="F2002" s="4"/>
      <c r="G2002" s="5">
        <v>52</v>
      </c>
      <c r="H2002" s="7">
        <v>9</v>
      </c>
      <c r="I2002" s="1">
        <v>18</v>
      </c>
      <c r="J2002" s="1">
        <v>16</v>
      </c>
      <c r="K2002" s="1">
        <v>6</v>
      </c>
      <c r="L2002" s="6">
        <v>3</v>
      </c>
    </row>
    <row r="2003" spans="5:12" ht="25" x14ac:dyDescent="0.3">
      <c r="E2003" s="3" t="s">
        <v>928</v>
      </c>
      <c r="F2003" s="4"/>
      <c r="G2003" s="5">
        <v>7</v>
      </c>
      <c r="H2003" s="7">
        <v>0</v>
      </c>
      <c r="I2003" s="1">
        <v>6</v>
      </c>
      <c r="J2003" s="1">
        <v>1</v>
      </c>
      <c r="K2003" s="1">
        <v>0</v>
      </c>
      <c r="L2003" s="6">
        <v>0</v>
      </c>
    </row>
    <row r="2004" spans="5:12" ht="25" x14ac:dyDescent="0.3">
      <c r="E2004" s="3" t="s">
        <v>929</v>
      </c>
      <c r="F2004" s="4"/>
      <c r="G2004" s="5">
        <v>3</v>
      </c>
      <c r="H2004" s="7">
        <v>1</v>
      </c>
      <c r="I2004" s="1">
        <v>1</v>
      </c>
      <c r="J2004" s="1">
        <v>0</v>
      </c>
      <c r="K2004" s="1">
        <v>0</v>
      </c>
      <c r="L2004" s="6">
        <v>1</v>
      </c>
    </row>
    <row r="2005" spans="5:12" ht="25" x14ac:dyDescent="0.3">
      <c r="E2005" s="3" t="s">
        <v>930</v>
      </c>
      <c r="F2005" s="4"/>
      <c r="G2005" s="5">
        <v>31</v>
      </c>
      <c r="H2005" s="7">
        <v>2</v>
      </c>
      <c r="I2005" s="1">
        <v>8</v>
      </c>
      <c r="J2005" s="1">
        <v>13</v>
      </c>
      <c r="K2005" s="1">
        <v>7</v>
      </c>
      <c r="L2005" s="6">
        <v>1</v>
      </c>
    </row>
    <row r="2006" spans="5:12" ht="25" x14ac:dyDescent="0.3">
      <c r="E2006" s="3" t="s">
        <v>931</v>
      </c>
      <c r="F2006" s="4"/>
      <c r="G2006" s="5">
        <v>30</v>
      </c>
      <c r="H2006" s="7">
        <v>1</v>
      </c>
      <c r="I2006" s="1">
        <v>8</v>
      </c>
      <c r="J2006" s="1">
        <v>15</v>
      </c>
      <c r="K2006" s="1">
        <v>5</v>
      </c>
      <c r="L2006" s="6">
        <v>1</v>
      </c>
    </row>
    <row r="2007" spans="5:12" x14ac:dyDescent="0.3">
      <c r="E2007" s="3" t="s">
        <v>932</v>
      </c>
      <c r="F2007" s="4"/>
      <c r="G2007" s="5">
        <v>61</v>
      </c>
      <c r="H2007" s="7">
        <v>0</v>
      </c>
      <c r="I2007" s="1">
        <v>19</v>
      </c>
      <c r="J2007" s="1">
        <v>24</v>
      </c>
      <c r="K2007" s="1">
        <v>14</v>
      </c>
      <c r="L2007" s="6">
        <v>4</v>
      </c>
    </row>
    <row r="2008" spans="5:12" ht="25" x14ac:dyDescent="0.3">
      <c r="E2008" s="3" t="s">
        <v>933</v>
      </c>
      <c r="F2008" s="4"/>
      <c r="G2008" s="5">
        <v>8</v>
      </c>
      <c r="H2008" s="7">
        <v>0</v>
      </c>
      <c r="I2008" s="1">
        <v>4</v>
      </c>
      <c r="J2008" s="1">
        <v>3</v>
      </c>
      <c r="K2008" s="1">
        <v>1</v>
      </c>
      <c r="L2008" s="6">
        <v>0</v>
      </c>
    </row>
    <row r="2009" spans="5:12" ht="25" x14ac:dyDescent="0.3">
      <c r="E2009" s="3" t="s">
        <v>934</v>
      </c>
      <c r="F2009" s="4"/>
      <c r="G2009" s="5">
        <v>3</v>
      </c>
      <c r="H2009" s="7">
        <v>1</v>
      </c>
      <c r="I2009" s="1">
        <v>0</v>
      </c>
      <c r="J2009" s="1">
        <v>1</v>
      </c>
      <c r="K2009" s="1">
        <v>1</v>
      </c>
      <c r="L2009" s="6">
        <v>0</v>
      </c>
    </row>
    <row r="2010" spans="5:12" x14ac:dyDescent="0.3">
      <c r="E2010" s="3" t="s">
        <v>935</v>
      </c>
      <c r="F2010" s="4"/>
      <c r="G2010" s="5">
        <v>2</v>
      </c>
      <c r="H2010" s="7">
        <v>0</v>
      </c>
      <c r="I2010" s="1">
        <v>0</v>
      </c>
      <c r="J2010" s="1">
        <v>1</v>
      </c>
      <c r="K2010" s="1">
        <v>0</v>
      </c>
      <c r="L2010" s="6">
        <v>1</v>
      </c>
    </row>
    <row r="2011" spans="5:12" ht="25" x14ac:dyDescent="0.3">
      <c r="E2011" s="3" t="s">
        <v>936</v>
      </c>
      <c r="F2011" s="4"/>
      <c r="G2011" s="5">
        <v>1</v>
      </c>
      <c r="H2011" s="7">
        <v>0</v>
      </c>
      <c r="I2011" s="1">
        <v>0</v>
      </c>
      <c r="J2011" s="1">
        <v>0</v>
      </c>
      <c r="K2011" s="1">
        <v>1</v>
      </c>
      <c r="L2011" s="6">
        <v>0</v>
      </c>
    </row>
    <row r="2012" spans="5:12" ht="25" x14ac:dyDescent="0.3">
      <c r="E2012" s="3" t="s">
        <v>937</v>
      </c>
      <c r="F2012" s="4"/>
      <c r="G2012" s="5">
        <v>1</v>
      </c>
      <c r="H2012" s="7">
        <v>1</v>
      </c>
      <c r="I2012" s="1">
        <v>0</v>
      </c>
      <c r="J2012" s="1">
        <v>0</v>
      </c>
      <c r="K2012" s="1">
        <v>0</v>
      </c>
      <c r="L2012" s="6">
        <v>0</v>
      </c>
    </row>
    <row r="2013" spans="5:12" x14ac:dyDescent="0.3">
      <c r="E2013" s="3" t="s">
        <v>938</v>
      </c>
      <c r="F2013" s="4"/>
      <c r="G2013" s="5">
        <v>6</v>
      </c>
      <c r="H2013" s="7">
        <v>1</v>
      </c>
      <c r="I2013" s="1">
        <v>4</v>
      </c>
      <c r="J2013" s="1">
        <v>1</v>
      </c>
      <c r="K2013" s="1">
        <v>0</v>
      </c>
      <c r="L2013" s="6">
        <v>0</v>
      </c>
    </row>
    <row r="2014" spans="5:12" ht="25" x14ac:dyDescent="0.3">
      <c r="E2014" s="3" t="s">
        <v>939</v>
      </c>
      <c r="F2014" s="4"/>
      <c r="G2014" s="5">
        <v>1</v>
      </c>
      <c r="H2014" s="7">
        <v>0</v>
      </c>
      <c r="I2014" s="1">
        <v>1</v>
      </c>
      <c r="J2014" s="1">
        <v>0</v>
      </c>
      <c r="K2014" s="1">
        <v>0</v>
      </c>
      <c r="L2014" s="6">
        <v>0</v>
      </c>
    </row>
    <row r="2015" spans="5:12" ht="25" x14ac:dyDescent="0.3">
      <c r="E2015" s="3" t="s">
        <v>940</v>
      </c>
      <c r="F2015" s="4"/>
      <c r="G2015" s="5">
        <v>0</v>
      </c>
      <c r="H2015" s="7">
        <v>0</v>
      </c>
      <c r="I2015" s="1">
        <v>0</v>
      </c>
      <c r="J2015" s="1">
        <v>0</v>
      </c>
      <c r="K2015" s="1">
        <v>0</v>
      </c>
      <c r="L2015" s="6">
        <v>0</v>
      </c>
    </row>
    <row r="2016" spans="5:12" ht="25" x14ac:dyDescent="0.3">
      <c r="E2016" s="3" t="s">
        <v>941</v>
      </c>
      <c r="F2016" s="4"/>
      <c r="G2016" s="5">
        <v>3</v>
      </c>
      <c r="H2016" s="7">
        <v>1</v>
      </c>
      <c r="I2016" s="1">
        <v>0</v>
      </c>
      <c r="J2016" s="1">
        <v>1</v>
      </c>
      <c r="K2016" s="1">
        <v>0</v>
      </c>
      <c r="L2016" s="6">
        <v>1</v>
      </c>
    </row>
    <row r="2017" spans="5:12" ht="25" x14ac:dyDescent="0.3">
      <c r="E2017" s="3" t="s">
        <v>942</v>
      </c>
      <c r="F2017" s="4"/>
      <c r="G2017" s="5">
        <v>2</v>
      </c>
      <c r="H2017" s="7">
        <v>0</v>
      </c>
      <c r="I2017" s="1">
        <v>2</v>
      </c>
      <c r="J2017" s="1">
        <v>0</v>
      </c>
      <c r="K2017" s="1">
        <v>0</v>
      </c>
      <c r="L2017" s="6">
        <v>0</v>
      </c>
    </row>
    <row r="2018" spans="5:12" ht="25" x14ac:dyDescent="0.3">
      <c r="E2018" s="3" t="s">
        <v>943</v>
      </c>
      <c r="F2018" s="4"/>
      <c r="G2018" s="5">
        <v>8</v>
      </c>
      <c r="H2018" s="7">
        <v>1</v>
      </c>
      <c r="I2018" s="1">
        <v>4</v>
      </c>
      <c r="J2018" s="1">
        <v>1</v>
      </c>
      <c r="K2018" s="1">
        <v>0</v>
      </c>
      <c r="L2018" s="6">
        <v>2</v>
      </c>
    </row>
    <row r="2019" spans="5:12" x14ac:dyDescent="0.3">
      <c r="E2019" s="3" t="s">
        <v>944</v>
      </c>
      <c r="F2019" s="4"/>
      <c r="G2019" s="5">
        <v>21</v>
      </c>
      <c r="H2019" s="7">
        <v>4</v>
      </c>
      <c r="I2019" s="1">
        <v>10</v>
      </c>
      <c r="J2019" s="1">
        <v>3</v>
      </c>
      <c r="K2019" s="1">
        <v>2</v>
      </c>
      <c r="L2019" s="6">
        <v>2</v>
      </c>
    </row>
    <row r="2020" spans="5:12" ht="25" x14ac:dyDescent="0.3">
      <c r="E2020" s="3" t="s">
        <v>945</v>
      </c>
      <c r="F2020" s="4"/>
      <c r="G2020" s="5">
        <v>19</v>
      </c>
      <c r="H2020" s="7">
        <v>4</v>
      </c>
      <c r="I2020" s="1">
        <v>9</v>
      </c>
      <c r="J2020" s="1">
        <v>3</v>
      </c>
      <c r="K2020" s="1">
        <v>1</v>
      </c>
      <c r="L2020" s="6">
        <v>2</v>
      </c>
    </row>
    <row r="2021" spans="5:12" ht="25" x14ac:dyDescent="0.3">
      <c r="E2021" s="3" t="s">
        <v>946</v>
      </c>
      <c r="F2021" s="4"/>
      <c r="G2021" s="5">
        <v>4</v>
      </c>
      <c r="H2021" s="7">
        <v>1</v>
      </c>
      <c r="I2021" s="1">
        <v>1</v>
      </c>
      <c r="J2021" s="1">
        <v>1</v>
      </c>
      <c r="K2021" s="1">
        <v>0</v>
      </c>
      <c r="L2021" s="6">
        <v>1</v>
      </c>
    </row>
    <row r="2022" spans="5:12" ht="25" x14ac:dyDescent="0.3">
      <c r="E2022" s="3" t="s">
        <v>947</v>
      </c>
      <c r="F2022" s="4"/>
      <c r="G2022" s="5">
        <v>0</v>
      </c>
      <c r="H2022" s="7">
        <v>0</v>
      </c>
      <c r="I2022" s="1">
        <v>0</v>
      </c>
      <c r="J2022" s="1">
        <v>0</v>
      </c>
      <c r="K2022" s="1">
        <v>0</v>
      </c>
      <c r="L2022" s="6">
        <v>0</v>
      </c>
    </row>
    <row r="2023" spans="5:12" ht="25" x14ac:dyDescent="0.3">
      <c r="E2023" s="3" t="s">
        <v>948</v>
      </c>
      <c r="F2023" s="4"/>
      <c r="G2023" s="5">
        <v>7</v>
      </c>
      <c r="H2023" s="7">
        <v>2</v>
      </c>
      <c r="I2023" s="1">
        <v>3</v>
      </c>
      <c r="J2023" s="1">
        <v>1</v>
      </c>
      <c r="K2023" s="1">
        <v>0</v>
      </c>
      <c r="L2023" s="6">
        <v>1</v>
      </c>
    </row>
    <row r="2024" spans="5:12" ht="25" x14ac:dyDescent="0.3">
      <c r="E2024" s="3" t="s">
        <v>949</v>
      </c>
      <c r="F2024" s="4"/>
      <c r="G2024" s="5">
        <v>13</v>
      </c>
      <c r="H2024" s="7">
        <v>2</v>
      </c>
      <c r="I2024" s="1">
        <v>6</v>
      </c>
      <c r="J2024" s="1">
        <v>2</v>
      </c>
      <c r="K2024" s="1">
        <v>0</v>
      </c>
      <c r="L2024" s="6">
        <v>3</v>
      </c>
    </row>
    <row r="2025" spans="5:12" x14ac:dyDescent="0.3">
      <c r="E2025" s="3" t="s">
        <v>950</v>
      </c>
      <c r="F2025" s="4"/>
      <c r="G2025" s="5">
        <v>38</v>
      </c>
      <c r="H2025" s="7">
        <v>9</v>
      </c>
      <c r="I2025" s="1">
        <v>18</v>
      </c>
      <c r="J2025" s="1">
        <v>6</v>
      </c>
      <c r="K2025" s="1">
        <v>2</v>
      </c>
      <c r="L2025" s="6">
        <v>3</v>
      </c>
    </row>
    <row r="2026" spans="5:12" ht="25" x14ac:dyDescent="0.3">
      <c r="E2026" s="3" t="s">
        <v>951</v>
      </c>
      <c r="F2026" s="4"/>
      <c r="G2026" s="5">
        <v>17</v>
      </c>
      <c r="H2026" s="7">
        <v>7</v>
      </c>
      <c r="I2026" s="1">
        <v>6</v>
      </c>
      <c r="J2026" s="1">
        <v>3</v>
      </c>
      <c r="K2026" s="1">
        <v>0</v>
      </c>
      <c r="L2026" s="6">
        <v>1</v>
      </c>
    </row>
    <row r="2027" spans="5:12" ht="25" x14ac:dyDescent="0.3">
      <c r="E2027" s="3" t="s">
        <v>952</v>
      </c>
      <c r="F2027" s="4"/>
      <c r="G2027" s="5">
        <v>9</v>
      </c>
      <c r="H2027" s="7">
        <v>6</v>
      </c>
      <c r="I2027" s="1">
        <v>1</v>
      </c>
      <c r="J2027" s="1">
        <v>0</v>
      </c>
      <c r="K2027" s="1">
        <v>1</v>
      </c>
      <c r="L2027" s="6">
        <v>1</v>
      </c>
    </row>
    <row r="2028" spans="5:12" ht="25" x14ac:dyDescent="0.3">
      <c r="E2028" s="3" t="s">
        <v>953</v>
      </c>
      <c r="F2028" s="4"/>
      <c r="G2028" s="5">
        <v>0</v>
      </c>
      <c r="H2028" s="7">
        <v>0</v>
      </c>
      <c r="I2028" s="1">
        <v>0</v>
      </c>
      <c r="J2028" s="1">
        <v>0</v>
      </c>
      <c r="K2028" s="1">
        <v>0</v>
      </c>
      <c r="L2028" s="6">
        <v>0</v>
      </c>
    </row>
    <row r="2029" spans="5:12" ht="25" x14ac:dyDescent="0.3">
      <c r="E2029" s="3" t="s">
        <v>954</v>
      </c>
      <c r="F2029" s="4"/>
      <c r="G2029" s="5">
        <v>14</v>
      </c>
      <c r="H2029" s="7">
        <v>2</v>
      </c>
      <c r="I2029" s="1">
        <v>5</v>
      </c>
      <c r="J2029" s="1">
        <v>4</v>
      </c>
      <c r="K2029" s="1">
        <v>0</v>
      </c>
      <c r="L2029" s="6">
        <v>3</v>
      </c>
    </row>
    <row r="2030" spans="5:12" ht="25" x14ac:dyDescent="0.3">
      <c r="E2030" s="3" t="s">
        <v>955</v>
      </c>
      <c r="F2030" s="4"/>
      <c r="G2030" s="5">
        <v>22</v>
      </c>
      <c r="H2030" s="7">
        <v>3</v>
      </c>
      <c r="I2030" s="1">
        <v>13</v>
      </c>
      <c r="J2030" s="1">
        <v>5</v>
      </c>
      <c r="K2030" s="1">
        <v>1</v>
      </c>
      <c r="L2030" s="6">
        <v>0</v>
      </c>
    </row>
    <row r="2031" spans="5:12" x14ac:dyDescent="0.3">
      <c r="E2031" s="3" t="s">
        <v>956</v>
      </c>
      <c r="F2031" s="4"/>
      <c r="G2031" s="5">
        <v>60</v>
      </c>
      <c r="H2031" s="7">
        <v>8</v>
      </c>
      <c r="I2031" s="1">
        <v>20</v>
      </c>
      <c r="J2031" s="1">
        <v>20</v>
      </c>
      <c r="K2031" s="1">
        <v>1</v>
      </c>
      <c r="L2031" s="6">
        <v>11</v>
      </c>
    </row>
    <row r="2032" spans="5:12" ht="25" x14ac:dyDescent="0.3">
      <c r="E2032" s="3" t="s">
        <v>957</v>
      </c>
      <c r="F2032" s="4"/>
      <c r="G2032" s="5">
        <v>24</v>
      </c>
      <c r="H2032" s="7">
        <v>6</v>
      </c>
      <c r="I2032" s="1">
        <v>13</v>
      </c>
      <c r="J2032" s="1">
        <v>3</v>
      </c>
      <c r="K2032" s="1">
        <v>1</v>
      </c>
      <c r="L2032" s="6">
        <v>1</v>
      </c>
    </row>
    <row r="2033" spans="5:12" ht="25" x14ac:dyDescent="0.3">
      <c r="E2033" s="3" t="s">
        <v>958</v>
      </c>
      <c r="F2033" s="4"/>
      <c r="G2033" s="5">
        <v>10</v>
      </c>
      <c r="H2033" s="7">
        <v>3</v>
      </c>
      <c r="I2033" s="1">
        <v>2</v>
      </c>
      <c r="J2033" s="1">
        <v>1</v>
      </c>
      <c r="K2033" s="1">
        <v>0</v>
      </c>
      <c r="L2033" s="6">
        <v>4</v>
      </c>
    </row>
    <row r="2034" spans="5:12" ht="25" x14ac:dyDescent="0.3">
      <c r="E2034" s="3" t="s">
        <v>959</v>
      </c>
      <c r="F2034" s="4"/>
      <c r="G2034" s="5">
        <v>2</v>
      </c>
      <c r="H2034" s="7">
        <v>0</v>
      </c>
      <c r="I2034" s="1">
        <v>0</v>
      </c>
      <c r="J2034" s="1">
        <v>0</v>
      </c>
      <c r="K2034" s="1">
        <v>0</v>
      </c>
      <c r="L2034" s="6">
        <v>2</v>
      </c>
    </row>
    <row r="2035" spans="5:12" ht="25" x14ac:dyDescent="0.3">
      <c r="E2035" s="3" t="s">
        <v>960</v>
      </c>
      <c r="F2035" s="4"/>
      <c r="G2035" s="5">
        <v>8</v>
      </c>
      <c r="H2035" s="7">
        <v>2</v>
      </c>
      <c r="I2035" s="1">
        <v>3</v>
      </c>
      <c r="J2035" s="1">
        <v>2</v>
      </c>
      <c r="K2035" s="1">
        <v>0</v>
      </c>
      <c r="L2035" s="6">
        <v>1</v>
      </c>
    </row>
    <row r="2036" spans="5:12" ht="25" x14ac:dyDescent="0.3">
      <c r="E2036" s="3" t="s">
        <v>961</v>
      </c>
      <c r="F2036" s="4"/>
      <c r="G2036" s="5">
        <v>18</v>
      </c>
      <c r="H2036" s="7">
        <v>2</v>
      </c>
      <c r="I2036" s="1">
        <v>10</v>
      </c>
      <c r="J2036" s="1">
        <v>3</v>
      </c>
      <c r="K2036" s="1">
        <v>0</v>
      </c>
      <c r="L2036" s="6">
        <v>3</v>
      </c>
    </row>
    <row r="2037" spans="5:12" x14ac:dyDescent="0.3">
      <c r="E2037" s="3" t="s">
        <v>962</v>
      </c>
      <c r="F2037" s="4"/>
      <c r="G2037" s="5">
        <v>45</v>
      </c>
      <c r="H2037" s="7">
        <v>7</v>
      </c>
      <c r="I2037" s="1">
        <v>11</v>
      </c>
      <c r="J2037" s="1">
        <v>14</v>
      </c>
      <c r="K2037" s="1">
        <v>2</v>
      </c>
      <c r="L2037" s="6">
        <v>11</v>
      </c>
    </row>
    <row r="2038" spans="5:12" ht="25" x14ac:dyDescent="0.3">
      <c r="E2038" s="3" t="s">
        <v>963</v>
      </c>
      <c r="F2038" s="4"/>
      <c r="G2038" s="5">
        <v>13</v>
      </c>
      <c r="H2038" s="7">
        <v>3</v>
      </c>
      <c r="I2038" s="1">
        <v>4</v>
      </c>
      <c r="J2038" s="1">
        <v>1</v>
      </c>
      <c r="K2038" s="1">
        <v>0</v>
      </c>
      <c r="L2038" s="6">
        <v>5</v>
      </c>
    </row>
    <row r="2039" spans="5:12" ht="25" x14ac:dyDescent="0.3">
      <c r="E2039" s="3" t="s">
        <v>964</v>
      </c>
      <c r="F2039" s="4"/>
      <c r="G2039" s="5">
        <v>3</v>
      </c>
      <c r="H2039" s="7">
        <v>1</v>
      </c>
      <c r="I2039" s="1">
        <v>2</v>
      </c>
      <c r="J2039" s="1">
        <v>0</v>
      </c>
      <c r="K2039" s="1">
        <v>0</v>
      </c>
      <c r="L2039" s="6">
        <v>0</v>
      </c>
    </row>
    <row r="2040" spans="5:12" ht="25" x14ac:dyDescent="0.3">
      <c r="E2040" s="3" t="s">
        <v>965</v>
      </c>
      <c r="F2040" s="4"/>
      <c r="G2040" s="5">
        <v>0</v>
      </c>
      <c r="H2040" s="7">
        <v>0</v>
      </c>
      <c r="I2040" s="1">
        <v>0</v>
      </c>
      <c r="J2040" s="1">
        <v>0</v>
      </c>
      <c r="K2040" s="1">
        <v>0</v>
      </c>
      <c r="L2040" s="6">
        <v>0</v>
      </c>
    </row>
    <row r="2041" spans="5:12" ht="25" x14ac:dyDescent="0.3">
      <c r="E2041" s="3" t="s">
        <v>966</v>
      </c>
      <c r="F2041" s="4"/>
      <c r="G2041" s="5">
        <v>2</v>
      </c>
      <c r="H2041" s="7">
        <v>0</v>
      </c>
      <c r="I2041" s="1">
        <v>1</v>
      </c>
      <c r="J2041" s="1">
        <v>0</v>
      </c>
      <c r="K2041" s="1">
        <v>0</v>
      </c>
      <c r="L2041" s="6">
        <v>1</v>
      </c>
    </row>
    <row r="2042" spans="5:12" ht="25" x14ac:dyDescent="0.3">
      <c r="E2042" s="3" t="s">
        <v>967</v>
      </c>
      <c r="F2042" s="4"/>
      <c r="G2042" s="5">
        <v>3</v>
      </c>
      <c r="H2042" s="7">
        <v>0</v>
      </c>
      <c r="I2042" s="1">
        <v>1</v>
      </c>
      <c r="J2042" s="1">
        <v>2</v>
      </c>
      <c r="K2042" s="1">
        <v>0</v>
      </c>
      <c r="L2042" s="6">
        <v>0</v>
      </c>
    </row>
    <row r="2043" spans="5:12" x14ac:dyDescent="0.3">
      <c r="E2043" s="3" t="s">
        <v>968</v>
      </c>
      <c r="F2043" s="4"/>
      <c r="G2043" s="5">
        <v>8</v>
      </c>
      <c r="H2043" s="7">
        <v>0</v>
      </c>
      <c r="I2043" s="1">
        <v>4</v>
      </c>
      <c r="J2043" s="1">
        <v>1</v>
      </c>
      <c r="K2043" s="1">
        <v>0</v>
      </c>
      <c r="L2043" s="6">
        <v>3</v>
      </c>
    </row>
    <row r="2044" spans="5:12" ht="25" x14ac:dyDescent="0.3">
      <c r="E2044" s="3" t="s">
        <v>969</v>
      </c>
      <c r="F2044" s="4"/>
      <c r="G2044" s="5">
        <v>5</v>
      </c>
      <c r="H2044" s="7">
        <v>1</v>
      </c>
      <c r="I2044" s="1">
        <v>2</v>
      </c>
      <c r="J2044" s="1">
        <v>0</v>
      </c>
      <c r="K2044" s="1">
        <v>0</v>
      </c>
      <c r="L2044" s="6">
        <v>2</v>
      </c>
    </row>
    <row r="2045" spans="5:12" ht="25" x14ac:dyDescent="0.3">
      <c r="E2045" s="3" t="s">
        <v>970</v>
      </c>
      <c r="F2045" s="4"/>
      <c r="G2045" s="5">
        <v>0</v>
      </c>
      <c r="H2045" s="7">
        <v>0</v>
      </c>
      <c r="I2045" s="1">
        <v>0</v>
      </c>
      <c r="J2045" s="1">
        <v>0</v>
      </c>
      <c r="K2045" s="1">
        <v>0</v>
      </c>
      <c r="L2045" s="6">
        <v>0</v>
      </c>
    </row>
    <row r="2046" spans="5:12" ht="25" x14ac:dyDescent="0.3">
      <c r="E2046" s="3" t="s">
        <v>971</v>
      </c>
      <c r="F2046" s="4"/>
      <c r="G2046" s="5">
        <v>0</v>
      </c>
      <c r="H2046" s="7">
        <v>0</v>
      </c>
      <c r="I2046" s="1">
        <v>0</v>
      </c>
      <c r="J2046" s="1">
        <v>0</v>
      </c>
      <c r="K2046" s="1">
        <v>0</v>
      </c>
      <c r="L2046" s="6">
        <v>0</v>
      </c>
    </row>
    <row r="2047" spans="5:12" ht="25" x14ac:dyDescent="0.3">
      <c r="E2047" s="3" t="s">
        <v>972</v>
      </c>
      <c r="F2047" s="4"/>
      <c r="G2047" s="5">
        <v>0</v>
      </c>
      <c r="H2047" s="7">
        <v>0</v>
      </c>
      <c r="I2047" s="1">
        <v>0</v>
      </c>
      <c r="J2047" s="1">
        <v>0</v>
      </c>
      <c r="K2047" s="1">
        <v>0</v>
      </c>
      <c r="L2047" s="6">
        <v>0</v>
      </c>
    </row>
    <row r="2048" spans="5:12" ht="25" x14ac:dyDescent="0.3">
      <c r="E2048" s="3" t="s">
        <v>973</v>
      </c>
      <c r="F2048" s="4"/>
      <c r="G2048" s="5">
        <v>1</v>
      </c>
      <c r="H2048" s="7">
        <v>0</v>
      </c>
      <c r="I2048" s="1">
        <v>0</v>
      </c>
      <c r="J2048" s="1">
        <v>1</v>
      </c>
      <c r="K2048" s="1">
        <v>0</v>
      </c>
      <c r="L2048" s="6">
        <v>0</v>
      </c>
    </row>
    <row r="2049" spans="2:14" x14ac:dyDescent="0.3">
      <c r="E2049" s="3" t="s">
        <v>974</v>
      </c>
      <c r="F2049" s="4"/>
      <c r="G2049" s="5">
        <v>2</v>
      </c>
      <c r="H2049" s="7">
        <v>0</v>
      </c>
      <c r="I2049" s="1">
        <v>0</v>
      </c>
      <c r="J2049" s="1">
        <v>2</v>
      </c>
      <c r="K2049" s="1">
        <v>0</v>
      </c>
      <c r="L2049" s="6">
        <v>0</v>
      </c>
    </row>
    <row r="2050" spans="2:14" ht="25" x14ac:dyDescent="0.3">
      <c r="E2050" s="3" t="s">
        <v>975</v>
      </c>
      <c r="F2050" s="4"/>
      <c r="G2050" s="5">
        <v>1</v>
      </c>
      <c r="H2050" s="7">
        <v>0</v>
      </c>
      <c r="I2050" s="1">
        <v>0</v>
      </c>
      <c r="J2050" s="1">
        <v>1</v>
      </c>
      <c r="K2050" s="1">
        <v>0</v>
      </c>
      <c r="L2050" s="6">
        <v>0</v>
      </c>
    </row>
    <row r="2051" spans="2:14" ht="25" x14ac:dyDescent="0.3">
      <c r="E2051" s="3" t="s">
        <v>976</v>
      </c>
      <c r="F2051" s="4"/>
      <c r="G2051" s="5">
        <v>1</v>
      </c>
      <c r="H2051" s="7">
        <v>0</v>
      </c>
      <c r="I2051" s="1">
        <v>0</v>
      </c>
      <c r="J2051" s="1">
        <v>1</v>
      </c>
      <c r="K2051" s="1">
        <v>0</v>
      </c>
      <c r="L2051" s="6">
        <v>0</v>
      </c>
    </row>
    <row r="2052" spans="2:14" ht="25" x14ac:dyDescent="0.3">
      <c r="E2052" s="3" t="s">
        <v>977</v>
      </c>
      <c r="F2052" s="4"/>
      <c r="G2052" s="5">
        <v>1</v>
      </c>
      <c r="H2052" s="7">
        <v>0</v>
      </c>
      <c r="I2052" s="1">
        <v>0</v>
      </c>
      <c r="J2052" s="1">
        <v>0</v>
      </c>
      <c r="K2052" s="1">
        <v>0</v>
      </c>
      <c r="L2052" s="6">
        <v>1</v>
      </c>
    </row>
    <row r="2053" spans="2:14" ht="25" x14ac:dyDescent="0.3">
      <c r="E2053" s="3" t="s">
        <v>978</v>
      </c>
      <c r="F2053" s="4"/>
      <c r="G2053" s="5">
        <v>0</v>
      </c>
      <c r="H2053" s="7">
        <v>0</v>
      </c>
      <c r="I2053" s="1">
        <v>0</v>
      </c>
      <c r="J2053" s="1">
        <v>0</v>
      </c>
      <c r="K2053" s="1">
        <v>0</v>
      </c>
      <c r="L2053" s="6">
        <v>0</v>
      </c>
    </row>
    <row r="2054" spans="2:14" ht="25" x14ac:dyDescent="0.3">
      <c r="E2054" s="3" t="s">
        <v>979</v>
      </c>
      <c r="F2054" s="4"/>
      <c r="G2054" s="5">
        <v>0</v>
      </c>
      <c r="H2054" s="7">
        <v>0</v>
      </c>
      <c r="I2054" s="1">
        <v>0</v>
      </c>
      <c r="J2054" s="1">
        <v>0</v>
      </c>
      <c r="K2054" s="1">
        <v>0</v>
      </c>
      <c r="L2054" s="6">
        <v>0</v>
      </c>
    </row>
    <row r="2055" spans="2:14" x14ac:dyDescent="0.3">
      <c r="E2055" s="3" t="s">
        <v>980</v>
      </c>
      <c r="F2055" s="4"/>
      <c r="G2055" s="5">
        <v>0</v>
      </c>
      <c r="H2055" s="7">
        <v>0</v>
      </c>
      <c r="I2055" s="1">
        <v>0</v>
      </c>
      <c r="J2055" s="1">
        <v>0</v>
      </c>
      <c r="K2055" s="1">
        <v>0</v>
      </c>
      <c r="L2055" s="6">
        <v>0</v>
      </c>
    </row>
    <row r="2056" spans="2:14" ht="25" x14ac:dyDescent="0.3">
      <c r="E2056" s="3" t="s">
        <v>981</v>
      </c>
      <c r="F2056" s="4"/>
      <c r="G2056" s="5">
        <v>0</v>
      </c>
      <c r="H2056" s="7">
        <v>0</v>
      </c>
      <c r="I2056" s="1">
        <v>0</v>
      </c>
      <c r="J2056" s="1">
        <v>0</v>
      </c>
      <c r="K2056" s="1">
        <v>0</v>
      </c>
      <c r="L2056" s="6">
        <v>0</v>
      </c>
    </row>
    <row r="2057" spans="2:14" ht="25" x14ac:dyDescent="0.3">
      <c r="E2057" s="3" t="s">
        <v>982</v>
      </c>
      <c r="F2057" s="4"/>
      <c r="G2057" s="5">
        <v>1</v>
      </c>
      <c r="H2057" s="7">
        <v>1</v>
      </c>
      <c r="I2057" s="1">
        <v>0</v>
      </c>
      <c r="J2057" s="1">
        <v>0</v>
      </c>
      <c r="K2057" s="1">
        <v>0</v>
      </c>
      <c r="L2057" s="6">
        <v>0</v>
      </c>
    </row>
    <row r="2058" spans="2:14" ht="25" x14ac:dyDescent="0.3">
      <c r="E2058" s="52" t="s">
        <v>983</v>
      </c>
      <c r="F2058" s="48"/>
      <c r="G2058" s="49">
        <v>0</v>
      </c>
      <c r="H2058" s="61">
        <v>0</v>
      </c>
      <c r="I2058" s="28">
        <v>0</v>
      </c>
      <c r="J2058" s="28">
        <v>0</v>
      </c>
      <c r="K2058" s="28">
        <v>0</v>
      </c>
      <c r="L2058" s="62">
        <v>0</v>
      </c>
    </row>
    <row r="2060" spans="2:14" x14ac:dyDescent="0.3">
      <c r="B2060" s="35" t="str">
        <f xml:space="preserve"> HYPERLINK("#'目次'!B33", "[27]")</f>
        <v>[27]</v>
      </c>
      <c r="C2060" s="25" t="s">
        <v>14</v>
      </c>
    </row>
    <row r="2063" spans="2:14" x14ac:dyDescent="0.3">
      <c r="C2063" s="25" t="s">
        <v>986</v>
      </c>
    </row>
    <row r="2064" spans="2:14" ht="25" x14ac:dyDescent="0.3">
      <c r="E2064" s="95"/>
      <c r="F2064" s="96"/>
      <c r="G2064" s="37" t="s">
        <v>16</v>
      </c>
      <c r="H2064" s="41" t="s">
        <v>17</v>
      </c>
      <c r="I2064" s="18" t="s">
        <v>18</v>
      </c>
      <c r="J2064" s="18" t="s">
        <v>19</v>
      </c>
      <c r="K2064" s="18" t="s">
        <v>20</v>
      </c>
      <c r="L2064" s="18" t="s">
        <v>21</v>
      </c>
      <c r="M2064" s="18" t="s">
        <v>22</v>
      </c>
      <c r="N2064" s="34" t="s">
        <v>23</v>
      </c>
    </row>
    <row r="2065" spans="5:14" x14ac:dyDescent="0.3">
      <c r="E2065" s="97"/>
      <c r="F2065" s="98"/>
      <c r="G2065" s="40"/>
      <c r="H2065" s="36"/>
      <c r="I2065" s="19"/>
      <c r="J2065" s="19"/>
      <c r="K2065" s="19"/>
      <c r="L2065" s="19"/>
      <c r="M2065" s="19"/>
      <c r="N2065" s="39"/>
    </row>
    <row r="2066" spans="5:14" x14ac:dyDescent="0.3">
      <c r="E2066" s="54" t="s">
        <v>16</v>
      </c>
      <c r="F2066" s="50"/>
      <c r="G2066" s="38">
        <v>55336</v>
      </c>
      <c r="H2066" s="20">
        <v>10222</v>
      </c>
      <c r="I2066" s="20">
        <v>19178</v>
      </c>
      <c r="J2066" s="20">
        <v>13973</v>
      </c>
      <c r="K2066" s="20">
        <v>7022</v>
      </c>
      <c r="L2066" s="20">
        <v>3794</v>
      </c>
      <c r="M2066" s="20">
        <v>900</v>
      </c>
      <c r="N2066" s="51">
        <v>247</v>
      </c>
    </row>
    <row r="2067" spans="5:14" x14ac:dyDescent="0.3">
      <c r="E2067" s="3" t="s">
        <v>987</v>
      </c>
      <c r="F2067" s="4"/>
      <c r="G2067" s="29">
        <v>17644</v>
      </c>
      <c r="H2067" s="32">
        <v>3655</v>
      </c>
      <c r="I2067" s="17">
        <v>6721</v>
      </c>
      <c r="J2067" s="17">
        <v>4058</v>
      </c>
      <c r="K2067" s="17">
        <v>2069</v>
      </c>
      <c r="L2067" s="17">
        <v>870</v>
      </c>
      <c r="M2067" s="17">
        <v>228</v>
      </c>
      <c r="N2067" s="33">
        <v>43</v>
      </c>
    </row>
    <row r="2068" spans="5:14" x14ac:dyDescent="0.3">
      <c r="E2068" s="3" t="s">
        <v>988</v>
      </c>
      <c r="F2068" s="4"/>
      <c r="G2068" s="5">
        <v>3101</v>
      </c>
      <c r="H2068" s="7">
        <v>655</v>
      </c>
      <c r="I2068" s="1">
        <v>1210</v>
      </c>
      <c r="J2068" s="1">
        <v>693</v>
      </c>
      <c r="K2068" s="1">
        <v>341</v>
      </c>
      <c r="L2068" s="1">
        <v>146</v>
      </c>
      <c r="M2068" s="1">
        <v>47</v>
      </c>
      <c r="N2068" s="6">
        <v>9</v>
      </c>
    </row>
    <row r="2069" spans="5:14" x14ac:dyDescent="0.3">
      <c r="E2069" s="3" t="s">
        <v>989</v>
      </c>
      <c r="F2069" s="4"/>
      <c r="G2069" s="5">
        <v>4106</v>
      </c>
      <c r="H2069" s="7">
        <v>670</v>
      </c>
      <c r="I2069" s="1">
        <v>1557</v>
      </c>
      <c r="J2069" s="1">
        <v>1036</v>
      </c>
      <c r="K2069" s="1">
        <v>524</v>
      </c>
      <c r="L2069" s="1">
        <v>239</v>
      </c>
      <c r="M2069" s="1">
        <v>69</v>
      </c>
      <c r="N2069" s="6">
        <v>11</v>
      </c>
    </row>
    <row r="2070" spans="5:14" x14ac:dyDescent="0.3">
      <c r="E2070" s="3" t="s">
        <v>990</v>
      </c>
      <c r="F2070" s="4"/>
      <c r="G2070" s="5">
        <v>648</v>
      </c>
      <c r="H2070" s="7">
        <v>99</v>
      </c>
      <c r="I2070" s="1">
        <v>230</v>
      </c>
      <c r="J2070" s="1">
        <v>152</v>
      </c>
      <c r="K2070" s="1">
        <v>98</v>
      </c>
      <c r="L2070" s="1">
        <v>59</v>
      </c>
      <c r="M2070" s="1">
        <v>9</v>
      </c>
      <c r="N2070" s="6">
        <v>1</v>
      </c>
    </row>
    <row r="2071" spans="5:14" x14ac:dyDescent="0.3">
      <c r="E2071" s="3" t="s">
        <v>991</v>
      </c>
      <c r="F2071" s="4"/>
      <c r="G2071" s="5">
        <v>213</v>
      </c>
      <c r="H2071" s="7">
        <v>34</v>
      </c>
      <c r="I2071" s="1">
        <v>54</v>
      </c>
      <c r="J2071" s="1">
        <v>38</v>
      </c>
      <c r="K2071" s="1">
        <v>38</v>
      </c>
      <c r="L2071" s="1">
        <v>41</v>
      </c>
      <c r="M2071" s="1">
        <v>6</v>
      </c>
      <c r="N2071" s="6">
        <v>2</v>
      </c>
    </row>
    <row r="2072" spans="5:14" x14ac:dyDescent="0.3">
      <c r="E2072" s="3" t="s">
        <v>992</v>
      </c>
      <c r="F2072" s="4"/>
      <c r="G2072" s="5">
        <v>112</v>
      </c>
      <c r="H2072" s="7">
        <v>18</v>
      </c>
      <c r="I2072" s="1">
        <v>25</v>
      </c>
      <c r="J2072" s="1">
        <v>25</v>
      </c>
      <c r="K2072" s="1">
        <v>13</v>
      </c>
      <c r="L2072" s="1">
        <v>10</v>
      </c>
      <c r="M2072" s="1">
        <v>18</v>
      </c>
      <c r="N2072" s="6">
        <v>3</v>
      </c>
    </row>
    <row r="2073" spans="5:14" x14ac:dyDescent="0.3">
      <c r="E2073" s="3" t="s">
        <v>993</v>
      </c>
      <c r="F2073" s="4"/>
      <c r="G2073" s="5">
        <v>14745</v>
      </c>
      <c r="H2073" s="7">
        <v>2901</v>
      </c>
      <c r="I2073" s="1">
        <v>4860</v>
      </c>
      <c r="J2073" s="1">
        <v>3979</v>
      </c>
      <c r="K2073" s="1">
        <v>1810</v>
      </c>
      <c r="L2073" s="1">
        <v>944</v>
      </c>
      <c r="M2073" s="1">
        <v>216</v>
      </c>
      <c r="N2073" s="6">
        <v>35</v>
      </c>
    </row>
    <row r="2074" spans="5:14" x14ac:dyDescent="0.3">
      <c r="E2074" s="3" t="s">
        <v>994</v>
      </c>
      <c r="F2074" s="4"/>
      <c r="G2074" s="5">
        <v>7636</v>
      </c>
      <c r="H2074" s="7">
        <v>1207</v>
      </c>
      <c r="I2074" s="1">
        <v>2525</v>
      </c>
      <c r="J2074" s="1">
        <v>2148</v>
      </c>
      <c r="K2074" s="1">
        <v>1007</v>
      </c>
      <c r="L2074" s="1">
        <v>601</v>
      </c>
      <c r="M2074" s="1">
        <v>132</v>
      </c>
      <c r="N2074" s="6">
        <v>16</v>
      </c>
    </row>
    <row r="2075" spans="5:14" x14ac:dyDescent="0.3">
      <c r="E2075" s="3" t="s">
        <v>995</v>
      </c>
      <c r="F2075" s="4"/>
      <c r="G2075" s="5">
        <v>5444</v>
      </c>
      <c r="H2075" s="7">
        <v>778</v>
      </c>
      <c r="I2075" s="1">
        <v>1579</v>
      </c>
      <c r="J2075" s="1">
        <v>1449</v>
      </c>
      <c r="K2075" s="1">
        <v>871</v>
      </c>
      <c r="L2075" s="1">
        <v>656</v>
      </c>
      <c r="M2075" s="1">
        <v>90</v>
      </c>
      <c r="N2075" s="6">
        <v>21</v>
      </c>
    </row>
    <row r="2076" spans="5:14" x14ac:dyDescent="0.3">
      <c r="E2076" s="3" t="s">
        <v>996</v>
      </c>
      <c r="F2076" s="4"/>
      <c r="G2076" s="5">
        <v>515</v>
      </c>
      <c r="H2076" s="7">
        <v>68</v>
      </c>
      <c r="I2076" s="1">
        <v>141</v>
      </c>
      <c r="J2076" s="1">
        <v>144</v>
      </c>
      <c r="K2076" s="1">
        <v>83</v>
      </c>
      <c r="L2076" s="1">
        <v>66</v>
      </c>
      <c r="M2076" s="1">
        <v>11</v>
      </c>
      <c r="N2076" s="6">
        <v>2</v>
      </c>
    </row>
    <row r="2077" spans="5:14" x14ac:dyDescent="0.3">
      <c r="E2077" s="3" t="s">
        <v>997</v>
      </c>
      <c r="F2077" s="4"/>
      <c r="G2077" s="5">
        <v>218</v>
      </c>
      <c r="H2077" s="7">
        <v>22</v>
      </c>
      <c r="I2077" s="1">
        <v>46</v>
      </c>
      <c r="J2077" s="1">
        <v>51</v>
      </c>
      <c r="K2077" s="1">
        <v>42</v>
      </c>
      <c r="L2077" s="1">
        <v>47</v>
      </c>
      <c r="M2077" s="1">
        <v>7</v>
      </c>
      <c r="N2077" s="6">
        <v>3</v>
      </c>
    </row>
    <row r="2078" spans="5:14" x14ac:dyDescent="0.3">
      <c r="E2078" s="3" t="s">
        <v>998</v>
      </c>
      <c r="F2078" s="4"/>
      <c r="G2078" s="5">
        <v>260</v>
      </c>
      <c r="H2078" s="7">
        <v>32</v>
      </c>
      <c r="I2078" s="1">
        <v>66</v>
      </c>
      <c r="J2078" s="1">
        <v>59</v>
      </c>
      <c r="K2078" s="1">
        <v>42</v>
      </c>
      <c r="L2078" s="1">
        <v>27</v>
      </c>
      <c r="M2078" s="1">
        <v>27</v>
      </c>
      <c r="N2078" s="6">
        <v>7</v>
      </c>
    </row>
    <row r="2079" spans="5:14" x14ac:dyDescent="0.3">
      <c r="E2079" s="3" t="s">
        <v>999</v>
      </c>
      <c r="F2079" s="4"/>
      <c r="G2079" s="5">
        <v>222</v>
      </c>
      <c r="H2079" s="7">
        <v>24</v>
      </c>
      <c r="I2079" s="1">
        <v>56</v>
      </c>
      <c r="J2079" s="1">
        <v>62</v>
      </c>
      <c r="K2079" s="1">
        <v>28</v>
      </c>
      <c r="L2079" s="1">
        <v>31</v>
      </c>
      <c r="M2079" s="1">
        <v>15</v>
      </c>
      <c r="N2079" s="6">
        <v>6</v>
      </c>
    </row>
    <row r="2080" spans="5:14" x14ac:dyDescent="0.3">
      <c r="E2080" s="3" t="s">
        <v>1000</v>
      </c>
      <c r="F2080" s="4"/>
      <c r="G2080" s="5">
        <v>86</v>
      </c>
      <c r="H2080" s="7">
        <v>9</v>
      </c>
      <c r="I2080" s="1">
        <v>24</v>
      </c>
      <c r="J2080" s="1">
        <v>21</v>
      </c>
      <c r="K2080" s="1">
        <v>8</v>
      </c>
      <c r="L2080" s="1">
        <v>19</v>
      </c>
      <c r="M2080" s="1">
        <v>2</v>
      </c>
      <c r="N2080" s="6">
        <v>3</v>
      </c>
    </row>
    <row r="2081" spans="2:14" x14ac:dyDescent="0.3">
      <c r="E2081" s="3" t="s">
        <v>1001</v>
      </c>
      <c r="F2081" s="4"/>
      <c r="G2081" s="5">
        <v>69</v>
      </c>
      <c r="H2081" s="7">
        <v>9</v>
      </c>
      <c r="I2081" s="1">
        <v>15</v>
      </c>
      <c r="J2081" s="1">
        <v>18</v>
      </c>
      <c r="K2081" s="1">
        <v>10</v>
      </c>
      <c r="L2081" s="1">
        <v>13</v>
      </c>
      <c r="M2081" s="1">
        <v>2</v>
      </c>
      <c r="N2081" s="6">
        <v>2</v>
      </c>
    </row>
    <row r="2082" spans="2:14" x14ac:dyDescent="0.3">
      <c r="E2082" s="3" t="s">
        <v>1002</v>
      </c>
      <c r="F2082" s="4"/>
      <c r="G2082" s="5">
        <v>8</v>
      </c>
      <c r="H2082" s="7">
        <v>1</v>
      </c>
      <c r="I2082" s="1">
        <v>2</v>
      </c>
      <c r="J2082" s="1">
        <v>1</v>
      </c>
      <c r="K2082" s="1">
        <v>1</v>
      </c>
      <c r="L2082" s="1">
        <v>2</v>
      </c>
      <c r="M2082" s="1">
        <v>1</v>
      </c>
      <c r="N2082" s="6">
        <v>0</v>
      </c>
    </row>
    <row r="2083" spans="2:14" x14ac:dyDescent="0.3">
      <c r="E2083" s="3" t="s">
        <v>1003</v>
      </c>
      <c r="F2083" s="4"/>
      <c r="G2083" s="5">
        <v>5</v>
      </c>
      <c r="H2083" s="7">
        <v>0</v>
      </c>
      <c r="I2083" s="1">
        <v>1</v>
      </c>
      <c r="J2083" s="1">
        <v>0</v>
      </c>
      <c r="K2083" s="1">
        <v>2</v>
      </c>
      <c r="L2083" s="1">
        <v>2</v>
      </c>
      <c r="M2083" s="1">
        <v>0</v>
      </c>
      <c r="N2083" s="6">
        <v>0</v>
      </c>
    </row>
    <row r="2084" spans="2:14" x14ac:dyDescent="0.3">
      <c r="E2084" s="52" t="s">
        <v>1004</v>
      </c>
      <c r="F2084" s="48"/>
      <c r="G2084" s="49">
        <v>8</v>
      </c>
      <c r="H2084" s="61">
        <v>0</v>
      </c>
      <c r="I2084" s="28">
        <v>2</v>
      </c>
      <c r="J2084" s="28">
        <v>0</v>
      </c>
      <c r="K2084" s="28">
        <v>3</v>
      </c>
      <c r="L2084" s="28">
        <v>1</v>
      </c>
      <c r="M2084" s="28">
        <v>2</v>
      </c>
      <c r="N2084" s="62">
        <v>0</v>
      </c>
    </row>
    <row r="2086" spans="2:14" x14ac:dyDescent="0.3">
      <c r="B2086" s="35" t="str">
        <f xml:space="preserve"> HYPERLINK("#'目次'!B34", "[28]")</f>
        <v>[28]</v>
      </c>
      <c r="C2086" s="25" t="s">
        <v>54</v>
      </c>
    </row>
    <row r="2089" spans="2:14" x14ac:dyDescent="0.3">
      <c r="C2089" s="25" t="s">
        <v>986</v>
      </c>
    </row>
    <row r="2090" spans="2:14" ht="37.5" x14ac:dyDescent="0.3">
      <c r="E2090" s="95"/>
      <c r="F2090" s="96"/>
      <c r="G2090" s="37" t="s">
        <v>16</v>
      </c>
      <c r="H2090" s="41" t="s">
        <v>55</v>
      </c>
      <c r="I2090" s="18" t="s">
        <v>56</v>
      </c>
      <c r="J2090" s="18" t="s">
        <v>57</v>
      </c>
      <c r="K2090" s="18" t="s">
        <v>58</v>
      </c>
      <c r="L2090" s="34" t="s">
        <v>59</v>
      </c>
    </row>
    <row r="2091" spans="2:14" x14ac:dyDescent="0.3">
      <c r="E2091" s="97"/>
      <c r="F2091" s="98"/>
      <c r="G2091" s="40"/>
      <c r="H2091" s="36"/>
      <c r="I2091" s="19"/>
      <c r="J2091" s="19"/>
      <c r="K2091" s="19"/>
      <c r="L2091" s="39"/>
    </row>
    <row r="2092" spans="2:14" x14ac:dyDescent="0.3">
      <c r="E2092" s="54" t="s">
        <v>16</v>
      </c>
      <c r="F2092" s="50"/>
      <c r="G2092" s="38">
        <v>55336</v>
      </c>
      <c r="H2092" s="20">
        <v>4906</v>
      </c>
      <c r="I2092" s="20">
        <v>24562</v>
      </c>
      <c r="J2092" s="20">
        <v>17342</v>
      </c>
      <c r="K2092" s="20">
        <v>6139</v>
      </c>
      <c r="L2092" s="51">
        <v>2387</v>
      </c>
    </row>
    <row r="2093" spans="2:14" x14ac:dyDescent="0.3">
      <c r="E2093" s="3" t="s">
        <v>987</v>
      </c>
      <c r="F2093" s="4"/>
      <c r="G2093" s="29">
        <v>17644</v>
      </c>
      <c r="H2093" s="32">
        <v>1075</v>
      </c>
      <c r="I2093" s="17">
        <v>7543</v>
      </c>
      <c r="J2093" s="17">
        <v>6136</v>
      </c>
      <c r="K2093" s="17">
        <v>2318</v>
      </c>
      <c r="L2093" s="33">
        <v>572</v>
      </c>
    </row>
    <row r="2094" spans="2:14" x14ac:dyDescent="0.3">
      <c r="E2094" s="3" t="s">
        <v>988</v>
      </c>
      <c r="F2094" s="4"/>
      <c r="G2094" s="5">
        <v>3101</v>
      </c>
      <c r="H2094" s="7">
        <v>210</v>
      </c>
      <c r="I2094" s="1">
        <v>1315</v>
      </c>
      <c r="J2094" s="1">
        <v>1106</v>
      </c>
      <c r="K2094" s="1">
        <v>366</v>
      </c>
      <c r="L2094" s="6">
        <v>104</v>
      </c>
    </row>
    <row r="2095" spans="2:14" x14ac:dyDescent="0.3">
      <c r="E2095" s="3" t="s">
        <v>989</v>
      </c>
      <c r="F2095" s="4"/>
      <c r="G2095" s="5">
        <v>4106</v>
      </c>
      <c r="H2095" s="7">
        <v>320</v>
      </c>
      <c r="I2095" s="1">
        <v>1869</v>
      </c>
      <c r="J2095" s="1">
        <v>1379</v>
      </c>
      <c r="K2095" s="1">
        <v>358</v>
      </c>
      <c r="L2095" s="6">
        <v>180</v>
      </c>
    </row>
    <row r="2096" spans="2:14" x14ac:dyDescent="0.3">
      <c r="E2096" s="3" t="s">
        <v>990</v>
      </c>
      <c r="F2096" s="4"/>
      <c r="G2096" s="5">
        <v>648</v>
      </c>
      <c r="H2096" s="7">
        <v>83</v>
      </c>
      <c r="I2096" s="1">
        <v>307</v>
      </c>
      <c r="J2096" s="1">
        <v>178</v>
      </c>
      <c r="K2096" s="1">
        <v>40</v>
      </c>
      <c r="L2096" s="6">
        <v>40</v>
      </c>
    </row>
    <row r="2097" spans="2:12" x14ac:dyDescent="0.3">
      <c r="E2097" s="3" t="s">
        <v>991</v>
      </c>
      <c r="F2097" s="4"/>
      <c r="G2097" s="5">
        <v>213</v>
      </c>
      <c r="H2097" s="7">
        <v>47</v>
      </c>
      <c r="I2097" s="1">
        <v>89</v>
      </c>
      <c r="J2097" s="1">
        <v>36</v>
      </c>
      <c r="K2097" s="1">
        <v>15</v>
      </c>
      <c r="L2097" s="6">
        <v>26</v>
      </c>
    </row>
    <row r="2098" spans="2:12" x14ac:dyDescent="0.3">
      <c r="E2098" s="3" t="s">
        <v>992</v>
      </c>
      <c r="F2098" s="4"/>
      <c r="G2098" s="5">
        <v>112</v>
      </c>
      <c r="H2098" s="7">
        <v>14</v>
      </c>
      <c r="I2098" s="1">
        <v>42</v>
      </c>
      <c r="J2098" s="1">
        <v>14</v>
      </c>
      <c r="K2098" s="1">
        <v>8</v>
      </c>
      <c r="L2098" s="6">
        <v>34</v>
      </c>
    </row>
    <row r="2099" spans="2:12" x14ac:dyDescent="0.3">
      <c r="E2099" s="3" t="s">
        <v>993</v>
      </c>
      <c r="F2099" s="4"/>
      <c r="G2099" s="5">
        <v>14745</v>
      </c>
      <c r="H2099" s="7">
        <v>1176</v>
      </c>
      <c r="I2099" s="1">
        <v>6534</v>
      </c>
      <c r="J2099" s="1">
        <v>4636</v>
      </c>
      <c r="K2099" s="1">
        <v>1847</v>
      </c>
      <c r="L2099" s="6">
        <v>552</v>
      </c>
    </row>
    <row r="2100" spans="2:12" x14ac:dyDescent="0.3">
      <c r="E2100" s="3" t="s">
        <v>994</v>
      </c>
      <c r="F2100" s="4"/>
      <c r="G2100" s="5">
        <v>7636</v>
      </c>
      <c r="H2100" s="7">
        <v>780</v>
      </c>
      <c r="I2100" s="1">
        <v>3589</v>
      </c>
      <c r="J2100" s="1">
        <v>2212</v>
      </c>
      <c r="K2100" s="1">
        <v>739</v>
      </c>
      <c r="L2100" s="6">
        <v>316</v>
      </c>
    </row>
    <row r="2101" spans="2:12" x14ac:dyDescent="0.3">
      <c r="E2101" s="3" t="s">
        <v>995</v>
      </c>
      <c r="F2101" s="4"/>
      <c r="G2101" s="5">
        <v>5444</v>
      </c>
      <c r="H2101" s="7">
        <v>893</v>
      </c>
      <c r="I2101" s="1">
        <v>2623</v>
      </c>
      <c r="J2101" s="1">
        <v>1311</v>
      </c>
      <c r="K2101" s="1">
        <v>363</v>
      </c>
      <c r="L2101" s="6">
        <v>254</v>
      </c>
    </row>
    <row r="2102" spans="2:12" x14ac:dyDescent="0.3">
      <c r="E2102" s="3" t="s">
        <v>996</v>
      </c>
      <c r="F2102" s="4"/>
      <c r="G2102" s="5">
        <v>515</v>
      </c>
      <c r="H2102" s="7">
        <v>100</v>
      </c>
      <c r="I2102" s="1">
        <v>240</v>
      </c>
      <c r="J2102" s="1">
        <v>114</v>
      </c>
      <c r="K2102" s="1">
        <v>30</v>
      </c>
      <c r="L2102" s="6">
        <v>31</v>
      </c>
    </row>
    <row r="2103" spans="2:12" x14ac:dyDescent="0.3">
      <c r="E2103" s="3" t="s">
        <v>997</v>
      </c>
      <c r="F2103" s="4"/>
      <c r="G2103" s="5">
        <v>218</v>
      </c>
      <c r="H2103" s="7">
        <v>64</v>
      </c>
      <c r="I2103" s="1">
        <v>86</v>
      </c>
      <c r="J2103" s="1">
        <v>33</v>
      </c>
      <c r="K2103" s="1">
        <v>8</v>
      </c>
      <c r="L2103" s="6">
        <v>27</v>
      </c>
    </row>
    <row r="2104" spans="2:12" x14ac:dyDescent="0.3">
      <c r="E2104" s="3" t="s">
        <v>998</v>
      </c>
      <c r="F2104" s="4"/>
      <c r="G2104" s="5">
        <v>260</v>
      </c>
      <c r="H2104" s="7">
        <v>38</v>
      </c>
      <c r="I2104" s="1">
        <v>106</v>
      </c>
      <c r="J2104" s="1">
        <v>46</v>
      </c>
      <c r="K2104" s="1">
        <v>15</v>
      </c>
      <c r="L2104" s="6">
        <v>55</v>
      </c>
    </row>
    <row r="2105" spans="2:12" x14ac:dyDescent="0.3">
      <c r="E2105" s="3" t="s">
        <v>999</v>
      </c>
      <c r="F2105" s="4"/>
      <c r="G2105" s="5">
        <v>222</v>
      </c>
      <c r="H2105" s="7">
        <v>34</v>
      </c>
      <c r="I2105" s="1">
        <v>89</v>
      </c>
      <c r="J2105" s="1">
        <v>54</v>
      </c>
      <c r="K2105" s="1">
        <v>8</v>
      </c>
      <c r="L2105" s="6">
        <v>37</v>
      </c>
    </row>
    <row r="2106" spans="2:12" x14ac:dyDescent="0.3">
      <c r="E2106" s="3" t="s">
        <v>1000</v>
      </c>
      <c r="F2106" s="4"/>
      <c r="G2106" s="5">
        <v>86</v>
      </c>
      <c r="H2106" s="7">
        <v>18</v>
      </c>
      <c r="I2106" s="1">
        <v>33</v>
      </c>
      <c r="J2106" s="1">
        <v>18</v>
      </c>
      <c r="K2106" s="1">
        <v>3</v>
      </c>
      <c r="L2106" s="6">
        <v>14</v>
      </c>
    </row>
    <row r="2107" spans="2:12" x14ac:dyDescent="0.3">
      <c r="E2107" s="3" t="s">
        <v>1001</v>
      </c>
      <c r="F2107" s="4"/>
      <c r="G2107" s="5">
        <v>69</v>
      </c>
      <c r="H2107" s="7">
        <v>20</v>
      </c>
      <c r="I2107" s="1">
        <v>33</v>
      </c>
      <c r="J2107" s="1">
        <v>9</v>
      </c>
      <c r="K2107" s="1">
        <v>2</v>
      </c>
      <c r="L2107" s="6">
        <v>5</v>
      </c>
    </row>
    <row r="2108" spans="2:12" x14ac:dyDescent="0.3">
      <c r="E2108" s="3" t="s">
        <v>1002</v>
      </c>
      <c r="F2108" s="4"/>
      <c r="G2108" s="5">
        <v>8</v>
      </c>
      <c r="H2108" s="7">
        <v>3</v>
      </c>
      <c r="I2108" s="1">
        <v>1</v>
      </c>
      <c r="J2108" s="1">
        <v>1</v>
      </c>
      <c r="K2108" s="1">
        <v>0</v>
      </c>
      <c r="L2108" s="6">
        <v>3</v>
      </c>
    </row>
    <row r="2109" spans="2:12" x14ac:dyDescent="0.3">
      <c r="E2109" s="3" t="s">
        <v>1003</v>
      </c>
      <c r="F2109" s="4"/>
      <c r="G2109" s="5">
        <v>5</v>
      </c>
      <c r="H2109" s="7">
        <v>3</v>
      </c>
      <c r="I2109" s="1">
        <v>0</v>
      </c>
      <c r="J2109" s="1">
        <v>0</v>
      </c>
      <c r="K2109" s="1">
        <v>0</v>
      </c>
      <c r="L2109" s="6">
        <v>2</v>
      </c>
    </row>
    <row r="2110" spans="2:12" x14ac:dyDescent="0.3">
      <c r="E2110" s="52" t="s">
        <v>1004</v>
      </c>
      <c r="F2110" s="48"/>
      <c r="G2110" s="49">
        <v>8</v>
      </c>
      <c r="H2110" s="61">
        <v>0</v>
      </c>
      <c r="I2110" s="28">
        <v>2</v>
      </c>
      <c r="J2110" s="28">
        <v>2</v>
      </c>
      <c r="K2110" s="28">
        <v>0</v>
      </c>
      <c r="L2110" s="62">
        <v>4</v>
      </c>
    </row>
    <row r="2112" spans="2:12" x14ac:dyDescent="0.3">
      <c r="B2112" s="35" t="str">
        <f xml:space="preserve"> HYPERLINK("#'目次'!B35", "[29]")</f>
        <v>[29]</v>
      </c>
      <c r="C2112" s="25" t="s">
        <v>14</v>
      </c>
    </row>
    <row r="2115" spans="3:14" x14ac:dyDescent="0.3">
      <c r="C2115" s="25" t="s">
        <v>1007</v>
      </c>
    </row>
    <row r="2116" spans="3:14" ht="25" x14ac:dyDescent="0.3">
      <c r="E2116" s="95"/>
      <c r="F2116" s="96"/>
      <c r="G2116" s="37" t="s">
        <v>16</v>
      </c>
      <c r="H2116" s="41" t="s">
        <v>17</v>
      </c>
      <c r="I2116" s="18" t="s">
        <v>18</v>
      </c>
      <c r="J2116" s="18" t="s">
        <v>19</v>
      </c>
      <c r="K2116" s="18" t="s">
        <v>20</v>
      </c>
      <c r="L2116" s="18" t="s">
        <v>21</v>
      </c>
      <c r="M2116" s="18" t="s">
        <v>22</v>
      </c>
      <c r="N2116" s="34" t="s">
        <v>23</v>
      </c>
    </row>
    <row r="2117" spans="3:14" x14ac:dyDescent="0.3">
      <c r="E2117" s="97"/>
      <c r="F2117" s="98"/>
      <c r="G2117" s="40"/>
      <c r="H2117" s="36"/>
      <c r="I2117" s="19"/>
      <c r="J2117" s="19"/>
      <c r="K2117" s="19"/>
      <c r="L2117" s="19"/>
      <c r="M2117" s="19"/>
      <c r="N2117" s="39"/>
    </row>
    <row r="2118" spans="3:14" x14ac:dyDescent="0.3">
      <c r="E2118" s="54" t="s">
        <v>16</v>
      </c>
      <c r="F2118" s="50"/>
      <c r="G2118" s="38">
        <v>55336</v>
      </c>
      <c r="H2118" s="20">
        <v>10222</v>
      </c>
      <c r="I2118" s="20">
        <v>19178</v>
      </c>
      <c r="J2118" s="20">
        <v>13973</v>
      </c>
      <c r="K2118" s="20">
        <v>7022</v>
      </c>
      <c r="L2118" s="20">
        <v>3794</v>
      </c>
      <c r="M2118" s="20">
        <v>900</v>
      </c>
      <c r="N2118" s="51">
        <v>247</v>
      </c>
    </row>
    <row r="2119" spans="3:14" x14ac:dyDescent="0.3">
      <c r="E2119" s="3" t="s">
        <v>1008</v>
      </c>
      <c r="F2119" s="4"/>
      <c r="G2119" s="29">
        <v>349</v>
      </c>
      <c r="H2119" s="32">
        <v>55</v>
      </c>
      <c r="I2119" s="17">
        <v>99</v>
      </c>
      <c r="J2119" s="17">
        <v>101</v>
      </c>
      <c r="K2119" s="17">
        <v>61</v>
      </c>
      <c r="L2119" s="17">
        <v>31</v>
      </c>
      <c r="M2119" s="17">
        <v>2</v>
      </c>
      <c r="N2119" s="33">
        <v>0</v>
      </c>
    </row>
    <row r="2120" spans="3:14" x14ac:dyDescent="0.3">
      <c r="E2120" s="3" t="s">
        <v>1009</v>
      </c>
      <c r="F2120" s="4"/>
      <c r="G2120" s="5">
        <v>48</v>
      </c>
      <c r="H2120" s="7">
        <v>4</v>
      </c>
      <c r="I2120" s="1">
        <v>11</v>
      </c>
      <c r="J2120" s="1">
        <v>13</v>
      </c>
      <c r="K2120" s="1">
        <v>9</v>
      </c>
      <c r="L2120" s="1">
        <v>10</v>
      </c>
      <c r="M2120" s="1">
        <v>1</v>
      </c>
      <c r="N2120" s="6">
        <v>0</v>
      </c>
    </row>
    <row r="2121" spans="3:14" x14ac:dyDescent="0.3">
      <c r="E2121" s="3" t="s">
        <v>1010</v>
      </c>
      <c r="F2121" s="4"/>
      <c r="G2121" s="5">
        <v>38</v>
      </c>
      <c r="H2121" s="7">
        <v>4</v>
      </c>
      <c r="I2121" s="1">
        <v>12</v>
      </c>
      <c r="J2121" s="1">
        <v>13</v>
      </c>
      <c r="K2121" s="1">
        <v>7</v>
      </c>
      <c r="L2121" s="1">
        <v>2</v>
      </c>
      <c r="M2121" s="1">
        <v>0</v>
      </c>
      <c r="N2121" s="6">
        <v>0</v>
      </c>
    </row>
    <row r="2122" spans="3:14" x14ac:dyDescent="0.3">
      <c r="E2122" s="3" t="s">
        <v>1011</v>
      </c>
      <c r="F2122" s="4"/>
      <c r="G2122" s="5">
        <v>10</v>
      </c>
      <c r="H2122" s="7">
        <v>0</v>
      </c>
      <c r="I2122" s="1">
        <v>5</v>
      </c>
      <c r="J2122" s="1">
        <v>2</v>
      </c>
      <c r="K2122" s="1">
        <v>1</v>
      </c>
      <c r="L2122" s="1">
        <v>1</v>
      </c>
      <c r="M2122" s="1">
        <v>1</v>
      </c>
      <c r="N2122" s="6">
        <v>0</v>
      </c>
    </row>
    <row r="2123" spans="3:14" x14ac:dyDescent="0.3">
      <c r="E2123" s="3" t="s">
        <v>1012</v>
      </c>
      <c r="F2123" s="4"/>
      <c r="G2123" s="5">
        <v>4</v>
      </c>
      <c r="H2123" s="7">
        <v>1</v>
      </c>
      <c r="I2123" s="1">
        <v>0</v>
      </c>
      <c r="J2123" s="1">
        <v>1</v>
      </c>
      <c r="K2123" s="1">
        <v>0</v>
      </c>
      <c r="L2123" s="1">
        <v>2</v>
      </c>
      <c r="M2123" s="1">
        <v>0</v>
      </c>
      <c r="N2123" s="6">
        <v>0</v>
      </c>
    </row>
    <row r="2124" spans="3:14" x14ac:dyDescent="0.3">
      <c r="E2124" s="3" t="s">
        <v>1013</v>
      </c>
      <c r="F2124" s="4"/>
      <c r="G2124" s="5">
        <v>5</v>
      </c>
      <c r="H2124" s="7">
        <v>1</v>
      </c>
      <c r="I2124" s="1">
        <v>0</v>
      </c>
      <c r="J2124" s="1">
        <v>1</v>
      </c>
      <c r="K2124" s="1">
        <v>3</v>
      </c>
      <c r="L2124" s="1">
        <v>0</v>
      </c>
      <c r="M2124" s="1">
        <v>0</v>
      </c>
      <c r="N2124" s="6">
        <v>0</v>
      </c>
    </row>
    <row r="2125" spans="3:14" x14ac:dyDescent="0.3">
      <c r="E2125" s="3" t="s">
        <v>1014</v>
      </c>
      <c r="F2125" s="4"/>
      <c r="G2125" s="5">
        <v>2182</v>
      </c>
      <c r="H2125" s="7">
        <v>372</v>
      </c>
      <c r="I2125" s="1">
        <v>654</v>
      </c>
      <c r="J2125" s="1">
        <v>623</v>
      </c>
      <c r="K2125" s="1">
        <v>316</v>
      </c>
      <c r="L2125" s="1">
        <v>196</v>
      </c>
      <c r="M2125" s="1">
        <v>19</v>
      </c>
      <c r="N2125" s="6">
        <v>2</v>
      </c>
    </row>
    <row r="2126" spans="3:14" x14ac:dyDescent="0.3">
      <c r="E2126" s="3" t="s">
        <v>1015</v>
      </c>
      <c r="F2126" s="4"/>
      <c r="G2126" s="5">
        <v>635</v>
      </c>
      <c r="H2126" s="7">
        <v>79</v>
      </c>
      <c r="I2126" s="1">
        <v>152</v>
      </c>
      <c r="J2126" s="1">
        <v>214</v>
      </c>
      <c r="K2126" s="1">
        <v>96</v>
      </c>
      <c r="L2126" s="1">
        <v>89</v>
      </c>
      <c r="M2126" s="1">
        <v>5</v>
      </c>
      <c r="N2126" s="6">
        <v>0</v>
      </c>
    </row>
    <row r="2127" spans="3:14" x14ac:dyDescent="0.3">
      <c r="E2127" s="3" t="s">
        <v>1016</v>
      </c>
      <c r="F2127" s="4"/>
      <c r="G2127" s="5">
        <v>386</v>
      </c>
      <c r="H2127" s="7">
        <v>51</v>
      </c>
      <c r="I2127" s="1">
        <v>80</v>
      </c>
      <c r="J2127" s="1">
        <v>122</v>
      </c>
      <c r="K2127" s="1">
        <v>69</v>
      </c>
      <c r="L2127" s="1">
        <v>57</v>
      </c>
      <c r="M2127" s="1">
        <v>5</v>
      </c>
      <c r="N2127" s="6">
        <v>2</v>
      </c>
    </row>
    <row r="2128" spans="3:14" x14ac:dyDescent="0.3">
      <c r="E2128" s="3" t="s">
        <v>1017</v>
      </c>
      <c r="F2128" s="4"/>
      <c r="G2128" s="5">
        <v>39</v>
      </c>
      <c r="H2128" s="7">
        <v>2</v>
      </c>
      <c r="I2128" s="1">
        <v>7</v>
      </c>
      <c r="J2128" s="1">
        <v>8</v>
      </c>
      <c r="K2128" s="1">
        <v>9</v>
      </c>
      <c r="L2128" s="1">
        <v>12</v>
      </c>
      <c r="M2128" s="1">
        <v>1</v>
      </c>
      <c r="N2128" s="6">
        <v>0</v>
      </c>
    </row>
    <row r="2129" spans="5:14" x14ac:dyDescent="0.3">
      <c r="E2129" s="3" t="s">
        <v>1018</v>
      </c>
      <c r="F2129" s="4"/>
      <c r="G2129" s="5">
        <v>17</v>
      </c>
      <c r="H2129" s="7">
        <v>4</v>
      </c>
      <c r="I2129" s="1">
        <v>4</v>
      </c>
      <c r="J2129" s="1">
        <v>2</v>
      </c>
      <c r="K2129" s="1">
        <v>2</v>
      </c>
      <c r="L2129" s="1">
        <v>4</v>
      </c>
      <c r="M2129" s="1">
        <v>1</v>
      </c>
      <c r="N2129" s="6">
        <v>0</v>
      </c>
    </row>
    <row r="2130" spans="5:14" x14ac:dyDescent="0.3">
      <c r="E2130" s="3" t="s">
        <v>1019</v>
      </c>
      <c r="F2130" s="4"/>
      <c r="G2130" s="5">
        <v>16</v>
      </c>
      <c r="H2130" s="7">
        <v>1</v>
      </c>
      <c r="I2130" s="1">
        <v>7</v>
      </c>
      <c r="J2130" s="1">
        <v>4</v>
      </c>
      <c r="K2130" s="1">
        <v>1</v>
      </c>
      <c r="L2130" s="1">
        <v>1</v>
      </c>
      <c r="M2130" s="1">
        <v>2</v>
      </c>
      <c r="N2130" s="6">
        <v>0</v>
      </c>
    </row>
    <row r="2131" spans="5:14" x14ac:dyDescent="0.3">
      <c r="E2131" s="3" t="s">
        <v>1020</v>
      </c>
      <c r="F2131" s="4"/>
      <c r="G2131" s="5">
        <v>5654</v>
      </c>
      <c r="H2131" s="7">
        <v>1079</v>
      </c>
      <c r="I2131" s="1">
        <v>1783</v>
      </c>
      <c r="J2131" s="1">
        <v>1513</v>
      </c>
      <c r="K2131" s="1">
        <v>815</v>
      </c>
      <c r="L2131" s="1">
        <v>394</v>
      </c>
      <c r="M2131" s="1">
        <v>63</v>
      </c>
      <c r="N2131" s="6">
        <v>7</v>
      </c>
    </row>
    <row r="2132" spans="5:14" x14ac:dyDescent="0.3">
      <c r="E2132" s="3" t="s">
        <v>1021</v>
      </c>
      <c r="F2132" s="4"/>
      <c r="G2132" s="5">
        <v>1892</v>
      </c>
      <c r="H2132" s="7">
        <v>254</v>
      </c>
      <c r="I2132" s="1">
        <v>602</v>
      </c>
      <c r="J2132" s="1">
        <v>507</v>
      </c>
      <c r="K2132" s="1">
        <v>306</v>
      </c>
      <c r="L2132" s="1">
        <v>197</v>
      </c>
      <c r="M2132" s="1">
        <v>25</v>
      </c>
      <c r="N2132" s="6">
        <v>1</v>
      </c>
    </row>
    <row r="2133" spans="5:14" x14ac:dyDescent="0.3">
      <c r="E2133" s="3" t="s">
        <v>1022</v>
      </c>
      <c r="F2133" s="4"/>
      <c r="G2133" s="5">
        <v>1395</v>
      </c>
      <c r="H2133" s="7">
        <v>181</v>
      </c>
      <c r="I2133" s="1">
        <v>350</v>
      </c>
      <c r="J2133" s="1">
        <v>389</v>
      </c>
      <c r="K2133" s="1">
        <v>266</v>
      </c>
      <c r="L2133" s="1">
        <v>188</v>
      </c>
      <c r="M2133" s="1">
        <v>17</v>
      </c>
      <c r="N2133" s="6">
        <v>4</v>
      </c>
    </row>
    <row r="2134" spans="5:14" x14ac:dyDescent="0.3">
      <c r="E2134" s="3" t="s">
        <v>1023</v>
      </c>
      <c r="F2134" s="4"/>
      <c r="G2134" s="5">
        <v>123</v>
      </c>
      <c r="H2134" s="7">
        <v>22</v>
      </c>
      <c r="I2134" s="1">
        <v>29</v>
      </c>
      <c r="J2134" s="1">
        <v>31</v>
      </c>
      <c r="K2134" s="1">
        <v>22</v>
      </c>
      <c r="L2134" s="1">
        <v>18</v>
      </c>
      <c r="M2134" s="1">
        <v>1</v>
      </c>
      <c r="N2134" s="6">
        <v>0</v>
      </c>
    </row>
    <row r="2135" spans="5:14" x14ac:dyDescent="0.3">
      <c r="E2135" s="3" t="s">
        <v>1024</v>
      </c>
      <c r="F2135" s="4"/>
      <c r="G2135" s="5">
        <v>30</v>
      </c>
      <c r="H2135" s="7">
        <v>2</v>
      </c>
      <c r="I2135" s="1">
        <v>3</v>
      </c>
      <c r="J2135" s="1">
        <v>8</v>
      </c>
      <c r="K2135" s="1">
        <v>8</v>
      </c>
      <c r="L2135" s="1">
        <v>8</v>
      </c>
      <c r="M2135" s="1">
        <v>1</v>
      </c>
      <c r="N2135" s="6">
        <v>0</v>
      </c>
    </row>
    <row r="2136" spans="5:14" x14ac:dyDescent="0.3">
      <c r="E2136" s="3" t="s">
        <v>1025</v>
      </c>
      <c r="F2136" s="4"/>
      <c r="G2136" s="5">
        <v>46</v>
      </c>
      <c r="H2136" s="7">
        <v>6</v>
      </c>
      <c r="I2136" s="1">
        <v>8</v>
      </c>
      <c r="J2136" s="1">
        <v>11</v>
      </c>
      <c r="K2136" s="1">
        <v>10</v>
      </c>
      <c r="L2136" s="1">
        <v>8</v>
      </c>
      <c r="M2136" s="1">
        <v>3</v>
      </c>
      <c r="N2136" s="6">
        <v>0</v>
      </c>
    </row>
    <row r="2137" spans="5:14" x14ac:dyDescent="0.3">
      <c r="E2137" s="3" t="s">
        <v>1026</v>
      </c>
      <c r="F2137" s="4"/>
      <c r="G2137" s="5">
        <v>9929</v>
      </c>
      <c r="H2137" s="7">
        <v>1997</v>
      </c>
      <c r="I2137" s="1">
        <v>3541</v>
      </c>
      <c r="J2137" s="1">
        <v>2423</v>
      </c>
      <c r="K2137" s="1">
        <v>1207</v>
      </c>
      <c r="L2137" s="1">
        <v>576</v>
      </c>
      <c r="M2137" s="1">
        <v>156</v>
      </c>
      <c r="N2137" s="6">
        <v>29</v>
      </c>
    </row>
    <row r="2138" spans="5:14" x14ac:dyDescent="0.3">
      <c r="E2138" s="3" t="s">
        <v>1027</v>
      </c>
      <c r="F2138" s="4"/>
      <c r="G2138" s="5">
        <v>2901</v>
      </c>
      <c r="H2138" s="7">
        <v>461</v>
      </c>
      <c r="I2138" s="1">
        <v>956</v>
      </c>
      <c r="J2138" s="1">
        <v>787</v>
      </c>
      <c r="K2138" s="1">
        <v>413</v>
      </c>
      <c r="L2138" s="1">
        <v>226</v>
      </c>
      <c r="M2138" s="1">
        <v>52</v>
      </c>
      <c r="N2138" s="6">
        <v>6</v>
      </c>
    </row>
    <row r="2139" spans="5:14" x14ac:dyDescent="0.3">
      <c r="E2139" s="3" t="s">
        <v>1028</v>
      </c>
      <c r="F2139" s="4"/>
      <c r="G2139" s="5">
        <v>2492</v>
      </c>
      <c r="H2139" s="7">
        <v>352</v>
      </c>
      <c r="I2139" s="1">
        <v>761</v>
      </c>
      <c r="J2139" s="1">
        <v>645</v>
      </c>
      <c r="K2139" s="1">
        <v>411</v>
      </c>
      <c r="L2139" s="1">
        <v>279</v>
      </c>
      <c r="M2139" s="1">
        <v>39</v>
      </c>
      <c r="N2139" s="6">
        <v>5</v>
      </c>
    </row>
    <row r="2140" spans="5:14" x14ac:dyDescent="0.3">
      <c r="E2140" s="3" t="s">
        <v>1029</v>
      </c>
      <c r="F2140" s="4"/>
      <c r="G2140" s="5">
        <v>289</v>
      </c>
      <c r="H2140" s="7">
        <v>36</v>
      </c>
      <c r="I2140" s="1">
        <v>81</v>
      </c>
      <c r="J2140" s="1">
        <v>79</v>
      </c>
      <c r="K2140" s="1">
        <v>49</v>
      </c>
      <c r="L2140" s="1">
        <v>39</v>
      </c>
      <c r="M2140" s="1">
        <v>5</v>
      </c>
      <c r="N2140" s="6">
        <v>0</v>
      </c>
    </row>
    <row r="2141" spans="5:14" x14ac:dyDescent="0.3">
      <c r="E2141" s="3" t="s">
        <v>1030</v>
      </c>
      <c r="F2141" s="4"/>
      <c r="G2141" s="5">
        <v>105</v>
      </c>
      <c r="H2141" s="7">
        <v>15</v>
      </c>
      <c r="I2141" s="1">
        <v>19</v>
      </c>
      <c r="J2141" s="1">
        <v>16</v>
      </c>
      <c r="K2141" s="1">
        <v>20</v>
      </c>
      <c r="L2141" s="1">
        <v>31</v>
      </c>
      <c r="M2141" s="1">
        <v>3</v>
      </c>
      <c r="N2141" s="6">
        <v>1</v>
      </c>
    </row>
    <row r="2142" spans="5:14" x14ac:dyDescent="0.3">
      <c r="E2142" s="3" t="s">
        <v>1031</v>
      </c>
      <c r="F2142" s="4"/>
      <c r="G2142" s="5">
        <v>120</v>
      </c>
      <c r="H2142" s="7">
        <v>18</v>
      </c>
      <c r="I2142" s="1">
        <v>31</v>
      </c>
      <c r="J2142" s="1">
        <v>25</v>
      </c>
      <c r="K2142" s="1">
        <v>18</v>
      </c>
      <c r="L2142" s="1">
        <v>11</v>
      </c>
      <c r="M2142" s="1">
        <v>13</v>
      </c>
      <c r="N2142" s="6">
        <v>4</v>
      </c>
    </row>
    <row r="2143" spans="5:14" x14ac:dyDescent="0.3">
      <c r="E2143" s="3" t="s">
        <v>1032</v>
      </c>
      <c r="F2143" s="4"/>
      <c r="G2143" s="5">
        <v>9994</v>
      </c>
      <c r="H2143" s="7">
        <v>1936</v>
      </c>
      <c r="I2143" s="1">
        <v>3690</v>
      </c>
      <c r="J2143" s="1">
        <v>2496</v>
      </c>
      <c r="K2143" s="1">
        <v>1169</v>
      </c>
      <c r="L2143" s="1">
        <v>507</v>
      </c>
      <c r="M2143" s="1">
        <v>167</v>
      </c>
      <c r="N2143" s="6">
        <v>29</v>
      </c>
    </row>
    <row r="2144" spans="5:14" x14ac:dyDescent="0.3">
      <c r="E2144" s="3" t="s">
        <v>1033</v>
      </c>
      <c r="F2144" s="4"/>
      <c r="G2144" s="5">
        <v>2851</v>
      </c>
      <c r="H2144" s="7">
        <v>480</v>
      </c>
      <c r="I2144" s="1">
        <v>1013</v>
      </c>
      <c r="J2144" s="1">
        <v>776</v>
      </c>
      <c r="K2144" s="1">
        <v>339</v>
      </c>
      <c r="L2144" s="1">
        <v>173</v>
      </c>
      <c r="M2144" s="1">
        <v>62</v>
      </c>
      <c r="N2144" s="6">
        <v>8</v>
      </c>
    </row>
    <row r="2145" spans="5:14" x14ac:dyDescent="0.3">
      <c r="E2145" s="3" t="s">
        <v>1034</v>
      </c>
      <c r="F2145" s="4"/>
      <c r="G2145" s="5">
        <v>2981</v>
      </c>
      <c r="H2145" s="7">
        <v>433</v>
      </c>
      <c r="I2145" s="1">
        <v>982</v>
      </c>
      <c r="J2145" s="1">
        <v>794</v>
      </c>
      <c r="K2145" s="1">
        <v>431</v>
      </c>
      <c r="L2145" s="1">
        <v>278</v>
      </c>
      <c r="M2145" s="1">
        <v>53</v>
      </c>
      <c r="N2145" s="6">
        <v>10</v>
      </c>
    </row>
    <row r="2146" spans="5:14" x14ac:dyDescent="0.3">
      <c r="E2146" s="3" t="s">
        <v>1035</v>
      </c>
      <c r="F2146" s="4"/>
      <c r="G2146" s="5">
        <v>398</v>
      </c>
      <c r="H2146" s="7">
        <v>57</v>
      </c>
      <c r="I2146" s="1">
        <v>124</v>
      </c>
      <c r="J2146" s="1">
        <v>111</v>
      </c>
      <c r="K2146" s="1">
        <v>61</v>
      </c>
      <c r="L2146" s="1">
        <v>37</v>
      </c>
      <c r="M2146" s="1">
        <v>6</v>
      </c>
      <c r="N2146" s="6">
        <v>2</v>
      </c>
    </row>
    <row r="2147" spans="5:14" x14ac:dyDescent="0.3">
      <c r="E2147" s="3" t="s">
        <v>1036</v>
      </c>
      <c r="F2147" s="4"/>
      <c r="G2147" s="5">
        <v>171</v>
      </c>
      <c r="H2147" s="7">
        <v>16</v>
      </c>
      <c r="I2147" s="1">
        <v>44</v>
      </c>
      <c r="J2147" s="1">
        <v>39</v>
      </c>
      <c r="K2147" s="1">
        <v>38</v>
      </c>
      <c r="L2147" s="1">
        <v>27</v>
      </c>
      <c r="M2147" s="1">
        <v>5</v>
      </c>
      <c r="N2147" s="6">
        <v>2</v>
      </c>
    </row>
    <row r="2148" spans="5:14" x14ac:dyDescent="0.3">
      <c r="E2148" s="3" t="s">
        <v>1037</v>
      </c>
      <c r="F2148" s="4"/>
      <c r="G2148" s="5">
        <v>134</v>
      </c>
      <c r="H2148" s="7">
        <v>10</v>
      </c>
      <c r="I2148" s="1">
        <v>35</v>
      </c>
      <c r="J2148" s="1">
        <v>34</v>
      </c>
      <c r="K2148" s="1">
        <v>18</v>
      </c>
      <c r="L2148" s="1">
        <v>12</v>
      </c>
      <c r="M2148" s="1">
        <v>23</v>
      </c>
      <c r="N2148" s="6">
        <v>2</v>
      </c>
    </row>
    <row r="2149" spans="5:14" x14ac:dyDescent="0.3">
      <c r="E2149" s="3" t="s">
        <v>1038</v>
      </c>
      <c r="F2149" s="4"/>
      <c r="G2149" s="5">
        <v>3553</v>
      </c>
      <c r="H2149" s="7">
        <v>849</v>
      </c>
      <c r="I2149" s="1">
        <v>1504</v>
      </c>
      <c r="J2149" s="1">
        <v>758</v>
      </c>
      <c r="K2149" s="1">
        <v>269</v>
      </c>
      <c r="L2149" s="1">
        <v>120</v>
      </c>
      <c r="M2149" s="1">
        <v>43</v>
      </c>
      <c r="N2149" s="6">
        <v>10</v>
      </c>
    </row>
    <row r="2150" spans="5:14" x14ac:dyDescent="0.3">
      <c r="E2150" s="3" t="s">
        <v>1039</v>
      </c>
      <c r="F2150" s="4"/>
      <c r="G2150" s="5">
        <v>1543</v>
      </c>
      <c r="H2150" s="7">
        <v>335</v>
      </c>
      <c r="I2150" s="1">
        <v>612</v>
      </c>
      <c r="J2150" s="1">
        <v>392</v>
      </c>
      <c r="K2150" s="1">
        <v>129</v>
      </c>
      <c r="L2150" s="1">
        <v>48</v>
      </c>
      <c r="M2150" s="1">
        <v>21</v>
      </c>
      <c r="N2150" s="6">
        <v>6</v>
      </c>
    </row>
    <row r="2151" spans="5:14" x14ac:dyDescent="0.3">
      <c r="E2151" s="3" t="s">
        <v>1040</v>
      </c>
      <c r="F2151" s="4"/>
      <c r="G2151" s="5">
        <v>1541</v>
      </c>
      <c r="H2151" s="7">
        <v>282</v>
      </c>
      <c r="I2151" s="1">
        <v>626</v>
      </c>
      <c r="J2151" s="1">
        <v>358</v>
      </c>
      <c r="K2151" s="1">
        <v>153</v>
      </c>
      <c r="L2151" s="1">
        <v>81</v>
      </c>
      <c r="M2151" s="1">
        <v>31</v>
      </c>
      <c r="N2151" s="6">
        <v>10</v>
      </c>
    </row>
    <row r="2152" spans="5:14" x14ac:dyDescent="0.3">
      <c r="E2152" s="3" t="s">
        <v>1041</v>
      </c>
      <c r="F2152" s="4"/>
      <c r="G2152" s="5">
        <v>187</v>
      </c>
      <c r="H2152" s="7">
        <v>26</v>
      </c>
      <c r="I2152" s="1">
        <v>66</v>
      </c>
      <c r="J2152" s="1">
        <v>47</v>
      </c>
      <c r="K2152" s="1">
        <v>28</v>
      </c>
      <c r="L2152" s="1">
        <v>15</v>
      </c>
      <c r="M2152" s="1">
        <v>4</v>
      </c>
      <c r="N2152" s="6">
        <v>1</v>
      </c>
    </row>
    <row r="2153" spans="5:14" x14ac:dyDescent="0.3">
      <c r="E2153" s="3" t="s">
        <v>1042</v>
      </c>
      <c r="F2153" s="4"/>
      <c r="G2153" s="5">
        <v>69</v>
      </c>
      <c r="H2153" s="7">
        <v>11</v>
      </c>
      <c r="I2153" s="1">
        <v>19</v>
      </c>
      <c r="J2153" s="1">
        <v>18</v>
      </c>
      <c r="K2153" s="1">
        <v>7</v>
      </c>
      <c r="L2153" s="1">
        <v>12</v>
      </c>
      <c r="M2153" s="1">
        <v>1</v>
      </c>
      <c r="N2153" s="6">
        <v>1</v>
      </c>
    </row>
    <row r="2154" spans="5:14" x14ac:dyDescent="0.3">
      <c r="E2154" s="3" t="s">
        <v>1043</v>
      </c>
      <c r="F2154" s="4"/>
      <c r="G2154" s="5">
        <v>46</v>
      </c>
      <c r="H2154" s="7">
        <v>10</v>
      </c>
      <c r="I2154" s="1">
        <v>10</v>
      </c>
      <c r="J2154" s="1">
        <v>6</v>
      </c>
      <c r="K2154" s="1">
        <v>7</v>
      </c>
      <c r="L2154" s="1">
        <v>5</v>
      </c>
      <c r="M2154" s="1">
        <v>5</v>
      </c>
      <c r="N2154" s="6">
        <v>3</v>
      </c>
    </row>
    <row r="2155" spans="5:14" x14ac:dyDescent="0.3">
      <c r="E2155" s="3" t="s">
        <v>1044</v>
      </c>
      <c r="F2155" s="4"/>
      <c r="G2155" s="5">
        <v>857</v>
      </c>
      <c r="H2155" s="7">
        <v>256</v>
      </c>
      <c r="I2155" s="1">
        <v>326</v>
      </c>
      <c r="J2155" s="1">
        <v>177</v>
      </c>
      <c r="K2155" s="1">
        <v>63</v>
      </c>
      <c r="L2155" s="1">
        <v>21</v>
      </c>
      <c r="M2155" s="1">
        <v>9</v>
      </c>
      <c r="N2155" s="6">
        <v>5</v>
      </c>
    </row>
    <row r="2156" spans="5:14" x14ac:dyDescent="0.3">
      <c r="E2156" s="3" t="s">
        <v>1045</v>
      </c>
      <c r="F2156" s="4"/>
      <c r="G2156" s="5">
        <v>816</v>
      </c>
      <c r="H2156" s="7">
        <v>212</v>
      </c>
      <c r="I2156" s="1">
        <v>361</v>
      </c>
      <c r="J2156" s="1">
        <v>150</v>
      </c>
      <c r="K2156" s="1">
        <v>57</v>
      </c>
      <c r="L2156" s="1">
        <v>16</v>
      </c>
      <c r="M2156" s="1">
        <v>13</v>
      </c>
      <c r="N2156" s="6">
        <v>7</v>
      </c>
    </row>
    <row r="2157" spans="5:14" x14ac:dyDescent="0.3">
      <c r="E2157" s="3" t="s">
        <v>1046</v>
      </c>
      <c r="F2157" s="4"/>
      <c r="G2157" s="5">
        <v>672</v>
      </c>
      <c r="H2157" s="7">
        <v>130</v>
      </c>
      <c r="I2157" s="1">
        <v>295</v>
      </c>
      <c r="J2157" s="1">
        <v>152</v>
      </c>
      <c r="K2157" s="1">
        <v>59</v>
      </c>
      <c r="L2157" s="1">
        <v>20</v>
      </c>
      <c r="M2157" s="1">
        <v>14</v>
      </c>
      <c r="N2157" s="6">
        <v>2</v>
      </c>
    </row>
    <row r="2158" spans="5:14" x14ac:dyDescent="0.3">
      <c r="E2158" s="3" t="s">
        <v>1047</v>
      </c>
      <c r="F2158" s="4"/>
      <c r="G2158" s="5">
        <v>97</v>
      </c>
      <c r="H2158" s="7">
        <v>19</v>
      </c>
      <c r="I2158" s="1">
        <v>48</v>
      </c>
      <c r="J2158" s="1">
        <v>16</v>
      </c>
      <c r="K2158" s="1">
        <v>6</v>
      </c>
      <c r="L2158" s="1">
        <v>5</v>
      </c>
      <c r="M2158" s="1">
        <v>3</v>
      </c>
      <c r="N2158" s="6">
        <v>0</v>
      </c>
    </row>
    <row r="2159" spans="5:14" x14ac:dyDescent="0.3">
      <c r="E2159" s="3" t="s">
        <v>1048</v>
      </c>
      <c r="F2159" s="4"/>
      <c r="G2159" s="5">
        <v>27</v>
      </c>
      <c r="H2159" s="7">
        <v>5</v>
      </c>
      <c r="I2159" s="1">
        <v>8</v>
      </c>
      <c r="J2159" s="1">
        <v>3</v>
      </c>
      <c r="K2159" s="1">
        <v>5</v>
      </c>
      <c r="L2159" s="1">
        <v>4</v>
      </c>
      <c r="M2159" s="1">
        <v>1</v>
      </c>
      <c r="N2159" s="6">
        <v>1</v>
      </c>
    </row>
    <row r="2160" spans="5:14" x14ac:dyDescent="0.3">
      <c r="E2160" s="3" t="s">
        <v>1049</v>
      </c>
      <c r="F2160" s="4"/>
      <c r="G2160" s="5">
        <v>13</v>
      </c>
      <c r="H2160" s="7">
        <v>4</v>
      </c>
      <c r="I2160" s="1">
        <v>2</v>
      </c>
      <c r="J2160" s="1">
        <v>3</v>
      </c>
      <c r="K2160" s="1">
        <v>1</v>
      </c>
      <c r="L2160" s="1">
        <v>1</v>
      </c>
      <c r="M2160" s="1">
        <v>1</v>
      </c>
      <c r="N2160" s="6">
        <v>1</v>
      </c>
    </row>
    <row r="2161" spans="2:14" x14ac:dyDescent="0.3">
      <c r="E2161" s="3" t="s">
        <v>1050</v>
      </c>
      <c r="F2161" s="4"/>
      <c r="G2161" s="5">
        <v>93</v>
      </c>
      <c r="H2161" s="7">
        <v>36</v>
      </c>
      <c r="I2161" s="1">
        <v>40</v>
      </c>
      <c r="J2161" s="1">
        <v>8</v>
      </c>
      <c r="K2161" s="1">
        <v>7</v>
      </c>
      <c r="L2161" s="1">
        <v>0</v>
      </c>
      <c r="M2161" s="1">
        <v>0</v>
      </c>
      <c r="N2161" s="6">
        <v>2</v>
      </c>
    </row>
    <row r="2162" spans="2:14" x14ac:dyDescent="0.3">
      <c r="E2162" s="3" t="s">
        <v>1051</v>
      </c>
      <c r="F2162" s="4"/>
      <c r="G2162" s="5">
        <v>137</v>
      </c>
      <c r="H2162" s="7">
        <v>46</v>
      </c>
      <c r="I2162" s="1">
        <v>52</v>
      </c>
      <c r="J2162" s="1">
        <v>23</v>
      </c>
      <c r="K2162" s="1">
        <v>7</v>
      </c>
      <c r="L2162" s="1">
        <v>7</v>
      </c>
      <c r="M2162" s="1">
        <v>2</v>
      </c>
      <c r="N2162" s="6">
        <v>0</v>
      </c>
    </row>
    <row r="2163" spans="2:14" x14ac:dyDescent="0.3">
      <c r="E2163" s="3" t="s">
        <v>1052</v>
      </c>
      <c r="F2163" s="4"/>
      <c r="G2163" s="5">
        <v>114</v>
      </c>
      <c r="H2163" s="7">
        <v>24</v>
      </c>
      <c r="I2163" s="1">
        <v>45</v>
      </c>
      <c r="J2163" s="1">
        <v>30</v>
      </c>
      <c r="K2163" s="1">
        <v>9</v>
      </c>
      <c r="L2163" s="1">
        <v>3</v>
      </c>
      <c r="M2163" s="1">
        <v>2</v>
      </c>
      <c r="N2163" s="6">
        <v>1</v>
      </c>
    </row>
    <row r="2164" spans="2:14" x14ac:dyDescent="0.3">
      <c r="E2164" s="3" t="s">
        <v>1053</v>
      </c>
      <c r="F2164" s="4"/>
      <c r="G2164" s="5">
        <v>28</v>
      </c>
      <c r="H2164" s="7">
        <v>6</v>
      </c>
      <c r="I2164" s="1">
        <v>13</v>
      </c>
      <c r="J2164" s="1">
        <v>3</v>
      </c>
      <c r="K2164" s="1">
        <v>6</v>
      </c>
      <c r="L2164" s="1">
        <v>0</v>
      </c>
      <c r="M2164" s="1">
        <v>0</v>
      </c>
      <c r="N2164" s="6">
        <v>0</v>
      </c>
    </row>
    <row r="2165" spans="2:14" x14ac:dyDescent="0.3">
      <c r="E2165" s="3" t="s">
        <v>1054</v>
      </c>
      <c r="F2165" s="4"/>
      <c r="G2165" s="5">
        <v>13</v>
      </c>
      <c r="H2165" s="7">
        <v>2</v>
      </c>
      <c r="I2165" s="1">
        <v>4</v>
      </c>
      <c r="J2165" s="1">
        <v>2</v>
      </c>
      <c r="K2165" s="1">
        <v>2</v>
      </c>
      <c r="L2165" s="1">
        <v>2</v>
      </c>
      <c r="M2165" s="1">
        <v>1</v>
      </c>
      <c r="N2165" s="6">
        <v>0</v>
      </c>
    </row>
    <row r="2166" spans="2:14" x14ac:dyDescent="0.3">
      <c r="E2166" s="52" t="s">
        <v>1055</v>
      </c>
      <c r="F2166" s="48"/>
      <c r="G2166" s="49">
        <v>0</v>
      </c>
      <c r="H2166" s="61">
        <v>0</v>
      </c>
      <c r="I2166" s="28">
        <v>0</v>
      </c>
      <c r="J2166" s="28">
        <v>0</v>
      </c>
      <c r="K2166" s="28">
        <v>0</v>
      </c>
      <c r="L2166" s="28">
        <v>0</v>
      </c>
      <c r="M2166" s="28">
        <v>0</v>
      </c>
      <c r="N2166" s="62">
        <v>0</v>
      </c>
    </row>
    <row r="2168" spans="2:14" x14ac:dyDescent="0.3">
      <c r="B2168" s="35" t="str">
        <f xml:space="preserve"> HYPERLINK("#'目次'!B36", "[30]")</f>
        <v>[30]</v>
      </c>
      <c r="C2168" s="25" t="s">
        <v>54</v>
      </c>
    </row>
    <row r="2171" spans="2:14" x14ac:dyDescent="0.3">
      <c r="C2171" s="25" t="s">
        <v>1007</v>
      </c>
    </row>
    <row r="2172" spans="2:14" ht="37.5" x14ac:dyDescent="0.3">
      <c r="E2172" s="95"/>
      <c r="F2172" s="96"/>
      <c r="G2172" s="37" t="s">
        <v>16</v>
      </c>
      <c r="H2172" s="41" t="s">
        <v>55</v>
      </c>
      <c r="I2172" s="18" t="s">
        <v>56</v>
      </c>
      <c r="J2172" s="18" t="s">
        <v>57</v>
      </c>
      <c r="K2172" s="18" t="s">
        <v>58</v>
      </c>
      <c r="L2172" s="34" t="s">
        <v>59</v>
      </c>
    </row>
    <row r="2173" spans="2:14" x14ac:dyDescent="0.3">
      <c r="E2173" s="97"/>
      <c r="F2173" s="98"/>
      <c r="G2173" s="40"/>
      <c r="H2173" s="36"/>
      <c r="I2173" s="19"/>
      <c r="J2173" s="19"/>
      <c r="K2173" s="19"/>
      <c r="L2173" s="39"/>
    </row>
    <row r="2174" spans="2:14" x14ac:dyDescent="0.3">
      <c r="E2174" s="54" t="s">
        <v>16</v>
      </c>
      <c r="F2174" s="50"/>
      <c r="G2174" s="38">
        <v>55336</v>
      </c>
      <c r="H2174" s="20">
        <v>4906</v>
      </c>
      <c r="I2174" s="20">
        <v>24562</v>
      </c>
      <c r="J2174" s="20">
        <v>17342</v>
      </c>
      <c r="K2174" s="20">
        <v>6139</v>
      </c>
      <c r="L2174" s="51">
        <v>2387</v>
      </c>
    </row>
    <row r="2175" spans="2:14" x14ac:dyDescent="0.3">
      <c r="E2175" s="3" t="s">
        <v>1008</v>
      </c>
      <c r="F2175" s="4"/>
      <c r="G2175" s="29">
        <v>349</v>
      </c>
      <c r="H2175" s="32">
        <v>23</v>
      </c>
      <c r="I2175" s="17">
        <v>181</v>
      </c>
      <c r="J2175" s="17">
        <v>103</v>
      </c>
      <c r="K2175" s="17">
        <v>33</v>
      </c>
      <c r="L2175" s="33">
        <v>9</v>
      </c>
    </row>
    <row r="2176" spans="2:14" x14ac:dyDescent="0.3">
      <c r="E2176" s="3" t="s">
        <v>1009</v>
      </c>
      <c r="F2176" s="4"/>
      <c r="G2176" s="5">
        <v>48</v>
      </c>
      <c r="H2176" s="7">
        <v>8</v>
      </c>
      <c r="I2176" s="1">
        <v>24</v>
      </c>
      <c r="J2176" s="1">
        <v>11</v>
      </c>
      <c r="K2176" s="1">
        <v>2</v>
      </c>
      <c r="L2176" s="6">
        <v>3</v>
      </c>
    </row>
    <row r="2177" spans="5:12" x14ac:dyDescent="0.3">
      <c r="E2177" s="3" t="s">
        <v>1010</v>
      </c>
      <c r="F2177" s="4"/>
      <c r="G2177" s="5">
        <v>38</v>
      </c>
      <c r="H2177" s="7">
        <v>3</v>
      </c>
      <c r="I2177" s="1">
        <v>21</v>
      </c>
      <c r="J2177" s="1">
        <v>11</v>
      </c>
      <c r="K2177" s="1">
        <v>3</v>
      </c>
      <c r="L2177" s="6">
        <v>0</v>
      </c>
    </row>
    <row r="2178" spans="5:12" x14ac:dyDescent="0.3">
      <c r="E2178" s="3" t="s">
        <v>1011</v>
      </c>
      <c r="F2178" s="4"/>
      <c r="G2178" s="5">
        <v>10</v>
      </c>
      <c r="H2178" s="7">
        <v>2</v>
      </c>
      <c r="I2178" s="1">
        <v>5</v>
      </c>
      <c r="J2178" s="1">
        <v>2</v>
      </c>
      <c r="K2178" s="1">
        <v>1</v>
      </c>
      <c r="L2178" s="6">
        <v>0</v>
      </c>
    </row>
    <row r="2179" spans="5:12" x14ac:dyDescent="0.3">
      <c r="E2179" s="3" t="s">
        <v>1012</v>
      </c>
      <c r="F2179" s="4"/>
      <c r="G2179" s="5">
        <v>4</v>
      </c>
      <c r="H2179" s="7">
        <v>1</v>
      </c>
      <c r="I2179" s="1">
        <v>1</v>
      </c>
      <c r="J2179" s="1">
        <v>1</v>
      </c>
      <c r="K2179" s="1">
        <v>0</v>
      </c>
      <c r="L2179" s="6">
        <v>1</v>
      </c>
    </row>
    <row r="2180" spans="5:12" x14ac:dyDescent="0.3">
      <c r="E2180" s="3" t="s">
        <v>1013</v>
      </c>
      <c r="F2180" s="4"/>
      <c r="G2180" s="5">
        <v>5</v>
      </c>
      <c r="H2180" s="7">
        <v>1</v>
      </c>
      <c r="I2180" s="1">
        <v>3</v>
      </c>
      <c r="J2180" s="1">
        <v>0</v>
      </c>
      <c r="K2180" s="1">
        <v>1</v>
      </c>
      <c r="L2180" s="6">
        <v>0</v>
      </c>
    </row>
    <row r="2181" spans="5:12" x14ac:dyDescent="0.3">
      <c r="E2181" s="3" t="s">
        <v>1014</v>
      </c>
      <c r="F2181" s="4"/>
      <c r="G2181" s="5">
        <v>2182</v>
      </c>
      <c r="H2181" s="7">
        <v>192</v>
      </c>
      <c r="I2181" s="1">
        <v>1042</v>
      </c>
      <c r="J2181" s="1">
        <v>673</v>
      </c>
      <c r="K2181" s="1">
        <v>212</v>
      </c>
      <c r="L2181" s="6">
        <v>63</v>
      </c>
    </row>
    <row r="2182" spans="5:12" x14ac:dyDescent="0.3">
      <c r="E2182" s="3" t="s">
        <v>1015</v>
      </c>
      <c r="F2182" s="4"/>
      <c r="G2182" s="5">
        <v>635</v>
      </c>
      <c r="H2182" s="7">
        <v>88</v>
      </c>
      <c r="I2182" s="1">
        <v>334</v>
      </c>
      <c r="J2182" s="1">
        <v>140</v>
      </c>
      <c r="K2182" s="1">
        <v>46</v>
      </c>
      <c r="L2182" s="6">
        <v>27</v>
      </c>
    </row>
    <row r="2183" spans="5:12" x14ac:dyDescent="0.3">
      <c r="E2183" s="3" t="s">
        <v>1016</v>
      </c>
      <c r="F2183" s="4"/>
      <c r="G2183" s="5">
        <v>386</v>
      </c>
      <c r="H2183" s="7">
        <v>66</v>
      </c>
      <c r="I2183" s="1">
        <v>196</v>
      </c>
      <c r="J2183" s="1">
        <v>85</v>
      </c>
      <c r="K2183" s="1">
        <v>22</v>
      </c>
      <c r="L2183" s="6">
        <v>17</v>
      </c>
    </row>
    <row r="2184" spans="5:12" x14ac:dyDescent="0.3">
      <c r="E2184" s="3" t="s">
        <v>1017</v>
      </c>
      <c r="F2184" s="4"/>
      <c r="G2184" s="5">
        <v>39</v>
      </c>
      <c r="H2184" s="7">
        <v>15</v>
      </c>
      <c r="I2184" s="1">
        <v>15</v>
      </c>
      <c r="J2184" s="1">
        <v>7</v>
      </c>
      <c r="K2184" s="1">
        <v>1</v>
      </c>
      <c r="L2184" s="6">
        <v>1</v>
      </c>
    </row>
    <row r="2185" spans="5:12" x14ac:dyDescent="0.3">
      <c r="E2185" s="3" t="s">
        <v>1018</v>
      </c>
      <c r="F2185" s="4"/>
      <c r="G2185" s="5">
        <v>17</v>
      </c>
      <c r="H2185" s="7">
        <v>6</v>
      </c>
      <c r="I2185" s="1">
        <v>5</v>
      </c>
      <c r="J2185" s="1">
        <v>5</v>
      </c>
      <c r="K2185" s="1">
        <v>1</v>
      </c>
      <c r="L2185" s="6">
        <v>0</v>
      </c>
    </row>
    <row r="2186" spans="5:12" x14ac:dyDescent="0.3">
      <c r="E2186" s="3" t="s">
        <v>1019</v>
      </c>
      <c r="F2186" s="4"/>
      <c r="G2186" s="5">
        <v>16</v>
      </c>
      <c r="H2186" s="7">
        <v>2</v>
      </c>
      <c r="I2186" s="1">
        <v>8</v>
      </c>
      <c r="J2186" s="1">
        <v>4</v>
      </c>
      <c r="K2186" s="1">
        <v>0</v>
      </c>
      <c r="L2186" s="6">
        <v>2</v>
      </c>
    </row>
    <row r="2187" spans="5:12" x14ac:dyDescent="0.3">
      <c r="E2187" s="3" t="s">
        <v>1020</v>
      </c>
      <c r="F2187" s="4"/>
      <c r="G2187" s="5">
        <v>5654</v>
      </c>
      <c r="H2187" s="7">
        <v>505</v>
      </c>
      <c r="I2187" s="1">
        <v>2710</v>
      </c>
      <c r="J2187" s="1">
        <v>1626</v>
      </c>
      <c r="K2187" s="1">
        <v>651</v>
      </c>
      <c r="L2187" s="6">
        <v>162</v>
      </c>
    </row>
    <row r="2188" spans="5:12" x14ac:dyDescent="0.3">
      <c r="E2188" s="3" t="s">
        <v>1021</v>
      </c>
      <c r="F2188" s="4"/>
      <c r="G2188" s="5">
        <v>1892</v>
      </c>
      <c r="H2188" s="7">
        <v>248</v>
      </c>
      <c r="I2188" s="1">
        <v>962</v>
      </c>
      <c r="J2188" s="1">
        <v>499</v>
      </c>
      <c r="K2188" s="1">
        <v>124</v>
      </c>
      <c r="L2188" s="6">
        <v>59</v>
      </c>
    </row>
    <row r="2189" spans="5:12" x14ac:dyDescent="0.3">
      <c r="E2189" s="3" t="s">
        <v>1022</v>
      </c>
      <c r="F2189" s="4"/>
      <c r="G2189" s="5">
        <v>1395</v>
      </c>
      <c r="H2189" s="7">
        <v>272</v>
      </c>
      <c r="I2189" s="1">
        <v>686</v>
      </c>
      <c r="J2189" s="1">
        <v>304</v>
      </c>
      <c r="K2189" s="1">
        <v>76</v>
      </c>
      <c r="L2189" s="6">
        <v>57</v>
      </c>
    </row>
    <row r="2190" spans="5:12" x14ac:dyDescent="0.3">
      <c r="E2190" s="3" t="s">
        <v>1023</v>
      </c>
      <c r="F2190" s="4"/>
      <c r="G2190" s="5">
        <v>123</v>
      </c>
      <c r="H2190" s="7">
        <v>29</v>
      </c>
      <c r="I2190" s="1">
        <v>51</v>
      </c>
      <c r="J2190" s="1">
        <v>25</v>
      </c>
      <c r="K2190" s="1">
        <v>8</v>
      </c>
      <c r="L2190" s="6">
        <v>10</v>
      </c>
    </row>
    <row r="2191" spans="5:12" x14ac:dyDescent="0.3">
      <c r="E2191" s="3" t="s">
        <v>1024</v>
      </c>
      <c r="F2191" s="4"/>
      <c r="G2191" s="5">
        <v>30</v>
      </c>
      <c r="H2191" s="7">
        <v>11</v>
      </c>
      <c r="I2191" s="1">
        <v>16</v>
      </c>
      <c r="J2191" s="1">
        <v>2</v>
      </c>
      <c r="K2191" s="1">
        <v>0</v>
      </c>
      <c r="L2191" s="6">
        <v>1</v>
      </c>
    </row>
    <row r="2192" spans="5:12" x14ac:dyDescent="0.3">
      <c r="E2192" s="3" t="s">
        <v>1025</v>
      </c>
      <c r="F2192" s="4"/>
      <c r="G2192" s="5">
        <v>46</v>
      </c>
      <c r="H2192" s="7">
        <v>5</v>
      </c>
      <c r="I2192" s="1">
        <v>24</v>
      </c>
      <c r="J2192" s="1">
        <v>4</v>
      </c>
      <c r="K2192" s="1">
        <v>4</v>
      </c>
      <c r="L2192" s="6">
        <v>9</v>
      </c>
    </row>
    <row r="2193" spans="5:12" x14ac:dyDescent="0.3">
      <c r="E2193" s="3" t="s">
        <v>1026</v>
      </c>
      <c r="F2193" s="4"/>
      <c r="G2193" s="5">
        <v>9929</v>
      </c>
      <c r="H2193" s="7">
        <v>769</v>
      </c>
      <c r="I2193" s="1">
        <v>4458</v>
      </c>
      <c r="J2193" s="1">
        <v>3148</v>
      </c>
      <c r="K2193" s="1">
        <v>1175</v>
      </c>
      <c r="L2193" s="6">
        <v>379</v>
      </c>
    </row>
    <row r="2194" spans="5:12" x14ac:dyDescent="0.3">
      <c r="E2194" s="3" t="s">
        <v>1027</v>
      </c>
      <c r="F2194" s="4"/>
      <c r="G2194" s="5">
        <v>2901</v>
      </c>
      <c r="H2194" s="7">
        <v>323</v>
      </c>
      <c r="I2194" s="1">
        <v>1430</v>
      </c>
      <c r="J2194" s="1">
        <v>767</v>
      </c>
      <c r="K2194" s="1">
        <v>251</v>
      </c>
      <c r="L2194" s="6">
        <v>130</v>
      </c>
    </row>
    <row r="2195" spans="5:12" x14ac:dyDescent="0.3">
      <c r="E2195" s="3" t="s">
        <v>1028</v>
      </c>
      <c r="F2195" s="4"/>
      <c r="G2195" s="5">
        <v>2492</v>
      </c>
      <c r="H2195" s="7">
        <v>365</v>
      </c>
      <c r="I2195" s="1">
        <v>1278</v>
      </c>
      <c r="J2195" s="1">
        <v>601</v>
      </c>
      <c r="K2195" s="1">
        <v>154</v>
      </c>
      <c r="L2195" s="6">
        <v>94</v>
      </c>
    </row>
    <row r="2196" spans="5:12" x14ac:dyDescent="0.3">
      <c r="E2196" s="3" t="s">
        <v>1029</v>
      </c>
      <c r="F2196" s="4"/>
      <c r="G2196" s="5">
        <v>289</v>
      </c>
      <c r="H2196" s="7">
        <v>55</v>
      </c>
      <c r="I2196" s="1">
        <v>148</v>
      </c>
      <c r="J2196" s="1">
        <v>55</v>
      </c>
      <c r="K2196" s="1">
        <v>18</v>
      </c>
      <c r="L2196" s="6">
        <v>13</v>
      </c>
    </row>
    <row r="2197" spans="5:12" x14ac:dyDescent="0.3">
      <c r="E2197" s="3" t="s">
        <v>1030</v>
      </c>
      <c r="F2197" s="4"/>
      <c r="G2197" s="5">
        <v>105</v>
      </c>
      <c r="H2197" s="7">
        <v>39</v>
      </c>
      <c r="I2197" s="1">
        <v>39</v>
      </c>
      <c r="J2197" s="1">
        <v>9</v>
      </c>
      <c r="K2197" s="1">
        <v>6</v>
      </c>
      <c r="L2197" s="6">
        <v>12</v>
      </c>
    </row>
    <row r="2198" spans="5:12" x14ac:dyDescent="0.3">
      <c r="E2198" s="3" t="s">
        <v>1031</v>
      </c>
      <c r="F2198" s="4"/>
      <c r="G2198" s="5">
        <v>120</v>
      </c>
      <c r="H2198" s="7">
        <v>15</v>
      </c>
      <c r="I2198" s="1">
        <v>45</v>
      </c>
      <c r="J2198" s="1">
        <v>19</v>
      </c>
      <c r="K2198" s="1">
        <v>8</v>
      </c>
      <c r="L2198" s="6">
        <v>33</v>
      </c>
    </row>
    <row r="2199" spans="5:12" x14ac:dyDescent="0.3">
      <c r="E2199" s="3" t="s">
        <v>1032</v>
      </c>
      <c r="F2199" s="4"/>
      <c r="G2199" s="5">
        <v>9994</v>
      </c>
      <c r="H2199" s="7">
        <v>623</v>
      </c>
      <c r="I2199" s="1">
        <v>4258</v>
      </c>
      <c r="J2199" s="1">
        <v>3446</v>
      </c>
      <c r="K2199" s="1">
        <v>1273</v>
      </c>
      <c r="L2199" s="6">
        <v>394</v>
      </c>
    </row>
    <row r="2200" spans="5:12" x14ac:dyDescent="0.3">
      <c r="E2200" s="3" t="s">
        <v>1033</v>
      </c>
      <c r="F2200" s="4"/>
      <c r="G2200" s="5">
        <v>2851</v>
      </c>
      <c r="H2200" s="7">
        <v>245</v>
      </c>
      <c r="I2200" s="1">
        <v>1297</v>
      </c>
      <c r="J2200" s="1">
        <v>896</v>
      </c>
      <c r="K2200" s="1">
        <v>290</v>
      </c>
      <c r="L2200" s="6">
        <v>123</v>
      </c>
    </row>
    <row r="2201" spans="5:12" x14ac:dyDescent="0.3">
      <c r="E2201" s="3" t="s">
        <v>1034</v>
      </c>
      <c r="F2201" s="4"/>
      <c r="G2201" s="5">
        <v>2981</v>
      </c>
      <c r="H2201" s="7">
        <v>374</v>
      </c>
      <c r="I2201" s="1">
        <v>1375</v>
      </c>
      <c r="J2201" s="1">
        <v>863</v>
      </c>
      <c r="K2201" s="1">
        <v>219</v>
      </c>
      <c r="L2201" s="6">
        <v>150</v>
      </c>
    </row>
    <row r="2202" spans="5:12" x14ac:dyDescent="0.3">
      <c r="E2202" s="3" t="s">
        <v>1035</v>
      </c>
      <c r="F2202" s="4"/>
      <c r="G2202" s="5">
        <v>398</v>
      </c>
      <c r="H2202" s="7">
        <v>55</v>
      </c>
      <c r="I2202" s="1">
        <v>198</v>
      </c>
      <c r="J2202" s="1">
        <v>96</v>
      </c>
      <c r="K2202" s="1">
        <v>20</v>
      </c>
      <c r="L2202" s="6">
        <v>29</v>
      </c>
    </row>
    <row r="2203" spans="5:12" x14ac:dyDescent="0.3">
      <c r="E2203" s="3" t="s">
        <v>1036</v>
      </c>
      <c r="F2203" s="4"/>
      <c r="G2203" s="5">
        <v>171</v>
      </c>
      <c r="H2203" s="7">
        <v>32</v>
      </c>
      <c r="I2203" s="1">
        <v>76</v>
      </c>
      <c r="J2203" s="1">
        <v>32</v>
      </c>
      <c r="K2203" s="1">
        <v>6</v>
      </c>
      <c r="L2203" s="6">
        <v>25</v>
      </c>
    </row>
    <row r="2204" spans="5:12" x14ac:dyDescent="0.3">
      <c r="E2204" s="3" t="s">
        <v>1037</v>
      </c>
      <c r="F2204" s="4"/>
      <c r="G2204" s="5">
        <v>134</v>
      </c>
      <c r="H2204" s="7">
        <v>21</v>
      </c>
      <c r="I2204" s="1">
        <v>53</v>
      </c>
      <c r="J2204" s="1">
        <v>23</v>
      </c>
      <c r="K2204" s="1">
        <v>2</v>
      </c>
      <c r="L2204" s="6">
        <v>35</v>
      </c>
    </row>
    <row r="2205" spans="5:12" x14ac:dyDescent="0.3">
      <c r="E2205" s="3" t="s">
        <v>1038</v>
      </c>
      <c r="F2205" s="4"/>
      <c r="G2205" s="5">
        <v>3553</v>
      </c>
      <c r="H2205" s="7">
        <v>139</v>
      </c>
      <c r="I2205" s="1">
        <v>1263</v>
      </c>
      <c r="J2205" s="1">
        <v>1423</v>
      </c>
      <c r="K2205" s="1">
        <v>610</v>
      </c>
      <c r="L2205" s="6">
        <v>118</v>
      </c>
    </row>
    <row r="2206" spans="5:12" x14ac:dyDescent="0.3">
      <c r="E2206" s="3" t="s">
        <v>1039</v>
      </c>
      <c r="F2206" s="4"/>
      <c r="G2206" s="5">
        <v>1543</v>
      </c>
      <c r="H2206" s="7">
        <v>69</v>
      </c>
      <c r="I2206" s="1">
        <v>614</v>
      </c>
      <c r="J2206" s="1">
        <v>577</v>
      </c>
      <c r="K2206" s="1">
        <v>226</v>
      </c>
      <c r="L2206" s="6">
        <v>57</v>
      </c>
    </row>
    <row r="2207" spans="5:12" x14ac:dyDescent="0.3">
      <c r="E2207" s="3" t="s">
        <v>1040</v>
      </c>
      <c r="F2207" s="4"/>
      <c r="G2207" s="5">
        <v>1541</v>
      </c>
      <c r="H2207" s="7">
        <v>122</v>
      </c>
      <c r="I2207" s="1">
        <v>660</v>
      </c>
      <c r="J2207" s="1">
        <v>526</v>
      </c>
      <c r="K2207" s="1">
        <v>148</v>
      </c>
      <c r="L2207" s="6">
        <v>85</v>
      </c>
    </row>
    <row r="2208" spans="5:12" x14ac:dyDescent="0.3">
      <c r="E2208" s="3" t="s">
        <v>1041</v>
      </c>
      <c r="F2208" s="4"/>
      <c r="G2208" s="5">
        <v>187</v>
      </c>
      <c r="H2208" s="7">
        <v>24</v>
      </c>
      <c r="I2208" s="1">
        <v>81</v>
      </c>
      <c r="J2208" s="1">
        <v>56</v>
      </c>
      <c r="K2208" s="1">
        <v>13</v>
      </c>
      <c r="L2208" s="6">
        <v>13</v>
      </c>
    </row>
    <row r="2209" spans="2:12" x14ac:dyDescent="0.3">
      <c r="E2209" s="3" t="s">
        <v>1042</v>
      </c>
      <c r="F2209" s="4"/>
      <c r="G2209" s="5">
        <v>69</v>
      </c>
      <c r="H2209" s="7">
        <v>15</v>
      </c>
      <c r="I2209" s="1">
        <v>27</v>
      </c>
      <c r="J2209" s="1">
        <v>13</v>
      </c>
      <c r="K2209" s="1">
        <v>6</v>
      </c>
      <c r="L2209" s="6">
        <v>8</v>
      </c>
    </row>
    <row r="2210" spans="2:12" x14ac:dyDescent="0.3">
      <c r="E2210" s="3" t="s">
        <v>1043</v>
      </c>
      <c r="F2210" s="4"/>
      <c r="G2210" s="5">
        <v>46</v>
      </c>
      <c r="H2210" s="7">
        <v>6</v>
      </c>
      <c r="I2210" s="1">
        <v>14</v>
      </c>
      <c r="J2210" s="1">
        <v>11</v>
      </c>
      <c r="K2210" s="1">
        <v>4</v>
      </c>
      <c r="L2210" s="6">
        <v>11</v>
      </c>
    </row>
    <row r="2211" spans="2:12" x14ac:dyDescent="0.3">
      <c r="E2211" s="3" t="s">
        <v>1044</v>
      </c>
      <c r="F2211" s="4"/>
      <c r="G2211" s="5">
        <v>857</v>
      </c>
      <c r="H2211" s="7">
        <v>33</v>
      </c>
      <c r="I2211" s="1">
        <v>232</v>
      </c>
      <c r="J2211" s="1">
        <v>366</v>
      </c>
      <c r="K2211" s="1">
        <v>193</v>
      </c>
      <c r="L2211" s="6">
        <v>33</v>
      </c>
    </row>
    <row r="2212" spans="2:12" x14ac:dyDescent="0.3">
      <c r="E2212" s="3" t="s">
        <v>1045</v>
      </c>
      <c r="F2212" s="4"/>
      <c r="G2212" s="5">
        <v>816</v>
      </c>
      <c r="H2212" s="7">
        <v>21</v>
      </c>
      <c r="I2212" s="1">
        <v>238</v>
      </c>
      <c r="J2212" s="1">
        <v>388</v>
      </c>
      <c r="K2212" s="1">
        <v>140</v>
      </c>
      <c r="L2212" s="6">
        <v>29</v>
      </c>
    </row>
    <row r="2213" spans="2:12" x14ac:dyDescent="0.3">
      <c r="E2213" s="3" t="s">
        <v>1046</v>
      </c>
      <c r="F2213" s="4"/>
      <c r="G2213" s="5">
        <v>672</v>
      </c>
      <c r="H2213" s="7">
        <v>29</v>
      </c>
      <c r="I2213" s="1">
        <v>270</v>
      </c>
      <c r="J2213" s="1">
        <v>261</v>
      </c>
      <c r="K2213" s="1">
        <v>80</v>
      </c>
      <c r="L2213" s="6">
        <v>32</v>
      </c>
    </row>
    <row r="2214" spans="2:12" x14ac:dyDescent="0.3">
      <c r="E2214" s="3" t="s">
        <v>1047</v>
      </c>
      <c r="F2214" s="4"/>
      <c r="G2214" s="5">
        <v>97</v>
      </c>
      <c r="H2214" s="7">
        <v>5</v>
      </c>
      <c r="I2214" s="1">
        <v>40</v>
      </c>
      <c r="J2214" s="1">
        <v>39</v>
      </c>
      <c r="K2214" s="1">
        <v>6</v>
      </c>
      <c r="L2214" s="6">
        <v>7</v>
      </c>
    </row>
    <row r="2215" spans="2:12" x14ac:dyDescent="0.3">
      <c r="E2215" s="3" t="s">
        <v>1048</v>
      </c>
      <c r="F2215" s="4"/>
      <c r="G2215" s="5">
        <v>27</v>
      </c>
      <c r="H2215" s="7">
        <v>7</v>
      </c>
      <c r="I2215" s="1">
        <v>8</v>
      </c>
      <c r="J2215" s="1">
        <v>6</v>
      </c>
      <c r="K2215" s="1">
        <v>1</v>
      </c>
      <c r="L2215" s="6">
        <v>5</v>
      </c>
    </row>
    <row r="2216" spans="2:12" x14ac:dyDescent="0.3">
      <c r="E2216" s="3" t="s">
        <v>1049</v>
      </c>
      <c r="F2216" s="4"/>
      <c r="G2216" s="5">
        <v>13</v>
      </c>
      <c r="H2216" s="7">
        <v>2</v>
      </c>
      <c r="I2216" s="1">
        <v>3</v>
      </c>
      <c r="J2216" s="1">
        <v>1</v>
      </c>
      <c r="K2216" s="1">
        <v>4</v>
      </c>
      <c r="L2216" s="6">
        <v>3</v>
      </c>
    </row>
    <row r="2217" spans="2:12" x14ac:dyDescent="0.3">
      <c r="E2217" s="3" t="s">
        <v>1050</v>
      </c>
      <c r="F2217" s="4"/>
      <c r="G2217" s="5">
        <v>93</v>
      </c>
      <c r="H2217" s="7">
        <v>1</v>
      </c>
      <c r="I2217" s="1">
        <v>22</v>
      </c>
      <c r="J2217" s="1">
        <v>41</v>
      </c>
      <c r="K2217" s="1">
        <v>26</v>
      </c>
      <c r="L2217" s="6">
        <v>3</v>
      </c>
    </row>
    <row r="2218" spans="2:12" x14ac:dyDescent="0.3">
      <c r="E2218" s="3" t="s">
        <v>1051</v>
      </c>
      <c r="F2218" s="4"/>
      <c r="G2218" s="5">
        <v>137</v>
      </c>
      <c r="H2218" s="7">
        <v>6</v>
      </c>
      <c r="I2218" s="1">
        <v>38</v>
      </c>
      <c r="J2218" s="1">
        <v>58</v>
      </c>
      <c r="K2218" s="1">
        <v>29</v>
      </c>
      <c r="L2218" s="6">
        <v>6</v>
      </c>
    </row>
    <row r="2219" spans="2:12" x14ac:dyDescent="0.3">
      <c r="E2219" s="3" t="s">
        <v>1052</v>
      </c>
      <c r="F2219" s="4"/>
      <c r="G2219" s="5">
        <v>114</v>
      </c>
      <c r="H2219" s="7">
        <v>2</v>
      </c>
      <c r="I2219" s="1">
        <v>39</v>
      </c>
      <c r="J2219" s="1">
        <v>48</v>
      </c>
      <c r="K2219" s="1">
        <v>21</v>
      </c>
      <c r="L2219" s="6">
        <v>4</v>
      </c>
    </row>
    <row r="2220" spans="2:12" x14ac:dyDescent="0.3">
      <c r="E2220" s="3" t="s">
        <v>1053</v>
      </c>
      <c r="F2220" s="4"/>
      <c r="G2220" s="5">
        <v>28</v>
      </c>
      <c r="H2220" s="7">
        <v>1</v>
      </c>
      <c r="I2220" s="1">
        <v>10</v>
      </c>
      <c r="J2220" s="1">
        <v>13</v>
      </c>
      <c r="K2220" s="1">
        <v>3</v>
      </c>
      <c r="L2220" s="6">
        <v>1</v>
      </c>
    </row>
    <row r="2221" spans="2:12" x14ac:dyDescent="0.3">
      <c r="E2221" s="3" t="s">
        <v>1054</v>
      </c>
      <c r="F2221" s="4"/>
      <c r="G2221" s="5">
        <v>13</v>
      </c>
      <c r="H2221" s="7">
        <v>3</v>
      </c>
      <c r="I2221" s="1">
        <v>3</v>
      </c>
      <c r="J2221" s="1">
        <v>1</v>
      </c>
      <c r="K2221" s="1">
        <v>3</v>
      </c>
      <c r="L2221" s="6">
        <v>3</v>
      </c>
    </row>
    <row r="2222" spans="2:12" x14ac:dyDescent="0.3">
      <c r="E2222" s="52" t="s">
        <v>1055</v>
      </c>
      <c r="F2222" s="48"/>
      <c r="G2222" s="49">
        <v>0</v>
      </c>
      <c r="H2222" s="61">
        <v>0</v>
      </c>
      <c r="I2222" s="28">
        <v>0</v>
      </c>
      <c r="J2222" s="28">
        <v>0</v>
      </c>
      <c r="K2222" s="28">
        <v>0</v>
      </c>
      <c r="L2222" s="62">
        <v>0</v>
      </c>
    </row>
    <row r="2224" spans="2:12" x14ac:dyDescent="0.3">
      <c r="B2224" s="35" t="str">
        <f xml:space="preserve"> HYPERLINK("#'目次'!B37", "[31]")</f>
        <v>[31]</v>
      </c>
      <c r="C2224" s="25" t="s">
        <v>14</v>
      </c>
    </row>
    <row r="2227" spans="3:14" x14ac:dyDescent="0.3">
      <c r="C2227" s="25" t="s">
        <v>1058</v>
      </c>
    </row>
    <row r="2228" spans="3:14" ht="25" x14ac:dyDescent="0.3">
      <c r="E2228" s="95"/>
      <c r="F2228" s="96"/>
      <c r="G2228" s="37" t="s">
        <v>16</v>
      </c>
      <c r="H2228" s="41" t="s">
        <v>17</v>
      </c>
      <c r="I2228" s="18" t="s">
        <v>18</v>
      </c>
      <c r="J2228" s="18" t="s">
        <v>19</v>
      </c>
      <c r="K2228" s="18" t="s">
        <v>20</v>
      </c>
      <c r="L2228" s="18" t="s">
        <v>21</v>
      </c>
      <c r="M2228" s="18" t="s">
        <v>22</v>
      </c>
      <c r="N2228" s="34" t="s">
        <v>23</v>
      </c>
    </row>
    <row r="2229" spans="3:14" x14ac:dyDescent="0.3">
      <c r="E2229" s="97"/>
      <c r="F2229" s="98"/>
      <c r="G2229" s="40"/>
      <c r="H2229" s="36"/>
      <c r="I2229" s="19"/>
      <c r="J2229" s="19"/>
      <c r="K2229" s="19"/>
      <c r="L2229" s="19"/>
      <c r="M2229" s="19"/>
      <c r="N2229" s="39"/>
    </row>
    <row r="2230" spans="3:14" x14ac:dyDescent="0.3">
      <c r="E2230" s="54" t="s">
        <v>16</v>
      </c>
      <c r="F2230" s="50"/>
      <c r="G2230" s="38">
        <v>55336</v>
      </c>
      <c r="H2230" s="20">
        <v>10222</v>
      </c>
      <c r="I2230" s="20">
        <v>19178</v>
      </c>
      <c r="J2230" s="20">
        <v>13973</v>
      </c>
      <c r="K2230" s="20">
        <v>7022</v>
      </c>
      <c r="L2230" s="20">
        <v>3794</v>
      </c>
      <c r="M2230" s="20">
        <v>900</v>
      </c>
      <c r="N2230" s="51">
        <v>247</v>
      </c>
    </row>
    <row r="2231" spans="3:14" ht="25" x14ac:dyDescent="0.3">
      <c r="E2231" s="3" t="s">
        <v>1059</v>
      </c>
      <c r="F2231" s="4"/>
      <c r="G2231" s="29">
        <v>4234</v>
      </c>
      <c r="H2231" s="32">
        <v>1178</v>
      </c>
      <c r="I2231" s="17">
        <v>1577</v>
      </c>
      <c r="J2231" s="17">
        <v>913</v>
      </c>
      <c r="K2231" s="17">
        <v>374</v>
      </c>
      <c r="L2231" s="17">
        <v>152</v>
      </c>
      <c r="M2231" s="17">
        <v>36</v>
      </c>
      <c r="N2231" s="33">
        <v>4</v>
      </c>
    </row>
    <row r="2232" spans="3:14" ht="25" x14ac:dyDescent="0.3">
      <c r="E2232" s="3" t="s">
        <v>1060</v>
      </c>
      <c r="F2232" s="4"/>
      <c r="G2232" s="5">
        <v>2254</v>
      </c>
      <c r="H2232" s="7">
        <v>493</v>
      </c>
      <c r="I2232" s="1">
        <v>902</v>
      </c>
      <c r="J2232" s="1">
        <v>527</v>
      </c>
      <c r="K2232" s="1">
        <v>229</v>
      </c>
      <c r="L2232" s="1">
        <v>70</v>
      </c>
      <c r="M2232" s="1">
        <v>26</v>
      </c>
      <c r="N2232" s="6">
        <v>7</v>
      </c>
    </row>
    <row r="2233" spans="3:14" ht="25" x14ac:dyDescent="0.3">
      <c r="E2233" s="3" t="s">
        <v>1061</v>
      </c>
      <c r="F2233" s="4"/>
      <c r="G2233" s="5">
        <v>1679</v>
      </c>
      <c r="H2233" s="7">
        <v>339</v>
      </c>
      <c r="I2233" s="1">
        <v>695</v>
      </c>
      <c r="J2233" s="1">
        <v>376</v>
      </c>
      <c r="K2233" s="1">
        <v>184</v>
      </c>
      <c r="L2233" s="1">
        <v>63</v>
      </c>
      <c r="M2233" s="1">
        <v>19</v>
      </c>
      <c r="N2233" s="6">
        <v>3</v>
      </c>
    </row>
    <row r="2234" spans="3:14" ht="25" x14ac:dyDescent="0.3">
      <c r="E2234" s="3" t="s">
        <v>1062</v>
      </c>
      <c r="F2234" s="4"/>
      <c r="G2234" s="5">
        <v>648</v>
      </c>
      <c r="H2234" s="7">
        <v>144</v>
      </c>
      <c r="I2234" s="1">
        <v>234</v>
      </c>
      <c r="J2234" s="1">
        <v>141</v>
      </c>
      <c r="K2234" s="1">
        <v>79</v>
      </c>
      <c r="L2234" s="1">
        <v>41</v>
      </c>
      <c r="M2234" s="1">
        <v>6</v>
      </c>
      <c r="N2234" s="6">
        <v>3</v>
      </c>
    </row>
    <row r="2235" spans="3:14" ht="25" x14ac:dyDescent="0.3">
      <c r="E2235" s="3" t="s">
        <v>1063</v>
      </c>
      <c r="F2235" s="4"/>
      <c r="G2235" s="5">
        <v>643</v>
      </c>
      <c r="H2235" s="7">
        <v>122</v>
      </c>
      <c r="I2235" s="1">
        <v>278</v>
      </c>
      <c r="J2235" s="1">
        <v>137</v>
      </c>
      <c r="K2235" s="1">
        <v>64</v>
      </c>
      <c r="L2235" s="1">
        <v>28</v>
      </c>
      <c r="M2235" s="1">
        <v>13</v>
      </c>
      <c r="N2235" s="6">
        <v>1</v>
      </c>
    </row>
    <row r="2236" spans="3:14" ht="25" x14ac:dyDescent="0.3">
      <c r="E2236" s="3" t="s">
        <v>1064</v>
      </c>
      <c r="F2236" s="4"/>
      <c r="G2236" s="5">
        <v>318</v>
      </c>
      <c r="H2236" s="7">
        <v>53</v>
      </c>
      <c r="I2236" s="1">
        <v>124</v>
      </c>
      <c r="J2236" s="1">
        <v>82</v>
      </c>
      <c r="K2236" s="1">
        <v>36</v>
      </c>
      <c r="L2236" s="1">
        <v>18</v>
      </c>
      <c r="M2236" s="1">
        <v>5</v>
      </c>
      <c r="N2236" s="6">
        <v>0</v>
      </c>
    </row>
    <row r="2237" spans="3:14" ht="25" x14ac:dyDescent="0.3">
      <c r="E2237" s="3" t="s">
        <v>1065</v>
      </c>
      <c r="F2237" s="4"/>
      <c r="G2237" s="5">
        <v>27</v>
      </c>
      <c r="H2237" s="7">
        <v>8</v>
      </c>
      <c r="I2237" s="1">
        <v>7</v>
      </c>
      <c r="J2237" s="1">
        <v>5</v>
      </c>
      <c r="K2237" s="1">
        <v>2</v>
      </c>
      <c r="L2237" s="1">
        <v>4</v>
      </c>
      <c r="M2237" s="1">
        <v>1</v>
      </c>
      <c r="N2237" s="6">
        <v>0</v>
      </c>
    </row>
    <row r="2238" spans="3:14" ht="25" x14ac:dyDescent="0.3">
      <c r="E2238" s="3" t="s">
        <v>1066</v>
      </c>
      <c r="F2238" s="4"/>
      <c r="G2238" s="5">
        <v>7192</v>
      </c>
      <c r="H2238" s="7">
        <v>1757</v>
      </c>
      <c r="I2238" s="1">
        <v>2504</v>
      </c>
      <c r="J2238" s="1">
        <v>1808</v>
      </c>
      <c r="K2238" s="1">
        <v>703</v>
      </c>
      <c r="L2238" s="1">
        <v>325</v>
      </c>
      <c r="M2238" s="1">
        <v>79</v>
      </c>
      <c r="N2238" s="6">
        <v>16</v>
      </c>
    </row>
    <row r="2239" spans="3:14" ht="25" x14ac:dyDescent="0.3">
      <c r="E2239" s="3" t="s">
        <v>1067</v>
      </c>
      <c r="F2239" s="4"/>
      <c r="G2239" s="5">
        <v>4240</v>
      </c>
      <c r="H2239" s="7">
        <v>699</v>
      </c>
      <c r="I2239" s="1">
        <v>1464</v>
      </c>
      <c r="J2239" s="1">
        <v>1262</v>
      </c>
      <c r="K2239" s="1">
        <v>514</v>
      </c>
      <c r="L2239" s="1">
        <v>235</v>
      </c>
      <c r="M2239" s="1">
        <v>55</v>
      </c>
      <c r="N2239" s="6">
        <v>11</v>
      </c>
    </row>
    <row r="2240" spans="3:14" ht="25" x14ac:dyDescent="0.3">
      <c r="E2240" s="3" t="s">
        <v>1068</v>
      </c>
      <c r="F2240" s="4"/>
      <c r="G2240" s="5">
        <v>2370</v>
      </c>
      <c r="H2240" s="7">
        <v>383</v>
      </c>
      <c r="I2240" s="1">
        <v>785</v>
      </c>
      <c r="J2240" s="1">
        <v>656</v>
      </c>
      <c r="K2240" s="1">
        <v>320</v>
      </c>
      <c r="L2240" s="1">
        <v>173</v>
      </c>
      <c r="M2240" s="1">
        <v>47</v>
      </c>
      <c r="N2240" s="6">
        <v>6</v>
      </c>
    </row>
    <row r="2241" spans="2:14" ht="25" x14ac:dyDescent="0.3">
      <c r="E2241" s="3" t="s">
        <v>1069</v>
      </c>
      <c r="F2241" s="4"/>
      <c r="G2241" s="5">
        <v>950</v>
      </c>
      <c r="H2241" s="7">
        <v>134</v>
      </c>
      <c r="I2241" s="1">
        <v>287</v>
      </c>
      <c r="J2241" s="1">
        <v>280</v>
      </c>
      <c r="K2241" s="1">
        <v>148</v>
      </c>
      <c r="L2241" s="1">
        <v>80</v>
      </c>
      <c r="M2241" s="1">
        <v>16</v>
      </c>
      <c r="N2241" s="6">
        <v>5</v>
      </c>
    </row>
    <row r="2242" spans="2:14" ht="25" x14ac:dyDescent="0.3">
      <c r="E2242" s="3" t="s">
        <v>1070</v>
      </c>
      <c r="F2242" s="4"/>
      <c r="G2242" s="5">
        <v>616</v>
      </c>
      <c r="H2242" s="7">
        <v>94</v>
      </c>
      <c r="I2242" s="1">
        <v>184</v>
      </c>
      <c r="J2242" s="1">
        <v>164</v>
      </c>
      <c r="K2242" s="1">
        <v>99</v>
      </c>
      <c r="L2242" s="1">
        <v>65</v>
      </c>
      <c r="M2242" s="1">
        <v>9</v>
      </c>
      <c r="N2242" s="6">
        <v>1</v>
      </c>
    </row>
    <row r="2243" spans="2:14" ht="25" x14ac:dyDescent="0.3">
      <c r="E2243" s="3" t="s">
        <v>1071</v>
      </c>
      <c r="F2243" s="4"/>
      <c r="G2243" s="5">
        <v>230</v>
      </c>
      <c r="H2243" s="7">
        <v>31</v>
      </c>
      <c r="I2243" s="1">
        <v>53</v>
      </c>
      <c r="J2243" s="1">
        <v>76</v>
      </c>
      <c r="K2243" s="1">
        <v>33</v>
      </c>
      <c r="L2243" s="1">
        <v>29</v>
      </c>
      <c r="M2243" s="1">
        <v>3</v>
      </c>
      <c r="N2243" s="6">
        <v>5</v>
      </c>
    </row>
    <row r="2244" spans="2:14" ht="25" x14ac:dyDescent="0.3">
      <c r="E2244" s="3" t="s">
        <v>1072</v>
      </c>
      <c r="F2244" s="4"/>
      <c r="G2244" s="5">
        <v>14</v>
      </c>
      <c r="H2244" s="7">
        <v>2</v>
      </c>
      <c r="I2244" s="1">
        <v>3</v>
      </c>
      <c r="J2244" s="1">
        <v>3</v>
      </c>
      <c r="K2244" s="1">
        <v>2</v>
      </c>
      <c r="L2244" s="1">
        <v>4</v>
      </c>
      <c r="M2244" s="1">
        <v>0</v>
      </c>
      <c r="N2244" s="6">
        <v>0</v>
      </c>
    </row>
    <row r="2245" spans="2:14" ht="25" x14ac:dyDescent="0.3">
      <c r="E2245" s="3" t="s">
        <v>1073</v>
      </c>
      <c r="F2245" s="4"/>
      <c r="G2245" s="5">
        <v>85</v>
      </c>
      <c r="H2245" s="7">
        <v>6</v>
      </c>
      <c r="I2245" s="1">
        <v>25</v>
      </c>
      <c r="J2245" s="1">
        <v>21</v>
      </c>
      <c r="K2245" s="1">
        <v>16</v>
      </c>
      <c r="L2245" s="1">
        <v>14</v>
      </c>
      <c r="M2245" s="1">
        <v>2</v>
      </c>
      <c r="N2245" s="6">
        <v>1</v>
      </c>
    </row>
    <row r="2246" spans="2:14" ht="25" x14ac:dyDescent="0.3">
      <c r="E2246" s="3" t="s">
        <v>1074</v>
      </c>
      <c r="F2246" s="4"/>
      <c r="G2246" s="5">
        <v>45</v>
      </c>
      <c r="H2246" s="7">
        <v>7</v>
      </c>
      <c r="I2246" s="1">
        <v>15</v>
      </c>
      <c r="J2246" s="1">
        <v>10</v>
      </c>
      <c r="K2246" s="1">
        <v>4</v>
      </c>
      <c r="L2246" s="1">
        <v>4</v>
      </c>
      <c r="M2246" s="1">
        <v>3</v>
      </c>
      <c r="N2246" s="6">
        <v>2</v>
      </c>
    </row>
    <row r="2247" spans="2:14" ht="25" x14ac:dyDescent="0.3">
      <c r="E2247" s="3" t="s">
        <v>1075</v>
      </c>
      <c r="F2247" s="4"/>
      <c r="G2247" s="5">
        <v>24</v>
      </c>
      <c r="H2247" s="7">
        <v>4</v>
      </c>
      <c r="I2247" s="1">
        <v>7</v>
      </c>
      <c r="J2247" s="1">
        <v>8</v>
      </c>
      <c r="K2247" s="1">
        <v>1</v>
      </c>
      <c r="L2247" s="1">
        <v>2</v>
      </c>
      <c r="M2247" s="1">
        <v>0</v>
      </c>
      <c r="N2247" s="6">
        <v>2</v>
      </c>
    </row>
    <row r="2248" spans="2:14" ht="25" x14ac:dyDescent="0.3">
      <c r="E2248" s="3" t="s">
        <v>1076</v>
      </c>
      <c r="F2248" s="4"/>
      <c r="G2248" s="5">
        <v>16</v>
      </c>
      <c r="H2248" s="7">
        <v>3</v>
      </c>
      <c r="I2248" s="1">
        <v>5</v>
      </c>
      <c r="J2248" s="1">
        <v>5</v>
      </c>
      <c r="K2248" s="1">
        <v>0</v>
      </c>
      <c r="L2248" s="1">
        <v>3</v>
      </c>
      <c r="M2248" s="1">
        <v>0</v>
      </c>
      <c r="N2248" s="6">
        <v>0</v>
      </c>
    </row>
    <row r="2249" spans="2:14" ht="25" x14ac:dyDescent="0.3">
      <c r="E2249" s="3" t="s">
        <v>1077</v>
      </c>
      <c r="F2249" s="4"/>
      <c r="G2249" s="5">
        <v>7</v>
      </c>
      <c r="H2249" s="7">
        <v>0</v>
      </c>
      <c r="I2249" s="1">
        <v>2</v>
      </c>
      <c r="J2249" s="1">
        <v>3</v>
      </c>
      <c r="K2249" s="1">
        <v>1</v>
      </c>
      <c r="L2249" s="1">
        <v>1</v>
      </c>
      <c r="M2249" s="1">
        <v>0</v>
      </c>
      <c r="N2249" s="6">
        <v>0</v>
      </c>
    </row>
    <row r="2250" spans="2:14" ht="25" x14ac:dyDescent="0.3">
      <c r="E2250" s="3" t="s">
        <v>1078</v>
      </c>
      <c r="F2250" s="4"/>
      <c r="G2250" s="5">
        <v>3</v>
      </c>
      <c r="H2250" s="7">
        <v>0</v>
      </c>
      <c r="I2250" s="1">
        <v>2</v>
      </c>
      <c r="J2250" s="1">
        <v>1</v>
      </c>
      <c r="K2250" s="1">
        <v>0</v>
      </c>
      <c r="L2250" s="1">
        <v>0</v>
      </c>
      <c r="M2250" s="1">
        <v>0</v>
      </c>
      <c r="N2250" s="6">
        <v>0</v>
      </c>
    </row>
    <row r="2251" spans="2:14" ht="25" x14ac:dyDescent="0.3">
      <c r="E2251" s="52" t="s">
        <v>1079</v>
      </c>
      <c r="F2251" s="48"/>
      <c r="G2251" s="49">
        <v>0</v>
      </c>
      <c r="H2251" s="61">
        <v>0</v>
      </c>
      <c r="I2251" s="28">
        <v>0</v>
      </c>
      <c r="J2251" s="28">
        <v>0</v>
      </c>
      <c r="K2251" s="28">
        <v>0</v>
      </c>
      <c r="L2251" s="28">
        <v>0</v>
      </c>
      <c r="M2251" s="28">
        <v>0</v>
      </c>
      <c r="N2251" s="62">
        <v>0</v>
      </c>
    </row>
    <row r="2253" spans="2:14" x14ac:dyDescent="0.3">
      <c r="B2253" s="35" t="str">
        <f xml:space="preserve"> HYPERLINK("#'目次'!B38", "[32]")</f>
        <v>[32]</v>
      </c>
      <c r="C2253" s="25" t="s">
        <v>54</v>
      </c>
    </row>
    <row r="2256" spans="2:14" x14ac:dyDescent="0.3">
      <c r="C2256" s="25" t="s">
        <v>1058</v>
      </c>
    </row>
    <row r="2257" spans="5:12" ht="37.5" x14ac:dyDescent="0.3">
      <c r="E2257" s="95"/>
      <c r="F2257" s="96"/>
      <c r="G2257" s="37" t="s">
        <v>16</v>
      </c>
      <c r="H2257" s="41" t="s">
        <v>55</v>
      </c>
      <c r="I2257" s="18" t="s">
        <v>56</v>
      </c>
      <c r="J2257" s="18" t="s">
        <v>57</v>
      </c>
      <c r="K2257" s="18" t="s">
        <v>58</v>
      </c>
      <c r="L2257" s="34" t="s">
        <v>59</v>
      </c>
    </row>
    <row r="2258" spans="5:12" x14ac:dyDescent="0.3">
      <c r="E2258" s="97"/>
      <c r="F2258" s="98"/>
      <c r="G2258" s="40"/>
      <c r="H2258" s="36"/>
      <c r="I2258" s="19"/>
      <c r="J2258" s="19"/>
      <c r="K2258" s="19"/>
      <c r="L2258" s="39"/>
    </row>
    <row r="2259" spans="5:12" x14ac:dyDescent="0.3">
      <c r="E2259" s="54" t="s">
        <v>16</v>
      </c>
      <c r="F2259" s="50"/>
      <c r="G2259" s="38">
        <v>55336</v>
      </c>
      <c r="H2259" s="20">
        <v>4906</v>
      </c>
      <c r="I2259" s="20">
        <v>24562</v>
      </c>
      <c r="J2259" s="20">
        <v>17342</v>
      </c>
      <c r="K2259" s="20">
        <v>6139</v>
      </c>
      <c r="L2259" s="51">
        <v>2387</v>
      </c>
    </row>
    <row r="2260" spans="5:12" ht="25" x14ac:dyDescent="0.3">
      <c r="E2260" s="3" t="s">
        <v>1059</v>
      </c>
      <c r="F2260" s="4"/>
      <c r="G2260" s="29">
        <v>4234</v>
      </c>
      <c r="H2260" s="32">
        <v>140</v>
      </c>
      <c r="I2260" s="17">
        <v>1502</v>
      </c>
      <c r="J2260" s="17">
        <v>1624</v>
      </c>
      <c r="K2260" s="17">
        <v>891</v>
      </c>
      <c r="L2260" s="33">
        <v>77</v>
      </c>
    </row>
    <row r="2261" spans="5:12" ht="25" x14ac:dyDescent="0.3">
      <c r="E2261" s="3" t="s">
        <v>1060</v>
      </c>
      <c r="F2261" s="4"/>
      <c r="G2261" s="5">
        <v>2254</v>
      </c>
      <c r="H2261" s="7">
        <v>89</v>
      </c>
      <c r="I2261" s="1">
        <v>898</v>
      </c>
      <c r="J2261" s="1">
        <v>893</v>
      </c>
      <c r="K2261" s="1">
        <v>299</v>
      </c>
      <c r="L2261" s="6">
        <v>75</v>
      </c>
    </row>
    <row r="2262" spans="5:12" ht="25" x14ac:dyDescent="0.3">
      <c r="E2262" s="3" t="s">
        <v>1061</v>
      </c>
      <c r="F2262" s="4"/>
      <c r="G2262" s="5">
        <v>1679</v>
      </c>
      <c r="H2262" s="7">
        <v>87</v>
      </c>
      <c r="I2262" s="1">
        <v>740</v>
      </c>
      <c r="J2262" s="1">
        <v>616</v>
      </c>
      <c r="K2262" s="1">
        <v>188</v>
      </c>
      <c r="L2262" s="6">
        <v>48</v>
      </c>
    </row>
    <row r="2263" spans="5:12" ht="25" x14ac:dyDescent="0.3">
      <c r="E2263" s="3" t="s">
        <v>1062</v>
      </c>
      <c r="F2263" s="4"/>
      <c r="G2263" s="5">
        <v>648</v>
      </c>
      <c r="H2263" s="7">
        <v>59</v>
      </c>
      <c r="I2263" s="1">
        <v>293</v>
      </c>
      <c r="J2263" s="1">
        <v>210</v>
      </c>
      <c r="K2263" s="1">
        <v>69</v>
      </c>
      <c r="L2263" s="6">
        <v>17</v>
      </c>
    </row>
    <row r="2264" spans="5:12" ht="25" x14ac:dyDescent="0.3">
      <c r="E2264" s="3" t="s">
        <v>1063</v>
      </c>
      <c r="F2264" s="4"/>
      <c r="G2264" s="5">
        <v>643</v>
      </c>
      <c r="H2264" s="7">
        <v>43</v>
      </c>
      <c r="I2264" s="1">
        <v>278</v>
      </c>
      <c r="J2264" s="1">
        <v>221</v>
      </c>
      <c r="K2264" s="1">
        <v>74</v>
      </c>
      <c r="L2264" s="6">
        <v>27</v>
      </c>
    </row>
    <row r="2265" spans="5:12" ht="25" x14ac:dyDescent="0.3">
      <c r="E2265" s="3" t="s">
        <v>1064</v>
      </c>
      <c r="F2265" s="4"/>
      <c r="G2265" s="5">
        <v>318</v>
      </c>
      <c r="H2265" s="7">
        <v>26</v>
      </c>
      <c r="I2265" s="1">
        <v>164</v>
      </c>
      <c r="J2265" s="1">
        <v>90</v>
      </c>
      <c r="K2265" s="1">
        <v>26</v>
      </c>
      <c r="L2265" s="6">
        <v>12</v>
      </c>
    </row>
    <row r="2266" spans="5:12" ht="25" x14ac:dyDescent="0.3">
      <c r="E2266" s="3" t="s">
        <v>1065</v>
      </c>
      <c r="F2266" s="4"/>
      <c r="G2266" s="5">
        <v>27</v>
      </c>
      <c r="H2266" s="7">
        <v>5</v>
      </c>
      <c r="I2266" s="1">
        <v>8</v>
      </c>
      <c r="J2266" s="1">
        <v>7</v>
      </c>
      <c r="K2266" s="1">
        <v>5</v>
      </c>
      <c r="L2266" s="6">
        <v>2</v>
      </c>
    </row>
    <row r="2267" spans="5:12" ht="25" x14ac:dyDescent="0.3">
      <c r="E2267" s="3" t="s">
        <v>1066</v>
      </c>
      <c r="F2267" s="4"/>
      <c r="G2267" s="5">
        <v>7192</v>
      </c>
      <c r="H2267" s="7">
        <v>358</v>
      </c>
      <c r="I2267" s="1">
        <v>2733</v>
      </c>
      <c r="J2267" s="1">
        <v>2620</v>
      </c>
      <c r="K2267" s="1">
        <v>1280</v>
      </c>
      <c r="L2267" s="6">
        <v>201</v>
      </c>
    </row>
    <row r="2268" spans="5:12" ht="25" x14ac:dyDescent="0.3">
      <c r="E2268" s="3" t="s">
        <v>1067</v>
      </c>
      <c r="F2268" s="4"/>
      <c r="G2268" s="5">
        <v>4240</v>
      </c>
      <c r="H2268" s="7">
        <v>277</v>
      </c>
      <c r="I2268" s="1">
        <v>2032</v>
      </c>
      <c r="J2268" s="1">
        <v>1348</v>
      </c>
      <c r="K2268" s="1">
        <v>436</v>
      </c>
      <c r="L2268" s="6">
        <v>147</v>
      </c>
    </row>
    <row r="2269" spans="5:12" ht="25" x14ac:dyDescent="0.3">
      <c r="E2269" s="3" t="s">
        <v>1068</v>
      </c>
      <c r="F2269" s="4"/>
      <c r="G2269" s="5">
        <v>2370</v>
      </c>
      <c r="H2269" s="7">
        <v>216</v>
      </c>
      <c r="I2269" s="1">
        <v>1178</v>
      </c>
      <c r="J2269" s="1">
        <v>694</v>
      </c>
      <c r="K2269" s="1">
        <v>192</v>
      </c>
      <c r="L2269" s="6">
        <v>90</v>
      </c>
    </row>
    <row r="2270" spans="5:12" ht="25" x14ac:dyDescent="0.3">
      <c r="E2270" s="3" t="s">
        <v>1069</v>
      </c>
      <c r="F2270" s="4"/>
      <c r="G2270" s="5">
        <v>950</v>
      </c>
      <c r="H2270" s="7">
        <v>116</v>
      </c>
      <c r="I2270" s="1">
        <v>468</v>
      </c>
      <c r="J2270" s="1">
        <v>245</v>
      </c>
      <c r="K2270" s="1">
        <v>75</v>
      </c>
      <c r="L2270" s="6">
        <v>46</v>
      </c>
    </row>
    <row r="2271" spans="5:12" ht="25" x14ac:dyDescent="0.3">
      <c r="E2271" s="3" t="s">
        <v>1070</v>
      </c>
      <c r="F2271" s="4"/>
      <c r="G2271" s="5">
        <v>616</v>
      </c>
      <c r="H2271" s="7">
        <v>86</v>
      </c>
      <c r="I2271" s="1">
        <v>323</v>
      </c>
      <c r="J2271" s="1">
        <v>139</v>
      </c>
      <c r="K2271" s="1">
        <v>43</v>
      </c>
      <c r="L2271" s="6">
        <v>25</v>
      </c>
    </row>
    <row r="2272" spans="5:12" ht="25" x14ac:dyDescent="0.3">
      <c r="E2272" s="3" t="s">
        <v>1071</v>
      </c>
      <c r="F2272" s="4"/>
      <c r="G2272" s="5">
        <v>230</v>
      </c>
      <c r="H2272" s="7">
        <v>51</v>
      </c>
      <c r="I2272" s="1">
        <v>112</v>
      </c>
      <c r="J2272" s="1">
        <v>41</v>
      </c>
      <c r="K2272" s="1">
        <v>9</v>
      </c>
      <c r="L2272" s="6">
        <v>17</v>
      </c>
    </row>
    <row r="2273" spans="2:14" ht="25" x14ac:dyDescent="0.3">
      <c r="E2273" s="3" t="s">
        <v>1072</v>
      </c>
      <c r="F2273" s="4"/>
      <c r="G2273" s="5">
        <v>14</v>
      </c>
      <c r="H2273" s="7">
        <v>6</v>
      </c>
      <c r="I2273" s="1">
        <v>5</v>
      </c>
      <c r="J2273" s="1">
        <v>2</v>
      </c>
      <c r="K2273" s="1">
        <v>1</v>
      </c>
      <c r="L2273" s="6">
        <v>0</v>
      </c>
    </row>
    <row r="2274" spans="2:14" ht="25" x14ac:dyDescent="0.3">
      <c r="E2274" s="3" t="s">
        <v>1073</v>
      </c>
      <c r="F2274" s="4"/>
      <c r="G2274" s="5">
        <v>85</v>
      </c>
      <c r="H2274" s="7">
        <v>18</v>
      </c>
      <c r="I2274" s="1">
        <v>33</v>
      </c>
      <c r="J2274" s="1">
        <v>26</v>
      </c>
      <c r="K2274" s="1">
        <v>4</v>
      </c>
      <c r="L2274" s="6">
        <v>4</v>
      </c>
    </row>
    <row r="2275" spans="2:14" ht="25" x14ac:dyDescent="0.3">
      <c r="E2275" s="3" t="s">
        <v>1074</v>
      </c>
      <c r="F2275" s="4"/>
      <c r="G2275" s="5">
        <v>45</v>
      </c>
      <c r="H2275" s="7">
        <v>7</v>
      </c>
      <c r="I2275" s="1">
        <v>15</v>
      </c>
      <c r="J2275" s="1">
        <v>14</v>
      </c>
      <c r="K2275" s="1">
        <v>2</v>
      </c>
      <c r="L2275" s="6">
        <v>7</v>
      </c>
    </row>
    <row r="2276" spans="2:14" ht="25" x14ac:dyDescent="0.3">
      <c r="E2276" s="3" t="s">
        <v>1075</v>
      </c>
      <c r="F2276" s="4"/>
      <c r="G2276" s="5">
        <v>24</v>
      </c>
      <c r="H2276" s="7">
        <v>5</v>
      </c>
      <c r="I2276" s="1">
        <v>11</v>
      </c>
      <c r="J2276" s="1">
        <v>5</v>
      </c>
      <c r="K2276" s="1">
        <v>2</v>
      </c>
      <c r="L2276" s="6">
        <v>1</v>
      </c>
    </row>
    <row r="2277" spans="2:14" ht="25" x14ac:dyDescent="0.3">
      <c r="E2277" s="3" t="s">
        <v>1076</v>
      </c>
      <c r="F2277" s="4"/>
      <c r="G2277" s="5">
        <v>16</v>
      </c>
      <c r="H2277" s="7">
        <v>3</v>
      </c>
      <c r="I2277" s="1">
        <v>8</v>
      </c>
      <c r="J2277" s="1">
        <v>4</v>
      </c>
      <c r="K2277" s="1">
        <v>1</v>
      </c>
      <c r="L2277" s="6">
        <v>0</v>
      </c>
    </row>
    <row r="2278" spans="2:14" ht="25" x14ac:dyDescent="0.3">
      <c r="E2278" s="3" t="s">
        <v>1077</v>
      </c>
      <c r="F2278" s="4"/>
      <c r="G2278" s="5">
        <v>7</v>
      </c>
      <c r="H2278" s="7">
        <v>2</v>
      </c>
      <c r="I2278" s="1">
        <v>3</v>
      </c>
      <c r="J2278" s="1">
        <v>0</v>
      </c>
      <c r="K2278" s="1">
        <v>0</v>
      </c>
      <c r="L2278" s="6">
        <v>2</v>
      </c>
    </row>
    <row r="2279" spans="2:14" ht="25" x14ac:dyDescent="0.3">
      <c r="E2279" s="3" t="s">
        <v>1078</v>
      </c>
      <c r="F2279" s="4"/>
      <c r="G2279" s="5">
        <v>3</v>
      </c>
      <c r="H2279" s="7">
        <v>0</v>
      </c>
      <c r="I2279" s="1">
        <v>2</v>
      </c>
      <c r="J2279" s="1">
        <v>0</v>
      </c>
      <c r="K2279" s="1">
        <v>0</v>
      </c>
      <c r="L2279" s="6">
        <v>1</v>
      </c>
    </row>
    <row r="2280" spans="2:14" ht="25" x14ac:dyDescent="0.3">
      <c r="E2280" s="52" t="s">
        <v>1079</v>
      </c>
      <c r="F2280" s="48"/>
      <c r="G2280" s="49">
        <v>0</v>
      </c>
      <c r="H2280" s="61">
        <v>0</v>
      </c>
      <c r="I2280" s="28">
        <v>0</v>
      </c>
      <c r="J2280" s="28">
        <v>0</v>
      </c>
      <c r="K2280" s="28">
        <v>0</v>
      </c>
      <c r="L2280" s="62">
        <v>0</v>
      </c>
    </row>
    <row r="2282" spans="2:14" x14ac:dyDescent="0.3">
      <c r="B2282" s="35" t="str">
        <f xml:space="preserve"> HYPERLINK("#'目次'!B39", "[33]")</f>
        <v>[33]</v>
      </c>
      <c r="C2282" s="25" t="s">
        <v>14</v>
      </c>
    </row>
    <row r="2285" spans="2:14" x14ac:dyDescent="0.3">
      <c r="C2285" s="25" t="s">
        <v>1082</v>
      </c>
    </row>
    <row r="2286" spans="2:14" ht="25" x14ac:dyDescent="0.3">
      <c r="E2286" s="95"/>
      <c r="F2286" s="96"/>
      <c r="G2286" s="37" t="s">
        <v>16</v>
      </c>
      <c r="H2286" s="41" t="s">
        <v>17</v>
      </c>
      <c r="I2286" s="18" t="s">
        <v>18</v>
      </c>
      <c r="J2286" s="18" t="s">
        <v>19</v>
      </c>
      <c r="K2286" s="18" t="s">
        <v>20</v>
      </c>
      <c r="L2286" s="18" t="s">
        <v>21</v>
      </c>
      <c r="M2286" s="18" t="s">
        <v>22</v>
      </c>
      <c r="N2286" s="34" t="s">
        <v>23</v>
      </c>
    </row>
    <row r="2287" spans="2:14" x14ac:dyDescent="0.3">
      <c r="E2287" s="97"/>
      <c r="F2287" s="98"/>
      <c r="G2287" s="40"/>
      <c r="H2287" s="36"/>
      <c r="I2287" s="19"/>
      <c r="J2287" s="19"/>
      <c r="K2287" s="19"/>
      <c r="L2287" s="19"/>
      <c r="M2287" s="19"/>
      <c r="N2287" s="39"/>
    </row>
    <row r="2288" spans="2:14" x14ac:dyDescent="0.3">
      <c r="E2288" s="54" t="s">
        <v>16</v>
      </c>
      <c r="F2288" s="50"/>
      <c r="G2288" s="38">
        <v>55336</v>
      </c>
      <c r="H2288" s="20">
        <v>10222</v>
      </c>
      <c r="I2288" s="20">
        <v>19178</v>
      </c>
      <c r="J2288" s="20">
        <v>13973</v>
      </c>
      <c r="K2288" s="20">
        <v>7022</v>
      </c>
      <c r="L2288" s="20">
        <v>3794</v>
      </c>
      <c r="M2288" s="20">
        <v>900</v>
      </c>
      <c r="N2288" s="51">
        <v>247</v>
      </c>
    </row>
    <row r="2289" spans="5:14" ht="25" x14ac:dyDescent="0.3">
      <c r="E2289" s="3" t="s">
        <v>1083</v>
      </c>
      <c r="F2289" s="4"/>
      <c r="G2289" s="29">
        <v>178</v>
      </c>
      <c r="H2289" s="32">
        <v>27</v>
      </c>
      <c r="I2289" s="17">
        <v>50</v>
      </c>
      <c r="J2289" s="17">
        <v>52</v>
      </c>
      <c r="K2289" s="17">
        <v>27</v>
      </c>
      <c r="L2289" s="17">
        <v>21</v>
      </c>
      <c r="M2289" s="17">
        <v>1</v>
      </c>
      <c r="N2289" s="33">
        <v>0</v>
      </c>
    </row>
    <row r="2290" spans="5:14" ht="25" x14ac:dyDescent="0.3">
      <c r="E2290" s="3" t="s">
        <v>1084</v>
      </c>
      <c r="F2290" s="4"/>
      <c r="G2290" s="5">
        <v>34</v>
      </c>
      <c r="H2290" s="7">
        <v>1</v>
      </c>
      <c r="I2290" s="1">
        <v>12</v>
      </c>
      <c r="J2290" s="1">
        <v>13</v>
      </c>
      <c r="K2290" s="1">
        <v>6</v>
      </c>
      <c r="L2290" s="1">
        <v>2</v>
      </c>
      <c r="M2290" s="1">
        <v>0</v>
      </c>
      <c r="N2290" s="6">
        <v>0</v>
      </c>
    </row>
    <row r="2291" spans="5:14" ht="25" x14ac:dyDescent="0.3">
      <c r="E2291" s="3" t="s">
        <v>1085</v>
      </c>
      <c r="F2291" s="4"/>
      <c r="G2291" s="5">
        <v>8</v>
      </c>
      <c r="H2291" s="7">
        <v>0</v>
      </c>
      <c r="I2291" s="1">
        <v>2</v>
      </c>
      <c r="J2291" s="1">
        <v>2</v>
      </c>
      <c r="K2291" s="1">
        <v>3</v>
      </c>
      <c r="L2291" s="1">
        <v>0</v>
      </c>
      <c r="M2291" s="1">
        <v>1</v>
      </c>
      <c r="N2291" s="6">
        <v>0</v>
      </c>
    </row>
    <row r="2292" spans="5:14" ht="25" x14ac:dyDescent="0.3">
      <c r="E2292" s="3" t="s">
        <v>1086</v>
      </c>
      <c r="F2292" s="4"/>
      <c r="G2292" s="5">
        <v>3</v>
      </c>
      <c r="H2292" s="7">
        <v>0</v>
      </c>
      <c r="I2292" s="1">
        <v>2</v>
      </c>
      <c r="J2292" s="1">
        <v>1</v>
      </c>
      <c r="K2292" s="1">
        <v>0</v>
      </c>
      <c r="L2292" s="1">
        <v>0</v>
      </c>
      <c r="M2292" s="1">
        <v>0</v>
      </c>
      <c r="N2292" s="6">
        <v>0</v>
      </c>
    </row>
    <row r="2293" spans="5:14" ht="25" x14ac:dyDescent="0.3">
      <c r="E2293" s="3" t="s">
        <v>1087</v>
      </c>
      <c r="F2293" s="4"/>
      <c r="G2293" s="5">
        <v>1</v>
      </c>
      <c r="H2293" s="7">
        <v>0</v>
      </c>
      <c r="I2293" s="1">
        <v>0</v>
      </c>
      <c r="J2293" s="1">
        <v>1</v>
      </c>
      <c r="K2293" s="1">
        <v>0</v>
      </c>
      <c r="L2293" s="1">
        <v>0</v>
      </c>
      <c r="M2293" s="1">
        <v>0</v>
      </c>
      <c r="N2293" s="6">
        <v>0</v>
      </c>
    </row>
    <row r="2294" spans="5:14" ht="25" x14ac:dyDescent="0.3">
      <c r="E2294" s="3" t="s">
        <v>1088</v>
      </c>
      <c r="F2294" s="4"/>
      <c r="G2294" s="5">
        <v>3</v>
      </c>
      <c r="H2294" s="7">
        <v>1</v>
      </c>
      <c r="I2294" s="1">
        <v>1</v>
      </c>
      <c r="J2294" s="1">
        <v>1</v>
      </c>
      <c r="K2294" s="1">
        <v>0</v>
      </c>
      <c r="L2294" s="1">
        <v>0</v>
      </c>
      <c r="M2294" s="1">
        <v>0</v>
      </c>
      <c r="N2294" s="6">
        <v>0</v>
      </c>
    </row>
    <row r="2295" spans="5:14" ht="25" x14ac:dyDescent="0.3">
      <c r="E2295" s="3" t="s">
        <v>1089</v>
      </c>
      <c r="F2295" s="4"/>
      <c r="G2295" s="5">
        <v>0</v>
      </c>
      <c r="H2295" s="7">
        <v>0</v>
      </c>
      <c r="I2295" s="1">
        <v>0</v>
      </c>
      <c r="J2295" s="1">
        <v>0</v>
      </c>
      <c r="K2295" s="1">
        <v>0</v>
      </c>
      <c r="L2295" s="1">
        <v>0</v>
      </c>
      <c r="M2295" s="1">
        <v>0</v>
      </c>
      <c r="N2295" s="6">
        <v>0</v>
      </c>
    </row>
    <row r="2296" spans="5:14" ht="25" x14ac:dyDescent="0.3">
      <c r="E2296" s="3" t="s">
        <v>1090</v>
      </c>
      <c r="F2296" s="4"/>
      <c r="G2296" s="5">
        <v>913</v>
      </c>
      <c r="H2296" s="7">
        <v>184</v>
      </c>
      <c r="I2296" s="1">
        <v>272</v>
      </c>
      <c r="J2296" s="1">
        <v>266</v>
      </c>
      <c r="K2296" s="1">
        <v>117</v>
      </c>
      <c r="L2296" s="1">
        <v>70</v>
      </c>
      <c r="M2296" s="1">
        <v>4</v>
      </c>
      <c r="N2296" s="6">
        <v>0</v>
      </c>
    </row>
    <row r="2297" spans="5:14" ht="25" x14ac:dyDescent="0.3">
      <c r="E2297" s="3" t="s">
        <v>1091</v>
      </c>
      <c r="F2297" s="4"/>
      <c r="G2297" s="5">
        <v>339</v>
      </c>
      <c r="H2297" s="7">
        <v>53</v>
      </c>
      <c r="I2297" s="1">
        <v>93</v>
      </c>
      <c r="J2297" s="1">
        <v>105</v>
      </c>
      <c r="K2297" s="1">
        <v>51</v>
      </c>
      <c r="L2297" s="1">
        <v>37</v>
      </c>
      <c r="M2297" s="1">
        <v>0</v>
      </c>
      <c r="N2297" s="6">
        <v>0</v>
      </c>
    </row>
    <row r="2298" spans="5:14" ht="25" x14ac:dyDescent="0.3">
      <c r="E2298" s="3" t="s">
        <v>1092</v>
      </c>
      <c r="F2298" s="4"/>
      <c r="G2298" s="5">
        <v>130</v>
      </c>
      <c r="H2298" s="7">
        <v>29</v>
      </c>
      <c r="I2298" s="1">
        <v>26</v>
      </c>
      <c r="J2298" s="1">
        <v>41</v>
      </c>
      <c r="K2298" s="1">
        <v>18</v>
      </c>
      <c r="L2298" s="1">
        <v>16</v>
      </c>
      <c r="M2298" s="1">
        <v>0</v>
      </c>
      <c r="N2298" s="6">
        <v>0</v>
      </c>
    </row>
    <row r="2299" spans="5:14" ht="25" x14ac:dyDescent="0.3">
      <c r="E2299" s="3" t="s">
        <v>1093</v>
      </c>
      <c r="F2299" s="4"/>
      <c r="G2299" s="5">
        <v>49</v>
      </c>
      <c r="H2299" s="7">
        <v>9</v>
      </c>
      <c r="I2299" s="1">
        <v>11</v>
      </c>
      <c r="J2299" s="1">
        <v>19</v>
      </c>
      <c r="K2299" s="1">
        <v>8</v>
      </c>
      <c r="L2299" s="1">
        <v>2</v>
      </c>
      <c r="M2299" s="1">
        <v>0</v>
      </c>
      <c r="N2299" s="6">
        <v>0</v>
      </c>
    </row>
    <row r="2300" spans="5:14" ht="25" x14ac:dyDescent="0.3">
      <c r="E2300" s="3" t="s">
        <v>1094</v>
      </c>
      <c r="F2300" s="4"/>
      <c r="G2300" s="5">
        <v>40</v>
      </c>
      <c r="H2300" s="7">
        <v>3</v>
      </c>
      <c r="I2300" s="1">
        <v>17</v>
      </c>
      <c r="J2300" s="1">
        <v>5</v>
      </c>
      <c r="K2300" s="1">
        <v>10</v>
      </c>
      <c r="L2300" s="1">
        <v>3</v>
      </c>
      <c r="M2300" s="1">
        <v>2</v>
      </c>
      <c r="N2300" s="6">
        <v>0</v>
      </c>
    </row>
    <row r="2301" spans="5:14" ht="25" x14ac:dyDescent="0.3">
      <c r="E2301" s="3" t="s">
        <v>1095</v>
      </c>
      <c r="F2301" s="4"/>
      <c r="G2301" s="5">
        <v>11</v>
      </c>
      <c r="H2301" s="7">
        <v>2</v>
      </c>
      <c r="I2301" s="1">
        <v>3</v>
      </c>
      <c r="J2301" s="1">
        <v>3</v>
      </c>
      <c r="K2301" s="1">
        <v>2</v>
      </c>
      <c r="L2301" s="1">
        <v>1</v>
      </c>
      <c r="M2301" s="1">
        <v>0</v>
      </c>
      <c r="N2301" s="6">
        <v>0</v>
      </c>
    </row>
    <row r="2302" spans="5:14" ht="25" x14ac:dyDescent="0.3">
      <c r="E2302" s="3" t="s">
        <v>1096</v>
      </c>
      <c r="F2302" s="4"/>
      <c r="G2302" s="5">
        <v>2</v>
      </c>
      <c r="H2302" s="7">
        <v>0</v>
      </c>
      <c r="I2302" s="1">
        <v>1</v>
      </c>
      <c r="J2302" s="1">
        <v>1</v>
      </c>
      <c r="K2302" s="1">
        <v>0</v>
      </c>
      <c r="L2302" s="1">
        <v>0</v>
      </c>
      <c r="M2302" s="1">
        <v>0</v>
      </c>
      <c r="N2302" s="6">
        <v>0</v>
      </c>
    </row>
    <row r="2303" spans="5:14" ht="25" x14ac:dyDescent="0.3">
      <c r="E2303" s="3" t="s">
        <v>1097</v>
      </c>
      <c r="F2303" s="4"/>
      <c r="G2303" s="5">
        <v>1874</v>
      </c>
      <c r="H2303" s="7">
        <v>437</v>
      </c>
      <c r="I2303" s="1">
        <v>568</v>
      </c>
      <c r="J2303" s="1">
        <v>513</v>
      </c>
      <c r="K2303" s="1">
        <v>243</v>
      </c>
      <c r="L2303" s="1">
        <v>99</v>
      </c>
      <c r="M2303" s="1">
        <v>14</v>
      </c>
      <c r="N2303" s="6">
        <v>0</v>
      </c>
    </row>
    <row r="2304" spans="5:14" ht="25" x14ac:dyDescent="0.3">
      <c r="E2304" s="3" t="s">
        <v>1098</v>
      </c>
      <c r="F2304" s="4"/>
      <c r="G2304" s="5">
        <v>1132</v>
      </c>
      <c r="H2304" s="7">
        <v>199</v>
      </c>
      <c r="I2304" s="1">
        <v>372</v>
      </c>
      <c r="J2304" s="1">
        <v>321</v>
      </c>
      <c r="K2304" s="1">
        <v>159</v>
      </c>
      <c r="L2304" s="1">
        <v>69</v>
      </c>
      <c r="M2304" s="1">
        <v>12</v>
      </c>
      <c r="N2304" s="6">
        <v>0</v>
      </c>
    </row>
    <row r="2305" spans="5:14" ht="25" x14ac:dyDescent="0.3">
      <c r="E2305" s="3" t="s">
        <v>1099</v>
      </c>
      <c r="F2305" s="4"/>
      <c r="G2305" s="5">
        <v>678</v>
      </c>
      <c r="H2305" s="7">
        <v>110</v>
      </c>
      <c r="I2305" s="1">
        <v>229</v>
      </c>
      <c r="J2305" s="1">
        <v>191</v>
      </c>
      <c r="K2305" s="1">
        <v>89</v>
      </c>
      <c r="L2305" s="1">
        <v>52</v>
      </c>
      <c r="M2305" s="1">
        <v>7</v>
      </c>
      <c r="N2305" s="6">
        <v>0</v>
      </c>
    </row>
    <row r="2306" spans="5:14" ht="25" x14ac:dyDescent="0.3">
      <c r="E2306" s="3" t="s">
        <v>1100</v>
      </c>
      <c r="F2306" s="4"/>
      <c r="G2306" s="5">
        <v>258</v>
      </c>
      <c r="H2306" s="7">
        <v>50</v>
      </c>
      <c r="I2306" s="1">
        <v>62</v>
      </c>
      <c r="J2306" s="1">
        <v>69</v>
      </c>
      <c r="K2306" s="1">
        <v>48</v>
      </c>
      <c r="L2306" s="1">
        <v>22</v>
      </c>
      <c r="M2306" s="1">
        <v>6</v>
      </c>
      <c r="N2306" s="6">
        <v>1</v>
      </c>
    </row>
    <row r="2307" spans="5:14" ht="25" x14ac:dyDescent="0.3">
      <c r="E2307" s="3" t="s">
        <v>1101</v>
      </c>
      <c r="F2307" s="4"/>
      <c r="G2307" s="5">
        <v>209</v>
      </c>
      <c r="H2307" s="7">
        <v>38</v>
      </c>
      <c r="I2307" s="1">
        <v>61</v>
      </c>
      <c r="J2307" s="1">
        <v>46</v>
      </c>
      <c r="K2307" s="1">
        <v>41</v>
      </c>
      <c r="L2307" s="1">
        <v>21</v>
      </c>
      <c r="M2307" s="1">
        <v>2</v>
      </c>
      <c r="N2307" s="6">
        <v>0</v>
      </c>
    </row>
    <row r="2308" spans="5:14" ht="25" x14ac:dyDescent="0.3">
      <c r="E2308" s="3" t="s">
        <v>1102</v>
      </c>
      <c r="F2308" s="4"/>
      <c r="G2308" s="5">
        <v>66</v>
      </c>
      <c r="H2308" s="7">
        <v>6</v>
      </c>
      <c r="I2308" s="1">
        <v>21</v>
      </c>
      <c r="J2308" s="1">
        <v>21</v>
      </c>
      <c r="K2308" s="1">
        <v>10</v>
      </c>
      <c r="L2308" s="1">
        <v>7</v>
      </c>
      <c r="M2308" s="1">
        <v>1</v>
      </c>
      <c r="N2308" s="6">
        <v>0</v>
      </c>
    </row>
    <row r="2309" spans="5:14" ht="25" x14ac:dyDescent="0.3">
      <c r="E2309" s="3" t="s">
        <v>1103</v>
      </c>
      <c r="F2309" s="4"/>
      <c r="G2309" s="5">
        <v>5</v>
      </c>
      <c r="H2309" s="7">
        <v>1</v>
      </c>
      <c r="I2309" s="1">
        <v>3</v>
      </c>
      <c r="J2309" s="1">
        <v>0</v>
      </c>
      <c r="K2309" s="1">
        <v>0</v>
      </c>
      <c r="L2309" s="1">
        <v>1</v>
      </c>
      <c r="M2309" s="1">
        <v>0</v>
      </c>
      <c r="N2309" s="6">
        <v>0</v>
      </c>
    </row>
    <row r="2310" spans="5:14" ht="25" x14ac:dyDescent="0.3">
      <c r="E2310" s="3" t="s">
        <v>1104</v>
      </c>
      <c r="F2310" s="4"/>
      <c r="G2310" s="5">
        <v>3211</v>
      </c>
      <c r="H2310" s="7">
        <v>847</v>
      </c>
      <c r="I2310" s="1">
        <v>1152</v>
      </c>
      <c r="J2310" s="1">
        <v>730</v>
      </c>
      <c r="K2310" s="1">
        <v>302</v>
      </c>
      <c r="L2310" s="1">
        <v>135</v>
      </c>
      <c r="M2310" s="1">
        <v>39</v>
      </c>
      <c r="N2310" s="6">
        <v>6</v>
      </c>
    </row>
    <row r="2311" spans="5:14" ht="25" x14ac:dyDescent="0.3">
      <c r="E2311" s="3" t="s">
        <v>1105</v>
      </c>
      <c r="F2311" s="4"/>
      <c r="G2311" s="5">
        <v>1922</v>
      </c>
      <c r="H2311" s="7">
        <v>330</v>
      </c>
      <c r="I2311" s="1">
        <v>712</v>
      </c>
      <c r="J2311" s="1">
        <v>536</v>
      </c>
      <c r="K2311" s="1">
        <v>236</v>
      </c>
      <c r="L2311" s="1">
        <v>80</v>
      </c>
      <c r="M2311" s="1">
        <v>24</v>
      </c>
      <c r="N2311" s="6">
        <v>4</v>
      </c>
    </row>
    <row r="2312" spans="5:14" ht="25" x14ac:dyDescent="0.3">
      <c r="E2312" s="3" t="s">
        <v>1106</v>
      </c>
      <c r="F2312" s="4"/>
      <c r="G2312" s="5">
        <v>1209</v>
      </c>
      <c r="H2312" s="7">
        <v>213</v>
      </c>
      <c r="I2312" s="1">
        <v>449</v>
      </c>
      <c r="J2312" s="1">
        <v>294</v>
      </c>
      <c r="K2312" s="1">
        <v>146</v>
      </c>
      <c r="L2312" s="1">
        <v>84</v>
      </c>
      <c r="M2312" s="1">
        <v>19</v>
      </c>
      <c r="N2312" s="6">
        <v>4</v>
      </c>
    </row>
    <row r="2313" spans="5:14" ht="25" x14ac:dyDescent="0.3">
      <c r="E2313" s="3" t="s">
        <v>1107</v>
      </c>
      <c r="F2313" s="4"/>
      <c r="G2313" s="5">
        <v>508</v>
      </c>
      <c r="H2313" s="7">
        <v>83</v>
      </c>
      <c r="I2313" s="1">
        <v>179</v>
      </c>
      <c r="J2313" s="1">
        <v>126</v>
      </c>
      <c r="K2313" s="1">
        <v>74</v>
      </c>
      <c r="L2313" s="1">
        <v>40</v>
      </c>
      <c r="M2313" s="1">
        <v>5</v>
      </c>
      <c r="N2313" s="6">
        <v>1</v>
      </c>
    </row>
    <row r="2314" spans="5:14" ht="25" x14ac:dyDescent="0.3">
      <c r="E2314" s="3" t="s">
        <v>1108</v>
      </c>
      <c r="F2314" s="4"/>
      <c r="G2314" s="5">
        <v>419</v>
      </c>
      <c r="H2314" s="7">
        <v>66</v>
      </c>
      <c r="I2314" s="1">
        <v>146</v>
      </c>
      <c r="J2314" s="1">
        <v>107</v>
      </c>
      <c r="K2314" s="1">
        <v>52</v>
      </c>
      <c r="L2314" s="1">
        <v>38</v>
      </c>
      <c r="M2314" s="1">
        <v>10</v>
      </c>
      <c r="N2314" s="6">
        <v>0</v>
      </c>
    </row>
    <row r="2315" spans="5:14" ht="25" x14ac:dyDescent="0.3">
      <c r="E2315" s="3" t="s">
        <v>1109</v>
      </c>
      <c r="F2315" s="4"/>
      <c r="G2315" s="5">
        <v>196</v>
      </c>
      <c r="H2315" s="7">
        <v>30</v>
      </c>
      <c r="I2315" s="1">
        <v>56</v>
      </c>
      <c r="J2315" s="1">
        <v>59</v>
      </c>
      <c r="K2315" s="1">
        <v>23</v>
      </c>
      <c r="L2315" s="1">
        <v>21</v>
      </c>
      <c r="M2315" s="1">
        <v>5</v>
      </c>
      <c r="N2315" s="6">
        <v>2</v>
      </c>
    </row>
    <row r="2316" spans="5:14" ht="25" x14ac:dyDescent="0.3">
      <c r="E2316" s="3" t="s">
        <v>1110</v>
      </c>
      <c r="F2316" s="4"/>
      <c r="G2316" s="5">
        <v>11</v>
      </c>
      <c r="H2316" s="7">
        <v>2</v>
      </c>
      <c r="I2316" s="1">
        <v>1</v>
      </c>
      <c r="J2316" s="1">
        <v>5</v>
      </c>
      <c r="K2316" s="1">
        <v>0</v>
      </c>
      <c r="L2316" s="1">
        <v>3</v>
      </c>
      <c r="M2316" s="1">
        <v>0</v>
      </c>
      <c r="N2316" s="6">
        <v>0</v>
      </c>
    </row>
    <row r="2317" spans="5:14" ht="25" x14ac:dyDescent="0.3">
      <c r="E2317" s="3" t="s">
        <v>1111</v>
      </c>
      <c r="F2317" s="4"/>
      <c r="G2317" s="5">
        <v>3306</v>
      </c>
      <c r="H2317" s="7">
        <v>826</v>
      </c>
      <c r="I2317" s="1">
        <v>1233</v>
      </c>
      <c r="J2317" s="1">
        <v>779</v>
      </c>
      <c r="K2317" s="1">
        <v>303</v>
      </c>
      <c r="L2317" s="1">
        <v>119</v>
      </c>
      <c r="M2317" s="1">
        <v>39</v>
      </c>
      <c r="N2317" s="6">
        <v>7</v>
      </c>
    </row>
    <row r="2318" spans="5:14" ht="25" x14ac:dyDescent="0.3">
      <c r="E2318" s="3" t="s">
        <v>1112</v>
      </c>
      <c r="F2318" s="4"/>
      <c r="G2318" s="5">
        <v>1876</v>
      </c>
      <c r="H2318" s="7">
        <v>335</v>
      </c>
      <c r="I2318" s="1">
        <v>661</v>
      </c>
      <c r="J2318" s="1">
        <v>545</v>
      </c>
      <c r="K2318" s="1">
        <v>210</v>
      </c>
      <c r="L2318" s="1">
        <v>84</v>
      </c>
      <c r="M2318" s="1">
        <v>33</v>
      </c>
      <c r="N2318" s="6">
        <v>8</v>
      </c>
    </row>
    <row r="2319" spans="5:14" ht="25" x14ac:dyDescent="0.3">
      <c r="E2319" s="3" t="s">
        <v>1113</v>
      </c>
      <c r="F2319" s="4"/>
      <c r="G2319" s="5">
        <v>1323</v>
      </c>
      <c r="H2319" s="7">
        <v>211</v>
      </c>
      <c r="I2319" s="1">
        <v>475</v>
      </c>
      <c r="J2319" s="1">
        <v>353</v>
      </c>
      <c r="K2319" s="1">
        <v>189</v>
      </c>
      <c r="L2319" s="1">
        <v>67</v>
      </c>
      <c r="M2319" s="1">
        <v>22</v>
      </c>
      <c r="N2319" s="6">
        <v>6</v>
      </c>
    </row>
    <row r="2320" spans="5:14" ht="25" x14ac:dyDescent="0.3">
      <c r="E2320" s="3" t="s">
        <v>1114</v>
      </c>
      <c r="F2320" s="4"/>
      <c r="G2320" s="5">
        <v>521</v>
      </c>
      <c r="H2320" s="7">
        <v>82</v>
      </c>
      <c r="I2320" s="1">
        <v>170</v>
      </c>
      <c r="J2320" s="1">
        <v>143</v>
      </c>
      <c r="K2320" s="1">
        <v>69</v>
      </c>
      <c r="L2320" s="1">
        <v>46</v>
      </c>
      <c r="M2320" s="1">
        <v>7</v>
      </c>
      <c r="N2320" s="6">
        <v>4</v>
      </c>
    </row>
    <row r="2321" spans="5:14" ht="25" x14ac:dyDescent="0.3">
      <c r="E2321" s="3" t="s">
        <v>1115</v>
      </c>
      <c r="F2321" s="4"/>
      <c r="G2321" s="5">
        <v>376</v>
      </c>
      <c r="H2321" s="7">
        <v>62</v>
      </c>
      <c r="I2321" s="1">
        <v>142</v>
      </c>
      <c r="J2321" s="1">
        <v>98</v>
      </c>
      <c r="K2321" s="1">
        <v>42</v>
      </c>
      <c r="L2321" s="1">
        <v>27</v>
      </c>
      <c r="M2321" s="1">
        <v>4</v>
      </c>
      <c r="N2321" s="6">
        <v>1</v>
      </c>
    </row>
    <row r="2322" spans="5:14" ht="25" x14ac:dyDescent="0.3">
      <c r="E2322" s="3" t="s">
        <v>1116</v>
      </c>
      <c r="F2322" s="4"/>
      <c r="G2322" s="5">
        <v>180</v>
      </c>
      <c r="H2322" s="7">
        <v>30</v>
      </c>
      <c r="I2322" s="1">
        <v>59</v>
      </c>
      <c r="J2322" s="1">
        <v>49</v>
      </c>
      <c r="K2322" s="1">
        <v>24</v>
      </c>
      <c r="L2322" s="1">
        <v>16</v>
      </c>
      <c r="M2322" s="1">
        <v>1</v>
      </c>
      <c r="N2322" s="6">
        <v>1</v>
      </c>
    </row>
    <row r="2323" spans="5:14" ht="25" x14ac:dyDescent="0.3">
      <c r="E2323" s="3" t="s">
        <v>1117</v>
      </c>
      <c r="F2323" s="4"/>
      <c r="G2323" s="5">
        <v>12</v>
      </c>
      <c r="H2323" s="7">
        <v>1</v>
      </c>
      <c r="I2323" s="1">
        <v>2</v>
      </c>
      <c r="J2323" s="1">
        <v>2</v>
      </c>
      <c r="K2323" s="1">
        <v>3</v>
      </c>
      <c r="L2323" s="1">
        <v>3</v>
      </c>
      <c r="M2323" s="1">
        <v>1</v>
      </c>
      <c r="N2323" s="6">
        <v>0</v>
      </c>
    </row>
    <row r="2324" spans="5:14" ht="25" x14ac:dyDescent="0.3">
      <c r="E2324" s="3" t="s">
        <v>1118</v>
      </c>
      <c r="F2324" s="4"/>
      <c r="G2324" s="5">
        <v>1431</v>
      </c>
      <c r="H2324" s="7">
        <v>418</v>
      </c>
      <c r="I2324" s="1">
        <v>580</v>
      </c>
      <c r="J2324" s="1">
        <v>299</v>
      </c>
      <c r="K2324" s="1">
        <v>78</v>
      </c>
      <c r="L2324" s="1">
        <v>37</v>
      </c>
      <c r="M2324" s="1">
        <v>15</v>
      </c>
      <c r="N2324" s="6">
        <v>4</v>
      </c>
    </row>
    <row r="2325" spans="5:14" ht="25" x14ac:dyDescent="0.3">
      <c r="E2325" s="3" t="s">
        <v>1119</v>
      </c>
      <c r="F2325" s="4"/>
      <c r="G2325" s="5">
        <v>855</v>
      </c>
      <c r="H2325" s="7">
        <v>187</v>
      </c>
      <c r="I2325" s="1">
        <v>364</v>
      </c>
      <c r="J2325" s="1">
        <v>193</v>
      </c>
      <c r="K2325" s="1">
        <v>61</v>
      </c>
      <c r="L2325" s="1">
        <v>34</v>
      </c>
      <c r="M2325" s="1">
        <v>11</v>
      </c>
      <c r="N2325" s="6">
        <v>5</v>
      </c>
    </row>
    <row r="2326" spans="5:14" ht="25" x14ac:dyDescent="0.3">
      <c r="E2326" s="3" t="s">
        <v>1120</v>
      </c>
      <c r="F2326" s="4"/>
      <c r="G2326" s="5">
        <v>482</v>
      </c>
      <c r="H2326" s="7">
        <v>98</v>
      </c>
      <c r="I2326" s="1">
        <v>207</v>
      </c>
      <c r="J2326" s="1">
        <v>114</v>
      </c>
      <c r="K2326" s="1">
        <v>38</v>
      </c>
      <c r="L2326" s="1">
        <v>15</v>
      </c>
      <c r="M2326" s="1">
        <v>9</v>
      </c>
      <c r="N2326" s="6">
        <v>1</v>
      </c>
    </row>
    <row r="2327" spans="5:14" ht="25" x14ac:dyDescent="0.3">
      <c r="E2327" s="3" t="s">
        <v>1121</v>
      </c>
      <c r="F2327" s="4"/>
      <c r="G2327" s="5">
        <v>187</v>
      </c>
      <c r="H2327" s="7">
        <v>41</v>
      </c>
      <c r="I2327" s="1">
        <v>67</v>
      </c>
      <c r="J2327" s="1">
        <v>48</v>
      </c>
      <c r="K2327" s="1">
        <v>18</v>
      </c>
      <c r="L2327" s="1">
        <v>10</v>
      </c>
      <c r="M2327" s="1">
        <v>2</v>
      </c>
      <c r="N2327" s="6">
        <v>1</v>
      </c>
    </row>
    <row r="2328" spans="5:14" ht="25" x14ac:dyDescent="0.3">
      <c r="E2328" s="3" t="s">
        <v>1122</v>
      </c>
      <c r="F2328" s="4"/>
      <c r="G2328" s="5">
        <v>136</v>
      </c>
      <c r="H2328" s="7">
        <v>28</v>
      </c>
      <c r="I2328" s="1">
        <v>58</v>
      </c>
      <c r="J2328" s="1">
        <v>31</v>
      </c>
      <c r="K2328" s="1">
        <v>12</v>
      </c>
      <c r="L2328" s="1">
        <v>4</v>
      </c>
      <c r="M2328" s="1">
        <v>2</v>
      </c>
      <c r="N2328" s="6">
        <v>1</v>
      </c>
    </row>
    <row r="2329" spans="5:14" ht="25" x14ac:dyDescent="0.3">
      <c r="E2329" s="3" t="s">
        <v>1123</v>
      </c>
      <c r="F2329" s="4"/>
      <c r="G2329" s="5">
        <v>63</v>
      </c>
      <c r="H2329" s="7">
        <v>13</v>
      </c>
      <c r="I2329" s="1">
        <v>26</v>
      </c>
      <c r="J2329" s="1">
        <v>14</v>
      </c>
      <c r="K2329" s="1">
        <v>8</v>
      </c>
      <c r="L2329" s="1">
        <v>1</v>
      </c>
      <c r="M2329" s="1">
        <v>0</v>
      </c>
      <c r="N2329" s="6">
        <v>1</v>
      </c>
    </row>
    <row r="2330" spans="5:14" ht="25" x14ac:dyDescent="0.3">
      <c r="E2330" s="3" t="s">
        <v>1124</v>
      </c>
      <c r="F2330" s="4"/>
      <c r="G2330" s="5">
        <v>6</v>
      </c>
      <c r="H2330" s="7">
        <v>2</v>
      </c>
      <c r="I2330" s="1">
        <v>2</v>
      </c>
      <c r="J2330" s="1">
        <v>0</v>
      </c>
      <c r="K2330" s="1">
        <v>1</v>
      </c>
      <c r="L2330" s="1">
        <v>1</v>
      </c>
      <c r="M2330" s="1">
        <v>0</v>
      </c>
      <c r="N2330" s="6">
        <v>0</v>
      </c>
    </row>
    <row r="2331" spans="5:14" ht="25" x14ac:dyDescent="0.3">
      <c r="E2331" s="3" t="s">
        <v>1125</v>
      </c>
      <c r="F2331" s="4"/>
      <c r="G2331" s="5">
        <v>507</v>
      </c>
      <c r="H2331" s="7">
        <v>168</v>
      </c>
      <c r="I2331" s="1">
        <v>212</v>
      </c>
      <c r="J2331" s="1">
        <v>92</v>
      </c>
      <c r="K2331" s="1">
        <v>20</v>
      </c>
      <c r="L2331" s="1">
        <v>7</v>
      </c>
      <c r="M2331" s="1">
        <v>4</v>
      </c>
      <c r="N2331" s="6">
        <v>4</v>
      </c>
    </row>
    <row r="2332" spans="5:14" ht="25" x14ac:dyDescent="0.3">
      <c r="E2332" s="3" t="s">
        <v>1126</v>
      </c>
      <c r="F2332" s="4"/>
      <c r="G2332" s="5">
        <v>324</v>
      </c>
      <c r="H2332" s="7">
        <v>76</v>
      </c>
      <c r="I2332" s="1">
        <v>144</v>
      </c>
      <c r="J2332" s="1">
        <v>78</v>
      </c>
      <c r="K2332" s="1">
        <v>18</v>
      </c>
      <c r="L2332" s="1">
        <v>2</v>
      </c>
      <c r="M2332" s="1">
        <v>4</v>
      </c>
      <c r="N2332" s="6">
        <v>2</v>
      </c>
    </row>
    <row r="2333" spans="5:14" ht="25" x14ac:dyDescent="0.3">
      <c r="E2333" s="3" t="s">
        <v>1127</v>
      </c>
      <c r="F2333" s="4"/>
      <c r="G2333" s="5">
        <v>200</v>
      </c>
      <c r="H2333" s="7">
        <v>47</v>
      </c>
      <c r="I2333" s="1">
        <v>88</v>
      </c>
      <c r="J2333" s="1">
        <v>37</v>
      </c>
      <c r="K2333" s="1">
        <v>18</v>
      </c>
      <c r="L2333" s="1">
        <v>4</v>
      </c>
      <c r="M2333" s="1">
        <v>6</v>
      </c>
      <c r="N2333" s="6">
        <v>0</v>
      </c>
    </row>
    <row r="2334" spans="5:14" ht="25" x14ac:dyDescent="0.3">
      <c r="E2334" s="3" t="s">
        <v>1128</v>
      </c>
      <c r="F2334" s="4"/>
      <c r="G2334" s="5">
        <v>80</v>
      </c>
      <c r="H2334" s="7">
        <v>14</v>
      </c>
      <c r="I2334" s="1">
        <v>33</v>
      </c>
      <c r="J2334" s="1">
        <v>17</v>
      </c>
      <c r="K2334" s="1">
        <v>10</v>
      </c>
      <c r="L2334" s="1">
        <v>3</v>
      </c>
      <c r="M2334" s="1">
        <v>2</v>
      </c>
      <c r="N2334" s="6">
        <v>1</v>
      </c>
    </row>
    <row r="2335" spans="5:14" ht="25" x14ac:dyDescent="0.3">
      <c r="E2335" s="3" t="s">
        <v>1129</v>
      </c>
      <c r="F2335" s="4"/>
      <c r="G2335" s="5">
        <v>76</v>
      </c>
      <c r="H2335" s="7">
        <v>15</v>
      </c>
      <c r="I2335" s="1">
        <v>37</v>
      </c>
      <c r="J2335" s="1">
        <v>15</v>
      </c>
      <c r="K2335" s="1">
        <v>6</v>
      </c>
      <c r="L2335" s="1">
        <v>1</v>
      </c>
      <c r="M2335" s="1">
        <v>2</v>
      </c>
      <c r="N2335" s="6">
        <v>0</v>
      </c>
    </row>
    <row r="2336" spans="5:14" ht="25" x14ac:dyDescent="0.3">
      <c r="E2336" s="3" t="s">
        <v>1130</v>
      </c>
      <c r="F2336" s="4"/>
      <c r="G2336" s="5">
        <v>26</v>
      </c>
      <c r="H2336" s="7">
        <v>1</v>
      </c>
      <c r="I2336" s="1">
        <v>9</v>
      </c>
      <c r="J2336" s="1">
        <v>12</v>
      </c>
      <c r="K2336" s="1">
        <v>2</v>
      </c>
      <c r="L2336" s="1">
        <v>1</v>
      </c>
      <c r="M2336" s="1">
        <v>1</v>
      </c>
      <c r="N2336" s="6">
        <v>0</v>
      </c>
    </row>
    <row r="2337" spans="2:14" ht="25" x14ac:dyDescent="0.3">
      <c r="E2337" s="3" t="s">
        <v>1131</v>
      </c>
      <c r="F2337" s="4"/>
      <c r="G2337" s="5">
        <v>3</v>
      </c>
      <c r="H2337" s="7">
        <v>3</v>
      </c>
      <c r="I2337" s="1">
        <v>0</v>
      </c>
      <c r="J2337" s="1">
        <v>0</v>
      </c>
      <c r="K2337" s="1">
        <v>0</v>
      </c>
      <c r="L2337" s="1">
        <v>0</v>
      </c>
      <c r="M2337" s="1">
        <v>0</v>
      </c>
      <c r="N2337" s="6">
        <v>0</v>
      </c>
    </row>
    <row r="2338" spans="2:14" ht="25" x14ac:dyDescent="0.3">
      <c r="E2338" s="3" t="s">
        <v>1132</v>
      </c>
      <c r="F2338" s="4"/>
      <c r="G2338" s="5">
        <v>91</v>
      </c>
      <c r="H2338" s="7">
        <v>34</v>
      </c>
      <c r="I2338" s="1">
        <v>39</v>
      </c>
      <c r="J2338" s="1">
        <v>11</v>
      </c>
      <c r="K2338" s="1">
        <v>3</v>
      </c>
      <c r="L2338" s="1">
        <v>3</v>
      </c>
      <c r="M2338" s="1">
        <v>1</v>
      </c>
      <c r="N2338" s="6">
        <v>0</v>
      </c>
    </row>
    <row r="2339" spans="2:14" ht="25" x14ac:dyDescent="0.3">
      <c r="E2339" s="3" t="s">
        <v>1133</v>
      </c>
      <c r="F2339" s="4"/>
      <c r="G2339" s="5">
        <v>57</v>
      </c>
      <c r="H2339" s="7">
        <v>18</v>
      </c>
      <c r="I2339" s="1">
        <v>23</v>
      </c>
      <c r="J2339" s="1">
        <v>8</v>
      </c>
      <c r="K2339" s="1">
        <v>6</v>
      </c>
      <c r="L2339" s="1">
        <v>1</v>
      </c>
      <c r="M2339" s="1">
        <v>0</v>
      </c>
      <c r="N2339" s="6">
        <v>1</v>
      </c>
    </row>
    <row r="2340" spans="2:14" ht="25" x14ac:dyDescent="0.3">
      <c r="E2340" s="3" t="s">
        <v>1134</v>
      </c>
      <c r="F2340" s="4"/>
      <c r="G2340" s="5">
        <v>43</v>
      </c>
      <c r="H2340" s="7">
        <v>18</v>
      </c>
      <c r="I2340" s="1">
        <v>11</v>
      </c>
      <c r="J2340" s="1">
        <v>8</v>
      </c>
      <c r="K2340" s="1">
        <v>4</v>
      </c>
      <c r="L2340" s="1">
        <v>0</v>
      </c>
      <c r="M2340" s="1">
        <v>2</v>
      </c>
      <c r="N2340" s="6">
        <v>0</v>
      </c>
    </row>
    <row r="2341" spans="2:14" ht="25" x14ac:dyDescent="0.3">
      <c r="E2341" s="3" t="s">
        <v>1135</v>
      </c>
      <c r="F2341" s="4"/>
      <c r="G2341" s="5">
        <v>8</v>
      </c>
      <c r="H2341" s="7">
        <v>2</v>
      </c>
      <c r="I2341" s="1">
        <v>2</v>
      </c>
      <c r="J2341" s="1">
        <v>3</v>
      </c>
      <c r="K2341" s="1">
        <v>0</v>
      </c>
      <c r="L2341" s="1">
        <v>1</v>
      </c>
      <c r="M2341" s="1">
        <v>0</v>
      </c>
      <c r="N2341" s="6">
        <v>0</v>
      </c>
    </row>
    <row r="2342" spans="2:14" ht="25" x14ac:dyDescent="0.3">
      <c r="E2342" s="3" t="s">
        <v>1136</v>
      </c>
      <c r="F2342" s="4"/>
      <c r="G2342" s="5">
        <v>9</v>
      </c>
      <c r="H2342" s="7">
        <v>4</v>
      </c>
      <c r="I2342" s="1">
        <v>3</v>
      </c>
      <c r="J2342" s="1">
        <v>1</v>
      </c>
      <c r="K2342" s="1">
        <v>1</v>
      </c>
      <c r="L2342" s="1">
        <v>0</v>
      </c>
      <c r="M2342" s="1">
        <v>0</v>
      </c>
      <c r="N2342" s="6">
        <v>0</v>
      </c>
    </row>
    <row r="2343" spans="2:14" ht="25" x14ac:dyDescent="0.3">
      <c r="E2343" s="3" t="s">
        <v>1137</v>
      </c>
      <c r="F2343" s="4"/>
      <c r="G2343" s="5">
        <v>6</v>
      </c>
      <c r="H2343" s="7">
        <v>1</v>
      </c>
      <c r="I2343" s="1">
        <v>4</v>
      </c>
      <c r="J2343" s="1">
        <v>0</v>
      </c>
      <c r="K2343" s="1">
        <v>0</v>
      </c>
      <c r="L2343" s="1">
        <v>0</v>
      </c>
      <c r="M2343" s="1">
        <v>0</v>
      </c>
      <c r="N2343" s="6">
        <v>1</v>
      </c>
    </row>
    <row r="2344" spans="2:14" ht="25" x14ac:dyDescent="0.3">
      <c r="E2344" s="52" t="s">
        <v>1138</v>
      </c>
      <c r="F2344" s="48"/>
      <c r="G2344" s="49">
        <v>2</v>
      </c>
      <c r="H2344" s="61">
        <v>1</v>
      </c>
      <c r="I2344" s="28">
        <v>1</v>
      </c>
      <c r="J2344" s="28">
        <v>0</v>
      </c>
      <c r="K2344" s="28">
        <v>0</v>
      </c>
      <c r="L2344" s="28">
        <v>0</v>
      </c>
      <c r="M2344" s="28">
        <v>0</v>
      </c>
      <c r="N2344" s="62">
        <v>0</v>
      </c>
    </row>
    <row r="2346" spans="2:14" x14ac:dyDescent="0.3">
      <c r="B2346" s="35" t="str">
        <f xml:space="preserve"> HYPERLINK("#'目次'!B40", "[34]")</f>
        <v>[34]</v>
      </c>
      <c r="C2346" s="25" t="s">
        <v>54</v>
      </c>
    </row>
    <row r="2349" spans="2:14" x14ac:dyDescent="0.3">
      <c r="C2349" s="25" t="s">
        <v>1082</v>
      </c>
    </row>
    <row r="2350" spans="2:14" ht="37.5" x14ac:dyDescent="0.3">
      <c r="E2350" s="95"/>
      <c r="F2350" s="96"/>
      <c r="G2350" s="37" t="s">
        <v>16</v>
      </c>
      <c r="H2350" s="41" t="s">
        <v>55</v>
      </c>
      <c r="I2350" s="18" t="s">
        <v>56</v>
      </c>
      <c r="J2350" s="18" t="s">
        <v>57</v>
      </c>
      <c r="K2350" s="18" t="s">
        <v>58</v>
      </c>
      <c r="L2350" s="34" t="s">
        <v>59</v>
      </c>
    </row>
    <row r="2351" spans="2:14" x14ac:dyDescent="0.3">
      <c r="E2351" s="97"/>
      <c r="F2351" s="98"/>
      <c r="G2351" s="40"/>
      <c r="H2351" s="36"/>
      <c r="I2351" s="19"/>
      <c r="J2351" s="19"/>
      <c r="K2351" s="19"/>
      <c r="L2351" s="39"/>
    </row>
    <row r="2352" spans="2:14" x14ac:dyDescent="0.3">
      <c r="E2352" s="54" t="s">
        <v>16</v>
      </c>
      <c r="F2352" s="50"/>
      <c r="G2352" s="38">
        <v>55336</v>
      </c>
      <c r="H2352" s="20">
        <v>4906</v>
      </c>
      <c r="I2352" s="20">
        <v>24562</v>
      </c>
      <c r="J2352" s="20">
        <v>17342</v>
      </c>
      <c r="K2352" s="20">
        <v>6139</v>
      </c>
      <c r="L2352" s="51">
        <v>2387</v>
      </c>
    </row>
    <row r="2353" spans="5:12" ht="25" x14ac:dyDescent="0.3">
      <c r="E2353" s="3" t="s">
        <v>1083</v>
      </c>
      <c r="F2353" s="4"/>
      <c r="G2353" s="29">
        <v>178</v>
      </c>
      <c r="H2353" s="32">
        <v>13</v>
      </c>
      <c r="I2353" s="17">
        <v>90</v>
      </c>
      <c r="J2353" s="17">
        <v>54</v>
      </c>
      <c r="K2353" s="17">
        <v>18</v>
      </c>
      <c r="L2353" s="33">
        <v>3</v>
      </c>
    </row>
    <row r="2354" spans="5:12" ht="25" x14ac:dyDescent="0.3">
      <c r="E2354" s="3" t="s">
        <v>1084</v>
      </c>
      <c r="F2354" s="4"/>
      <c r="G2354" s="5">
        <v>34</v>
      </c>
      <c r="H2354" s="7">
        <v>2</v>
      </c>
      <c r="I2354" s="1">
        <v>19</v>
      </c>
      <c r="J2354" s="1">
        <v>11</v>
      </c>
      <c r="K2354" s="1">
        <v>1</v>
      </c>
      <c r="L2354" s="6">
        <v>1</v>
      </c>
    </row>
    <row r="2355" spans="5:12" ht="25" x14ac:dyDescent="0.3">
      <c r="E2355" s="3" t="s">
        <v>1085</v>
      </c>
      <c r="F2355" s="4"/>
      <c r="G2355" s="5">
        <v>8</v>
      </c>
      <c r="H2355" s="7">
        <v>1</v>
      </c>
      <c r="I2355" s="1">
        <v>6</v>
      </c>
      <c r="J2355" s="1">
        <v>0</v>
      </c>
      <c r="K2355" s="1">
        <v>0</v>
      </c>
      <c r="L2355" s="6">
        <v>1</v>
      </c>
    </row>
    <row r="2356" spans="5:12" ht="25" x14ac:dyDescent="0.3">
      <c r="E2356" s="3" t="s">
        <v>1086</v>
      </c>
      <c r="F2356" s="4"/>
      <c r="G2356" s="5">
        <v>3</v>
      </c>
      <c r="H2356" s="7">
        <v>0</v>
      </c>
      <c r="I2356" s="1">
        <v>2</v>
      </c>
      <c r="J2356" s="1">
        <v>1</v>
      </c>
      <c r="K2356" s="1">
        <v>0</v>
      </c>
      <c r="L2356" s="6">
        <v>0</v>
      </c>
    </row>
    <row r="2357" spans="5:12" ht="25" x14ac:dyDescent="0.3">
      <c r="E2357" s="3" t="s">
        <v>1087</v>
      </c>
      <c r="F2357" s="4"/>
      <c r="G2357" s="5">
        <v>1</v>
      </c>
      <c r="H2357" s="7">
        <v>0</v>
      </c>
      <c r="I2357" s="1">
        <v>1</v>
      </c>
      <c r="J2357" s="1">
        <v>0</v>
      </c>
      <c r="K2357" s="1">
        <v>0</v>
      </c>
      <c r="L2357" s="6">
        <v>0</v>
      </c>
    </row>
    <row r="2358" spans="5:12" ht="25" x14ac:dyDescent="0.3">
      <c r="E2358" s="3" t="s">
        <v>1088</v>
      </c>
      <c r="F2358" s="4"/>
      <c r="G2358" s="5">
        <v>3</v>
      </c>
      <c r="H2358" s="7">
        <v>0</v>
      </c>
      <c r="I2358" s="1">
        <v>2</v>
      </c>
      <c r="J2358" s="1">
        <v>0</v>
      </c>
      <c r="K2358" s="1">
        <v>1</v>
      </c>
      <c r="L2358" s="6">
        <v>0</v>
      </c>
    </row>
    <row r="2359" spans="5:12" ht="25" x14ac:dyDescent="0.3">
      <c r="E2359" s="3" t="s">
        <v>1089</v>
      </c>
      <c r="F2359" s="4"/>
      <c r="G2359" s="5">
        <v>0</v>
      </c>
      <c r="H2359" s="7">
        <v>0</v>
      </c>
      <c r="I2359" s="1">
        <v>0</v>
      </c>
      <c r="J2359" s="1">
        <v>0</v>
      </c>
      <c r="K2359" s="1">
        <v>0</v>
      </c>
      <c r="L2359" s="6">
        <v>0</v>
      </c>
    </row>
    <row r="2360" spans="5:12" ht="25" x14ac:dyDescent="0.3">
      <c r="E2360" s="3" t="s">
        <v>1090</v>
      </c>
      <c r="F2360" s="4"/>
      <c r="G2360" s="5">
        <v>913</v>
      </c>
      <c r="H2360" s="7">
        <v>66</v>
      </c>
      <c r="I2360" s="1">
        <v>409</v>
      </c>
      <c r="J2360" s="1">
        <v>298</v>
      </c>
      <c r="K2360" s="1">
        <v>123</v>
      </c>
      <c r="L2360" s="6">
        <v>17</v>
      </c>
    </row>
    <row r="2361" spans="5:12" ht="25" x14ac:dyDescent="0.3">
      <c r="E2361" s="3" t="s">
        <v>1091</v>
      </c>
      <c r="F2361" s="4"/>
      <c r="G2361" s="5">
        <v>339</v>
      </c>
      <c r="H2361" s="7">
        <v>41</v>
      </c>
      <c r="I2361" s="1">
        <v>164</v>
      </c>
      <c r="J2361" s="1">
        <v>99</v>
      </c>
      <c r="K2361" s="1">
        <v>29</v>
      </c>
      <c r="L2361" s="6">
        <v>6</v>
      </c>
    </row>
    <row r="2362" spans="5:12" ht="25" x14ac:dyDescent="0.3">
      <c r="E2362" s="3" t="s">
        <v>1092</v>
      </c>
      <c r="F2362" s="4"/>
      <c r="G2362" s="5">
        <v>130</v>
      </c>
      <c r="H2362" s="7">
        <v>16</v>
      </c>
      <c r="I2362" s="1">
        <v>73</v>
      </c>
      <c r="J2362" s="1">
        <v>28</v>
      </c>
      <c r="K2362" s="1">
        <v>11</v>
      </c>
      <c r="L2362" s="6">
        <v>2</v>
      </c>
    </row>
    <row r="2363" spans="5:12" ht="25" x14ac:dyDescent="0.3">
      <c r="E2363" s="3" t="s">
        <v>1093</v>
      </c>
      <c r="F2363" s="4"/>
      <c r="G2363" s="5">
        <v>49</v>
      </c>
      <c r="H2363" s="7">
        <v>4</v>
      </c>
      <c r="I2363" s="1">
        <v>27</v>
      </c>
      <c r="J2363" s="1">
        <v>12</v>
      </c>
      <c r="K2363" s="1">
        <v>5</v>
      </c>
      <c r="L2363" s="6">
        <v>1</v>
      </c>
    </row>
    <row r="2364" spans="5:12" ht="25" x14ac:dyDescent="0.3">
      <c r="E2364" s="3" t="s">
        <v>1094</v>
      </c>
      <c r="F2364" s="4"/>
      <c r="G2364" s="5">
        <v>40</v>
      </c>
      <c r="H2364" s="7">
        <v>4</v>
      </c>
      <c r="I2364" s="1">
        <v>21</v>
      </c>
      <c r="J2364" s="1">
        <v>9</v>
      </c>
      <c r="K2364" s="1">
        <v>3</v>
      </c>
      <c r="L2364" s="6">
        <v>3</v>
      </c>
    </row>
    <row r="2365" spans="5:12" ht="25" x14ac:dyDescent="0.3">
      <c r="E2365" s="3" t="s">
        <v>1095</v>
      </c>
      <c r="F2365" s="4"/>
      <c r="G2365" s="5">
        <v>11</v>
      </c>
      <c r="H2365" s="7">
        <v>5</v>
      </c>
      <c r="I2365" s="1">
        <v>2</v>
      </c>
      <c r="J2365" s="1">
        <v>4</v>
      </c>
      <c r="K2365" s="1">
        <v>0</v>
      </c>
      <c r="L2365" s="6">
        <v>0</v>
      </c>
    </row>
    <row r="2366" spans="5:12" ht="25" x14ac:dyDescent="0.3">
      <c r="E2366" s="3" t="s">
        <v>1096</v>
      </c>
      <c r="F2366" s="4"/>
      <c r="G2366" s="5">
        <v>2</v>
      </c>
      <c r="H2366" s="7">
        <v>0</v>
      </c>
      <c r="I2366" s="1">
        <v>1</v>
      </c>
      <c r="J2366" s="1">
        <v>1</v>
      </c>
      <c r="K2366" s="1">
        <v>0</v>
      </c>
      <c r="L2366" s="6">
        <v>0</v>
      </c>
    </row>
    <row r="2367" spans="5:12" ht="25" x14ac:dyDescent="0.3">
      <c r="E2367" s="3" t="s">
        <v>1097</v>
      </c>
      <c r="F2367" s="4"/>
      <c r="G2367" s="5">
        <v>1874</v>
      </c>
      <c r="H2367" s="7">
        <v>121</v>
      </c>
      <c r="I2367" s="1">
        <v>789</v>
      </c>
      <c r="J2367" s="1">
        <v>599</v>
      </c>
      <c r="K2367" s="1">
        <v>326</v>
      </c>
      <c r="L2367" s="6">
        <v>39</v>
      </c>
    </row>
    <row r="2368" spans="5:12" ht="25" x14ac:dyDescent="0.3">
      <c r="E2368" s="3" t="s">
        <v>1098</v>
      </c>
      <c r="F2368" s="4"/>
      <c r="G2368" s="5">
        <v>1132</v>
      </c>
      <c r="H2368" s="7">
        <v>88</v>
      </c>
      <c r="I2368" s="1">
        <v>562</v>
      </c>
      <c r="J2368" s="1">
        <v>341</v>
      </c>
      <c r="K2368" s="1">
        <v>104</v>
      </c>
      <c r="L2368" s="6">
        <v>37</v>
      </c>
    </row>
    <row r="2369" spans="5:12" ht="25" x14ac:dyDescent="0.3">
      <c r="E2369" s="3" t="s">
        <v>1099</v>
      </c>
      <c r="F2369" s="4"/>
      <c r="G2369" s="5">
        <v>678</v>
      </c>
      <c r="H2369" s="7">
        <v>67</v>
      </c>
      <c r="I2369" s="1">
        <v>358</v>
      </c>
      <c r="J2369" s="1">
        <v>189</v>
      </c>
      <c r="K2369" s="1">
        <v>49</v>
      </c>
      <c r="L2369" s="6">
        <v>15</v>
      </c>
    </row>
    <row r="2370" spans="5:12" ht="25" x14ac:dyDescent="0.3">
      <c r="E2370" s="3" t="s">
        <v>1100</v>
      </c>
      <c r="F2370" s="4"/>
      <c r="G2370" s="5">
        <v>258</v>
      </c>
      <c r="H2370" s="7">
        <v>40</v>
      </c>
      <c r="I2370" s="1">
        <v>135</v>
      </c>
      <c r="J2370" s="1">
        <v>56</v>
      </c>
      <c r="K2370" s="1">
        <v>19</v>
      </c>
      <c r="L2370" s="6">
        <v>8</v>
      </c>
    </row>
    <row r="2371" spans="5:12" ht="25" x14ac:dyDescent="0.3">
      <c r="E2371" s="3" t="s">
        <v>1101</v>
      </c>
      <c r="F2371" s="4"/>
      <c r="G2371" s="5">
        <v>209</v>
      </c>
      <c r="H2371" s="7">
        <v>31</v>
      </c>
      <c r="I2371" s="1">
        <v>109</v>
      </c>
      <c r="J2371" s="1">
        <v>41</v>
      </c>
      <c r="K2371" s="1">
        <v>21</v>
      </c>
      <c r="L2371" s="6">
        <v>7</v>
      </c>
    </row>
    <row r="2372" spans="5:12" ht="25" x14ac:dyDescent="0.3">
      <c r="E2372" s="3" t="s">
        <v>1102</v>
      </c>
      <c r="F2372" s="4"/>
      <c r="G2372" s="5">
        <v>66</v>
      </c>
      <c r="H2372" s="7">
        <v>8</v>
      </c>
      <c r="I2372" s="1">
        <v>38</v>
      </c>
      <c r="J2372" s="1">
        <v>14</v>
      </c>
      <c r="K2372" s="1">
        <v>3</v>
      </c>
      <c r="L2372" s="6">
        <v>3</v>
      </c>
    </row>
    <row r="2373" spans="5:12" ht="25" x14ac:dyDescent="0.3">
      <c r="E2373" s="3" t="s">
        <v>1103</v>
      </c>
      <c r="F2373" s="4"/>
      <c r="G2373" s="5">
        <v>5</v>
      </c>
      <c r="H2373" s="7">
        <v>0</v>
      </c>
      <c r="I2373" s="1">
        <v>4</v>
      </c>
      <c r="J2373" s="1">
        <v>1</v>
      </c>
      <c r="K2373" s="1">
        <v>0</v>
      </c>
      <c r="L2373" s="6">
        <v>0</v>
      </c>
    </row>
    <row r="2374" spans="5:12" ht="25" x14ac:dyDescent="0.3">
      <c r="E2374" s="3" t="s">
        <v>1104</v>
      </c>
      <c r="F2374" s="4"/>
      <c r="G2374" s="5">
        <v>3211</v>
      </c>
      <c r="H2374" s="7">
        <v>152</v>
      </c>
      <c r="I2374" s="1">
        <v>1211</v>
      </c>
      <c r="J2374" s="1">
        <v>1153</v>
      </c>
      <c r="K2374" s="1">
        <v>606</v>
      </c>
      <c r="L2374" s="6">
        <v>89</v>
      </c>
    </row>
    <row r="2375" spans="5:12" ht="25" x14ac:dyDescent="0.3">
      <c r="E2375" s="3" t="s">
        <v>1105</v>
      </c>
      <c r="F2375" s="4"/>
      <c r="G2375" s="5">
        <v>1922</v>
      </c>
      <c r="H2375" s="7">
        <v>101</v>
      </c>
      <c r="I2375" s="1">
        <v>939</v>
      </c>
      <c r="J2375" s="1">
        <v>642</v>
      </c>
      <c r="K2375" s="1">
        <v>184</v>
      </c>
      <c r="L2375" s="6">
        <v>56</v>
      </c>
    </row>
    <row r="2376" spans="5:12" ht="25" x14ac:dyDescent="0.3">
      <c r="E2376" s="3" t="s">
        <v>1106</v>
      </c>
      <c r="F2376" s="4"/>
      <c r="G2376" s="5">
        <v>1209</v>
      </c>
      <c r="H2376" s="7">
        <v>103</v>
      </c>
      <c r="I2376" s="1">
        <v>590</v>
      </c>
      <c r="J2376" s="1">
        <v>358</v>
      </c>
      <c r="K2376" s="1">
        <v>109</v>
      </c>
      <c r="L2376" s="6">
        <v>49</v>
      </c>
    </row>
    <row r="2377" spans="5:12" ht="25" x14ac:dyDescent="0.3">
      <c r="E2377" s="3" t="s">
        <v>1107</v>
      </c>
      <c r="F2377" s="4"/>
      <c r="G2377" s="5">
        <v>508</v>
      </c>
      <c r="H2377" s="7">
        <v>56</v>
      </c>
      <c r="I2377" s="1">
        <v>258</v>
      </c>
      <c r="J2377" s="1">
        <v>142</v>
      </c>
      <c r="K2377" s="1">
        <v>38</v>
      </c>
      <c r="L2377" s="6">
        <v>14</v>
      </c>
    </row>
    <row r="2378" spans="5:12" ht="25" x14ac:dyDescent="0.3">
      <c r="E2378" s="3" t="s">
        <v>1108</v>
      </c>
      <c r="F2378" s="4"/>
      <c r="G2378" s="5">
        <v>419</v>
      </c>
      <c r="H2378" s="7">
        <v>52</v>
      </c>
      <c r="I2378" s="1">
        <v>205</v>
      </c>
      <c r="J2378" s="1">
        <v>110</v>
      </c>
      <c r="K2378" s="1">
        <v>38</v>
      </c>
      <c r="L2378" s="6">
        <v>14</v>
      </c>
    </row>
    <row r="2379" spans="5:12" ht="25" x14ac:dyDescent="0.3">
      <c r="E2379" s="3" t="s">
        <v>1109</v>
      </c>
      <c r="F2379" s="4"/>
      <c r="G2379" s="5">
        <v>196</v>
      </c>
      <c r="H2379" s="7">
        <v>32</v>
      </c>
      <c r="I2379" s="1">
        <v>100</v>
      </c>
      <c r="J2379" s="1">
        <v>39</v>
      </c>
      <c r="K2379" s="1">
        <v>12</v>
      </c>
      <c r="L2379" s="6">
        <v>13</v>
      </c>
    </row>
    <row r="2380" spans="5:12" ht="25" x14ac:dyDescent="0.3">
      <c r="E2380" s="3" t="s">
        <v>1110</v>
      </c>
      <c r="F2380" s="4"/>
      <c r="G2380" s="5">
        <v>11</v>
      </c>
      <c r="H2380" s="7">
        <v>5</v>
      </c>
      <c r="I2380" s="1">
        <v>4</v>
      </c>
      <c r="J2380" s="1">
        <v>1</v>
      </c>
      <c r="K2380" s="1">
        <v>1</v>
      </c>
      <c r="L2380" s="6">
        <v>0</v>
      </c>
    </row>
    <row r="2381" spans="5:12" ht="25" x14ac:dyDescent="0.3">
      <c r="E2381" s="3" t="s">
        <v>1111</v>
      </c>
      <c r="F2381" s="4"/>
      <c r="G2381" s="5">
        <v>3306</v>
      </c>
      <c r="H2381" s="7">
        <v>119</v>
      </c>
      <c r="I2381" s="1">
        <v>1204</v>
      </c>
      <c r="J2381" s="1">
        <v>1294</v>
      </c>
      <c r="K2381" s="1">
        <v>604</v>
      </c>
      <c r="L2381" s="6">
        <v>85</v>
      </c>
    </row>
    <row r="2382" spans="5:12" ht="25" x14ac:dyDescent="0.3">
      <c r="E2382" s="3" t="s">
        <v>1112</v>
      </c>
      <c r="F2382" s="4"/>
      <c r="G2382" s="5">
        <v>1876</v>
      </c>
      <c r="H2382" s="7">
        <v>102</v>
      </c>
      <c r="I2382" s="1">
        <v>841</v>
      </c>
      <c r="J2382" s="1">
        <v>638</v>
      </c>
      <c r="K2382" s="1">
        <v>214</v>
      </c>
      <c r="L2382" s="6">
        <v>81</v>
      </c>
    </row>
    <row r="2383" spans="5:12" ht="25" x14ac:dyDescent="0.3">
      <c r="E2383" s="3" t="s">
        <v>1113</v>
      </c>
      <c r="F2383" s="4"/>
      <c r="G2383" s="5">
        <v>1323</v>
      </c>
      <c r="H2383" s="7">
        <v>91</v>
      </c>
      <c r="I2383" s="1">
        <v>651</v>
      </c>
      <c r="J2383" s="1">
        <v>433</v>
      </c>
      <c r="K2383" s="1">
        <v>106</v>
      </c>
      <c r="L2383" s="6">
        <v>42</v>
      </c>
    </row>
    <row r="2384" spans="5:12" ht="25" x14ac:dyDescent="0.3">
      <c r="E2384" s="3" t="s">
        <v>1114</v>
      </c>
      <c r="F2384" s="4"/>
      <c r="G2384" s="5">
        <v>521</v>
      </c>
      <c r="H2384" s="7">
        <v>59</v>
      </c>
      <c r="I2384" s="1">
        <v>231</v>
      </c>
      <c r="J2384" s="1">
        <v>153</v>
      </c>
      <c r="K2384" s="1">
        <v>46</v>
      </c>
      <c r="L2384" s="6">
        <v>32</v>
      </c>
    </row>
    <row r="2385" spans="5:12" ht="25" x14ac:dyDescent="0.3">
      <c r="E2385" s="3" t="s">
        <v>1115</v>
      </c>
      <c r="F2385" s="4"/>
      <c r="G2385" s="5">
        <v>376</v>
      </c>
      <c r="H2385" s="7">
        <v>35</v>
      </c>
      <c r="I2385" s="1">
        <v>175</v>
      </c>
      <c r="J2385" s="1">
        <v>116</v>
      </c>
      <c r="K2385" s="1">
        <v>34</v>
      </c>
      <c r="L2385" s="6">
        <v>16</v>
      </c>
    </row>
    <row r="2386" spans="5:12" ht="25" x14ac:dyDescent="0.3">
      <c r="E2386" s="3" t="s">
        <v>1116</v>
      </c>
      <c r="F2386" s="4"/>
      <c r="G2386" s="5">
        <v>180</v>
      </c>
      <c r="H2386" s="7">
        <v>25</v>
      </c>
      <c r="I2386" s="1">
        <v>93</v>
      </c>
      <c r="J2386" s="1">
        <v>41</v>
      </c>
      <c r="K2386" s="1">
        <v>12</v>
      </c>
      <c r="L2386" s="6">
        <v>9</v>
      </c>
    </row>
    <row r="2387" spans="5:12" ht="25" x14ac:dyDescent="0.3">
      <c r="E2387" s="3" t="s">
        <v>1117</v>
      </c>
      <c r="F2387" s="4"/>
      <c r="G2387" s="5">
        <v>12</v>
      </c>
      <c r="H2387" s="7">
        <v>5</v>
      </c>
      <c r="I2387" s="1">
        <v>3</v>
      </c>
      <c r="J2387" s="1">
        <v>2</v>
      </c>
      <c r="K2387" s="1">
        <v>0</v>
      </c>
      <c r="L2387" s="6">
        <v>2</v>
      </c>
    </row>
    <row r="2388" spans="5:12" ht="25" x14ac:dyDescent="0.3">
      <c r="E2388" s="3" t="s">
        <v>1118</v>
      </c>
      <c r="F2388" s="4"/>
      <c r="G2388" s="5">
        <v>1431</v>
      </c>
      <c r="H2388" s="7">
        <v>34</v>
      </c>
      <c r="I2388" s="1">
        <v>438</v>
      </c>
      <c r="J2388" s="1">
        <v>589</v>
      </c>
      <c r="K2388" s="1">
        <v>336</v>
      </c>
      <c r="L2388" s="6">
        <v>34</v>
      </c>
    </row>
    <row r="2389" spans="5:12" ht="25" x14ac:dyDescent="0.3">
      <c r="E2389" s="3" t="s">
        <v>1119</v>
      </c>
      <c r="F2389" s="4"/>
      <c r="G2389" s="5">
        <v>855</v>
      </c>
      <c r="H2389" s="7">
        <v>33</v>
      </c>
      <c r="I2389" s="1">
        <v>305</v>
      </c>
      <c r="J2389" s="1">
        <v>344</v>
      </c>
      <c r="K2389" s="1">
        <v>140</v>
      </c>
      <c r="L2389" s="6">
        <v>33</v>
      </c>
    </row>
    <row r="2390" spans="5:12" ht="25" x14ac:dyDescent="0.3">
      <c r="E2390" s="3" t="s">
        <v>1120</v>
      </c>
      <c r="F2390" s="4"/>
      <c r="G2390" s="5">
        <v>482</v>
      </c>
      <c r="H2390" s="7">
        <v>21</v>
      </c>
      <c r="I2390" s="1">
        <v>180</v>
      </c>
      <c r="J2390" s="1">
        <v>205</v>
      </c>
      <c r="K2390" s="1">
        <v>60</v>
      </c>
      <c r="L2390" s="6">
        <v>16</v>
      </c>
    </row>
    <row r="2391" spans="5:12" ht="25" x14ac:dyDescent="0.3">
      <c r="E2391" s="3" t="s">
        <v>1121</v>
      </c>
      <c r="F2391" s="4"/>
      <c r="G2391" s="5">
        <v>187</v>
      </c>
      <c r="H2391" s="7">
        <v>14</v>
      </c>
      <c r="I2391" s="1">
        <v>86</v>
      </c>
      <c r="J2391" s="1">
        <v>58</v>
      </c>
      <c r="K2391" s="1">
        <v>24</v>
      </c>
      <c r="L2391" s="6">
        <v>5</v>
      </c>
    </row>
    <row r="2392" spans="5:12" ht="25" x14ac:dyDescent="0.3">
      <c r="E2392" s="3" t="s">
        <v>1122</v>
      </c>
      <c r="F2392" s="4"/>
      <c r="G2392" s="5">
        <v>136</v>
      </c>
      <c r="H2392" s="7">
        <v>8</v>
      </c>
      <c r="I2392" s="1">
        <v>55</v>
      </c>
      <c r="J2392" s="1">
        <v>50</v>
      </c>
      <c r="K2392" s="1">
        <v>15</v>
      </c>
      <c r="L2392" s="6">
        <v>8</v>
      </c>
    </row>
    <row r="2393" spans="5:12" ht="25" x14ac:dyDescent="0.3">
      <c r="E2393" s="3" t="s">
        <v>1123</v>
      </c>
      <c r="F2393" s="4"/>
      <c r="G2393" s="5">
        <v>63</v>
      </c>
      <c r="H2393" s="7">
        <v>5</v>
      </c>
      <c r="I2393" s="1">
        <v>26</v>
      </c>
      <c r="J2393" s="1">
        <v>22</v>
      </c>
      <c r="K2393" s="1">
        <v>5</v>
      </c>
      <c r="L2393" s="6">
        <v>5</v>
      </c>
    </row>
    <row r="2394" spans="5:12" ht="25" x14ac:dyDescent="0.3">
      <c r="E2394" s="3" t="s">
        <v>1124</v>
      </c>
      <c r="F2394" s="4"/>
      <c r="G2394" s="5">
        <v>6</v>
      </c>
      <c r="H2394" s="7">
        <v>1</v>
      </c>
      <c r="I2394" s="1">
        <v>1</v>
      </c>
      <c r="J2394" s="1">
        <v>2</v>
      </c>
      <c r="K2394" s="1">
        <v>2</v>
      </c>
      <c r="L2394" s="6">
        <v>0</v>
      </c>
    </row>
    <row r="2395" spans="5:12" ht="25" x14ac:dyDescent="0.3">
      <c r="E2395" s="3" t="s">
        <v>1125</v>
      </c>
      <c r="F2395" s="4"/>
      <c r="G2395" s="5">
        <v>507</v>
      </c>
      <c r="H2395" s="7">
        <v>9</v>
      </c>
      <c r="I2395" s="1">
        <v>105</v>
      </c>
      <c r="J2395" s="1">
        <v>247</v>
      </c>
      <c r="K2395" s="1">
        <v>134</v>
      </c>
      <c r="L2395" s="6">
        <v>12</v>
      </c>
    </row>
    <row r="2396" spans="5:12" ht="25" x14ac:dyDescent="0.3">
      <c r="E2396" s="3" t="s">
        <v>1126</v>
      </c>
      <c r="F2396" s="4"/>
      <c r="G2396" s="5">
        <v>324</v>
      </c>
      <c r="H2396" s="7">
        <v>5</v>
      </c>
      <c r="I2396" s="1">
        <v>99</v>
      </c>
      <c r="J2396" s="1">
        <v>156</v>
      </c>
      <c r="K2396" s="1">
        <v>52</v>
      </c>
      <c r="L2396" s="6">
        <v>12</v>
      </c>
    </row>
    <row r="2397" spans="5:12" ht="25" x14ac:dyDescent="0.3">
      <c r="E2397" s="3" t="s">
        <v>1127</v>
      </c>
      <c r="F2397" s="4"/>
      <c r="G2397" s="5">
        <v>200</v>
      </c>
      <c r="H2397" s="7">
        <v>8</v>
      </c>
      <c r="I2397" s="1">
        <v>60</v>
      </c>
      <c r="J2397" s="1">
        <v>87</v>
      </c>
      <c r="K2397" s="1">
        <v>33</v>
      </c>
      <c r="L2397" s="6">
        <v>12</v>
      </c>
    </row>
    <row r="2398" spans="5:12" ht="25" x14ac:dyDescent="0.3">
      <c r="E2398" s="3" t="s">
        <v>1128</v>
      </c>
      <c r="F2398" s="4"/>
      <c r="G2398" s="5">
        <v>80</v>
      </c>
      <c r="H2398" s="7">
        <v>4</v>
      </c>
      <c r="I2398" s="1">
        <v>28</v>
      </c>
      <c r="J2398" s="1">
        <v>32</v>
      </c>
      <c r="K2398" s="1">
        <v>13</v>
      </c>
      <c r="L2398" s="6">
        <v>3</v>
      </c>
    </row>
    <row r="2399" spans="5:12" ht="25" x14ac:dyDescent="0.3">
      <c r="E2399" s="3" t="s">
        <v>1129</v>
      </c>
      <c r="F2399" s="4"/>
      <c r="G2399" s="5">
        <v>76</v>
      </c>
      <c r="H2399" s="7">
        <v>1</v>
      </c>
      <c r="I2399" s="1">
        <v>34</v>
      </c>
      <c r="J2399" s="1">
        <v>31</v>
      </c>
      <c r="K2399" s="1">
        <v>4</v>
      </c>
      <c r="L2399" s="6">
        <v>6</v>
      </c>
    </row>
    <row r="2400" spans="5:12" ht="25" x14ac:dyDescent="0.3">
      <c r="E2400" s="3" t="s">
        <v>1130</v>
      </c>
      <c r="F2400" s="4"/>
      <c r="G2400" s="5">
        <v>26</v>
      </c>
      <c r="H2400" s="7">
        <v>2</v>
      </c>
      <c r="I2400" s="1">
        <v>15</v>
      </c>
      <c r="J2400" s="1">
        <v>8</v>
      </c>
      <c r="K2400" s="1">
        <v>1</v>
      </c>
      <c r="L2400" s="6">
        <v>0</v>
      </c>
    </row>
    <row r="2401" spans="2:14" ht="25" x14ac:dyDescent="0.3">
      <c r="E2401" s="3" t="s">
        <v>1131</v>
      </c>
      <c r="F2401" s="4"/>
      <c r="G2401" s="5">
        <v>3</v>
      </c>
      <c r="H2401" s="7">
        <v>0</v>
      </c>
      <c r="I2401" s="1">
        <v>0</v>
      </c>
      <c r="J2401" s="1">
        <v>1</v>
      </c>
      <c r="K2401" s="1">
        <v>2</v>
      </c>
      <c r="L2401" s="6">
        <v>0</v>
      </c>
    </row>
    <row r="2402" spans="2:14" ht="25" x14ac:dyDescent="0.3">
      <c r="E2402" s="3" t="s">
        <v>1132</v>
      </c>
      <c r="F2402" s="4"/>
      <c r="G2402" s="5">
        <v>91</v>
      </c>
      <c r="H2402" s="7">
        <v>2</v>
      </c>
      <c r="I2402" s="1">
        <v>22</v>
      </c>
      <c r="J2402" s="1">
        <v>36</v>
      </c>
      <c r="K2402" s="1">
        <v>28</v>
      </c>
      <c r="L2402" s="6">
        <v>3</v>
      </c>
    </row>
    <row r="2403" spans="2:14" ht="25" x14ac:dyDescent="0.3">
      <c r="E2403" s="3" t="s">
        <v>1133</v>
      </c>
      <c r="F2403" s="4"/>
      <c r="G2403" s="5">
        <v>57</v>
      </c>
      <c r="H2403" s="7">
        <v>1</v>
      </c>
      <c r="I2403" s="1">
        <v>16</v>
      </c>
      <c r="J2403" s="1">
        <v>24</v>
      </c>
      <c r="K2403" s="1">
        <v>13</v>
      </c>
      <c r="L2403" s="6">
        <v>3</v>
      </c>
    </row>
    <row r="2404" spans="2:14" ht="25" x14ac:dyDescent="0.3">
      <c r="E2404" s="3" t="s">
        <v>1134</v>
      </c>
      <c r="F2404" s="4"/>
      <c r="G2404" s="5">
        <v>43</v>
      </c>
      <c r="H2404" s="7">
        <v>1</v>
      </c>
      <c r="I2404" s="1">
        <v>11</v>
      </c>
      <c r="J2404" s="1">
        <v>15</v>
      </c>
      <c r="K2404" s="1">
        <v>14</v>
      </c>
      <c r="L2404" s="6">
        <v>2</v>
      </c>
    </row>
    <row r="2405" spans="2:14" ht="25" x14ac:dyDescent="0.3">
      <c r="E2405" s="3" t="s">
        <v>1135</v>
      </c>
      <c r="F2405" s="4"/>
      <c r="G2405" s="5">
        <v>8</v>
      </c>
      <c r="H2405" s="7">
        <v>1</v>
      </c>
      <c r="I2405" s="1">
        <v>2</v>
      </c>
      <c r="J2405" s="1">
        <v>5</v>
      </c>
      <c r="K2405" s="1">
        <v>0</v>
      </c>
      <c r="L2405" s="6">
        <v>0</v>
      </c>
    </row>
    <row r="2406" spans="2:14" ht="25" x14ac:dyDescent="0.3">
      <c r="E2406" s="3" t="s">
        <v>1136</v>
      </c>
      <c r="F2406" s="4"/>
      <c r="G2406" s="5">
        <v>9</v>
      </c>
      <c r="H2406" s="7">
        <v>0</v>
      </c>
      <c r="I2406" s="1">
        <v>4</v>
      </c>
      <c r="J2406" s="1">
        <v>3</v>
      </c>
      <c r="K2406" s="1">
        <v>2</v>
      </c>
      <c r="L2406" s="6">
        <v>0</v>
      </c>
    </row>
    <row r="2407" spans="2:14" ht="25" x14ac:dyDescent="0.3">
      <c r="E2407" s="3" t="s">
        <v>1137</v>
      </c>
      <c r="F2407" s="4"/>
      <c r="G2407" s="5">
        <v>6</v>
      </c>
      <c r="H2407" s="7">
        <v>0</v>
      </c>
      <c r="I2407" s="1">
        <v>2</v>
      </c>
      <c r="J2407" s="1">
        <v>3</v>
      </c>
      <c r="K2407" s="1">
        <v>1</v>
      </c>
      <c r="L2407" s="6">
        <v>0</v>
      </c>
    </row>
    <row r="2408" spans="2:14" ht="25" x14ac:dyDescent="0.3">
      <c r="E2408" s="52" t="s">
        <v>1138</v>
      </c>
      <c r="F2408" s="48"/>
      <c r="G2408" s="49">
        <v>2</v>
      </c>
      <c r="H2408" s="61">
        <v>0</v>
      </c>
      <c r="I2408" s="28">
        <v>0</v>
      </c>
      <c r="J2408" s="28">
        <v>1</v>
      </c>
      <c r="K2408" s="28">
        <v>1</v>
      </c>
      <c r="L2408" s="62">
        <v>0</v>
      </c>
    </row>
    <row r="2410" spans="2:14" x14ac:dyDescent="0.3">
      <c r="B2410" s="35" t="str">
        <f xml:space="preserve"> HYPERLINK("#'目次'!B41", "[35]")</f>
        <v>[35]</v>
      </c>
      <c r="C2410" s="25" t="s">
        <v>14</v>
      </c>
    </row>
    <row r="2413" spans="2:14" x14ac:dyDescent="0.3">
      <c r="C2413" s="25" t="s">
        <v>1141</v>
      </c>
    </row>
    <row r="2414" spans="2:14" ht="25" x14ac:dyDescent="0.3">
      <c r="E2414" s="95"/>
      <c r="F2414" s="96"/>
      <c r="G2414" s="37" t="s">
        <v>16</v>
      </c>
      <c r="H2414" s="41" t="s">
        <v>17</v>
      </c>
      <c r="I2414" s="18" t="s">
        <v>18</v>
      </c>
      <c r="J2414" s="18" t="s">
        <v>19</v>
      </c>
      <c r="K2414" s="18" t="s">
        <v>20</v>
      </c>
      <c r="L2414" s="18" t="s">
        <v>21</v>
      </c>
      <c r="M2414" s="18" t="s">
        <v>22</v>
      </c>
      <c r="N2414" s="34" t="s">
        <v>23</v>
      </c>
    </row>
    <row r="2415" spans="2:14" x14ac:dyDescent="0.3">
      <c r="E2415" s="97"/>
      <c r="F2415" s="98"/>
      <c r="G2415" s="40"/>
      <c r="H2415" s="36"/>
      <c r="I2415" s="19"/>
      <c r="J2415" s="19"/>
      <c r="K2415" s="19"/>
      <c r="L2415" s="19"/>
      <c r="M2415" s="19"/>
      <c r="N2415" s="39"/>
    </row>
    <row r="2416" spans="2:14" x14ac:dyDescent="0.3">
      <c r="E2416" s="54" t="s">
        <v>16</v>
      </c>
      <c r="F2416" s="50"/>
      <c r="G2416" s="38">
        <v>55336</v>
      </c>
      <c r="H2416" s="20">
        <v>10222</v>
      </c>
      <c r="I2416" s="20">
        <v>19178</v>
      </c>
      <c r="J2416" s="20">
        <v>13973</v>
      </c>
      <c r="K2416" s="20">
        <v>7022</v>
      </c>
      <c r="L2416" s="20">
        <v>3794</v>
      </c>
      <c r="M2416" s="20">
        <v>900</v>
      </c>
      <c r="N2416" s="51">
        <v>247</v>
      </c>
    </row>
    <row r="2417" spans="5:14" ht="37.5" x14ac:dyDescent="0.3">
      <c r="E2417" s="3" t="s">
        <v>1142</v>
      </c>
      <c r="F2417" s="4"/>
      <c r="G2417" s="29">
        <v>5355</v>
      </c>
      <c r="H2417" s="32">
        <v>1326</v>
      </c>
      <c r="I2417" s="17">
        <v>1908</v>
      </c>
      <c r="J2417" s="17">
        <v>1247</v>
      </c>
      <c r="K2417" s="17">
        <v>561</v>
      </c>
      <c r="L2417" s="17">
        <v>254</v>
      </c>
      <c r="M2417" s="17">
        <v>48</v>
      </c>
      <c r="N2417" s="33">
        <v>11</v>
      </c>
    </row>
    <row r="2418" spans="5:14" ht="37.5" x14ac:dyDescent="0.3">
      <c r="E2418" s="3" t="s">
        <v>1143</v>
      </c>
      <c r="F2418" s="4"/>
      <c r="G2418" s="5">
        <v>3197</v>
      </c>
      <c r="H2418" s="7">
        <v>649</v>
      </c>
      <c r="I2418" s="1">
        <v>1217</v>
      </c>
      <c r="J2418" s="1">
        <v>782</v>
      </c>
      <c r="K2418" s="1">
        <v>379</v>
      </c>
      <c r="L2418" s="1">
        <v>121</v>
      </c>
      <c r="M2418" s="1">
        <v>40</v>
      </c>
      <c r="N2418" s="6">
        <v>9</v>
      </c>
    </row>
    <row r="2419" spans="5:14" ht="25" x14ac:dyDescent="0.3">
      <c r="E2419" s="3" t="s">
        <v>1144</v>
      </c>
      <c r="F2419" s="4"/>
      <c r="G2419" s="5">
        <v>3034</v>
      </c>
      <c r="H2419" s="7">
        <v>581</v>
      </c>
      <c r="I2419" s="1">
        <v>1202</v>
      </c>
      <c r="J2419" s="1">
        <v>728</v>
      </c>
      <c r="K2419" s="1">
        <v>340</v>
      </c>
      <c r="L2419" s="1">
        <v>137</v>
      </c>
      <c r="M2419" s="1">
        <v>40</v>
      </c>
      <c r="N2419" s="6">
        <v>6</v>
      </c>
    </row>
    <row r="2420" spans="5:14" ht="37.5" x14ac:dyDescent="0.3">
      <c r="E2420" s="3" t="s">
        <v>1145</v>
      </c>
      <c r="F2420" s="4"/>
      <c r="G2420" s="5">
        <v>1410</v>
      </c>
      <c r="H2420" s="7">
        <v>261</v>
      </c>
      <c r="I2420" s="1">
        <v>537</v>
      </c>
      <c r="J2420" s="1">
        <v>336</v>
      </c>
      <c r="K2420" s="1">
        <v>168</v>
      </c>
      <c r="L2420" s="1">
        <v>87</v>
      </c>
      <c r="M2420" s="1">
        <v>18</v>
      </c>
      <c r="N2420" s="6">
        <v>3</v>
      </c>
    </row>
    <row r="2421" spans="5:14" ht="25" x14ac:dyDescent="0.3">
      <c r="E2421" s="3" t="s">
        <v>1146</v>
      </c>
      <c r="F2421" s="4"/>
      <c r="G2421" s="5">
        <v>1431</v>
      </c>
      <c r="H2421" s="7">
        <v>270</v>
      </c>
      <c r="I2421" s="1">
        <v>597</v>
      </c>
      <c r="J2421" s="1">
        <v>305</v>
      </c>
      <c r="K2421" s="1">
        <v>159</v>
      </c>
      <c r="L2421" s="1">
        <v>75</v>
      </c>
      <c r="M2421" s="1">
        <v>24</v>
      </c>
      <c r="N2421" s="6">
        <v>1</v>
      </c>
    </row>
    <row r="2422" spans="5:14" ht="25" x14ac:dyDescent="0.3">
      <c r="E2422" s="3" t="s">
        <v>1147</v>
      </c>
      <c r="F2422" s="4"/>
      <c r="G2422" s="5">
        <v>757</v>
      </c>
      <c r="H2422" s="7">
        <v>157</v>
      </c>
      <c r="I2422" s="1">
        <v>269</v>
      </c>
      <c r="J2422" s="1">
        <v>169</v>
      </c>
      <c r="K2422" s="1">
        <v>101</v>
      </c>
      <c r="L2422" s="1">
        <v>45</v>
      </c>
      <c r="M2422" s="1">
        <v>15</v>
      </c>
      <c r="N2422" s="6">
        <v>1</v>
      </c>
    </row>
    <row r="2423" spans="5:14" ht="25" x14ac:dyDescent="0.3">
      <c r="E2423" s="3" t="s">
        <v>1148</v>
      </c>
      <c r="F2423" s="4"/>
      <c r="G2423" s="5">
        <v>44</v>
      </c>
      <c r="H2423" s="7">
        <v>7</v>
      </c>
      <c r="I2423" s="1">
        <v>14</v>
      </c>
      <c r="J2423" s="1">
        <v>5</v>
      </c>
      <c r="K2423" s="1">
        <v>11</v>
      </c>
      <c r="L2423" s="1">
        <v>6</v>
      </c>
      <c r="M2423" s="1">
        <v>1</v>
      </c>
      <c r="N2423" s="6">
        <v>0</v>
      </c>
    </row>
    <row r="2424" spans="5:14" ht="37.5" x14ac:dyDescent="0.3">
      <c r="E2424" s="3" t="s">
        <v>1149</v>
      </c>
      <c r="F2424" s="4"/>
      <c r="G2424" s="5">
        <v>7607</v>
      </c>
      <c r="H2424" s="7">
        <v>1737</v>
      </c>
      <c r="I2424" s="1">
        <v>2566</v>
      </c>
      <c r="J2424" s="1">
        <v>1952</v>
      </c>
      <c r="K2424" s="1">
        <v>811</v>
      </c>
      <c r="L2424" s="1">
        <v>437</v>
      </c>
      <c r="M2424" s="1">
        <v>84</v>
      </c>
      <c r="N2424" s="6">
        <v>20</v>
      </c>
    </row>
    <row r="2425" spans="5:14" ht="37.5" x14ac:dyDescent="0.3">
      <c r="E2425" s="3" t="s">
        <v>1150</v>
      </c>
      <c r="F2425" s="4"/>
      <c r="G2425" s="5">
        <v>4719</v>
      </c>
      <c r="H2425" s="7">
        <v>759</v>
      </c>
      <c r="I2425" s="1">
        <v>1566</v>
      </c>
      <c r="J2425" s="1">
        <v>1418</v>
      </c>
      <c r="K2425" s="1">
        <v>617</v>
      </c>
      <c r="L2425" s="1">
        <v>273</v>
      </c>
      <c r="M2425" s="1">
        <v>73</v>
      </c>
      <c r="N2425" s="6">
        <v>13</v>
      </c>
    </row>
    <row r="2426" spans="5:14" ht="25" x14ac:dyDescent="0.3">
      <c r="E2426" s="3" t="s">
        <v>1151</v>
      </c>
      <c r="F2426" s="4"/>
      <c r="G2426" s="5">
        <v>3189</v>
      </c>
      <c r="H2426" s="7">
        <v>519</v>
      </c>
      <c r="I2426" s="1">
        <v>1018</v>
      </c>
      <c r="J2426" s="1">
        <v>867</v>
      </c>
      <c r="K2426" s="1">
        <v>446</v>
      </c>
      <c r="L2426" s="1">
        <v>263</v>
      </c>
      <c r="M2426" s="1">
        <v>68</v>
      </c>
      <c r="N2426" s="6">
        <v>8</v>
      </c>
    </row>
    <row r="2427" spans="5:14" ht="37.5" x14ac:dyDescent="0.3">
      <c r="E2427" s="3" t="s">
        <v>1152</v>
      </c>
      <c r="F2427" s="4"/>
      <c r="G2427" s="5">
        <v>1459</v>
      </c>
      <c r="H2427" s="7">
        <v>197</v>
      </c>
      <c r="I2427" s="1">
        <v>448</v>
      </c>
      <c r="J2427" s="1">
        <v>420</v>
      </c>
      <c r="K2427" s="1">
        <v>239</v>
      </c>
      <c r="L2427" s="1">
        <v>131</v>
      </c>
      <c r="M2427" s="1">
        <v>19</v>
      </c>
      <c r="N2427" s="6">
        <v>5</v>
      </c>
    </row>
    <row r="2428" spans="5:14" ht="25" x14ac:dyDescent="0.3">
      <c r="E2428" s="3" t="s">
        <v>1153</v>
      </c>
      <c r="F2428" s="4"/>
      <c r="G2428" s="5">
        <v>982</v>
      </c>
      <c r="H2428" s="7">
        <v>139</v>
      </c>
      <c r="I2428" s="1">
        <v>307</v>
      </c>
      <c r="J2428" s="1">
        <v>245</v>
      </c>
      <c r="K2428" s="1">
        <v>160</v>
      </c>
      <c r="L2428" s="1">
        <v>117</v>
      </c>
      <c r="M2428" s="1">
        <v>11</v>
      </c>
      <c r="N2428" s="6">
        <v>3</v>
      </c>
    </row>
    <row r="2429" spans="5:14" ht="25" x14ac:dyDescent="0.3">
      <c r="E2429" s="3" t="s">
        <v>1154</v>
      </c>
      <c r="F2429" s="4"/>
      <c r="G2429" s="5">
        <v>392</v>
      </c>
      <c r="H2429" s="7">
        <v>48</v>
      </c>
      <c r="I2429" s="1">
        <v>114</v>
      </c>
      <c r="J2429" s="1">
        <v>112</v>
      </c>
      <c r="K2429" s="1">
        <v>54</v>
      </c>
      <c r="L2429" s="1">
        <v>54</v>
      </c>
      <c r="M2429" s="1">
        <v>7</v>
      </c>
      <c r="N2429" s="6">
        <v>3</v>
      </c>
    </row>
    <row r="2430" spans="5:14" ht="25" x14ac:dyDescent="0.3">
      <c r="E2430" s="3" t="s">
        <v>1155</v>
      </c>
      <c r="F2430" s="4"/>
      <c r="G2430" s="5">
        <v>13</v>
      </c>
      <c r="H2430" s="7">
        <v>3</v>
      </c>
      <c r="I2430" s="1">
        <v>3</v>
      </c>
      <c r="J2430" s="1">
        <v>1</v>
      </c>
      <c r="K2430" s="1">
        <v>1</v>
      </c>
      <c r="L2430" s="1">
        <v>5</v>
      </c>
      <c r="M2430" s="1">
        <v>0</v>
      </c>
      <c r="N2430" s="6">
        <v>0</v>
      </c>
    </row>
    <row r="2431" spans="5:14" ht="37.5" x14ac:dyDescent="0.3">
      <c r="E2431" s="3" t="s">
        <v>1156</v>
      </c>
      <c r="F2431" s="4"/>
      <c r="G2431" s="5">
        <v>91</v>
      </c>
      <c r="H2431" s="7">
        <v>7</v>
      </c>
      <c r="I2431" s="1">
        <v>21</v>
      </c>
      <c r="J2431" s="1">
        <v>21</v>
      </c>
      <c r="K2431" s="1">
        <v>17</v>
      </c>
      <c r="L2431" s="1">
        <v>17</v>
      </c>
      <c r="M2431" s="1">
        <v>5</v>
      </c>
      <c r="N2431" s="6">
        <v>3</v>
      </c>
    </row>
    <row r="2432" spans="5:14" ht="37.5" x14ac:dyDescent="0.3">
      <c r="E2432" s="3" t="s">
        <v>1157</v>
      </c>
      <c r="F2432" s="4"/>
      <c r="G2432" s="5">
        <v>59</v>
      </c>
      <c r="H2432" s="7">
        <v>8</v>
      </c>
      <c r="I2432" s="1">
        <v>18</v>
      </c>
      <c r="J2432" s="1">
        <v>14</v>
      </c>
      <c r="K2432" s="1">
        <v>6</v>
      </c>
      <c r="L2432" s="1">
        <v>6</v>
      </c>
      <c r="M2432" s="1">
        <v>5</v>
      </c>
      <c r="N2432" s="6">
        <v>2</v>
      </c>
    </row>
    <row r="2433" spans="2:14" ht="25" x14ac:dyDescent="0.3">
      <c r="E2433" s="3" t="s">
        <v>1158</v>
      </c>
      <c r="F2433" s="4"/>
      <c r="G2433" s="5">
        <v>37</v>
      </c>
      <c r="H2433" s="7">
        <v>4</v>
      </c>
      <c r="I2433" s="1">
        <v>6</v>
      </c>
      <c r="J2433" s="1">
        <v>16</v>
      </c>
      <c r="K2433" s="1">
        <v>3</v>
      </c>
      <c r="L2433" s="1">
        <v>5</v>
      </c>
      <c r="M2433" s="1">
        <v>2</v>
      </c>
      <c r="N2433" s="6">
        <v>1</v>
      </c>
    </row>
    <row r="2434" spans="2:14" ht="37.5" x14ac:dyDescent="0.3">
      <c r="E2434" s="3" t="s">
        <v>1159</v>
      </c>
      <c r="F2434" s="4"/>
      <c r="G2434" s="5">
        <v>21</v>
      </c>
      <c r="H2434" s="7">
        <v>3</v>
      </c>
      <c r="I2434" s="1">
        <v>6</v>
      </c>
      <c r="J2434" s="1">
        <v>6</v>
      </c>
      <c r="K2434" s="1">
        <v>1</v>
      </c>
      <c r="L2434" s="1">
        <v>4</v>
      </c>
      <c r="M2434" s="1">
        <v>1</v>
      </c>
      <c r="N2434" s="6">
        <v>0</v>
      </c>
    </row>
    <row r="2435" spans="2:14" ht="25" x14ac:dyDescent="0.3">
      <c r="E2435" s="3" t="s">
        <v>1160</v>
      </c>
      <c r="F2435" s="4"/>
      <c r="G2435" s="5">
        <v>16</v>
      </c>
      <c r="H2435" s="7">
        <v>1</v>
      </c>
      <c r="I2435" s="1">
        <v>5</v>
      </c>
      <c r="J2435" s="1">
        <v>8</v>
      </c>
      <c r="K2435" s="1">
        <v>1</v>
      </c>
      <c r="L2435" s="1">
        <v>1</v>
      </c>
      <c r="M2435" s="1">
        <v>0</v>
      </c>
      <c r="N2435" s="6">
        <v>0</v>
      </c>
    </row>
    <row r="2436" spans="2:14" ht="25" x14ac:dyDescent="0.3">
      <c r="E2436" s="3" t="s">
        <v>1161</v>
      </c>
      <c r="F2436" s="4"/>
      <c r="G2436" s="5">
        <v>11</v>
      </c>
      <c r="H2436" s="7">
        <v>0</v>
      </c>
      <c r="I2436" s="1">
        <v>6</v>
      </c>
      <c r="J2436" s="1">
        <v>1</v>
      </c>
      <c r="K2436" s="1">
        <v>0</v>
      </c>
      <c r="L2436" s="1">
        <v>4</v>
      </c>
      <c r="M2436" s="1">
        <v>0</v>
      </c>
      <c r="N2436" s="6">
        <v>0</v>
      </c>
    </row>
    <row r="2437" spans="2:14" ht="25" x14ac:dyDescent="0.3">
      <c r="E2437" s="52" t="s">
        <v>1162</v>
      </c>
      <c r="F2437" s="48"/>
      <c r="G2437" s="49">
        <v>0</v>
      </c>
      <c r="H2437" s="61">
        <v>0</v>
      </c>
      <c r="I2437" s="28">
        <v>0</v>
      </c>
      <c r="J2437" s="28">
        <v>0</v>
      </c>
      <c r="K2437" s="28">
        <v>0</v>
      </c>
      <c r="L2437" s="28">
        <v>0</v>
      </c>
      <c r="M2437" s="28">
        <v>0</v>
      </c>
      <c r="N2437" s="62">
        <v>0</v>
      </c>
    </row>
    <row r="2439" spans="2:14" x14ac:dyDescent="0.3">
      <c r="B2439" s="35" t="str">
        <f xml:space="preserve"> HYPERLINK("#'目次'!B42", "[36]")</f>
        <v>[36]</v>
      </c>
      <c r="C2439" s="25" t="s">
        <v>54</v>
      </c>
    </row>
    <row r="2442" spans="2:14" x14ac:dyDescent="0.3">
      <c r="C2442" s="25" t="s">
        <v>1141</v>
      </c>
    </row>
    <row r="2443" spans="2:14" ht="37.5" x14ac:dyDescent="0.3">
      <c r="E2443" s="95"/>
      <c r="F2443" s="96"/>
      <c r="G2443" s="37" t="s">
        <v>16</v>
      </c>
      <c r="H2443" s="41" t="s">
        <v>55</v>
      </c>
      <c r="I2443" s="18" t="s">
        <v>56</v>
      </c>
      <c r="J2443" s="18" t="s">
        <v>57</v>
      </c>
      <c r="K2443" s="18" t="s">
        <v>58</v>
      </c>
      <c r="L2443" s="34" t="s">
        <v>59</v>
      </c>
    </row>
    <row r="2444" spans="2:14" x14ac:dyDescent="0.3">
      <c r="E2444" s="97"/>
      <c r="F2444" s="98"/>
      <c r="G2444" s="40"/>
      <c r="H2444" s="36"/>
      <c r="I2444" s="19"/>
      <c r="J2444" s="19"/>
      <c r="K2444" s="19"/>
      <c r="L2444" s="39"/>
    </row>
    <row r="2445" spans="2:14" x14ac:dyDescent="0.3">
      <c r="E2445" s="54" t="s">
        <v>16</v>
      </c>
      <c r="F2445" s="50"/>
      <c r="G2445" s="38">
        <v>55336</v>
      </c>
      <c r="H2445" s="20">
        <v>4906</v>
      </c>
      <c r="I2445" s="20">
        <v>24562</v>
      </c>
      <c r="J2445" s="20">
        <v>17342</v>
      </c>
      <c r="K2445" s="20">
        <v>6139</v>
      </c>
      <c r="L2445" s="51">
        <v>2387</v>
      </c>
    </row>
    <row r="2446" spans="2:14" ht="37.5" x14ac:dyDescent="0.3">
      <c r="E2446" s="3" t="s">
        <v>1142</v>
      </c>
      <c r="F2446" s="4"/>
      <c r="G2446" s="29">
        <v>5355</v>
      </c>
      <c r="H2446" s="32">
        <v>255</v>
      </c>
      <c r="I2446" s="17">
        <v>2031</v>
      </c>
      <c r="J2446" s="17">
        <v>1966</v>
      </c>
      <c r="K2446" s="17">
        <v>987</v>
      </c>
      <c r="L2446" s="33">
        <v>116</v>
      </c>
    </row>
    <row r="2447" spans="2:14" ht="37.5" x14ac:dyDescent="0.3">
      <c r="E2447" s="3" t="s">
        <v>1143</v>
      </c>
      <c r="F2447" s="4"/>
      <c r="G2447" s="5">
        <v>3197</v>
      </c>
      <c r="H2447" s="7">
        <v>165</v>
      </c>
      <c r="I2447" s="1">
        <v>1339</v>
      </c>
      <c r="J2447" s="1">
        <v>1196</v>
      </c>
      <c r="K2447" s="1">
        <v>392</v>
      </c>
      <c r="L2447" s="6">
        <v>105</v>
      </c>
    </row>
    <row r="2448" spans="2:14" ht="25" x14ac:dyDescent="0.3">
      <c r="E2448" s="3" t="s">
        <v>1144</v>
      </c>
      <c r="F2448" s="4"/>
      <c r="G2448" s="5">
        <v>3034</v>
      </c>
      <c r="H2448" s="7">
        <v>185</v>
      </c>
      <c r="I2448" s="1">
        <v>1348</v>
      </c>
      <c r="J2448" s="1">
        <v>1078</v>
      </c>
      <c r="K2448" s="1">
        <v>322</v>
      </c>
      <c r="L2448" s="6">
        <v>101</v>
      </c>
    </row>
    <row r="2449" spans="5:12" ht="37.5" x14ac:dyDescent="0.3">
      <c r="E2449" s="3" t="s">
        <v>1145</v>
      </c>
      <c r="F2449" s="4"/>
      <c r="G2449" s="5">
        <v>1410</v>
      </c>
      <c r="H2449" s="7">
        <v>119</v>
      </c>
      <c r="I2449" s="1">
        <v>659</v>
      </c>
      <c r="J2449" s="1">
        <v>474</v>
      </c>
      <c r="K2449" s="1">
        <v>116</v>
      </c>
      <c r="L2449" s="6">
        <v>42</v>
      </c>
    </row>
    <row r="2450" spans="5:12" ht="25" x14ac:dyDescent="0.3">
      <c r="E2450" s="3" t="s">
        <v>1146</v>
      </c>
      <c r="F2450" s="4"/>
      <c r="G2450" s="5">
        <v>1431</v>
      </c>
      <c r="H2450" s="7">
        <v>102</v>
      </c>
      <c r="I2450" s="1">
        <v>676</v>
      </c>
      <c r="J2450" s="1">
        <v>464</v>
      </c>
      <c r="K2450" s="1">
        <v>128</v>
      </c>
      <c r="L2450" s="6">
        <v>61</v>
      </c>
    </row>
    <row r="2451" spans="5:12" ht="25" x14ac:dyDescent="0.3">
      <c r="E2451" s="3" t="s">
        <v>1147</v>
      </c>
      <c r="F2451" s="4"/>
      <c r="G2451" s="5">
        <v>757</v>
      </c>
      <c r="H2451" s="7">
        <v>73</v>
      </c>
      <c r="I2451" s="1">
        <v>357</v>
      </c>
      <c r="J2451" s="1">
        <v>224</v>
      </c>
      <c r="K2451" s="1">
        <v>64</v>
      </c>
      <c r="L2451" s="6">
        <v>39</v>
      </c>
    </row>
    <row r="2452" spans="5:12" ht="25" x14ac:dyDescent="0.3">
      <c r="E2452" s="3" t="s">
        <v>1148</v>
      </c>
      <c r="F2452" s="4"/>
      <c r="G2452" s="5">
        <v>44</v>
      </c>
      <c r="H2452" s="7">
        <v>9</v>
      </c>
      <c r="I2452" s="1">
        <v>20</v>
      </c>
      <c r="J2452" s="1">
        <v>10</v>
      </c>
      <c r="K2452" s="1">
        <v>2</v>
      </c>
      <c r="L2452" s="6">
        <v>3</v>
      </c>
    </row>
    <row r="2453" spans="5:12" ht="37.5" x14ac:dyDescent="0.3">
      <c r="E2453" s="3" t="s">
        <v>1149</v>
      </c>
      <c r="F2453" s="4"/>
      <c r="G2453" s="5">
        <v>7607</v>
      </c>
      <c r="H2453" s="7">
        <v>489</v>
      </c>
      <c r="I2453" s="1">
        <v>3023</v>
      </c>
      <c r="J2453" s="1">
        <v>2623</v>
      </c>
      <c r="K2453" s="1">
        <v>1240</v>
      </c>
      <c r="L2453" s="6">
        <v>232</v>
      </c>
    </row>
    <row r="2454" spans="5:12" ht="37.5" x14ac:dyDescent="0.3">
      <c r="E2454" s="3" t="s">
        <v>1150</v>
      </c>
      <c r="F2454" s="4"/>
      <c r="G2454" s="5">
        <v>4719</v>
      </c>
      <c r="H2454" s="7">
        <v>364</v>
      </c>
      <c r="I2454" s="1">
        <v>2278</v>
      </c>
      <c r="J2454" s="1">
        <v>1451</v>
      </c>
      <c r="K2454" s="1">
        <v>460</v>
      </c>
      <c r="L2454" s="6">
        <v>166</v>
      </c>
    </row>
    <row r="2455" spans="5:12" ht="25" x14ac:dyDescent="0.3">
      <c r="E2455" s="3" t="s">
        <v>1151</v>
      </c>
      <c r="F2455" s="4"/>
      <c r="G2455" s="5">
        <v>3189</v>
      </c>
      <c r="H2455" s="7">
        <v>350</v>
      </c>
      <c r="I2455" s="1">
        <v>1553</v>
      </c>
      <c r="J2455" s="1">
        <v>892</v>
      </c>
      <c r="K2455" s="1">
        <v>259</v>
      </c>
      <c r="L2455" s="6">
        <v>135</v>
      </c>
    </row>
    <row r="2456" spans="5:12" ht="37.5" x14ac:dyDescent="0.3">
      <c r="E2456" s="3" t="s">
        <v>1152</v>
      </c>
      <c r="F2456" s="4"/>
      <c r="G2456" s="5">
        <v>1459</v>
      </c>
      <c r="H2456" s="7">
        <v>205</v>
      </c>
      <c r="I2456" s="1">
        <v>735</v>
      </c>
      <c r="J2456" s="1">
        <v>362</v>
      </c>
      <c r="K2456" s="1">
        <v>88</v>
      </c>
      <c r="L2456" s="6">
        <v>69</v>
      </c>
    </row>
    <row r="2457" spans="5:12" ht="25" x14ac:dyDescent="0.3">
      <c r="E2457" s="3" t="s">
        <v>1153</v>
      </c>
      <c r="F2457" s="4"/>
      <c r="G2457" s="5">
        <v>982</v>
      </c>
      <c r="H2457" s="7">
        <v>150</v>
      </c>
      <c r="I2457" s="1">
        <v>488</v>
      </c>
      <c r="J2457" s="1">
        <v>235</v>
      </c>
      <c r="K2457" s="1">
        <v>61</v>
      </c>
      <c r="L2457" s="6">
        <v>48</v>
      </c>
    </row>
    <row r="2458" spans="5:12" ht="25" x14ac:dyDescent="0.3">
      <c r="E2458" s="3" t="s">
        <v>1154</v>
      </c>
      <c r="F2458" s="4"/>
      <c r="G2458" s="5">
        <v>392</v>
      </c>
      <c r="H2458" s="7">
        <v>91</v>
      </c>
      <c r="I2458" s="1">
        <v>175</v>
      </c>
      <c r="J2458" s="1">
        <v>86</v>
      </c>
      <c r="K2458" s="1">
        <v>16</v>
      </c>
      <c r="L2458" s="6">
        <v>24</v>
      </c>
    </row>
    <row r="2459" spans="5:12" ht="25" x14ac:dyDescent="0.3">
      <c r="E2459" s="3" t="s">
        <v>1155</v>
      </c>
      <c r="F2459" s="4"/>
      <c r="G2459" s="5">
        <v>13</v>
      </c>
      <c r="H2459" s="7">
        <v>4</v>
      </c>
      <c r="I2459" s="1">
        <v>5</v>
      </c>
      <c r="J2459" s="1">
        <v>2</v>
      </c>
      <c r="K2459" s="1">
        <v>2</v>
      </c>
      <c r="L2459" s="6">
        <v>0</v>
      </c>
    </row>
    <row r="2460" spans="5:12" ht="37.5" x14ac:dyDescent="0.3">
      <c r="E2460" s="3" t="s">
        <v>1156</v>
      </c>
      <c r="F2460" s="4"/>
      <c r="G2460" s="5">
        <v>91</v>
      </c>
      <c r="H2460" s="7">
        <v>18</v>
      </c>
      <c r="I2460" s="1">
        <v>35</v>
      </c>
      <c r="J2460" s="1">
        <v>25</v>
      </c>
      <c r="K2460" s="1">
        <v>3</v>
      </c>
      <c r="L2460" s="6">
        <v>10</v>
      </c>
    </row>
    <row r="2461" spans="5:12" ht="37.5" x14ac:dyDescent="0.3">
      <c r="E2461" s="3" t="s">
        <v>1157</v>
      </c>
      <c r="F2461" s="4"/>
      <c r="G2461" s="5">
        <v>59</v>
      </c>
      <c r="H2461" s="7">
        <v>10</v>
      </c>
      <c r="I2461" s="1">
        <v>19</v>
      </c>
      <c r="J2461" s="1">
        <v>16</v>
      </c>
      <c r="K2461" s="1">
        <v>3</v>
      </c>
      <c r="L2461" s="6">
        <v>11</v>
      </c>
    </row>
    <row r="2462" spans="5:12" ht="25" x14ac:dyDescent="0.3">
      <c r="E2462" s="3" t="s">
        <v>1158</v>
      </c>
      <c r="F2462" s="4"/>
      <c r="G2462" s="5">
        <v>37</v>
      </c>
      <c r="H2462" s="7">
        <v>5</v>
      </c>
      <c r="I2462" s="1">
        <v>18</v>
      </c>
      <c r="J2462" s="1">
        <v>7</v>
      </c>
      <c r="K2462" s="1">
        <v>2</v>
      </c>
      <c r="L2462" s="6">
        <v>5</v>
      </c>
    </row>
    <row r="2463" spans="5:12" ht="37.5" x14ac:dyDescent="0.3">
      <c r="E2463" s="3" t="s">
        <v>1159</v>
      </c>
      <c r="F2463" s="4"/>
      <c r="G2463" s="5">
        <v>21</v>
      </c>
      <c r="H2463" s="7">
        <v>4</v>
      </c>
      <c r="I2463" s="1">
        <v>9</v>
      </c>
      <c r="J2463" s="1">
        <v>4</v>
      </c>
      <c r="K2463" s="1">
        <v>1</v>
      </c>
      <c r="L2463" s="6">
        <v>3</v>
      </c>
    </row>
    <row r="2464" spans="5:12" ht="25" x14ac:dyDescent="0.3">
      <c r="E2464" s="3" t="s">
        <v>1160</v>
      </c>
      <c r="F2464" s="4"/>
      <c r="G2464" s="5">
        <v>16</v>
      </c>
      <c r="H2464" s="7">
        <v>3</v>
      </c>
      <c r="I2464" s="1">
        <v>10</v>
      </c>
      <c r="J2464" s="1">
        <v>1</v>
      </c>
      <c r="K2464" s="1">
        <v>0</v>
      </c>
      <c r="L2464" s="6">
        <v>2</v>
      </c>
    </row>
    <row r="2465" spans="2:14" ht="25" x14ac:dyDescent="0.3">
      <c r="E2465" s="3" t="s">
        <v>1161</v>
      </c>
      <c r="F2465" s="4"/>
      <c r="G2465" s="5">
        <v>11</v>
      </c>
      <c r="H2465" s="7">
        <v>3</v>
      </c>
      <c r="I2465" s="1">
        <v>5</v>
      </c>
      <c r="J2465" s="1">
        <v>1</v>
      </c>
      <c r="K2465" s="1">
        <v>0</v>
      </c>
      <c r="L2465" s="6">
        <v>2</v>
      </c>
    </row>
    <row r="2466" spans="2:14" ht="25" x14ac:dyDescent="0.3">
      <c r="E2466" s="52" t="s">
        <v>1162</v>
      </c>
      <c r="F2466" s="48"/>
      <c r="G2466" s="49">
        <v>0</v>
      </c>
      <c r="H2466" s="61">
        <v>0</v>
      </c>
      <c r="I2466" s="28">
        <v>0</v>
      </c>
      <c r="J2466" s="28">
        <v>0</v>
      </c>
      <c r="K2466" s="28">
        <v>0</v>
      </c>
      <c r="L2466" s="62">
        <v>0</v>
      </c>
    </row>
    <row r="2468" spans="2:14" x14ac:dyDescent="0.3">
      <c r="B2468" s="35" t="str">
        <f xml:space="preserve"> HYPERLINK("#'目次'!B43", "[37]")</f>
        <v>[37]</v>
      </c>
      <c r="C2468" s="25" t="s">
        <v>14</v>
      </c>
    </row>
    <row r="2471" spans="2:14" x14ac:dyDescent="0.3">
      <c r="C2471" s="25" t="s">
        <v>1165</v>
      </c>
    </row>
    <row r="2472" spans="2:14" ht="25" x14ac:dyDescent="0.3">
      <c r="E2472" s="95"/>
      <c r="F2472" s="96"/>
      <c r="G2472" s="37" t="s">
        <v>16</v>
      </c>
      <c r="H2472" s="41" t="s">
        <v>17</v>
      </c>
      <c r="I2472" s="18" t="s">
        <v>18</v>
      </c>
      <c r="J2472" s="18" t="s">
        <v>19</v>
      </c>
      <c r="K2472" s="18" t="s">
        <v>20</v>
      </c>
      <c r="L2472" s="18" t="s">
        <v>21</v>
      </c>
      <c r="M2472" s="18" t="s">
        <v>22</v>
      </c>
      <c r="N2472" s="34" t="s">
        <v>23</v>
      </c>
    </row>
    <row r="2473" spans="2:14" x14ac:dyDescent="0.3">
      <c r="E2473" s="97"/>
      <c r="F2473" s="98"/>
      <c r="G2473" s="40"/>
      <c r="H2473" s="36"/>
      <c r="I2473" s="19"/>
      <c r="J2473" s="19"/>
      <c r="K2473" s="19"/>
      <c r="L2473" s="19"/>
      <c r="M2473" s="19"/>
      <c r="N2473" s="39"/>
    </row>
    <row r="2474" spans="2:14" x14ac:dyDescent="0.3">
      <c r="E2474" s="54" t="s">
        <v>16</v>
      </c>
      <c r="F2474" s="50"/>
      <c r="G2474" s="38">
        <v>55336</v>
      </c>
      <c r="H2474" s="20">
        <v>10222</v>
      </c>
      <c r="I2474" s="20">
        <v>19178</v>
      </c>
      <c r="J2474" s="20">
        <v>13973</v>
      </c>
      <c r="K2474" s="20">
        <v>7022</v>
      </c>
      <c r="L2474" s="20">
        <v>3794</v>
      </c>
      <c r="M2474" s="20">
        <v>900</v>
      </c>
      <c r="N2474" s="51">
        <v>247</v>
      </c>
    </row>
    <row r="2475" spans="2:14" ht="37.5" x14ac:dyDescent="0.3">
      <c r="E2475" s="3" t="s">
        <v>1166</v>
      </c>
      <c r="F2475" s="4"/>
      <c r="G2475" s="29">
        <v>192</v>
      </c>
      <c r="H2475" s="32">
        <v>26</v>
      </c>
      <c r="I2475" s="17">
        <v>57</v>
      </c>
      <c r="J2475" s="17">
        <v>51</v>
      </c>
      <c r="K2475" s="17">
        <v>31</v>
      </c>
      <c r="L2475" s="17">
        <v>26</v>
      </c>
      <c r="M2475" s="17">
        <v>1</v>
      </c>
      <c r="N2475" s="33">
        <v>0</v>
      </c>
    </row>
    <row r="2476" spans="2:14" ht="37.5" x14ac:dyDescent="0.3">
      <c r="E2476" s="3" t="s">
        <v>1167</v>
      </c>
      <c r="F2476" s="4"/>
      <c r="G2476" s="5">
        <v>64</v>
      </c>
      <c r="H2476" s="7">
        <v>8</v>
      </c>
      <c r="I2476" s="1">
        <v>19</v>
      </c>
      <c r="J2476" s="1">
        <v>20</v>
      </c>
      <c r="K2476" s="1">
        <v>14</v>
      </c>
      <c r="L2476" s="1">
        <v>2</v>
      </c>
      <c r="M2476" s="1">
        <v>1</v>
      </c>
      <c r="N2476" s="6">
        <v>0</v>
      </c>
    </row>
    <row r="2477" spans="2:14" ht="37.5" x14ac:dyDescent="0.3">
      <c r="E2477" s="3" t="s">
        <v>1168</v>
      </c>
      <c r="F2477" s="4"/>
      <c r="G2477" s="5">
        <v>26</v>
      </c>
      <c r="H2477" s="7">
        <v>3</v>
      </c>
      <c r="I2477" s="1">
        <v>7</v>
      </c>
      <c r="J2477" s="1">
        <v>8</v>
      </c>
      <c r="K2477" s="1">
        <v>7</v>
      </c>
      <c r="L2477" s="1">
        <v>1</v>
      </c>
      <c r="M2477" s="1">
        <v>0</v>
      </c>
      <c r="N2477" s="6">
        <v>0</v>
      </c>
    </row>
    <row r="2478" spans="2:14" ht="37.5" x14ac:dyDescent="0.3">
      <c r="E2478" s="3" t="s">
        <v>1169</v>
      </c>
      <c r="F2478" s="4"/>
      <c r="G2478" s="5">
        <v>10</v>
      </c>
      <c r="H2478" s="7">
        <v>2</v>
      </c>
      <c r="I2478" s="1">
        <v>2</v>
      </c>
      <c r="J2478" s="1">
        <v>2</v>
      </c>
      <c r="K2478" s="1">
        <v>2</v>
      </c>
      <c r="L2478" s="1">
        <v>2</v>
      </c>
      <c r="M2478" s="1">
        <v>0</v>
      </c>
      <c r="N2478" s="6">
        <v>0</v>
      </c>
    </row>
    <row r="2479" spans="2:14" ht="37.5" x14ac:dyDescent="0.3">
      <c r="E2479" s="3" t="s">
        <v>1170</v>
      </c>
      <c r="F2479" s="4"/>
      <c r="G2479" s="5">
        <v>7</v>
      </c>
      <c r="H2479" s="7">
        <v>2</v>
      </c>
      <c r="I2479" s="1">
        <v>2</v>
      </c>
      <c r="J2479" s="1">
        <v>2</v>
      </c>
      <c r="K2479" s="1">
        <v>0</v>
      </c>
      <c r="L2479" s="1">
        <v>1</v>
      </c>
      <c r="M2479" s="1">
        <v>0</v>
      </c>
      <c r="N2479" s="6">
        <v>0</v>
      </c>
    </row>
    <row r="2480" spans="2:14" ht="37.5" x14ac:dyDescent="0.3">
      <c r="E2480" s="3" t="s">
        <v>1171</v>
      </c>
      <c r="F2480" s="4"/>
      <c r="G2480" s="5">
        <v>4</v>
      </c>
      <c r="H2480" s="7">
        <v>1</v>
      </c>
      <c r="I2480" s="1">
        <v>1</v>
      </c>
      <c r="J2480" s="1">
        <v>1</v>
      </c>
      <c r="K2480" s="1">
        <v>0</v>
      </c>
      <c r="L2480" s="1">
        <v>1</v>
      </c>
      <c r="M2480" s="1">
        <v>0</v>
      </c>
      <c r="N2480" s="6">
        <v>0</v>
      </c>
    </row>
    <row r="2481" spans="5:14" ht="25" x14ac:dyDescent="0.3">
      <c r="E2481" s="3" t="s">
        <v>1172</v>
      </c>
      <c r="F2481" s="4"/>
      <c r="G2481" s="5">
        <v>0</v>
      </c>
      <c r="H2481" s="7">
        <v>0</v>
      </c>
      <c r="I2481" s="1">
        <v>0</v>
      </c>
      <c r="J2481" s="1">
        <v>0</v>
      </c>
      <c r="K2481" s="1">
        <v>0</v>
      </c>
      <c r="L2481" s="1">
        <v>0</v>
      </c>
      <c r="M2481" s="1">
        <v>0</v>
      </c>
      <c r="N2481" s="6">
        <v>0</v>
      </c>
    </row>
    <row r="2482" spans="5:14" ht="37.5" x14ac:dyDescent="0.3">
      <c r="E2482" s="3" t="s">
        <v>1173</v>
      </c>
      <c r="F2482" s="4"/>
      <c r="G2482" s="5">
        <v>1159</v>
      </c>
      <c r="H2482" s="7">
        <v>192</v>
      </c>
      <c r="I2482" s="1">
        <v>327</v>
      </c>
      <c r="J2482" s="1">
        <v>353</v>
      </c>
      <c r="K2482" s="1">
        <v>159</v>
      </c>
      <c r="L2482" s="1">
        <v>118</v>
      </c>
      <c r="M2482" s="1">
        <v>7</v>
      </c>
      <c r="N2482" s="6">
        <v>3</v>
      </c>
    </row>
    <row r="2483" spans="5:14" ht="37.5" x14ac:dyDescent="0.3">
      <c r="E2483" s="3" t="s">
        <v>1174</v>
      </c>
      <c r="F2483" s="4"/>
      <c r="G2483" s="5">
        <v>504</v>
      </c>
      <c r="H2483" s="7">
        <v>64</v>
      </c>
      <c r="I2483" s="1">
        <v>139</v>
      </c>
      <c r="J2483" s="1">
        <v>162</v>
      </c>
      <c r="K2483" s="1">
        <v>78</v>
      </c>
      <c r="L2483" s="1">
        <v>54</v>
      </c>
      <c r="M2483" s="1">
        <v>7</v>
      </c>
      <c r="N2483" s="6">
        <v>0</v>
      </c>
    </row>
    <row r="2484" spans="5:14" ht="37.5" x14ac:dyDescent="0.3">
      <c r="E2484" s="3" t="s">
        <v>1175</v>
      </c>
      <c r="F2484" s="4"/>
      <c r="G2484" s="5">
        <v>256</v>
      </c>
      <c r="H2484" s="7">
        <v>38</v>
      </c>
      <c r="I2484" s="1">
        <v>67</v>
      </c>
      <c r="J2484" s="1">
        <v>84</v>
      </c>
      <c r="K2484" s="1">
        <v>38</v>
      </c>
      <c r="L2484" s="1">
        <v>28</v>
      </c>
      <c r="M2484" s="1">
        <v>0</v>
      </c>
      <c r="N2484" s="6">
        <v>1</v>
      </c>
    </row>
    <row r="2485" spans="5:14" ht="37.5" x14ac:dyDescent="0.3">
      <c r="E2485" s="3" t="s">
        <v>1176</v>
      </c>
      <c r="F2485" s="4"/>
      <c r="G2485" s="5">
        <v>120</v>
      </c>
      <c r="H2485" s="7">
        <v>17</v>
      </c>
      <c r="I2485" s="1">
        <v>27</v>
      </c>
      <c r="J2485" s="1">
        <v>35</v>
      </c>
      <c r="K2485" s="1">
        <v>26</v>
      </c>
      <c r="L2485" s="1">
        <v>15</v>
      </c>
      <c r="M2485" s="1">
        <v>0</v>
      </c>
      <c r="N2485" s="6">
        <v>0</v>
      </c>
    </row>
    <row r="2486" spans="5:14" ht="37.5" x14ac:dyDescent="0.3">
      <c r="E2486" s="3" t="s">
        <v>1177</v>
      </c>
      <c r="F2486" s="4"/>
      <c r="G2486" s="5">
        <v>77</v>
      </c>
      <c r="H2486" s="7">
        <v>13</v>
      </c>
      <c r="I2486" s="1">
        <v>21</v>
      </c>
      <c r="J2486" s="1">
        <v>18</v>
      </c>
      <c r="K2486" s="1">
        <v>13</v>
      </c>
      <c r="L2486" s="1">
        <v>12</v>
      </c>
      <c r="M2486" s="1">
        <v>0</v>
      </c>
      <c r="N2486" s="6">
        <v>0</v>
      </c>
    </row>
    <row r="2487" spans="5:14" ht="37.5" x14ac:dyDescent="0.3">
      <c r="E2487" s="3" t="s">
        <v>1178</v>
      </c>
      <c r="F2487" s="4"/>
      <c r="G2487" s="5">
        <v>27</v>
      </c>
      <c r="H2487" s="7">
        <v>4</v>
      </c>
      <c r="I2487" s="1">
        <v>10</v>
      </c>
      <c r="J2487" s="1">
        <v>8</v>
      </c>
      <c r="K2487" s="1">
        <v>3</v>
      </c>
      <c r="L2487" s="1">
        <v>2</v>
      </c>
      <c r="M2487" s="1">
        <v>0</v>
      </c>
      <c r="N2487" s="6">
        <v>0</v>
      </c>
    </row>
    <row r="2488" spans="5:14" ht="25" x14ac:dyDescent="0.3">
      <c r="E2488" s="3" t="s">
        <v>1179</v>
      </c>
      <c r="F2488" s="4"/>
      <c r="G2488" s="5">
        <v>3</v>
      </c>
      <c r="H2488" s="7">
        <v>1</v>
      </c>
      <c r="I2488" s="1">
        <v>0</v>
      </c>
      <c r="J2488" s="1">
        <v>0</v>
      </c>
      <c r="K2488" s="1">
        <v>1</v>
      </c>
      <c r="L2488" s="1">
        <v>1</v>
      </c>
      <c r="M2488" s="1">
        <v>0</v>
      </c>
      <c r="N2488" s="6">
        <v>0</v>
      </c>
    </row>
    <row r="2489" spans="5:14" ht="37.5" x14ac:dyDescent="0.3">
      <c r="E2489" s="3" t="s">
        <v>1180</v>
      </c>
      <c r="F2489" s="4"/>
      <c r="G2489" s="5">
        <v>2177</v>
      </c>
      <c r="H2489" s="7">
        <v>471</v>
      </c>
      <c r="I2489" s="1">
        <v>630</v>
      </c>
      <c r="J2489" s="1">
        <v>599</v>
      </c>
      <c r="K2489" s="1">
        <v>302</v>
      </c>
      <c r="L2489" s="1">
        <v>160</v>
      </c>
      <c r="M2489" s="1">
        <v>14</v>
      </c>
      <c r="N2489" s="6">
        <v>1</v>
      </c>
    </row>
    <row r="2490" spans="5:14" ht="37.5" x14ac:dyDescent="0.3">
      <c r="E2490" s="3" t="s">
        <v>1181</v>
      </c>
      <c r="F2490" s="4"/>
      <c r="G2490" s="5">
        <v>1429</v>
      </c>
      <c r="H2490" s="7">
        <v>242</v>
      </c>
      <c r="I2490" s="1">
        <v>449</v>
      </c>
      <c r="J2490" s="1">
        <v>412</v>
      </c>
      <c r="K2490" s="1">
        <v>217</v>
      </c>
      <c r="L2490" s="1">
        <v>97</v>
      </c>
      <c r="M2490" s="1">
        <v>11</v>
      </c>
      <c r="N2490" s="6">
        <v>1</v>
      </c>
    </row>
    <row r="2491" spans="5:14" ht="37.5" x14ac:dyDescent="0.3">
      <c r="E2491" s="3" t="s">
        <v>1182</v>
      </c>
      <c r="F2491" s="4"/>
      <c r="G2491" s="5">
        <v>993</v>
      </c>
      <c r="H2491" s="7">
        <v>156</v>
      </c>
      <c r="I2491" s="1">
        <v>329</v>
      </c>
      <c r="J2491" s="1">
        <v>251</v>
      </c>
      <c r="K2491" s="1">
        <v>150</v>
      </c>
      <c r="L2491" s="1">
        <v>89</v>
      </c>
      <c r="M2491" s="1">
        <v>18</v>
      </c>
      <c r="N2491" s="6">
        <v>0</v>
      </c>
    </row>
    <row r="2492" spans="5:14" ht="37.5" x14ac:dyDescent="0.3">
      <c r="E2492" s="3" t="s">
        <v>1183</v>
      </c>
      <c r="F2492" s="4"/>
      <c r="G2492" s="5">
        <v>525</v>
      </c>
      <c r="H2492" s="7">
        <v>85</v>
      </c>
      <c r="I2492" s="1">
        <v>161</v>
      </c>
      <c r="J2492" s="1">
        <v>138</v>
      </c>
      <c r="K2492" s="1">
        <v>80</v>
      </c>
      <c r="L2492" s="1">
        <v>53</v>
      </c>
      <c r="M2492" s="1">
        <v>5</v>
      </c>
      <c r="N2492" s="6">
        <v>3</v>
      </c>
    </row>
    <row r="2493" spans="5:14" ht="37.5" x14ac:dyDescent="0.3">
      <c r="E2493" s="3" t="s">
        <v>1184</v>
      </c>
      <c r="F2493" s="4"/>
      <c r="G2493" s="5">
        <v>434</v>
      </c>
      <c r="H2493" s="7">
        <v>70</v>
      </c>
      <c r="I2493" s="1">
        <v>129</v>
      </c>
      <c r="J2493" s="1">
        <v>109</v>
      </c>
      <c r="K2493" s="1">
        <v>82</v>
      </c>
      <c r="L2493" s="1">
        <v>40</v>
      </c>
      <c r="M2493" s="1">
        <v>4</v>
      </c>
      <c r="N2493" s="6">
        <v>0</v>
      </c>
    </row>
    <row r="2494" spans="5:14" ht="37.5" x14ac:dyDescent="0.3">
      <c r="E2494" s="3" t="s">
        <v>1185</v>
      </c>
      <c r="F2494" s="4"/>
      <c r="G2494" s="5">
        <v>192</v>
      </c>
      <c r="H2494" s="7">
        <v>26</v>
      </c>
      <c r="I2494" s="1">
        <v>67</v>
      </c>
      <c r="J2494" s="1">
        <v>57</v>
      </c>
      <c r="K2494" s="1">
        <v>22</v>
      </c>
      <c r="L2494" s="1">
        <v>19</v>
      </c>
      <c r="M2494" s="1">
        <v>1</v>
      </c>
      <c r="N2494" s="6">
        <v>0</v>
      </c>
    </row>
    <row r="2495" spans="5:14" ht="25" x14ac:dyDescent="0.3">
      <c r="E2495" s="3" t="s">
        <v>1186</v>
      </c>
      <c r="F2495" s="4"/>
      <c r="G2495" s="5">
        <v>5</v>
      </c>
      <c r="H2495" s="7">
        <v>0</v>
      </c>
      <c r="I2495" s="1">
        <v>3</v>
      </c>
      <c r="J2495" s="1">
        <v>0</v>
      </c>
      <c r="K2495" s="1">
        <v>1</v>
      </c>
      <c r="L2495" s="1">
        <v>1</v>
      </c>
      <c r="M2495" s="1">
        <v>0</v>
      </c>
      <c r="N2495" s="6">
        <v>0</v>
      </c>
    </row>
    <row r="2496" spans="5:14" ht="37.5" x14ac:dyDescent="0.3">
      <c r="E2496" s="3" t="s">
        <v>1187</v>
      </c>
      <c r="F2496" s="4"/>
      <c r="G2496" s="5">
        <v>3496</v>
      </c>
      <c r="H2496" s="7">
        <v>842</v>
      </c>
      <c r="I2496" s="1">
        <v>1191</v>
      </c>
      <c r="J2496" s="1">
        <v>848</v>
      </c>
      <c r="K2496" s="1">
        <v>379</v>
      </c>
      <c r="L2496" s="1">
        <v>182</v>
      </c>
      <c r="M2496" s="1">
        <v>48</v>
      </c>
      <c r="N2496" s="6">
        <v>6</v>
      </c>
    </row>
    <row r="2497" spans="5:14" ht="37.5" x14ac:dyDescent="0.3">
      <c r="E2497" s="3" t="s">
        <v>1188</v>
      </c>
      <c r="F2497" s="4"/>
      <c r="G2497" s="5">
        <v>2298</v>
      </c>
      <c r="H2497" s="7">
        <v>388</v>
      </c>
      <c r="I2497" s="1">
        <v>798</v>
      </c>
      <c r="J2497" s="1">
        <v>659</v>
      </c>
      <c r="K2497" s="1">
        <v>307</v>
      </c>
      <c r="L2497" s="1">
        <v>107</v>
      </c>
      <c r="M2497" s="1">
        <v>35</v>
      </c>
      <c r="N2497" s="6">
        <v>4</v>
      </c>
    </row>
    <row r="2498" spans="5:14" ht="37.5" x14ac:dyDescent="0.3">
      <c r="E2498" s="3" t="s">
        <v>1189</v>
      </c>
      <c r="F2498" s="4"/>
      <c r="G2498" s="5">
        <v>1907</v>
      </c>
      <c r="H2498" s="7">
        <v>335</v>
      </c>
      <c r="I2498" s="1">
        <v>643</v>
      </c>
      <c r="J2498" s="1">
        <v>499</v>
      </c>
      <c r="K2498" s="1">
        <v>245</v>
      </c>
      <c r="L2498" s="1">
        <v>142</v>
      </c>
      <c r="M2498" s="1">
        <v>39</v>
      </c>
      <c r="N2498" s="6">
        <v>4</v>
      </c>
    </row>
    <row r="2499" spans="5:14" ht="37.5" x14ac:dyDescent="0.3">
      <c r="E2499" s="3" t="s">
        <v>1190</v>
      </c>
      <c r="F2499" s="4"/>
      <c r="G2499" s="5">
        <v>964</v>
      </c>
      <c r="H2499" s="7">
        <v>161</v>
      </c>
      <c r="I2499" s="1">
        <v>343</v>
      </c>
      <c r="J2499" s="1">
        <v>234</v>
      </c>
      <c r="K2499" s="1">
        <v>137</v>
      </c>
      <c r="L2499" s="1">
        <v>74</v>
      </c>
      <c r="M2499" s="1">
        <v>12</v>
      </c>
      <c r="N2499" s="6">
        <v>3</v>
      </c>
    </row>
    <row r="2500" spans="5:14" ht="37.5" x14ac:dyDescent="0.3">
      <c r="E2500" s="3" t="s">
        <v>1191</v>
      </c>
      <c r="F2500" s="4"/>
      <c r="G2500" s="5">
        <v>804</v>
      </c>
      <c r="H2500" s="7">
        <v>136</v>
      </c>
      <c r="I2500" s="1">
        <v>305</v>
      </c>
      <c r="J2500" s="1">
        <v>167</v>
      </c>
      <c r="K2500" s="1">
        <v>117</v>
      </c>
      <c r="L2500" s="1">
        <v>66</v>
      </c>
      <c r="M2500" s="1">
        <v>12</v>
      </c>
      <c r="N2500" s="6">
        <v>1</v>
      </c>
    </row>
    <row r="2501" spans="5:14" ht="37.5" x14ac:dyDescent="0.3">
      <c r="E2501" s="3" t="s">
        <v>1192</v>
      </c>
      <c r="F2501" s="4"/>
      <c r="G2501" s="5">
        <v>369</v>
      </c>
      <c r="H2501" s="7">
        <v>67</v>
      </c>
      <c r="I2501" s="1">
        <v>116</v>
      </c>
      <c r="J2501" s="1">
        <v>81</v>
      </c>
      <c r="K2501" s="1">
        <v>56</v>
      </c>
      <c r="L2501" s="1">
        <v>38</v>
      </c>
      <c r="M2501" s="1">
        <v>10</v>
      </c>
      <c r="N2501" s="6">
        <v>1</v>
      </c>
    </row>
    <row r="2502" spans="5:14" ht="25" x14ac:dyDescent="0.3">
      <c r="E2502" s="3" t="s">
        <v>1193</v>
      </c>
      <c r="F2502" s="4"/>
      <c r="G2502" s="5">
        <v>15</v>
      </c>
      <c r="H2502" s="7">
        <v>1</v>
      </c>
      <c r="I2502" s="1">
        <v>4</v>
      </c>
      <c r="J2502" s="1">
        <v>2</v>
      </c>
      <c r="K2502" s="1">
        <v>5</v>
      </c>
      <c r="L2502" s="1">
        <v>2</v>
      </c>
      <c r="M2502" s="1">
        <v>1</v>
      </c>
      <c r="N2502" s="6">
        <v>0</v>
      </c>
    </row>
    <row r="2503" spans="5:14" ht="37.5" x14ac:dyDescent="0.3">
      <c r="E2503" s="3" t="s">
        <v>1194</v>
      </c>
      <c r="F2503" s="4"/>
      <c r="G2503" s="5">
        <v>3708</v>
      </c>
      <c r="H2503" s="7">
        <v>846</v>
      </c>
      <c r="I2503" s="1">
        <v>1370</v>
      </c>
      <c r="J2503" s="1">
        <v>888</v>
      </c>
      <c r="K2503" s="1">
        <v>390</v>
      </c>
      <c r="L2503" s="1">
        <v>161</v>
      </c>
      <c r="M2503" s="1">
        <v>45</v>
      </c>
      <c r="N2503" s="6">
        <v>8</v>
      </c>
    </row>
    <row r="2504" spans="5:14" ht="37.5" x14ac:dyDescent="0.3">
      <c r="E2504" s="3" t="s">
        <v>1195</v>
      </c>
      <c r="F2504" s="4"/>
      <c r="G2504" s="5">
        <v>2236</v>
      </c>
      <c r="H2504" s="7">
        <v>385</v>
      </c>
      <c r="I2504" s="1">
        <v>792</v>
      </c>
      <c r="J2504" s="1">
        <v>633</v>
      </c>
      <c r="K2504" s="1">
        <v>273</v>
      </c>
      <c r="L2504" s="1">
        <v>97</v>
      </c>
      <c r="M2504" s="1">
        <v>45</v>
      </c>
      <c r="N2504" s="6">
        <v>11</v>
      </c>
    </row>
    <row r="2505" spans="5:14" ht="37.5" x14ac:dyDescent="0.3">
      <c r="E2505" s="3" t="s">
        <v>1196</v>
      </c>
      <c r="F2505" s="4"/>
      <c r="G2505" s="5">
        <v>1963</v>
      </c>
      <c r="H2505" s="7">
        <v>326</v>
      </c>
      <c r="I2505" s="1">
        <v>705</v>
      </c>
      <c r="J2505" s="1">
        <v>523</v>
      </c>
      <c r="K2505" s="1">
        <v>257</v>
      </c>
      <c r="L2505" s="1">
        <v>111</v>
      </c>
      <c r="M2505" s="1">
        <v>33</v>
      </c>
      <c r="N2505" s="6">
        <v>8</v>
      </c>
    </row>
    <row r="2506" spans="5:14" ht="37.5" x14ac:dyDescent="0.3">
      <c r="E2506" s="3" t="s">
        <v>1197</v>
      </c>
      <c r="F2506" s="4"/>
      <c r="G2506" s="5">
        <v>834</v>
      </c>
      <c r="H2506" s="7">
        <v>121</v>
      </c>
      <c r="I2506" s="1">
        <v>273</v>
      </c>
      <c r="J2506" s="1">
        <v>249</v>
      </c>
      <c r="K2506" s="1">
        <v>114</v>
      </c>
      <c r="L2506" s="1">
        <v>60</v>
      </c>
      <c r="M2506" s="1">
        <v>15</v>
      </c>
      <c r="N2506" s="6">
        <v>2</v>
      </c>
    </row>
    <row r="2507" spans="5:14" ht="37.5" x14ac:dyDescent="0.3">
      <c r="E2507" s="3" t="s">
        <v>1198</v>
      </c>
      <c r="F2507" s="4"/>
      <c r="G2507" s="5">
        <v>674</v>
      </c>
      <c r="H2507" s="7">
        <v>108</v>
      </c>
      <c r="I2507" s="1">
        <v>251</v>
      </c>
      <c r="J2507" s="1">
        <v>171</v>
      </c>
      <c r="K2507" s="1">
        <v>70</v>
      </c>
      <c r="L2507" s="1">
        <v>62</v>
      </c>
      <c r="M2507" s="1">
        <v>11</v>
      </c>
      <c r="N2507" s="6">
        <v>1</v>
      </c>
    </row>
    <row r="2508" spans="5:14" ht="37.5" x14ac:dyDescent="0.3">
      <c r="E2508" s="3" t="s">
        <v>1199</v>
      </c>
      <c r="F2508" s="4"/>
      <c r="G2508" s="5">
        <v>365</v>
      </c>
      <c r="H2508" s="7">
        <v>65</v>
      </c>
      <c r="I2508" s="1">
        <v>125</v>
      </c>
      <c r="J2508" s="1">
        <v>88</v>
      </c>
      <c r="K2508" s="1">
        <v>52</v>
      </c>
      <c r="L2508" s="1">
        <v>30</v>
      </c>
      <c r="M2508" s="1">
        <v>4</v>
      </c>
      <c r="N2508" s="6">
        <v>1</v>
      </c>
    </row>
    <row r="2509" spans="5:14" ht="25" x14ac:dyDescent="0.3">
      <c r="E2509" s="3" t="s">
        <v>1200</v>
      </c>
      <c r="F2509" s="4"/>
      <c r="G2509" s="5">
        <v>18</v>
      </c>
      <c r="H2509" s="7">
        <v>3</v>
      </c>
      <c r="I2509" s="1">
        <v>4</v>
      </c>
      <c r="J2509" s="1">
        <v>3</v>
      </c>
      <c r="K2509" s="1">
        <v>2</v>
      </c>
      <c r="L2509" s="1">
        <v>6</v>
      </c>
      <c r="M2509" s="1">
        <v>0</v>
      </c>
      <c r="N2509" s="6">
        <v>0</v>
      </c>
    </row>
    <row r="2510" spans="5:14" ht="37.5" x14ac:dyDescent="0.3">
      <c r="E2510" s="3" t="s">
        <v>1201</v>
      </c>
      <c r="F2510" s="4"/>
      <c r="G2510" s="5">
        <v>1623</v>
      </c>
      <c r="H2510" s="7">
        <v>456</v>
      </c>
      <c r="I2510" s="1">
        <v>641</v>
      </c>
      <c r="J2510" s="1">
        <v>358</v>
      </c>
      <c r="K2510" s="1">
        <v>97</v>
      </c>
      <c r="L2510" s="1">
        <v>44</v>
      </c>
      <c r="M2510" s="1">
        <v>18</v>
      </c>
      <c r="N2510" s="6">
        <v>9</v>
      </c>
    </row>
    <row r="2511" spans="5:14" ht="37.5" x14ac:dyDescent="0.3">
      <c r="E2511" s="3" t="s">
        <v>1202</v>
      </c>
      <c r="F2511" s="4"/>
      <c r="G2511" s="5">
        <v>1005</v>
      </c>
      <c r="H2511" s="7">
        <v>217</v>
      </c>
      <c r="I2511" s="1">
        <v>419</v>
      </c>
      <c r="J2511" s="1">
        <v>228</v>
      </c>
      <c r="K2511" s="1">
        <v>82</v>
      </c>
      <c r="L2511" s="1">
        <v>38</v>
      </c>
      <c r="M2511" s="1">
        <v>16</v>
      </c>
      <c r="N2511" s="6">
        <v>5</v>
      </c>
    </row>
    <row r="2512" spans="5:14" ht="37.5" x14ac:dyDescent="0.3">
      <c r="E2512" s="3" t="s">
        <v>1203</v>
      </c>
      <c r="F2512" s="4"/>
      <c r="G2512" s="5">
        <v>786</v>
      </c>
      <c r="H2512" s="7">
        <v>168</v>
      </c>
      <c r="I2512" s="1">
        <v>336</v>
      </c>
      <c r="J2512" s="1">
        <v>178</v>
      </c>
      <c r="K2512" s="1">
        <v>64</v>
      </c>
      <c r="L2512" s="1">
        <v>26</v>
      </c>
      <c r="M2512" s="1">
        <v>13</v>
      </c>
      <c r="N2512" s="6">
        <v>1</v>
      </c>
    </row>
    <row r="2513" spans="5:14" ht="37.5" x14ac:dyDescent="0.3">
      <c r="E2513" s="3" t="s">
        <v>1204</v>
      </c>
      <c r="F2513" s="4"/>
      <c r="G2513" s="5">
        <v>293</v>
      </c>
      <c r="H2513" s="7">
        <v>41</v>
      </c>
      <c r="I2513" s="1">
        <v>126</v>
      </c>
      <c r="J2513" s="1">
        <v>73</v>
      </c>
      <c r="K2513" s="1">
        <v>35</v>
      </c>
      <c r="L2513" s="1">
        <v>13</v>
      </c>
      <c r="M2513" s="1">
        <v>5</v>
      </c>
      <c r="N2513" s="6">
        <v>0</v>
      </c>
    </row>
    <row r="2514" spans="5:14" ht="37.5" x14ac:dyDescent="0.3">
      <c r="E2514" s="3" t="s">
        <v>1205</v>
      </c>
      <c r="F2514" s="4"/>
      <c r="G2514" s="5">
        <v>278</v>
      </c>
      <c r="H2514" s="7">
        <v>48</v>
      </c>
      <c r="I2514" s="1">
        <v>128</v>
      </c>
      <c r="J2514" s="1">
        <v>63</v>
      </c>
      <c r="K2514" s="1">
        <v>24</v>
      </c>
      <c r="L2514" s="1">
        <v>9</v>
      </c>
      <c r="M2514" s="1">
        <v>4</v>
      </c>
      <c r="N2514" s="6">
        <v>2</v>
      </c>
    </row>
    <row r="2515" spans="5:14" ht="37.5" x14ac:dyDescent="0.3">
      <c r="E2515" s="3" t="s">
        <v>1206</v>
      </c>
      <c r="F2515" s="4"/>
      <c r="G2515" s="5">
        <v>130</v>
      </c>
      <c r="H2515" s="7">
        <v>30</v>
      </c>
      <c r="I2515" s="1">
        <v>41</v>
      </c>
      <c r="J2515" s="1">
        <v>29</v>
      </c>
      <c r="K2515" s="1">
        <v>15</v>
      </c>
      <c r="L2515" s="1">
        <v>10</v>
      </c>
      <c r="M2515" s="1">
        <v>3</v>
      </c>
      <c r="N2515" s="6">
        <v>2</v>
      </c>
    </row>
    <row r="2516" spans="5:14" ht="25" x14ac:dyDescent="0.3">
      <c r="E2516" s="3" t="s">
        <v>1207</v>
      </c>
      <c r="F2516" s="4"/>
      <c r="G2516" s="5">
        <v>10</v>
      </c>
      <c r="H2516" s="7">
        <v>3</v>
      </c>
      <c r="I2516" s="1">
        <v>5</v>
      </c>
      <c r="J2516" s="1">
        <v>0</v>
      </c>
      <c r="K2516" s="1">
        <v>2</v>
      </c>
      <c r="L2516" s="1">
        <v>0</v>
      </c>
      <c r="M2516" s="1">
        <v>0</v>
      </c>
      <c r="N2516" s="6">
        <v>0</v>
      </c>
    </row>
    <row r="2517" spans="5:14" ht="37.5" x14ac:dyDescent="0.3">
      <c r="E2517" s="3" t="s">
        <v>1208</v>
      </c>
      <c r="F2517" s="4"/>
      <c r="G2517" s="5">
        <v>598</v>
      </c>
      <c r="H2517" s="7">
        <v>201</v>
      </c>
      <c r="I2517" s="1">
        <v>236</v>
      </c>
      <c r="J2517" s="1">
        <v>109</v>
      </c>
      <c r="K2517" s="1">
        <v>27</v>
      </c>
      <c r="L2517" s="1">
        <v>15</v>
      </c>
      <c r="M2517" s="1">
        <v>4</v>
      </c>
      <c r="N2517" s="6">
        <v>6</v>
      </c>
    </row>
    <row r="2518" spans="5:14" ht="37.5" x14ac:dyDescent="0.3">
      <c r="E2518" s="3" t="s">
        <v>1209</v>
      </c>
      <c r="F2518" s="4"/>
      <c r="G2518" s="5">
        <v>379</v>
      </c>
      <c r="H2518" s="7">
        <v>91</v>
      </c>
      <c r="I2518" s="1">
        <v>162</v>
      </c>
      <c r="J2518" s="1">
        <v>92</v>
      </c>
      <c r="K2518" s="1">
        <v>25</v>
      </c>
      <c r="L2518" s="1">
        <v>4</v>
      </c>
      <c r="M2518" s="1">
        <v>3</v>
      </c>
      <c r="N2518" s="6">
        <v>2</v>
      </c>
    </row>
    <row r="2519" spans="5:14" ht="37.5" x14ac:dyDescent="0.3">
      <c r="E2519" s="3" t="s">
        <v>1210</v>
      </c>
      <c r="F2519" s="4"/>
      <c r="G2519" s="5">
        <v>269</v>
      </c>
      <c r="H2519" s="7">
        <v>57</v>
      </c>
      <c r="I2519" s="1">
        <v>121</v>
      </c>
      <c r="J2519" s="1">
        <v>55</v>
      </c>
      <c r="K2519" s="1">
        <v>22</v>
      </c>
      <c r="L2519" s="1">
        <v>7</v>
      </c>
      <c r="M2519" s="1">
        <v>6</v>
      </c>
      <c r="N2519" s="6">
        <v>1</v>
      </c>
    </row>
    <row r="2520" spans="5:14" ht="37.5" x14ac:dyDescent="0.3">
      <c r="E2520" s="3" t="s">
        <v>1211</v>
      </c>
      <c r="F2520" s="4"/>
      <c r="G2520" s="5">
        <v>123</v>
      </c>
      <c r="H2520" s="7">
        <v>29</v>
      </c>
      <c r="I2520" s="1">
        <v>53</v>
      </c>
      <c r="J2520" s="1">
        <v>24</v>
      </c>
      <c r="K2520" s="1">
        <v>12</v>
      </c>
      <c r="L2520" s="1">
        <v>4</v>
      </c>
      <c r="M2520" s="1">
        <v>1</v>
      </c>
      <c r="N2520" s="6">
        <v>0</v>
      </c>
    </row>
    <row r="2521" spans="5:14" ht="37.5" x14ac:dyDescent="0.3">
      <c r="E2521" s="3" t="s">
        <v>1212</v>
      </c>
      <c r="F2521" s="4"/>
      <c r="G2521" s="5">
        <v>135</v>
      </c>
      <c r="H2521" s="7">
        <v>26</v>
      </c>
      <c r="I2521" s="1">
        <v>64</v>
      </c>
      <c r="J2521" s="1">
        <v>27</v>
      </c>
      <c r="K2521" s="1">
        <v>12</v>
      </c>
      <c r="L2521" s="1">
        <v>3</v>
      </c>
      <c r="M2521" s="1">
        <v>3</v>
      </c>
      <c r="N2521" s="6">
        <v>0</v>
      </c>
    </row>
    <row r="2522" spans="5:14" ht="37.5" x14ac:dyDescent="0.3">
      <c r="E2522" s="3" t="s">
        <v>1213</v>
      </c>
      <c r="F2522" s="4"/>
      <c r="G2522" s="5">
        <v>64</v>
      </c>
      <c r="H2522" s="7">
        <v>12</v>
      </c>
      <c r="I2522" s="1">
        <v>25</v>
      </c>
      <c r="J2522" s="1">
        <v>15</v>
      </c>
      <c r="K2522" s="1">
        <v>6</v>
      </c>
      <c r="L2522" s="1">
        <v>2</v>
      </c>
      <c r="M2522" s="1">
        <v>4</v>
      </c>
      <c r="N2522" s="6">
        <v>0</v>
      </c>
    </row>
    <row r="2523" spans="5:14" ht="25" x14ac:dyDescent="0.3">
      <c r="E2523" s="3" t="s">
        <v>1214</v>
      </c>
      <c r="F2523" s="4"/>
      <c r="G2523" s="5">
        <v>6</v>
      </c>
      <c r="H2523" s="7">
        <v>2</v>
      </c>
      <c r="I2523" s="1">
        <v>1</v>
      </c>
      <c r="J2523" s="1">
        <v>1</v>
      </c>
      <c r="K2523" s="1">
        <v>1</v>
      </c>
      <c r="L2523" s="1">
        <v>1</v>
      </c>
      <c r="M2523" s="1">
        <v>0</v>
      </c>
      <c r="N2523" s="6">
        <v>0</v>
      </c>
    </row>
    <row r="2524" spans="5:14" ht="37.5" x14ac:dyDescent="0.3">
      <c r="E2524" s="3" t="s">
        <v>1215</v>
      </c>
      <c r="F2524" s="4"/>
      <c r="G2524" s="5">
        <v>100</v>
      </c>
      <c r="H2524" s="7">
        <v>36</v>
      </c>
      <c r="I2524" s="1">
        <v>43</v>
      </c>
      <c r="J2524" s="1">
        <v>14</v>
      </c>
      <c r="K2524" s="1">
        <v>4</v>
      </c>
      <c r="L2524" s="1">
        <v>2</v>
      </c>
      <c r="M2524" s="1">
        <v>0</v>
      </c>
      <c r="N2524" s="6">
        <v>1</v>
      </c>
    </row>
    <row r="2525" spans="5:14" ht="37.5" x14ac:dyDescent="0.3">
      <c r="E2525" s="3" t="s">
        <v>1216</v>
      </c>
      <c r="F2525" s="4"/>
      <c r="G2525" s="5">
        <v>60</v>
      </c>
      <c r="H2525" s="7">
        <v>21</v>
      </c>
      <c r="I2525" s="1">
        <v>23</v>
      </c>
      <c r="J2525" s="1">
        <v>8</v>
      </c>
      <c r="K2525" s="1">
        <v>6</v>
      </c>
      <c r="L2525" s="1">
        <v>1</v>
      </c>
      <c r="M2525" s="1">
        <v>0</v>
      </c>
      <c r="N2525" s="6">
        <v>1</v>
      </c>
    </row>
    <row r="2526" spans="5:14" ht="37.5" x14ac:dyDescent="0.3">
      <c r="E2526" s="3" t="s">
        <v>1217</v>
      </c>
      <c r="F2526" s="4"/>
      <c r="G2526" s="5">
        <v>60</v>
      </c>
      <c r="H2526" s="7">
        <v>21</v>
      </c>
      <c r="I2526" s="1">
        <v>18</v>
      </c>
      <c r="J2526" s="1">
        <v>13</v>
      </c>
      <c r="K2526" s="1">
        <v>6</v>
      </c>
      <c r="L2526" s="1">
        <v>1</v>
      </c>
      <c r="M2526" s="1">
        <v>1</v>
      </c>
      <c r="N2526" s="6">
        <v>0</v>
      </c>
    </row>
    <row r="2527" spans="5:14" ht="37.5" x14ac:dyDescent="0.3">
      <c r="E2527" s="3" t="s">
        <v>1218</v>
      </c>
      <c r="F2527" s="4"/>
      <c r="G2527" s="5">
        <v>21</v>
      </c>
      <c r="H2527" s="7">
        <v>5</v>
      </c>
      <c r="I2527" s="1">
        <v>6</v>
      </c>
      <c r="J2527" s="1">
        <v>7</v>
      </c>
      <c r="K2527" s="1">
        <v>2</v>
      </c>
      <c r="L2527" s="1">
        <v>1</v>
      </c>
      <c r="M2527" s="1">
        <v>0</v>
      </c>
      <c r="N2527" s="6">
        <v>0</v>
      </c>
    </row>
    <row r="2528" spans="5:14" ht="37.5" x14ac:dyDescent="0.3">
      <c r="E2528" s="3" t="s">
        <v>1219</v>
      </c>
      <c r="F2528" s="4"/>
      <c r="G2528" s="5">
        <v>20</v>
      </c>
      <c r="H2528" s="7">
        <v>7</v>
      </c>
      <c r="I2528" s="1">
        <v>9</v>
      </c>
      <c r="J2528" s="1">
        <v>1</v>
      </c>
      <c r="K2528" s="1">
        <v>2</v>
      </c>
      <c r="L2528" s="1">
        <v>0</v>
      </c>
      <c r="M2528" s="1">
        <v>1</v>
      </c>
      <c r="N2528" s="6">
        <v>0</v>
      </c>
    </row>
    <row r="2529" spans="2:14" ht="37.5" x14ac:dyDescent="0.3">
      <c r="E2529" s="3" t="s">
        <v>1220</v>
      </c>
      <c r="F2529" s="4"/>
      <c r="G2529" s="5">
        <v>9</v>
      </c>
      <c r="H2529" s="7">
        <v>0</v>
      </c>
      <c r="I2529" s="1">
        <v>4</v>
      </c>
      <c r="J2529" s="1">
        <v>3</v>
      </c>
      <c r="K2529" s="1">
        <v>1</v>
      </c>
      <c r="L2529" s="1">
        <v>1</v>
      </c>
      <c r="M2529" s="1">
        <v>0</v>
      </c>
      <c r="N2529" s="6">
        <v>0</v>
      </c>
    </row>
    <row r="2530" spans="2:14" ht="25" x14ac:dyDescent="0.3">
      <c r="E2530" s="52" t="s">
        <v>1221</v>
      </c>
      <c r="F2530" s="48"/>
      <c r="G2530" s="49">
        <v>0</v>
      </c>
      <c r="H2530" s="61">
        <v>0</v>
      </c>
      <c r="I2530" s="28">
        <v>0</v>
      </c>
      <c r="J2530" s="28">
        <v>0</v>
      </c>
      <c r="K2530" s="28">
        <v>0</v>
      </c>
      <c r="L2530" s="28">
        <v>0</v>
      </c>
      <c r="M2530" s="28">
        <v>0</v>
      </c>
      <c r="N2530" s="62">
        <v>0</v>
      </c>
    </row>
    <row r="2532" spans="2:14" x14ac:dyDescent="0.3">
      <c r="B2532" s="35" t="str">
        <f xml:space="preserve"> HYPERLINK("#'目次'!B44", "[38]")</f>
        <v>[38]</v>
      </c>
      <c r="C2532" s="25" t="s">
        <v>54</v>
      </c>
    </row>
    <row r="2535" spans="2:14" x14ac:dyDescent="0.3">
      <c r="C2535" s="25" t="s">
        <v>1165</v>
      </c>
    </row>
    <row r="2536" spans="2:14" ht="37.5" x14ac:dyDescent="0.3">
      <c r="E2536" s="95"/>
      <c r="F2536" s="96"/>
      <c r="G2536" s="37" t="s">
        <v>16</v>
      </c>
      <c r="H2536" s="41" t="s">
        <v>55</v>
      </c>
      <c r="I2536" s="18" t="s">
        <v>56</v>
      </c>
      <c r="J2536" s="18" t="s">
        <v>57</v>
      </c>
      <c r="K2536" s="18" t="s">
        <v>58</v>
      </c>
      <c r="L2536" s="34" t="s">
        <v>59</v>
      </c>
    </row>
    <row r="2537" spans="2:14" x14ac:dyDescent="0.3">
      <c r="E2537" s="97"/>
      <c r="F2537" s="98"/>
      <c r="G2537" s="40"/>
      <c r="H2537" s="36"/>
      <c r="I2537" s="19"/>
      <c r="J2537" s="19"/>
      <c r="K2537" s="19"/>
      <c r="L2537" s="39"/>
    </row>
    <row r="2538" spans="2:14" x14ac:dyDescent="0.3">
      <c r="E2538" s="54" t="s">
        <v>16</v>
      </c>
      <c r="F2538" s="50"/>
      <c r="G2538" s="38">
        <v>55336</v>
      </c>
      <c r="H2538" s="20">
        <v>4906</v>
      </c>
      <c r="I2538" s="20">
        <v>24562</v>
      </c>
      <c r="J2538" s="20">
        <v>17342</v>
      </c>
      <c r="K2538" s="20">
        <v>6139</v>
      </c>
      <c r="L2538" s="51">
        <v>2387</v>
      </c>
    </row>
    <row r="2539" spans="2:14" ht="37.5" x14ac:dyDescent="0.3">
      <c r="E2539" s="3" t="s">
        <v>1166</v>
      </c>
      <c r="F2539" s="4"/>
      <c r="G2539" s="29">
        <v>192</v>
      </c>
      <c r="H2539" s="32">
        <v>15</v>
      </c>
      <c r="I2539" s="17">
        <v>98</v>
      </c>
      <c r="J2539" s="17">
        <v>58</v>
      </c>
      <c r="K2539" s="17">
        <v>19</v>
      </c>
      <c r="L2539" s="33">
        <v>2</v>
      </c>
    </row>
    <row r="2540" spans="2:14" ht="37.5" x14ac:dyDescent="0.3">
      <c r="E2540" s="3" t="s">
        <v>1167</v>
      </c>
      <c r="F2540" s="4"/>
      <c r="G2540" s="5">
        <v>64</v>
      </c>
      <c r="H2540" s="7">
        <v>5</v>
      </c>
      <c r="I2540" s="1">
        <v>31</v>
      </c>
      <c r="J2540" s="1">
        <v>20</v>
      </c>
      <c r="K2540" s="1">
        <v>6</v>
      </c>
      <c r="L2540" s="6">
        <v>2</v>
      </c>
    </row>
    <row r="2541" spans="2:14" ht="37.5" x14ac:dyDescent="0.3">
      <c r="E2541" s="3" t="s">
        <v>1168</v>
      </c>
      <c r="F2541" s="4"/>
      <c r="G2541" s="5">
        <v>26</v>
      </c>
      <c r="H2541" s="7">
        <v>2</v>
      </c>
      <c r="I2541" s="1">
        <v>14</v>
      </c>
      <c r="J2541" s="1">
        <v>6</v>
      </c>
      <c r="K2541" s="1">
        <v>2</v>
      </c>
      <c r="L2541" s="6">
        <v>2</v>
      </c>
    </row>
    <row r="2542" spans="2:14" ht="37.5" x14ac:dyDescent="0.3">
      <c r="E2542" s="3" t="s">
        <v>1169</v>
      </c>
      <c r="F2542" s="4"/>
      <c r="G2542" s="5">
        <v>10</v>
      </c>
      <c r="H2542" s="7">
        <v>0</v>
      </c>
      <c r="I2542" s="1">
        <v>8</v>
      </c>
      <c r="J2542" s="1">
        <v>2</v>
      </c>
      <c r="K2542" s="1">
        <v>0</v>
      </c>
      <c r="L2542" s="6">
        <v>0</v>
      </c>
    </row>
    <row r="2543" spans="2:14" ht="37.5" x14ac:dyDescent="0.3">
      <c r="E2543" s="3" t="s">
        <v>1170</v>
      </c>
      <c r="F2543" s="4"/>
      <c r="G2543" s="5">
        <v>7</v>
      </c>
      <c r="H2543" s="7">
        <v>1</v>
      </c>
      <c r="I2543" s="1">
        <v>4</v>
      </c>
      <c r="J2543" s="1">
        <v>1</v>
      </c>
      <c r="K2543" s="1">
        <v>1</v>
      </c>
      <c r="L2543" s="6">
        <v>0</v>
      </c>
    </row>
    <row r="2544" spans="2:14" ht="37.5" x14ac:dyDescent="0.3">
      <c r="E2544" s="3" t="s">
        <v>1171</v>
      </c>
      <c r="F2544" s="4"/>
      <c r="G2544" s="5">
        <v>4</v>
      </c>
      <c r="H2544" s="7">
        <v>1</v>
      </c>
      <c r="I2544" s="1">
        <v>2</v>
      </c>
      <c r="J2544" s="1">
        <v>0</v>
      </c>
      <c r="K2544" s="1">
        <v>1</v>
      </c>
      <c r="L2544" s="6">
        <v>0</v>
      </c>
    </row>
    <row r="2545" spans="5:12" ht="25" x14ac:dyDescent="0.3">
      <c r="E2545" s="3" t="s">
        <v>1172</v>
      </c>
      <c r="F2545" s="4"/>
      <c r="G2545" s="5">
        <v>0</v>
      </c>
      <c r="H2545" s="7">
        <v>0</v>
      </c>
      <c r="I2545" s="1">
        <v>0</v>
      </c>
      <c r="J2545" s="1">
        <v>0</v>
      </c>
      <c r="K2545" s="1">
        <v>0</v>
      </c>
      <c r="L2545" s="6">
        <v>0</v>
      </c>
    </row>
    <row r="2546" spans="5:12" ht="37.5" x14ac:dyDescent="0.3">
      <c r="E2546" s="3" t="s">
        <v>1173</v>
      </c>
      <c r="F2546" s="4"/>
      <c r="G2546" s="5">
        <v>1159</v>
      </c>
      <c r="H2546" s="7">
        <v>107</v>
      </c>
      <c r="I2546" s="1">
        <v>538</v>
      </c>
      <c r="J2546" s="1">
        <v>365</v>
      </c>
      <c r="K2546" s="1">
        <v>122</v>
      </c>
      <c r="L2546" s="6">
        <v>27</v>
      </c>
    </row>
    <row r="2547" spans="5:12" ht="37.5" x14ac:dyDescent="0.3">
      <c r="E2547" s="3" t="s">
        <v>1174</v>
      </c>
      <c r="F2547" s="4"/>
      <c r="G2547" s="5">
        <v>504</v>
      </c>
      <c r="H2547" s="7">
        <v>59</v>
      </c>
      <c r="I2547" s="1">
        <v>251</v>
      </c>
      <c r="J2547" s="1">
        <v>141</v>
      </c>
      <c r="K2547" s="1">
        <v>39</v>
      </c>
      <c r="L2547" s="6">
        <v>14</v>
      </c>
    </row>
    <row r="2548" spans="5:12" ht="37.5" x14ac:dyDescent="0.3">
      <c r="E2548" s="3" t="s">
        <v>1175</v>
      </c>
      <c r="F2548" s="4"/>
      <c r="G2548" s="5">
        <v>256</v>
      </c>
      <c r="H2548" s="7">
        <v>27</v>
      </c>
      <c r="I2548" s="1">
        <v>143</v>
      </c>
      <c r="J2548" s="1">
        <v>68</v>
      </c>
      <c r="K2548" s="1">
        <v>11</v>
      </c>
      <c r="L2548" s="6">
        <v>7</v>
      </c>
    </row>
    <row r="2549" spans="5:12" ht="37.5" x14ac:dyDescent="0.3">
      <c r="E2549" s="3" t="s">
        <v>1176</v>
      </c>
      <c r="F2549" s="4"/>
      <c r="G2549" s="5">
        <v>120</v>
      </c>
      <c r="H2549" s="7">
        <v>18</v>
      </c>
      <c r="I2549" s="1">
        <v>65</v>
      </c>
      <c r="J2549" s="1">
        <v>28</v>
      </c>
      <c r="K2549" s="1">
        <v>5</v>
      </c>
      <c r="L2549" s="6">
        <v>4</v>
      </c>
    </row>
    <row r="2550" spans="5:12" ht="37.5" x14ac:dyDescent="0.3">
      <c r="E2550" s="3" t="s">
        <v>1177</v>
      </c>
      <c r="F2550" s="4"/>
      <c r="G2550" s="5">
        <v>77</v>
      </c>
      <c r="H2550" s="7">
        <v>15</v>
      </c>
      <c r="I2550" s="1">
        <v>38</v>
      </c>
      <c r="J2550" s="1">
        <v>16</v>
      </c>
      <c r="K2550" s="1">
        <v>6</v>
      </c>
      <c r="L2550" s="6">
        <v>2</v>
      </c>
    </row>
    <row r="2551" spans="5:12" ht="37.5" x14ac:dyDescent="0.3">
      <c r="E2551" s="3" t="s">
        <v>1178</v>
      </c>
      <c r="F2551" s="4"/>
      <c r="G2551" s="5">
        <v>27</v>
      </c>
      <c r="H2551" s="7">
        <v>6</v>
      </c>
      <c r="I2551" s="1">
        <v>9</v>
      </c>
      <c r="J2551" s="1">
        <v>11</v>
      </c>
      <c r="K2551" s="1">
        <v>0</v>
      </c>
      <c r="L2551" s="6">
        <v>1</v>
      </c>
    </row>
    <row r="2552" spans="5:12" ht="25" x14ac:dyDescent="0.3">
      <c r="E2552" s="3" t="s">
        <v>1179</v>
      </c>
      <c r="F2552" s="4"/>
      <c r="G2552" s="5">
        <v>3</v>
      </c>
      <c r="H2552" s="7">
        <v>0</v>
      </c>
      <c r="I2552" s="1">
        <v>2</v>
      </c>
      <c r="J2552" s="1">
        <v>1</v>
      </c>
      <c r="K2552" s="1">
        <v>0</v>
      </c>
      <c r="L2552" s="6">
        <v>0</v>
      </c>
    </row>
    <row r="2553" spans="5:12" ht="37.5" x14ac:dyDescent="0.3">
      <c r="E2553" s="3" t="s">
        <v>1180</v>
      </c>
      <c r="F2553" s="4"/>
      <c r="G2553" s="5">
        <v>2177</v>
      </c>
      <c r="H2553" s="7">
        <v>174</v>
      </c>
      <c r="I2553" s="1">
        <v>949</v>
      </c>
      <c r="J2553" s="1">
        <v>650</v>
      </c>
      <c r="K2553" s="1">
        <v>356</v>
      </c>
      <c r="L2553" s="6">
        <v>48</v>
      </c>
    </row>
    <row r="2554" spans="5:12" ht="37.5" x14ac:dyDescent="0.3">
      <c r="E2554" s="3" t="s">
        <v>1181</v>
      </c>
      <c r="F2554" s="4"/>
      <c r="G2554" s="5">
        <v>1429</v>
      </c>
      <c r="H2554" s="7">
        <v>133</v>
      </c>
      <c r="I2554" s="1">
        <v>716</v>
      </c>
      <c r="J2554" s="1">
        <v>424</v>
      </c>
      <c r="K2554" s="1">
        <v>117</v>
      </c>
      <c r="L2554" s="6">
        <v>39</v>
      </c>
    </row>
    <row r="2555" spans="5:12" ht="37.5" x14ac:dyDescent="0.3">
      <c r="E2555" s="3" t="s">
        <v>1182</v>
      </c>
      <c r="F2555" s="4"/>
      <c r="G2555" s="5">
        <v>993</v>
      </c>
      <c r="H2555" s="7">
        <v>126</v>
      </c>
      <c r="I2555" s="1">
        <v>484</v>
      </c>
      <c r="J2555" s="1">
        <v>283</v>
      </c>
      <c r="K2555" s="1">
        <v>70</v>
      </c>
      <c r="L2555" s="6">
        <v>30</v>
      </c>
    </row>
    <row r="2556" spans="5:12" ht="37.5" x14ac:dyDescent="0.3">
      <c r="E2556" s="3" t="s">
        <v>1183</v>
      </c>
      <c r="F2556" s="4"/>
      <c r="G2556" s="5">
        <v>525</v>
      </c>
      <c r="H2556" s="7">
        <v>86</v>
      </c>
      <c r="I2556" s="1">
        <v>252</v>
      </c>
      <c r="J2556" s="1">
        <v>132</v>
      </c>
      <c r="K2556" s="1">
        <v>35</v>
      </c>
      <c r="L2556" s="6">
        <v>20</v>
      </c>
    </row>
    <row r="2557" spans="5:12" ht="37.5" x14ac:dyDescent="0.3">
      <c r="E2557" s="3" t="s">
        <v>1184</v>
      </c>
      <c r="F2557" s="4"/>
      <c r="G2557" s="5">
        <v>434</v>
      </c>
      <c r="H2557" s="7">
        <v>62</v>
      </c>
      <c r="I2557" s="1">
        <v>220</v>
      </c>
      <c r="J2557" s="1">
        <v>111</v>
      </c>
      <c r="K2557" s="1">
        <v>25</v>
      </c>
      <c r="L2557" s="6">
        <v>16</v>
      </c>
    </row>
    <row r="2558" spans="5:12" ht="37.5" x14ac:dyDescent="0.3">
      <c r="E2558" s="3" t="s">
        <v>1185</v>
      </c>
      <c r="F2558" s="4"/>
      <c r="G2558" s="5">
        <v>192</v>
      </c>
      <c r="H2558" s="7">
        <v>28</v>
      </c>
      <c r="I2558" s="1">
        <v>93</v>
      </c>
      <c r="J2558" s="1">
        <v>51</v>
      </c>
      <c r="K2558" s="1">
        <v>10</v>
      </c>
      <c r="L2558" s="6">
        <v>10</v>
      </c>
    </row>
    <row r="2559" spans="5:12" ht="25" x14ac:dyDescent="0.3">
      <c r="E2559" s="3" t="s">
        <v>1186</v>
      </c>
      <c r="F2559" s="4"/>
      <c r="G2559" s="5">
        <v>5</v>
      </c>
      <c r="H2559" s="7">
        <v>1</v>
      </c>
      <c r="I2559" s="1">
        <v>3</v>
      </c>
      <c r="J2559" s="1">
        <v>1</v>
      </c>
      <c r="K2559" s="1">
        <v>0</v>
      </c>
      <c r="L2559" s="6">
        <v>0</v>
      </c>
    </row>
    <row r="2560" spans="5:12" ht="37.5" x14ac:dyDescent="0.3">
      <c r="E2560" s="3" t="s">
        <v>1187</v>
      </c>
      <c r="F2560" s="4"/>
      <c r="G2560" s="5">
        <v>3496</v>
      </c>
      <c r="H2560" s="7">
        <v>218</v>
      </c>
      <c r="I2560" s="1">
        <v>1384</v>
      </c>
      <c r="J2560" s="1">
        <v>1198</v>
      </c>
      <c r="K2560" s="1">
        <v>582</v>
      </c>
      <c r="L2560" s="6">
        <v>114</v>
      </c>
    </row>
    <row r="2561" spans="5:12" ht="37.5" x14ac:dyDescent="0.3">
      <c r="E2561" s="3" t="s">
        <v>1188</v>
      </c>
      <c r="F2561" s="4"/>
      <c r="G2561" s="5">
        <v>2298</v>
      </c>
      <c r="H2561" s="7">
        <v>155</v>
      </c>
      <c r="I2561" s="1">
        <v>1123</v>
      </c>
      <c r="J2561" s="1">
        <v>721</v>
      </c>
      <c r="K2561" s="1">
        <v>224</v>
      </c>
      <c r="L2561" s="6">
        <v>75</v>
      </c>
    </row>
    <row r="2562" spans="5:12" ht="37.5" x14ac:dyDescent="0.3">
      <c r="E2562" s="3" t="s">
        <v>1189</v>
      </c>
      <c r="F2562" s="4"/>
      <c r="G2562" s="5">
        <v>1907</v>
      </c>
      <c r="H2562" s="7">
        <v>189</v>
      </c>
      <c r="I2562" s="1">
        <v>927</v>
      </c>
      <c r="J2562" s="1">
        <v>543</v>
      </c>
      <c r="K2562" s="1">
        <v>172</v>
      </c>
      <c r="L2562" s="6">
        <v>76</v>
      </c>
    </row>
    <row r="2563" spans="5:12" ht="37.5" x14ac:dyDescent="0.3">
      <c r="E2563" s="3" t="s">
        <v>1190</v>
      </c>
      <c r="F2563" s="4"/>
      <c r="G2563" s="5">
        <v>964</v>
      </c>
      <c r="H2563" s="7">
        <v>103</v>
      </c>
      <c r="I2563" s="1">
        <v>485</v>
      </c>
      <c r="J2563" s="1">
        <v>273</v>
      </c>
      <c r="K2563" s="1">
        <v>65</v>
      </c>
      <c r="L2563" s="6">
        <v>38</v>
      </c>
    </row>
    <row r="2564" spans="5:12" ht="37.5" x14ac:dyDescent="0.3">
      <c r="E2564" s="3" t="s">
        <v>1191</v>
      </c>
      <c r="F2564" s="4"/>
      <c r="G2564" s="5">
        <v>804</v>
      </c>
      <c r="H2564" s="7">
        <v>93</v>
      </c>
      <c r="I2564" s="1">
        <v>401</v>
      </c>
      <c r="J2564" s="1">
        <v>220</v>
      </c>
      <c r="K2564" s="1">
        <v>61</v>
      </c>
      <c r="L2564" s="6">
        <v>29</v>
      </c>
    </row>
    <row r="2565" spans="5:12" ht="37.5" x14ac:dyDescent="0.3">
      <c r="E2565" s="3" t="s">
        <v>1192</v>
      </c>
      <c r="F2565" s="4"/>
      <c r="G2565" s="5">
        <v>369</v>
      </c>
      <c r="H2565" s="7">
        <v>59</v>
      </c>
      <c r="I2565" s="1">
        <v>185</v>
      </c>
      <c r="J2565" s="1">
        <v>78</v>
      </c>
      <c r="K2565" s="1">
        <v>26</v>
      </c>
      <c r="L2565" s="6">
        <v>21</v>
      </c>
    </row>
    <row r="2566" spans="5:12" ht="25" x14ac:dyDescent="0.3">
      <c r="E2566" s="3" t="s">
        <v>1193</v>
      </c>
      <c r="F2566" s="4"/>
      <c r="G2566" s="5">
        <v>15</v>
      </c>
      <c r="H2566" s="7">
        <v>3</v>
      </c>
      <c r="I2566" s="1">
        <v>8</v>
      </c>
      <c r="J2566" s="1">
        <v>1</v>
      </c>
      <c r="K2566" s="1">
        <v>1</v>
      </c>
      <c r="L2566" s="6">
        <v>2</v>
      </c>
    </row>
    <row r="2567" spans="5:12" ht="37.5" x14ac:dyDescent="0.3">
      <c r="E2567" s="3" t="s">
        <v>1194</v>
      </c>
      <c r="F2567" s="4"/>
      <c r="G2567" s="5">
        <v>3708</v>
      </c>
      <c r="H2567" s="7">
        <v>177</v>
      </c>
      <c r="I2567" s="1">
        <v>1437</v>
      </c>
      <c r="J2567" s="1">
        <v>1379</v>
      </c>
      <c r="K2567" s="1">
        <v>611</v>
      </c>
      <c r="L2567" s="6">
        <v>104</v>
      </c>
    </row>
    <row r="2568" spans="5:12" ht="37.5" x14ac:dyDescent="0.3">
      <c r="E2568" s="3" t="s">
        <v>1195</v>
      </c>
      <c r="F2568" s="4"/>
      <c r="G2568" s="5">
        <v>2236</v>
      </c>
      <c r="H2568" s="7">
        <v>140</v>
      </c>
      <c r="I2568" s="1">
        <v>1014</v>
      </c>
      <c r="J2568" s="1">
        <v>744</v>
      </c>
      <c r="K2568" s="1">
        <v>245</v>
      </c>
      <c r="L2568" s="6">
        <v>93</v>
      </c>
    </row>
    <row r="2569" spans="5:12" ht="37.5" x14ac:dyDescent="0.3">
      <c r="E2569" s="3" t="s">
        <v>1196</v>
      </c>
      <c r="F2569" s="4"/>
      <c r="G2569" s="5">
        <v>1963</v>
      </c>
      <c r="H2569" s="7">
        <v>146</v>
      </c>
      <c r="I2569" s="1">
        <v>942</v>
      </c>
      <c r="J2569" s="1">
        <v>620</v>
      </c>
      <c r="K2569" s="1">
        <v>172</v>
      </c>
      <c r="L2569" s="6">
        <v>83</v>
      </c>
    </row>
    <row r="2570" spans="5:12" ht="37.5" x14ac:dyDescent="0.3">
      <c r="E2570" s="3" t="s">
        <v>1197</v>
      </c>
      <c r="F2570" s="4"/>
      <c r="G2570" s="5">
        <v>834</v>
      </c>
      <c r="H2570" s="7">
        <v>94</v>
      </c>
      <c r="I2570" s="1">
        <v>386</v>
      </c>
      <c r="J2570" s="1">
        <v>257</v>
      </c>
      <c r="K2570" s="1">
        <v>58</v>
      </c>
      <c r="L2570" s="6">
        <v>39</v>
      </c>
    </row>
    <row r="2571" spans="5:12" ht="37.5" x14ac:dyDescent="0.3">
      <c r="E2571" s="3" t="s">
        <v>1198</v>
      </c>
      <c r="F2571" s="4"/>
      <c r="G2571" s="5">
        <v>674</v>
      </c>
      <c r="H2571" s="7">
        <v>67</v>
      </c>
      <c r="I2571" s="1">
        <v>323</v>
      </c>
      <c r="J2571" s="1">
        <v>195</v>
      </c>
      <c r="K2571" s="1">
        <v>52</v>
      </c>
      <c r="L2571" s="6">
        <v>37</v>
      </c>
    </row>
    <row r="2572" spans="5:12" ht="37.5" x14ac:dyDescent="0.3">
      <c r="E2572" s="3" t="s">
        <v>1199</v>
      </c>
      <c r="F2572" s="4"/>
      <c r="G2572" s="5">
        <v>365</v>
      </c>
      <c r="H2572" s="7">
        <v>52</v>
      </c>
      <c r="I2572" s="1">
        <v>167</v>
      </c>
      <c r="J2572" s="1">
        <v>102</v>
      </c>
      <c r="K2572" s="1">
        <v>26</v>
      </c>
      <c r="L2572" s="6">
        <v>18</v>
      </c>
    </row>
    <row r="2573" spans="5:12" ht="25" x14ac:dyDescent="0.3">
      <c r="E2573" s="3" t="s">
        <v>1200</v>
      </c>
      <c r="F2573" s="4"/>
      <c r="G2573" s="5">
        <v>18</v>
      </c>
      <c r="H2573" s="7">
        <v>5</v>
      </c>
      <c r="I2573" s="1">
        <v>8</v>
      </c>
      <c r="J2573" s="1">
        <v>3</v>
      </c>
      <c r="K2573" s="1">
        <v>1</v>
      </c>
      <c r="L2573" s="6">
        <v>1</v>
      </c>
    </row>
    <row r="2574" spans="5:12" ht="37.5" x14ac:dyDescent="0.3">
      <c r="E2574" s="3" t="s">
        <v>1201</v>
      </c>
      <c r="F2574" s="4"/>
      <c r="G2574" s="5">
        <v>1623</v>
      </c>
      <c r="H2574" s="7">
        <v>53</v>
      </c>
      <c r="I2574" s="1">
        <v>525</v>
      </c>
      <c r="J2574" s="1">
        <v>640</v>
      </c>
      <c r="K2574" s="1">
        <v>361</v>
      </c>
      <c r="L2574" s="6">
        <v>44</v>
      </c>
    </row>
    <row r="2575" spans="5:12" ht="37.5" x14ac:dyDescent="0.3">
      <c r="E2575" s="3" t="s">
        <v>1202</v>
      </c>
      <c r="F2575" s="4"/>
      <c r="G2575" s="5">
        <v>1005</v>
      </c>
      <c r="H2575" s="7">
        <v>39</v>
      </c>
      <c r="I2575" s="1">
        <v>365</v>
      </c>
      <c r="J2575" s="1">
        <v>414</v>
      </c>
      <c r="K2575" s="1">
        <v>143</v>
      </c>
      <c r="L2575" s="6">
        <v>44</v>
      </c>
    </row>
    <row r="2576" spans="5:12" ht="37.5" x14ac:dyDescent="0.3">
      <c r="E2576" s="3" t="s">
        <v>1203</v>
      </c>
      <c r="F2576" s="4"/>
      <c r="G2576" s="5">
        <v>786</v>
      </c>
      <c r="H2576" s="7">
        <v>35</v>
      </c>
      <c r="I2576" s="1">
        <v>306</v>
      </c>
      <c r="J2576" s="1">
        <v>323</v>
      </c>
      <c r="K2576" s="1">
        <v>98</v>
      </c>
      <c r="L2576" s="6">
        <v>24</v>
      </c>
    </row>
    <row r="2577" spans="5:12" ht="37.5" x14ac:dyDescent="0.3">
      <c r="E2577" s="3" t="s">
        <v>1204</v>
      </c>
      <c r="F2577" s="4"/>
      <c r="G2577" s="5">
        <v>293</v>
      </c>
      <c r="H2577" s="7">
        <v>21</v>
      </c>
      <c r="I2577" s="1">
        <v>149</v>
      </c>
      <c r="J2577" s="1">
        <v>92</v>
      </c>
      <c r="K2577" s="1">
        <v>24</v>
      </c>
      <c r="L2577" s="6">
        <v>7</v>
      </c>
    </row>
    <row r="2578" spans="5:12" ht="37.5" x14ac:dyDescent="0.3">
      <c r="E2578" s="3" t="s">
        <v>1205</v>
      </c>
      <c r="F2578" s="4"/>
      <c r="G2578" s="5">
        <v>278</v>
      </c>
      <c r="H2578" s="7">
        <v>13</v>
      </c>
      <c r="I2578" s="1">
        <v>125</v>
      </c>
      <c r="J2578" s="1">
        <v>95</v>
      </c>
      <c r="K2578" s="1">
        <v>29</v>
      </c>
      <c r="L2578" s="6">
        <v>16</v>
      </c>
    </row>
    <row r="2579" spans="5:12" ht="37.5" x14ac:dyDescent="0.3">
      <c r="E2579" s="3" t="s">
        <v>1206</v>
      </c>
      <c r="F2579" s="4"/>
      <c r="G2579" s="5">
        <v>130</v>
      </c>
      <c r="H2579" s="7">
        <v>18</v>
      </c>
      <c r="I2579" s="1">
        <v>46</v>
      </c>
      <c r="J2579" s="1">
        <v>42</v>
      </c>
      <c r="K2579" s="1">
        <v>13</v>
      </c>
      <c r="L2579" s="6">
        <v>11</v>
      </c>
    </row>
    <row r="2580" spans="5:12" ht="25" x14ac:dyDescent="0.3">
      <c r="E2580" s="3" t="s">
        <v>1207</v>
      </c>
      <c r="F2580" s="4"/>
      <c r="G2580" s="5">
        <v>10</v>
      </c>
      <c r="H2580" s="7">
        <v>1</v>
      </c>
      <c r="I2580" s="1">
        <v>3</v>
      </c>
      <c r="J2580" s="1">
        <v>5</v>
      </c>
      <c r="K2580" s="1">
        <v>1</v>
      </c>
      <c r="L2580" s="6">
        <v>0</v>
      </c>
    </row>
    <row r="2581" spans="5:12" ht="37.5" x14ac:dyDescent="0.3">
      <c r="E2581" s="3" t="s">
        <v>1208</v>
      </c>
      <c r="F2581" s="4"/>
      <c r="G2581" s="5">
        <v>598</v>
      </c>
      <c r="H2581" s="7">
        <v>16</v>
      </c>
      <c r="I2581" s="1">
        <v>133</v>
      </c>
      <c r="J2581" s="1">
        <v>281</v>
      </c>
      <c r="K2581" s="1">
        <v>151</v>
      </c>
      <c r="L2581" s="6">
        <v>17</v>
      </c>
    </row>
    <row r="2582" spans="5:12" ht="37.5" x14ac:dyDescent="0.3">
      <c r="E2582" s="3" t="s">
        <v>1209</v>
      </c>
      <c r="F2582" s="4"/>
      <c r="G2582" s="5">
        <v>379</v>
      </c>
      <c r="H2582" s="7">
        <v>7</v>
      </c>
      <c r="I2582" s="1">
        <v>122</v>
      </c>
      <c r="J2582" s="1">
        <v>174</v>
      </c>
      <c r="K2582" s="1">
        <v>65</v>
      </c>
      <c r="L2582" s="6">
        <v>11</v>
      </c>
    </row>
    <row r="2583" spans="5:12" ht="37.5" x14ac:dyDescent="0.3">
      <c r="E2583" s="3" t="s">
        <v>1210</v>
      </c>
      <c r="F2583" s="4"/>
      <c r="G2583" s="5">
        <v>269</v>
      </c>
      <c r="H2583" s="7">
        <v>13</v>
      </c>
      <c r="I2583" s="1">
        <v>88</v>
      </c>
      <c r="J2583" s="1">
        <v>109</v>
      </c>
      <c r="K2583" s="1">
        <v>43</v>
      </c>
      <c r="L2583" s="6">
        <v>16</v>
      </c>
    </row>
    <row r="2584" spans="5:12" ht="37.5" x14ac:dyDescent="0.3">
      <c r="E2584" s="3" t="s">
        <v>1211</v>
      </c>
      <c r="F2584" s="4"/>
      <c r="G2584" s="5">
        <v>123</v>
      </c>
      <c r="H2584" s="7">
        <v>4</v>
      </c>
      <c r="I2584" s="1">
        <v>49</v>
      </c>
      <c r="J2584" s="1">
        <v>47</v>
      </c>
      <c r="K2584" s="1">
        <v>17</v>
      </c>
      <c r="L2584" s="6">
        <v>6</v>
      </c>
    </row>
    <row r="2585" spans="5:12" ht="37.5" x14ac:dyDescent="0.3">
      <c r="E2585" s="3" t="s">
        <v>1212</v>
      </c>
      <c r="F2585" s="4"/>
      <c r="G2585" s="5">
        <v>135</v>
      </c>
      <c r="H2585" s="7">
        <v>4</v>
      </c>
      <c r="I2585" s="1">
        <v>55</v>
      </c>
      <c r="J2585" s="1">
        <v>55</v>
      </c>
      <c r="K2585" s="1">
        <v>11</v>
      </c>
      <c r="L2585" s="6">
        <v>10</v>
      </c>
    </row>
    <row r="2586" spans="5:12" ht="37.5" x14ac:dyDescent="0.3">
      <c r="E2586" s="3" t="s">
        <v>1213</v>
      </c>
      <c r="F2586" s="4"/>
      <c r="G2586" s="5">
        <v>64</v>
      </c>
      <c r="H2586" s="7">
        <v>2</v>
      </c>
      <c r="I2586" s="1">
        <v>28</v>
      </c>
      <c r="J2586" s="1">
        <v>26</v>
      </c>
      <c r="K2586" s="1">
        <v>4</v>
      </c>
      <c r="L2586" s="6">
        <v>4</v>
      </c>
    </row>
    <row r="2587" spans="5:12" ht="25" x14ac:dyDescent="0.3">
      <c r="E2587" s="3" t="s">
        <v>1214</v>
      </c>
      <c r="F2587" s="4"/>
      <c r="G2587" s="5">
        <v>6</v>
      </c>
      <c r="H2587" s="7">
        <v>3</v>
      </c>
      <c r="I2587" s="1">
        <v>1</v>
      </c>
      <c r="J2587" s="1">
        <v>1</v>
      </c>
      <c r="K2587" s="1">
        <v>1</v>
      </c>
      <c r="L2587" s="6">
        <v>0</v>
      </c>
    </row>
    <row r="2588" spans="5:12" ht="37.5" x14ac:dyDescent="0.3">
      <c r="E2588" s="3" t="s">
        <v>1215</v>
      </c>
      <c r="F2588" s="4"/>
      <c r="G2588" s="5">
        <v>100</v>
      </c>
      <c r="H2588" s="7">
        <v>2</v>
      </c>
      <c r="I2588" s="1">
        <v>25</v>
      </c>
      <c r="J2588" s="1">
        <v>43</v>
      </c>
      <c r="K2588" s="1">
        <v>28</v>
      </c>
      <c r="L2588" s="6">
        <v>2</v>
      </c>
    </row>
    <row r="2589" spans="5:12" ht="37.5" x14ac:dyDescent="0.3">
      <c r="E2589" s="3" t="s">
        <v>1216</v>
      </c>
      <c r="F2589" s="4"/>
      <c r="G2589" s="5">
        <v>60</v>
      </c>
      <c r="H2589" s="7">
        <v>1</v>
      </c>
      <c r="I2589" s="1">
        <v>14</v>
      </c>
      <c r="J2589" s="1">
        <v>25</v>
      </c>
      <c r="K2589" s="1">
        <v>16</v>
      </c>
      <c r="L2589" s="6">
        <v>4</v>
      </c>
    </row>
    <row r="2590" spans="5:12" ht="37.5" x14ac:dyDescent="0.3">
      <c r="E2590" s="3" t="s">
        <v>1217</v>
      </c>
      <c r="F2590" s="4"/>
      <c r="G2590" s="5">
        <v>60</v>
      </c>
      <c r="H2590" s="7">
        <v>2</v>
      </c>
      <c r="I2590" s="1">
        <v>15</v>
      </c>
      <c r="J2590" s="1">
        <v>25</v>
      </c>
      <c r="K2590" s="1">
        <v>15</v>
      </c>
      <c r="L2590" s="6">
        <v>3</v>
      </c>
    </row>
    <row r="2591" spans="5:12" ht="37.5" x14ac:dyDescent="0.3">
      <c r="E2591" s="3" t="s">
        <v>1218</v>
      </c>
      <c r="F2591" s="4"/>
      <c r="G2591" s="5">
        <v>21</v>
      </c>
      <c r="H2591" s="7">
        <v>2</v>
      </c>
      <c r="I2591" s="1">
        <v>9</v>
      </c>
      <c r="J2591" s="1">
        <v>9</v>
      </c>
      <c r="K2591" s="1">
        <v>1</v>
      </c>
      <c r="L2591" s="6">
        <v>0</v>
      </c>
    </row>
    <row r="2592" spans="5:12" ht="37.5" x14ac:dyDescent="0.3">
      <c r="E2592" s="3" t="s">
        <v>1219</v>
      </c>
      <c r="F2592" s="4"/>
      <c r="G2592" s="5">
        <v>20</v>
      </c>
      <c r="H2592" s="7">
        <v>0</v>
      </c>
      <c r="I2592" s="1">
        <v>8</v>
      </c>
      <c r="J2592" s="1">
        <v>7</v>
      </c>
      <c r="K2592" s="1">
        <v>4</v>
      </c>
      <c r="L2592" s="6">
        <v>1</v>
      </c>
    </row>
    <row r="2593" spans="2:14" ht="37.5" x14ac:dyDescent="0.3">
      <c r="E2593" s="3" t="s">
        <v>1220</v>
      </c>
      <c r="F2593" s="4"/>
      <c r="G2593" s="5">
        <v>9</v>
      </c>
      <c r="H2593" s="7">
        <v>1</v>
      </c>
      <c r="I2593" s="1">
        <v>7</v>
      </c>
      <c r="J2593" s="1">
        <v>1</v>
      </c>
      <c r="K2593" s="1">
        <v>0</v>
      </c>
      <c r="L2593" s="6">
        <v>0</v>
      </c>
    </row>
    <row r="2594" spans="2:14" ht="25" x14ac:dyDescent="0.3">
      <c r="E2594" s="52" t="s">
        <v>1221</v>
      </c>
      <c r="F2594" s="48"/>
      <c r="G2594" s="49">
        <v>0</v>
      </c>
      <c r="H2594" s="61">
        <v>0</v>
      </c>
      <c r="I2594" s="28">
        <v>0</v>
      </c>
      <c r="J2594" s="28">
        <v>0</v>
      </c>
      <c r="K2594" s="28">
        <v>0</v>
      </c>
      <c r="L2594" s="62">
        <v>0</v>
      </c>
    </row>
    <row r="2596" spans="2:14" x14ac:dyDescent="0.3">
      <c r="B2596" s="35" t="str">
        <f xml:space="preserve"> HYPERLINK("#'目次'!B45", "[39]")</f>
        <v>[39]</v>
      </c>
      <c r="C2596" s="25" t="s">
        <v>14</v>
      </c>
    </row>
    <row r="2599" spans="2:14" x14ac:dyDescent="0.3">
      <c r="C2599" s="25" t="s">
        <v>1224</v>
      </c>
    </row>
    <row r="2600" spans="2:14" ht="25" x14ac:dyDescent="0.3">
      <c r="E2600" s="95"/>
      <c r="F2600" s="96"/>
      <c r="G2600" s="37" t="s">
        <v>16</v>
      </c>
      <c r="H2600" s="41" t="s">
        <v>17</v>
      </c>
      <c r="I2600" s="18" t="s">
        <v>18</v>
      </c>
      <c r="J2600" s="18" t="s">
        <v>19</v>
      </c>
      <c r="K2600" s="18" t="s">
        <v>20</v>
      </c>
      <c r="L2600" s="18" t="s">
        <v>21</v>
      </c>
      <c r="M2600" s="18" t="s">
        <v>22</v>
      </c>
      <c r="N2600" s="34" t="s">
        <v>23</v>
      </c>
    </row>
    <row r="2601" spans="2:14" x14ac:dyDescent="0.3">
      <c r="E2601" s="97"/>
      <c r="F2601" s="98"/>
      <c r="G2601" s="40"/>
      <c r="H2601" s="36"/>
      <c r="I2601" s="19"/>
      <c r="J2601" s="19"/>
      <c r="K2601" s="19"/>
      <c r="L2601" s="19"/>
      <c r="M2601" s="19"/>
      <c r="N2601" s="39"/>
    </row>
    <row r="2602" spans="2:14" x14ac:dyDescent="0.3">
      <c r="E2602" s="54" t="s">
        <v>16</v>
      </c>
      <c r="F2602" s="50"/>
      <c r="G2602" s="38">
        <v>55336</v>
      </c>
      <c r="H2602" s="20">
        <v>10222</v>
      </c>
      <c r="I2602" s="20">
        <v>19178</v>
      </c>
      <c r="J2602" s="20">
        <v>13973</v>
      </c>
      <c r="K2602" s="20">
        <v>7022</v>
      </c>
      <c r="L2602" s="20">
        <v>3794</v>
      </c>
      <c r="M2602" s="20">
        <v>900</v>
      </c>
      <c r="N2602" s="51">
        <v>247</v>
      </c>
    </row>
    <row r="2603" spans="2:14" ht="37.5" x14ac:dyDescent="0.3">
      <c r="E2603" s="3" t="s">
        <v>1225</v>
      </c>
      <c r="F2603" s="4"/>
      <c r="G2603" s="29">
        <v>7433</v>
      </c>
      <c r="H2603" s="32">
        <v>1748</v>
      </c>
      <c r="I2603" s="17">
        <v>2705</v>
      </c>
      <c r="J2603" s="17">
        <v>1760</v>
      </c>
      <c r="K2603" s="17">
        <v>791</v>
      </c>
      <c r="L2603" s="17">
        <v>345</v>
      </c>
      <c r="M2603" s="17">
        <v>71</v>
      </c>
      <c r="N2603" s="33">
        <v>13</v>
      </c>
    </row>
    <row r="2604" spans="2:14" ht="37.5" x14ac:dyDescent="0.3">
      <c r="E2604" s="3" t="s">
        <v>1226</v>
      </c>
      <c r="F2604" s="4"/>
      <c r="G2604" s="5">
        <v>4659</v>
      </c>
      <c r="H2604" s="7">
        <v>893</v>
      </c>
      <c r="I2604" s="1">
        <v>1806</v>
      </c>
      <c r="J2604" s="1">
        <v>1115</v>
      </c>
      <c r="K2604" s="1">
        <v>570</v>
      </c>
      <c r="L2604" s="1">
        <v>209</v>
      </c>
      <c r="M2604" s="1">
        <v>55</v>
      </c>
      <c r="N2604" s="6">
        <v>11</v>
      </c>
    </row>
    <row r="2605" spans="2:14" ht="37.5" x14ac:dyDescent="0.3">
      <c r="E2605" s="3" t="s">
        <v>1227</v>
      </c>
      <c r="F2605" s="4"/>
      <c r="G2605" s="5">
        <v>4380</v>
      </c>
      <c r="H2605" s="7">
        <v>757</v>
      </c>
      <c r="I2605" s="1">
        <v>1759</v>
      </c>
      <c r="J2605" s="1">
        <v>1065</v>
      </c>
      <c r="K2605" s="1">
        <v>531</v>
      </c>
      <c r="L2605" s="1">
        <v>207</v>
      </c>
      <c r="M2605" s="1">
        <v>57</v>
      </c>
      <c r="N2605" s="6">
        <v>4</v>
      </c>
    </row>
    <row r="2606" spans="2:14" ht="37.5" x14ac:dyDescent="0.3">
      <c r="E2606" s="3" t="s">
        <v>1228</v>
      </c>
      <c r="F2606" s="4"/>
      <c r="G2606" s="5">
        <v>2247</v>
      </c>
      <c r="H2606" s="7">
        <v>404</v>
      </c>
      <c r="I2606" s="1">
        <v>857</v>
      </c>
      <c r="J2606" s="1">
        <v>509</v>
      </c>
      <c r="K2606" s="1">
        <v>305</v>
      </c>
      <c r="L2606" s="1">
        <v>132</v>
      </c>
      <c r="M2606" s="1">
        <v>35</v>
      </c>
      <c r="N2606" s="6">
        <v>5</v>
      </c>
    </row>
    <row r="2607" spans="2:14" ht="37.5" x14ac:dyDescent="0.3">
      <c r="E2607" s="3" t="s">
        <v>1229</v>
      </c>
      <c r="F2607" s="4"/>
      <c r="G2607" s="5">
        <v>2374</v>
      </c>
      <c r="H2607" s="7">
        <v>423</v>
      </c>
      <c r="I2607" s="1">
        <v>949</v>
      </c>
      <c r="J2607" s="1">
        <v>512</v>
      </c>
      <c r="K2607" s="1">
        <v>314</v>
      </c>
      <c r="L2607" s="1">
        <v>135</v>
      </c>
      <c r="M2607" s="1">
        <v>37</v>
      </c>
      <c r="N2607" s="6">
        <v>4</v>
      </c>
    </row>
    <row r="2608" spans="2:14" ht="37.5" x14ac:dyDescent="0.3">
      <c r="E2608" s="3" t="s">
        <v>1230</v>
      </c>
      <c r="F2608" s="4"/>
      <c r="G2608" s="5">
        <v>1451</v>
      </c>
      <c r="H2608" s="7">
        <v>227</v>
      </c>
      <c r="I2608" s="1">
        <v>525</v>
      </c>
      <c r="J2608" s="1">
        <v>333</v>
      </c>
      <c r="K2608" s="1">
        <v>206</v>
      </c>
      <c r="L2608" s="1">
        <v>132</v>
      </c>
      <c r="M2608" s="1">
        <v>27</v>
      </c>
      <c r="N2608" s="6">
        <v>1</v>
      </c>
    </row>
    <row r="2609" spans="5:14" ht="25" x14ac:dyDescent="0.3">
      <c r="E2609" s="3" t="s">
        <v>1231</v>
      </c>
      <c r="F2609" s="4"/>
      <c r="G2609" s="5">
        <v>91</v>
      </c>
      <c r="H2609" s="7">
        <v>16</v>
      </c>
      <c r="I2609" s="1">
        <v>22</v>
      </c>
      <c r="J2609" s="1">
        <v>17</v>
      </c>
      <c r="K2609" s="1">
        <v>17</v>
      </c>
      <c r="L2609" s="1">
        <v>15</v>
      </c>
      <c r="M2609" s="1">
        <v>4</v>
      </c>
      <c r="N2609" s="6">
        <v>0</v>
      </c>
    </row>
    <row r="2610" spans="5:14" ht="37.5" x14ac:dyDescent="0.3">
      <c r="E2610" s="3" t="s">
        <v>1232</v>
      </c>
      <c r="F2610" s="4"/>
      <c r="G2610" s="5">
        <v>10325</v>
      </c>
      <c r="H2610" s="7">
        <v>2281</v>
      </c>
      <c r="I2610" s="1">
        <v>3452</v>
      </c>
      <c r="J2610" s="1">
        <v>2692</v>
      </c>
      <c r="K2610" s="1">
        <v>1155</v>
      </c>
      <c r="L2610" s="1">
        <v>606</v>
      </c>
      <c r="M2610" s="1">
        <v>117</v>
      </c>
      <c r="N2610" s="6">
        <v>22</v>
      </c>
    </row>
    <row r="2611" spans="5:14" ht="37.5" x14ac:dyDescent="0.3">
      <c r="E2611" s="3" t="s">
        <v>1233</v>
      </c>
      <c r="F2611" s="4"/>
      <c r="G2611" s="5">
        <v>6716</v>
      </c>
      <c r="H2611" s="7">
        <v>1021</v>
      </c>
      <c r="I2611" s="1">
        <v>2216</v>
      </c>
      <c r="J2611" s="1">
        <v>2018</v>
      </c>
      <c r="K2611" s="1">
        <v>880</v>
      </c>
      <c r="L2611" s="1">
        <v>469</v>
      </c>
      <c r="M2611" s="1">
        <v>98</v>
      </c>
      <c r="N2611" s="6">
        <v>14</v>
      </c>
    </row>
    <row r="2612" spans="5:14" ht="37.5" x14ac:dyDescent="0.3">
      <c r="E2612" s="3" t="s">
        <v>1234</v>
      </c>
      <c r="F2612" s="4"/>
      <c r="G2612" s="5">
        <v>4536</v>
      </c>
      <c r="H2612" s="7">
        <v>668</v>
      </c>
      <c r="I2612" s="1">
        <v>1413</v>
      </c>
      <c r="J2612" s="1">
        <v>1256</v>
      </c>
      <c r="K2612" s="1">
        <v>680</v>
      </c>
      <c r="L2612" s="1">
        <v>414</v>
      </c>
      <c r="M2612" s="1">
        <v>93</v>
      </c>
      <c r="N2612" s="6">
        <v>12</v>
      </c>
    </row>
    <row r="2613" spans="5:14" ht="37.5" x14ac:dyDescent="0.3">
      <c r="E2613" s="3" t="s">
        <v>1235</v>
      </c>
      <c r="F2613" s="4"/>
      <c r="G2613" s="5">
        <v>2245</v>
      </c>
      <c r="H2613" s="7">
        <v>291</v>
      </c>
      <c r="I2613" s="1">
        <v>649</v>
      </c>
      <c r="J2613" s="1">
        <v>639</v>
      </c>
      <c r="K2613" s="1">
        <v>381</v>
      </c>
      <c r="L2613" s="1">
        <v>242</v>
      </c>
      <c r="M2613" s="1">
        <v>36</v>
      </c>
      <c r="N2613" s="6">
        <v>7</v>
      </c>
    </row>
    <row r="2614" spans="5:14" ht="37.5" x14ac:dyDescent="0.3">
      <c r="E2614" s="3" t="s">
        <v>1236</v>
      </c>
      <c r="F2614" s="4"/>
      <c r="G2614" s="5">
        <v>1674</v>
      </c>
      <c r="H2614" s="7">
        <v>228</v>
      </c>
      <c r="I2614" s="1">
        <v>478</v>
      </c>
      <c r="J2614" s="1">
        <v>430</v>
      </c>
      <c r="K2614" s="1">
        <v>288</v>
      </c>
      <c r="L2614" s="1">
        <v>217</v>
      </c>
      <c r="M2614" s="1">
        <v>29</v>
      </c>
      <c r="N2614" s="6">
        <v>4</v>
      </c>
    </row>
    <row r="2615" spans="5:14" ht="37.5" x14ac:dyDescent="0.3">
      <c r="E2615" s="3" t="s">
        <v>1237</v>
      </c>
      <c r="F2615" s="4"/>
      <c r="G2615" s="5">
        <v>850</v>
      </c>
      <c r="H2615" s="7">
        <v>99</v>
      </c>
      <c r="I2615" s="1">
        <v>221</v>
      </c>
      <c r="J2615" s="1">
        <v>221</v>
      </c>
      <c r="K2615" s="1">
        <v>151</v>
      </c>
      <c r="L2615" s="1">
        <v>142</v>
      </c>
      <c r="M2615" s="1">
        <v>13</v>
      </c>
      <c r="N2615" s="6">
        <v>3</v>
      </c>
    </row>
    <row r="2616" spans="5:14" ht="25" x14ac:dyDescent="0.3">
      <c r="E2616" s="3" t="s">
        <v>1238</v>
      </c>
      <c r="F2616" s="4"/>
      <c r="G2616" s="5">
        <v>43</v>
      </c>
      <c r="H2616" s="7">
        <v>7</v>
      </c>
      <c r="I2616" s="1">
        <v>10</v>
      </c>
      <c r="J2616" s="1">
        <v>5</v>
      </c>
      <c r="K2616" s="1">
        <v>8</v>
      </c>
      <c r="L2616" s="1">
        <v>12</v>
      </c>
      <c r="M2616" s="1">
        <v>0</v>
      </c>
      <c r="N2616" s="6">
        <v>1</v>
      </c>
    </row>
    <row r="2617" spans="5:14" ht="37.5" x14ac:dyDescent="0.3">
      <c r="E2617" s="3" t="s">
        <v>1239</v>
      </c>
      <c r="F2617" s="4"/>
      <c r="G2617" s="5">
        <v>128</v>
      </c>
      <c r="H2617" s="7">
        <v>11</v>
      </c>
      <c r="I2617" s="1">
        <v>30</v>
      </c>
      <c r="J2617" s="1">
        <v>33</v>
      </c>
      <c r="K2617" s="1">
        <v>21</v>
      </c>
      <c r="L2617" s="1">
        <v>22</v>
      </c>
      <c r="M2617" s="1">
        <v>8</v>
      </c>
      <c r="N2617" s="6">
        <v>3</v>
      </c>
    </row>
    <row r="2618" spans="5:14" ht="37.5" x14ac:dyDescent="0.3">
      <c r="E2618" s="3" t="s">
        <v>1240</v>
      </c>
      <c r="F2618" s="4"/>
      <c r="G2618" s="5">
        <v>85</v>
      </c>
      <c r="H2618" s="7">
        <v>12</v>
      </c>
      <c r="I2618" s="1">
        <v>26</v>
      </c>
      <c r="J2618" s="1">
        <v>19</v>
      </c>
      <c r="K2618" s="1">
        <v>9</v>
      </c>
      <c r="L2618" s="1">
        <v>12</v>
      </c>
      <c r="M2618" s="1">
        <v>5</v>
      </c>
      <c r="N2618" s="6">
        <v>2</v>
      </c>
    </row>
    <row r="2619" spans="5:14" ht="37.5" x14ac:dyDescent="0.3">
      <c r="E2619" s="3" t="s">
        <v>1241</v>
      </c>
      <c r="F2619" s="4"/>
      <c r="G2619" s="5">
        <v>57</v>
      </c>
      <c r="H2619" s="7">
        <v>6</v>
      </c>
      <c r="I2619" s="1">
        <v>11</v>
      </c>
      <c r="J2619" s="1">
        <v>21</v>
      </c>
      <c r="K2619" s="1">
        <v>8</v>
      </c>
      <c r="L2619" s="1">
        <v>8</v>
      </c>
      <c r="M2619" s="1">
        <v>2</v>
      </c>
      <c r="N2619" s="6">
        <v>1</v>
      </c>
    </row>
    <row r="2620" spans="5:14" ht="37.5" x14ac:dyDescent="0.3">
      <c r="E2620" s="3" t="s">
        <v>1242</v>
      </c>
      <c r="F2620" s="4"/>
      <c r="G2620" s="5">
        <v>39</v>
      </c>
      <c r="H2620" s="7">
        <v>6</v>
      </c>
      <c r="I2620" s="1">
        <v>8</v>
      </c>
      <c r="J2620" s="1">
        <v>10</v>
      </c>
      <c r="K2620" s="1">
        <v>5</v>
      </c>
      <c r="L2620" s="1">
        <v>7</v>
      </c>
      <c r="M2620" s="1">
        <v>1</v>
      </c>
      <c r="N2620" s="6">
        <v>2</v>
      </c>
    </row>
    <row r="2621" spans="5:14" ht="37.5" x14ac:dyDescent="0.3">
      <c r="E2621" s="3" t="s">
        <v>1243</v>
      </c>
      <c r="F2621" s="4"/>
      <c r="G2621" s="5">
        <v>25</v>
      </c>
      <c r="H2621" s="7">
        <v>3</v>
      </c>
      <c r="I2621" s="1">
        <v>7</v>
      </c>
      <c r="J2621" s="1">
        <v>9</v>
      </c>
      <c r="K2621" s="1">
        <v>2</v>
      </c>
      <c r="L2621" s="1">
        <v>2</v>
      </c>
      <c r="M2621" s="1">
        <v>1</v>
      </c>
      <c r="N2621" s="6">
        <v>1</v>
      </c>
    </row>
    <row r="2622" spans="5:14" ht="37.5" x14ac:dyDescent="0.3">
      <c r="E2622" s="3" t="s">
        <v>1244</v>
      </c>
      <c r="F2622" s="4"/>
      <c r="G2622" s="5">
        <v>17</v>
      </c>
      <c r="H2622" s="7">
        <v>1</v>
      </c>
      <c r="I2622" s="1">
        <v>5</v>
      </c>
      <c r="J2622" s="1">
        <v>0</v>
      </c>
      <c r="K2622" s="1">
        <v>2</v>
      </c>
      <c r="L2622" s="1">
        <v>8</v>
      </c>
      <c r="M2622" s="1">
        <v>1</v>
      </c>
      <c r="N2622" s="6">
        <v>0</v>
      </c>
    </row>
    <row r="2623" spans="5:14" ht="25" x14ac:dyDescent="0.3">
      <c r="E2623" s="52" t="s">
        <v>1245</v>
      </c>
      <c r="F2623" s="48"/>
      <c r="G2623" s="49">
        <v>3</v>
      </c>
      <c r="H2623" s="61">
        <v>0</v>
      </c>
      <c r="I2623" s="28">
        <v>1</v>
      </c>
      <c r="J2623" s="28">
        <v>0</v>
      </c>
      <c r="K2623" s="28">
        <v>1</v>
      </c>
      <c r="L2623" s="28">
        <v>1</v>
      </c>
      <c r="M2623" s="28">
        <v>0</v>
      </c>
      <c r="N2623" s="62">
        <v>0</v>
      </c>
    </row>
    <row r="2625" spans="2:12" x14ac:dyDescent="0.3">
      <c r="B2625" s="35" t="str">
        <f xml:space="preserve"> HYPERLINK("#'目次'!B46", "[40]")</f>
        <v>[40]</v>
      </c>
      <c r="C2625" s="25" t="s">
        <v>54</v>
      </c>
    </row>
    <row r="2628" spans="2:12" x14ac:dyDescent="0.3">
      <c r="C2628" s="25" t="s">
        <v>1224</v>
      </c>
    </row>
    <row r="2629" spans="2:12" ht="37.5" x14ac:dyDescent="0.3">
      <c r="E2629" s="95"/>
      <c r="F2629" s="96"/>
      <c r="G2629" s="37" t="s">
        <v>16</v>
      </c>
      <c r="H2629" s="41" t="s">
        <v>55</v>
      </c>
      <c r="I2629" s="18" t="s">
        <v>56</v>
      </c>
      <c r="J2629" s="18" t="s">
        <v>57</v>
      </c>
      <c r="K2629" s="18" t="s">
        <v>58</v>
      </c>
      <c r="L2629" s="34" t="s">
        <v>59</v>
      </c>
    </row>
    <row r="2630" spans="2:12" x14ac:dyDescent="0.3">
      <c r="E2630" s="97"/>
      <c r="F2630" s="98"/>
      <c r="G2630" s="40"/>
      <c r="H2630" s="36"/>
      <c r="I2630" s="19"/>
      <c r="J2630" s="19"/>
      <c r="K2630" s="19"/>
      <c r="L2630" s="39"/>
    </row>
    <row r="2631" spans="2:12" x14ac:dyDescent="0.3">
      <c r="E2631" s="54" t="s">
        <v>16</v>
      </c>
      <c r="F2631" s="50"/>
      <c r="G2631" s="38">
        <v>55336</v>
      </c>
      <c r="H2631" s="20">
        <v>4906</v>
      </c>
      <c r="I2631" s="20">
        <v>24562</v>
      </c>
      <c r="J2631" s="20">
        <v>17342</v>
      </c>
      <c r="K2631" s="20">
        <v>6139</v>
      </c>
      <c r="L2631" s="51">
        <v>2387</v>
      </c>
    </row>
    <row r="2632" spans="2:12" ht="37.5" x14ac:dyDescent="0.3">
      <c r="E2632" s="3" t="s">
        <v>1225</v>
      </c>
      <c r="F2632" s="4"/>
      <c r="G2632" s="29">
        <v>7433</v>
      </c>
      <c r="H2632" s="32">
        <v>353</v>
      </c>
      <c r="I2632" s="17">
        <v>2946</v>
      </c>
      <c r="J2632" s="17">
        <v>2693</v>
      </c>
      <c r="K2632" s="17">
        <v>1268</v>
      </c>
      <c r="L2632" s="33">
        <v>173</v>
      </c>
    </row>
    <row r="2633" spans="2:12" ht="37.5" x14ac:dyDescent="0.3">
      <c r="E2633" s="3" t="s">
        <v>1226</v>
      </c>
      <c r="F2633" s="4"/>
      <c r="G2633" s="5">
        <v>4659</v>
      </c>
      <c r="H2633" s="7">
        <v>271</v>
      </c>
      <c r="I2633" s="1">
        <v>1979</v>
      </c>
      <c r="J2633" s="1">
        <v>1707</v>
      </c>
      <c r="K2633" s="1">
        <v>540</v>
      </c>
      <c r="L2633" s="6">
        <v>162</v>
      </c>
    </row>
    <row r="2634" spans="2:12" ht="37.5" x14ac:dyDescent="0.3">
      <c r="E2634" s="3" t="s">
        <v>1227</v>
      </c>
      <c r="F2634" s="4"/>
      <c r="G2634" s="5">
        <v>4380</v>
      </c>
      <c r="H2634" s="7">
        <v>282</v>
      </c>
      <c r="I2634" s="1">
        <v>2035</v>
      </c>
      <c r="J2634" s="1">
        <v>1494</v>
      </c>
      <c r="K2634" s="1">
        <v>424</v>
      </c>
      <c r="L2634" s="6">
        <v>145</v>
      </c>
    </row>
    <row r="2635" spans="2:12" ht="37.5" x14ac:dyDescent="0.3">
      <c r="E2635" s="3" t="s">
        <v>1228</v>
      </c>
      <c r="F2635" s="4"/>
      <c r="G2635" s="5">
        <v>2247</v>
      </c>
      <c r="H2635" s="7">
        <v>189</v>
      </c>
      <c r="I2635" s="1">
        <v>1051</v>
      </c>
      <c r="J2635" s="1">
        <v>736</v>
      </c>
      <c r="K2635" s="1">
        <v>190</v>
      </c>
      <c r="L2635" s="6">
        <v>81</v>
      </c>
    </row>
    <row r="2636" spans="2:12" ht="37.5" x14ac:dyDescent="0.3">
      <c r="E2636" s="3" t="s">
        <v>1229</v>
      </c>
      <c r="F2636" s="4"/>
      <c r="G2636" s="5">
        <v>2374</v>
      </c>
      <c r="H2636" s="7">
        <v>205</v>
      </c>
      <c r="I2636" s="1">
        <v>1126</v>
      </c>
      <c r="J2636" s="1">
        <v>745</v>
      </c>
      <c r="K2636" s="1">
        <v>193</v>
      </c>
      <c r="L2636" s="6">
        <v>105</v>
      </c>
    </row>
    <row r="2637" spans="2:12" ht="37.5" x14ac:dyDescent="0.3">
      <c r="E2637" s="3" t="s">
        <v>1230</v>
      </c>
      <c r="F2637" s="4"/>
      <c r="G2637" s="5">
        <v>1451</v>
      </c>
      <c r="H2637" s="7">
        <v>184</v>
      </c>
      <c r="I2637" s="1">
        <v>708</v>
      </c>
      <c r="J2637" s="1">
        <v>388</v>
      </c>
      <c r="K2637" s="1">
        <v>105</v>
      </c>
      <c r="L2637" s="6">
        <v>66</v>
      </c>
    </row>
    <row r="2638" spans="2:12" ht="25" x14ac:dyDescent="0.3">
      <c r="E2638" s="3" t="s">
        <v>1231</v>
      </c>
      <c r="F2638" s="4"/>
      <c r="G2638" s="5">
        <v>91</v>
      </c>
      <c r="H2638" s="7">
        <v>14</v>
      </c>
      <c r="I2638" s="1">
        <v>48</v>
      </c>
      <c r="J2638" s="1">
        <v>13</v>
      </c>
      <c r="K2638" s="1">
        <v>7</v>
      </c>
      <c r="L2638" s="6">
        <v>9</v>
      </c>
    </row>
    <row r="2639" spans="2:12" ht="37.5" x14ac:dyDescent="0.3">
      <c r="E2639" s="3" t="s">
        <v>1232</v>
      </c>
      <c r="F2639" s="4"/>
      <c r="G2639" s="5">
        <v>10325</v>
      </c>
      <c r="H2639" s="7">
        <v>696</v>
      </c>
      <c r="I2639" s="1">
        <v>4188</v>
      </c>
      <c r="J2639" s="1">
        <v>3502</v>
      </c>
      <c r="K2639" s="1">
        <v>1595</v>
      </c>
      <c r="L2639" s="6">
        <v>344</v>
      </c>
    </row>
    <row r="2640" spans="2:12" ht="37.5" x14ac:dyDescent="0.3">
      <c r="E2640" s="3" t="s">
        <v>1233</v>
      </c>
      <c r="F2640" s="4"/>
      <c r="G2640" s="5">
        <v>6716</v>
      </c>
      <c r="H2640" s="7">
        <v>597</v>
      </c>
      <c r="I2640" s="1">
        <v>3317</v>
      </c>
      <c r="J2640" s="1">
        <v>1975</v>
      </c>
      <c r="K2640" s="1">
        <v>589</v>
      </c>
      <c r="L2640" s="6">
        <v>238</v>
      </c>
    </row>
    <row r="2641" spans="2:12" ht="37.5" x14ac:dyDescent="0.3">
      <c r="E2641" s="3" t="s">
        <v>1234</v>
      </c>
      <c r="F2641" s="4"/>
      <c r="G2641" s="5">
        <v>4536</v>
      </c>
      <c r="H2641" s="7">
        <v>551</v>
      </c>
      <c r="I2641" s="1">
        <v>2299</v>
      </c>
      <c r="J2641" s="1">
        <v>1159</v>
      </c>
      <c r="K2641" s="1">
        <v>325</v>
      </c>
      <c r="L2641" s="6">
        <v>202</v>
      </c>
    </row>
    <row r="2642" spans="2:12" ht="37.5" x14ac:dyDescent="0.3">
      <c r="E2642" s="3" t="s">
        <v>1235</v>
      </c>
      <c r="F2642" s="4"/>
      <c r="G2642" s="5">
        <v>2245</v>
      </c>
      <c r="H2642" s="7">
        <v>375</v>
      </c>
      <c r="I2642" s="1">
        <v>1138</v>
      </c>
      <c r="J2642" s="1">
        <v>513</v>
      </c>
      <c r="K2642" s="1">
        <v>118</v>
      </c>
      <c r="L2642" s="6">
        <v>101</v>
      </c>
    </row>
    <row r="2643" spans="2:12" ht="37.5" x14ac:dyDescent="0.3">
      <c r="E2643" s="3" t="s">
        <v>1236</v>
      </c>
      <c r="F2643" s="4"/>
      <c r="G2643" s="5">
        <v>1674</v>
      </c>
      <c r="H2643" s="7">
        <v>294</v>
      </c>
      <c r="I2643" s="1">
        <v>827</v>
      </c>
      <c r="J2643" s="1">
        <v>374</v>
      </c>
      <c r="K2643" s="1">
        <v>83</v>
      </c>
      <c r="L2643" s="6">
        <v>96</v>
      </c>
    </row>
    <row r="2644" spans="2:12" ht="37.5" x14ac:dyDescent="0.3">
      <c r="E2644" s="3" t="s">
        <v>1237</v>
      </c>
      <c r="F2644" s="4"/>
      <c r="G2644" s="5">
        <v>850</v>
      </c>
      <c r="H2644" s="7">
        <v>231</v>
      </c>
      <c r="I2644" s="1">
        <v>385</v>
      </c>
      <c r="J2644" s="1">
        <v>164</v>
      </c>
      <c r="K2644" s="1">
        <v>26</v>
      </c>
      <c r="L2644" s="6">
        <v>44</v>
      </c>
    </row>
    <row r="2645" spans="2:12" ht="25" x14ac:dyDescent="0.3">
      <c r="E2645" s="3" t="s">
        <v>1238</v>
      </c>
      <c r="F2645" s="4"/>
      <c r="G2645" s="5">
        <v>43</v>
      </c>
      <c r="H2645" s="7">
        <v>15</v>
      </c>
      <c r="I2645" s="1">
        <v>13</v>
      </c>
      <c r="J2645" s="1">
        <v>9</v>
      </c>
      <c r="K2645" s="1">
        <v>0</v>
      </c>
      <c r="L2645" s="6">
        <v>6</v>
      </c>
    </row>
    <row r="2646" spans="2:12" ht="37.5" x14ac:dyDescent="0.3">
      <c r="E2646" s="3" t="s">
        <v>1239</v>
      </c>
      <c r="F2646" s="4"/>
      <c r="G2646" s="5">
        <v>128</v>
      </c>
      <c r="H2646" s="7">
        <v>25</v>
      </c>
      <c r="I2646" s="1">
        <v>47</v>
      </c>
      <c r="J2646" s="1">
        <v>36</v>
      </c>
      <c r="K2646" s="1">
        <v>4</v>
      </c>
      <c r="L2646" s="6">
        <v>16</v>
      </c>
    </row>
    <row r="2647" spans="2:12" ht="37.5" x14ac:dyDescent="0.3">
      <c r="E2647" s="3" t="s">
        <v>1240</v>
      </c>
      <c r="F2647" s="4"/>
      <c r="G2647" s="5">
        <v>85</v>
      </c>
      <c r="H2647" s="7">
        <v>15</v>
      </c>
      <c r="I2647" s="1">
        <v>34</v>
      </c>
      <c r="J2647" s="1">
        <v>19</v>
      </c>
      <c r="K2647" s="1">
        <v>4</v>
      </c>
      <c r="L2647" s="6">
        <v>13</v>
      </c>
    </row>
    <row r="2648" spans="2:12" ht="37.5" x14ac:dyDescent="0.3">
      <c r="E2648" s="3" t="s">
        <v>1241</v>
      </c>
      <c r="F2648" s="4"/>
      <c r="G2648" s="5">
        <v>57</v>
      </c>
      <c r="H2648" s="7">
        <v>9</v>
      </c>
      <c r="I2648" s="1">
        <v>29</v>
      </c>
      <c r="J2648" s="1">
        <v>9</v>
      </c>
      <c r="K2648" s="1">
        <v>2</v>
      </c>
      <c r="L2648" s="6">
        <v>8</v>
      </c>
    </row>
    <row r="2649" spans="2:12" ht="37.5" x14ac:dyDescent="0.3">
      <c r="E2649" s="3" t="s">
        <v>1242</v>
      </c>
      <c r="F2649" s="4"/>
      <c r="G2649" s="5">
        <v>39</v>
      </c>
      <c r="H2649" s="7">
        <v>8</v>
      </c>
      <c r="I2649" s="1">
        <v>16</v>
      </c>
      <c r="J2649" s="1">
        <v>6</v>
      </c>
      <c r="K2649" s="1">
        <v>1</v>
      </c>
      <c r="L2649" s="6">
        <v>8</v>
      </c>
    </row>
    <row r="2650" spans="2:12" ht="37.5" x14ac:dyDescent="0.3">
      <c r="E2650" s="3" t="s">
        <v>1243</v>
      </c>
      <c r="F2650" s="4"/>
      <c r="G2650" s="5">
        <v>25</v>
      </c>
      <c r="H2650" s="7">
        <v>6</v>
      </c>
      <c r="I2650" s="1">
        <v>11</v>
      </c>
      <c r="J2650" s="1">
        <v>5</v>
      </c>
      <c r="K2650" s="1">
        <v>0</v>
      </c>
      <c r="L2650" s="6">
        <v>3</v>
      </c>
    </row>
    <row r="2651" spans="2:12" ht="37.5" x14ac:dyDescent="0.3">
      <c r="E2651" s="3" t="s">
        <v>1244</v>
      </c>
      <c r="F2651" s="4"/>
      <c r="G2651" s="5">
        <v>17</v>
      </c>
      <c r="H2651" s="7">
        <v>5</v>
      </c>
      <c r="I2651" s="1">
        <v>6</v>
      </c>
      <c r="J2651" s="1">
        <v>2</v>
      </c>
      <c r="K2651" s="1">
        <v>0</v>
      </c>
      <c r="L2651" s="6">
        <v>4</v>
      </c>
    </row>
    <row r="2652" spans="2:12" ht="25" x14ac:dyDescent="0.3">
      <c r="E2652" s="52" t="s">
        <v>1245</v>
      </c>
      <c r="F2652" s="48"/>
      <c r="G2652" s="49">
        <v>3</v>
      </c>
      <c r="H2652" s="61">
        <v>1</v>
      </c>
      <c r="I2652" s="28">
        <v>1</v>
      </c>
      <c r="J2652" s="28">
        <v>0</v>
      </c>
      <c r="K2652" s="28">
        <v>0</v>
      </c>
      <c r="L2652" s="62">
        <v>1</v>
      </c>
    </row>
    <row r="2654" spans="2:12" x14ac:dyDescent="0.3">
      <c r="B2654" s="35" t="str">
        <f xml:space="preserve"> HYPERLINK("#'目次'!B47", "[41]")</f>
        <v>[41]</v>
      </c>
      <c r="C2654" s="25" t="s">
        <v>14</v>
      </c>
    </row>
    <row r="2657" spans="3:14" x14ac:dyDescent="0.3">
      <c r="C2657" s="25" t="s">
        <v>1248</v>
      </c>
    </row>
    <row r="2658" spans="3:14" ht="25" x14ac:dyDescent="0.3">
      <c r="E2658" s="95"/>
      <c r="F2658" s="96"/>
      <c r="G2658" s="37" t="s">
        <v>16</v>
      </c>
      <c r="H2658" s="41" t="s">
        <v>17</v>
      </c>
      <c r="I2658" s="18" t="s">
        <v>18</v>
      </c>
      <c r="J2658" s="18" t="s">
        <v>19</v>
      </c>
      <c r="K2658" s="18" t="s">
        <v>20</v>
      </c>
      <c r="L2658" s="18" t="s">
        <v>21</v>
      </c>
      <c r="M2658" s="18" t="s">
        <v>22</v>
      </c>
      <c r="N2658" s="34" t="s">
        <v>23</v>
      </c>
    </row>
    <row r="2659" spans="3:14" x14ac:dyDescent="0.3">
      <c r="E2659" s="97"/>
      <c r="F2659" s="98"/>
      <c r="G2659" s="40"/>
      <c r="H2659" s="36"/>
      <c r="I2659" s="19"/>
      <c r="J2659" s="19"/>
      <c r="K2659" s="19"/>
      <c r="L2659" s="19"/>
      <c r="M2659" s="19"/>
      <c r="N2659" s="39"/>
    </row>
    <row r="2660" spans="3:14" x14ac:dyDescent="0.3">
      <c r="E2660" s="54" t="s">
        <v>16</v>
      </c>
      <c r="F2660" s="50"/>
      <c r="G2660" s="38">
        <v>55336</v>
      </c>
      <c r="H2660" s="20">
        <v>10222</v>
      </c>
      <c r="I2660" s="20">
        <v>19178</v>
      </c>
      <c r="J2660" s="20">
        <v>13973</v>
      </c>
      <c r="K2660" s="20">
        <v>7022</v>
      </c>
      <c r="L2660" s="20">
        <v>3794</v>
      </c>
      <c r="M2660" s="20">
        <v>900</v>
      </c>
      <c r="N2660" s="51">
        <v>247</v>
      </c>
    </row>
    <row r="2661" spans="3:14" ht="37.5" x14ac:dyDescent="0.3">
      <c r="E2661" s="3" t="s">
        <v>1249</v>
      </c>
      <c r="F2661" s="4"/>
      <c r="G2661" s="29">
        <v>259</v>
      </c>
      <c r="H2661" s="32">
        <v>38</v>
      </c>
      <c r="I2661" s="17">
        <v>73</v>
      </c>
      <c r="J2661" s="17">
        <v>70</v>
      </c>
      <c r="K2661" s="17">
        <v>43</v>
      </c>
      <c r="L2661" s="17">
        <v>33</v>
      </c>
      <c r="M2661" s="17">
        <v>2</v>
      </c>
      <c r="N2661" s="33">
        <v>0</v>
      </c>
    </row>
    <row r="2662" spans="3:14" ht="37.5" x14ac:dyDescent="0.3">
      <c r="E2662" s="3" t="s">
        <v>1250</v>
      </c>
      <c r="F2662" s="4"/>
      <c r="G2662" s="5">
        <v>91</v>
      </c>
      <c r="H2662" s="7">
        <v>10</v>
      </c>
      <c r="I2662" s="1">
        <v>29</v>
      </c>
      <c r="J2662" s="1">
        <v>27</v>
      </c>
      <c r="K2662" s="1">
        <v>21</v>
      </c>
      <c r="L2662" s="1">
        <v>3</v>
      </c>
      <c r="M2662" s="1">
        <v>1</v>
      </c>
      <c r="N2662" s="6">
        <v>0</v>
      </c>
    </row>
    <row r="2663" spans="3:14" ht="37.5" x14ac:dyDescent="0.3">
      <c r="E2663" s="3" t="s">
        <v>1251</v>
      </c>
      <c r="F2663" s="4"/>
      <c r="G2663" s="5">
        <v>36</v>
      </c>
      <c r="H2663" s="7">
        <v>1</v>
      </c>
      <c r="I2663" s="1">
        <v>11</v>
      </c>
      <c r="J2663" s="1">
        <v>12</v>
      </c>
      <c r="K2663" s="1">
        <v>8</v>
      </c>
      <c r="L2663" s="1">
        <v>3</v>
      </c>
      <c r="M2663" s="1">
        <v>1</v>
      </c>
      <c r="N2663" s="6">
        <v>0</v>
      </c>
    </row>
    <row r="2664" spans="3:14" ht="37.5" x14ac:dyDescent="0.3">
      <c r="E2664" s="3" t="s">
        <v>1252</v>
      </c>
      <c r="F2664" s="4"/>
      <c r="G2664" s="5">
        <v>17</v>
      </c>
      <c r="H2664" s="7">
        <v>3</v>
      </c>
      <c r="I2664" s="1">
        <v>3</v>
      </c>
      <c r="J2664" s="1">
        <v>7</v>
      </c>
      <c r="K2664" s="1">
        <v>2</v>
      </c>
      <c r="L2664" s="1">
        <v>2</v>
      </c>
      <c r="M2664" s="1">
        <v>0</v>
      </c>
      <c r="N2664" s="6">
        <v>0</v>
      </c>
    </row>
    <row r="2665" spans="3:14" ht="37.5" x14ac:dyDescent="0.3">
      <c r="E2665" s="3" t="s">
        <v>1253</v>
      </c>
      <c r="F2665" s="4"/>
      <c r="G2665" s="5">
        <v>9</v>
      </c>
      <c r="H2665" s="7">
        <v>2</v>
      </c>
      <c r="I2665" s="1">
        <v>2</v>
      </c>
      <c r="J2665" s="1">
        <v>3</v>
      </c>
      <c r="K2665" s="1">
        <v>1</v>
      </c>
      <c r="L2665" s="1">
        <v>1</v>
      </c>
      <c r="M2665" s="1">
        <v>0</v>
      </c>
      <c r="N2665" s="6">
        <v>0</v>
      </c>
    </row>
    <row r="2666" spans="3:14" ht="37.5" x14ac:dyDescent="0.3">
      <c r="E2666" s="3" t="s">
        <v>1254</v>
      </c>
      <c r="F2666" s="4"/>
      <c r="G2666" s="5">
        <v>8</v>
      </c>
      <c r="H2666" s="7">
        <v>2</v>
      </c>
      <c r="I2666" s="1">
        <v>1</v>
      </c>
      <c r="J2666" s="1">
        <v>4</v>
      </c>
      <c r="K2666" s="1">
        <v>1</v>
      </c>
      <c r="L2666" s="1">
        <v>0</v>
      </c>
      <c r="M2666" s="1">
        <v>0</v>
      </c>
      <c r="N2666" s="6">
        <v>0</v>
      </c>
    </row>
    <row r="2667" spans="3:14" ht="37.5" x14ac:dyDescent="0.3">
      <c r="E2667" s="3" t="s">
        <v>1255</v>
      </c>
      <c r="F2667" s="4"/>
      <c r="G2667" s="5">
        <v>4</v>
      </c>
      <c r="H2667" s="7">
        <v>1</v>
      </c>
      <c r="I2667" s="1">
        <v>1</v>
      </c>
      <c r="J2667" s="1">
        <v>0</v>
      </c>
      <c r="K2667" s="1">
        <v>1</v>
      </c>
      <c r="L2667" s="1">
        <v>1</v>
      </c>
      <c r="M2667" s="1">
        <v>0</v>
      </c>
      <c r="N2667" s="6">
        <v>0</v>
      </c>
    </row>
    <row r="2668" spans="3:14" ht="37.5" x14ac:dyDescent="0.3">
      <c r="E2668" s="3" t="s">
        <v>1256</v>
      </c>
      <c r="F2668" s="4"/>
      <c r="G2668" s="5">
        <v>1558</v>
      </c>
      <c r="H2668" s="7">
        <v>266</v>
      </c>
      <c r="I2668" s="1">
        <v>447</v>
      </c>
      <c r="J2668" s="1">
        <v>466</v>
      </c>
      <c r="K2668" s="1">
        <v>209</v>
      </c>
      <c r="L2668" s="1">
        <v>155</v>
      </c>
      <c r="M2668" s="1">
        <v>12</v>
      </c>
      <c r="N2668" s="6">
        <v>3</v>
      </c>
    </row>
    <row r="2669" spans="3:14" ht="37.5" x14ac:dyDescent="0.3">
      <c r="E2669" s="3" t="s">
        <v>1257</v>
      </c>
      <c r="F2669" s="4"/>
      <c r="G2669" s="5">
        <v>731</v>
      </c>
      <c r="H2669" s="7">
        <v>83</v>
      </c>
      <c r="I2669" s="1">
        <v>200</v>
      </c>
      <c r="J2669" s="1">
        <v>229</v>
      </c>
      <c r="K2669" s="1">
        <v>125</v>
      </c>
      <c r="L2669" s="1">
        <v>86</v>
      </c>
      <c r="M2669" s="1">
        <v>8</v>
      </c>
      <c r="N2669" s="6">
        <v>0</v>
      </c>
    </row>
    <row r="2670" spans="3:14" ht="37.5" x14ac:dyDescent="0.3">
      <c r="E2670" s="3" t="s">
        <v>1258</v>
      </c>
      <c r="F2670" s="4"/>
      <c r="G2670" s="5">
        <v>360</v>
      </c>
      <c r="H2670" s="7">
        <v>58</v>
      </c>
      <c r="I2670" s="1">
        <v>93</v>
      </c>
      <c r="J2670" s="1">
        <v>110</v>
      </c>
      <c r="K2670" s="1">
        <v>51</v>
      </c>
      <c r="L2670" s="1">
        <v>43</v>
      </c>
      <c r="M2670" s="1">
        <v>4</v>
      </c>
      <c r="N2670" s="6">
        <v>1</v>
      </c>
    </row>
    <row r="2671" spans="3:14" ht="37.5" x14ac:dyDescent="0.3">
      <c r="E2671" s="3" t="s">
        <v>1259</v>
      </c>
      <c r="F2671" s="4"/>
      <c r="G2671" s="5">
        <v>196</v>
      </c>
      <c r="H2671" s="7">
        <v>27</v>
      </c>
      <c r="I2671" s="1">
        <v>42</v>
      </c>
      <c r="J2671" s="1">
        <v>57</v>
      </c>
      <c r="K2671" s="1">
        <v>43</v>
      </c>
      <c r="L2671" s="1">
        <v>26</v>
      </c>
      <c r="M2671" s="1">
        <v>1</v>
      </c>
      <c r="N2671" s="6">
        <v>0</v>
      </c>
    </row>
    <row r="2672" spans="3:14" ht="37.5" x14ac:dyDescent="0.3">
      <c r="E2672" s="3" t="s">
        <v>1260</v>
      </c>
      <c r="F2672" s="4"/>
      <c r="G2672" s="5">
        <v>143</v>
      </c>
      <c r="H2672" s="7">
        <v>19</v>
      </c>
      <c r="I2672" s="1">
        <v>42</v>
      </c>
      <c r="J2672" s="1">
        <v>34</v>
      </c>
      <c r="K2672" s="1">
        <v>26</v>
      </c>
      <c r="L2672" s="1">
        <v>18</v>
      </c>
      <c r="M2672" s="1">
        <v>4</v>
      </c>
      <c r="N2672" s="6">
        <v>0</v>
      </c>
    </row>
    <row r="2673" spans="5:14" ht="37.5" x14ac:dyDescent="0.3">
      <c r="E2673" s="3" t="s">
        <v>1261</v>
      </c>
      <c r="F2673" s="4"/>
      <c r="G2673" s="5">
        <v>80</v>
      </c>
      <c r="H2673" s="7">
        <v>13</v>
      </c>
      <c r="I2673" s="1">
        <v>19</v>
      </c>
      <c r="J2673" s="1">
        <v>15</v>
      </c>
      <c r="K2673" s="1">
        <v>19</v>
      </c>
      <c r="L2673" s="1">
        <v>13</v>
      </c>
      <c r="M2673" s="1">
        <v>1</v>
      </c>
      <c r="N2673" s="6">
        <v>0</v>
      </c>
    </row>
    <row r="2674" spans="5:14" ht="37.5" x14ac:dyDescent="0.3">
      <c r="E2674" s="3" t="s">
        <v>1262</v>
      </c>
      <c r="F2674" s="4"/>
      <c r="G2674" s="5">
        <v>6</v>
      </c>
      <c r="H2674" s="7">
        <v>1</v>
      </c>
      <c r="I2674" s="1">
        <v>3</v>
      </c>
      <c r="J2674" s="1">
        <v>0</v>
      </c>
      <c r="K2674" s="1">
        <v>1</v>
      </c>
      <c r="L2674" s="1">
        <v>1</v>
      </c>
      <c r="M2674" s="1">
        <v>0</v>
      </c>
      <c r="N2674" s="6">
        <v>0</v>
      </c>
    </row>
    <row r="2675" spans="5:14" ht="37.5" x14ac:dyDescent="0.3">
      <c r="E2675" s="3" t="s">
        <v>1263</v>
      </c>
      <c r="F2675" s="4"/>
      <c r="G2675" s="5">
        <v>2888</v>
      </c>
      <c r="H2675" s="7">
        <v>575</v>
      </c>
      <c r="I2675" s="1">
        <v>850</v>
      </c>
      <c r="J2675" s="1">
        <v>802</v>
      </c>
      <c r="K2675" s="1">
        <v>429</v>
      </c>
      <c r="L2675" s="1">
        <v>209</v>
      </c>
      <c r="M2675" s="1">
        <v>21</v>
      </c>
      <c r="N2675" s="6">
        <v>2</v>
      </c>
    </row>
    <row r="2676" spans="5:14" ht="37.5" x14ac:dyDescent="0.3">
      <c r="E2676" s="3" t="s">
        <v>1264</v>
      </c>
      <c r="F2676" s="4"/>
      <c r="G2676" s="5">
        <v>2030</v>
      </c>
      <c r="H2676" s="7">
        <v>328</v>
      </c>
      <c r="I2676" s="1">
        <v>639</v>
      </c>
      <c r="J2676" s="1">
        <v>575</v>
      </c>
      <c r="K2676" s="1">
        <v>305</v>
      </c>
      <c r="L2676" s="1">
        <v>164</v>
      </c>
      <c r="M2676" s="1">
        <v>18</v>
      </c>
      <c r="N2676" s="6">
        <v>1</v>
      </c>
    </row>
    <row r="2677" spans="5:14" ht="37.5" x14ac:dyDescent="0.3">
      <c r="E2677" s="3" t="s">
        <v>1265</v>
      </c>
      <c r="F2677" s="4"/>
      <c r="G2677" s="5">
        <v>1490</v>
      </c>
      <c r="H2677" s="7">
        <v>229</v>
      </c>
      <c r="I2677" s="1">
        <v>468</v>
      </c>
      <c r="J2677" s="1">
        <v>387</v>
      </c>
      <c r="K2677" s="1">
        <v>237</v>
      </c>
      <c r="L2677" s="1">
        <v>144</v>
      </c>
      <c r="M2677" s="1">
        <v>24</v>
      </c>
      <c r="N2677" s="6">
        <v>1</v>
      </c>
    </row>
    <row r="2678" spans="5:14" ht="37.5" x14ac:dyDescent="0.3">
      <c r="E2678" s="3" t="s">
        <v>1266</v>
      </c>
      <c r="F2678" s="4"/>
      <c r="G2678" s="5">
        <v>850</v>
      </c>
      <c r="H2678" s="7">
        <v>127</v>
      </c>
      <c r="I2678" s="1">
        <v>247</v>
      </c>
      <c r="J2678" s="1">
        <v>225</v>
      </c>
      <c r="K2678" s="1">
        <v>155</v>
      </c>
      <c r="L2678" s="1">
        <v>77</v>
      </c>
      <c r="M2678" s="1">
        <v>15</v>
      </c>
      <c r="N2678" s="6">
        <v>4</v>
      </c>
    </row>
    <row r="2679" spans="5:14" ht="37.5" x14ac:dyDescent="0.3">
      <c r="E2679" s="3" t="s">
        <v>1267</v>
      </c>
      <c r="F2679" s="4"/>
      <c r="G2679" s="5">
        <v>800</v>
      </c>
      <c r="H2679" s="7">
        <v>136</v>
      </c>
      <c r="I2679" s="1">
        <v>227</v>
      </c>
      <c r="J2679" s="1">
        <v>196</v>
      </c>
      <c r="K2679" s="1">
        <v>152</v>
      </c>
      <c r="L2679" s="1">
        <v>77</v>
      </c>
      <c r="M2679" s="1">
        <v>12</v>
      </c>
      <c r="N2679" s="6">
        <v>0</v>
      </c>
    </row>
    <row r="2680" spans="5:14" ht="37.5" x14ac:dyDescent="0.3">
      <c r="E2680" s="3" t="s">
        <v>1268</v>
      </c>
      <c r="F2680" s="4"/>
      <c r="G2680" s="5">
        <v>413</v>
      </c>
      <c r="H2680" s="7">
        <v>40</v>
      </c>
      <c r="I2680" s="1">
        <v>125</v>
      </c>
      <c r="J2680" s="1">
        <v>115</v>
      </c>
      <c r="K2680" s="1">
        <v>63</v>
      </c>
      <c r="L2680" s="1">
        <v>64</v>
      </c>
      <c r="M2680" s="1">
        <v>6</v>
      </c>
      <c r="N2680" s="6">
        <v>0</v>
      </c>
    </row>
    <row r="2681" spans="5:14" ht="37.5" x14ac:dyDescent="0.3">
      <c r="E2681" s="3" t="s">
        <v>1269</v>
      </c>
      <c r="F2681" s="4"/>
      <c r="G2681" s="5">
        <v>24</v>
      </c>
      <c r="H2681" s="7">
        <v>5</v>
      </c>
      <c r="I2681" s="1">
        <v>6</v>
      </c>
      <c r="J2681" s="1">
        <v>2</v>
      </c>
      <c r="K2681" s="1">
        <v>6</v>
      </c>
      <c r="L2681" s="1">
        <v>5</v>
      </c>
      <c r="M2681" s="1">
        <v>0</v>
      </c>
      <c r="N2681" s="6">
        <v>0</v>
      </c>
    </row>
    <row r="2682" spans="5:14" ht="37.5" x14ac:dyDescent="0.3">
      <c r="E2682" s="3" t="s">
        <v>1270</v>
      </c>
      <c r="F2682" s="4"/>
      <c r="G2682" s="5">
        <v>4837</v>
      </c>
      <c r="H2682" s="7">
        <v>1127</v>
      </c>
      <c r="I2682" s="1">
        <v>1668</v>
      </c>
      <c r="J2682" s="1">
        <v>1192</v>
      </c>
      <c r="K2682" s="1">
        <v>540</v>
      </c>
      <c r="L2682" s="1">
        <v>246</v>
      </c>
      <c r="M2682" s="1">
        <v>56</v>
      </c>
      <c r="N2682" s="6">
        <v>8</v>
      </c>
    </row>
    <row r="2683" spans="5:14" ht="37.5" x14ac:dyDescent="0.3">
      <c r="E2683" s="3" t="s">
        <v>1271</v>
      </c>
      <c r="F2683" s="4"/>
      <c r="G2683" s="5">
        <v>3330</v>
      </c>
      <c r="H2683" s="7">
        <v>536</v>
      </c>
      <c r="I2683" s="1">
        <v>1147</v>
      </c>
      <c r="J2683" s="1">
        <v>931</v>
      </c>
      <c r="K2683" s="1">
        <v>457</v>
      </c>
      <c r="L2683" s="1">
        <v>198</v>
      </c>
      <c r="M2683" s="1">
        <v>55</v>
      </c>
      <c r="N2683" s="6">
        <v>6</v>
      </c>
    </row>
    <row r="2684" spans="5:14" ht="37.5" x14ac:dyDescent="0.3">
      <c r="E2684" s="3" t="s">
        <v>1272</v>
      </c>
      <c r="F2684" s="4"/>
      <c r="G2684" s="5">
        <v>2713</v>
      </c>
      <c r="H2684" s="7">
        <v>423</v>
      </c>
      <c r="I2684" s="1">
        <v>950</v>
      </c>
      <c r="J2684" s="1">
        <v>710</v>
      </c>
      <c r="K2684" s="1">
        <v>367</v>
      </c>
      <c r="L2684" s="1">
        <v>210</v>
      </c>
      <c r="M2684" s="1">
        <v>45</v>
      </c>
      <c r="N2684" s="6">
        <v>8</v>
      </c>
    </row>
    <row r="2685" spans="5:14" ht="37.5" x14ac:dyDescent="0.3">
      <c r="E2685" s="3" t="s">
        <v>1273</v>
      </c>
      <c r="F2685" s="4"/>
      <c r="G2685" s="5">
        <v>1449</v>
      </c>
      <c r="H2685" s="7">
        <v>221</v>
      </c>
      <c r="I2685" s="1">
        <v>480</v>
      </c>
      <c r="J2685" s="1">
        <v>348</v>
      </c>
      <c r="K2685" s="1">
        <v>239</v>
      </c>
      <c r="L2685" s="1">
        <v>142</v>
      </c>
      <c r="M2685" s="1">
        <v>16</v>
      </c>
      <c r="N2685" s="6">
        <v>3</v>
      </c>
    </row>
    <row r="2686" spans="5:14" ht="37.5" x14ac:dyDescent="0.3">
      <c r="E2686" s="3" t="s">
        <v>1274</v>
      </c>
      <c r="F2686" s="4"/>
      <c r="G2686" s="5">
        <v>1332</v>
      </c>
      <c r="H2686" s="7">
        <v>211</v>
      </c>
      <c r="I2686" s="1">
        <v>476</v>
      </c>
      <c r="J2686" s="1">
        <v>286</v>
      </c>
      <c r="K2686" s="1">
        <v>209</v>
      </c>
      <c r="L2686" s="1">
        <v>129</v>
      </c>
      <c r="M2686" s="1">
        <v>17</v>
      </c>
      <c r="N2686" s="6">
        <v>4</v>
      </c>
    </row>
    <row r="2687" spans="5:14" ht="37.5" x14ac:dyDescent="0.3">
      <c r="E2687" s="3" t="s">
        <v>1275</v>
      </c>
      <c r="F2687" s="4"/>
      <c r="G2687" s="5">
        <v>769</v>
      </c>
      <c r="H2687" s="7">
        <v>113</v>
      </c>
      <c r="I2687" s="1">
        <v>239</v>
      </c>
      <c r="J2687" s="1">
        <v>176</v>
      </c>
      <c r="K2687" s="1">
        <v>122</v>
      </c>
      <c r="L2687" s="1">
        <v>101</v>
      </c>
      <c r="M2687" s="1">
        <v>16</v>
      </c>
      <c r="N2687" s="6">
        <v>2</v>
      </c>
    </row>
    <row r="2688" spans="5:14" ht="37.5" x14ac:dyDescent="0.3">
      <c r="E2688" s="3" t="s">
        <v>1276</v>
      </c>
      <c r="F2688" s="4"/>
      <c r="G2688" s="5">
        <v>41</v>
      </c>
      <c r="H2688" s="7">
        <v>7</v>
      </c>
      <c r="I2688" s="1">
        <v>10</v>
      </c>
      <c r="J2688" s="1">
        <v>8</v>
      </c>
      <c r="K2688" s="1">
        <v>6</v>
      </c>
      <c r="L2688" s="1">
        <v>9</v>
      </c>
      <c r="M2688" s="1">
        <v>1</v>
      </c>
      <c r="N2688" s="6">
        <v>0</v>
      </c>
    </row>
    <row r="2689" spans="5:14" ht="37.5" x14ac:dyDescent="0.3">
      <c r="E2689" s="3" t="s">
        <v>1277</v>
      </c>
      <c r="F2689" s="4"/>
      <c r="G2689" s="5">
        <v>5350</v>
      </c>
      <c r="H2689" s="7">
        <v>1188</v>
      </c>
      <c r="I2689" s="1">
        <v>1981</v>
      </c>
      <c r="J2689" s="1">
        <v>1295</v>
      </c>
      <c r="K2689" s="1">
        <v>561</v>
      </c>
      <c r="L2689" s="1">
        <v>244</v>
      </c>
      <c r="M2689" s="1">
        <v>70</v>
      </c>
      <c r="N2689" s="6">
        <v>11</v>
      </c>
    </row>
    <row r="2690" spans="5:14" ht="37.5" x14ac:dyDescent="0.3">
      <c r="E2690" s="3" t="s">
        <v>1278</v>
      </c>
      <c r="F2690" s="4"/>
      <c r="G2690" s="5">
        <v>3381</v>
      </c>
      <c r="H2690" s="7">
        <v>566</v>
      </c>
      <c r="I2690" s="1">
        <v>1213</v>
      </c>
      <c r="J2690" s="1">
        <v>951</v>
      </c>
      <c r="K2690" s="1">
        <v>406</v>
      </c>
      <c r="L2690" s="1">
        <v>178</v>
      </c>
      <c r="M2690" s="1">
        <v>57</v>
      </c>
      <c r="N2690" s="6">
        <v>10</v>
      </c>
    </row>
    <row r="2691" spans="5:14" ht="37.5" x14ac:dyDescent="0.3">
      <c r="E2691" s="3" t="s">
        <v>1279</v>
      </c>
      <c r="F2691" s="4"/>
      <c r="G2691" s="5">
        <v>2891</v>
      </c>
      <c r="H2691" s="7">
        <v>425</v>
      </c>
      <c r="I2691" s="1">
        <v>1048</v>
      </c>
      <c r="J2691" s="1">
        <v>767</v>
      </c>
      <c r="K2691" s="1">
        <v>413</v>
      </c>
      <c r="L2691" s="1">
        <v>179</v>
      </c>
      <c r="M2691" s="1">
        <v>54</v>
      </c>
      <c r="N2691" s="6">
        <v>5</v>
      </c>
    </row>
    <row r="2692" spans="5:14" ht="37.5" x14ac:dyDescent="0.3">
      <c r="E2692" s="3" t="s">
        <v>1280</v>
      </c>
      <c r="F2692" s="4"/>
      <c r="G2692" s="5">
        <v>1364</v>
      </c>
      <c r="H2692" s="7">
        <v>193</v>
      </c>
      <c r="I2692" s="1">
        <v>464</v>
      </c>
      <c r="J2692" s="1">
        <v>381</v>
      </c>
      <c r="K2692" s="1">
        <v>187</v>
      </c>
      <c r="L2692" s="1">
        <v>105</v>
      </c>
      <c r="M2692" s="1">
        <v>30</v>
      </c>
      <c r="N2692" s="6">
        <v>4</v>
      </c>
    </row>
    <row r="2693" spans="5:14" ht="37.5" x14ac:dyDescent="0.3">
      <c r="E2693" s="3" t="s">
        <v>1281</v>
      </c>
      <c r="F2693" s="4"/>
      <c r="G2693" s="5">
        <v>1126</v>
      </c>
      <c r="H2693" s="7">
        <v>172</v>
      </c>
      <c r="I2693" s="1">
        <v>392</v>
      </c>
      <c r="J2693" s="1">
        <v>290</v>
      </c>
      <c r="K2693" s="1">
        <v>144</v>
      </c>
      <c r="L2693" s="1">
        <v>100</v>
      </c>
      <c r="M2693" s="1">
        <v>26</v>
      </c>
      <c r="N2693" s="6">
        <v>2</v>
      </c>
    </row>
    <row r="2694" spans="5:14" ht="37.5" x14ac:dyDescent="0.3">
      <c r="E2694" s="3" t="s">
        <v>1282</v>
      </c>
      <c r="F2694" s="4"/>
      <c r="G2694" s="5">
        <v>707</v>
      </c>
      <c r="H2694" s="7">
        <v>101</v>
      </c>
      <c r="I2694" s="1">
        <v>236</v>
      </c>
      <c r="J2694" s="1">
        <v>162</v>
      </c>
      <c r="K2694" s="1">
        <v>110</v>
      </c>
      <c r="L2694" s="1">
        <v>84</v>
      </c>
      <c r="M2694" s="1">
        <v>12</v>
      </c>
      <c r="N2694" s="6">
        <v>2</v>
      </c>
    </row>
    <row r="2695" spans="5:14" ht="37.5" x14ac:dyDescent="0.3">
      <c r="E2695" s="3" t="s">
        <v>1283</v>
      </c>
      <c r="F2695" s="4"/>
      <c r="G2695" s="5">
        <v>37</v>
      </c>
      <c r="H2695" s="7">
        <v>6</v>
      </c>
      <c r="I2695" s="1">
        <v>6</v>
      </c>
      <c r="J2695" s="1">
        <v>6</v>
      </c>
      <c r="K2695" s="1">
        <v>8</v>
      </c>
      <c r="L2695" s="1">
        <v>7</v>
      </c>
      <c r="M2695" s="1">
        <v>3</v>
      </c>
      <c r="N2695" s="6">
        <v>1</v>
      </c>
    </row>
    <row r="2696" spans="5:14" ht="37.5" x14ac:dyDescent="0.3">
      <c r="E2696" s="3" t="s">
        <v>1284</v>
      </c>
      <c r="F2696" s="4"/>
      <c r="G2696" s="5">
        <v>2210</v>
      </c>
      <c r="H2696" s="7">
        <v>583</v>
      </c>
      <c r="I2696" s="1">
        <v>867</v>
      </c>
      <c r="J2696" s="1">
        <v>506</v>
      </c>
      <c r="K2696" s="1">
        <v>145</v>
      </c>
      <c r="L2696" s="1">
        <v>69</v>
      </c>
      <c r="M2696" s="1">
        <v>31</v>
      </c>
      <c r="N2696" s="6">
        <v>9</v>
      </c>
    </row>
    <row r="2697" spans="5:14" ht="37.5" x14ac:dyDescent="0.3">
      <c r="E2697" s="3" t="s">
        <v>1285</v>
      </c>
      <c r="F2697" s="4"/>
      <c r="G2697" s="5">
        <v>1408</v>
      </c>
      <c r="H2697" s="7">
        <v>285</v>
      </c>
      <c r="I2697" s="1">
        <v>609</v>
      </c>
      <c r="J2697" s="1">
        <v>325</v>
      </c>
      <c r="K2697" s="1">
        <v>114</v>
      </c>
      <c r="L2697" s="1">
        <v>53</v>
      </c>
      <c r="M2697" s="1">
        <v>15</v>
      </c>
      <c r="N2697" s="6">
        <v>7</v>
      </c>
    </row>
    <row r="2698" spans="5:14" ht="37.5" x14ac:dyDescent="0.3">
      <c r="E2698" s="3" t="s">
        <v>1286</v>
      </c>
      <c r="F2698" s="4"/>
      <c r="G2698" s="5">
        <v>1121</v>
      </c>
      <c r="H2698" s="7">
        <v>216</v>
      </c>
      <c r="I2698" s="1">
        <v>463</v>
      </c>
      <c r="J2698" s="1">
        <v>277</v>
      </c>
      <c r="K2698" s="1">
        <v>106</v>
      </c>
      <c r="L2698" s="1">
        <v>41</v>
      </c>
      <c r="M2698" s="1">
        <v>17</v>
      </c>
      <c r="N2698" s="6">
        <v>1</v>
      </c>
    </row>
    <row r="2699" spans="5:14" ht="37.5" x14ac:dyDescent="0.3">
      <c r="E2699" s="3" t="s">
        <v>1287</v>
      </c>
      <c r="F2699" s="4"/>
      <c r="G2699" s="5">
        <v>490</v>
      </c>
      <c r="H2699" s="7">
        <v>83</v>
      </c>
      <c r="I2699" s="1">
        <v>211</v>
      </c>
      <c r="J2699" s="1">
        <v>113</v>
      </c>
      <c r="K2699" s="1">
        <v>51</v>
      </c>
      <c r="L2699" s="1">
        <v>23</v>
      </c>
      <c r="M2699" s="1">
        <v>7</v>
      </c>
      <c r="N2699" s="6">
        <v>2</v>
      </c>
    </row>
    <row r="2700" spans="5:14" ht="37.5" x14ac:dyDescent="0.3">
      <c r="E2700" s="3" t="s">
        <v>1288</v>
      </c>
      <c r="F2700" s="4"/>
      <c r="G2700" s="5">
        <v>493</v>
      </c>
      <c r="H2700" s="7">
        <v>80</v>
      </c>
      <c r="I2700" s="1">
        <v>212</v>
      </c>
      <c r="J2700" s="1">
        <v>111</v>
      </c>
      <c r="K2700" s="1">
        <v>56</v>
      </c>
      <c r="L2700" s="1">
        <v>24</v>
      </c>
      <c r="M2700" s="1">
        <v>7</v>
      </c>
      <c r="N2700" s="6">
        <v>3</v>
      </c>
    </row>
    <row r="2701" spans="5:14" ht="37.5" x14ac:dyDescent="0.3">
      <c r="E2701" s="3" t="s">
        <v>1289</v>
      </c>
      <c r="F2701" s="4"/>
      <c r="G2701" s="5">
        <v>257</v>
      </c>
      <c r="H2701" s="7">
        <v>47</v>
      </c>
      <c r="I2701" s="1">
        <v>89</v>
      </c>
      <c r="J2701" s="1">
        <v>65</v>
      </c>
      <c r="K2701" s="1">
        <v>34</v>
      </c>
      <c r="L2701" s="1">
        <v>18</v>
      </c>
      <c r="M2701" s="1">
        <v>4</v>
      </c>
      <c r="N2701" s="6">
        <v>0</v>
      </c>
    </row>
    <row r="2702" spans="5:14" ht="37.5" x14ac:dyDescent="0.3">
      <c r="E2702" s="3" t="s">
        <v>1290</v>
      </c>
      <c r="F2702" s="4"/>
      <c r="G2702" s="5">
        <v>17</v>
      </c>
      <c r="H2702" s="7">
        <v>2</v>
      </c>
      <c r="I2702" s="1">
        <v>4</v>
      </c>
      <c r="J2702" s="1">
        <v>5</v>
      </c>
      <c r="K2702" s="1">
        <v>4</v>
      </c>
      <c r="L2702" s="1">
        <v>2</v>
      </c>
      <c r="M2702" s="1">
        <v>0</v>
      </c>
      <c r="N2702" s="6">
        <v>0</v>
      </c>
    </row>
    <row r="2703" spans="5:14" ht="37.5" x14ac:dyDescent="0.3">
      <c r="E2703" s="3" t="s">
        <v>1291</v>
      </c>
      <c r="F2703" s="4"/>
      <c r="G2703" s="5">
        <v>698</v>
      </c>
      <c r="H2703" s="7">
        <v>234</v>
      </c>
      <c r="I2703" s="1">
        <v>264</v>
      </c>
      <c r="J2703" s="1">
        <v>142</v>
      </c>
      <c r="K2703" s="1">
        <v>35</v>
      </c>
      <c r="L2703" s="1">
        <v>15</v>
      </c>
      <c r="M2703" s="1">
        <v>4</v>
      </c>
      <c r="N2703" s="6">
        <v>4</v>
      </c>
    </row>
    <row r="2704" spans="5:14" ht="37.5" x14ac:dyDescent="0.3">
      <c r="E2704" s="3" t="s">
        <v>1292</v>
      </c>
      <c r="F2704" s="4"/>
      <c r="G2704" s="5">
        <v>433</v>
      </c>
      <c r="H2704" s="7">
        <v>102</v>
      </c>
      <c r="I2704" s="1">
        <v>186</v>
      </c>
      <c r="J2704" s="1">
        <v>107</v>
      </c>
      <c r="K2704" s="1">
        <v>24</v>
      </c>
      <c r="L2704" s="1">
        <v>8</v>
      </c>
      <c r="M2704" s="1">
        <v>4</v>
      </c>
      <c r="N2704" s="6">
        <v>2</v>
      </c>
    </row>
    <row r="2705" spans="2:14" ht="37.5" x14ac:dyDescent="0.3">
      <c r="E2705" s="3" t="s">
        <v>1293</v>
      </c>
      <c r="F2705" s="4"/>
      <c r="G2705" s="5">
        <v>316</v>
      </c>
      <c r="H2705" s="7">
        <v>64</v>
      </c>
      <c r="I2705" s="1">
        <v>136</v>
      </c>
      <c r="J2705" s="1">
        <v>69</v>
      </c>
      <c r="K2705" s="1">
        <v>30</v>
      </c>
      <c r="L2705" s="1">
        <v>9</v>
      </c>
      <c r="M2705" s="1">
        <v>7</v>
      </c>
      <c r="N2705" s="6">
        <v>1</v>
      </c>
    </row>
    <row r="2706" spans="2:14" ht="37.5" x14ac:dyDescent="0.3">
      <c r="E2706" s="3" t="s">
        <v>1294</v>
      </c>
      <c r="F2706" s="4"/>
      <c r="G2706" s="5">
        <v>149</v>
      </c>
      <c r="H2706" s="7">
        <v>42</v>
      </c>
      <c r="I2706" s="1">
        <v>61</v>
      </c>
      <c r="J2706" s="1">
        <v>24</v>
      </c>
      <c r="K2706" s="1">
        <v>14</v>
      </c>
      <c r="L2706" s="1">
        <v>4</v>
      </c>
      <c r="M2706" s="1">
        <v>3</v>
      </c>
      <c r="N2706" s="6">
        <v>1</v>
      </c>
    </row>
    <row r="2707" spans="2:14" ht="37.5" x14ac:dyDescent="0.3">
      <c r="E2707" s="3" t="s">
        <v>1295</v>
      </c>
      <c r="F2707" s="4"/>
      <c r="G2707" s="5">
        <v>157</v>
      </c>
      <c r="H2707" s="7">
        <v>32</v>
      </c>
      <c r="I2707" s="1">
        <v>76</v>
      </c>
      <c r="J2707" s="1">
        <v>30</v>
      </c>
      <c r="K2707" s="1">
        <v>13</v>
      </c>
      <c r="L2707" s="1">
        <v>5</v>
      </c>
      <c r="M2707" s="1">
        <v>1</v>
      </c>
      <c r="N2707" s="6">
        <v>0</v>
      </c>
    </row>
    <row r="2708" spans="2:14" ht="37.5" x14ac:dyDescent="0.3">
      <c r="E2708" s="3" t="s">
        <v>1296</v>
      </c>
      <c r="F2708" s="4"/>
      <c r="G2708" s="5">
        <v>79</v>
      </c>
      <c r="H2708" s="7">
        <v>11</v>
      </c>
      <c r="I2708" s="1">
        <v>39</v>
      </c>
      <c r="J2708" s="1">
        <v>16</v>
      </c>
      <c r="K2708" s="1">
        <v>9</v>
      </c>
      <c r="L2708" s="1">
        <v>2</v>
      </c>
      <c r="M2708" s="1">
        <v>2</v>
      </c>
      <c r="N2708" s="6">
        <v>0</v>
      </c>
    </row>
    <row r="2709" spans="2:14" ht="37.5" x14ac:dyDescent="0.3">
      <c r="E2709" s="3" t="s">
        <v>1297</v>
      </c>
      <c r="F2709" s="4"/>
      <c r="G2709" s="5">
        <v>8</v>
      </c>
      <c r="H2709" s="7">
        <v>1</v>
      </c>
      <c r="I2709" s="1">
        <v>3</v>
      </c>
      <c r="J2709" s="1">
        <v>1</v>
      </c>
      <c r="K2709" s="1">
        <v>0</v>
      </c>
      <c r="L2709" s="1">
        <v>3</v>
      </c>
      <c r="M2709" s="1">
        <v>0</v>
      </c>
      <c r="N2709" s="6">
        <v>0</v>
      </c>
    </row>
    <row r="2710" spans="2:14" ht="37.5" x14ac:dyDescent="0.3">
      <c r="E2710" s="3" t="s">
        <v>1298</v>
      </c>
      <c r="F2710" s="4"/>
      <c r="G2710" s="5">
        <v>86</v>
      </c>
      <c r="H2710" s="7">
        <v>29</v>
      </c>
      <c r="I2710" s="1">
        <v>37</v>
      </c>
      <c r="J2710" s="1">
        <v>12</v>
      </c>
      <c r="K2710" s="1">
        <v>5</v>
      </c>
      <c r="L2710" s="1">
        <v>2</v>
      </c>
      <c r="M2710" s="1">
        <v>0</v>
      </c>
      <c r="N2710" s="6">
        <v>1</v>
      </c>
    </row>
    <row r="2711" spans="2:14" ht="37.5" x14ac:dyDescent="0.3">
      <c r="E2711" s="3" t="s">
        <v>1299</v>
      </c>
      <c r="F2711" s="4"/>
      <c r="G2711" s="5">
        <v>56</v>
      </c>
      <c r="H2711" s="7">
        <v>16</v>
      </c>
      <c r="I2711" s="1">
        <v>25</v>
      </c>
      <c r="J2711" s="1">
        <v>7</v>
      </c>
      <c r="K2711" s="1">
        <v>7</v>
      </c>
      <c r="L2711" s="1">
        <v>0</v>
      </c>
      <c r="M2711" s="1">
        <v>0</v>
      </c>
      <c r="N2711" s="6">
        <v>1</v>
      </c>
    </row>
    <row r="2712" spans="2:14" ht="37.5" x14ac:dyDescent="0.3">
      <c r="E2712" s="3" t="s">
        <v>1300</v>
      </c>
      <c r="F2712" s="4"/>
      <c r="G2712" s="5">
        <v>46</v>
      </c>
      <c r="H2712" s="7">
        <v>15</v>
      </c>
      <c r="I2712" s="1">
        <v>14</v>
      </c>
      <c r="J2712" s="1">
        <v>10</v>
      </c>
      <c r="K2712" s="1">
        <v>7</v>
      </c>
      <c r="L2712" s="1">
        <v>0</v>
      </c>
      <c r="M2712" s="1">
        <v>0</v>
      </c>
      <c r="N2712" s="6">
        <v>0</v>
      </c>
    </row>
    <row r="2713" spans="2:14" ht="37.5" x14ac:dyDescent="0.3">
      <c r="E2713" s="3" t="s">
        <v>1301</v>
      </c>
      <c r="F2713" s="4"/>
      <c r="G2713" s="5">
        <v>16</v>
      </c>
      <c r="H2713" s="7">
        <v>5</v>
      </c>
      <c r="I2713" s="1">
        <v>6</v>
      </c>
      <c r="J2713" s="1">
        <v>3</v>
      </c>
      <c r="K2713" s="1">
        <v>0</v>
      </c>
      <c r="L2713" s="1">
        <v>2</v>
      </c>
      <c r="M2713" s="1">
        <v>0</v>
      </c>
      <c r="N2713" s="6">
        <v>0</v>
      </c>
    </row>
    <row r="2714" spans="2:14" ht="37.5" x14ac:dyDescent="0.3">
      <c r="E2714" s="3" t="s">
        <v>1302</v>
      </c>
      <c r="F2714" s="4"/>
      <c r="G2714" s="5">
        <v>13</v>
      </c>
      <c r="H2714" s="7">
        <v>2</v>
      </c>
      <c r="I2714" s="1">
        <v>7</v>
      </c>
      <c r="J2714" s="1">
        <v>1</v>
      </c>
      <c r="K2714" s="1">
        <v>3</v>
      </c>
      <c r="L2714" s="1">
        <v>0</v>
      </c>
      <c r="M2714" s="1">
        <v>0</v>
      </c>
      <c r="N2714" s="6">
        <v>0</v>
      </c>
    </row>
    <row r="2715" spans="2:14" ht="37.5" x14ac:dyDescent="0.3">
      <c r="E2715" s="3" t="s">
        <v>1303</v>
      </c>
      <c r="F2715" s="4"/>
      <c r="G2715" s="5">
        <v>5</v>
      </c>
      <c r="H2715" s="7">
        <v>0</v>
      </c>
      <c r="I2715" s="1">
        <v>3</v>
      </c>
      <c r="J2715" s="1">
        <v>1</v>
      </c>
      <c r="K2715" s="1">
        <v>1</v>
      </c>
      <c r="L2715" s="1">
        <v>0</v>
      </c>
      <c r="M2715" s="1">
        <v>0</v>
      </c>
      <c r="N2715" s="6">
        <v>0</v>
      </c>
    </row>
    <row r="2716" spans="2:14" ht="37.5" x14ac:dyDescent="0.3">
      <c r="E2716" s="52" t="s">
        <v>1304</v>
      </c>
      <c r="F2716" s="48"/>
      <c r="G2716" s="49">
        <v>0</v>
      </c>
      <c r="H2716" s="61">
        <v>0</v>
      </c>
      <c r="I2716" s="28">
        <v>0</v>
      </c>
      <c r="J2716" s="28">
        <v>0</v>
      </c>
      <c r="K2716" s="28">
        <v>0</v>
      </c>
      <c r="L2716" s="28">
        <v>0</v>
      </c>
      <c r="M2716" s="28">
        <v>0</v>
      </c>
      <c r="N2716" s="62">
        <v>0</v>
      </c>
    </row>
    <row r="2718" spans="2:14" x14ac:dyDescent="0.3">
      <c r="B2718" s="35" t="str">
        <f xml:space="preserve"> HYPERLINK("#'目次'!B48", "[42]")</f>
        <v>[42]</v>
      </c>
      <c r="C2718" s="25" t="s">
        <v>54</v>
      </c>
    </row>
    <row r="2721" spans="3:12" x14ac:dyDescent="0.3">
      <c r="C2721" s="25" t="s">
        <v>1248</v>
      </c>
    </row>
    <row r="2722" spans="3:12" ht="37.5" x14ac:dyDescent="0.3">
      <c r="E2722" s="95"/>
      <c r="F2722" s="96"/>
      <c r="G2722" s="37" t="s">
        <v>16</v>
      </c>
      <c r="H2722" s="41" t="s">
        <v>55</v>
      </c>
      <c r="I2722" s="18" t="s">
        <v>56</v>
      </c>
      <c r="J2722" s="18" t="s">
        <v>57</v>
      </c>
      <c r="K2722" s="18" t="s">
        <v>58</v>
      </c>
      <c r="L2722" s="34" t="s">
        <v>59</v>
      </c>
    </row>
    <row r="2723" spans="3:12" x14ac:dyDescent="0.3">
      <c r="E2723" s="97"/>
      <c r="F2723" s="98"/>
      <c r="G2723" s="40"/>
      <c r="H2723" s="36"/>
      <c r="I2723" s="19"/>
      <c r="J2723" s="19"/>
      <c r="K2723" s="19"/>
      <c r="L2723" s="39"/>
    </row>
    <row r="2724" spans="3:12" x14ac:dyDescent="0.3">
      <c r="E2724" s="54" t="s">
        <v>16</v>
      </c>
      <c r="F2724" s="50"/>
      <c r="G2724" s="38">
        <v>55336</v>
      </c>
      <c r="H2724" s="20">
        <v>4906</v>
      </c>
      <c r="I2724" s="20">
        <v>24562</v>
      </c>
      <c r="J2724" s="20">
        <v>17342</v>
      </c>
      <c r="K2724" s="20">
        <v>6139</v>
      </c>
      <c r="L2724" s="51">
        <v>2387</v>
      </c>
    </row>
    <row r="2725" spans="3:12" ht="37.5" x14ac:dyDescent="0.3">
      <c r="E2725" s="3" t="s">
        <v>1249</v>
      </c>
      <c r="F2725" s="4"/>
      <c r="G2725" s="29">
        <v>259</v>
      </c>
      <c r="H2725" s="32">
        <v>22</v>
      </c>
      <c r="I2725" s="17">
        <v>131</v>
      </c>
      <c r="J2725" s="17">
        <v>75</v>
      </c>
      <c r="K2725" s="17">
        <v>27</v>
      </c>
      <c r="L2725" s="33">
        <v>4</v>
      </c>
    </row>
    <row r="2726" spans="3:12" ht="37.5" x14ac:dyDescent="0.3">
      <c r="E2726" s="3" t="s">
        <v>1250</v>
      </c>
      <c r="F2726" s="4"/>
      <c r="G2726" s="5">
        <v>91</v>
      </c>
      <c r="H2726" s="7">
        <v>7</v>
      </c>
      <c r="I2726" s="1">
        <v>46</v>
      </c>
      <c r="J2726" s="1">
        <v>29</v>
      </c>
      <c r="K2726" s="1">
        <v>7</v>
      </c>
      <c r="L2726" s="6">
        <v>2</v>
      </c>
    </row>
    <row r="2727" spans="3:12" ht="37.5" x14ac:dyDescent="0.3">
      <c r="E2727" s="3" t="s">
        <v>1251</v>
      </c>
      <c r="F2727" s="4"/>
      <c r="G2727" s="5">
        <v>36</v>
      </c>
      <c r="H2727" s="7">
        <v>2</v>
      </c>
      <c r="I2727" s="1">
        <v>22</v>
      </c>
      <c r="J2727" s="1">
        <v>9</v>
      </c>
      <c r="K2727" s="1">
        <v>1</v>
      </c>
      <c r="L2727" s="6">
        <v>2</v>
      </c>
    </row>
    <row r="2728" spans="3:12" ht="37.5" x14ac:dyDescent="0.3">
      <c r="E2728" s="3" t="s">
        <v>1252</v>
      </c>
      <c r="F2728" s="4"/>
      <c r="G2728" s="5">
        <v>17</v>
      </c>
      <c r="H2728" s="7">
        <v>1</v>
      </c>
      <c r="I2728" s="1">
        <v>13</v>
      </c>
      <c r="J2728" s="1">
        <v>3</v>
      </c>
      <c r="K2728" s="1">
        <v>0</v>
      </c>
      <c r="L2728" s="6">
        <v>0</v>
      </c>
    </row>
    <row r="2729" spans="3:12" ht="37.5" x14ac:dyDescent="0.3">
      <c r="E2729" s="3" t="s">
        <v>1253</v>
      </c>
      <c r="F2729" s="4"/>
      <c r="G2729" s="5">
        <v>9</v>
      </c>
      <c r="H2729" s="7">
        <v>2</v>
      </c>
      <c r="I2729" s="1">
        <v>4</v>
      </c>
      <c r="J2729" s="1">
        <v>2</v>
      </c>
      <c r="K2729" s="1">
        <v>1</v>
      </c>
      <c r="L2729" s="6">
        <v>0</v>
      </c>
    </row>
    <row r="2730" spans="3:12" ht="37.5" x14ac:dyDescent="0.3">
      <c r="E2730" s="3" t="s">
        <v>1254</v>
      </c>
      <c r="F2730" s="4"/>
      <c r="G2730" s="5">
        <v>8</v>
      </c>
      <c r="H2730" s="7">
        <v>1</v>
      </c>
      <c r="I2730" s="1">
        <v>4</v>
      </c>
      <c r="J2730" s="1">
        <v>2</v>
      </c>
      <c r="K2730" s="1">
        <v>1</v>
      </c>
      <c r="L2730" s="6">
        <v>0</v>
      </c>
    </row>
    <row r="2731" spans="3:12" ht="37.5" x14ac:dyDescent="0.3">
      <c r="E2731" s="3" t="s">
        <v>1255</v>
      </c>
      <c r="F2731" s="4"/>
      <c r="G2731" s="5">
        <v>4</v>
      </c>
      <c r="H2731" s="7">
        <v>1</v>
      </c>
      <c r="I2731" s="1">
        <v>2</v>
      </c>
      <c r="J2731" s="1">
        <v>0</v>
      </c>
      <c r="K2731" s="1">
        <v>0</v>
      </c>
      <c r="L2731" s="6">
        <v>1</v>
      </c>
    </row>
    <row r="2732" spans="3:12" ht="37.5" x14ac:dyDescent="0.3">
      <c r="E2732" s="3" t="s">
        <v>1256</v>
      </c>
      <c r="F2732" s="4"/>
      <c r="G2732" s="5">
        <v>1558</v>
      </c>
      <c r="H2732" s="7">
        <v>145</v>
      </c>
      <c r="I2732" s="1">
        <v>719</v>
      </c>
      <c r="J2732" s="1">
        <v>486</v>
      </c>
      <c r="K2732" s="1">
        <v>166</v>
      </c>
      <c r="L2732" s="6">
        <v>42</v>
      </c>
    </row>
    <row r="2733" spans="3:12" ht="37.5" x14ac:dyDescent="0.3">
      <c r="E2733" s="3" t="s">
        <v>1257</v>
      </c>
      <c r="F2733" s="4"/>
      <c r="G2733" s="5">
        <v>731</v>
      </c>
      <c r="H2733" s="7">
        <v>83</v>
      </c>
      <c r="I2733" s="1">
        <v>382</v>
      </c>
      <c r="J2733" s="1">
        <v>201</v>
      </c>
      <c r="K2733" s="1">
        <v>46</v>
      </c>
      <c r="L2733" s="6">
        <v>19</v>
      </c>
    </row>
    <row r="2734" spans="3:12" ht="37.5" x14ac:dyDescent="0.3">
      <c r="E2734" s="3" t="s">
        <v>1258</v>
      </c>
      <c r="F2734" s="4"/>
      <c r="G2734" s="5">
        <v>360</v>
      </c>
      <c r="H2734" s="7">
        <v>47</v>
      </c>
      <c r="I2734" s="1">
        <v>193</v>
      </c>
      <c r="J2734" s="1">
        <v>80</v>
      </c>
      <c r="K2734" s="1">
        <v>23</v>
      </c>
      <c r="L2734" s="6">
        <v>17</v>
      </c>
    </row>
    <row r="2735" spans="3:12" ht="37.5" x14ac:dyDescent="0.3">
      <c r="E2735" s="3" t="s">
        <v>1259</v>
      </c>
      <c r="F2735" s="4"/>
      <c r="G2735" s="5">
        <v>196</v>
      </c>
      <c r="H2735" s="7">
        <v>37</v>
      </c>
      <c r="I2735" s="1">
        <v>100</v>
      </c>
      <c r="J2735" s="1">
        <v>41</v>
      </c>
      <c r="K2735" s="1">
        <v>10</v>
      </c>
      <c r="L2735" s="6">
        <v>8</v>
      </c>
    </row>
    <row r="2736" spans="3:12" ht="37.5" x14ac:dyDescent="0.3">
      <c r="E2736" s="3" t="s">
        <v>1260</v>
      </c>
      <c r="F2736" s="4"/>
      <c r="G2736" s="5">
        <v>143</v>
      </c>
      <c r="H2736" s="7">
        <v>18</v>
      </c>
      <c r="I2736" s="1">
        <v>78</v>
      </c>
      <c r="J2736" s="1">
        <v>30</v>
      </c>
      <c r="K2736" s="1">
        <v>8</v>
      </c>
      <c r="L2736" s="6">
        <v>9</v>
      </c>
    </row>
    <row r="2737" spans="5:12" ht="37.5" x14ac:dyDescent="0.3">
      <c r="E2737" s="3" t="s">
        <v>1261</v>
      </c>
      <c r="F2737" s="4"/>
      <c r="G2737" s="5">
        <v>80</v>
      </c>
      <c r="H2737" s="7">
        <v>24</v>
      </c>
      <c r="I2737" s="1">
        <v>33</v>
      </c>
      <c r="J2737" s="1">
        <v>21</v>
      </c>
      <c r="K2737" s="1">
        <v>0</v>
      </c>
      <c r="L2737" s="6">
        <v>2</v>
      </c>
    </row>
    <row r="2738" spans="5:12" ht="37.5" x14ac:dyDescent="0.3">
      <c r="E2738" s="3" t="s">
        <v>1262</v>
      </c>
      <c r="F2738" s="4"/>
      <c r="G2738" s="5">
        <v>6</v>
      </c>
      <c r="H2738" s="7">
        <v>0</v>
      </c>
      <c r="I2738" s="1">
        <v>3</v>
      </c>
      <c r="J2738" s="1">
        <v>2</v>
      </c>
      <c r="K2738" s="1">
        <v>0</v>
      </c>
      <c r="L2738" s="6">
        <v>1</v>
      </c>
    </row>
    <row r="2739" spans="5:12" ht="37.5" x14ac:dyDescent="0.3">
      <c r="E2739" s="3" t="s">
        <v>1263</v>
      </c>
      <c r="F2739" s="4"/>
      <c r="G2739" s="5">
        <v>2888</v>
      </c>
      <c r="H2739" s="7">
        <v>237</v>
      </c>
      <c r="I2739" s="1">
        <v>1306</v>
      </c>
      <c r="J2739" s="1">
        <v>862</v>
      </c>
      <c r="K2739" s="1">
        <v>415</v>
      </c>
      <c r="L2739" s="6">
        <v>68</v>
      </c>
    </row>
    <row r="2740" spans="5:12" ht="37.5" x14ac:dyDescent="0.3">
      <c r="E2740" s="3" t="s">
        <v>1264</v>
      </c>
      <c r="F2740" s="4"/>
      <c r="G2740" s="5">
        <v>2030</v>
      </c>
      <c r="H2740" s="7">
        <v>213</v>
      </c>
      <c r="I2740" s="1">
        <v>1034</v>
      </c>
      <c r="J2740" s="1">
        <v>556</v>
      </c>
      <c r="K2740" s="1">
        <v>165</v>
      </c>
      <c r="L2740" s="6">
        <v>62</v>
      </c>
    </row>
    <row r="2741" spans="5:12" ht="37.5" x14ac:dyDescent="0.3">
      <c r="E2741" s="3" t="s">
        <v>1265</v>
      </c>
      <c r="F2741" s="4"/>
      <c r="G2741" s="5">
        <v>1490</v>
      </c>
      <c r="H2741" s="7">
        <v>195</v>
      </c>
      <c r="I2741" s="1">
        <v>756</v>
      </c>
      <c r="J2741" s="1">
        <v>392</v>
      </c>
      <c r="K2741" s="1">
        <v>102</v>
      </c>
      <c r="L2741" s="6">
        <v>45</v>
      </c>
    </row>
    <row r="2742" spans="5:12" ht="37.5" x14ac:dyDescent="0.3">
      <c r="E2742" s="3" t="s">
        <v>1266</v>
      </c>
      <c r="F2742" s="4"/>
      <c r="G2742" s="5">
        <v>850</v>
      </c>
      <c r="H2742" s="7">
        <v>141</v>
      </c>
      <c r="I2742" s="1">
        <v>436</v>
      </c>
      <c r="J2742" s="1">
        <v>192</v>
      </c>
      <c r="K2742" s="1">
        <v>50</v>
      </c>
      <c r="L2742" s="6">
        <v>31</v>
      </c>
    </row>
    <row r="2743" spans="5:12" ht="37.5" x14ac:dyDescent="0.3">
      <c r="E2743" s="3" t="s">
        <v>1267</v>
      </c>
      <c r="F2743" s="4"/>
      <c r="G2743" s="5">
        <v>800</v>
      </c>
      <c r="H2743" s="7">
        <v>117</v>
      </c>
      <c r="I2743" s="1">
        <v>404</v>
      </c>
      <c r="J2743" s="1">
        <v>191</v>
      </c>
      <c r="K2743" s="1">
        <v>50</v>
      </c>
      <c r="L2743" s="6">
        <v>38</v>
      </c>
    </row>
    <row r="2744" spans="5:12" ht="37.5" x14ac:dyDescent="0.3">
      <c r="E2744" s="3" t="s">
        <v>1268</v>
      </c>
      <c r="F2744" s="4"/>
      <c r="G2744" s="5">
        <v>413</v>
      </c>
      <c r="H2744" s="7">
        <v>78</v>
      </c>
      <c r="I2744" s="1">
        <v>214</v>
      </c>
      <c r="J2744" s="1">
        <v>90</v>
      </c>
      <c r="K2744" s="1">
        <v>15</v>
      </c>
      <c r="L2744" s="6">
        <v>16</v>
      </c>
    </row>
    <row r="2745" spans="5:12" ht="37.5" x14ac:dyDescent="0.3">
      <c r="E2745" s="3" t="s">
        <v>1269</v>
      </c>
      <c r="F2745" s="4"/>
      <c r="G2745" s="5">
        <v>24</v>
      </c>
      <c r="H2745" s="7">
        <v>5</v>
      </c>
      <c r="I2745" s="1">
        <v>12</v>
      </c>
      <c r="J2745" s="1">
        <v>4</v>
      </c>
      <c r="K2745" s="1">
        <v>1</v>
      </c>
      <c r="L2745" s="6">
        <v>2</v>
      </c>
    </row>
    <row r="2746" spans="5:12" ht="37.5" x14ac:dyDescent="0.3">
      <c r="E2746" s="3" t="s">
        <v>1270</v>
      </c>
      <c r="F2746" s="4"/>
      <c r="G2746" s="5">
        <v>4837</v>
      </c>
      <c r="H2746" s="7">
        <v>304</v>
      </c>
      <c r="I2746" s="1">
        <v>1974</v>
      </c>
      <c r="J2746" s="1">
        <v>1639</v>
      </c>
      <c r="K2746" s="1">
        <v>755</v>
      </c>
      <c r="L2746" s="6">
        <v>165</v>
      </c>
    </row>
    <row r="2747" spans="5:12" ht="37.5" x14ac:dyDescent="0.3">
      <c r="E2747" s="3" t="s">
        <v>1271</v>
      </c>
      <c r="F2747" s="4"/>
      <c r="G2747" s="5">
        <v>3330</v>
      </c>
      <c r="H2747" s="7">
        <v>271</v>
      </c>
      <c r="I2747" s="1">
        <v>1644</v>
      </c>
      <c r="J2747" s="1">
        <v>1013</v>
      </c>
      <c r="K2747" s="1">
        <v>288</v>
      </c>
      <c r="L2747" s="6">
        <v>114</v>
      </c>
    </row>
    <row r="2748" spans="5:12" ht="37.5" x14ac:dyDescent="0.3">
      <c r="E2748" s="3" t="s">
        <v>1272</v>
      </c>
      <c r="F2748" s="4"/>
      <c r="G2748" s="5">
        <v>2713</v>
      </c>
      <c r="H2748" s="7">
        <v>289</v>
      </c>
      <c r="I2748" s="1">
        <v>1366</v>
      </c>
      <c r="J2748" s="1">
        <v>734</v>
      </c>
      <c r="K2748" s="1">
        <v>216</v>
      </c>
      <c r="L2748" s="6">
        <v>108</v>
      </c>
    </row>
    <row r="2749" spans="5:12" ht="37.5" x14ac:dyDescent="0.3">
      <c r="E2749" s="3" t="s">
        <v>1273</v>
      </c>
      <c r="F2749" s="4"/>
      <c r="G2749" s="5">
        <v>1449</v>
      </c>
      <c r="H2749" s="7">
        <v>195</v>
      </c>
      <c r="I2749" s="1">
        <v>745</v>
      </c>
      <c r="J2749" s="1">
        <v>369</v>
      </c>
      <c r="K2749" s="1">
        <v>84</v>
      </c>
      <c r="L2749" s="6">
        <v>56</v>
      </c>
    </row>
    <row r="2750" spans="5:12" ht="37.5" x14ac:dyDescent="0.3">
      <c r="E2750" s="3" t="s">
        <v>1274</v>
      </c>
      <c r="F2750" s="4"/>
      <c r="G2750" s="5">
        <v>1332</v>
      </c>
      <c r="H2750" s="7">
        <v>180</v>
      </c>
      <c r="I2750" s="1">
        <v>666</v>
      </c>
      <c r="J2750" s="1">
        <v>350</v>
      </c>
      <c r="K2750" s="1">
        <v>79</v>
      </c>
      <c r="L2750" s="6">
        <v>57</v>
      </c>
    </row>
    <row r="2751" spans="5:12" ht="37.5" x14ac:dyDescent="0.3">
      <c r="E2751" s="3" t="s">
        <v>1275</v>
      </c>
      <c r="F2751" s="4"/>
      <c r="G2751" s="5">
        <v>769</v>
      </c>
      <c r="H2751" s="7">
        <v>147</v>
      </c>
      <c r="I2751" s="1">
        <v>370</v>
      </c>
      <c r="J2751" s="1">
        <v>162</v>
      </c>
      <c r="K2751" s="1">
        <v>47</v>
      </c>
      <c r="L2751" s="6">
        <v>43</v>
      </c>
    </row>
    <row r="2752" spans="5:12" ht="37.5" x14ac:dyDescent="0.3">
      <c r="E2752" s="3" t="s">
        <v>1276</v>
      </c>
      <c r="F2752" s="4"/>
      <c r="G2752" s="5">
        <v>41</v>
      </c>
      <c r="H2752" s="7">
        <v>11</v>
      </c>
      <c r="I2752" s="1">
        <v>18</v>
      </c>
      <c r="J2752" s="1">
        <v>5</v>
      </c>
      <c r="K2752" s="1">
        <v>4</v>
      </c>
      <c r="L2752" s="6">
        <v>3</v>
      </c>
    </row>
    <row r="2753" spans="5:12" ht="37.5" x14ac:dyDescent="0.3">
      <c r="E2753" s="3" t="s">
        <v>1277</v>
      </c>
      <c r="F2753" s="4"/>
      <c r="G2753" s="5">
        <v>5350</v>
      </c>
      <c r="H2753" s="7">
        <v>265</v>
      </c>
      <c r="I2753" s="1">
        <v>2108</v>
      </c>
      <c r="J2753" s="1">
        <v>1962</v>
      </c>
      <c r="K2753" s="1">
        <v>851</v>
      </c>
      <c r="L2753" s="6">
        <v>164</v>
      </c>
    </row>
    <row r="2754" spans="5:12" ht="37.5" x14ac:dyDescent="0.3">
      <c r="E2754" s="3" t="s">
        <v>1278</v>
      </c>
      <c r="F2754" s="4"/>
      <c r="G2754" s="5">
        <v>3381</v>
      </c>
      <c r="H2754" s="7">
        <v>240</v>
      </c>
      <c r="I2754" s="1">
        <v>1533</v>
      </c>
      <c r="J2754" s="1">
        <v>1104</v>
      </c>
      <c r="K2754" s="1">
        <v>358</v>
      </c>
      <c r="L2754" s="6">
        <v>146</v>
      </c>
    </row>
    <row r="2755" spans="5:12" ht="37.5" x14ac:dyDescent="0.3">
      <c r="E2755" s="3" t="s">
        <v>1279</v>
      </c>
      <c r="F2755" s="4"/>
      <c r="G2755" s="5">
        <v>2891</v>
      </c>
      <c r="H2755" s="7">
        <v>237</v>
      </c>
      <c r="I2755" s="1">
        <v>1418</v>
      </c>
      <c r="J2755" s="1">
        <v>890</v>
      </c>
      <c r="K2755" s="1">
        <v>224</v>
      </c>
      <c r="L2755" s="6">
        <v>122</v>
      </c>
    </row>
    <row r="2756" spans="5:12" ht="37.5" x14ac:dyDescent="0.3">
      <c r="E2756" s="3" t="s">
        <v>1280</v>
      </c>
      <c r="F2756" s="4"/>
      <c r="G2756" s="5">
        <v>1364</v>
      </c>
      <c r="H2756" s="7">
        <v>156</v>
      </c>
      <c r="I2756" s="1">
        <v>637</v>
      </c>
      <c r="J2756" s="1">
        <v>409</v>
      </c>
      <c r="K2756" s="1">
        <v>91</v>
      </c>
      <c r="L2756" s="6">
        <v>71</v>
      </c>
    </row>
    <row r="2757" spans="5:12" ht="37.5" x14ac:dyDescent="0.3">
      <c r="E2757" s="3" t="s">
        <v>1281</v>
      </c>
      <c r="F2757" s="4"/>
      <c r="G2757" s="5">
        <v>1126</v>
      </c>
      <c r="H2757" s="7">
        <v>134</v>
      </c>
      <c r="I2757" s="1">
        <v>519</v>
      </c>
      <c r="J2757" s="1">
        <v>325</v>
      </c>
      <c r="K2757" s="1">
        <v>85</v>
      </c>
      <c r="L2757" s="6">
        <v>63</v>
      </c>
    </row>
    <row r="2758" spans="5:12" ht="37.5" x14ac:dyDescent="0.3">
      <c r="E2758" s="3" t="s">
        <v>1282</v>
      </c>
      <c r="F2758" s="4"/>
      <c r="G2758" s="5">
        <v>707</v>
      </c>
      <c r="H2758" s="7">
        <v>132</v>
      </c>
      <c r="I2758" s="1">
        <v>321</v>
      </c>
      <c r="J2758" s="1">
        <v>173</v>
      </c>
      <c r="K2758" s="1">
        <v>43</v>
      </c>
      <c r="L2758" s="6">
        <v>38</v>
      </c>
    </row>
    <row r="2759" spans="5:12" ht="37.5" x14ac:dyDescent="0.3">
      <c r="E2759" s="3" t="s">
        <v>1283</v>
      </c>
      <c r="F2759" s="4"/>
      <c r="G2759" s="5">
        <v>37</v>
      </c>
      <c r="H2759" s="7">
        <v>9</v>
      </c>
      <c r="I2759" s="1">
        <v>13</v>
      </c>
      <c r="J2759" s="1">
        <v>7</v>
      </c>
      <c r="K2759" s="1">
        <v>1</v>
      </c>
      <c r="L2759" s="6">
        <v>7</v>
      </c>
    </row>
    <row r="2760" spans="5:12" ht="37.5" x14ac:dyDescent="0.3">
      <c r="E2760" s="3" t="s">
        <v>1284</v>
      </c>
      <c r="F2760" s="4"/>
      <c r="G2760" s="5">
        <v>2210</v>
      </c>
      <c r="H2760" s="7">
        <v>81</v>
      </c>
      <c r="I2760" s="1">
        <v>747</v>
      </c>
      <c r="J2760" s="1">
        <v>862</v>
      </c>
      <c r="K2760" s="1">
        <v>453</v>
      </c>
      <c r="L2760" s="6">
        <v>67</v>
      </c>
    </row>
    <row r="2761" spans="5:12" ht="37.5" x14ac:dyDescent="0.3">
      <c r="E2761" s="3" t="s">
        <v>1285</v>
      </c>
      <c r="F2761" s="4"/>
      <c r="G2761" s="5">
        <v>1408</v>
      </c>
      <c r="H2761" s="7">
        <v>60</v>
      </c>
      <c r="I2761" s="1">
        <v>539</v>
      </c>
      <c r="J2761" s="1">
        <v>565</v>
      </c>
      <c r="K2761" s="1">
        <v>187</v>
      </c>
      <c r="L2761" s="6">
        <v>57</v>
      </c>
    </row>
    <row r="2762" spans="5:12" ht="37.5" x14ac:dyDescent="0.3">
      <c r="E2762" s="3" t="s">
        <v>1286</v>
      </c>
      <c r="F2762" s="4"/>
      <c r="G2762" s="5">
        <v>1121</v>
      </c>
      <c r="H2762" s="7">
        <v>58</v>
      </c>
      <c r="I2762" s="1">
        <v>479</v>
      </c>
      <c r="J2762" s="1">
        <v>413</v>
      </c>
      <c r="K2762" s="1">
        <v>132</v>
      </c>
      <c r="L2762" s="6">
        <v>39</v>
      </c>
    </row>
    <row r="2763" spans="5:12" ht="37.5" x14ac:dyDescent="0.3">
      <c r="E2763" s="3" t="s">
        <v>1287</v>
      </c>
      <c r="F2763" s="4"/>
      <c r="G2763" s="5">
        <v>490</v>
      </c>
      <c r="H2763" s="7">
        <v>36</v>
      </c>
      <c r="I2763" s="1">
        <v>221</v>
      </c>
      <c r="J2763" s="1">
        <v>168</v>
      </c>
      <c r="K2763" s="1">
        <v>50</v>
      </c>
      <c r="L2763" s="6">
        <v>15</v>
      </c>
    </row>
    <row r="2764" spans="5:12" ht="37.5" x14ac:dyDescent="0.3">
      <c r="E2764" s="3" t="s">
        <v>1288</v>
      </c>
      <c r="F2764" s="4"/>
      <c r="G2764" s="5">
        <v>493</v>
      </c>
      <c r="H2764" s="7">
        <v>47</v>
      </c>
      <c r="I2764" s="1">
        <v>225</v>
      </c>
      <c r="J2764" s="1">
        <v>152</v>
      </c>
      <c r="K2764" s="1">
        <v>39</v>
      </c>
      <c r="L2764" s="6">
        <v>30</v>
      </c>
    </row>
    <row r="2765" spans="5:12" ht="37.5" x14ac:dyDescent="0.3">
      <c r="E2765" s="3" t="s">
        <v>1289</v>
      </c>
      <c r="F2765" s="4"/>
      <c r="G2765" s="5">
        <v>257</v>
      </c>
      <c r="H2765" s="7">
        <v>33</v>
      </c>
      <c r="I2765" s="1">
        <v>115</v>
      </c>
      <c r="J2765" s="1">
        <v>76</v>
      </c>
      <c r="K2765" s="1">
        <v>20</v>
      </c>
      <c r="L2765" s="6">
        <v>13</v>
      </c>
    </row>
    <row r="2766" spans="5:12" ht="37.5" x14ac:dyDescent="0.3">
      <c r="E2766" s="3" t="s">
        <v>1290</v>
      </c>
      <c r="F2766" s="4"/>
      <c r="G2766" s="5">
        <v>17</v>
      </c>
      <c r="H2766" s="7">
        <v>2</v>
      </c>
      <c r="I2766" s="1">
        <v>10</v>
      </c>
      <c r="J2766" s="1">
        <v>3</v>
      </c>
      <c r="K2766" s="1">
        <v>1</v>
      </c>
      <c r="L2766" s="6">
        <v>1</v>
      </c>
    </row>
    <row r="2767" spans="5:12" ht="37.5" x14ac:dyDescent="0.3">
      <c r="E2767" s="3" t="s">
        <v>1291</v>
      </c>
      <c r="F2767" s="4"/>
      <c r="G2767" s="5">
        <v>698</v>
      </c>
      <c r="H2767" s="7">
        <v>18</v>
      </c>
      <c r="I2767" s="1">
        <v>176</v>
      </c>
      <c r="J2767" s="1">
        <v>307</v>
      </c>
      <c r="K2767" s="1">
        <v>178</v>
      </c>
      <c r="L2767" s="6">
        <v>19</v>
      </c>
    </row>
    <row r="2768" spans="5:12" ht="37.5" x14ac:dyDescent="0.3">
      <c r="E2768" s="3" t="s">
        <v>1292</v>
      </c>
      <c r="F2768" s="4"/>
      <c r="G2768" s="5">
        <v>433</v>
      </c>
      <c r="H2768" s="7">
        <v>9</v>
      </c>
      <c r="I2768" s="1">
        <v>139</v>
      </c>
      <c r="J2768" s="1">
        <v>207</v>
      </c>
      <c r="K2768" s="1">
        <v>68</v>
      </c>
      <c r="L2768" s="6">
        <v>10</v>
      </c>
    </row>
    <row r="2769" spans="2:12" ht="37.5" x14ac:dyDescent="0.3">
      <c r="E2769" s="3" t="s">
        <v>1293</v>
      </c>
      <c r="F2769" s="4"/>
      <c r="G2769" s="5">
        <v>316</v>
      </c>
      <c r="H2769" s="7">
        <v>14</v>
      </c>
      <c r="I2769" s="1">
        <v>113</v>
      </c>
      <c r="J2769" s="1">
        <v>125</v>
      </c>
      <c r="K2769" s="1">
        <v>42</v>
      </c>
      <c r="L2769" s="6">
        <v>22</v>
      </c>
    </row>
    <row r="2770" spans="2:12" ht="37.5" x14ac:dyDescent="0.3">
      <c r="E2770" s="3" t="s">
        <v>1294</v>
      </c>
      <c r="F2770" s="4"/>
      <c r="G2770" s="5">
        <v>149</v>
      </c>
      <c r="H2770" s="7">
        <v>3</v>
      </c>
      <c r="I2770" s="1">
        <v>49</v>
      </c>
      <c r="J2770" s="1">
        <v>65</v>
      </c>
      <c r="K2770" s="1">
        <v>23</v>
      </c>
      <c r="L2770" s="6">
        <v>9</v>
      </c>
    </row>
    <row r="2771" spans="2:12" ht="37.5" x14ac:dyDescent="0.3">
      <c r="E2771" s="3" t="s">
        <v>1295</v>
      </c>
      <c r="F2771" s="4"/>
      <c r="G2771" s="5">
        <v>157</v>
      </c>
      <c r="H2771" s="7">
        <v>7</v>
      </c>
      <c r="I2771" s="1">
        <v>62</v>
      </c>
      <c r="J2771" s="1">
        <v>68</v>
      </c>
      <c r="K2771" s="1">
        <v>14</v>
      </c>
      <c r="L2771" s="6">
        <v>6</v>
      </c>
    </row>
    <row r="2772" spans="2:12" ht="37.5" x14ac:dyDescent="0.3">
      <c r="E2772" s="3" t="s">
        <v>1296</v>
      </c>
      <c r="F2772" s="4"/>
      <c r="G2772" s="5">
        <v>79</v>
      </c>
      <c r="H2772" s="7">
        <v>5</v>
      </c>
      <c r="I2772" s="1">
        <v>38</v>
      </c>
      <c r="J2772" s="1">
        <v>29</v>
      </c>
      <c r="K2772" s="1">
        <v>5</v>
      </c>
      <c r="L2772" s="6">
        <v>2</v>
      </c>
    </row>
    <row r="2773" spans="2:12" ht="37.5" x14ac:dyDescent="0.3">
      <c r="E2773" s="3" t="s">
        <v>1297</v>
      </c>
      <c r="F2773" s="4"/>
      <c r="G2773" s="5">
        <v>8</v>
      </c>
      <c r="H2773" s="7">
        <v>2</v>
      </c>
      <c r="I2773" s="1">
        <v>4</v>
      </c>
      <c r="J2773" s="1">
        <v>1</v>
      </c>
      <c r="K2773" s="1">
        <v>0</v>
      </c>
      <c r="L2773" s="6">
        <v>1</v>
      </c>
    </row>
    <row r="2774" spans="2:12" ht="37.5" x14ac:dyDescent="0.3">
      <c r="E2774" s="3" t="s">
        <v>1298</v>
      </c>
      <c r="F2774" s="4"/>
      <c r="G2774" s="5">
        <v>86</v>
      </c>
      <c r="H2774" s="7">
        <v>2</v>
      </c>
      <c r="I2774" s="1">
        <v>20</v>
      </c>
      <c r="J2774" s="1">
        <v>38</v>
      </c>
      <c r="K2774" s="1">
        <v>22</v>
      </c>
      <c r="L2774" s="6">
        <v>4</v>
      </c>
    </row>
    <row r="2775" spans="2:12" ht="37.5" x14ac:dyDescent="0.3">
      <c r="E2775" s="3" t="s">
        <v>1299</v>
      </c>
      <c r="F2775" s="4"/>
      <c r="G2775" s="5">
        <v>56</v>
      </c>
      <c r="H2775" s="7">
        <v>0</v>
      </c>
      <c r="I2775" s="1">
        <v>13</v>
      </c>
      <c r="J2775" s="1">
        <v>26</v>
      </c>
      <c r="K2775" s="1">
        <v>14</v>
      </c>
      <c r="L2775" s="6">
        <v>3</v>
      </c>
    </row>
    <row r="2776" spans="2:12" ht="37.5" x14ac:dyDescent="0.3">
      <c r="E2776" s="3" t="s">
        <v>1300</v>
      </c>
      <c r="F2776" s="4"/>
      <c r="G2776" s="5">
        <v>46</v>
      </c>
      <c r="H2776" s="7">
        <v>0</v>
      </c>
      <c r="I2776" s="1">
        <v>16</v>
      </c>
      <c r="J2776" s="1">
        <v>19</v>
      </c>
      <c r="K2776" s="1">
        <v>11</v>
      </c>
      <c r="L2776" s="6">
        <v>0</v>
      </c>
    </row>
    <row r="2777" spans="2:12" ht="37.5" x14ac:dyDescent="0.3">
      <c r="E2777" s="3" t="s">
        <v>1301</v>
      </c>
      <c r="F2777" s="4"/>
      <c r="G2777" s="5">
        <v>16</v>
      </c>
      <c r="H2777" s="7">
        <v>3</v>
      </c>
      <c r="I2777" s="1">
        <v>4</v>
      </c>
      <c r="J2777" s="1">
        <v>8</v>
      </c>
      <c r="K2777" s="1">
        <v>1</v>
      </c>
      <c r="L2777" s="6">
        <v>0</v>
      </c>
    </row>
    <row r="2778" spans="2:12" ht="37.5" x14ac:dyDescent="0.3">
      <c r="E2778" s="3" t="s">
        <v>1302</v>
      </c>
      <c r="F2778" s="4"/>
      <c r="G2778" s="5">
        <v>13</v>
      </c>
      <c r="H2778" s="7">
        <v>0</v>
      </c>
      <c r="I2778" s="1">
        <v>6</v>
      </c>
      <c r="J2778" s="1">
        <v>6</v>
      </c>
      <c r="K2778" s="1">
        <v>0</v>
      </c>
      <c r="L2778" s="6">
        <v>1</v>
      </c>
    </row>
    <row r="2779" spans="2:12" ht="37.5" x14ac:dyDescent="0.3">
      <c r="E2779" s="3" t="s">
        <v>1303</v>
      </c>
      <c r="F2779" s="4"/>
      <c r="G2779" s="5">
        <v>5</v>
      </c>
      <c r="H2779" s="7">
        <v>0</v>
      </c>
      <c r="I2779" s="1">
        <v>4</v>
      </c>
      <c r="J2779" s="1">
        <v>1</v>
      </c>
      <c r="K2779" s="1">
        <v>0</v>
      </c>
      <c r="L2779" s="6">
        <v>0</v>
      </c>
    </row>
    <row r="2780" spans="2:12" ht="37.5" x14ac:dyDescent="0.3">
      <c r="E2780" s="52" t="s">
        <v>1304</v>
      </c>
      <c r="F2780" s="48"/>
      <c r="G2780" s="49">
        <v>0</v>
      </c>
      <c r="H2780" s="61">
        <v>0</v>
      </c>
      <c r="I2780" s="28">
        <v>0</v>
      </c>
      <c r="J2780" s="28">
        <v>0</v>
      </c>
      <c r="K2780" s="28">
        <v>0</v>
      </c>
      <c r="L2780" s="62">
        <v>0</v>
      </c>
    </row>
    <row r="2782" spans="2:12" x14ac:dyDescent="0.3">
      <c r="B2782" s="35" t="str">
        <f xml:space="preserve"> HYPERLINK("#'目次'!B49", "[43]")</f>
        <v>[43]</v>
      </c>
      <c r="C2782" s="25" t="s">
        <v>14</v>
      </c>
    </row>
    <row r="2785" spans="3:14" x14ac:dyDescent="0.3">
      <c r="C2785" s="25" t="s">
        <v>1307</v>
      </c>
    </row>
    <row r="2786" spans="3:14" ht="25" x14ac:dyDescent="0.3">
      <c r="E2786" s="95"/>
      <c r="F2786" s="96"/>
      <c r="G2786" s="37" t="s">
        <v>16</v>
      </c>
      <c r="H2786" s="41" t="s">
        <v>17</v>
      </c>
      <c r="I2786" s="18" t="s">
        <v>18</v>
      </c>
      <c r="J2786" s="18" t="s">
        <v>19</v>
      </c>
      <c r="K2786" s="18" t="s">
        <v>20</v>
      </c>
      <c r="L2786" s="18" t="s">
        <v>21</v>
      </c>
      <c r="M2786" s="18" t="s">
        <v>22</v>
      </c>
      <c r="N2786" s="34" t="s">
        <v>23</v>
      </c>
    </row>
    <row r="2787" spans="3:14" x14ac:dyDescent="0.3">
      <c r="E2787" s="97"/>
      <c r="F2787" s="98"/>
      <c r="G2787" s="40"/>
      <c r="H2787" s="36"/>
      <c r="I2787" s="19"/>
      <c r="J2787" s="19"/>
      <c r="K2787" s="19"/>
      <c r="L2787" s="19"/>
      <c r="M2787" s="19"/>
      <c r="N2787" s="39"/>
    </row>
    <row r="2788" spans="3:14" x14ac:dyDescent="0.3">
      <c r="E2788" s="54" t="s">
        <v>16</v>
      </c>
      <c r="F2788" s="50"/>
      <c r="G2788" s="38">
        <v>55336</v>
      </c>
      <c r="H2788" s="20">
        <v>10222</v>
      </c>
      <c r="I2788" s="20">
        <v>19178</v>
      </c>
      <c r="J2788" s="20">
        <v>13973</v>
      </c>
      <c r="K2788" s="20">
        <v>7022</v>
      </c>
      <c r="L2788" s="20">
        <v>3794</v>
      </c>
      <c r="M2788" s="20">
        <v>900</v>
      </c>
      <c r="N2788" s="51">
        <v>247</v>
      </c>
    </row>
    <row r="2789" spans="3:14" ht="25" x14ac:dyDescent="0.3">
      <c r="E2789" s="3" t="s">
        <v>1308</v>
      </c>
      <c r="F2789" s="4"/>
      <c r="G2789" s="29">
        <v>248</v>
      </c>
      <c r="H2789" s="32">
        <v>61</v>
      </c>
      <c r="I2789" s="17">
        <v>98</v>
      </c>
      <c r="J2789" s="17">
        <v>48</v>
      </c>
      <c r="K2789" s="17">
        <v>22</v>
      </c>
      <c r="L2789" s="17">
        <v>11</v>
      </c>
      <c r="M2789" s="17">
        <v>7</v>
      </c>
      <c r="N2789" s="33">
        <v>1</v>
      </c>
    </row>
    <row r="2790" spans="3:14" ht="25" x14ac:dyDescent="0.3">
      <c r="E2790" s="3" t="s">
        <v>1309</v>
      </c>
      <c r="F2790" s="4"/>
      <c r="G2790" s="5">
        <v>155</v>
      </c>
      <c r="H2790" s="7">
        <v>31</v>
      </c>
      <c r="I2790" s="1">
        <v>52</v>
      </c>
      <c r="J2790" s="1">
        <v>43</v>
      </c>
      <c r="K2790" s="1">
        <v>20</v>
      </c>
      <c r="L2790" s="1">
        <v>7</v>
      </c>
      <c r="M2790" s="1">
        <v>1</v>
      </c>
      <c r="N2790" s="6">
        <v>1</v>
      </c>
    </row>
    <row r="2791" spans="3:14" ht="25" x14ac:dyDescent="0.3">
      <c r="E2791" s="3" t="s">
        <v>1310</v>
      </c>
      <c r="F2791" s="4"/>
      <c r="G2791" s="5">
        <v>152</v>
      </c>
      <c r="H2791" s="7">
        <v>30</v>
      </c>
      <c r="I2791" s="1">
        <v>60</v>
      </c>
      <c r="J2791" s="1">
        <v>32</v>
      </c>
      <c r="K2791" s="1">
        <v>18</v>
      </c>
      <c r="L2791" s="1">
        <v>8</v>
      </c>
      <c r="M2791" s="1">
        <v>2</v>
      </c>
      <c r="N2791" s="6">
        <v>2</v>
      </c>
    </row>
    <row r="2792" spans="3:14" ht="25" x14ac:dyDescent="0.3">
      <c r="E2792" s="3" t="s">
        <v>1311</v>
      </c>
      <c r="F2792" s="4"/>
      <c r="G2792" s="5">
        <v>81</v>
      </c>
      <c r="H2792" s="7">
        <v>16</v>
      </c>
      <c r="I2792" s="1">
        <v>30</v>
      </c>
      <c r="J2792" s="1">
        <v>15</v>
      </c>
      <c r="K2792" s="1">
        <v>8</v>
      </c>
      <c r="L2792" s="1">
        <v>8</v>
      </c>
      <c r="M2792" s="1">
        <v>2</v>
      </c>
      <c r="N2792" s="6">
        <v>2</v>
      </c>
    </row>
    <row r="2793" spans="3:14" ht="25" x14ac:dyDescent="0.3">
      <c r="E2793" s="3" t="s">
        <v>1312</v>
      </c>
      <c r="F2793" s="4"/>
      <c r="G2793" s="5">
        <v>113</v>
      </c>
      <c r="H2793" s="7">
        <v>24</v>
      </c>
      <c r="I2793" s="1">
        <v>46</v>
      </c>
      <c r="J2793" s="1">
        <v>21</v>
      </c>
      <c r="K2793" s="1">
        <v>7</v>
      </c>
      <c r="L2793" s="1">
        <v>12</v>
      </c>
      <c r="M2793" s="1">
        <v>3</v>
      </c>
      <c r="N2793" s="6">
        <v>0</v>
      </c>
    </row>
    <row r="2794" spans="3:14" ht="25" x14ac:dyDescent="0.3">
      <c r="E2794" s="3" t="s">
        <v>1313</v>
      </c>
      <c r="F2794" s="4"/>
      <c r="G2794" s="5">
        <v>101</v>
      </c>
      <c r="H2794" s="7">
        <v>28</v>
      </c>
      <c r="I2794" s="1">
        <v>33</v>
      </c>
      <c r="J2794" s="1">
        <v>19</v>
      </c>
      <c r="K2794" s="1">
        <v>10</v>
      </c>
      <c r="L2794" s="1">
        <v>6</v>
      </c>
      <c r="M2794" s="1">
        <v>5</v>
      </c>
      <c r="N2794" s="6">
        <v>0</v>
      </c>
    </row>
    <row r="2795" spans="3:14" ht="25" x14ac:dyDescent="0.3">
      <c r="E2795" s="3" t="s">
        <v>1314</v>
      </c>
      <c r="F2795" s="4"/>
      <c r="G2795" s="5">
        <v>22</v>
      </c>
      <c r="H2795" s="7">
        <v>4</v>
      </c>
      <c r="I2795" s="1">
        <v>4</v>
      </c>
      <c r="J2795" s="1">
        <v>4</v>
      </c>
      <c r="K2795" s="1">
        <v>2</v>
      </c>
      <c r="L2795" s="1">
        <v>6</v>
      </c>
      <c r="M2795" s="1">
        <v>1</v>
      </c>
      <c r="N2795" s="6">
        <v>1</v>
      </c>
    </row>
    <row r="2796" spans="3:14" ht="25" x14ac:dyDescent="0.3">
      <c r="E2796" s="3" t="s">
        <v>1315</v>
      </c>
      <c r="F2796" s="4"/>
      <c r="G2796" s="5">
        <v>520</v>
      </c>
      <c r="H2796" s="7">
        <v>114</v>
      </c>
      <c r="I2796" s="1">
        <v>177</v>
      </c>
      <c r="J2796" s="1">
        <v>127</v>
      </c>
      <c r="K2796" s="1">
        <v>51</v>
      </c>
      <c r="L2796" s="1">
        <v>33</v>
      </c>
      <c r="M2796" s="1">
        <v>16</v>
      </c>
      <c r="N2796" s="6">
        <v>2</v>
      </c>
    </row>
    <row r="2797" spans="3:14" ht="25" x14ac:dyDescent="0.3">
      <c r="E2797" s="3" t="s">
        <v>1316</v>
      </c>
      <c r="F2797" s="4"/>
      <c r="G2797" s="5">
        <v>280</v>
      </c>
      <c r="H2797" s="7">
        <v>48</v>
      </c>
      <c r="I2797" s="1">
        <v>95</v>
      </c>
      <c r="J2797" s="1">
        <v>75</v>
      </c>
      <c r="K2797" s="1">
        <v>40</v>
      </c>
      <c r="L2797" s="1">
        <v>15</v>
      </c>
      <c r="M2797" s="1">
        <v>5</v>
      </c>
      <c r="N2797" s="6">
        <v>2</v>
      </c>
    </row>
    <row r="2798" spans="3:14" ht="25" x14ac:dyDescent="0.3">
      <c r="E2798" s="3" t="s">
        <v>1317</v>
      </c>
      <c r="F2798" s="4"/>
      <c r="G2798" s="5">
        <v>224</v>
      </c>
      <c r="H2798" s="7">
        <v>42</v>
      </c>
      <c r="I2798" s="1">
        <v>57</v>
      </c>
      <c r="J2798" s="1">
        <v>68</v>
      </c>
      <c r="K2798" s="1">
        <v>32</v>
      </c>
      <c r="L2798" s="1">
        <v>19</v>
      </c>
      <c r="M2798" s="1">
        <v>5</v>
      </c>
      <c r="N2798" s="6">
        <v>1</v>
      </c>
    </row>
    <row r="2799" spans="3:14" ht="25" x14ac:dyDescent="0.3">
      <c r="E2799" s="3" t="s">
        <v>1318</v>
      </c>
      <c r="F2799" s="4"/>
      <c r="G2799" s="5">
        <v>104</v>
      </c>
      <c r="H2799" s="7">
        <v>17</v>
      </c>
      <c r="I2799" s="1">
        <v>30</v>
      </c>
      <c r="J2799" s="1">
        <v>29</v>
      </c>
      <c r="K2799" s="1">
        <v>17</v>
      </c>
      <c r="L2799" s="1">
        <v>11</v>
      </c>
      <c r="M2799" s="1">
        <v>0</v>
      </c>
      <c r="N2799" s="6">
        <v>0</v>
      </c>
    </row>
    <row r="2800" spans="3:14" ht="25" x14ac:dyDescent="0.3">
      <c r="E2800" s="3" t="s">
        <v>1319</v>
      </c>
      <c r="F2800" s="4"/>
      <c r="G2800" s="5">
        <v>104</v>
      </c>
      <c r="H2800" s="7">
        <v>16</v>
      </c>
      <c r="I2800" s="1">
        <v>40</v>
      </c>
      <c r="J2800" s="1">
        <v>21</v>
      </c>
      <c r="K2800" s="1">
        <v>16</v>
      </c>
      <c r="L2800" s="1">
        <v>7</v>
      </c>
      <c r="M2800" s="1">
        <v>4</v>
      </c>
      <c r="N2800" s="6">
        <v>0</v>
      </c>
    </row>
    <row r="2801" spans="2:14" ht="25" x14ac:dyDescent="0.3">
      <c r="E2801" s="3" t="s">
        <v>1320</v>
      </c>
      <c r="F2801" s="4"/>
      <c r="G2801" s="5">
        <v>94</v>
      </c>
      <c r="H2801" s="7">
        <v>14</v>
      </c>
      <c r="I2801" s="1">
        <v>29</v>
      </c>
      <c r="J2801" s="1">
        <v>17</v>
      </c>
      <c r="K2801" s="1">
        <v>7</v>
      </c>
      <c r="L2801" s="1">
        <v>20</v>
      </c>
      <c r="M2801" s="1">
        <v>6</v>
      </c>
      <c r="N2801" s="6">
        <v>1</v>
      </c>
    </row>
    <row r="2802" spans="2:14" ht="25" x14ac:dyDescent="0.3">
      <c r="E2802" s="3" t="s">
        <v>1321</v>
      </c>
      <c r="F2802" s="4"/>
      <c r="G2802" s="5">
        <v>9</v>
      </c>
      <c r="H2802" s="7">
        <v>4</v>
      </c>
      <c r="I2802" s="1">
        <v>0</v>
      </c>
      <c r="J2802" s="1">
        <v>0</v>
      </c>
      <c r="K2802" s="1">
        <v>3</v>
      </c>
      <c r="L2802" s="1">
        <v>2</v>
      </c>
      <c r="M2802" s="1">
        <v>0</v>
      </c>
      <c r="N2802" s="6">
        <v>0</v>
      </c>
    </row>
    <row r="2803" spans="2:14" ht="25" x14ac:dyDescent="0.3">
      <c r="E2803" s="3" t="s">
        <v>1322</v>
      </c>
      <c r="F2803" s="4"/>
      <c r="G2803" s="5">
        <v>11</v>
      </c>
      <c r="H2803" s="7">
        <v>0</v>
      </c>
      <c r="I2803" s="1">
        <v>3</v>
      </c>
      <c r="J2803" s="1">
        <v>0</v>
      </c>
      <c r="K2803" s="1">
        <v>3</v>
      </c>
      <c r="L2803" s="1">
        <v>5</v>
      </c>
      <c r="M2803" s="1">
        <v>0</v>
      </c>
      <c r="N2803" s="6">
        <v>0</v>
      </c>
    </row>
    <row r="2804" spans="2:14" ht="25" x14ac:dyDescent="0.3">
      <c r="E2804" s="3" t="s">
        <v>1323</v>
      </c>
      <c r="F2804" s="4"/>
      <c r="G2804" s="5">
        <v>9</v>
      </c>
      <c r="H2804" s="7">
        <v>1</v>
      </c>
      <c r="I2804" s="1">
        <v>1</v>
      </c>
      <c r="J2804" s="1">
        <v>4</v>
      </c>
      <c r="K2804" s="1">
        <v>1</v>
      </c>
      <c r="L2804" s="1">
        <v>1</v>
      </c>
      <c r="M2804" s="1">
        <v>0</v>
      </c>
      <c r="N2804" s="6">
        <v>1</v>
      </c>
    </row>
    <row r="2805" spans="2:14" ht="25" x14ac:dyDescent="0.3">
      <c r="E2805" s="3" t="s">
        <v>1324</v>
      </c>
      <c r="F2805" s="4"/>
      <c r="G2805" s="5">
        <v>6</v>
      </c>
      <c r="H2805" s="7">
        <v>1</v>
      </c>
      <c r="I2805" s="1">
        <v>2</v>
      </c>
      <c r="J2805" s="1">
        <v>0</v>
      </c>
      <c r="K2805" s="1">
        <v>1</v>
      </c>
      <c r="L2805" s="1">
        <v>1</v>
      </c>
      <c r="M2805" s="1">
        <v>0</v>
      </c>
      <c r="N2805" s="6">
        <v>1</v>
      </c>
    </row>
    <row r="2806" spans="2:14" ht="25" x14ac:dyDescent="0.3">
      <c r="E2806" s="3" t="s">
        <v>1325</v>
      </c>
      <c r="F2806" s="4"/>
      <c r="G2806" s="5">
        <v>5</v>
      </c>
      <c r="H2806" s="7">
        <v>0</v>
      </c>
      <c r="I2806" s="1">
        <v>0</v>
      </c>
      <c r="J2806" s="1">
        <v>3</v>
      </c>
      <c r="K2806" s="1">
        <v>0</v>
      </c>
      <c r="L2806" s="1">
        <v>1</v>
      </c>
      <c r="M2806" s="1">
        <v>0</v>
      </c>
      <c r="N2806" s="6">
        <v>1</v>
      </c>
    </row>
    <row r="2807" spans="2:14" ht="25" x14ac:dyDescent="0.3">
      <c r="E2807" s="3" t="s">
        <v>1326</v>
      </c>
      <c r="F2807" s="4"/>
      <c r="G2807" s="5">
        <v>1</v>
      </c>
      <c r="H2807" s="7">
        <v>0</v>
      </c>
      <c r="I2807" s="1">
        <v>0</v>
      </c>
      <c r="J2807" s="1">
        <v>0</v>
      </c>
      <c r="K2807" s="1">
        <v>1</v>
      </c>
      <c r="L2807" s="1">
        <v>0</v>
      </c>
      <c r="M2807" s="1">
        <v>0</v>
      </c>
      <c r="N2807" s="6">
        <v>0</v>
      </c>
    </row>
    <row r="2808" spans="2:14" ht="25" x14ac:dyDescent="0.3">
      <c r="E2808" s="3" t="s">
        <v>1327</v>
      </c>
      <c r="F2808" s="4"/>
      <c r="G2808" s="5">
        <v>1</v>
      </c>
      <c r="H2808" s="7">
        <v>0</v>
      </c>
      <c r="I2808" s="1">
        <v>1</v>
      </c>
      <c r="J2808" s="1">
        <v>0</v>
      </c>
      <c r="K2808" s="1">
        <v>0</v>
      </c>
      <c r="L2808" s="1">
        <v>0</v>
      </c>
      <c r="M2808" s="1">
        <v>0</v>
      </c>
      <c r="N2808" s="6">
        <v>0</v>
      </c>
    </row>
    <row r="2809" spans="2:14" ht="25" x14ac:dyDescent="0.3">
      <c r="E2809" s="52" t="s">
        <v>1328</v>
      </c>
      <c r="F2809" s="48"/>
      <c r="G2809" s="49">
        <v>2</v>
      </c>
      <c r="H2809" s="61">
        <v>1</v>
      </c>
      <c r="I2809" s="28">
        <v>0</v>
      </c>
      <c r="J2809" s="28">
        <v>0</v>
      </c>
      <c r="K2809" s="28">
        <v>0</v>
      </c>
      <c r="L2809" s="28">
        <v>1</v>
      </c>
      <c r="M2809" s="28">
        <v>0</v>
      </c>
      <c r="N2809" s="62">
        <v>0</v>
      </c>
    </row>
    <row r="2811" spans="2:14" x14ac:dyDescent="0.3">
      <c r="B2811" s="35" t="str">
        <f xml:space="preserve"> HYPERLINK("#'目次'!B50", "[44]")</f>
        <v>[44]</v>
      </c>
      <c r="C2811" s="25" t="s">
        <v>54</v>
      </c>
    </row>
    <row r="2814" spans="2:14" x14ac:dyDescent="0.3">
      <c r="C2814" s="25" t="s">
        <v>1307</v>
      </c>
    </row>
    <row r="2815" spans="2:14" ht="37.5" x14ac:dyDescent="0.3">
      <c r="E2815" s="95"/>
      <c r="F2815" s="96"/>
      <c r="G2815" s="37" t="s">
        <v>16</v>
      </c>
      <c r="H2815" s="41" t="s">
        <v>55</v>
      </c>
      <c r="I2815" s="18" t="s">
        <v>56</v>
      </c>
      <c r="J2815" s="18" t="s">
        <v>57</v>
      </c>
      <c r="K2815" s="18" t="s">
        <v>58</v>
      </c>
      <c r="L2815" s="34" t="s">
        <v>59</v>
      </c>
    </row>
    <row r="2816" spans="2:14" x14ac:dyDescent="0.3">
      <c r="E2816" s="97"/>
      <c r="F2816" s="98"/>
      <c r="G2816" s="40"/>
      <c r="H2816" s="36"/>
      <c r="I2816" s="19"/>
      <c r="J2816" s="19"/>
      <c r="K2816" s="19"/>
      <c r="L2816" s="39"/>
    </row>
    <row r="2817" spans="5:12" x14ac:dyDescent="0.3">
      <c r="E2817" s="54" t="s">
        <v>16</v>
      </c>
      <c r="F2817" s="50"/>
      <c r="G2817" s="38">
        <v>55336</v>
      </c>
      <c r="H2817" s="20">
        <v>4906</v>
      </c>
      <c r="I2817" s="20">
        <v>24562</v>
      </c>
      <c r="J2817" s="20">
        <v>17342</v>
      </c>
      <c r="K2817" s="20">
        <v>6139</v>
      </c>
      <c r="L2817" s="51">
        <v>2387</v>
      </c>
    </row>
    <row r="2818" spans="5:12" ht="25" x14ac:dyDescent="0.3">
      <c r="E2818" s="3" t="s">
        <v>1308</v>
      </c>
      <c r="F2818" s="4"/>
      <c r="G2818" s="29">
        <v>248</v>
      </c>
      <c r="H2818" s="32">
        <v>7</v>
      </c>
      <c r="I2818" s="17">
        <v>80</v>
      </c>
      <c r="J2818" s="17">
        <v>101</v>
      </c>
      <c r="K2818" s="17">
        <v>44</v>
      </c>
      <c r="L2818" s="33">
        <v>16</v>
      </c>
    </row>
    <row r="2819" spans="5:12" ht="25" x14ac:dyDescent="0.3">
      <c r="E2819" s="3" t="s">
        <v>1309</v>
      </c>
      <c r="F2819" s="4"/>
      <c r="G2819" s="5">
        <v>155</v>
      </c>
      <c r="H2819" s="7">
        <v>8</v>
      </c>
      <c r="I2819" s="1">
        <v>67</v>
      </c>
      <c r="J2819" s="1">
        <v>50</v>
      </c>
      <c r="K2819" s="1">
        <v>23</v>
      </c>
      <c r="L2819" s="6">
        <v>7</v>
      </c>
    </row>
    <row r="2820" spans="5:12" ht="25" x14ac:dyDescent="0.3">
      <c r="E2820" s="3" t="s">
        <v>1310</v>
      </c>
      <c r="F2820" s="4"/>
      <c r="G2820" s="5">
        <v>152</v>
      </c>
      <c r="H2820" s="7">
        <v>11</v>
      </c>
      <c r="I2820" s="1">
        <v>64</v>
      </c>
      <c r="J2820" s="1">
        <v>50</v>
      </c>
      <c r="K2820" s="1">
        <v>15</v>
      </c>
      <c r="L2820" s="6">
        <v>12</v>
      </c>
    </row>
    <row r="2821" spans="5:12" ht="25" x14ac:dyDescent="0.3">
      <c r="E2821" s="3" t="s">
        <v>1311</v>
      </c>
      <c r="F2821" s="4"/>
      <c r="G2821" s="5">
        <v>81</v>
      </c>
      <c r="H2821" s="7">
        <v>9</v>
      </c>
      <c r="I2821" s="1">
        <v>37</v>
      </c>
      <c r="J2821" s="1">
        <v>23</v>
      </c>
      <c r="K2821" s="1">
        <v>7</v>
      </c>
      <c r="L2821" s="6">
        <v>5</v>
      </c>
    </row>
    <row r="2822" spans="5:12" ht="25" x14ac:dyDescent="0.3">
      <c r="E2822" s="3" t="s">
        <v>1312</v>
      </c>
      <c r="F2822" s="4"/>
      <c r="G2822" s="5">
        <v>113</v>
      </c>
      <c r="H2822" s="7">
        <v>16</v>
      </c>
      <c r="I2822" s="1">
        <v>45</v>
      </c>
      <c r="J2822" s="1">
        <v>37</v>
      </c>
      <c r="K2822" s="1">
        <v>8</v>
      </c>
      <c r="L2822" s="6">
        <v>7</v>
      </c>
    </row>
    <row r="2823" spans="5:12" ht="25" x14ac:dyDescent="0.3">
      <c r="E2823" s="3" t="s">
        <v>1313</v>
      </c>
      <c r="F2823" s="4"/>
      <c r="G2823" s="5">
        <v>101</v>
      </c>
      <c r="H2823" s="7">
        <v>8</v>
      </c>
      <c r="I2823" s="1">
        <v>46</v>
      </c>
      <c r="J2823" s="1">
        <v>31</v>
      </c>
      <c r="K2823" s="1">
        <v>12</v>
      </c>
      <c r="L2823" s="6">
        <v>4</v>
      </c>
    </row>
    <row r="2824" spans="5:12" ht="25" x14ac:dyDescent="0.3">
      <c r="E2824" s="3" t="s">
        <v>1314</v>
      </c>
      <c r="F2824" s="4"/>
      <c r="G2824" s="5">
        <v>22</v>
      </c>
      <c r="H2824" s="7">
        <v>11</v>
      </c>
      <c r="I2824" s="1">
        <v>4</v>
      </c>
      <c r="J2824" s="1">
        <v>3</v>
      </c>
      <c r="K2824" s="1">
        <v>0</v>
      </c>
      <c r="L2824" s="6">
        <v>4</v>
      </c>
    </row>
    <row r="2825" spans="5:12" ht="25" x14ac:dyDescent="0.3">
      <c r="E2825" s="3" t="s">
        <v>1315</v>
      </c>
      <c r="F2825" s="4"/>
      <c r="G2825" s="5">
        <v>520</v>
      </c>
      <c r="H2825" s="7">
        <v>30</v>
      </c>
      <c r="I2825" s="1">
        <v>205</v>
      </c>
      <c r="J2825" s="1">
        <v>165</v>
      </c>
      <c r="K2825" s="1">
        <v>84</v>
      </c>
      <c r="L2825" s="6">
        <v>36</v>
      </c>
    </row>
    <row r="2826" spans="5:12" ht="25" x14ac:dyDescent="0.3">
      <c r="E2826" s="3" t="s">
        <v>1316</v>
      </c>
      <c r="F2826" s="4"/>
      <c r="G2826" s="5">
        <v>280</v>
      </c>
      <c r="H2826" s="7">
        <v>28</v>
      </c>
      <c r="I2826" s="1">
        <v>125</v>
      </c>
      <c r="J2826" s="1">
        <v>87</v>
      </c>
      <c r="K2826" s="1">
        <v>26</v>
      </c>
      <c r="L2826" s="6">
        <v>14</v>
      </c>
    </row>
    <row r="2827" spans="5:12" ht="25" x14ac:dyDescent="0.3">
      <c r="E2827" s="3" t="s">
        <v>1317</v>
      </c>
      <c r="F2827" s="4"/>
      <c r="G2827" s="5">
        <v>224</v>
      </c>
      <c r="H2827" s="7">
        <v>19</v>
      </c>
      <c r="I2827" s="1">
        <v>114</v>
      </c>
      <c r="J2827" s="1">
        <v>60</v>
      </c>
      <c r="K2827" s="1">
        <v>18</v>
      </c>
      <c r="L2827" s="6">
        <v>13</v>
      </c>
    </row>
    <row r="2828" spans="5:12" ht="25" x14ac:dyDescent="0.3">
      <c r="E2828" s="3" t="s">
        <v>1318</v>
      </c>
      <c r="F2828" s="4"/>
      <c r="G2828" s="5">
        <v>104</v>
      </c>
      <c r="H2828" s="7">
        <v>15</v>
      </c>
      <c r="I2828" s="1">
        <v>53</v>
      </c>
      <c r="J2828" s="1">
        <v>23</v>
      </c>
      <c r="K2828" s="1">
        <v>6</v>
      </c>
      <c r="L2828" s="6">
        <v>7</v>
      </c>
    </row>
    <row r="2829" spans="5:12" ht="25" x14ac:dyDescent="0.3">
      <c r="E2829" s="3" t="s">
        <v>1319</v>
      </c>
      <c r="F2829" s="4"/>
      <c r="G2829" s="5">
        <v>104</v>
      </c>
      <c r="H2829" s="7">
        <v>8</v>
      </c>
      <c r="I2829" s="1">
        <v>52</v>
      </c>
      <c r="J2829" s="1">
        <v>27</v>
      </c>
      <c r="K2829" s="1">
        <v>8</v>
      </c>
      <c r="L2829" s="6">
        <v>9</v>
      </c>
    </row>
    <row r="2830" spans="5:12" ht="25" x14ac:dyDescent="0.3">
      <c r="E2830" s="3" t="s">
        <v>1320</v>
      </c>
      <c r="F2830" s="4"/>
      <c r="G2830" s="5">
        <v>94</v>
      </c>
      <c r="H2830" s="7">
        <v>21</v>
      </c>
      <c r="I2830" s="1">
        <v>39</v>
      </c>
      <c r="J2830" s="1">
        <v>22</v>
      </c>
      <c r="K2830" s="1">
        <v>0</v>
      </c>
      <c r="L2830" s="6">
        <v>12</v>
      </c>
    </row>
    <row r="2831" spans="5:12" ht="25" x14ac:dyDescent="0.3">
      <c r="E2831" s="3" t="s">
        <v>1321</v>
      </c>
      <c r="F2831" s="4"/>
      <c r="G2831" s="5">
        <v>9</v>
      </c>
      <c r="H2831" s="7">
        <v>2</v>
      </c>
      <c r="I2831" s="1">
        <v>3</v>
      </c>
      <c r="J2831" s="1">
        <v>1</v>
      </c>
      <c r="K2831" s="1">
        <v>3</v>
      </c>
      <c r="L2831" s="6">
        <v>0</v>
      </c>
    </row>
    <row r="2832" spans="5:12" ht="25" x14ac:dyDescent="0.3">
      <c r="E2832" s="3" t="s">
        <v>1322</v>
      </c>
      <c r="F2832" s="4"/>
      <c r="G2832" s="5">
        <v>11</v>
      </c>
      <c r="H2832" s="7">
        <v>4</v>
      </c>
      <c r="I2832" s="1">
        <v>4</v>
      </c>
      <c r="J2832" s="1">
        <v>3</v>
      </c>
      <c r="K2832" s="1">
        <v>0</v>
      </c>
      <c r="L2832" s="6">
        <v>0</v>
      </c>
    </row>
    <row r="2833" spans="2:14" ht="25" x14ac:dyDescent="0.3">
      <c r="E2833" s="3" t="s">
        <v>1323</v>
      </c>
      <c r="F2833" s="4"/>
      <c r="G2833" s="5">
        <v>9</v>
      </c>
      <c r="H2833" s="7">
        <v>2</v>
      </c>
      <c r="I2833" s="1">
        <v>2</v>
      </c>
      <c r="J2833" s="1">
        <v>1</v>
      </c>
      <c r="K2833" s="1">
        <v>1</v>
      </c>
      <c r="L2833" s="6">
        <v>3</v>
      </c>
    </row>
    <row r="2834" spans="2:14" ht="25" x14ac:dyDescent="0.3">
      <c r="E2834" s="3" t="s">
        <v>1324</v>
      </c>
      <c r="F2834" s="4"/>
      <c r="G2834" s="5">
        <v>6</v>
      </c>
      <c r="H2834" s="7">
        <v>1</v>
      </c>
      <c r="I2834" s="1">
        <v>2</v>
      </c>
      <c r="J2834" s="1">
        <v>1</v>
      </c>
      <c r="K2834" s="1">
        <v>1</v>
      </c>
      <c r="L2834" s="6">
        <v>1</v>
      </c>
    </row>
    <row r="2835" spans="2:14" ht="25" x14ac:dyDescent="0.3">
      <c r="E2835" s="3" t="s">
        <v>1325</v>
      </c>
      <c r="F2835" s="4"/>
      <c r="G2835" s="5">
        <v>5</v>
      </c>
      <c r="H2835" s="7">
        <v>2</v>
      </c>
      <c r="I2835" s="1">
        <v>2</v>
      </c>
      <c r="J2835" s="1">
        <v>0</v>
      </c>
      <c r="K2835" s="1">
        <v>0</v>
      </c>
      <c r="L2835" s="6">
        <v>1</v>
      </c>
    </row>
    <row r="2836" spans="2:14" ht="25" x14ac:dyDescent="0.3">
      <c r="E2836" s="3" t="s">
        <v>1326</v>
      </c>
      <c r="F2836" s="4"/>
      <c r="G2836" s="5">
        <v>1</v>
      </c>
      <c r="H2836" s="7">
        <v>1</v>
      </c>
      <c r="I2836" s="1">
        <v>0</v>
      </c>
      <c r="J2836" s="1">
        <v>0</v>
      </c>
      <c r="K2836" s="1">
        <v>0</v>
      </c>
      <c r="L2836" s="6">
        <v>0</v>
      </c>
    </row>
    <row r="2837" spans="2:14" ht="25" x14ac:dyDescent="0.3">
      <c r="E2837" s="3" t="s">
        <v>1327</v>
      </c>
      <c r="F2837" s="4"/>
      <c r="G2837" s="5">
        <v>1</v>
      </c>
      <c r="H2837" s="7">
        <v>0</v>
      </c>
      <c r="I2837" s="1">
        <v>0</v>
      </c>
      <c r="J2837" s="1">
        <v>0</v>
      </c>
      <c r="K2837" s="1">
        <v>0</v>
      </c>
      <c r="L2837" s="6">
        <v>1</v>
      </c>
    </row>
    <row r="2838" spans="2:14" ht="25" x14ac:dyDescent="0.3">
      <c r="E2838" s="52" t="s">
        <v>1328</v>
      </c>
      <c r="F2838" s="48"/>
      <c r="G2838" s="49">
        <v>2</v>
      </c>
      <c r="H2838" s="61">
        <v>0</v>
      </c>
      <c r="I2838" s="28">
        <v>0</v>
      </c>
      <c r="J2838" s="28">
        <v>0</v>
      </c>
      <c r="K2838" s="28">
        <v>1</v>
      </c>
      <c r="L2838" s="62">
        <v>1</v>
      </c>
    </row>
    <row r="2840" spans="2:14" x14ac:dyDescent="0.3">
      <c r="B2840" s="35" t="str">
        <f xml:space="preserve"> HYPERLINK("#'目次'!B51", "[45]")</f>
        <v>[45]</v>
      </c>
      <c r="C2840" s="25" t="s">
        <v>14</v>
      </c>
    </row>
    <row r="2843" spans="2:14" x14ac:dyDescent="0.3">
      <c r="C2843" s="25" t="s">
        <v>1331</v>
      </c>
    </row>
    <row r="2844" spans="2:14" ht="25" x14ac:dyDescent="0.3">
      <c r="E2844" s="95"/>
      <c r="F2844" s="96"/>
      <c r="G2844" s="37" t="s">
        <v>16</v>
      </c>
      <c r="H2844" s="41" t="s">
        <v>17</v>
      </c>
      <c r="I2844" s="18" t="s">
        <v>18</v>
      </c>
      <c r="J2844" s="18" t="s">
        <v>19</v>
      </c>
      <c r="K2844" s="18" t="s">
        <v>20</v>
      </c>
      <c r="L2844" s="18" t="s">
        <v>21</v>
      </c>
      <c r="M2844" s="18" t="s">
        <v>22</v>
      </c>
      <c r="N2844" s="34" t="s">
        <v>23</v>
      </c>
    </row>
    <row r="2845" spans="2:14" x14ac:dyDescent="0.3">
      <c r="E2845" s="97"/>
      <c r="F2845" s="98"/>
      <c r="G2845" s="40"/>
      <c r="H2845" s="36"/>
      <c r="I2845" s="19"/>
      <c r="J2845" s="19"/>
      <c r="K2845" s="19"/>
      <c r="L2845" s="19"/>
      <c r="M2845" s="19"/>
      <c r="N2845" s="39"/>
    </row>
    <row r="2846" spans="2:14" x14ac:dyDescent="0.3">
      <c r="E2846" s="54" t="s">
        <v>16</v>
      </c>
      <c r="F2846" s="50"/>
      <c r="G2846" s="38">
        <v>55336</v>
      </c>
      <c r="H2846" s="20">
        <v>10222</v>
      </c>
      <c r="I2846" s="20">
        <v>19178</v>
      </c>
      <c r="J2846" s="20">
        <v>13973</v>
      </c>
      <c r="K2846" s="20">
        <v>7022</v>
      </c>
      <c r="L2846" s="20">
        <v>3794</v>
      </c>
      <c r="M2846" s="20">
        <v>900</v>
      </c>
      <c r="N2846" s="51">
        <v>247</v>
      </c>
    </row>
    <row r="2847" spans="2:14" ht="25" x14ac:dyDescent="0.3">
      <c r="E2847" s="3" t="s">
        <v>1332</v>
      </c>
      <c r="F2847" s="4"/>
      <c r="G2847" s="29">
        <v>3</v>
      </c>
      <c r="H2847" s="32">
        <v>0</v>
      </c>
      <c r="I2847" s="17">
        <v>0</v>
      </c>
      <c r="J2847" s="17">
        <v>0</v>
      </c>
      <c r="K2847" s="17">
        <v>1</v>
      </c>
      <c r="L2847" s="17">
        <v>2</v>
      </c>
      <c r="M2847" s="17">
        <v>0</v>
      </c>
      <c r="N2847" s="33">
        <v>0</v>
      </c>
    </row>
    <row r="2848" spans="2:14" ht="25" x14ac:dyDescent="0.3">
      <c r="E2848" s="3" t="s">
        <v>1333</v>
      </c>
      <c r="F2848" s="4"/>
      <c r="G2848" s="5">
        <v>2</v>
      </c>
      <c r="H2848" s="7">
        <v>0</v>
      </c>
      <c r="I2848" s="1">
        <v>1</v>
      </c>
      <c r="J2848" s="1">
        <v>1</v>
      </c>
      <c r="K2848" s="1">
        <v>0</v>
      </c>
      <c r="L2848" s="1">
        <v>0</v>
      </c>
      <c r="M2848" s="1">
        <v>0</v>
      </c>
      <c r="N2848" s="6">
        <v>0</v>
      </c>
    </row>
    <row r="2849" spans="5:14" ht="25" x14ac:dyDescent="0.3">
      <c r="E2849" s="3" t="s">
        <v>1334</v>
      </c>
      <c r="F2849" s="4"/>
      <c r="G2849" s="5">
        <v>1</v>
      </c>
      <c r="H2849" s="7">
        <v>0</v>
      </c>
      <c r="I2849" s="1">
        <v>1</v>
      </c>
      <c r="J2849" s="1">
        <v>0</v>
      </c>
      <c r="K2849" s="1">
        <v>0</v>
      </c>
      <c r="L2849" s="1">
        <v>0</v>
      </c>
      <c r="M2849" s="1">
        <v>0</v>
      </c>
      <c r="N2849" s="6">
        <v>0</v>
      </c>
    </row>
    <row r="2850" spans="5:14" ht="25" x14ac:dyDescent="0.3">
      <c r="E2850" s="3" t="s">
        <v>1335</v>
      </c>
      <c r="F2850" s="4"/>
      <c r="G2850" s="5">
        <v>0</v>
      </c>
      <c r="H2850" s="7">
        <v>0</v>
      </c>
      <c r="I2850" s="1">
        <v>0</v>
      </c>
      <c r="J2850" s="1">
        <v>0</v>
      </c>
      <c r="K2850" s="1">
        <v>0</v>
      </c>
      <c r="L2850" s="1">
        <v>0</v>
      </c>
      <c r="M2850" s="1">
        <v>0</v>
      </c>
      <c r="N2850" s="6">
        <v>0</v>
      </c>
    </row>
    <row r="2851" spans="5:14" ht="25" x14ac:dyDescent="0.3">
      <c r="E2851" s="3" t="s">
        <v>1336</v>
      </c>
      <c r="F2851" s="4"/>
      <c r="G2851" s="5">
        <v>2</v>
      </c>
      <c r="H2851" s="7">
        <v>0</v>
      </c>
      <c r="I2851" s="1">
        <v>2</v>
      </c>
      <c r="J2851" s="1">
        <v>0</v>
      </c>
      <c r="K2851" s="1">
        <v>0</v>
      </c>
      <c r="L2851" s="1">
        <v>0</v>
      </c>
      <c r="M2851" s="1">
        <v>0</v>
      </c>
      <c r="N2851" s="6">
        <v>0</v>
      </c>
    </row>
    <row r="2852" spans="5:14" ht="25" x14ac:dyDescent="0.3">
      <c r="E2852" s="3" t="s">
        <v>1337</v>
      </c>
      <c r="F2852" s="4"/>
      <c r="G2852" s="5">
        <v>1</v>
      </c>
      <c r="H2852" s="7">
        <v>1</v>
      </c>
      <c r="I2852" s="1">
        <v>0</v>
      </c>
      <c r="J2852" s="1">
        <v>0</v>
      </c>
      <c r="K2852" s="1">
        <v>0</v>
      </c>
      <c r="L2852" s="1">
        <v>0</v>
      </c>
      <c r="M2852" s="1">
        <v>0</v>
      </c>
      <c r="N2852" s="6">
        <v>0</v>
      </c>
    </row>
    <row r="2853" spans="5:14" ht="25" x14ac:dyDescent="0.3">
      <c r="E2853" s="3" t="s">
        <v>1338</v>
      </c>
      <c r="F2853" s="4"/>
      <c r="G2853" s="5">
        <v>1</v>
      </c>
      <c r="H2853" s="7">
        <v>1</v>
      </c>
      <c r="I2853" s="1">
        <v>0</v>
      </c>
      <c r="J2853" s="1">
        <v>0</v>
      </c>
      <c r="K2853" s="1">
        <v>0</v>
      </c>
      <c r="L2853" s="1">
        <v>0</v>
      </c>
      <c r="M2853" s="1">
        <v>0</v>
      </c>
      <c r="N2853" s="6">
        <v>0</v>
      </c>
    </row>
    <row r="2854" spans="5:14" ht="25" x14ac:dyDescent="0.3">
      <c r="E2854" s="3" t="s">
        <v>1339</v>
      </c>
      <c r="F2854" s="4"/>
      <c r="G2854" s="5">
        <v>22</v>
      </c>
      <c r="H2854" s="7">
        <v>3</v>
      </c>
      <c r="I2854" s="1">
        <v>8</v>
      </c>
      <c r="J2854" s="1">
        <v>5</v>
      </c>
      <c r="K2854" s="1">
        <v>1</v>
      </c>
      <c r="L2854" s="1">
        <v>5</v>
      </c>
      <c r="M2854" s="1">
        <v>0</v>
      </c>
      <c r="N2854" s="6">
        <v>0</v>
      </c>
    </row>
    <row r="2855" spans="5:14" ht="25" x14ac:dyDescent="0.3">
      <c r="E2855" s="3" t="s">
        <v>1340</v>
      </c>
      <c r="F2855" s="4"/>
      <c r="G2855" s="5">
        <v>3</v>
      </c>
      <c r="H2855" s="7">
        <v>1</v>
      </c>
      <c r="I2855" s="1">
        <v>1</v>
      </c>
      <c r="J2855" s="1">
        <v>0</v>
      </c>
      <c r="K2855" s="1">
        <v>1</v>
      </c>
      <c r="L2855" s="1">
        <v>0</v>
      </c>
      <c r="M2855" s="1">
        <v>0</v>
      </c>
      <c r="N2855" s="6">
        <v>0</v>
      </c>
    </row>
    <row r="2856" spans="5:14" ht="25" x14ac:dyDescent="0.3">
      <c r="E2856" s="3" t="s">
        <v>1341</v>
      </c>
      <c r="F2856" s="4"/>
      <c r="G2856" s="5">
        <v>2</v>
      </c>
      <c r="H2856" s="7">
        <v>0</v>
      </c>
      <c r="I2856" s="1">
        <v>0</v>
      </c>
      <c r="J2856" s="1">
        <v>0</v>
      </c>
      <c r="K2856" s="1">
        <v>2</v>
      </c>
      <c r="L2856" s="1">
        <v>0</v>
      </c>
      <c r="M2856" s="1">
        <v>0</v>
      </c>
      <c r="N2856" s="6">
        <v>0</v>
      </c>
    </row>
    <row r="2857" spans="5:14" ht="25" x14ac:dyDescent="0.3">
      <c r="E2857" s="3" t="s">
        <v>1342</v>
      </c>
      <c r="F2857" s="4"/>
      <c r="G2857" s="5">
        <v>0</v>
      </c>
      <c r="H2857" s="7">
        <v>0</v>
      </c>
      <c r="I2857" s="1">
        <v>0</v>
      </c>
      <c r="J2857" s="1">
        <v>0</v>
      </c>
      <c r="K2857" s="1">
        <v>0</v>
      </c>
      <c r="L2857" s="1">
        <v>0</v>
      </c>
      <c r="M2857" s="1">
        <v>0</v>
      </c>
      <c r="N2857" s="6">
        <v>0</v>
      </c>
    </row>
    <row r="2858" spans="5:14" ht="25" x14ac:dyDescent="0.3">
      <c r="E2858" s="3" t="s">
        <v>1343</v>
      </c>
      <c r="F2858" s="4"/>
      <c r="G2858" s="5">
        <v>1</v>
      </c>
      <c r="H2858" s="7">
        <v>0</v>
      </c>
      <c r="I2858" s="1">
        <v>0</v>
      </c>
      <c r="J2858" s="1">
        <v>0</v>
      </c>
      <c r="K2858" s="1">
        <v>0</v>
      </c>
      <c r="L2858" s="1">
        <v>1</v>
      </c>
      <c r="M2858" s="1">
        <v>0</v>
      </c>
      <c r="N2858" s="6">
        <v>0</v>
      </c>
    </row>
    <row r="2859" spans="5:14" ht="25" x14ac:dyDescent="0.3">
      <c r="E2859" s="3" t="s">
        <v>1344</v>
      </c>
      <c r="F2859" s="4"/>
      <c r="G2859" s="5">
        <v>1</v>
      </c>
      <c r="H2859" s="7">
        <v>0</v>
      </c>
      <c r="I2859" s="1">
        <v>1</v>
      </c>
      <c r="J2859" s="1">
        <v>0</v>
      </c>
      <c r="K2859" s="1">
        <v>0</v>
      </c>
      <c r="L2859" s="1">
        <v>0</v>
      </c>
      <c r="M2859" s="1">
        <v>0</v>
      </c>
      <c r="N2859" s="6">
        <v>0</v>
      </c>
    </row>
    <row r="2860" spans="5:14" ht="25" x14ac:dyDescent="0.3">
      <c r="E2860" s="3" t="s">
        <v>1345</v>
      </c>
      <c r="F2860" s="4"/>
      <c r="G2860" s="5">
        <v>0</v>
      </c>
      <c r="H2860" s="7">
        <v>0</v>
      </c>
      <c r="I2860" s="1">
        <v>0</v>
      </c>
      <c r="J2860" s="1">
        <v>0</v>
      </c>
      <c r="K2860" s="1">
        <v>0</v>
      </c>
      <c r="L2860" s="1">
        <v>0</v>
      </c>
      <c r="M2860" s="1">
        <v>0</v>
      </c>
      <c r="N2860" s="6">
        <v>0</v>
      </c>
    </row>
    <row r="2861" spans="5:14" ht="25" x14ac:dyDescent="0.3">
      <c r="E2861" s="3" t="s">
        <v>1346</v>
      </c>
      <c r="F2861" s="4"/>
      <c r="G2861" s="5">
        <v>76</v>
      </c>
      <c r="H2861" s="7">
        <v>25</v>
      </c>
      <c r="I2861" s="1">
        <v>19</v>
      </c>
      <c r="J2861" s="1">
        <v>18</v>
      </c>
      <c r="K2861" s="1">
        <v>5</v>
      </c>
      <c r="L2861" s="1">
        <v>8</v>
      </c>
      <c r="M2861" s="1">
        <v>1</v>
      </c>
      <c r="N2861" s="6">
        <v>0</v>
      </c>
    </row>
    <row r="2862" spans="5:14" ht="25" x14ac:dyDescent="0.3">
      <c r="E2862" s="3" t="s">
        <v>1347</v>
      </c>
      <c r="F2862" s="4"/>
      <c r="G2862" s="5">
        <v>37</v>
      </c>
      <c r="H2862" s="7">
        <v>9</v>
      </c>
      <c r="I2862" s="1">
        <v>11</v>
      </c>
      <c r="J2862" s="1">
        <v>5</v>
      </c>
      <c r="K2862" s="1">
        <v>10</v>
      </c>
      <c r="L2862" s="1">
        <v>2</v>
      </c>
      <c r="M2862" s="1">
        <v>0</v>
      </c>
      <c r="N2862" s="6">
        <v>0</v>
      </c>
    </row>
    <row r="2863" spans="5:14" ht="25" x14ac:dyDescent="0.3">
      <c r="E2863" s="3" t="s">
        <v>1348</v>
      </c>
      <c r="F2863" s="4"/>
      <c r="G2863" s="5">
        <v>22</v>
      </c>
      <c r="H2863" s="7">
        <v>7</v>
      </c>
      <c r="I2863" s="1">
        <v>7</v>
      </c>
      <c r="J2863" s="1">
        <v>5</v>
      </c>
      <c r="K2863" s="1">
        <v>1</v>
      </c>
      <c r="L2863" s="1">
        <v>1</v>
      </c>
      <c r="M2863" s="1">
        <v>1</v>
      </c>
      <c r="N2863" s="6">
        <v>0</v>
      </c>
    </row>
    <row r="2864" spans="5:14" ht="25" x14ac:dyDescent="0.3">
      <c r="E2864" s="3" t="s">
        <v>1349</v>
      </c>
      <c r="F2864" s="4"/>
      <c r="G2864" s="5">
        <v>14</v>
      </c>
      <c r="H2864" s="7">
        <v>0</v>
      </c>
      <c r="I2864" s="1">
        <v>8</v>
      </c>
      <c r="J2864" s="1">
        <v>2</v>
      </c>
      <c r="K2864" s="1">
        <v>1</v>
      </c>
      <c r="L2864" s="1">
        <v>3</v>
      </c>
      <c r="M2864" s="1">
        <v>0</v>
      </c>
      <c r="N2864" s="6">
        <v>0</v>
      </c>
    </row>
    <row r="2865" spans="5:14" ht="25" x14ac:dyDescent="0.3">
      <c r="E2865" s="3" t="s">
        <v>1350</v>
      </c>
      <c r="F2865" s="4"/>
      <c r="G2865" s="5">
        <v>11</v>
      </c>
      <c r="H2865" s="7">
        <v>3</v>
      </c>
      <c r="I2865" s="1">
        <v>4</v>
      </c>
      <c r="J2865" s="1">
        <v>2</v>
      </c>
      <c r="K2865" s="1">
        <v>1</v>
      </c>
      <c r="L2865" s="1">
        <v>1</v>
      </c>
      <c r="M2865" s="1">
        <v>0</v>
      </c>
      <c r="N2865" s="6">
        <v>0</v>
      </c>
    </row>
    <row r="2866" spans="5:14" ht="25" x14ac:dyDescent="0.3">
      <c r="E2866" s="3" t="s">
        <v>1351</v>
      </c>
      <c r="F2866" s="4"/>
      <c r="G2866" s="5">
        <v>12</v>
      </c>
      <c r="H2866" s="7">
        <v>2</v>
      </c>
      <c r="I2866" s="1">
        <v>5</v>
      </c>
      <c r="J2866" s="1">
        <v>4</v>
      </c>
      <c r="K2866" s="1">
        <v>1</v>
      </c>
      <c r="L2866" s="1">
        <v>0</v>
      </c>
      <c r="M2866" s="1">
        <v>0</v>
      </c>
      <c r="N2866" s="6">
        <v>0</v>
      </c>
    </row>
    <row r="2867" spans="5:14" ht="25" x14ac:dyDescent="0.3">
      <c r="E2867" s="3" t="s">
        <v>1352</v>
      </c>
      <c r="F2867" s="4"/>
      <c r="G2867" s="5">
        <v>3</v>
      </c>
      <c r="H2867" s="7">
        <v>2</v>
      </c>
      <c r="I2867" s="1">
        <v>0</v>
      </c>
      <c r="J2867" s="1">
        <v>0</v>
      </c>
      <c r="K2867" s="1">
        <v>0</v>
      </c>
      <c r="L2867" s="1">
        <v>0</v>
      </c>
      <c r="M2867" s="1">
        <v>0</v>
      </c>
      <c r="N2867" s="6">
        <v>1</v>
      </c>
    </row>
    <row r="2868" spans="5:14" ht="25" x14ac:dyDescent="0.3">
      <c r="E2868" s="3" t="s">
        <v>1353</v>
      </c>
      <c r="F2868" s="4"/>
      <c r="G2868" s="5">
        <v>176</v>
      </c>
      <c r="H2868" s="7">
        <v>33</v>
      </c>
      <c r="I2868" s="1">
        <v>51</v>
      </c>
      <c r="J2868" s="1">
        <v>48</v>
      </c>
      <c r="K2868" s="1">
        <v>21</v>
      </c>
      <c r="L2868" s="1">
        <v>12</v>
      </c>
      <c r="M2868" s="1">
        <v>10</v>
      </c>
      <c r="N2868" s="6">
        <v>1</v>
      </c>
    </row>
    <row r="2869" spans="5:14" ht="25" x14ac:dyDescent="0.3">
      <c r="E2869" s="3" t="s">
        <v>1354</v>
      </c>
      <c r="F2869" s="4"/>
      <c r="G2869" s="5">
        <v>103</v>
      </c>
      <c r="H2869" s="7">
        <v>17</v>
      </c>
      <c r="I2869" s="1">
        <v>38</v>
      </c>
      <c r="J2869" s="1">
        <v>26</v>
      </c>
      <c r="K2869" s="1">
        <v>16</v>
      </c>
      <c r="L2869" s="1">
        <v>3</v>
      </c>
      <c r="M2869" s="1">
        <v>2</v>
      </c>
      <c r="N2869" s="6">
        <v>1</v>
      </c>
    </row>
    <row r="2870" spans="5:14" ht="25" x14ac:dyDescent="0.3">
      <c r="E2870" s="3" t="s">
        <v>1355</v>
      </c>
      <c r="F2870" s="4"/>
      <c r="G2870" s="5">
        <v>95</v>
      </c>
      <c r="H2870" s="7">
        <v>19</v>
      </c>
      <c r="I2870" s="1">
        <v>24</v>
      </c>
      <c r="J2870" s="1">
        <v>23</v>
      </c>
      <c r="K2870" s="1">
        <v>14</v>
      </c>
      <c r="L2870" s="1">
        <v>10</v>
      </c>
      <c r="M2870" s="1">
        <v>3</v>
      </c>
      <c r="N2870" s="6">
        <v>2</v>
      </c>
    </row>
    <row r="2871" spans="5:14" ht="25" x14ac:dyDescent="0.3">
      <c r="E2871" s="3" t="s">
        <v>1356</v>
      </c>
      <c r="F2871" s="4"/>
      <c r="G2871" s="5">
        <v>39</v>
      </c>
      <c r="H2871" s="7">
        <v>12</v>
      </c>
      <c r="I2871" s="1">
        <v>9</v>
      </c>
      <c r="J2871" s="1">
        <v>9</v>
      </c>
      <c r="K2871" s="1">
        <v>6</v>
      </c>
      <c r="L2871" s="1">
        <v>3</v>
      </c>
      <c r="M2871" s="1">
        <v>0</v>
      </c>
      <c r="N2871" s="6">
        <v>0</v>
      </c>
    </row>
    <row r="2872" spans="5:14" ht="25" x14ac:dyDescent="0.3">
      <c r="E2872" s="3" t="s">
        <v>1357</v>
      </c>
      <c r="F2872" s="4"/>
      <c r="G2872" s="5">
        <v>60</v>
      </c>
      <c r="H2872" s="7">
        <v>9</v>
      </c>
      <c r="I2872" s="1">
        <v>23</v>
      </c>
      <c r="J2872" s="1">
        <v>9</v>
      </c>
      <c r="K2872" s="1">
        <v>12</v>
      </c>
      <c r="L2872" s="1">
        <v>6</v>
      </c>
      <c r="M2872" s="1">
        <v>1</v>
      </c>
      <c r="N2872" s="6">
        <v>0</v>
      </c>
    </row>
    <row r="2873" spans="5:14" ht="25" x14ac:dyDescent="0.3">
      <c r="E2873" s="3" t="s">
        <v>1358</v>
      </c>
      <c r="F2873" s="4"/>
      <c r="G2873" s="5">
        <v>39</v>
      </c>
      <c r="H2873" s="7">
        <v>4</v>
      </c>
      <c r="I2873" s="1">
        <v>15</v>
      </c>
      <c r="J2873" s="1">
        <v>9</v>
      </c>
      <c r="K2873" s="1">
        <v>3</v>
      </c>
      <c r="L2873" s="1">
        <v>6</v>
      </c>
      <c r="M2873" s="1">
        <v>2</v>
      </c>
      <c r="N2873" s="6">
        <v>0</v>
      </c>
    </row>
    <row r="2874" spans="5:14" ht="25" x14ac:dyDescent="0.3">
      <c r="E2874" s="3" t="s">
        <v>1359</v>
      </c>
      <c r="F2874" s="4"/>
      <c r="G2874" s="5">
        <v>7</v>
      </c>
      <c r="H2874" s="7">
        <v>1</v>
      </c>
      <c r="I2874" s="1">
        <v>0</v>
      </c>
      <c r="J2874" s="1">
        <v>0</v>
      </c>
      <c r="K2874" s="1">
        <v>0</v>
      </c>
      <c r="L2874" s="1">
        <v>6</v>
      </c>
      <c r="M2874" s="1">
        <v>0</v>
      </c>
      <c r="N2874" s="6">
        <v>0</v>
      </c>
    </row>
    <row r="2875" spans="5:14" ht="25" x14ac:dyDescent="0.3">
      <c r="E2875" s="3" t="s">
        <v>1360</v>
      </c>
      <c r="F2875" s="4"/>
      <c r="G2875" s="5">
        <v>247</v>
      </c>
      <c r="H2875" s="7">
        <v>47</v>
      </c>
      <c r="I2875" s="1">
        <v>96</v>
      </c>
      <c r="J2875" s="1">
        <v>52</v>
      </c>
      <c r="K2875" s="1">
        <v>29</v>
      </c>
      <c r="L2875" s="1">
        <v>16</v>
      </c>
      <c r="M2875" s="1">
        <v>7</v>
      </c>
      <c r="N2875" s="6">
        <v>0</v>
      </c>
    </row>
    <row r="2876" spans="5:14" ht="25" x14ac:dyDescent="0.3">
      <c r="E2876" s="3" t="s">
        <v>1361</v>
      </c>
      <c r="F2876" s="4"/>
      <c r="G2876" s="5">
        <v>144</v>
      </c>
      <c r="H2876" s="7">
        <v>15</v>
      </c>
      <c r="I2876" s="1">
        <v>40</v>
      </c>
      <c r="J2876" s="1">
        <v>58</v>
      </c>
      <c r="K2876" s="1">
        <v>19</v>
      </c>
      <c r="L2876" s="1">
        <v>9</v>
      </c>
      <c r="M2876" s="1">
        <v>3</v>
      </c>
      <c r="N2876" s="6">
        <v>0</v>
      </c>
    </row>
    <row r="2877" spans="5:14" ht="25" x14ac:dyDescent="0.3">
      <c r="E2877" s="3" t="s">
        <v>1362</v>
      </c>
      <c r="F2877" s="4"/>
      <c r="G2877" s="5">
        <v>140</v>
      </c>
      <c r="H2877" s="7">
        <v>16</v>
      </c>
      <c r="I2877" s="1">
        <v>44</v>
      </c>
      <c r="J2877" s="1">
        <v>40</v>
      </c>
      <c r="K2877" s="1">
        <v>25</v>
      </c>
      <c r="L2877" s="1">
        <v>13</v>
      </c>
      <c r="M2877" s="1">
        <v>1</v>
      </c>
      <c r="N2877" s="6">
        <v>1</v>
      </c>
    </row>
    <row r="2878" spans="5:14" ht="25" x14ac:dyDescent="0.3">
      <c r="E2878" s="3" t="s">
        <v>1363</v>
      </c>
      <c r="F2878" s="4"/>
      <c r="G2878" s="5">
        <v>55</v>
      </c>
      <c r="H2878" s="7">
        <v>7</v>
      </c>
      <c r="I2878" s="1">
        <v>9</v>
      </c>
      <c r="J2878" s="1">
        <v>17</v>
      </c>
      <c r="K2878" s="1">
        <v>12</v>
      </c>
      <c r="L2878" s="1">
        <v>9</v>
      </c>
      <c r="M2878" s="1">
        <v>0</v>
      </c>
      <c r="N2878" s="6">
        <v>1</v>
      </c>
    </row>
    <row r="2879" spans="5:14" ht="25" x14ac:dyDescent="0.3">
      <c r="E2879" s="3" t="s">
        <v>1364</v>
      </c>
      <c r="F2879" s="4"/>
      <c r="G2879" s="5">
        <v>73</v>
      </c>
      <c r="H2879" s="7">
        <v>10</v>
      </c>
      <c r="I2879" s="1">
        <v>27</v>
      </c>
      <c r="J2879" s="1">
        <v>17</v>
      </c>
      <c r="K2879" s="1">
        <v>5</v>
      </c>
      <c r="L2879" s="1">
        <v>9</v>
      </c>
      <c r="M2879" s="1">
        <v>5</v>
      </c>
      <c r="N2879" s="6">
        <v>0</v>
      </c>
    </row>
    <row r="2880" spans="5:14" ht="25" x14ac:dyDescent="0.3">
      <c r="E2880" s="3" t="s">
        <v>1365</v>
      </c>
      <c r="F2880" s="4"/>
      <c r="G2880" s="5">
        <v>75</v>
      </c>
      <c r="H2880" s="7">
        <v>11</v>
      </c>
      <c r="I2880" s="1">
        <v>21</v>
      </c>
      <c r="J2880" s="1">
        <v>11</v>
      </c>
      <c r="K2880" s="1">
        <v>9</v>
      </c>
      <c r="L2880" s="1">
        <v>17</v>
      </c>
      <c r="M2880" s="1">
        <v>5</v>
      </c>
      <c r="N2880" s="6">
        <v>1</v>
      </c>
    </row>
    <row r="2881" spans="5:14" ht="25" x14ac:dyDescent="0.3">
      <c r="E2881" s="3" t="s">
        <v>1366</v>
      </c>
      <c r="F2881" s="4"/>
      <c r="G2881" s="5">
        <v>8</v>
      </c>
      <c r="H2881" s="7">
        <v>2</v>
      </c>
      <c r="I2881" s="1">
        <v>1</v>
      </c>
      <c r="J2881" s="1">
        <v>2</v>
      </c>
      <c r="K2881" s="1">
        <v>2</v>
      </c>
      <c r="L2881" s="1">
        <v>1</v>
      </c>
      <c r="M2881" s="1">
        <v>0</v>
      </c>
      <c r="N2881" s="6">
        <v>0</v>
      </c>
    </row>
    <row r="2882" spans="5:14" ht="25" x14ac:dyDescent="0.3">
      <c r="E2882" s="3" t="s">
        <v>1367</v>
      </c>
      <c r="F2882" s="4"/>
      <c r="G2882" s="5">
        <v>153</v>
      </c>
      <c r="H2882" s="7">
        <v>36</v>
      </c>
      <c r="I2882" s="1">
        <v>61</v>
      </c>
      <c r="J2882" s="1">
        <v>37</v>
      </c>
      <c r="K2882" s="1">
        <v>10</v>
      </c>
      <c r="L2882" s="1">
        <v>5</v>
      </c>
      <c r="M2882" s="1">
        <v>4</v>
      </c>
      <c r="N2882" s="6">
        <v>0</v>
      </c>
    </row>
    <row r="2883" spans="5:14" ht="25" x14ac:dyDescent="0.3">
      <c r="E2883" s="3" t="s">
        <v>1368</v>
      </c>
      <c r="F2883" s="4"/>
      <c r="G2883" s="5">
        <v>96</v>
      </c>
      <c r="H2883" s="7">
        <v>24</v>
      </c>
      <c r="I2883" s="1">
        <v>33</v>
      </c>
      <c r="J2883" s="1">
        <v>20</v>
      </c>
      <c r="K2883" s="1">
        <v>8</v>
      </c>
      <c r="L2883" s="1">
        <v>8</v>
      </c>
      <c r="M2883" s="1">
        <v>1</v>
      </c>
      <c r="N2883" s="6">
        <v>2</v>
      </c>
    </row>
    <row r="2884" spans="5:14" ht="25" x14ac:dyDescent="0.3">
      <c r="E2884" s="3" t="s">
        <v>1369</v>
      </c>
      <c r="F2884" s="4"/>
      <c r="G2884" s="5">
        <v>62</v>
      </c>
      <c r="H2884" s="7">
        <v>13</v>
      </c>
      <c r="I2884" s="1">
        <v>24</v>
      </c>
      <c r="J2884" s="1">
        <v>16</v>
      </c>
      <c r="K2884" s="1">
        <v>6</v>
      </c>
      <c r="L2884" s="1">
        <v>2</v>
      </c>
      <c r="M2884" s="1">
        <v>0</v>
      </c>
      <c r="N2884" s="6">
        <v>1</v>
      </c>
    </row>
    <row r="2885" spans="5:14" ht="25" x14ac:dyDescent="0.3">
      <c r="E2885" s="3" t="s">
        <v>1370</v>
      </c>
      <c r="F2885" s="4"/>
      <c r="G2885" s="5">
        <v>48</v>
      </c>
      <c r="H2885" s="7">
        <v>8</v>
      </c>
      <c r="I2885" s="1">
        <v>21</v>
      </c>
      <c r="J2885" s="1">
        <v>12</v>
      </c>
      <c r="K2885" s="1">
        <v>4</v>
      </c>
      <c r="L2885" s="1">
        <v>2</v>
      </c>
      <c r="M2885" s="1">
        <v>0</v>
      </c>
      <c r="N2885" s="6">
        <v>1</v>
      </c>
    </row>
    <row r="2886" spans="5:14" ht="25" x14ac:dyDescent="0.3">
      <c r="E2886" s="3" t="s">
        <v>1371</v>
      </c>
      <c r="F2886" s="4"/>
      <c r="G2886" s="5">
        <v>36</v>
      </c>
      <c r="H2886" s="7">
        <v>10</v>
      </c>
      <c r="I2886" s="1">
        <v>16</v>
      </c>
      <c r="J2886" s="1">
        <v>5</v>
      </c>
      <c r="K2886" s="1">
        <v>4</v>
      </c>
      <c r="L2886" s="1">
        <v>1</v>
      </c>
      <c r="M2886" s="1">
        <v>0</v>
      </c>
      <c r="N2886" s="6">
        <v>0</v>
      </c>
    </row>
    <row r="2887" spans="5:14" ht="25" x14ac:dyDescent="0.3">
      <c r="E2887" s="3" t="s">
        <v>1372</v>
      </c>
      <c r="F2887" s="4"/>
      <c r="G2887" s="5">
        <v>43</v>
      </c>
      <c r="H2887" s="7">
        <v>14</v>
      </c>
      <c r="I2887" s="1">
        <v>14</v>
      </c>
      <c r="J2887" s="1">
        <v>8</v>
      </c>
      <c r="K2887" s="1">
        <v>3</v>
      </c>
      <c r="L2887" s="1">
        <v>2</v>
      </c>
      <c r="M2887" s="1">
        <v>2</v>
      </c>
      <c r="N2887" s="6">
        <v>0</v>
      </c>
    </row>
    <row r="2888" spans="5:14" ht="25" x14ac:dyDescent="0.3">
      <c r="E2888" s="3" t="s">
        <v>1373</v>
      </c>
      <c r="F2888" s="4"/>
      <c r="G2888" s="5">
        <v>7</v>
      </c>
      <c r="H2888" s="7">
        <v>2</v>
      </c>
      <c r="I2888" s="1">
        <v>2</v>
      </c>
      <c r="J2888" s="1">
        <v>0</v>
      </c>
      <c r="K2888" s="1">
        <v>2</v>
      </c>
      <c r="L2888" s="1">
        <v>0</v>
      </c>
      <c r="M2888" s="1">
        <v>1</v>
      </c>
      <c r="N2888" s="6">
        <v>0</v>
      </c>
    </row>
    <row r="2889" spans="5:14" ht="25" x14ac:dyDescent="0.3">
      <c r="E2889" s="3" t="s">
        <v>1374</v>
      </c>
      <c r="F2889" s="4"/>
      <c r="G2889" s="5">
        <v>78</v>
      </c>
      <c r="H2889" s="7">
        <v>23</v>
      </c>
      <c r="I2889" s="1">
        <v>32</v>
      </c>
      <c r="J2889" s="1">
        <v>10</v>
      </c>
      <c r="K2889" s="1">
        <v>9</v>
      </c>
      <c r="L2889" s="1">
        <v>1</v>
      </c>
      <c r="M2889" s="1">
        <v>1</v>
      </c>
      <c r="N2889" s="6">
        <v>2</v>
      </c>
    </row>
    <row r="2890" spans="5:14" ht="25" x14ac:dyDescent="0.3">
      <c r="E2890" s="3" t="s">
        <v>1375</v>
      </c>
      <c r="F2890" s="4"/>
      <c r="G2890" s="5">
        <v>47</v>
      </c>
      <c r="H2890" s="7">
        <v>10</v>
      </c>
      <c r="I2890" s="1">
        <v>20</v>
      </c>
      <c r="J2890" s="1">
        <v>9</v>
      </c>
      <c r="K2890" s="1">
        <v>6</v>
      </c>
      <c r="L2890" s="1">
        <v>1</v>
      </c>
      <c r="M2890" s="1">
        <v>0</v>
      </c>
      <c r="N2890" s="6">
        <v>1</v>
      </c>
    </row>
    <row r="2891" spans="5:14" ht="25" x14ac:dyDescent="0.3">
      <c r="E2891" s="3" t="s">
        <v>1376</v>
      </c>
      <c r="F2891" s="4"/>
      <c r="G2891" s="5">
        <v>49</v>
      </c>
      <c r="H2891" s="7">
        <v>15</v>
      </c>
      <c r="I2891" s="1">
        <v>16</v>
      </c>
      <c r="J2891" s="1">
        <v>12</v>
      </c>
      <c r="K2891" s="1">
        <v>2</v>
      </c>
      <c r="L2891" s="1">
        <v>2</v>
      </c>
      <c r="M2891" s="1">
        <v>2</v>
      </c>
      <c r="N2891" s="6">
        <v>0</v>
      </c>
    </row>
    <row r="2892" spans="5:14" ht="25" x14ac:dyDescent="0.3">
      <c r="E2892" s="3" t="s">
        <v>1377</v>
      </c>
      <c r="F2892" s="4"/>
      <c r="G2892" s="5">
        <v>29</v>
      </c>
      <c r="H2892" s="7">
        <v>5</v>
      </c>
      <c r="I2892" s="1">
        <v>12</v>
      </c>
      <c r="J2892" s="1">
        <v>6</v>
      </c>
      <c r="K2892" s="1">
        <v>2</v>
      </c>
      <c r="L2892" s="1">
        <v>1</v>
      </c>
      <c r="M2892" s="1">
        <v>2</v>
      </c>
      <c r="N2892" s="6">
        <v>1</v>
      </c>
    </row>
    <row r="2893" spans="5:14" ht="25" x14ac:dyDescent="0.3">
      <c r="E2893" s="3" t="s">
        <v>1378</v>
      </c>
      <c r="F2893" s="4"/>
      <c r="G2893" s="5">
        <v>30</v>
      </c>
      <c r="H2893" s="7">
        <v>7</v>
      </c>
      <c r="I2893" s="1">
        <v>12</v>
      </c>
      <c r="J2893" s="1">
        <v>8</v>
      </c>
      <c r="K2893" s="1">
        <v>2</v>
      </c>
      <c r="L2893" s="1">
        <v>0</v>
      </c>
      <c r="M2893" s="1">
        <v>1</v>
      </c>
      <c r="N2893" s="6">
        <v>0</v>
      </c>
    </row>
    <row r="2894" spans="5:14" ht="25" x14ac:dyDescent="0.3">
      <c r="E2894" s="3" t="s">
        <v>1379</v>
      </c>
      <c r="F2894" s="4"/>
      <c r="G2894" s="5">
        <v>20</v>
      </c>
      <c r="H2894" s="7">
        <v>9</v>
      </c>
      <c r="I2894" s="1">
        <v>6</v>
      </c>
      <c r="J2894" s="1">
        <v>1</v>
      </c>
      <c r="K2894" s="1">
        <v>1</v>
      </c>
      <c r="L2894" s="1">
        <v>1</v>
      </c>
      <c r="M2894" s="1">
        <v>2</v>
      </c>
      <c r="N2894" s="6">
        <v>0</v>
      </c>
    </row>
    <row r="2895" spans="5:14" ht="25" x14ac:dyDescent="0.3">
      <c r="E2895" s="3" t="s">
        <v>1380</v>
      </c>
      <c r="F2895" s="4"/>
      <c r="G2895" s="5">
        <v>7</v>
      </c>
      <c r="H2895" s="7">
        <v>1</v>
      </c>
      <c r="I2895" s="1">
        <v>1</v>
      </c>
      <c r="J2895" s="1">
        <v>2</v>
      </c>
      <c r="K2895" s="1">
        <v>1</v>
      </c>
      <c r="L2895" s="1">
        <v>2</v>
      </c>
      <c r="M2895" s="1">
        <v>0</v>
      </c>
      <c r="N2895" s="6">
        <v>0</v>
      </c>
    </row>
    <row r="2896" spans="5:14" ht="25" x14ac:dyDescent="0.3">
      <c r="E2896" s="3" t="s">
        <v>1381</v>
      </c>
      <c r="F2896" s="4"/>
      <c r="G2896" s="5">
        <v>24</v>
      </c>
      <c r="H2896" s="7">
        <v>8</v>
      </c>
      <c r="I2896" s="1">
        <v>11</v>
      </c>
      <c r="J2896" s="1">
        <v>5</v>
      </c>
      <c r="K2896" s="1">
        <v>0</v>
      </c>
      <c r="L2896" s="1">
        <v>0</v>
      </c>
      <c r="M2896" s="1">
        <v>0</v>
      </c>
      <c r="N2896" s="6">
        <v>0</v>
      </c>
    </row>
    <row r="2897" spans="2:14" ht="25" x14ac:dyDescent="0.3">
      <c r="E2897" s="3" t="s">
        <v>1382</v>
      </c>
      <c r="F2897" s="4"/>
      <c r="G2897" s="5">
        <v>12</v>
      </c>
      <c r="H2897" s="7">
        <v>4</v>
      </c>
      <c r="I2897" s="1">
        <v>4</v>
      </c>
      <c r="J2897" s="1">
        <v>3</v>
      </c>
      <c r="K2897" s="1">
        <v>1</v>
      </c>
      <c r="L2897" s="1">
        <v>0</v>
      </c>
      <c r="M2897" s="1">
        <v>0</v>
      </c>
      <c r="N2897" s="6">
        <v>0</v>
      </c>
    </row>
    <row r="2898" spans="2:14" ht="25" x14ac:dyDescent="0.3">
      <c r="E2898" s="3" t="s">
        <v>1383</v>
      </c>
      <c r="F2898" s="4"/>
      <c r="G2898" s="5">
        <v>11</v>
      </c>
      <c r="H2898" s="7">
        <v>3</v>
      </c>
      <c r="I2898" s="1">
        <v>3</v>
      </c>
      <c r="J2898" s="1">
        <v>4</v>
      </c>
      <c r="K2898" s="1">
        <v>1</v>
      </c>
      <c r="L2898" s="1">
        <v>0</v>
      </c>
      <c r="M2898" s="1">
        <v>0</v>
      </c>
      <c r="N2898" s="6">
        <v>0</v>
      </c>
    </row>
    <row r="2899" spans="2:14" ht="25" x14ac:dyDescent="0.3">
      <c r="E2899" s="3" t="s">
        <v>1384</v>
      </c>
      <c r="F2899" s="4"/>
      <c r="G2899" s="5">
        <v>5</v>
      </c>
      <c r="H2899" s="7">
        <v>1</v>
      </c>
      <c r="I2899" s="1">
        <v>1</v>
      </c>
      <c r="J2899" s="1">
        <v>1</v>
      </c>
      <c r="K2899" s="1">
        <v>0</v>
      </c>
      <c r="L2899" s="1">
        <v>2</v>
      </c>
      <c r="M2899" s="1">
        <v>0</v>
      </c>
      <c r="N2899" s="6">
        <v>0</v>
      </c>
    </row>
    <row r="2900" spans="2:14" ht="25" x14ac:dyDescent="0.3">
      <c r="E2900" s="3" t="s">
        <v>1385</v>
      </c>
      <c r="F2900" s="4"/>
      <c r="G2900" s="5">
        <v>5</v>
      </c>
      <c r="H2900" s="7">
        <v>1</v>
      </c>
      <c r="I2900" s="1">
        <v>2</v>
      </c>
      <c r="J2900" s="1">
        <v>1</v>
      </c>
      <c r="K2900" s="1">
        <v>0</v>
      </c>
      <c r="L2900" s="1">
        <v>1</v>
      </c>
      <c r="M2900" s="1">
        <v>0</v>
      </c>
      <c r="N2900" s="6">
        <v>0</v>
      </c>
    </row>
    <row r="2901" spans="2:14" ht="25" x14ac:dyDescent="0.3">
      <c r="E2901" s="3" t="s">
        <v>1386</v>
      </c>
      <c r="F2901" s="4"/>
      <c r="G2901" s="5">
        <v>5</v>
      </c>
      <c r="H2901" s="7">
        <v>1</v>
      </c>
      <c r="I2901" s="1">
        <v>1</v>
      </c>
      <c r="J2901" s="1">
        <v>3</v>
      </c>
      <c r="K2901" s="1">
        <v>0</v>
      </c>
      <c r="L2901" s="1">
        <v>0</v>
      </c>
      <c r="M2901" s="1">
        <v>0</v>
      </c>
      <c r="N2901" s="6">
        <v>0</v>
      </c>
    </row>
    <row r="2902" spans="2:14" ht="25" x14ac:dyDescent="0.3">
      <c r="E2902" s="52" t="s">
        <v>1387</v>
      </c>
      <c r="F2902" s="48"/>
      <c r="G2902" s="49">
        <v>0</v>
      </c>
      <c r="H2902" s="61">
        <v>0</v>
      </c>
      <c r="I2902" s="28">
        <v>0</v>
      </c>
      <c r="J2902" s="28">
        <v>0</v>
      </c>
      <c r="K2902" s="28">
        <v>0</v>
      </c>
      <c r="L2902" s="28">
        <v>0</v>
      </c>
      <c r="M2902" s="28">
        <v>0</v>
      </c>
      <c r="N2902" s="62">
        <v>0</v>
      </c>
    </row>
    <row r="2904" spans="2:14" x14ac:dyDescent="0.3">
      <c r="B2904" s="35" t="str">
        <f xml:space="preserve"> HYPERLINK("#'目次'!B52", "[46]")</f>
        <v>[46]</v>
      </c>
      <c r="C2904" s="25" t="s">
        <v>54</v>
      </c>
    </row>
    <row r="2907" spans="2:14" x14ac:dyDescent="0.3">
      <c r="C2907" s="25" t="s">
        <v>1331</v>
      </c>
    </row>
    <row r="2908" spans="2:14" ht="37.5" x14ac:dyDescent="0.3">
      <c r="E2908" s="95"/>
      <c r="F2908" s="96"/>
      <c r="G2908" s="37" t="s">
        <v>16</v>
      </c>
      <c r="H2908" s="41" t="s">
        <v>55</v>
      </c>
      <c r="I2908" s="18" t="s">
        <v>56</v>
      </c>
      <c r="J2908" s="18" t="s">
        <v>57</v>
      </c>
      <c r="K2908" s="18" t="s">
        <v>58</v>
      </c>
      <c r="L2908" s="34" t="s">
        <v>59</v>
      </c>
    </row>
    <row r="2909" spans="2:14" x14ac:dyDescent="0.3">
      <c r="E2909" s="97"/>
      <c r="F2909" s="98"/>
      <c r="G2909" s="40"/>
      <c r="H2909" s="36"/>
      <c r="I2909" s="19"/>
      <c r="J2909" s="19"/>
      <c r="K2909" s="19"/>
      <c r="L2909" s="39"/>
    </row>
    <row r="2910" spans="2:14" x14ac:dyDescent="0.3">
      <c r="E2910" s="54" t="s">
        <v>16</v>
      </c>
      <c r="F2910" s="50"/>
      <c r="G2910" s="38">
        <v>55336</v>
      </c>
      <c r="H2910" s="20">
        <v>4906</v>
      </c>
      <c r="I2910" s="20">
        <v>24562</v>
      </c>
      <c r="J2910" s="20">
        <v>17342</v>
      </c>
      <c r="K2910" s="20">
        <v>6139</v>
      </c>
      <c r="L2910" s="51">
        <v>2387</v>
      </c>
    </row>
    <row r="2911" spans="2:14" ht="25" x14ac:dyDescent="0.3">
      <c r="E2911" s="3" t="s">
        <v>1332</v>
      </c>
      <c r="F2911" s="4"/>
      <c r="G2911" s="29">
        <v>3</v>
      </c>
      <c r="H2911" s="32">
        <v>1</v>
      </c>
      <c r="I2911" s="17">
        <v>2</v>
      </c>
      <c r="J2911" s="17">
        <v>0</v>
      </c>
      <c r="K2911" s="17">
        <v>0</v>
      </c>
      <c r="L2911" s="33">
        <v>0</v>
      </c>
    </row>
    <row r="2912" spans="2:14" ht="25" x14ac:dyDescent="0.3">
      <c r="E2912" s="3" t="s">
        <v>1333</v>
      </c>
      <c r="F2912" s="4"/>
      <c r="G2912" s="5">
        <v>2</v>
      </c>
      <c r="H2912" s="7">
        <v>1</v>
      </c>
      <c r="I2912" s="1">
        <v>0</v>
      </c>
      <c r="J2912" s="1">
        <v>1</v>
      </c>
      <c r="K2912" s="1">
        <v>0</v>
      </c>
      <c r="L2912" s="6">
        <v>0</v>
      </c>
    </row>
    <row r="2913" spans="5:12" ht="25" x14ac:dyDescent="0.3">
      <c r="E2913" s="3" t="s">
        <v>1334</v>
      </c>
      <c r="F2913" s="4"/>
      <c r="G2913" s="5">
        <v>1</v>
      </c>
      <c r="H2913" s="7">
        <v>0</v>
      </c>
      <c r="I2913" s="1">
        <v>0</v>
      </c>
      <c r="J2913" s="1">
        <v>1</v>
      </c>
      <c r="K2913" s="1">
        <v>0</v>
      </c>
      <c r="L2913" s="6">
        <v>0</v>
      </c>
    </row>
    <row r="2914" spans="5:12" ht="25" x14ac:dyDescent="0.3">
      <c r="E2914" s="3" t="s">
        <v>1335</v>
      </c>
      <c r="F2914" s="4"/>
      <c r="G2914" s="5">
        <v>0</v>
      </c>
      <c r="H2914" s="7">
        <v>0</v>
      </c>
      <c r="I2914" s="1">
        <v>0</v>
      </c>
      <c r="J2914" s="1">
        <v>0</v>
      </c>
      <c r="K2914" s="1">
        <v>0</v>
      </c>
      <c r="L2914" s="6">
        <v>0</v>
      </c>
    </row>
    <row r="2915" spans="5:12" ht="25" x14ac:dyDescent="0.3">
      <c r="E2915" s="3" t="s">
        <v>1336</v>
      </c>
      <c r="F2915" s="4"/>
      <c r="G2915" s="5">
        <v>2</v>
      </c>
      <c r="H2915" s="7">
        <v>0</v>
      </c>
      <c r="I2915" s="1">
        <v>1</v>
      </c>
      <c r="J2915" s="1">
        <v>0</v>
      </c>
      <c r="K2915" s="1">
        <v>0</v>
      </c>
      <c r="L2915" s="6">
        <v>1</v>
      </c>
    </row>
    <row r="2916" spans="5:12" ht="25" x14ac:dyDescent="0.3">
      <c r="E2916" s="3" t="s">
        <v>1337</v>
      </c>
      <c r="F2916" s="4"/>
      <c r="G2916" s="5">
        <v>1</v>
      </c>
      <c r="H2916" s="7">
        <v>0</v>
      </c>
      <c r="I2916" s="1">
        <v>0</v>
      </c>
      <c r="J2916" s="1">
        <v>0</v>
      </c>
      <c r="K2916" s="1">
        <v>1</v>
      </c>
      <c r="L2916" s="6">
        <v>0</v>
      </c>
    </row>
    <row r="2917" spans="5:12" ht="25" x14ac:dyDescent="0.3">
      <c r="E2917" s="3" t="s">
        <v>1338</v>
      </c>
      <c r="F2917" s="4"/>
      <c r="G2917" s="5">
        <v>1</v>
      </c>
      <c r="H2917" s="7">
        <v>0</v>
      </c>
      <c r="I2917" s="1">
        <v>0</v>
      </c>
      <c r="J2917" s="1">
        <v>0</v>
      </c>
      <c r="K2917" s="1">
        <v>1</v>
      </c>
      <c r="L2917" s="6">
        <v>0</v>
      </c>
    </row>
    <row r="2918" spans="5:12" ht="25" x14ac:dyDescent="0.3">
      <c r="E2918" s="3" t="s">
        <v>1339</v>
      </c>
      <c r="F2918" s="4"/>
      <c r="G2918" s="5">
        <v>22</v>
      </c>
      <c r="H2918" s="7">
        <v>2</v>
      </c>
      <c r="I2918" s="1">
        <v>10</v>
      </c>
      <c r="J2918" s="1">
        <v>7</v>
      </c>
      <c r="K2918" s="1">
        <v>3</v>
      </c>
      <c r="L2918" s="6">
        <v>0</v>
      </c>
    </row>
    <row r="2919" spans="5:12" ht="25" x14ac:dyDescent="0.3">
      <c r="E2919" s="3" t="s">
        <v>1340</v>
      </c>
      <c r="F2919" s="4"/>
      <c r="G2919" s="5">
        <v>3</v>
      </c>
      <c r="H2919" s="7">
        <v>0</v>
      </c>
      <c r="I2919" s="1">
        <v>1</v>
      </c>
      <c r="J2919" s="1">
        <v>1</v>
      </c>
      <c r="K2919" s="1">
        <v>1</v>
      </c>
      <c r="L2919" s="6">
        <v>0</v>
      </c>
    </row>
    <row r="2920" spans="5:12" ht="25" x14ac:dyDescent="0.3">
      <c r="E2920" s="3" t="s">
        <v>1341</v>
      </c>
      <c r="F2920" s="4"/>
      <c r="G2920" s="5">
        <v>2</v>
      </c>
      <c r="H2920" s="7">
        <v>1</v>
      </c>
      <c r="I2920" s="1">
        <v>0</v>
      </c>
      <c r="J2920" s="1">
        <v>1</v>
      </c>
      <c r="K2920" s="1">
        <v>0</v>
      </c>
      <c r="L2920" s="6">
        <v>0</v>
      </c>
    </row>
    <row r="2921" spans="5:12" ht="25" x14ac:dyDescent="0.3">
      <c r="E2921" s="3" t="s">
        <v>1342</v>
      </c>
      <c r="F2921" s="4"/>
      <c r="G2921" s="5">
        <v>0</v>
      </c>
      <c r="H2921" s="7">
        <v>0</v>
      </c>
      <c r="I2921" s="1">
        <v>0</v>
      </c>
      <c r="J2921" s="1">
        <v>0</v>
      </c>
      <c r="K2921" s="1">
        <v>0</v>
      </c>
      <c r="L2921" s="6">
        <v>0</v>
      </c>
    </row>
    <row r="2922" spans="5:12" ht="25" x14ac:dyDescent="0.3">
      <c r="E2922" s="3" t="s">
        <v>1343</v>
      </c>
      <c r="F2922" s="4"/>
      <c r="G2922" s="5">
        <v>1</v>
      </c>
      <c r="H2922" s="7">
        <v>1</v>
      </c>
      <c r="I2922" s="1">
        <v>0</v>
      </c>
      <c r="J2922" s="1">
        <v>0</v>
      </c>
      <c r="K2922" s="1">
        <v>0</v>
      </c>
      <c r="L2922" s="6">
        <v>0</v>
      </c>
    </row>
    <row r="2923" spans="5:12" ht="25" x14ac:dyDescent="0.3">
      <c r="E2923" s="3" t="s">
        <v>1344</v>
      </c>
      <c r="F2923" s="4"/>
      <c r="G2923" s="5">
        <v>1</v>
      </c>
      <c r="H2923" s="7">
        <v>0</v>
      </c>
      <c r="I2923" s="1">
        <v>0</v>
      </c>
      <c r="J2923" s="1">
        <v>1</v>
      </c>
      <c r="K2923" s="1">
        <v>0</v>
      </c>
      <c r="L2923" s="6">
        <v>0</v>
      </c>
    </row>
    <row r="2924" spans="5:12" ht="25" x14ac:dyDescent="0.3">
      <c r="E2924" s="3" t="s">
        <v>1345</v>
      </c>
      <c r="F2924" s="4"/>
      <c r="G2924" s="5">
        <v>0</v>
      </c>
      <c r="H2924" s="7">
        <v>0</v>
      </c>
      <c r="I2924" s="1">
        <v>0</v>
      </c>
      <c r="J2924" s="1">
        <v>0</v>
      </c>
      <c r="K2924" s="1">
        <v>0</v>
      </c>
      <c r="L2924" s="6">
        <v>0</v>
      </c>
    </row>
    <row r="2925" spans="5:12" ht="25" x14ac:dyDescent="0.3">
      <c r="E2925" s="3" t="s">
        <v>1346</v>
      </c>
      <c r="F2925" s="4"/>
      <c r="G2925" s="5">
        <v>76</v>
      </c>
      <c r="H2925" s="7">
        <v>6</v>
      </c>
      <c r="I2925" s="1">
        <v>27</v>
      </c>
      <c r="J2925" s="1">
        <v>24</v>
      </c>
      <c r="K2925" s="1">
        <v>16</v>
      </c>
      <c r="L2925" s="6">
        <v>3</v>
      </c>
    </row>
    <row r="2926" spans="5:12" ht="25" x14ac:dyDescent="0.3">
      <c r="E2926" s="3" t="s">
        <v>1347</v>
      </c>
      <c r="F2926" s="4"/>
      <c r="G2926" s="5">
        <v>37</v>
      </c>
      <c r="H2926" s="7">
        <v>4</v>
      </c>
      <c r="I2926" s="1">
        <v>20</v>
      </c>
      <c r="J2926" s="1">
        <v>8</v>
      </c>
      <c r="K2926" s="1">
        <v>4</v>
      </c>
      <c r="L2926" s="6">
        <v>1</v>
      </c>
    </row>
    <row r="2927" spans="5:12" ht="25" x14ac:dyDescent="0.3">
      <c r="E2927" s="3" t="s">
        <v>1348</v>
      </c>
      <c r="F2927" s="4"/>
      <c r="G2927" s="5">
        <v>22</v>
      </c>
      <c r="H2927" s="7">
        <v>1</v>
      </c>
      <c r="I2927" s="1">
        <v>12</v>
      </c>
      <c r="J2927" s="1">
        <v>5</v>
      </c>
      <c r="K2927" s="1">
        <v>2</v>
      </c>
      <c r="L2927" s="6">
        <v>2</v>
      </c>
    </row>
    <row r="2928" spans="5:12" ht="25" x14ac:dyDescent="0.3">
      <c r="E2928" s="3" t="s">
        <v>1349</v>
      </c>
      <c r="F2928" s="4"/>
      <c r="G2928" s="5">
        <v>14</v>
      </c>
      <c r="H2928" s="7">
        <v>4</v>
      </c>
      <c r="I2928" s="1">
        <v>6</v>
      </c>
      <c r="J2928" s="1">
        <v>3</v>
      </c>
      <c r="K2928" s="1">
        <v>0</v>
      </c>
      <c r="L2928" s="6">
        <v>1</v>
      </c>
    </row>
    <row r="2929" spans="5:12" ht="25" x14ac:dyDescent="0.3">
      <c r="E2929" s="3" t="s">
        <v>1350</v>
      </c>
      <c r="F2929" s="4"/>
      <c r="G2929" s="5">
        <v>11</v>
      </c>
      <c r="H2929" s="7">
        <v>2</v>
      </c>
      <c r="I2929" s="1">
        <v>5</v>
      </c>
      <c r="J2929" s="1">
        <v>3</v>
      </c>
      <c r="K2929" s="1">
        <v>1</v>
      </c>
      <c r="L2929" s="6">
        <v>0</v>
      </c>
    </row>
    <row r="2930" spans="5:12" ht="25" x14ac:dyDescent="0.3">
      <c r="E2930" s="3" t="s">
        <v>1351</v>
      </c>
      <c r="F2930" s="4"/>
      <c r="G2930" s="5">
        <v>12</v>
      </c>
      <c r="H2930" s="7">
        <v>1</v>
      </c>
      <c r="I2930" s="1">
        <v>8</v>
      </c>
      <c r="J2930" s="1">
        <v>3</v>
      </c>
      <c r="K2930" s="1">
        <v>0</v>
      </c>
      <c r="L2930" s="6">
        <v>0</v>
      </c>
    </row>
    <row r="2931" spans="5:12" ht="25" x14ac:dyDescent="0.3">
      <c r="E2931" s="3" t="s">
        <v>1352</v>
      </c>
      <c r="F2931" s="4"/>
      <c r="G2931" s="5">
        <v>3</v>
      </c>
      <c r="H2931" s="7">
        <v>1</v>
      </c>
      <c r="I2931" s="1">
        <v>0</v>
      </c>
      <c r="J2931" s="1">
        <v>1</v>
      </c>
      <c r="K2931" s="1">
        <v>0</v>
      </c>
      <c r="L2931" s="6">
        <v>1</v>
      </c>
    </row>
    <row r="2932" spans="5:12" ht="25" x14ac:dyDescent="0.3">
      <c r="E2932" s="3" t="s">
        <v>1353</v>
      </c>
      <c r="F2932" s="4"/>
      <c r="G2932" s="5">
        <v>176</v>
      </c>
      <c r="H2932" s="7">
        <v>13</v>
      </c>
      <c r="I2932" s="1">
        <v>73</v>
      </c>
      <c r="J2932" s="1">
        <v>53</v>
      </c>
      <c r="K2932" s="1">
        <v>19</v>
      </c>
      <c r="L2932" s="6">
        <v>18</v>
      </c>
    </row>
    <row r="2933" spans="5:12" ht="25" x14ac:dyDescent="0.3">
      <c r="E2933" s="3" t="s">
        <v>1354</v>
      </c>
      <c r="F2933" s="4"/>
      <c r="G2933" s="5">
        <v>103</v>
      </c>
      <c r="H2933" s="7">
        <v>9</v>
      </c>
      <c r="I2933" s="1">
        <v>44</v>
      </c>
      <c r="J2933" s="1">
        <v>36</v>
      </c>
      <c r="K2933" s="1">
        <v>12</v>
      </c>
      <c r="L2933" s="6">
        <v>2</v>
      </c>
    </row>
    <row r="2934" spans="5:12" ht="25" x14ac:dyDescent="0.3">
      <c r="E2934" s="3" t="s">
        <v>1355</v>
      </c>
      <c r="F2934" s="4"/>
      <c r="G2934" s="5">
        <v>95</v>
      </c>
      <c r="H2934" s="7">
        <v>10</v>
      </c>
      <c r="I2934" s="1">
        <v>44</v>
      </c>
      <c r="J2934" s="1">
        <v>25</v>
      </c>
      <c r="K2934" s="1">
        <v>6</v>
      </c>
      <c r="L2934" s="6">
        <v>10</v>
      </c>
    </row>
    <row r="2935" spans="5:12" ht="25" x14ac:dyDescent="0.3">
      <c r="E2935" s="3" t="s">
        <v>1356</v>
      </c>
      <c r="F2935" s="4"/>
      <c r="G2935" s="5">
        <v>39</v>
      </c>
      <c r="H2935" s="7">
        <v>7</v>
      </c>
      <c r="I2935" s="1">
        <v>16</v>
      </c>
      <c r="J2935" s="1">
        <v>10</v>
      </c>
      <c r="K2935" s="1">
        <v>5</v>
      </c>
      <c r="L2935" s="6">
        <v>1</v>
      </c>
    </row>
    <row r="2936" spans="5:12" ht="25" x14ac:dyDescent="0.3">
      <c r="E2936" s="3" t="s">
        <v>1357</v>
      </c>
      <c r="F2936" s="4"/>
      <c r="G2936" s="5">
        <v>60</v>
      </c>
      <c r="H2936" s="7">
        <v>7</v>
      </c>
      <c r="I2936" s="1">
        <v>29</v>
      </c>
      <c r="J2936" s="1">
        <v>16</v>
      </c>
      <c r="K2936" s="1">
        <v>4</v>
      </c>
      <c r="L2936" s="6">
        <v>4</v>
      </c>
    </row>
    <row r="2937" spans="5:12" ht="25" x14ac:dyDescent="0.3">
      <c r="E2937" s="3" t="s">
        <v>1358</v>
      </c>
      <c r="F2937" s="4"/>
      <c r="G2937" s="5">
        <v>39</v>
      </c>
      <c r="H2937" s="7">
        <v>6</v>
      </c>
      <c r="I2937" s="1">
        <v>19</v>
      </c>
      <c r="J2937" s="1">
        <v>10</v>
      </c>
      <c r="K2937" s="1">
        <v>0</v>
      </c>
      <c r="L2937" s="6">
        <v>4</v>
      </c>
    </row>
    <row r="2938" spans="5:12" ht="25" x14ac:dyDescent="0.3">
      <c r="E2938" s="3" t="s">
        <v>1359</v>
      </c>
      <c r="F2938" s="4"/>
      <c r="G2938" s="5">
        <v>7</v>
      </c>
      <c r="H2938" s="7">
        <v>5</v>
      </c>
      <c r="I2938" s="1">
        <v>1</v>
      </c>
      <c r="J2938" s="1">
        <v>0</v>
      </c>
      <c r="K2938" s="1">
        <v>1</v>
      </c>
      <c r="L2938" s="6">
        <v>0</v>
      </c>
    </row>
    <row r="2939" spans="5:12" ht="25" x14ac:dyDescent="0.3">
      <c r="E2939" s="3" t="s">
        <v>1360</v>
      </c>
      <c r="F2939" s="4"/>
      <c r="G2939" s="5">
        <v>247</v>
      </c>
      <c r="H2939" s="7">
        <v>12</v>
      </c>
      <c r="I2939" s="1">
        <v>96</v>
      </c>
      <c r="J2939" s="1">
        <v>83</v>
      </c>
      <c r="K2939" s="1">
        <v>38</v>
      </c>
      <c r="L2939" s="6">
        <v>18</v>
      </c>
    </row>
    <row r="2940" spans="5:12" ht="25" x14ac:dyDescent="0.3">
      <c r="E2940" s="3" t="s">
        <v>1361</v>
      </c>
      <c r="F2940" s="4"/>
      <c r="G2940" s="5">
        <v>144</v>
      </c>
      <c r="H2940" s="7">
        <v>14</v>
      </c>
      <c r="I2940" s="1">
        <v>80</v>
      </c>
      <c r="J2940" s="1">
        <v>32</v>
      </c>
      <c r="K2940" s="1">
        <v>8</v>
      </c>
      <c r="L2940" s="6">
        <v>10</v>
      </c>
    </row>
    <row r="2941" spans="5:12" ht="25" x14ac:dyDescent="0.3">
      <c r="E2941" s="3" t="s">
        <v>1362</v>
      </c>
      <c r="F2941" s="4"/>
      <c r="G2941" s="5">
        <v>140</v>
      </c>
      <c r="H2941" s="7">
        <v>14</v>
      </c>
      <c r="I2941" s="1">
        <v>80</v>
      </c>
      <c r="J2941" s="1">
        <v>35</v>
      </c>
      <c r="K2941" s="1">
        <v>7</v>
      </c>
      <c r="L2941" s="6">
        <v>4</v>
      </c>
    </row>
    <row r="2942" spans="5:12" ht="25" x14ac:dyDescent="0.3">
      <c r="E2942" s="3" t="s">
        <v>1363</v>
      </c>
      <c r="F2942" s="4"/>
      <c r="G2942" s="5">
        <v>55</v>
      </c>
      <c r="H2942" s="7">
        <v>11</v>
      </c>
      <c r="I2942" s="1">
        <v>29</v>
      </c>
      <c r="J2942" s="1">
        <v>10</v>
      </c>
      <c r="K2942" s="1">
        <v>1</v>
      </c>
      <c r="L2942" s="6">
        <v>4</v>
      </c>
    </row>
    <row r="2943" spans="5:12" ht="25" x14ac:dyDescent="0.3">
      <c r="E2943" s="3" t="s">
        <v>1364</v>
      </c>
      <c r="F2943" s="4"/>
      <c r="G2943" s="5">
        <v>73</v>
      </c>
      <c r="H2943" s="7">
        <v>11</v>
      </c>
      <c r="I2943" s="1">
        <v>31</v>
      </c>
      <c r="J2943" s="1">
        <v>21</v>
      </c>
      <c r="K2943" s="1">
        <v>2</v>
      </c>
      <c r="L2943" s="6">
        <v>8</v>
      </c>
    </row>
    <row r="2944" spans="5:12" ht="25" x14ac:dyDescent="0.3">
      <c r="E2944" s="3" t="s">
        <v>1365</v>
      </c>
      <c r="F2944" s="4"/>
      <c r="G2944" s="5">
        <v>75</v>
      </c>
      <c r="H2944" s="7">
        <v>16</v>
      </c>
      <c r="I2944" s="1">
        <v>35</v>
      </c>
      <c r="J2944" s="1">
        <v>14</v>
      </c>
      <c r="K2944" s="1">
        <v>3</v>
      </c>
      <c r="L2944" s="6">
        <v>7</v>
      </c>
    </row>
    <row r="2945" spans="5:12" ht="25" x14ac:dyDescent="0.3">
      <c r="E2945" s="3" t="s">
        <v>1366</v>
      </c>
      <c r="F2945" s="4"/>
      <c r="G2945" s="5">
        <v>8</v>
      </c>
      <c r="H2945" s="7">
        <v>0</v>
      </c>
      <c r="I2945" s="1">
        <v>4</v>
      </c>
      <c r="J2945" s="1">
        <v>0</v>
      </c>
      <c r="K2945" s="1">
        <v>2</v>
      </c>
      <c r="L2945" s="6">
        <v>2</v>
      </c>
    </row>
    <row r="2946" spans="5:12" ht="25" x14ac:dyDescent="0.3">
      <c r="E2946" s="3" t="s">
        <v>1367</v>
      </c>
      <c r="F2946" s="4"/>
      <c r="G2946" s="5">
        <v>153</v>
      </c>
      <c r="H2946" s="7">
        <v>6</v>
      </c>
      <c r="I2946" s="1">
        <v>61</v>
      </c>
      <c r="J2946" s="1">
        <v>48</v>
      </c>
      <c r="K2946" s="1">
        <v>30</v>
      </c>
      <c r="L2946" s="6">
        <v>8</v>
      </c>
    </row>
    <row r="2947" spans="5:12" ht="25" x14ac:dyDescent="0.3">
      <c r="E2947" s="3" t="s">
        <v>1368</v>
      </c>
      <c r="F2947" s="4"/>
      <c r="G2947" s="5">
        <v>96</v>
      </c>
      <c r="H2947" s="7">
        <v>8</v>
      </c>
      <c r="I2947" s="1">
        <v>31</v>
      </c>
      <c r="J2947" s="1">
        <v>33</v>
      </c>
      <c r="K2947" s="1">
        <v>16</v>
      </c>
      <c r="L2947" s="6">
        <v>8</v>
      </c>
    </row>
    <row r="2948" spans="5:12" ht="25" x14ac:dyDescent="0.3">
      <c r="E2948" s="3" t="s">
        <v>1369</v>
      </c>
      <c r="F2948" s="4"/>
      <c r="G2948" s="5">
        <v>62</v>
      </c>
      <c r="H2948" s="7">
        <v>3</v>
      </c>
      <c r="I2948" s="1">
        <v>25</v>
      </c>
      <c r="J2948" s="1">
        <v>22</v>
      </c>
      <c r="K2948" s="1">
        <v>8</v>
      </c>
      <c r="L2948" s="6">
        <v>4</v>
      </c>
    </row>
    <row r="2949" spans="5:12" ht="25" x14ac:dyDescent="0.3">
      <c r="E2949" s="3" t="s">
        <v>1370</v>
      </c>
      <c r="F2949" s="4"/>
      <c r="G2949" s="5">
        <v>48</v>
      </c>
      <c r="H2949" s="7">
        <v>1</v>
      </c>
      <c r="I2949" s="1">
        <v>27</v>
      </c>
      <c r="J2949" s="1">
        <v>13</v>
      </c>
      <c r="K2949" s="1">
        <v>3</v>
      </c>
      <c r="L2949" s="6">
        <v>4</v>
      </c>
    </row>
    <row r="2950" spans="5:12" ht="25" x14ac:dyDescent="0.3">
      <c r="E2950" s="3" t="s">
        <v>1371</v>
      </c>
      <c r="F2950" s="4"/>
      <c r="G2950" s="5">
        <v>36</v>
      </c>
      <c r="H2950" s="7">
        <v>2</v>
      </c>
      <c r="I2950" s="1">
        <v>14</v>
      </c>
      <c r="J2950" s="1">
        <v>12</v>
      </c>
      <c r="K2950" s="1">
        <v>5</v>
      </c>
      <c r="L2950" s="6">
        <v>3</v>
      </c>
    </row>
    <row r="2951" spans="5:12" ht="25" x14ac:dyDescent="0.3">
      <c r="E2951" s="3" t="s">
        <v>1372</v>
      </c>
      <c r="F2951" s="4"/>
      <c r="G2951" s="5">
        <v>43</v>
      </c>
      <c r="H2951" s="7">
        <v>4</v>
      </c>
      <c r="I2951" s="1">
        <v>15</v>
      </c>
      <c r="J2951" s="1">
        <v>14</v>
      </c>
      <c r="K2951" s="1">
        <v>5</v>
      </c>
      <c r="L2951" s="6">
        <v>5</v>
      </c>
    </row>
    <row r="2952" spans="5:12" ht="25" x14ac:dyDescent="0.3">
      <c r="E2952" s="3" t="s">
        <v>1373</v>
      </c>
      <c r="F2952" s="4"/>
      <c r="G2952" s="5">
        <v>7</v>
      </c>
      <c r="H2952" s="7">
        <v>3</v>
      </c>
      <c r="I2952" s="1">
        <v>1</v>
      </c>
      <c r="J2952" s="1">
        <v>2</v>
      </c>
      <c r="K2952" s="1">
        <v>0</v>
      </c>
      <c r="L2952" s="6">
        <v>1</v>
      </c>
    </row>
    <row r="2953" spans="5:12" ht="25" x14ac:dyDescent="0.3">
      <c r="E2953" s="3" t="s">
        <v>1374</v>
      </c>
      <c r="F2953" s="4"/>
      <c r="G2953" s="5">
        <v>78</v>
      </c>
      <c r="H2953" s="7">
        <v>1</v>
      </c>
      <c r="I2953" s="1">
        <v>16</v>
      </c>
      <c r="J2953" s="1">
        <v>40</v>
      </c>
      <c r="K2953" s="1">
        <v>16</v>
      </c>
      <c r="L2953" s="6">
        <v>5</v>
      </c>
    </row>
    <row r="2954" spans="5:12" ht="25" x14ac:dyDescent="0.3">
      <c r="E2954" s="3" t="s">
        <v>1375</v>
      </c>
      <c r="F2954" s="4"/>
      <c r="G2954" s="5">
        <v>47</v>
      </c>
      <c r="H2954" s="7">
        <v>2</v>
      </c>
      <c r="I2954" s="1">
        <v>15</v>
      </c>
      <c r="J2954" s="1">
        <v>20</v>
      </c>
      <c r="K2954" s="1">
        <v>7</v>
      </c>
      <c r="L2954" s="6">
        <v>3</v>
      </c>
    </row>
    <row r="2955" spans="5:12" ht="25" x14ac:dyDescent="0.3">
      <c r="E2955" s="3" t="s">
        <v>1376</v>
      </c>
      <c r="F2955" s="4"/>
      <c r="G2955" s="5">
        <v>49</v>
      </c>
      <c r="H2955" s="7">
        <v>1</v>
      </c>
      <c r="I2955" s="1">
        <v>17</v>
      </c>
      <c r="J2955" s="1">
        <v>18</v>
      </c>
      <c r="K2955" s="1">
        <v>8</v>
      </c>
      <c r="L2955" s="6">
        <v>5</v>
      </c>
    </row>
    <row r="2956" spans="5:12" ht="25" x14ac:dyDescent="0.3">
      <c r="E2956" s="3" t="s">
        <v>1377</v>
      </c>
      <c r="F2956" s="4"/>
      <c r="G2956" s="5">
        <v>29</v>
      </c>
      <c r="H2956" s="7">
        <v>1</v>
      </c>
      <c r="I2956" s="1">
        <v>12</v>
      </c>
      <c r="J2956" s="1">
        <v>9</v>
      </c>
      <c r="K2956" s="1">
        <v>4</v>
      </c>
      <c r="L2956" s="6">
        <v>3</v>
      </c>
    </row>
    <row r="2957" spans="5:12" ht="25" x14ac:dyDescent="0.3">
      <c r="E2957" s="3" t="s">
        <v>1378</v>
      </c>
      <c r="F2957" s="4"/>
      <c r="G2957" s="5">
        <v>30</v>
      </c>
      <c r="H2957" s="7">
        <v>1</v>
      </c>
      <c r="I2957" s="1">
        <v>14</v>
      </c>
      <c r="J2957" s="1">
        <v>12</v>
      </c>
      <c r="K2957" s="1">
        <v>3</v>
      </c>
      <c r="L2957" s="6">
        <v>0</v>
      </c>
    </row>
    <row r="2958" spans="5:12" ht="25" x14ac:dyDescent="0.3">
      <c r="E2958" s="3" t="s">
        <v>1379</v>
      </c>
      <c r="F2958" s="4"/>
      <c r="G2958" s="5">
        <v>20</v>
      </c>
      <c r="H2958" s="7">
        <v>1</v>
      </c>
      <c r="I2958" s="1">
        <v>6</v>
      </c>
      <c r="J2958" s="1">
        <v>9</v>
      </c>
      <c r="K2958" s="1">
        <v>3</v>
      </c>
      <c r="L2958" s="6">
        <v>1</v>
      </c>
    </row>
    <row r="2959" spans="5:12" ht="25" x14ac:dyDescent="0.3">
      <c r="E2959" s="3" t="s">
        <v>1380</v>
      </c>
      <c r="F2959" s="4"/>
      <c r="G2959" s="5">
        <v>7</v>
      </c>
      <c r="H2959" s="7">
        <v>4</v>
      </c>
      <c r="I2959" s="1">
        <v>1</v>
      </c>
      <c r="J2959" s="1">
        <v>1</v>
      </c>
      <c r="K2959" s="1">
        <v>0</v>
      </c>
      <c r="L2959" s="6">
        <v>1</v>
      </c>
    </row>
    <row r="2960" spans="5:12" ht="25" x14ac:dyDescent="0.3">
      <c r="E2960" s="3" t="s">
        <v>1381</v>
      </c>
      <c r="F2960" s="4"/>
      <c r="G2960" s="5">
        <v>24</v>
      </c>
      <c r="H2960" s="7">
        <v>0</v>
      </c>
      <c r="I2960" s="1">
        <v>4</v>
      </c>
      <c r="J2960" s="1">
        <v>14</v>
      </c>
      <c r="K2960" s="1">
        <v>6</v>
      </c>
      <c r="L2960" s="6">
        <v>0</v>
      </c>
    </row>
    <row r="2961" spans="2:14" ht="25" x14ac:dyDescent="0.3">
      <c r="E2961" s="3" t="s">
        <v>1382</v>
      </c>
      <c r="F2961" s="4"/>
      <c r="G2961" s="5">
        <v>12</v>
      </c>
      <c r="H2961" s="7">
        <v>0</v>
      </c>
      <c r="I2961" s="1">
        <v>3</v>
      </c>
      <c r="J2961" s="1">
        <v>7</v>
      </c>
      <c r="K2961" s="1">
        <v>2</v>
      </c>
      <c r="L2961" s="6">
        <v>0</v>
      </c>
    </row>
    <row r="2962" spans="2:14" ht="25" x14ac:dyDescent="0.3">
      <c r="E2962" s="3" t="s">
        <v>1383</v>
      </c>
      <c r="F2962" s="4"/>
      <c r="G2962" s="5">
        <v>11</v>
      </c>
      <c r="H2962" s="7">
        <v>1</v>
      </c>
      <c r="I2962" s="1">
        <v>2</v>
      </c>
      <c r="J2962" s="1">
        <v>4</v>
      </c>
      <c r="K2962" s="1">
        <v>3</v>
      </c>
      <c r="L2962" s="6">
        <v>1</v>
      </c>
    </row>
    <row r="2963" spans="2:14" ht="25" x14ac:dyDescent="0.3">
      <c r="E2963" s="3" t="s">
        <v>1384</v>
      </c>
      <c r="F2963" s="4"/>
      <c r="G2963" s="5">
        <v>5</v>
      </c>
      <c r="H2963" s="7">
        <v>2</v>
      </c>
      <c r="I2963" s="1">
        <v>2</v>
      </c>
      <c r="J2963" s="1">
        <v>1</v>
      </c>
      <c r="K2963" s="1">
        <v>0</v>
      </c>
      <c r="L2963" s="6">
        <v>0</v>
      </c>
    </row>
    <row r="2964" spans="2:14" ht="25" x14ac:dyDescent="0.3">
      <c r="E2964" s="3" t="s">
        <v>1385</v>
      </c>
      <c r="F2964" s="4"/>
      <c r="G2964" s="5">
        <v>5</v>
      </c>
      <c r="H2964" s="7">
        <v>1</v>
      </c>
      <c r="I2964" s="1">
        <v>3</v>
      </c>
      <c r="J2964" s="1">
        <v>0</v>
      </c>
      <c r="K2964" s="1">
        <v>1</v>
      </c>
      <c r="L2964" s="6">
        <v>0</v>
      </c>
    </row>
    <row r="2965" spans="2:14" ht="25" x14ac:dyDescent="0.3">
      <c r="E2965" s="3" t="s">
        <v>1386</v>
      </c>
      <c r="F2965" s="4"/>
      <c r="G2965" s="5">
        <v>5</v>
      </c>
      <c r="H2965" s="7">
        <v>1</v>
      </c>
      <c r="I2965" s="1">
        <v>2</v>
      </c>
      <c r="J2965" s="1">
        <v>2</v>
      </c>
      <c r="K2965" s="1">
        <v>0</v>
      </c>
      <c r="L2965" s="6">
        <v>0</v>
      </c>
    </row>
    <row r="2966" spans="2:14" ht="25" x14ac:dyDescent="0.3">
      <c r="E2966" s="52" t="s">
        <v>1387</v>
      </c>
      <c r="F2966" s="48"/>
      <c r="G2966" s="49">
        <v>0</v>
      </c>
      <c r="H2966" s="61">
        <v>0</v>
      </c>
      <c r="I2966" s="28">
        <v>0</v>
      </c>
      <c r="J2966" s="28">
        <v>0</v>
      </c>
      <c r="K2966" s="28">
        <v>0</v>
      </c>
      <c r="L2966" s="62">
        <v>0</v>
      </c>
    </row>
    <row r="2968" spans="2:14" x14ac:dyDescent="0.3">
      <c r="B2968" s="35" t="str">
        <f xml:space="preserve"> HYPERLINK("#'目次'!B53", "[47]")</f>
        <v>[47]</v>
      </c>
      <c r="C2968" s="25" t="s">
        <v>14</v>
      </c>
    </row>
    <row r="2971" spans="2:14" x14ac:dyDescent="0.3">
      <c r="C2971" s="25" t="s">
        <v>1390</v>
      </c>
    </row>
    <row r="2972" spans="2:14" ht="25" x14ac:dyDescent="0.3">
      <c r="E2972" s="95"/>
      <c r="F2972" s="96"/>
      <c r="G2972" s="37" t="s">
        <v>16</v>
      </c>
      <c r="H2972" s="41" t="s">
        <v>17</v>
      </c>
      <c r="I2972" s="18" t="s">
        <v>18</v>
      </c>
      <c r="J2972" s="18" t="s">
        <v>19</v>
      </c>
      <c r="K2972" s="18" t="s">
        <v>20</v>
      </c>
      <c r="L2972" s="18" t="s">
        <v>21</v>
      </c>
      <c r="M2972" s="18" t="s">
        <v>22</v>
      </c>
      <c r="N2972" s="34" t="s">
        <v>23</v>
      </c>
    </row>
    <row r="2973" spans="2:14" x14ac:dyDescent="0.3">
      <c r="E2973" s="97"/>
      <c r="F2973" s="98"/>
      <c r="G2973" s="40"/>
      <c r="H2973" s="36"/>
      <c r="I2973" s="19"/>
      <c r="J2973" s="19"/>
      <c r="K2973" s="19"/>
      <c r="L2973" s="19"/>
      <c r="M2973" s="19"/>
      <c r="N2973" s="39"/>
    </row>
    <row r="2974" spans="2:14" x14ac:dyDescent="0.3">
      <c r="E2974" s="54" t="s">
        <v>16</v>
      </c>
      <c r="F2974" s="50"/>
      <c r="G2974" s="38">
        <v>55336</v>
      </c>
      <c r="H2974" s="20">
        <v>10222</v>
      </c>
      <c r="I2974" s="20">
        <v>19178</v>
      </c>
      <c r="J2974" s="20">
        <v>13973</v>
      </c>
      <c r="K2974" s="20">
        <v>7022</v>
      </c>
      <c r="L2974" s="20">
        <v>3794</v>
      </c>
      <c r="M2974" s="20">
        <v>900</v>
      </c>
      <c r="N2974" s="51">
        <v>247</v>
      </c>
    </row>
    <row r="2975" spans="2:14" x14ac:dyDescent="0.3">
      <c r="E2975" s="3" t="s">
        <v>1391</v>
      </c>
      <c r="F2975" s="4"/>
      <c r="G2975" s="29">
        <v>11828</v>
      </c>
      <c r="H2975" s="32">
        <v>2993</v>
      </c>
      <c r="I2975" s="17">
        <v>4778</v>
      </c>
      <c r="J2975" s="17">
        <v>2336</v>
      </c>
      <c r="K2975" s="17">
        <v>1105</v>
      </c>
      <c r="L2975" s="17">
        <v>416</v>
      </c>
      <c r="M2975" s="17">
        <v>173</v>
      </c>
      <c r="N2975" s="33">
        <v>27</v>
      </c>
    </row>
    <row r="2976" spans="2:14" x14ac:dyDescent="0.3">
      <c r="E2976" s="3" t="s">
        <v>1392</v>
      </c>
      <c r="F2976" s="4"/>
      <c r="G2976" s="5">
        <v>478</v>
      </c>
      <c r="H2976" s="7">
        <v>71</v>
      </c>
      <c r="I2976" s="1">
        <v>177</v>
      </c>
      <c r="J2976" s="1">
        <v>110</v>
      </c>
      <c r="K2976" s="1">
        <v>79</v>
      </c>
      <c r="L2976" s="1">
        <v>29</v>
      </c>
      <c r="M2976" s="1">
        <v>11</v>
      </c>
      <c r="N2976" s="6">
        <v>1</v>
      </c>
    </row>
    <row r="2977" spans="5:14" x14ac:dyDescent="0.3">
      <c r="E2977" s="3" t="s">
        <v>1393</v>
      </c>
      <c r="F2977" s="4"/>
      <c r="G2977" s="5">
        <v>250</v>
      </c>
      <c r="H2977" s="7">
        <v>41</v>
      </c>
      <c r="I2977" s="1">
        <v>82</v>
      </c>
      <c r="J2977" s="1">
        <v>66</v>
      </c>
      <c r="K2977" s="1">
        <v>33</v>
      </c>
      <c r="L2977" s="1">
        <v>19</v>
      </c>
      <c r="M2977" s="1">
        <v>7</v>
      </c>
      <c r="N2977" s="6">
        <v>2</v>
      </c>
    </row>
    <row r="2978" spans="5:14" x14ac:dyDescent="0.3">
      <c r="E2978" s="3" t="s">
        <v>1394</v>
      </c>
      <c r="F2978" s="4"/>
      <c r="G2978" s="5">
        <v>105</v>
      </c>
      <c r="H2978" s="7">
        <v>18</v>
      </c>
      <c r="I2978" s="1">
        <v>44</v>
      </c>
      <c r="J2978" s="1">
        <v>20</v>
      </c>
      <c r="K2978" s="1">
        <v>16</v>
      </c>
      <c r="L2978" s="1">
        <v>4</v>
      </c>
      <c r="M2978" s="1">
        <v>3</v>
      </c>
      <c r="N2978" s="6">
        <v>0</v>
      </c>
    </row>
    <row r="2979" spans="5:14" x14ac:dyDescent="0.3">
      <c r="E2979" s="3" t="s">
        <v>990</v>
      </c>
      <c r="F2979" s="4"/>
      <c r="G2979" s="5">
        <v>111</v>
      </c>
      <c r="H2979" s="7">
        <v>21</v>
      </c>
      <c r="I2979" s="1">
        <v>43</v>
      </c>
      <c r="J2979" s="1">
        <v>27</v>
      </c>
      <c r="K2979" s="1">
        <v>7</v>
      </c>
      <c r="L2979" s="1">
        <v>9</v>
      </c>
      <c r="M2979" s="1">
        <v>4</v>
      </c>
      <c r="N2979" s="6">
        <v>0</v>
      </c>
    </row>
    <row r="2980" spans="5:14" x14ac:dyDescent="0.3">
      <c r="E2980" s="3" t="s">
        <v>1395</v>
      </c>
      <c r="F2980" s="4"/>
      <c r="G2980" s="5">
        <v>224</v>
      </c>
      <c r="H2980" s="7">
        <v>51</v>
      </c>
      <c r="I2980" s="1">
        <v>89</v>
      </c>
      <c r="J2980" s="1">
        <v>47</v>
      </c>
      <c r="K2980" s="1">
        <v>19</v>
      </c>
      <c r="L2980" s="1">
        <v>14</v>
      </c>
      <c r="M2980" s="1">
        <v>4</v>
      </c>
      <c r="N2980" s="6">
        <v>0</v>
      </c>
    </row>
    <row r="2981" spans="5:14" x14ac:dyDescent="0.3">
      <c r="E2981" s="3" t="s">
        <v>1396</v>
      </c>
      <c r="F2981" s="4"/>
      <c r="G2981" s="5">
        <v>178</v>
      </c>
      <c r="H2981" s="7">
        <v>25</v>
      </c>
      <c r="I2981" s="1">
        <v>64</v>
      </c>
      <c r="J2981" s="1">
        <v>42</v>
      </c>
      <c r="K2981" s="1">
        <v>29</v>
      </c>
      <c r="L2981" s="1">
        <v>16</v>
      </c>
      <c r="M2981" s="1">
        <v>2</v>
      </c>
      <c r="N2981" s="6">
        <v>0</v>
      </c>
    </row>
    <row r="2982" spans="5:14" x14ac:dyDescent="0.3">
      <c r="E2982" s="3" t="s">
        <v>1397</v>
      </c>
      <c r="F2982" s="4"/>
      <c r="G2982" s="5">
        <v>22838</v>
      </c>
      <c r="H2982" s="7">
        <v>4204</v>
      </c>
      <c r="I2982" s="1">
        <v>7482</v>
      </c>
      <c r="J2982" s="1">
        <v>6073</v>
      </c>
      <c r="K2982" s="1">
        <v>2981</v>
      </c>
      <c r="L2982" s="1">
        <v>1679</v>
      </c>
      <c r="M2982" s="1">
        <v>367</v>
      </c>
      <c r="N2982" s="6">
        <v>52</v>
      </c>
    </row>
    <row r="2983" spans="5:14" x14ac:dyDescent="0.3">
      <c r="E2983" s="3" t="s">
        <v>1398</v>
      </c>
      <c r="F2983" s="4"/>
      <c r="G2983" s="5">
        <v>643</v>
      </c>
      <c r="H2983" s="7">
        <v>78</v>
      </c>
      <c r="I2983" s="1">
        <v>163</v>
      </c>
      <c r="J2983" s="1">
        <v>210</v>
      </c>
      <c r="K2983" s="1">
        <v>94</v>
      </c>
      <c r="L2983" s="1">
        <v>86</v>
      </c>
      <c r="M2983" s="1">
        <v>11</v>
      </c>
      <c r="N2983" s="6">
        <v>1</v>
      </c>
    </row>
    <row r="2984" spans="5:14" x14ac:dyDescent="0.3">
      <c r="E2984" s="3" t="s">
        <v>1399</v>
      </c>
      <c r="F2984" s="4"/>
      <c r="G2984" s="5">
        <v>291</v>
      </c>
      <c r="H2984" s="7">
        <v>42</v>
      </c>
      <c r="I2984" s="1">
        <v>80</v>
      </c>
      <c r="J2984" s="1">
        <v>83</v>
      </c>
      <c r="K2984" s="1">
        <v>47</v>
      </c>
      <c r="L2984" s="1">
        <v>32</v>
      </c>
      <c r="M2984" s="1">
        <v>6</v>
      </c>
      <c r="N2984" s="6">
        <v>1</v>
      </c>
    </row>
    <row r="2985" spans="5:14" x14ac:dyDescent="0.3">
      <c r="E2985" s="3" t="s">
        <v>1400</v>
      </c>
      <c r="F2985" s="4"/>
      <c r="G2985" s="5">
        <v>127</v>
      </c>
      <c r="H2985" s="7">
        <v>25</v>
      </c>
      <c r="I2985" s="1">
        <v>33</v>
      </c>
      <c r="J2985" s="1">
        <v>34</v>
      </c>
      <c r="K2985" s="1">
        <v>15</v>
      </c>
      <c r="L2985" s="1">
        <v>15</v>
      </c>
      <c r="M2985" s="1">
        <v>4</v>
      </c>
      <c r="N2985" s="6">
        <v>1</v>
      </c>
    </row>
    <row r="2986" spans="5:14" x14ac:dyDescent="0.3">
      <c r="E2986" s="3" t="s">
        <v>996</v>
      </c>
      <c r="F2986" s="4"/>
      <c r="G2986" s="5">
        <v>131</v>
      </c>
      <c r="H2986" s="7">
        <v>17</v>
      </c>
      <c r="I2986" s="1">
        <v>46</v>
      </c>
      <c r="J2986" s="1">
        <v>31</v>
      </c>
      <c r="K2986" s="1">
        <v>15</v>
      </c>
      <c r="L2986" s="1">
        <v>20</v>
      </c>
      <c r="M2986" s="1">
        <v>1</v>
      </c>
      <c r="N2986" s="6">
        <v>1</v>
      </c>
    </row>
    <row r="2987" spans="5:14" x14ac:dyDescent="0.3">
      <c r="E2987" s="3" t="s">
        <v>1401</v>
      </c>
      <c r="F2987" s="4"/>
      <c r="G2987" s="5">
        <v>155</v>
      </c>
      <c r="H2987" s="7">
        <v>26</v>
      </c>
      <c r="I2987" s="1">
        <v>45</v>
      </c>
      <c r="J2987" s="1">
        <v>46</v>
      </c>
      <c r="K2987" s="1">
        <v>22</v>
      </c>
      <c r="L2987" s="1">
        <v>10</v>
      </c>
      <c r="M2987" s="1">
        <v>4</v>
      </c>
      <c r="N2987" s="6">
        <v>2</v>
      </c>
    </row>
    <row r="2988" spans="5:14" x14ac:dyDescent="0.3">
      <c r="E2988" s="3" t="s">
        <v>1402</v>
      </c>
      <c r="F2988" s="4"/>
      <c r="G2988" s="5">
        <v>105</v>
      </c>
      <c r="H2988" s="7">
        <v>13</v>
      </c>
      <c r="I2988" s="1">
        <v>40</v>
      </c>
      <c r="J2988" s="1">
        <v>25</v>
      </c>
      <c r="K2988" s="1">
        <v>7</v>
      </c>
      <c r="L2988" s="1">
        <v>18</v>
      </c>
      <c r="M2988" s="1">
        <v>0</v>
      </c>
      <c r="N2988" s="6">
        <v>2</v>
      </c>
    </row>
    <row r="2989" spans="5:14" x14ac:dyDescent="0.3">
      <c r="E2989" s="3" t="s">
        <v>1403</v>
      </c>
      <c r="F2989" s="4"/>
      <c r="G2989" s="5">
        <v>230</v>
      </c>
      <c r="H2989" s="7">
        <v>26</v>
      </c>
      <c r="I2989" s="1">
        <v>60</v>
      </c>
      <c r="J2989" s="1">
        <v>57</v>
      </c>
      <c r="K2989" s="1">
        <v>35</v>
      </c>
      <c r="L2989" s="1">
        <v>40</v>
      </c>
      <c r="M2989" s="1">
        <v>9</v>
      </c>
      <c r="N2989" s="6">
        <v>3</v>
      </c>
    </row>
    <row r="2990" spans="5:14" x14ac:dyDescent="0.3">
      <c r="E2990" s="3" t="s">
        <v>1404</v>
      </c>
      <c r="F2990" s="4"/>
      <c r="G2990" s="5">
        <v>12</v>
      </c>
      <c r="H2990" s="7">
        <v>0</v>
      </c>
      <c r="I2990" s="1">
        <v>4</v>
      </c>
      <c r="J2990" s="1">
        <v>2</v>
      </c>
      <c r="K2990" s="1">
        <v>1</v>
      </c>
      <c r="L2990" s="1">
        <v>5</v>
      </c>
      <c r="M2990" s="1">
        <v>0</v>
      </c>
      <c r="N2990" s="6">
        <v>0</v>
      </c>
    </row>
    <row r="2991" spans="5:14" x14ac:dyDescent="0.3">
      <c r="E2991" s="3" t="s">
        <v>1405</v>
      </c>
      <c r="F2991" s="4"/>
      <c r="G2991" s="5">
        <v>5</v>
      </c>
      <c r="H2991" s="7">
        <v>0</v>
      </c>
      <c r="I2991" s="1">
        <v>1</v>
      </c>
      <c r="J2991" s="1">
        <v>1</v>
      </c>
      <c r="K2991" s="1">
        <v>2</v>
      </c>
      <c r="L2991" s="1">
        <v>1</v>
      </c>
      <c r="M2991" s="1">
        <v>0</v>
      </c>
      <c r="N2991" s="6">
        <v>0</v>
      </c>
    </row>
    <row r="2992" spans="5:14" x14ac:dyDescent="0.3">
      <c r="E2992" s="3" t="s">
        <v>1406</v>
      </c>
      <c r="F2992" s="4"/>
      <c r="G2992" s="5">
        <v>1</v>
      </c>
      <c r="H2992" s="7">
        <v>0</v>
      </c>
      <c r="I2992" s="1">
        <v>0</v>
      </c>
      <c r="J2992" s="1">
        <v>0</v>
      </c>
      <c r="K2992" s="1">
        <v>0</v>
      </c>
      <c r="L2992" s="1">
        <v>1</v>
      </c>
      <c r="M2992" s="1">
        <v>0</v>
      </c>
      <c r="N2992" s="6">
        <v>0</v>
      </c>
    </row>
    <row r="2993" spans="2:14" x14ac:dyDescent="0.3">
      <c r="E2993" s="3" t="s">
        <v>1002</v>
      </c>
      <c r="F2993" s="4"/>
      <c r="G2993" s="5">
        <v>1</v>
      </c>
      <c r="H2993" s="7">
        <v>0</v>
      </c>
      <c r="I2993" s="1">
        <v>0</v>
      </c>
      <c r="J2993" s="1">
        <v>0</v>
      </c>
      <c r="K2993" s="1">
        <v>0</v>
      </c>
      <c r="L2993" s="1">
        <v>1</v>
      </c>
      <c r="M2993" s="1">
        <v>0</v>
      </c>
      <c r="N2993" s="6">
        <v>0</v>
      </c>
    </row>
    <row r="2994" spans="2:14" x14ac:dyDescent="0.3">
      <c r="E2994" s="3" t="s">
        <v>1407</v>
      </c>
      <c r="F2994" s="4"/>
      <c r="G2994" s="5">
        <v>3</v>
      </c>
      <c r="H2994" s="7">
        <v>0</v>
      </c>
      <c r="I2994" s="1">
        <v>0</v>
      </c>
      <c r="J2994" s="1">
        <v>1</v>
      </c>
      <c r="K2994" s="1">
        <v>1</v>
      </c>
      <c r="L2994" s="1">
        <v>1</v>
      </c>
      <c r="M2994" s="1">
        <v>0</v>
      </c>
      <c r="N2994" s="6">
        <v>0</v>
      </c>
    </row>
    <row r="2995" spans="2:14" x14ac:dyDescent="0.3">
      <c r="E2995" s="52" t="s">
        <v>1408</v>
      </c>
      <c r="F2995" s="48"/>
      <c r="G2995" s="49">
        <v>2</v>
      </c>
      <c r="H2995" s="61">
        <v>0</v>
      </c>
      <c r="I2995" s="28">
        <v>0</v>
      </c>
      <c r="J2995" s="28">
        <v>2</v>
      </c>
      <c r="K2995" s="28">
        <v>0</v>
      </c>
      <c r="L2995" s="28">
        <v>0</v>
      </c>
      <c r="M2995" s="28">
        <v>0</v>
      </c>
      <c r="N2995" s="62">
        <v>0</v>
      </c>
    </row>
    <row r="2997" spans="2:14" x14ac:dyDescent="0.3">
      <c r="B2997" s="35" t="str">
        <f xml:space="preserve"> HYPERLINK("#'目次'!B54", "[48]")</f>
        <v>[48]</v>
      </c>
      <c r="C2997" s="25" t="s">
        <v>54</v>
      </c>
    </row>
    <row r="3000" spans="2:14" x14ac:dyDescent="0.3">
      <c r="C3000" s="25" t="s">
        <v>1390</v>
      </c>
    </row>
    <row r="3001" spans="2:14" ht="37.5" x14ac:dyDescent="0.3">
      <c r="E3001" s="95"/>
      <c r="F3001" s="96"/>
      <c r="G3001" s="37" t="s">
        <v>16</v>
      </c>
      <c r="H3001" s="41" t="s">
        <v>55</v>
      </c>
      <c r="I3001" s="18" t="s">
        <v>56</v>
      </c>
      <c r="J3001" s="18" t="s">
        <v>57</v>
      </c>
      <c r="K3001" s="18" t="s">
        <v>58</v>
      </c>
      <c r="L3001" s="34" t="s">
        <v>59</v>
      </c>
    </row>
    <row r="3002" spans="2:14" x14ac:dyDescent="0.3">
      <c r="E3002" s="97"/>
      <c r="F3002" s="98"/>
      <c r="G3002" s="40"/>
      <c r="H3002" s="36"/>
      <c r="I3002" s="19"/>
      <c r="J3002" s="19"/>
      <c r="K3002" s="19"/>
      <c r="L3002" s="39"/>
    </row>
    <row r="3003" spans="2:14" x14ac:dyDescent="0.3">
      <c r="E3003" s="54" t="s">
        <v>16</v>
      </c>
      <c r="F3003" s="50"/>
      <c r="G3003" s="38">
        <v>55336</v>
      </c>
      <c r="H3003" s="20">
        <v>4906</v>
      </c>
      <c r="I3003" s="20">
        <v>24562</v>
      </c>
      <c r="J3003" s="20">
        <v>17342</v>
      </c>
      <c r="K3003" s="20">
        <v>6139</v>
      </c>
      <c r="L3003" s="51">
        <v>2387</v>
      </c>
    </row>
    <row r="3004" spans="2:14" x14ac:dyDescent="0.3">
      <c r="E3004" s="3" t="s">
        <v>1391</v>
      </c>
      <c r="F3004" s="4"/>
      <c r="G3004" s="29">
        <v>11828</v>
      </c>
      <c r="H3004" s="32">
        <v>680</v>
      </c>
      <c r="I3004" s="17">
        <v>4877</v>
      </c>
      <c r="J3004" s="17">
        <v>4240</v>
      </c>
      <c r="K3004" s="17">
        <v>1638</v>
      </c>
      <c r="L3004" s="33">
        <v>393</v>
      </c>
    </row>
    <row r="3005" spans="2:14" x14ac:dyDescent="0.3">
      <c r="E3005" s="3" t="s">
        <v>1392</v>
      </c>
      <c r="F3005" s="4"/>
      <c r="G3005" s="5">
        <v>478</v>
      </c>
      <c r="H3005" s="7">
        <v>44</v>
      </c>
      <c r="I3005" s="1">
        <v>213</v>
      </c>
      <c r="J3005" s="1">
        <v>153</v>
      </c>
      <c r="K3005" s="1">
        <v>47</v>
      </c>
      <c r="L3005" s="6">
        <v>21</v>
      </c>
    </row>
    <row r="3006" spans="2:14" x14ac:dyDescent="0.3">
      <c r="E3006" s="3" t="s">
        <v>1393</v>
      </c>
      <c r="F3006" s="4"/>
      <c r="G3006" s="5">
        <v>250</v>
      </c>
      <c r="H3006" s="7">
        <v>26</v>
      </c>
      <c r="I3006" s="1">
        <v>103</v>
      </c>
      <c r="J3006" s="1">
        <v>79</v>
      </c>
      <c r="K3006" s="1">
        <v>26</v>
      </c>
      <c r="L3006" s="6">
        <v>16</v>
      </c>
    </row>
    <row r="3007" spans="2:14" x14ac:dyDescent="0.3">
      <c r="E3007" s="3" t="s">
        <v>1394</v>
      </c>
      <c r="F3007" s="4"/>
      <c r="G3007" s="5">
        <v>105</v>
      </c>
      <c r="H3007" s="7">
        <v>7</v>
      </c>
      <c r="I3007" s="1">
        <v>44</v>
      </c>
      <c r="J3007" s="1">
        <v>38</v>
      </c>
      <c r="K3007" s="1">
        <v>10</v>
      </c>
      <c r="L3007" s="6">
        <v>6</v>
      </c>
    </row>
    <row r="3008" spans="2:14" x14ac:dyDescent="0.3">
      <c r="E3008" s="3" t="s">
        <v>990</v>
      </c>
      <c r="F3008" s="4"/>
      <c r="G3008" s="5">
        <v>111</v>
      </c>
      <c r="H3008" s="7">
        <v>15</v>
      </c>
      <c r="I3008" s="1">
        <v>44</v>
      </c>
      <c r="J3008" s="1">
        <v>39</v>
      </c>
      <c r="K3008" s="1">
        <v>9</v>
      </c>
      <c r="L3008" s="6">
        <v>4</v>
      </c>
    </row>
    <row r="3009" spans="5:12" x14ac:dyDescent="0.3">
      <c r="E3009" s="3" t="s">
        <v>1395</v>
      </c>
      <c r="F3009" s="4"/>
      <c r="G3009" s="5">
        <v>224</v>
      </c>
      <c r="H3009" s="7">
        <v>21</v>
      </c>
      <c r="I3009" s="1">
        <v>93</v>
      </c>
      <c r="J3009" s="1">
        <v>80</v>
      </c>
      <c r="K3009" s="1">
        <v>22</v>
      </c>
      <c r="L3009" s="6">
        <v>8</v>
      </c>
    </row>
    <row r="3010" spans="5:12" x14ac:dyDescent="0.3">
      <c r="E3010" s="3" t="s">
        <v>1396</v>
      </c>
      <c r="F3010" s="4"/>
      <c r="G3010" s="5">
        <v>178</v>
      </c>
      <c r="H3010" s="7">
        <v>19</v>
      </c>
      <c r="I3010" s="1">
        <v>72</v>
      </c>
      <c r="J3010" s="1">
        <v>59</v>
      </c>
      <c r="K3010" s="1">
        <v>15</v>
      </c>
      <c r="L3010" s="6">
        <v>13</v>
      </c>
    </row>
    <row r="3011" spans="5:12" x14ac:dyDescent="0.3">
      <c r="E3011" s="3" t="s">
        <v>1397</v>
      </c>
      <c r="F3011" s="4"/>
      <c r="G3011" s="5">
        <v>22838</v>
      </c>
      <c r="H3011" s="7">
        <v>2359</v>
      </c>
      <c r="I3011" s="1">
        <v>10431</v>
      </c>
      <c r="J3011" s="1">
        <v>6649</v>
      </c>
      <c r="K3011" s="1">
        <v>2462</v>
      </c>
      <c r="L3011" s="6">
        <v>937</v>
      </c>
    </row>
    <row r="3012" spans="5:12" x14ac:dyDescent="0.3">
      <c r="E3012" s="3" t="s">
        <v>1398</v>
      </c>
      <c r="F3012" s="4"/>
      <c r="G3012" s="5">
        <v>643</v>
      </c>
      <c r="H3012" s="7">
        <v>78</v>
      </c>
      <c r="I3012" s="1">
        <v>332</v>
      </c>
      <c r="J3012" s="1">
        <v>166</v>
      </c>
      <c r="K3012" s="1">
        <v>42</v>
      </c>
      <c r="L3012" s="6">
        <v>25</v>
      </c>
    </row>
    <row r="3013" spans="5:12" x14ac:dyDescent="0.3">
      <c r="E3013" s="3" t="s">
        <v>1399</v>
      </c>
      <c r="F3013" s="4"/>
      <c r="G3013" s="5">
        <v>291</v>
      </c>
      <c r="H3013" s="7">
        <v>42</v>
      </c>
      <c r="I3013" s="1">
        <v>136</v>
      </c>
      <c r="J3013" s="1">
        <v>82</v>
      </c>
      <c r="K3013" s="1">
        <v>18</v>
      </c>
      <c r="L3013" s="6">
        <v>13</v>
      </c>
    </row>
    <row r="3014" spans="5:12" x14ac:dyDescent="0.3">
      <c r="E3014" s="3" t="s">
        <v>1400</v>
      </c>
      <c r="F3014" s="4"/>
      <c r="G3014" s="5">
        <v>127</v>
      </c>
      <c r="H3014" s="7">
        <v>17</v>
      </c>
      <c r="I3014" s="1">
        <v>54</v>
      </c>
      <c r="J3014" s="1">
        <v>31</v>
      </c>
      <c r="K3014" s="1">
        <v>14</v>
      </c>
      <c r="L3014" s="6">
        <v>11</v>
      </c>
    </row>
    <row r="3015" spans="5:12" x14ac:dyDescent="0.3">
      <c r="E3015" s="3" t="s">
        <v>996</v>
      </c>
      <c r="F3015" s="4"/>
      <c r="G3015" s="5">
        <v>131</v>
      </c>
      <c r="H3015" s="7">
        <v>19</v>
      </c>
      <c r="I3015" s="1">
        <v>63</v>
      </c>
      <c r="J3015" s="1">
        <v>37</v>
      </c>
      <c r="K3015" s="1">
        <v>8</v>
      </c>
      <c r="L3015" s="6">
        <v>4</v>
      </c>
    </row>
    <row r="3016" spans="5:12" x14ac:dyDescent="0.3">
      <c r="E3016" s="3" t="s">
        <v>1401</v>
      </c>
      <c r="F3016" s="4"/>
      <c r="G3016" s="5">
        <v>155</v>
      </c>
      <c r="H3016" s="7">
        <v>18</v>
      </c>
      <c r="I3016" s="1">
        <v>80</v>
      </c>
      <c r="J3016" s="1">
        <v>38</v>
      </c>
      <c r="K3016" s="1">
        <v>11</v>
      </c>
      <c r="L3016" s="6">
        <v>8</v>
      </c>
    </row>
    <row r="3017" spans="5:12" x14ac:dyDescent="0.3">
      <c r="E3017" s="3" t="s">
        <v>1402</v>
      </c>
      <c r="F3017" s="4"/>
      <c r="G3017" s="5">
        <v>105</v>
      </c>
      <c r="H3017" s="7">
        <v>27</v>
      </c>
      <c r="I3017" s="1">
        <v>45</v>
      </c>
      <c r="J3017" s="1">
        <v>26</v>
      </c>
      <c r="K3017" s="1">
        <v>3</v>
      </c>
      <c r="L3017" s="6">
        <v>4</v>
      </c>
    </row>
    <row r="3018" spans="5:12" x14ac:dyDescent="0.3">
      <c r="E3018" s="3" t="s">
        <v>1403</v>
      </c>
      <c r="F3018" s="4"/>
      <c r="G3018" s="5">
        <v>230</v>
      </c>
      <c r="H3018" s="7">
        <v>57</v>
      </c>
      <c r="I3018" s="1">
        <v>89</v>
      </c>
      <c r="J3018" s="1">
        <v>57</v>
      </c>
      <c r="K3018" s="1">
        <v>4</v>
      </c>
      <c r="L3018" s="6">
        <v>23</v>
      </c>
    </row>
    <row r="3019" spans="5:12" x14ac:dyDescent="0.3">
      <c r="E3019" s="3" t="s">
        <v>1404</v>
      </c>
      <c r="F3019" s="4"/>
      <c r="G3019" s="5">
        <v>12</v>
      </c>
      <c r="H3019" s="7">
        <v>6</v>
      </c>
      <c r="I3019" s="1">
        <v>3</v>
      </c>
      <c r="J3019" s="1">
        <v>1</v>
      </c>
      <c r="K3019" s="1">
        <v>0</v>
      </c>
      <c r="L3019" s="6">
        <v>2</v>
      </c>
    </row>
    <row r="3020" spans="5:12" x14ac:dyDescent="0.3">
      <c r="E3020" s="3" t="s">
        <v>1405</v>
      </c>
      <c r="F3020" s="4"/>
      <c r="G3020" s="5">
        <v>5</v>
      </c>
      <c r="H3020" s="7">
        <v>2</v>
      </c>
      <c r="I3020" s="1">
        <v>1</v>
      </c>
      <c r="J3020" s="1">
        <v>0</v>
      </c>
      <c r="K3020" s="1">
        <v>0</v>
      </c>
      <c r="L3020" s="6">
        <v>2</v>
      </c>
    </row>
    <row r="3021" spans="5:12" x14ac:dyDescent="0.3">
      <c r="E3021" s="3" t="s">
        <v>1406</v>
      </c>
      <c r="F3021" s="4"/>
      <c r="G3021" s="5">
        <v>1</v>
      </c>
      <c r="H3021" s="7">
        <v>0</v>
      </c>
      <c r="I3021" s="1">
        <v>1</v>
      </c>
      <c r="J3021" s="1">
        <v>0</v>
      </c>
      <c r="K3021" s="1">
        <v>0</v>
      </c>
      <c r="L3021" s="6">
        <v>0</v>
      </c>
    </row>
    <row r="3022" spans="5:12" x14ac:dyDescent="0.3">
      <c r="E3022" s="3" t="s">
        <v>1002</v>
      </c>
      <c r="F3022" s="4"/>
      <c r="G3022" s="5">
        <v>1</v>
      </c>
      <c r="H3022" s="7">
        <v>1</v>
      </c>
      <c r="I3022" s="1">
        <v>0</v>
      </c>
      <c r="J3022" s="1">
        <v>0</v>
      </c>
      <c r="K3022" s="1">
        <v>0</v>
      </c>
      <c r="L3022" s="6">
        <v>0</v>
      </c>
    </row>
    <row r="3023" spans="5:12" x14ac:dyDescent="0.3">
      <c r="E3023" s="3" t="s">
        <v>1407</v>
      </c>
      <c r="F3023" s="4"/>
      <c r="G3023" s="5">
        <v>3</v>
      </c>
      <c r="H3023" s="7">
        <v>2</v>
      </c>
      <c r="I3023" s="1">
        <v>1</v>
      </c>
      <c r="J3023" s="1">
        <v>0</v>
      </c>
      <c r="K3023" s="1">
        <v>0</v>
      </c>
      <c r="L3023" s="6">
        <v>0</v>
      </c>
    </row>
    <row r="3024" spans="5:12" x14ac:dyDescent="0.3">
      <c r="E3024" s="52" t="s">
        <v>1408</v>
      </c>
      <c r="F3024" s="48"/>
      <c r="G3024" s="49">
        <v>2</v>
      </c>
      <c r="H3024" s="61">
        <v>0</v>
      </c>
      <c r="I3024" s="28">
        <v>2</v>
      </c>
      <c r="J3024" s="28">
        <v>0</v>
      </c>
      <c r="K3024" s="28">
        <v>0</v>
      </c>
      <c r="L3024" s="62">
        <v>0</v>
      </c>
    </row>
    <row r="3026" spans="2:14" x14ac:dyDescent="0.3">
      <c r="B3026" s="35" t="str">
        <f xml:space="preserve"> HYPERLINK("#'目次'!B55", "[49]")</f>
        <v>[49]</v>
      </c>
      <c r="C3026" s="25" t="s">
        <v>14</v>
      </c>
    </row>
    <row r="3029" spans="2:14" x14ac:dyDescent="0.3">
      <c r="C3029" s="25" t="s">
        <v>1411</v>
      </c>
    </row>
    <row r="3030" spans="2:14" ht="25" x14ac:dyDescent="0.3">
      <c r="E3030" s="95"/>
      <c r="F3030" s="96"/>
      <c r="G3030" s="37" t="s">
        <v>16</v>
      </c>
      <c r="H3030" s="41" t="s">
        <v>17</v>
      </c>
      <c r="I3030" s="18" t="s">
        <v>18</v>
      </c>
      <c r="J3030" s="18" t="s">
        <v>19</v>
      </c>
      <c r="K3030" s="18" t="s">
        <v>20</v>
      </c>
      <c r="L3030" s="18" t="s">
        <v>21</v>
      </c>
      <c r="M3030" s="18" t="s">
        <v>22</v>
      </c>
      <c r="N3030" s="34" t="s">
        <v>23</v>
      </c>
    </row>
    <row r="3031" spans="2:14" x14ac:dyDescent="0.3">
      <c r="E3031" s="97"/>
      <c r="F3031" s="98"/>
      <c r="G3031" s="40"/>
      <c r="H3031" s="36"/>
      <c r="I3031" s="19"/>
      <c r="J3031" s="19"/>
      <c r="K3031" s="19"/>
      <c r="L3031" s="19"/>
      <c r="M3031" s="19"/>
      <c r="N3031" s="39"/>
    </row>
    <row r="3032" spans="2:14" x14ac:dyDescent="0.3">
      <c r="E3032" s="54" t="s">
        <v>16</v>
      </c>
      <c r="F3032" s="50"/>
      <c r="G3032" s="38">
        <v>55336</v>
      </c>
      <c r="H3032" s="20">
        <v>10222</v>
      </c>
      <c r="I3032" s="20">
        <v>19178</v>
      </c>
      <c r="J3032" s="20">
        <v>13973</v>
      </c>
      <c r="K3032" s="20">
        <v>7022</v>
      </c>
      <c r="L3032" s="20">
        <v>3794</v>
      </c>
      <c r="M3032" s="20">
        <v>900</v>
      </c>
      <c r="N3032" s="51">
        <v>247</v>
      </c>
    </row>
    <row r="3033" spans="2:14" ht="25" x14ac:dyDescent="0.3">
      <c r="E3033" s="3" t="s">
        <v>1412</v>
      </c>
      <c r="F3033" s="4"/>
      <c r="G3033" s="29">
        <v>360</v>
      </c>
      <c r="H3033" s="32">
        <v>60</v>
      </c>
      <c r="I3033" s="17">
        <v>108</v>
      </c>
      <c r="J3033" s="17">
        <v>101</v>
      </c>
      <c r="K3033" s="17">
        <v>59</v>
      </c>
      <c r="L3033" s="17">
        <v>29</v>
      </c>
      <c r="M3033" s="17">
        <v>3</v>
      </c>
      <c r="N3033" s="33">
        <v>0</v>
      </c>
    </row>
    <row r="3034" spans="2:14" ht="25" x14ac:dyDescent="0.3">
      <c r="E3034" s="3" t="s">
        <v>1413</v>
      </c>
      <c r="F3034" s="4"/>
      <c r="G3034" s="5">
        <v>15</v>
      </c>
      <c r="H3034" s="7">
        <v>2</v>
      </c>
      <c r="I3034" s="1">
        <v>2</v>
      </c>
      <c r="J3034" s="1">
        <v>4</v>
      </c>
      <c r="K3034" s="1">
        <v>5</v>
      </c>
      <c r="L3034" s="1">
        <v>2</v>
      </c>
      <c r="M3034" s="1">
        <v>0</v>
      </c>
      <c r="N3034" s="6">
        <v>0</v>
      </c>
    </row>
    <row r="3035" spans="2:14" x14ac:dyDescent="0.3">
      <c r="E3035" s="3" t="s">
        <v>1414</v>
      </c>
      <c r="F3035" s="4"/>
      <c r="G3035" s="5">
        <v>7</v>
      </c>
      <c r="H3035" s="7">
        <v>0</v>
      </c>
      <c r="I3035" s="1">
        <v>1</v>
      </c>
      <c r="J3035" s="1">
        <v>4</v>
      </c>
      <c r="K3035" s="1">
        <v>2</v>
      </c>
      <c r="L3035" s="1">
        <v>0</v>
      </c>
      <c r="M3035" s="1">
        <v>0</v>
      </c>
      <c r="N3035" s="6">
        <v>0</v>
      </c>
    </row>
    <row r="3036" spans="2:14" ht="25" x14ac:dyDescent="0.3">
      <c r="E3036" s="3" t="s">
        <v>1415</v>
      </c>
      <c r="F3036" s="4"/>
      <c r="G3036" s="5">
        <v>3</v>
      </c>
      <c r="H3036" s="7">
        <v>0</v>
      </c>
      <c r="I3036" s="1">
        <v>1</v>
      </c>
      <c r="J3036" s="1">
        <v>1</v>
      </c>
      <c r="K3036" s="1">
        <v>1</v>
      </c>
      <c r="L3036" s="1">
        <v>0</v>
      </c>
      <c r="M3036" s="1">
        <v>0</v>
      </c>
      <c r="N3036" s="6">
        <v>0</v>
      </c>
    </row>
    <row r="3037" spans="2:14" x14ac:dyDescent="0.3">
      <c r="E3037" s="3" t="s">
        <v>1011</v>
      </c>
      <c r="F3037" s="4"/>
      <c r="G3037" s="5">
        <v>1</v>
      </c>
      <c r="H3037" s="7">
        <v>0</v>
      </c>
      <c r="I3037" s="1">
        <v>0</v>
      </c>
      <c r="J3037" s="1">
        <v>1</v>
      </c>
      <c r="K3037" s="1">
        <v>0</v>
      </c>
      <c r="L3037" s="1">
        <v>0</v>
      </c>
      <c r="M3037" s="1">
        <v>0</v>
      </c>
      <c r="N3037" s="6">
        <v>0</v>
      </c>
    </row>
    <row r="3038" spans="2:14" x14ac:dyDescent="0.3">
      <c r="E3038" s="3" t="s">
        <v>1416</v>
      </c>
      <c r="F3038" s="4"/>
      <c r="G3038" s="5">
        <v>0</v>
      </c>
      <c r="H3038" s="7">
        <v>0</v>
      </c>
      <c r="I3038" s="1">
        <v>0</v>
      </c>
      <c r="J3038" s="1">
        <v>0</v>
      </c>
      <c r="K3038" s="1">
        <v>0</v>
      </c>
      <c r="L3038" s="1">
        <v>0</v>
      </c>
      <c r="M3038" s="1">
        <v>0</v>
      </c>
      <c r="N3038" s="6">
        <v>0</v>
      </c>
    </row>
    <row r="3039" spans="2:14" x14ac:dyDescent="0.3">
      <c r="E3039" s="3" t="s">
        <v>1417</v>
      </c>
      <c r="F3039" s="4"/>
      <c r="G3039" s="5">
        <v>4</v>
      </c>
      <c r="H3039" s="7">
        <v>1</v>
      </c>
      <c r="I3039" s="1">
        <v>0</v>
      </c>
      <c r="J3039" s="1">
        <v>3</v>
      </c>
      <c r="K3039" s="1">
        <v>0</v>
      </c>
      <c r="L3039" s="1">
        <v>0</v>
      </c>
      <c r="M3039" s="1">
        <v>0</v>
      </c>
      <c r="N3039" s="6">
        <v>0</v>
      </c>
    </row>
    <row r="3040" spans="2:14" ht="25" x14ac:dyDescent="0.3">
      <c r="E3040" s="3" t="s">
        <v>1418</v>
      </c>
      <c r="F3040" s="4"/>
      <c r="G3040" s="5">
        <v>1642</v>
      </c>
      <c r="H3040" s="7">
        <v>294</v>
      </c>
      <c r="I3040" s="1">
        <v>473</v>
      </c>
      <c r="J3040" s="1">
        <v>475</v>
      </c>
      <c r="K3040" s="1">
        <v>232</v>
      </c>
      <c r="L3040" s="1">
        <v>147</v>
      </c>
      <c r="M3040" s="1">
        <v>19</v>
      </c>
      <c r="N3040" s="6">
        <v>2</v>
      </c>
    </row>
    <row r="3041" spans="5:14" ht="25" x14ac:dyDescent="0.3">
      <c r="E3041" s="3" t="s">
        <v>1419</v>
      </c>
      <c r="F3041" s="4"/>
      <c r="G3041" s="5">
        <v>221</v>
      </c>
      <c r="H3041" s="7">
        <v>30</v>
      </c>
      <c r="I3041" s="1">
        <v>47</v>
      </c>
      <c r="J3041" s="1">
        <v>71</v>
      </c>
      <c r="K3041" s="1">
        <v>35</v>
      </c>
      <c r="L3041" s="1">
        <v>36</v>
      </c>
      <c r="M3041" s="1">
        <v>2</v>
      </c>
      <c r="N3041" s="6">
        <v>0</v>
      </c>
    </row>
    <row r="3042" spans="5:14" x14ac:dyDescent="0.3">
      <c r="E3042" s="3" t="s">
        <v>1420</v>
      </c>
      <c r="F3042" s="4"/>
      <c r="G3042" s="5">
        <v>80</v>
      </c>
      <c r="H3042" s="7">
        <v>9</v>
      </c>
      <c r="I3042" s="1">
        <v>12</v>
      </c>
      <c r="J3042" s="1">
        <v>30</v>
      </c>
      <c r="K3042" s="1">
        <v>14</v>
      </c>
      <c r="L3042" s="1">
        <v>14</v>
      </c>
      <c r="M3042" s="1">
        <v>1</v>
      </c>
      <c r="N3042" s="6">
        <v>0</v>
      </c>
    </row>
    <row r="3043" spans="5:14" ht="25" x14ac:dyDescent="0.3">
      <c r="E3043" s="3" t="s">
        <v>1421</v>
      </c>
      <c r="F3043" s="4"/>
      <c r="G3043" s="5">
        <v>24</v>
      </c>
      <c r="H3043" s="7">
        <v>4</v>
      </c>
      <c r="I3043" s="1">
        <v>4</v>
      </c>
      <c r="J3043" s="1">
        <v>7</v>
      </c>
      <c r="K3043" s="1">
        <v>3</v>
      </c>
      <c r="L3043" s="1">
        <v>5</v>
      </c>
      <c r="M3043" s="1">
        <v>1</v>
      </c>
      <c r="N3043" s="6">
        <v>0</v>
      </c>
    </row>
    <row r="3044" spans="5:14" x14ac:dyDescent="0.3">
      <c r="E3044" s="3" t="s">
        <v>1017</v>
      </c>
      <c r="F3044" s="4"/>
      <c r="G3044" s="5">
        <v>14</v>
      </c>
      <c r="H3044" s="7">
        <v>1</v>
      </c>
      <c r="I3044" s="1">
        <v>2</v>
      </c>
      <c r="J3044" s="1">
        <v>5</v>
      </c>
      <c r="K3044" s="1">
        <v>2</v>
      </c>
      <c r="L3044" s="1">
        <v>4</v>
      </c>
      <c r="M3044" s="1">
        <v>0</v>
      </c>
      <c r="N3044" s="6">
        <v>0</v>
      </c>
    </row>
    <row r="3045" spans="5:14" x14ac:dyDescent="0.3">
      <c r="E3045" s="3" t="s">
        <v>1422</v>
      </c>
      <c r="F3045" s="4"/>
      <c r="G3045" s="5">
        <v>19</v>
      </c>
      <c r="H3045" s="7">
        <v>1</v>
      </c>
      <c r="I3045" s="1">
        <v>8</v>
      </c>
      <c r="J3045" s="1">
        <v>4</v>
      </c>
      <c r="K3045" s="1">
        <v>4</v>
      </c>
      <c r="L3045" s="1">
        <v>2</v>
      </c>
      <c r="M3045" s="1">
        <v>0</v>
      </c>
      <c r="N3045" s="6">
        <v>0</v>
      </c>
    </row>
    <row r="3046" spans="5:14" x14ac:dyDescent="0.3">
      <c r="E3046" s="3" t="s">
        <v>1423</v>
      </c>
      <c r="F3046" s="4"/>
      <c r="G3046" s="5">
        <v>29</v>
      </c>
      <c r="H3046" s="7">
        <v>4</v>
      </c>
      <c r="I3046" s="1">
        <v>13</v>
      </c>
      <c r="J3046" s="1">
        <v>6</v>
      </c>
      <c r="K3046" s="1">
        <v>2</v>
      </c>
      <c r="L3046" s="1">
        <v>4</v>
      </c>
      <c r="M3046" s="1">
        <v>0</v>
      </c>
      <c r="N3046" s="6">
        <v>0</v>
      </c>
    </row>
    <row r="3047" spans="5:14" ht="25" x14ac:dyDescent="0.3">
      <c r="E3047" s="3" t="s">
        <v>1424</v>
      </c>
      <c r="F3047" s="4"/>
      <c r="G3047" s="5">
        <v>6386</v>
      </c>
      <c r="H3047" s="7">
        <v>1204</v>
      </c>
      <c r="I3047" s="1">
        <v>2029</v>
      </c>
      <c r="J3047" s="1">
        <v>1655</v>
      </c>
      <c r="K3047" s="1">
        <v>935</v>
      </c>
      <c r="L3047" s="1">
        <v>494</v>
      </c>
      <c r="M3047" s="1">
        <v>64</v>
      </c>
      <c r="N3047" s="6">
        <v>5</v>
      </c>
    </row>
    <row r="3048" spans="5:14" ht="25" x14ac:dyDescent="0.3">
      <c r="E3048" s="3" t="s">
        <v>1425</v>
      </c>
      <c r="F3048" s="4"/>
      <c r="G3048" s="5">
        <v>216</v>
      </c>
      <c r="H3048" s="7">
        <v>23</v>
      </c>
      <c r="I3048" s="1">
        <v>62</v>
      </c>
      <c r="J3048" s="1">
        <v>70</v>
      </c>
      <c r="K3048" s="1">
        <v>36</v>
      </c>
      <c r="L3048" s="1">
        <v>21</v>
      </c>
      <c r="M3048" s="1">
        <v>4</v>
      </c>
      <c r="N3048" s="6">
        <v>0</v>
      </c>
    </row>
    <row r="3049" spans="5:14" x14ac:dyDescent="0.3">
      <c r="E3049" s="3" t="s">
        <v>1426</v>
      </c>
      <c r="F3049" s="4"/>
      <c r="G3049" s="5">
        <v>94</v>
      </c>
      <c r="H3049" s="7">
        <v>12</v>
      </c>
      <c r="I3049" s="1">
        <v>24</v>
      </c>
      <c r="J3049" s="1">
        <v>27</v>
      </c>
      <c r="K3049" s="1">
        <v>17</v>
      </c>
      <c r="L3049" s="1">
        <v>11</v>
      </c>
      <c r="M3049" s="1">
        <v>2</v>
      </c>
      <c r="N3049" s="6">
        <v>1</v>
      </c>
    </row>
    <row r="3050" spans="5:14" ht="25" x14ac:dyDescent="0.3">
      <c r="E3050" s="3" t="s">
        <v>1427</v>
      </c>
      <c r="F3050" s="4"/>
      <c r="G3050" s="5">
        <v>47</v>
      </c>
      <c r="H3050" s="7">
        <v>11</v>
      </c>
      <c r="I3050" s="1">
        <v>13</v>
      </c>
      <c r="J3050" s="1">
        <v>10</v>
      </c>
      <c r="K3050" s="1">
        <v>5</v>
      </c>
      <c r="L3050" s="1">
        <v>4</v>
      </c>
      <c r="M3050" s="1">
        <v>4</v>
      </c>
      <c r="N3050" s="6">
        <v>0</v>
      </c>
    </row>
    <row r="3051" spans="5:14" x14ac:dyDescent="0.3">
      <c r="E3051" s="3" t="s">
        <v>1023</v>
      </c>
      <c r="F3051" s="4"/>
      <c r="G3051" s="5">
        <v>28</v>
      </c>
      <c r="H3051" s="7">
        <v>3</v>
      </c>
      <c r="I3051" s="1">
        <v>11</v>
      </c>
      <c r="J3051" s="1">
        <v>5</v>
      </c>
      <c r="K3051" s="1">
        <v>2</v>
      </c>
      <c r="L3051" s="1">
        <v>7</v>
      </c>
      <c r="M3051" s="1">
        <v>0</v>
      </c>
      <c r="N3051" s="6">
        <v>0</v>
      </c>
    </row>
    <row r="3052" spans="5:14" x14ac:dyDescent="0.3">
      <c r="E3052" s="3" t="s">
        <v>1428</v>
      </c>
      <c r="F3052" s="4"/>
      <c r="G3052" s="5">
        <v>50</v>
      </c>
      <c r="H3052" s="7">
        <v>7</v>
      </c>
      <c r="I3052" s="1">
        <v>18</v>
      </c>
      <c r="J3052" s="1">
        <v>14</v>
      </c>
      <c r="K3052" s="1">
        <v>7</v>
      </c>
      <c r="L3052" s="1">
        <v>4</v>
      </c>
      <c r="M3052" s="1">
        <v>0</v>
      </c>
      <c r="N3052" s="6">
        <v>0</v>
      </c>
    </row>
    <row r="3053" spans="5:14" x14ac:dyDescent="0.3">
      <c r="E3053" s="3" t="s">
        <v>1429</v>
      </c>
      <c r="F3053" s="4"/>
      <c r="G3053" s="5">
        <v>42</v>
      </c>
      <c r="H3053" s="7">
        <v>5</v>
      </c>
      <c r="I3053" s="1">
        <v>18</v>
      </c>
      <c r="J3053" s="1">
        <v>7</v>
      </c>
      <c r="K3053" s="1">
        <v>6</v>
      </c>
      <c r="L3053" s="1">
        <v>5</v>
      </c>
      <c r="M3053" s="1">
        <v>1</v>
      </c>
      <c r="N3053" s="6">
        <v>0</v>
      </c>
    </row>
    <row r="3054" spans="5:14" ht="25" x14ac:dyDescent="0.3">
      <c r="E3054" s="3" t="s">
        <v>1430</v>
      </c>
      <c r="F3054" s="4"/>
      <c r="G3054" s="5">
        <v>11434</v>
      </c>
      <c r="H3054" s="7">
        <v>2318</v>
      </c>
      <c r="I3054" s="1">
        <v>4008</v>
      </c>
      <c r="J3054" s="1">
        <v>2744</v>
      </c>
      <c r="K3054" s="1">
        <v>1409</v>
      </c>
      <c r="L3054" s="1">
        <v>744</v>
      </c>
      <c r="M3054" s="1">
        <v>186</v>
      </c>
      <c r="N3054" s="6">
        <v>25</v>
      </c>
    </row>
    <row r="3055" spans="5:14" ht="25" x14ac:dyDescent="0.3">
      <c r="E3055" s="3" t="s">
        <v>1431</v>
      </c>
      <c r="F3055" s="4"/>
      <c r="G3055" s="5">
        <v>224</v>
      </c>
      <c r="H3055" s="7">
        <v>33</v>
      </c>
      <c r="I3055" s="1">
        <v>69</v>
      </c>
      <c r="J3055" s="1">
        <v>52</v>
      </c>
      <c r="K3055" s="1">
        <v>35</v>
      </c>
      <c r="L3055" s="1">
        <v>29</v>
      </c>
      <c r="M3055" s="1">
        <v>5</v>
      </c>
      <c r="N3055" s="6">
        <v>1</v>
      </c>
    </row>
    <row r="3056" spans="5:14" x14ac:dyDescent="0.3">
      <c r="E3056" s="3" t="s">
        <v>1432</v>
      </c>
      <c r="F3056" s="4"/>
      <c r="G3056" s="5">
        <v>105</v>
      </c>
      <c r="H3056" s="7">
        <v>15</v>
      </c>
      <c r="I3056" s="1">
        <v>31</v>
      </c>
      <c r="J3056" s="1">
        <v>28</v>
      </c>
      <c r="K3056" s="1">
        <v>18</v>
      </c>
      <c r="L3056" s="1">
        <v>11</v>
      </c>
      <c r="M3056" s="1">
        <v>1</v>
      </c>
      <c r="N3056" s="6">
        <v>1</v>
      </c>
    </row>
    <row r="3057" spans="5:14" ht="25" x14ac:dyDescent="0.3">
      <c r="E3057" s="3" t="s">
        <v>1433</v>
      </c>
      <c r="F3057" s="4"/>
      <c r="G3057" s="5">
        <v>53</v>
      </c>
      <c r="H3057" s="7">
        <v>5</v>
      </c>
      <c r="I3057" s="1">
        <v>16</v>
      </c>
      <c r="J3057" s="1">
        <v>17</v>
      </c>
      <c r="K3057" s="1">
        <v>7</v>
      </c>
      <c r="L3057" s="1">
        <v>7</v>
      </c>
      <c r="M3057" s="1">
        <v>0</v>
      </c>
      <c r="N3057" s="6">
        <v>1</v>
      </c>
    </row>
    <row r="3058" spans="5:14" x14ac:dyDescent="0.3">
      <c r="E3058" s="3" t="s">
        <v>1029</v>
      </c>
      <c r="F3058" s="4"/>
      <c r="G3058" s="5">
        <v>58</v>
      </c>
      <c r="H3058" s="7">
        <v>8</v>
      </c>
      <c r="I3058" s="1">
        <v>15</v>
      </c>
      <c r="J3058" s="1">
        <v>16</v>
      </c>
      <c r="K3058" s="1">
        <v>8</v>
      </c>
      <c r="L3058" s="1">
        <v>9</v>
      </c>
      <c r="M3058" s="1">
        <v>2</v>
      </c>
      <c r="N3058" s="6">
        <v>0</v>
      </c>
    </row>
    <row r="3059" spans="5:14" x14ac:dyDescent="0.3">
      <c r="E3059" s="3" t="s">
        <v>1434</v>
      </c>
      <c r="F3059" s="4"/>
      <c r="G3059" s="5">
        <v>91</v>
      </c>
      <c r="H3059" s="7">
        <v>17</v>
      </c>
      <c r="I3059" s="1">
        <v>29</v>
      </c>
      <c r="J3059" s="1">
        <v>22</v>
      </c>
      <c r="K3059" s="1">
        <v>10</v>
      </c>
      <c r="L3059" s="1">
        <v>7</v>
      </c>
      <c r="M3059" s="1">
        <v>4</v>
      </c>
      <c r="N3059" s="6">
        <v>2</v>
      </c>
    </row>
    <row r="3060" spans="5:14" x14ac:dyDescent="0.3">
      <c r="E3060" s="3" t="s">
        <v>1435</v>
      </c>
      <c r="F3060" s="4"/>
      <c r="G3060" s="5">
        <v>55</v>
      </c>
      <c r="H3060" s="7">
        <v>10</v>
      </c>
      <c r="I3060" s="1">
        <v>16</v>
      </c>
      <c r="J3060" s="1">
        <v>12</v>
      </c>
      <c r="K3060" s="1">
        <v>6</v>
      </c>
      <c r="L3060" s="1">
        <v>10</v>
      </c>
      <c r="M3060" s="1">
        <v>0</v>
      </c>
      <c r="N3060" s="6">
        <v>1</v>
      </c>
    </row>
    <row r="3061" spans="5:14" ht="25" x14ac:dyDescent="0.3">
      <c r="E3061" s="3" t="s">
        <v>1436</v>
      </c>
      <c r="F3061" s="4"/>
      <c r="G3061" s="5">
        <v>9477</v>
      </c>
      <c r="H3061" s="7">
        <v>1882</v>
      </c>
      <c r="I3061" s="1">
        <v>3398</v>
      </c>
      <c r="J3061" s="1">
        <v>2340</v>
      </c>
      <c r="K3061" s="1">
        <v>1071</v>
      </c>
      <c r="L3061" s="1">
        <v>564</v>
      </c>
      <c r="M3061" s="1">
        <v>188</v>
      </c>
      <c r="N3061" s="6">
        <v>34</v>
      </c>
    </row>
    <row r="3062" spans="5:14" ht="25" x14ac:dyDescent="0.3">
      <c r="E3062" s="3" t="s">
        <v>1437</v>
      </c>
      <c r="F3062" s="4"/>
      <c r="G3062" s="5">
        <v>248</v>
      </c>
      <c r="H3062" s="7">
        <v>35</v>
      </c>
      <c r="I3062" s="1">
        <v>67</v>
      </c>
      <c r="J3062" s="1">
        <v>73</v>
      </c>
      <c r="K3062" s="1">
        <v>37</v>
      </c>
      <c r="L3062" s="1">
        <v>26</v>
      </c>
      <c r="M3062" s="1">
        <v>9</v>
      </c>
      <c r="N3062" s="6">
        <v>1</v>
      </c>
    </row>
    <row r="3063" spans="5:14" x14ac:dyDescent="0.3">
      <c r="E3063" s="3" t="s">
        <v>1438</v>
      </c>
      <c r="F3063" s="4"/>
      <c r="G3063" s="5">
        <v>129</v>
      </c>
      <c r="H3063" s="7">
        <v>25</v>
      </c>
      <c r="I3063" s="1">
        <v>37</v>
      </c>
      <c r="J3063" s="1">
        <v>35</v>
      </c>
      <c r="K3063" s="1">
        <v>16</v>
      </c>
      <c r="L3063" s="1">
        <v>10</v>
      </c>
      <c r="M3063" s="1">
        <v>5</v>
      </c>
      <c r="N3063" s="6">
        <v>1</v>
      </c>
    </row>
    <row r="3064" spans="5:14" ht="25" x14ac:dyDescent="0.3">
      <c r="E3064" s="3" t="s">
        <v>1439</v>
      </c>
      <c r="F3064" s="4"/>
      <c r="G3064" s="5">
        <v>49</v>
      </c>
      <c r="H3064" s="7">
        <v>13</v>
      </c>
      <c r="I3064" s="1">
        <v>12</v>
      </c>
      <c r="J3064" s="1">
        <v>11</v>
      </c>
      <c r="K3064" s="1">
        <v>10</v>
      </c>
      <c r="L3064" s="1">
        <v>3</v>
      </c>
      <c r="M3064" s="1">
        <v>0</v>
      </c>
      <c r="N3064" s="6">
        <v>0</v>
      </c>
    </row>
    <row r="3065" spans="5:14" x14ac:dyDescent="0.3">
      <c r="E3065" s="3" t="s">
        <v>1035</v>
      </c>
      <c r="F3065" s="4"/>
      <c r="G3065" s="5">
        <v>69</v>
      </c>
      <c r="H3065" s="7">
        <v>11</v>
      </c>
      <c r="I3065" s="1">
        <v>29</v>
      </c>
      <c r="J3065" s="1">
        <v>18</v>
      </c>
      <c r="K3065" s="1">
        <v>4</v>
      </c>
      <c r="L3065" s="1">
        <v>6</v>
      </c>
      <c r="M3065" s="1">
        <v>1</v>
      </c>
      <c r="N3065" s="6">
        <v>0</v>
      </c>
    </row>
    <row r="3066" spans="5:14" x14ac:dyDescent="0.3">
      <c r="E3066" s="3" t="s">
        <v>1440</v>
      </c>
      <c r="F3066" s="4"/>
      <c r="G3066" s="5">
        <v>124</v>
      </c>
      <c r="H3066" s="7">
        <v>25</v>
      </c>
      <c r="I3066" s="1">
        <v>36</v>
      </c>
      <c r="J3066" s="1">
        <v>39</v>
      </c>
      <c r="K3066" s="1">
        <v>16</v>
      </c>
      <c r="L3066" s="1">
        <v>5</v>
      </c>
      <c r="M3066" s="1">
        <v>3</v>
      </c>
      <c r="N3066" s="6">
        <v>0</v>
      </c>
    </row>
    <row r="3067" spans="5:14" x14ac:dyDescent="0.3">
      <c r="E3067" s="3" t="s">
        <v>1441</v>
      </c>
      <c r="F3067" s="4"/>
      <c r="G3067" s="5">
        <v>77</v>
      </c>
      <c r="H3067" s="7">
        <v>10</v>
      </c>
      <c r="I3067" s="1">
        <v>26</v>
      </c>
      <c r="J3067" s="1">
        <v>22</v>
      </c>
      <c r="K3067" s="1">
        <v>13</v>
      </c>
      <c r="L3067" s="1">
        <v>6</v>
      </c>
      <c r="M3067" s="1">
        <v>0</v>
      </c>
      <c r="N3067" s="6">
        <v>0</v>
      </c>
    </row>
    <row r="3068" spans="5:14" ht="25" x14ac:dyDescent="0.3">
      <c r="E3068" s="3" t="s">
        <v>1442</v>
      </c>
      <c r="F3068" s="4"/>
      <c r="G3068" s="5">
        <v>3890</v>
      </c>
      <c r="H3068" s="7">
        <v>963</v>
      </c>
      <c r="I3068" s="1">
        <v>1576</v>
      </c>
      <c r="J3068" s="1">
        <v>832</v>
      </c>
      <c r="K3068" s="1">
        <v>310</v>
      </c>
      <c r="L3068" s="1">
        <v>130</v>
      </c>
      <c r="M3068" s="1">
        <v>69</v>
      </c>
      <c r="N3068" s="6">
        <v>10</v>
      </c>
    </row>
    <row r="3069" spans="5:14" ht="25" x14ac:dyDescent="0.3">
      <c r="E3069" s="3" t="s">
        <v>1443</v>
      </c>
      <c r="F3069" s="4"/>
      <c r="G3069" s="5">
        <v>119</v>
      </c>
      <c r="H3069" s="7">
        <v>17</v>
      </c>
      <c r="I3069" s="1">
        <v>54</v>
      </c>
      <c r="J3069" s="1">
        <v>28</v>
      </c>
      <c r="K3069" s="1">
        <v>14</v>
      </c>
      <c r="L3069" s="1">
        <v>5</v>
      </c>
      <c r="M3069" s="1">
        <v>1</v>
      </c>
      <c r="N3069" s="6">
        <v>0</v>
      </c>
    </row>
    <row r="3070" spans="5:14" x14ac:dyDescent="0.3">
      <c r="E3070" s="3" t="s">
        <v>1444</v>
      </c>
      <c r="F3070" s="4"/>
      <c r="G3070" s="5">
        <v>77</v>
      </c>
      <c r="H3070" s="7">
        <v>10</v>
      </c>
      <c r="I3070" s="1">
        <v>38</v>
      </c>
      <c r="J3070" s="1">
        <v>15</v>
      </c>
      <c r="K3070" s="1">
        <v>8</v>
      </c>
      <c r="L3070" s="1">
        <v>5</v>
      </c>
      <c r="M3070" s="1">
        <v>1</v>
      </c>
      <c r="N3070" s="6">
        <v>0</v>
      </c>
    </row>
    <row r="3071" spans="5:14" ht="25" x14ac:dyDescent="0.3">
      <c r="E3071" s="3" t="s">
        <v>1445</v>
      </c>
      <c r="F3071" s="4"/>
      <c r="G3071" s="5">
        <v>34</v>
      </c>
      <c r="H3071" s="7">
        <v>5</v>
      </c>
      <c r="I3071" s="1">
        <v>21</v>
      </c>
      <c r="J3071" s="1">
        <v>6</v>
      </c>
      <c r="K3071" s="1">
        <v>0</v>
      </c>
      <c r="L3071" s="1">
        <v>0</v>
      </c>
      <c r="M3071" s="1">
        <v>2</v>
      </c>
      <c r="N3071" s="6">
        <v>0</v>
      </c>
    </row>
    <row r="3072" spans="5:14" x14ac:dyDescent="0.3">
      <c r="E3072" s="3" t="s">
        <v>1041</v>
      </c>
      <c r="F3072" s="4"/>
      <c r="G3072" s="5">
        <v>44</v>
      </c>
      <c r="H3072" s="7">
        <v>12</v>
      </c>
      <c r="I3072" s="1">
        <v>17</v>
      </c>
      <c r="J3072" s="1">
        <v>8</v>
      </c>
      <c r="K3072" s="1">
        <v>5</v>
      </c>
      <c r="L3072" s="1">
        <v>1</v>
      </c>
      <c r="M3072" s="1">
        <v>1</v>
      </c>
      <c r="N3072" s="6">
        <v>0</v>
      </c>
    </row>
    <row r="3073" spans="5:14" x14ac:dyDescent="0.3">
      <c r="E3073" s="3" t="s">
        <v>1446</v>
      </c>
      <c r="F3073" s="4"/>
      <c r="G3073" s="5">
        <v>59</v>
      </c>
      <c r="H3073" s="7">
        <v>17</v>
      </c>
      <c r="I3073" s="1">
        <v>25</v>
      </c>
      <c r="J3073" s="1">
        <v>9</v>
      </c>
      <c r="K3073" s="1">
        <v>3</v>
      </c>
      <c r="L3073" s="1">
        <v>5</v>
      </c>
      <c r="M3073" s="1">
        <v>0</v>
      </c>
      <c r="N3073" s="6">
        <v>0</v>
      </c>
    </row>
    <row r="3074" spans="5:14" x14ac:dyDescent="0.3">
      <c r="E3074" s="3" t="s">
        <v>1447</v>
      </c>
      <c r="F3074" s="4"/>
      <c r="G3074" s="5">
        <v>50</v>
      </c>
      <c r="H3074" s="7">
        <v>6</v>
      </c>
      <c r="I3074" s="1">
        <v>19</v>
      </c>
      <c r="J3074" s="1">
        <v>15</v>
      </c>
      <c r="K3074" s="1">
        <v>5</v>
      </c>
      <c r="L3074" s="1">
        <v>4</v>
      </c>
      <c r="M3074" s="1">
        <v>0</v>
      </c>
      <c r="N3074" s="6">
        <v>1</v>
      </c>
    </row>
    <row r="3075" spans="5:14" ht="25" x14ac:dyDescent="0.3">
      <c r="E3075" s="3" t="s">
        <v>1448</v>
      </c>
      <c r="F3075" s="4"/>
      <c r="G3075" s="5">
        <v>1483</v>
      </c>
      <c r="H3075" s="7">
        <v>426</v>
      </c>
      <c r="I3075" s="1">
        <v>635</v>
      </c>
      <c r="J3075" s="1">
        <v>283</v>
      </c>
      <c r="K3075" s="1">
        <v>92</v>
      </c>
      <c r="L3075" s="1">
        <v>25</v>
      </c>
      <c r="M3075" s="1">
        <v>18</v>
      </c>
      <c r="N3075" s="6">
        <v>4</v>
      </c>
    </row>
    <row r="3076" spans="5:14" ht="25" x14ac:dyDescent="0.3">
      <c r="E3076" s="3" t="s">
        <v>1449</v>
      </c>
      <c r="F3076" s="4"/>
      <c r="G3076" s="5">
        <v>76</v>
      </c>
      <c r="H3076" s="7">
        <v>9</v>
      </c>
      <c r="I3076" s="1">
        <v>35</v>
      </c>
      <c r="J3076" s="1">
        <v>21</v>
      </c>
      <c r="K3076" s="1">
        <v>10</v>
      </c>
      <c r="L3076" s="1">
        <v>0</v>
      </c>
      <c r="M3076" s="1">
        <v>1</v>
      </c>
      <c r="N3076" s="6">
        <v>0</v>
      </c>
    </row>
    <row r="3077" spans="5:14" x14ac:dyDescent="0.3">
      <c r="E3077" s="3" t="s">
        <v>1450</v>
      </c>
      <c r="F3077" s="4"/>
      <c r="G3077" s="5">
        <v>37</v>
      </c>
      <c r="H3077" s="7">
        <v>7</v>
      </c>
      <c r="I3077" s="1">
        <v>14</v>
      </c>
      <c r="J3077" s="1">
        <v>6</v>
      </c>
      <c r="K3077" s="1">
        <v>7</v>
      </c>
      <c r="L3077" s="1">
        <v>1</v>
      </c>
      <c r="M3077" s="1">
        <v>2</v>
      </c>
      <c r="N3077" s="6">
        <v>0</v>
      </c>
    </row>
    <row r="3078" spans="5:14" ht="25" x14ac:dyDescent="0.3">
      <c r="E3078" s="3" t="s">
        <v>1451</v>
      </c>
      <c r="F3078" s="4"/>
      <c r="G3078" s="5">
        <v>20</v>
      </c>
      <c r="H3078" s="7">
        <v>4</v>
      </c>
      <c r="I3078" s="1">
        <v>9</v>
      </c>
      <c r="J3078" s="1">
        <v>2</v>
      </c>
      <c r="K3078" s="1">
        <v>4</v>
      </c>
      <c r="L3078" s="1">
        <v>1</v>
      </c>
      <c r="M3078" s="1">
        <v>0</v>
      </c>
      <c r="N3078" s="6">
        <v>0</v>
      </c>
    </row>
    <row r="3079" spans="5:14" x14ac:dyDescent="0.3">
      <c r="E3079" s="3" t="s">
        <v>1047</v>
      </c>
      <c r="F3079" s="4"/>
      <c r="G3079" s="5">
        <v>24</v>
      </c>
      <c r="H3079" s="7">
        <v>3</v>
      </c>
      <c r="I3079" s="1">
        <v>14</v>
      </c>
      <c r="J3079" s="1">
        <v>4</v>
      </c>
      <c r="K3079" s="1">
        <v>1</v>
      </c>
      <c r="L3079" s="1">
        <v>1</v>
      </c>
      <c r="M3079" s="1">
        <v>1</v>
      </c>
      <c r="N3079" s="6">
        <v>0</v>
      </c>
    </row>
    <row r="3080" spans="5:14" x14ac:dyDescent="0.3">
      <c r="E3080" s="3" t="s">
        <v>1452</v>
      </c>
      <c r="F3080" s="4"/>
      <c r="G3080" s="5">
        <v>32</v>
      </c>
      <c r="H3080" s="7">
        <v>9</v>
      </c>
      <c r="I3080" s="1">
        <v>14</v>
      </c>
      <c r="J3080" s="1">
        <v>5</v>
      </c>
      <c r="K3080" s="1">
        <v>1</v>
      </c>
      <c r="L3080" s="1">
        <v>2</v>
      </c>
      <c r="M3080" s="1">
        <v>1</v>
      </c>
      <c r="N3080" s="6">
        <v>0</v>
      </c>
    </row>
    <row r="3081" spans="5:14" x14ac:dyDescent="0.3">
      <c r="E3081" s="3" t="s">
        <v>1453</v>
      </c>
      <c r="F3081" s="4"/>
      <c r="G3081" s="5">
        <v>24</v>
      </c>
      <c r="H3081" s="7">
        <v>1</v>
      </c>
      <c r="I3081" s="1">
        <v>11</v>
      </c>
      <c r="J3081" s="1">
        <v>4</v>
      </c>
      <c r="K3081" s="1">
        <v>3</v>
      </c>
      <c r="L3081" s="1">
        <v>5</v>
      </c>
      <c r="M3081" s="1">
        <v>0</v>
      </c>
      <c r="N3081" s="6">
        <v>0</v>
      </c>
    </row>
    <row r="3082" spans="5:14" ht="25" x14ac:dyDescent="0.3">
      <c r="E3082" s="3" t="s">
        <v>1454</v>
      </c>
      <c r="F3082" s="4"/>
      <c r="G3082" s="5">
        <v>224</v>
      </c>
      <c r="H3082" s="7">
        <v>76</v>
      </c>
      <c r="I3082" s="1">
        <v>93</v>
      </c>
      <c r="J3082" s="1">
        <v>36</v>
      </c>
      <c r="K3082" s="1">
        <v>13</v>
      </c>
      <c r="L3082" s="1">
        <v>2</v>
      </c>
      <c r="M3082" s="1">
        <v>2</v>
      </c>
      <c r="N3082" s="6">
        <v>2</v>
      </c>
    </row>
    <row r="3083" spans="5:14" ht="25" x14ac:dyDescent="0.3">
      <c r="E3083" s="3" t="s">
        <v>1455</v>
      </c>
      <c r="F3083" s="4"/>
      <c r="G3083" s="5">
        <v>14</v>
      </c>
      <c r="H3083" s="7">
        <v>0</v>
      </c>
      <c r="I3083" s="1">
        <v>8</v>
      </c>
      <c r="J3083" s="1">
        <v>3</v>
      </c>
      <c r="K3083" s="1">
        <v>2</v>
      </c>
      <c r="L3083" s="1">
        <v>1</v>
      </c>
      <c r="M3083" s="1">
        <v>0</v>
      </c>
      <c r="N3083" s="6">
        <v>0</v>
      </c>
    </row>
    <row r="3084" spans="5:14" x14ac:dyDescent="0.3">
      <c r="E3084" s="3" t="s">
        <v>1456</v>
      </c>
      <c r="F3084" s="4"/>
      <c r="G3084" s="5">
        <v>17</v>
      </c>
      <c r="H3084" s="7">
        <v>5</v>
      </c>
      <c r="I3084" s="1">
        <v>6</v>
      </c>
      <c r="J3084" s="1">
        <v>5</v>
      </c>
      <c r="K3084" s="1">
        <v>0</v>
      </c>
      <c r="L3084" s="1">
        <v>0</v>
      </c>
      <c r="M3084" s="1">
        <v>1</v>
      </c>
      <c r="N3084" s="6">
        <v>0</v>
      </c>
    </row>
    <row r="3085" spans="5:14" ht="25" x14ac:dyDescent="0.3">
      <c r="E3085" s="3" t="s">
        <v>1457</v>
      </c>
      <c r="F3085" s="4"/>
      <c r="G3085" s="5">
        <v>3</v>
      </c>
      <c r="H3085" s="7">
        <v>1</v>
      </c>
      <c r="I3085" s="1">
        <v>1</v>
      </c>
      <c r="J3085" s="1">
        <v>0</v>
      </c>
      <c r="K3085" s="1">
        <v>1</v>
      </c>
      <c r="L3085" s="1">
        <v>0</v>
      </c>
      <c r="M3085" s="1">
        <v>0</v>
      </c>
      <c r="N3085" s="6">
        <v>0</v>
      </c>
    </row>
    <row r="3086" spans="5:14" x14ac:dyDescent="0.3">
      <c r="E3086" s="3" t="s">
        <v>1053</v>
      </c>
      <c r="F3086" s="4"/>
      <c r="G3086" s="5">
        <v>5</v>
      </c>
      <c r="H3086" s="7">
        <v>0</v>
      </c>
      <c r="I3086" s="1">
        <v>1</v>
      </c>
      <c r="J3086" s="1">
        <v>1</v>
      </c>
      <c r="K3086" s="1">
        <v>0</v>
      </c>
      <c r="L3086" s="1">
        <v>2</v>
      </c>
      <c r="M3086" s="1">
        <v>0</v>
      </c>
      <c r="N3086" s="6">
        <v>1</v>
      </c>
    </row>
    <row r="3087" spans="5:14" x14ac:dyDescent="0.3">
      <c r="E3087" s="3" t="s">
        <v>1458</v>
      </c>
      <c r="F3087" s="4"/>
      <c r="G3087" s="5">
        <v>7</v>
      </c>
      <c r="H3087" s="7">
        <v>1</v>
      </c>
      <c r="I3087" s="1">
        <v>4</v>
      </c>
      <c r="J3087" s="1">
        <v>1</v>
      </c>
      <c r="K3087" s="1">
        <v>1</v>
      </c>
      <c r="L3087" s="1">
        <v>0</v>
      </c>
      <c r="M3087" s="1">
        <v>0</v>
      </c>
      <c r="N3087" s="6">
        <v>0</v>
      </c>
    </row>
    <row r="3088" spans="5:14" x14ac:dyDescent="0.3">
      <c r="E3088" s="52" t="s">
        <v>1459</v>
      </c>
      <c r="F3088" s="48"/>
      <c r="G3088" s="49">
        <v>4</v>
      </c>
      <c r="H3088" s="61">
        <v>1</v>
      </c>
      <c r="I3088" s="28">
        <v>1</v>
      </c>
      <c r="J3088" s="28">
        <v>0</v>
      </c>
      <c r="K3088" s="28">
        <v>1</v>
      </c>
      <c r="L3088" s="28">
        <v>0</v>
      </c>
      <c r="M3088" s="28">
        <v>1</v>
      </c>
      <c r="N3088" s="62">
        <v>0</v>
      </c>
    </row>
    <row r="3090" spans="2:12" x14ac:dyDescent="0.3">
      <c r="B3090" s="35" t="str">
        <f xml:space="preserve"> HYPERLINK("#'目次'!B56", "[50]")</f>
        <v>[50]</v>
      </c>
      <c r="C3090" s="25" t="s">
        <v>54</v>
      </c>
    </row>
    <row r="3093" spans="2:12" x14ac:dyDescent="0.3">
      <c r="C3093" s="25" t="s">
        <v>1411</v>
      </c>
    </row>
    <row r="3094" spans="2:12" ht="37.5" x14ac:dyDescent="0.3">
      <c r="E3094" s="95"/>
      <c r="F3094" s="96"/>
      <c r="G3094" s="37" t="s">
        <v>16</v>
      </c>
      <c r="H3094" s="41" t="s">
        <v>55</v>
      </c>
      <c r="I3094" s="18" t="s">
        <v>56</v>
      </c>
      <c r="J3094" s="18" t="s">
        <v>57</v>
      </c>
      <c r="K3094" s="18" t="s">
        <v>58</v>
      </c>
      <c r="L3094" s="34" t="s">
        <v>59</v>
      </c>
    </row>
    <row r="3095" spans="2:12" x14ac:dyDescent="0.3">
      <c r="E3095" s="97"/>
      <c r="F3095" s="98"/>
      <c r="G3095" s="40"/>
      <c r="H3095" s="36"/>
      <c r="I3095" s="19"/>
      <c r="J3095" s="19"/>
      <c r="K3095" s="19"/>
      <c r="L3095" s="39"/>
    </row>
    <row r="3096" spans="2:12" x14ac:dyDescent="0.3">
      <c r="E3096" s="54" t="s">
        <v>16</v>
      </c>
      <c r="F3096" s="50"/>
      <c r="G3096" s="38">
        <v>55336</v>
      </c>
      <c r="H3096" s="20">
        <v>4906</v>
      </c>
      <c r="I3096" s="20">
        <v>24562</v>
      </c>
      <c r="J3096" s="20">
        <v>17342</v>
      </c>
      <c r="K3096" s="20">
        <v>6139</v>
      </c>
      <c r="L3096" s="51">
        <v>2387</v>
      </c>
    </row>
    <row r="3097" spans="2:12" ht="25" x14ac:dyDescent="0.3">
      <c r="E3097" s="3" t="s">
        <v>1412</v>
      </c>
      <c r="F3097" s="4"/>
      <c r="G3097" s="29">
        <v>360</v>
      </c>
      <c r="H3097" s="32">
        <v>28</v>
      </c>
      <c r="I3097" s="17">
        <v>175</v>
      </c>
      <c r="J3097" s="17">
        <v>108</v>
      </c>
      <c r="K3097" s="17">
        <v>38</v>
      </c>
      <c r="L3097" s="33">
        <v>11</v>
      </c>
    </row>
    <row r="3098" spans="2:12" ht="25" x14ac:dyDescent="0.3">
      <c r="E3098" s="3" t="s">
        <v>1413</v>
      </c>
      <c r="F3098" s="4"/>
      <c r="G3098" s="5">
        <v>15</v>
      </c>
      <c r="H3098" s="7">
        <v>2</v>
      </c>
      <c r="I3098" s="1">
        <v>11</v>
      </c>
      <c r="J3098" s="1">
        <v>2</v>
      </c>
      <c r="K3098" s="1">
        <v>0</v>
      </c>
      <c r="L3098" s="6">
        <v>0</v>
      </c>
    </row>
    <row r="3099" spans="2:12" x14ac:dyDescent="0.3">
      <c r="E3099" s="3" t="s">
        <v>1414</v>
      </c>
      <c r="F3099" s="4"/>
      <c r="G3099" s="5">
        <v>7</v>
      </c>
      <c r="H3099" s="7">
        <v>1</v>
      </c>
      <c r="I3099" s="1">
        <v>6</v>
      </c>
      <c r="J3099" s="1">
        <v>0</v>
      </c>
      <c r="K3099" s="1">
        <v>0</v>
      </c>
      <c r="L3099" s="6">
        <v>0</v>
      </c>
    </row>
    <row r="3100" spans="2:12" ht="25" x14ac:dyDescent="0.3">
      <c r="E3100" s="3" t="s">
        <v>1415</v>
      </c>
      <c r="F3100" s="4"/>
      <c r="G3100" s="5">
        <v>3</v>
      </c>
      <c r="H3100" s="7">
        <v>0</v>
      </c>
      <c r="I3100" s="1">
        <v>2</v>
      </c>
      <c r="J3100" s="1">
        <v>1</v>
      </c>
      <c r="K3100" s="1">
        <v>0</v>
      </c>
      <c r="L3100" s="6">
        <v>0</v>
      </c>
    </row>
    <row r="3101" spans="2:12" x14ac:dyDescent="0.3">
      <c r="E3101" s="3" t="s">
        <v>1011</v>
      </c>
      <c r="F3101" s="4"/>
      <c r="G3101" s="5">
        <v>1</v>
      </c>
      <c r="H3101" s="7">
        <v>0</v>
      </c>
      <c r="I3101" s="1">
        <v>1</v>
      </c>
      <c r="J3101" s="1">
        <v>0</v>
      </c>
      <c r="K3101" s="1">
        <v>0</v>
      </c>
      <c r="L3101" s="6">
        <v>0</v>
      </c>
    </row>
    <row r="3102" spans="2:12" x14ac:dyDescent="0.3">
      <c r="E3102" s="3" t="s">
        <v>1416</v>
      </c>
      <c r="F3102" s="4"/>
      <c r="G3102" s="5">
        <v>0</v>
      </c>
      <c r="H3102" s="7">
        <v>0</v>
      </c>
      <c r="I3102" s="1">
        <v>0</v>
      </c>
      <c r="J3102" s="1">
        <v>0</v>
      </c>
      <c r="K3102" s="1">
        <v>0</v>
      </c>
      <c r="L3102" s="6">
        <v>0</v>
      </c>
    </row>
    <row r="3103" spans="2:12" x14ac:dyDescent="0.3">
      <c r="E3103" s="3" t="s">
        <v>1417</v>
      </c>
      <c r="F3103" s="4"/>
      <c r="G3103" s="5">
        <v>4</v>
      </c>
      <c r="H3103" s="7">
        <v>0</v>
      </c>
      <c r="I3103" s="1">
        <v>3</v>
      </c>
      <c r="J3103" s="1">
        <v>0</v>
      </c>
      <c r="K3103" s="1">
        <v>1</v>
      </c>
      <c r="L3103" s="6">
        <v>0</v>
      </c>
    </row>
    <row r="3104" spans="2:12" ht="25" x14ac:dyDescent="0.3">
      <c r="E3104" s="3" t="s">
        <v>1418</v>
      </c>
      <c r="F3104" s="4"/>
      <c r="G3104" s="5">
        <v>1642</v>
      </c>
      <c r="H3104" s="7">
        <v>182</v>
      </c>
      <c r="I3104" s="1">
        <v>783</v>
      </c>
      <c r="J3104" s="1">
        <v>471</v>
      </c>
      <c r="K3104" s="1">
        <v>153</v>
      </c>
      <c r="L3104" s="6">
        <v>53</v>
      </c>
    </row>
    <row r="3105" spans="5:12" ht="25" x14ac:dyDescent="0.3">
      <c r="E3105" s="3" t="s">
        <v>1419</v>
      </c>
      <c r="F3105" s="4"/>
      <c r="G3105" s="5">
        <v>221</v>
      </c>
      <c r="H3105" s="7">
        <v>27</v>
      </c>
      <c r="I3105" s="1">
        <v>120</v>
      </c>
      <c r="J3105" s="1">
        <v>54</v>
      </c>
      <c r="K3105" s="1">
        <v>11</v>
      </c>
      <c r="L3105" s="6">
        <v>9</v>
      </c>
    </row>
    <row r="3106" spans="5:12" x14ac:dyDescent="0.3">
      <c r="E3106" s="3" t="s">
        <v>1420</v>
      </c>
      <c r="F3106" s="4"/>
      <c r="G3106" s="5">
        <v>80</v>
      </c>
      <c r="H3106" s="7">
        <v>14</v>
      </c>
      <c r="I3106" s="1">
        <v>37</v>
      </c>
      <c r="J3106" s="1">
        <v>19</v>
      </c>
      <c r="K3106" s="1">
        <v>4</v>
      </c>
      <c r="L3106" s="6">
        <v>6</v>
      </c>
    </row>
    <row r="3107" spans="5:12" ht="25" x14ac:dyDescent="0.3">
      <c r="E3107" s="3" t="s">
        <v>1421</v>
      </c>
      <c r="F3107" s="4"/>
      <c r="G3107" s="5">
        <v>24</v>
      </c>
      <c r="H3107" s="7">
        <v>3</v>
      </c>
      <c r="I3107" s="1">
        <v>11</v>
      </c>
      <c r="J3107" s="1">
        <v>6</v>
      </c>
      <c r="K3107" s="1">
        <v>2</v>
      </c>
      <c r="L3107" s="6">
        <v>2</v>
      </c>
    </row>
    <row r="3108" spans="5:12" x14ac:dyDescent="0.3">
      <c r="E3108" s="3" t="s">
        <v>1017</v>
      </c>
      <c r="F3108" s="4"/>
      <c r="G3108" s="5">
        <v>14</v>
      </c>
      <c r="H3108" s="7">
        <v>4</v>
      </c>
      <c r="I3108" s="1">
        <v>8</v>
      </c>
      <c r="J3108" s="1">
        <v>2</v>
      </c>
      <c r="K3108" s="1">
        <v>0</v>
      </c>
      <c r="L3108" s="6">
        <v>0</v>
      </c>
    </row>
    <row r="3109" spans="5:12" x14ac:dyDescent="0.3">
      <c r="E3109" s="3" t="s">
        <v>1422</v>
      </c>
      <c r="F3109" s="4"/>
      <c r="G3109" s="5">
        <v>19</v>
      </c>
      <c r="H3109" s="7">
        <v>3</v>
      </c>
      <c r="I3109" s="1">
        <v>9</v>
      </c>
      <c r="J3109" s="1">
        <v>6</v>
      </c>
      <c r="K3109" s="1">
        <v>0</v>
      </c>
      <c r="L3109" s="6">
        <v>1</v>
      </c>
    </row>
    <row r="3110" spans="5:12" x14ac:dyDescent="0.3">
      <c r="E3110" s="3" t="s">
        <v>1423</v>
      </c>
      <c r="F3110" s="4"/>
      <c r="G3110" s="5">
        <v>29</v>
      </c>
      <c r="H3110" s="7">
        <v>2</v>
      </c>
      <c r="I3110" s="1">
        <v>17</v>
      </c>
      <c r="J3110" s="1">
        <v>8</v>
      </c>
      <c r="K3110" s="1">
        <v>0</v>
      </c>
      <c r="L3110" s="6">
        <v>2</v>
      </c>
    </row>
    <row r="3111" spans="5:12" ht="25" x14ac:dyDescent="0.3">
      <c r="E3111" s="3" t="s">
        <v>1424</v>
      </c>
      <c r="F3111" s="4"/>
      <c r="G3111" s="5">
        <v>6386</v>
      </c>
      <c r="H3111" s="7">
        <v>733</v>
      </c>
      <c r="I3111" s="1">
        <v>3058</v>
      </c>
      <c r="J3111" s="1">
        <v>1756</v>
      </c>
      <c r="K3111" s="1">
        <v>642</v>
      </c>
      <c r="L3111" s="6">
        <v>197</v>
      </c>
    </row>
    <row r="3112" spans="5:12" ht="25" x14ac:dyDescent="0.3">
      <c r="E3112" s="3" t="s">
        <v>1425</v>
      </c>
      <c r="F3112" s="4"/>
      <c r="G3112" s="5">
        <v>216</v>
      </c>
      <c r="H3112" s="7">
        <v>29</v>
      </c>
      <c r="I3112" s="1">
        <v>110</v>
      </c>
      <c r="J3112" s="1">
        <v>55</v>
      </c>
      <c r="K3112" s="1">
        <v>16</v>
      </c>
      <c r="L3112" s="6">
        <v>6</v>
      </c>
    </row>
    <row r="3113" spans="5:12" x14ac:dyDescent="0.3">
      <c r="E3113" s="3" t="s">
        <v>1426</v>
      </c>
      <c r="F3113" s="4"/>
      <c r="G3113" s="5">
        <v>94</v>
      </c>
      <c r="H3113" s="7">
        <v>13</v>
      </c>
      <c r="I3113" s="1">
        <v>51</v>
      </c>
      <c r="J3113" s="1">
        <v>18</v>
      </c>
      <c r="K3113" s="1">
        <v>8</v>
      </c>
      <c r="L3113" s="6">
        <v>4</v>
      </c>
    </row>
    <row r="3114" spans="5:12" ht="25" x14ac:dyDescent="0.3">
      <c r="E3114" s="3" t="s">
        <v>1427</v>
      </c>
      <c r="F3114" s="4"/>
      <c r="G3114" s="5">
        <v>47</v>
      </c>
      <c r="H3114" s="7">
        <v>6</v>
      </c>
      <c r="I3114" s="1">
        <v>16</v>
      </c>
      <c r="J3114" s="1">
        <v>15</v>
      </c>
      <c r="K3114" s="1">
        <v>5</v>
      </c>
      <c r="L3114" s="6">
        <v>5</v>
      </c>
    </row>
    <row r="3115" spans="5:12" x14ac:dyDescent="0.3">
      <c r="E3115" s="3" t="s">
        <v>1023</v>
      </c>
      <c r="F3115" s="4"/>
      <c r="G3115" s="5">
        <v>28</v>
      </c>
      <c r="H3115" s="7">
        <v>8</v>
      </c>
      <c r="I3115" s="1">
        <v>10</v>
      </c>
      <c r="J3115" s="1">
        <v>8</v>
      </c>
      <c r="K3115" s="1">
        <v>1</v>
      </c>
      <c r="L3115" s="6">
        <v>1</v>
      </c>
    </row>
    <row r="3116" spans="5:12" x14ac:dyDescent="0.3">
      <c r="E3116" s="3" t="s">
        <v>1428</v>
      </c>
      <c r="F3116" s="4"/>
      <c r="G3116" s="5">
        <v>50</v>
      </c>
      <c r="H3116" s="7">
        <v>6</v>
      </c>
      <c r="I3116" s="1">
        <v>27</v>
      </c>
      <c r="J3116" s="1">
        <v>12</v>
      </c>
      <c r="K3116" s="1">
        <v>3</v>
      </c>
      <c r="L3116" s="6">
        <v>2</v>
      </c>
    </row>
    <row r="3117" spans="5:12" x14ac:dyDescent="0.3">
      <c r="E3117" s="3" t="s">
        <v>1429</v>
      </c>
      <c r="F3117" s="4"/>
      <c r="G3117" s="5">
        <v>42</v>
      </c>
      <c r="H3117" s="7">
        <v>9</v>
      </c>
      <c r="I3117" s="1">
        <v>17</v>
      </c>
      <c r="J3117" s="1">
        <v>13</v>
      </c>
      <c r="K3117" s="1">
        <v>1</v>
      </c>
      <c r="L3117" s="6">
        <v>2</v>
      </c>
    </row>
    <row r="3118" spans="5:12" ht="25" x14ac:dyDescent="0.3">
      <c r="E3118" s="3" t="s">
        <v>1430</v>
      </c>
      <c r="F3118" s="4"/>
      <c r="G3118" s="5">
        <v>11434</v>
      </c>
      <c r="H3118" s="7">
        <v>1080</v>
      </c>
      <c r="I3118" s="1">
        <v>5279</v>
      </c>
      <c r="J3118" s="1">
        <v>3373</v>
      </c>
      <c r="K3118" s="1">
        <v>1261</v>
      </c>
      <c r="L3118" s="6">
        <v>441</v>
      </c>
    </row>
    <row r="3119" spans="5:12" ht="25" x14ac:dyDescent="0.3">
      <c r="E3119" s="3" t="s">
        <v>1431</v>
      </c>
      <c r="F3119" s="4"/>
      <c r="G3119" s="5">
        <v>224</v>
      </c>
      <c r="H3119" s="7">
        <v>37</v>
      </c>
      <c r="I3119" s="1">
        <v>99</v>
      </c>
      <c r="J3119" s="1">
        <v>61</v>
      </c>
      <c r="K3119" s="1">
        <v>19</v>
      </c>
      <c r="L3119" s="6">
        <v>8</v>
      </c>
    </row>
    <row r="3120" spans="5:12" x14ac:dyDescent="0.3">
      <c r="E3120" s="3" t="s">
        <v>1432</v>
      </c>
      <c r="F3120" s="4"/>
      <c r="G3120" s="5">
        <v>105</v>
      </c>
      <c r="H3120" s="7">
        <v>17</v>
      </c>
      <c r="I3120" s="1">
        <v>47</v>
      </c>
      <c r="J3120" s="1">
        <v>28</v>
      </c>
      <c r="K3120" s="1">
        <v>8</v>
      </c>
      <c r="L3120" s="6">
        <v>5</v>
      </c>
    </row>
    <row r="3121" spans="5:12" ht="25" x14ac:dyDescent="0.3">
      <c r="E3121" s="3" t="s">
        <v>1433</v>
      </c>
      <c r="F3121" s="4"/>
      <c r="G3121" s="5">
        <v>53</v>
      </c>
      <c r="H3121" s="7">
        <v>9</v>
      </c>
      <c r="I3121" s="1">
        <v>27</v>
      </c>
      <c r="J3121" s="1">
        <v>14</v>
      </c>
      <c r="K3121" s="1">
        <v>1</v>
      </c>
      <c r="L3121" s="6">
        <v>2</v>
      </c>
    </row>
    <row r="3122" spans="5:12" x14ac:dyDescent="0.3">
      <c r="E3122" s="3" t="s">
        <v>1029</v>
      </c>
      <c r="F3122" s="4"/>
      <c r="G3122" s="5">
        <v>58</v>
      </c>
      <c r="H3122" s="7">
        <v>13</v>
      </c>
      <c r="I3122" s="1">
        <v>27</v>
      </c>
      <c r="J3122" s="1">
        <v>15</v>
      </c>
      <c r="K3122" s="1">
        <v>1</v>
      </c>
      <c r="L3122" s="6">
        <v>2</v>
      </c>
    </row>
    <row r="3123" spans="5:12" x14ac:dyDescent="0.3">
      <c r="E3123" s="3" t="s">
        <v>1434</v>
      </c>
      <c r="F3123" s="4"/>
      <c r="G3123" s="5">
        <v>91</v>
      </c>
      <c r="H3123" s="7">
        <v>11</v>
      </c>
      <c r="I3123" s="1">
        <v>40</v>
      </c>
      <c r="J3123" s="1">
        <v>26</v>
      </c>
      <c r="K3123" s="1">
        <v>9</v>
      </c>
      <c r="L3123" s="6">
        <v>5</v>
      </c>
    </row>
    <row r="3124" spans="5:12" x14ac:dyDescent="0.3">
      <c r="E3124" s="3" t="s">
        <v>1435</v>
      </c>
      <c r="F3124" s="4"/>
      <c r="G3124" s="5">
        <v>55</v>
      </c>
      <c r="H3124" s="7">
        <v>13</v>
      </c>
      <c r="I3124" s="1">
        <v>25</v>
      </c>
      <c r="J3124" s="1">
        <v>10</v>
      </c>
      <c r="K3124" s="1">
        <v>5</v>
      </c>
      <c r="L3124" s="6">
        <v>2</v>
      </c>
    </row>
    <row r="3125" spans="5:12" ht="25" x14ac:dyDescent="0.3">
      <c r="E3125" s="3" t="s">
        <v>1436</v>
      </c>
      <c r="F3125" s="4"/>
      <c r="G3125" s="5">
        <v>9477</v>
      </c>
      <c r="H3125" s="7">
        <v>802</v>
      </c>
      <c r="I3125" s="1">
        <v>4126</v>
      </c>
      <c r="J3125" s="1">
        <v>3031</v>
      </c>
      <c r="K3125" s="1">
        <v>1078</v>
      </c>
      <c r="L3125" s="6">
        <v>440</v>
      </c>
    </row>
    <row r="3126" spans="5:12" ht="25" x14ac:dyDescent="0.3">
      <c r="E3126" s="3" t="s">
        <v>1437</v>
      </c>
      <c r="F3126" s="4"/>
      <c r="G3126" s="5">
        <v>248</v>
      </c>
      <c r="H3126" s="7">
        <v>25</v>
      </c>
      <c r="I3126" s="1">
        <v>113</v>
      </c>
      <c r="J3126" s="1">
        <v>67</v>
      </c>
      <c r="K3126" s="1">
        <v>25</v>
      </c>
      <c r="L3126" s="6">
        <v>18</v>
      </c>
    </row>
    <row r="3127" spans="5:12" x14ac:dyDescent="0.3">
      <c r="E3127" s="3" t="s">
        <v>1438</v>
      </c>
      <c r="F3127" s="4"/>
      <c r="G3127" s="5">
        <v>129</v>
      </c>
      <c r="H3127" s="7">
        <v>15</v>
      </c>
      <c r="I3127" s="1">
        <v>48</v>
      </c>
      <c r="J3127" s="1">
        <v>46</v>
      </c>
      <c r="K3127" s="1">
        <v>11</v>
      </c>
      <c r="L3127" s="6">
        <v>9</v>
      </c>
    </row>
    <row r="3128" spans="5:12" ht="25" x14ac:dyDescent="0.3">
      <c r="E3128" s="3" t="s">
        <v>1439</v>
      </c>
      <c r="F3128" s="4"/>
      <c r="G3128" s="5">
        <v>49</v>
      </c>
      <c r="H3128" s="7">
        <v>4</v>
      </c>
      <c r="I3128" s="1">
        <v>23</v>
      </c>
      <c r="J3128" s="1">
        <v>10</v>
      </c>
      <c r="K3128" s="1">
        <v>9</v>
      </c>
      <c r="L3128" s="6">
        <v>3</v>
      </c>
    </row>
    <row r="3129" spans="5:12" x14ac:dyDescent="0.3">
      <c r="E3129" s="3" t="s">
        <v>1035</v>
      </c>
      <c r="F3129" s="4"/>
      <c r="G3129" s="5">
        <v>69</v>
      </c>
      <c r="H3129" s="7">
        <v>6</v>
      </c>
      <c r="I3129" s="1">
        <v>31</v>
      </c>
      <c r="J3129" s="1">
        <v>24</v>
      </c>
      <c r="K3129" s="1">
        <v>6</v>
      </c>
      <c r="L3129" s="6">
        <v>2</v>
      </c>
    </row>
    <row r="3130" spans="5:12" x14ac:dyDescent="0.3">
      <c r="E3130" s="3" t="s">
        <v>1440</v>
      </c>
      <c r="F3130" s="4"/>
      <c r="G3130" s="5">
        <v>124</v>
      </c>
      <c r="H3130" s="7">
        <v>13</v>
      </c>
      <c r="I3130" s="1">
        <v>62</v>
      </c>
      <c r="J3130" s="1">
        <v>33</v>
      </c>
      <c r="K3130" s="1">
        <v>12</v>
      </c>
      <c r="L3130" s="6">
        <v>4</v>
      </c>
    </row>
    <row r="3131" spans="5:12" x14ac:dyDescent="0.3">
      <c r="E3131" s="3" t="s">
        <v>1441</v>
      </c>
      <c r="F3131" s="4"/>
      <c r="G3131" s="5">
        <v>77</v>
      </c>
      <c r="H3131" s="7">
        <v>11</v>
      </c>
      <c r="I3131" s="1">
        <v>30</v>
      </c>
      <c r="J3131" s="1">
        <v>24</v>
      </c>
      <c r="K3131" s="1">
        <v>8</v>
      </c>
      <c r="L3131" s="6">
        <v>4</v>
      </c>
    </row>
    <row r="3132" spans="5:12" ht="25" x14ac:dyDescent="0.3">
      <c r="E3132" s="3" t="s">
        <v>1442</v>
      </c>
      <c r="F3132" s="4"/>
      <c r="G3132" s="5">
        <v>3890</v>
      </c>
      <c r="H3132" s="7">
        <v>213</v>
      </c>
      <c r="I3132" s="1">
        <v>1459</v>
      </c>
      <c r="J3132" s="1">
        <v>1451</v>
      </c>
      <c r="K3132" s="1">
        <v>611</v>
      </c>
      <c r="L3132" s="6">
        <v>156</v>
      </c>
    </row>
    <row r="3133" spans="5:12" ht="25" x14ac:dyDescent="0.3">
      <c r="E3133" s="3" t="s">
        <v>1443</v>
      </c>
      <c r="F3133" s="4"/>
      <c r="G3133" s="5">
        <v>119</v>
      </c>
      <c r="H3133" s="7">
        <v>4</v>
      </c>
      <c r="I3133" s="1">
        <v>54</v>
      </c>
      <c r="J3133" s="1">
        <v>45</v>
      </c>
      <c r="K3133" s="1">
        <v>12</v>
      </c>
      <c r="L3133" s="6">
        <v>4</v>
      </c>
    </row>
    <row r="3134" spans="5:12" x14ac:dyDescent="0.3">
      <c r="E3134" s="3" t="s">
        <v>1444</v>
      </c>
      <c r="F3134" s="4"/>
      <c r="G3134" s="5">
        <v>77</v>
      </c>
      <c r="H3134" s="7">
        <v>7</v>
      </c>
      <c r="I3134" s="1">
        <v>36</v>
      </c>
      <c r="J3134" s="1">
        <v>26</v>
      </c>
      <c r="K3134" s="1">
        <v>7</v>
      </c>
      <c r="L3134" s="6">
        <v>1</v>
      </c>
    </row>
    <row r="3135" spans="5:12" ht="25" x14ac:dyDescent="0.3">
      <c r="E3135" s="3" t="s">
        <v>1445</v>
      </c>
      <c r="F3135" s="4"/>
      <c r="G3135" s="5">
        <v>34</v>
      </c>
      <c r="H3135" s="7">
        <v>0</v>
      </c>
      <c r="I3135" s="1">
        <v>12</v>
      </c>
      <c r="J3135" s="1">
        <v>14</v>
      </c>
      <c r="K3135" s="1">
        <v>4</v>
      </c>
      <c r="L3135" s="6">
        <v>4</v>
      </c>
    </row>
    <row r="3136" spans="5:12" x14ac:dyDescent="0.3">
      <c r="E3136" s="3" t="s">
        <v>1041</v>
      </c>
      <c r="F3136" s="4"/>
      <c r="G3136" s="5">
        <v>44</v>
      </c>
      <c r="H3136" s="7">
        <v>2</v>
      </c>
      <c r="I3136" s="1">
        <v>19</v>
      </c>
      <c r="J3136" s="1">
        <v>15</v>
      </c>
      <c r="K3136" s="1">
        <v>6</v>
      </c>
      <c r="L3136" s="6">
        <v>2</v>
      </c>
    </row>
    <row r="3137" spans="5:12" x14ac:dyDescent="0.3">
      <c r="E3137" s="3" t="s">
        <v>1446</v>
      </c>
      <c r="F3137" s="4"/>
      <c r="G3137" s="5">
        <v>59</v>
      </c>
      <c r="H3137" s="7">
        <v>6</v>
      </c>
      <c r="I3137" s="1">
        <v>24</v>
      </c>
      <c r="J3137" s="1">
        <v>21</v>
      </c>
      <c r="K3137" s="1">
        <v>6</v>
      </c>
      <c r="L3137" s="6">
        <v>2</v>
      </c>
    </row>
    <row r="3138" spans="5:12" x14ac:dyDescent="0.3">
      <c r="E3138" s="3" t="s">
        <v>1447</v>
      </c>
      <c r="F3138" s="4"/>
      <c r="G3138" s="5">
        <v>50</v>
      </c>
      <c r="H3138" s="7">
        <v>7</v>
      </c>
      <c r="I3138" s="1">
        <v>14</v>
      </c>
      <c r="J3138" s="1">
        <v>23</v>
      </c>
      <c r="K3138" s="1">
        <v>3</v>
      </c>
      <c r="L3138" s="6">
        <v>3</v>
      </c>
    </row>
    <row r="3139" spans="5:12" ht="25" x14ac:dyDescent="0.3">
      <c r="E3139" s="3" t="s">
        <v>1448</v>
      </c>
      <c r="F3139" s="4"/>
      <c r="G3139" s="5">
        <v>1483</v>
      </c>
      <c r="H3139" s="7">
        <v>54</v>
      </c>
      <c r="I3139" s="1">
        <v>458</v>
      </c>
      <c r="J3139" s="1">
        <v>654</v>
      </c>
      <c r="K3139" s="1">
        <v>268</v>
      </c>
      <c r="L3139" s="6">
        <v>49</v>
      </c>
    </row>
    <row r="3140" spans="5:12" ht="25" x14ac:dyDescent="0.3">
      <c r="E3140" s="3" t="s">
        <v>1449</v>
      </c>
      <c r="F3140" s="4"/>
      <c r="G3140" s="5">
        <v>76</v>
      </c>
      <c r="H3140" s="7">
        <v>4</v>
      </c>
      <c r="I3140" s="1">
        <v>34</v>
      </c>
      <c r="J3140" s="1">
        <v>30</v>
      </c>
      <c r="K3140" s="1">
        <v>6</v>
      </c>
      <c r="L3140" s="6">
        <v>2</v>
      </c>
    </row>
    <row r="3141" spans="5:12" x14ac:dyDescent="0.3">
      <c r="E3141" s="3" t="s">
        <v>1450</v>
      </c>
      <c r="F3141" s="4"/>
      <c r="G3141" s="5">
        <v>37</v>
      </c>
      <c r="H3141" s="7">
        <v>3</v>
      </c>
      <c r="I3141" s="1">
        <v>11</v>
      </c>
      <c r="J3141" s="1">
        <v>14</v>
      </c>
      <c r="K3141" s="1">
        <v>5</v>
      </c>
      <c r="L3141" s="6">
        <v>4</v>
      </c>
    </row>
    <row r="3142" spans="5:12" ht="25" x14ac:dyDescent="0.3">
      <c r="E3142" s="3" t="s">
        <v>1451</v>
      </c>
      <c r="F3142" s="4"/>
      <c r="G3142" s="5">
        <v>20</v>
      </c>
      <c r="H3142" s="7">
        <v>2</v>
      </c>
      <c r="I3142" s="1">
        <v>7</v>
      </c>
      <c r="J3142" s="1">
        <v>8</v>
      </c>
      <c r="K3142" s="1">
        <v>2</v>
      </c>
      <c r="L3142" s="6">
        <v>1</v>
      </c>
    </row>
    <row r="3143" spans="5:12" x14ac:dyDescent="0.3">
      <c r="E3143" s="3" t="s">
        <v>1047</v>
      </c>
      <c r="F3143" s="4"/>
      <c r="G3143" s="5">
        <v>24</v>
      </c>
      <c r="H3143" s="7">
        <v>0</v>
      </c>
      <c r="I3143" s="1">
        <v>10</v>
      </c>
      <c r="J3143" s="1">
        <v>11</v>
      </c>
      <c r="K3143" s="1">
        <v>2</v>
      </c>
      <c r="L3143" s="6">
        <v>1</v>
      </c>
    </row>
    <row r="3144" spans="5:12" x14ac:dyDescent="0.3">
      <c r="E3144" s="3" t="s">
        <v>1452</v>
      </c>
      <c r="F3144" s="4"/>
      <c r="G3144" s="5">
        <v>32</v>
      </c>
      <c r="H3144" s="7">
        <v>1</v>
      </c>
      <c r="I3144" s="1">
        <v>9</v>
      </c>
      <c r="J3144" s="1">
        <v>17</v>
      </c>
      <c r="K3144" s="1">
        <v>3</v>
      </c>
      <c r="L3144" s="6">
        <v>2</v>
      </c>
    </row>
    <row r="3145" spans="5:12" x14ac:dyDescent="0.3">
      <c r="E3145" s="3" t="s">
        <v>1453</v>
      </c>
      <c r="F3145" s="4"/>
      <c r="G3145" s="5">
        <v>24</v>
      </c>
      <c r="H3145" s="7">
        <v>4</v>
      </c>
      <c r="I3145" s="1">
        <v>11</v>
      </c>
      <c r="J3145" s="1">
        <v>6</v>
      </c>
      <c r="K3145" s="1">
        <v>0</v>
      </c>
      <c r="L3145" s="6">
        <v>3</v>
      </c>
    </row>
    <row r="3146" spans="5:12" ht="25" x14ac:dyDescent="0.3">
      <c r="E3146" s="3" t="s">
        <v>1454</v>
      </c>
      <c r="F3146" s="4"/>
      <c r="G3146" s="5">
        <v>224</v>
      </c>
      <c r="H3146" s="7">
        <v>4</v>
      </c>
      <c r="I3146" s="1">
        <v>59</v>
      </c>
      <c r="J3146" s="1">
        <v>102</v>
      </c>
      <c r="K3146" s="1">
        <v>53</v>
      </c>
      <c r="L3146" s="6">
        <v>6</v>
      </c>
    </row>
    <row r="3147" spans="5:12" ht="25" x14ac:dyDescent="0.3">
      <c r="E3147" s="3" t="s">
        <v>1455</v>
      </c>
      <c r="F3147" s="4"/>
      <c r="G3147" s="5">
        <v>14</v>
      </c>
      <c r="H3147" s="7">
        <v>0</v>
      </c>
      <c r="I3147" s="1">
        <v>7</v>
      </c>
      <c r="J3147" s="1">
        <v>6</v>
      </c>
      <c r="K3147" s="1">
        <v>0</v>
      </c>
      <c r="L3147" s="6">
        <v>1</v>
      </c>
    </row>
    <row r="3148" spans="5:12" x14ac:dyDescent="0.3">
      <c r="E3148" s="3" t="s">
        <v>1456</v>
      </c>
      <c r="F3148" s="4"/>
      <c r="G3148" s="5">
        <v>17</v>
      </c>
      <c r="H3148" s="7">
        <v>0</v>
      </c>
      <c r="I3148" s="1">
        <v>4</v>
      </c>
      <c r="J3148" s="1">
        <v>10</v>
      </c>
      <c r="K3148" s="1">
        <v>1</v>
      </c>
      <c r="L3148" s="6">
        <v>2</v>
      </c>
    </row>
    <row r="3149" spans="5:12" ht="25" x14ac:dyDescent="0.3">
      <c r="E3149" s="3" t="s">
        <v>1457</v>
      </c>
      <c r="F3149" s="4"/>
      <c r="G3149" s="5">
        <v>3</v>
      </c>
      <c r="H3149" s="7">
        <v>0</v>
      </c>
      <c r="I3149" s="1">
        <v>1</v>
      </c>
      <c r="J3149" s="1">
        <v>1</v>
      </c>
      <c r="K3149" s="1">
        <v>1</v>
      </c>
      <c r="L3149" s="6">
        <v>0</v>
      </c>
    </row>
    <row r="3150" spans="5:12" x14ac:dyDescent="0.3">
      <c r="E3150" s="3" t="s">
        <v>1053</v>
      </c>
      <c r="F3150" s="4"/>
      <c r="G3150" s="5">
        <v>5</v>
      </c>
      <c r="H3150" s="7">
        <v>2</v>
      </c>
      <c r="I3150" s="1">
        <v>1</v>
      </c>
      <c r="J3150" s="1">
        <v>1</v>
      </c>
      <c r="K3150" s="1">
        <v>1</v>
      </c>
      <c r="L3150" s="6">
        <v>0</v>
      </c>
    </row>
    <row r="3151" spans="5:12" x14ac:dyDescent="0.3">
      <c r="E3151" s="3" t="s">
        <v>1458</v>
      </c>
      <c r="F3151" s="4"/>
      <c r="G3151" s="5">
        <v>7</v>
      </c>
      <c r="H3151" s="7">
        <v>1</v>
      </c>
      <c r="I3151" s="1">
        <v>3</v>
      </c>
      <c r="J3151" s="1">
        <v>3</v>
      </c>
      <c r="K3151" s="1">
        <v>0</v>
      </c>
      <c r="L3151" s="6">
        <v>0</v>
      </c>
    </row>
    <row r="3152" spans="5:12" x14ac:dyDescent="0.3">
      <c r="E3152" s="52" t="s">
        <v>1459</v>
      </c>
      <c r="F3152" s="48"/>
      <c r="G3152" s="49">
        <v>4</v>
      </c>
      <c r="H3152" s="61">
        <v>0</v>
      </c>
      <c r="I3152" s="28">
        <v>2</v>
      </c>
      <c r="J3152" s="28">
        <v>1</v>
      </c>
      <c r="K3152" s="28">
        <v>0</v>
      </c>
      <c r="L3152" s="62">
        <v>1</v>
      </c>
    </row>
    <row r="3154" spans="2:14" x14ac:dyDescent="0.3">
      <c r="B3154" s="35" t="str">
        <f xml:space="preserve"> HYPERLINK("#'目次'!B57", "[51]")</f>
        <v>[51]</v>
      </c>
      <c r="C3154" s="25" t="s">
        <v>14</v>
      </c>
    </row>
    <row r="3157" spans="2:14" x14ac:dyDescent="0.3">
      <c r="C3157" s="25" t="s">
        <v>1462</v>
      </c>
    </row>
    <row r="3158" spans="2:14" ht="25" x14ac:dyDescent="0.3">
      <c r="E3158" s="95"/>
      <c r="F3158" s="96"/>
      <c r="G3158" s="37" t="s">
        <v>16</v>
      </c>
      <c r="H3158" s="41" t="s">
        <v>17</v>
      </c>
      <c r="I3158" s="18" t="s">
        <v>18</v>
      </c>
      <c r="J3158" s="18" t="s">
        <v>19</v>
      </c>
      <c r="K3158" s="18" t="s">
        <v>20</v>
      </c>
      <c r="L3158" s="18" t="s">
        <v>21</v>
      </c>
      <c r="M3158" s="18" t="s">
        <v>22</v>
      </c>
      <c r="N3158" s="34" t="s">
        <v>23</v>
      </c>
    </row>
    <row r="3159" spans="2:14" x14ac:dyDescent="0.3">
      <c r="E3159" s="97"/>
      <c r="F3159" s="98"/>
      <c r="G3159" s="40"/>
      <c r="H3159" s="36"/>
      <c r="I3159" s="19"/>
      <c r="J3159" s="19"/>
      <c r="K3159" s="19"/>
      <c r="L3159" s="19"/>
      <c r="M3159" s="19"/>
      <c r="N3159" s="39"/>
    </row>
    <row r="3160" spans="2:14" x14ac:dyDescent="0.3">
      <c r="E3160" s="54" t="s">
        <v>16</v>
      </c>
      <c r="F3160" s="50"/>
      <c r="G3160" s="38">
        <v>55336</v>
      </c>
      <c r="H3160" s="20">
        <v>10222</v>
      </c>
      <c r="I3160" s="20">
        <v>19178</v>
      </c>
      <c r="J3160" s="20">
        <v>13973</v>
      </c>
      <c r="K3160" s="20">
        <v>7022</v>
      </c>
      <c r="L3160" s="20">
        <v>3794</v>
      </c>
      <c r="M3160" s="20">
        <v>900</v>
      </c>
      <c r="N3160" s="51">
        <v>247</v>
      </c>
    </row>
    <row r="3161" spans="2:14" ht="50" x14ac:dyDescent="0.3">
      <c r="E3161" s="3" t="s">
        <v>1463</v>
      </c>
      <c r="F3161" s="4"/>
      <c r="G3161" s="29">
        <v>22</v>
      </c>
      <c r="H3161" s="32">
        <v>4</v>
      </c>
      <c r="I3161" s="17">
        <v>9</v>
      </c>
      <c r="J3161" s="17">
        <v>5</v>
      </c>
      <c r="K3161" s="17">
        <v>3</v>
      </c>
      <c r="L3161" s="17">
        <v>1</v>
      </c>
      <c r="M3161" s="17">
        <v>0</v>
      </c>
      <c r="N3161" s="33">
        <v>0</v>
      </c>
    </row>
    <row r="3162" spans="2:14" ht="50" x14ac:dyDescent="0.3">
      <c r="E3162" s="3" t="s">
        <v>1464</v>
      </c>
      <c r="F3162" s="4"/>
      <c r="G3162" s="5">
        <v>3</v>
      </c>
      <c r="H3162" s="7">
        <v>1</v>
      </c>
      <c r="I3162" s="1">
        <v>1</v>
      </c>
      <c r="J3162" s="1">
        <v>0</v>
      </c>
      <c r="K3162" s="1">
        <v>1</v>
      </c>
      <c r="L3162" s="1">
        <v>0</v>
      </c>
      <c r="M3162" s="1">
        <v>0</v>
      </c>
      <c r="N3162" s="6">
        <v>0</v>
      </c>
    </row>
    <row r="3163" spans="2:14" ht="25" x14ac:dyDescent="0.3">
      <c r="E3163" s="3" t="s">
        <v>1465</v>
      </c>
      <c r="F3163" s="4"/>
      <c r="G3163" s="5">
        <v>5</v>
      </c>
      <c r="H3163" s="7">
        <v>2</v>
      </c>
      <c r="I3163" s="1">
        <v>2</v>
      </c>
      <c r="J3163" s="1">
        <v>1</v>
      </c>
      <c r="K3163" s="1">
        <v>0</v>
      </c>
      <c r="L3163" s="1">
        <v>0</v>
      </c>
      <c r="M3163" s="1">
        <v>0</v>
      </c>
      <c r="N3163" s="6">
        <v>0</v>
      </c>
    </row>
    <row r="3164" spans="2:14" ht="37.5" x14ac:dyDescent="0.3">
      <c r="E3164" s="3" t="s">
        <v>1466</v>
      </c>
      <c r="F3164" s="4"/>
      <c r="G3164" s="5">
        <v>71</v>
      </c>
      <c r="H3164" s="7">
        <v>15</v>
      </c>
      <c r="I3164" s="1">
        <v>23</v>
      </c>
      <c r="J3164" s="1">
        <v>22</v>
      </c>
      <c r="K3164" s="1">
        <v>8</v>
      </c>
      <c r="L3164" s="1">
        <v>2</v>
      </c>
      <c r="M3164" s="1">
        <v>1</v>
      </c>
      <c r="N3164" s="6">
        <v>0</v>
      </c>
    </row>
    <row r="3165" spans="2:14" ht="50" x14ac:dyDescent="0.3">
      <c r="E3165" s="3" t="s">
        <v>1467</v>
      </c>
      <c r="F3165" s="4"/>
      <c r="G3165" s="5">
        <v>10</v>
      </c>
      <c r="H3165" s="7">
        <v>5</v>
      </c>
      <c r="I3165" s="1">
        <v>1</v>
      </c>
      <c r="J3165" s="1">
        <v>1</v>
      </c>
      <c r="K3165" s="1">
        <v>1</v>
      </c>
      <c r="L3165" s="1">
        <v>2</v>
      </c>
      <c r="M3165" s="1">
        <v>0</v>
      </c>
      <c r="N3165" s="6">
        <v>0</v>
      </c>
    </row>
    <row r="3166" spans="2:14" ht="25" x14ac:dyDescent="0.3">
      <c r="E3166" s="3" t="s">
        <v>1468</v>
      </c>
      <c r="F3166" s="4"/>
      <c r="G3166" s="5">
        <v>3</v>
      </c>
      <c r="H3166" s="7">
        <v>0</v>
      </c>
      <c r="I3166" s="1">
        <v>0</v>
      </c>
      <c r="J3166" s="1">
        <v>3</v>
      </c>
      <c r="K3166" s="1">
        <v>0</v>
      </c>
      <c r="L3166" s="1">
        <v>0</v>
      </c>
      <c r="M3166" s="1">
        <v>0</v>
      </c>
      <c r="N3166" s="6">
        <v>0</v>
      </c>
    </row>
    <row r="3167" spans="2:14" ht="25" x14ac:dyDescent="0.3">
      <c r="E3167" s="3" t="s">
        <v>1469</v>
      </c>
      <c r="F3167" s="4"/>
      <c r="G3167" s="5">
        <v>10</v>
      </c>
      <c r="H3167" s="7">
        <v>4</v>
      </c>
      <c r="I3167" s="1">
        <v>4</v>
      </c>
      <c r="J3167" s="1">
        <v>1</v>
      </c>
      <c r="K3167" s="1">
        <v>1</v>
      </c>
      <c r="L3167" s="1">
        <v>0</v>
      </c>
      <c r="M3167" s="1">
        <v>0</v>
      </c>
      <c r="N3167" s="6">
        <v>0</v>
      </c>
    </row>
    <row r="3168" spans="2:14" ht="25" x14ac:dyDescent="0.3">
      <c r="E3168" s="3" t="s">
        <v>1470</v>
      </c>
      <c r="F3168" s="4"/>
      <c r="G3168" s="5">
        <v>90</v>
      </c>
      <c r="H3168" s="7">
        <v>19</v>
      </c>
      <c r="I3168" s="1">
        <v>29</v>
      </c>
      <c r="J3168" s="1">
        <v>26</v>
      </c>
      <c r="K3168" s="1">
        <v>11</v>
      </c>
      <c r="L3168" s="1">
        <v>4</v>
      </c>
      <c r="M3168" s="1">
        <v>1</v>
      </c>
      <c r="N3168" s="6">
        <v>0</v>
      </c>
    </row>
    <row r="3169" spans="5:14" ht="25" x14ac:dyDescent="0.3">
      <c r="E3169" s="3" t="s">
        <v>1471</v>
      </c>
      <c r="F3169" s="4"/>
      <c r="G3169" s="5">
        <v>52</v>
      </c>
      <c r="H3169" s="7">
        <v>6</v>
      </c>
      <c r="I3169" s="1">
        <v>15</v>
      </c>
      <c r="J3169" s="1">
        <v>16</v>
      </c>
      <c r="K3169" s="1">
        <v>10</v>
      </c>
      <c r="L3169" s="1">
        <v>4</v>
      </c>
      <c r="M3169" s="1">
        <v>1</v>
      </c>
      <c r="N3169" s="6">
        <v>0</v>
      </c>
    </row>
    <row r="3170" spans="5:14" ht="50" x14ac:dyDescent="0.3">
      <c r="E3170" s="3" t="s">
        <v>1472</v>
      </c>
      <c r="F3170" s="4"/>
      <c r="G3170" s="5">
        <v>86</v>
      </c>
      <c r="H3170" s="7">
        <v>20</v>
      </c>
      <c r="I3170" s="1">
        <v>21</v>
      </c>
      <c r="J3170" s="1">
        <v>27</v>
      </c>
      <c r="K3170" s="1">
        <v>12</v>
      </c>
      <c r="L3170" s="1">
        <v>5</v>
      </c>
      <c r="M3170" s="1">
        <v>0</v>
      </c>
      <c r="N3170" s="6">
        <v>1</v>
      </c>
    </row>
    <row r="3171" spans="5:14" ht="50" x14ac:dyDescent="0.3">
      <c r="E3171" s="3" t="s">
        <v>1473</v>
      </c>
      <c r="F3171" s="4"/>
      <c r="G3171" s="5">
        <v>20</v>
      </c>
      <c r="H3171" s="7">
        <v>4</v>
      </c>
      <c r="I3171" s="1">
        <v>5</v>
      </c>
      <c r="J3171" s="1">
        <v>5</v>
      </c>
      <c r="K3171" s="1">
        <v>5</v>
      </c>
      <c r="L3171" s="1">
        <v>1</v>
      </c>
      <c r="M3171" s="1">
        <v>0</v>
      </c>
      <c r="N3171" s="6">
        <v>0</v>
      </c>
    </row>
    <row r="3172" spans="5:14" ht="25" x14ac:dyDescent="0.3">
      <c r="E3172" s="3" t="s">
        <v>1474</v>
      </c>
      <c r="F3172" s="4"/>
      <c r="G3172" s="5">
        <v>32</v>
      </c>
      <c r="H3172" s="7">
        <v>8</v>
      </c>
      <c r="I3172" s="1">
        <v>7</v>
      </c>
      <c r="J3172" s="1">
        <v>10</v>
      </c>
      <c r="K3172" s="1">
        <v>4</v>
      </c>
      <c r="L3172" s="1">
        <v>3</v>
      </c>
      <c r="M3172" s="1">
        <v>0</v>
      </c>
      <c r="N3172" s="6">
        <v>0</v>
      </c>
    </row>
    <row r="3173" spans="5:14" ht="37.5" x14ac:dyDescent="0.3">
      <c r="E3173" s="3" t="s">
        <v>1475</v>
      </c>
      <c r="F3173" s="4"/>
      <c r="G3173" s="5">
        <v>484</v>
      </c>
      <c r="H3173" s="7">
        <v>99</v>
      </c>
      <c r="I3173" s="1">
        <v>158</v>
      </c>
      <c r="J3173" s="1">
        <v>137</v>
      </c>
      <c r="K3173" s="1">
        <v>49</v>
      </c>
      <c r="L3173" s="1">
        <v>39</v>
      </c>
      <c r="M3173" s="1">
        <v>2</v>
      </c>
      <c r="N3173" s="6">
        <v>0</v>
      </c>
    </row>
    <row r="3174" spans="5:14" ht="50" x14ac:dyDescent="0.3">
      <c r="E3174" s="3" t="s">
        <v>1476</v>
      </c>
      <c r="F3174" s="4"/>
      <c r="G3174" s="5">
        <v>133</v>
      </c>
      <c r="H3174" s="7">
        <v>15</v>
      </c>
      <c r="I3174" s="1">
        <v>45</v>
      </c>
      <c r="J3174" s="1">
        <v>45</v>
      </c>
      <c r="K3174" s="1">
        <v>20</v>
      </c>
      <c r="L3174" s="1">
        <v>6</v>
      </c>
      <c r="M3174" s="1">
        <v>2</v>
      </c>
      <c r="N3174" s="6">
        <v>0</v>
      </c>
    </row>
    <row r="3175" spans="5:14" ht="25" x14ac:dyDescent="0.3">
      <c r="E3175" s="3" t="s">
        <v>1477</v>
      </c>
      <c r="F3175" s="4"/>
      <c r="G3175" s="5">
        <v>28</v>
      </c>
      <c r="H3175" s="7">
        <v>4</v>
      </c>
      <c r="I3175" s="1">
        <v>7</v>
      </c>
      <c r="J3175" s="1">
        <v>7</v>
      </c>
      <c r="K3175" s="1">
        <v>6</v>
      </c>
      <c r="L3175" s="1">
        <v>4</v>
      </c>
      <c r="M3175" s="1">
        <v>0</v>
      </c>
      <c r="N3175" s="6">
        <v>0</v>
      </c>
    </row>
    <row r="3176" spans="5:14" ht="25" x14ac:dyDescent="0.3">
      <c r="E3176" s="3" t="s">
        <v>1478</v>
      </c>
      <c r="F3176" s="4"/>
      <c r="G3176" s="5">
        <v>31</v>
      </c>
      <c r="H3176" s="7">
        <v>6</v>
      </c>
      <c r="I3176" s="1">
        <v>6</v>
      </c>
      <c r="J3176" s="1">
        <v>12</v>
      </c>
      <c r="K3176" s="1">
        <v>4</v>
      </c>
      <c r="L3176" s="1">
        <v>3</v>
      </c>
      <c r="M3176" s="1">
        <v>0</v>
      </c>
      <c r="N3176" s="6">
        <v>0</v>
      </c>
    </row>
    <row r="3177" spans="5:14" ht="25" x14ac:dyDescent="0.3">
      <c r="E3177" s="3" t="s">
        <v>1479</v>
      </c>
      <c r="F3177" s="4"/>
      <c r="G3177" s="5">
        <v>599</v>
      </c>
      <c r="H3177" s="7">
        <v>116</v>
      </c>
      <c r="I3177" s="1">
        <v>187</v>
      </c>
      <c r="J3177" s="1">
        <v>176</v>
      </c>
      <c r="K3177" s="1">
        <v>70</v>
      </c>
      <c r="L3177" s="1">
        <v>46</v>
      </c>
      <c r="M3177" s="1">
        <v>3</v>
      </c>
      <c r="N3177" s="6">
        <v>1</v>
      </c>
    </row>
    <row r="3178" spans="5:14" ht="25" x14ac:dyDescent="0.3">
      <c r="E3178" s="3" t="s">
        <v>1480</v>
      </c>
      <c r="F3178" s="4"/>
      <c r="G3178" s="5">
        <v>470</v>
      </c>
      <c r="H3178" s="7">
        <v>83</v>
      </c>
      <c r="I3178" s="1">
        <v>118</v>
      </c>
      <c r="J3178" s="1">
        <v>120</v>
      </c>
      <c r="K3178" s="1">
        <v>79</v>
      </c>
      <c r="L3178" s="1">
        <v>60</v>
      </c>
      <c r="M3178" s="1">
        <v>10</v>
      </c>
      <c r="N3178" s="6">
        <v>0</v>
      </c>
    </row>
    <row r="3179" spans="5:14" ht="50" x14ac:dyDescent="0.3">
      <c r="E3179" s="3" t="s">
        <v>1481</v>
      </c>
      <c r="F3179" s="4"/>
      <c r="G3179" s="5">
        <v>216</v>
      </c>
      <c r="H3179" s="7">
        <v>66</v>
      </c>
      <c r="I3179" s="1">
        <v>68</v>
      </c>
      <c r="J3179" s="1">
        <v>40</v>
      </c>
      <c r="K3179" s="1">
        <v>32</v>
      </c>
      <c r="L3179" s="1">
        <v>10</v>
      </c>
      <c r="M3179" s="1">
        <v>0</v>
      </c>
      <c r="N3179" s="6">
        <v>0</v>
      </c>
    </row>
    <row r="3180" spans="5:14" ht="50" x14ac:dyDescent="0.3">
      <c r="E3180" s="3" t="s">
        <v>1482</v>
      </c>
      <c r="F3180" s="4"/>
      <c r="G3180" s="5">
        <v>62</v>
      </c>
      <c r="H3180" s="7">
        <v>24</v>
      </c>
      <c r="I3180" s="1">
        <v>19</v>
      </c>
      <c r="J3180" s="1">
        <v>11</v>
      </c>
      <c r="K3180" s="1">
        <v>7</v>
      </c>
      <c r="L3180" s="1">
        <v>1</v>
      </c>
      <c r="M3180" s="1">
        <v>0</v>
      </c>
      <c r="N3180" s="6">
        <v>0</v>
      </c>
    </row>
    <row r="3181" spans="5:14" ht="25" x14ac:dyDescent="0.3">
      <c r="E3181" s="3" t="s">
        <v>1483</v>
      </c>
      <c r="F3181" s="4"/>
      <c r="G3181" s="5">
        <v>37</v>
      </c>
      <c r="H3181" s="7">
        <v>11</v>
      </c>
      <c r="I3181" s="1">
        <v>12</v>
      </c>
      <c r="J3181" s="1">
        <v>9</v>
      </c>
      <c r="K3181" s="1">
        <v>2</v>
      </c>
      <c r="L3181" s="1">
        <v>3</v>
      </c>
      <c r="M3181" s="1">
        <v>0</v>
      </c>
      <c r="N3181" s="6">
        <v>0</v>
      </c>
    </row>
    <row r="3182" spans="5:14" ht="37.5" x14ac:dyDescent="0.3">
      <c r="E3182" s="3" t="s">
        <v>1484</v>
      </c>
      <c r="F3182" s="4"/>
      <c r="G3182" s="5">
        <v>1766</v>
      </c>
      <c r="H3182" s="7">
        <v>384</v>
      </c>
      <c r="I3182" s="1">
        <v>613</v>
      </c>
      <c r="J3182" s="1">
        <v>445</v>
      </c>
      <c r="K3182" s="1">
        <v>227</v>
      </c>
      <c r="L3182" s="1">
        <v>82</v>
      </c>
      <c r="M3182" s="1">
        <v>14</v>
      </c>
      <c r="N3182" s="6">
        <v>1</v>
      </c>
    </row>
    <row r="3183" spans="5:14" ht="50" x14ac:dyDescent="0.3">
      <c r="E3183" s="3" t="s">
        <v>1485</v>
      </c>
      <c r="F3183" s="4"/>
      <c r="G3183" s="5">
        <v>703</v>
      </c>
      <c r="H3183" s="7">
        <v>171</v>
      </c>
      <c r="I3183" s="1">
        <v>228</v>
      </c>
      <c r="J3183" s="1">
        <v>169</v>
      </c>
      <c r="K3183" s="1">
        <v>94</v>
      </c>
      <c r="L3183" s="1">
        <v>30</v>
      </c>
      <c r="M3183" s="1">
        <v>11</v>
      </c>
      <c r="N3183" s="6">
        <v>0</v>
      </c>
    </row>
    <row r="3184" spans="5:14" ht="25" x14ac:dyDescent="0.3">
      <c r="E3184" s="3" t="s">
        <v>1486</v>
      </c>
      <c r="F3184" s="4"/>
      <c r="G3184" s="5">
        <v>56</v>
      </c>
      <c r="H3184" s="7">
        <v>16</v>
      </c>
      <c r="I3184" s="1">
        <v>16</v>
      </c>
      <c r="J3184" s="1">
        <v>15</v>
      </c>
      <c r="K3184" s="1">
        <v>6</v>
      </c>
      <c r="L3184" s="1">
        <v>3</v>
      </c>
      <c r="M3184" s="1">
        <v>0</v>
      </c>
      <c r="N3184" s="6">
        <v>0</v>
      </c>
    </row>
    <row r="3185" spans="5:14" ht="25" x14ac:dyDescent="0.3">
      <c r="E3185" s="3" t="s">
        <v>1487</v>
      </c>
      <c r="F3185" s="4"/>
      <c r="G3185" s="5">
        <v>116</v>
      </c>
      <c r="H3185" s="7">
        <v>34</v>
      </c>
      <c r="I3185" s="1">
        <v>33</v>
      </c>
      <c r="J3185" s="1">
        <v>28</v>
      </c>
      <c r="K3185" s="1">
        <v>11</v>
      </c>
      <c r="L3185" s="1">
        <v>7</v>
      </c>
      <c r="M3185" s="1">
        <v>3</v>
      </c>
      <c r="N3185" s="6">
        <v>0</v>
      </c>
    </row>
    <row r="3186" spans="5:14" ht="25" x14ac:dyDescent="0.3">
      <c r="E3186" s="3" t="s">
        <v>1488</v>
      </c>
      <c r="F3186" s="4"/>
      <c r="G3186" s="5">
        <v>2165</v>
      </c>
      <c r="H3186" s="7">
        <v>477</v>
      </c>
      <c r="I3186" s="1">
        <v>744</v>
      </c>
      <c r="J3186" s="1">
        <v>539</v>
      </c>
      <c r="K3186" s="1">
        <v>283</v>
      </c>
      <c r="L3186" s="1">
        <v>101</v>
      </c>
      <c r="M3186" s="1">
        <v>20</v>
      </c>
      <c r="N3186" s="6">
        <v>1</v>
      </c>
    </row>
    <row r="3187" spans="5:14" ht="25" x14ac:dyDescent="0.3">
      <c r="E3187" s="3" t="s">
        <v>1489</v>
      </c>
      <c r="F3187" s="4"/>
      <c r="G3187" s="5">
        <v>1557</v>
      </c>
      <c r="H3187" s="7">
        <v>257</v>
      </c>
      <c r="I3187" s="1">
        <v>508</v>
      </c>
      <c r="J3187" s="1">
        <v>357</v>
      </c>
      <c r="K3187" s="1">
        <v>259</v>
      </c>
      <c r="L3187" s="1">
        <v>142</v>
      </c>
      <c r="M3187" s="1">
        <v>31</v>
      </c>
      <c r="N3187" s="6">
        <v>3</v>
      </c>
    </row>
    <row r="3188" spans="5:14" ht="50" x14ac:dyDescent="0.3">
      <c r="E3188" s="3" t="s">
        <v>1490</v>
      </c>
      <c r="F3188" s="4"/>
      <c r="G3188" s="5">
        <v>462</v>
      </c>
      <c r="H3188" s="7">
        <v>129</v>
      </c>
      <c r="I3188" s="1">
        <v>173</v>
      </c>
      <c r="J3188" s="1">
        <v>87</v>
      </c>
      <c r="K3188" s="1">
        <v>54</v>
      </c>
      <c r="L3188" s="1">
        <v>15</v>
      </c>
      <c r="M3188" s="1">
        <v>3</v>
      </c>
      <c r="N3188" s="6">
        <v>1</v>
      </c>
    </row>
    <row r="3189" spans="5:14" ht="50" x14ac:dyDescent="0.3">
      <c r="E3189" s="3" t="s">
        <v>1491</v>
      </c>
      <c r="F3189" s="4"/>
      <c r="G3189" s="5">
        <v>172</v>
      </c>
      <c r="H3189" s="7">
        <v>49</v>
      </c>
      <c r="I3189" s="1">
        <v>73</v>
      </c>
      <c r="J3189" s="1">
        <v>35</v>
      </c>
      <c r="K3189" s="1">
        <v>10</v>
      </c>
      <c r="L3189" s="1">
        <v>3</v>
      </c>
      <c r="M3189" s="1">
        <v>2</v>
      </c>
      <c r="N3189" s="6">
        <v>0</v>
      </c>
    </row>
    <row r="3190" spans="5:14" ht="25" x14ac:dyDescent="0.3">
      <c r="E3190" s="3" t="s">
        <v>1492</v>
      </c>
      <c r="F3190" s="4"/>
      <c r="G3190" s="5">
        <v>87</v>
      </c>
      <c r="H3190" s="7">
        <v>24</v>
      </c>
      <c r="I3190" s="1">
        <v>30</v>
      </c>
      <c r="J3190" s="1">
        <v>17</v>
      </c>
      <c r="K3190" s="1">
        <v>10</v>
      </c>
      <c r="L3190" s="1">
        <v>5</v>
      </c>
      <c r="M3190" s="1">
        <v>1</v>
      </c>
      <c r="N3190" s="6">
        <v>0</v>
      </c>
    </row>
    <row r="3191" spans="5:14" ht="37.5" x14ac:dyDescent="0.3">
      <c r="E3191" s="3" t="s">
        <v>1493</v>
      </c>
      <c r="F3191" s="4"/>
      <c r="G3191" s="5">
        <v>3168</v>
      </c>
      <c r="H3191" s="7">
        <v>675</v>
      </c>
      <c r="I3191" s="1">
        <v>1240</v>
      </c>
      <c r="J3191" s="1">
        <v>714</v>
      </c>
      <c r="K3191" s="1">
        <v>370</v>
      </c>
      <c r="L3191" s="1">
        <v>137</v>
      </c>
      <c r="M3191" s="1">
        <v>31</v>
      </c>
      <c r="N3191" s="6">
        <v>1</v>
      </c>
    </row>
    <row r="3192" spans="5:14" ht="50" x14ac:dyDescent="0.3">
      <c r="E3192" s="3" t="s">
        <v>1494</v>
      </c>
      <c r="F3192" s="4"/>
      <c r="G3192" s="5">
        <v>1251</v>
      </c>
      <c r="H3192" s="7">
        <v>260</v>
      </c>
      <c r="I3192" s="1">
        <v>497</v>
      </c>
      <c r="J3192" s="1">
        <v>285</v>
      </c>
      <c r="K3192" s="1">
        <v>131</v>
      </c>
      <c r="L3192" s="1">
        <v>63</v>
      </c>
      <c r="M3192" s="1">
        <v>15</v>
      </c>
      <c r="N3192" s="6">
        <v>0</v>
      </c>
    </row>
    <row r="3193" spans="5:14" ht="25" x14ac:dyDescent="0.3">
      <c r="E3193" s="3" t="s">
        <v>1495</v>
      </c>
      <c r="F3193" s="4"/>
      <c r="G3193" s="5">
        <v>133</v>
      </c>
      <c r="H3193" s="7">
        <v>43</v>
      </c>
      <c r="I3193" s="1">
        <v>44</v>
      </c>
      <c r="J3193" s="1">
        <v>24</v>
      </c>
      <c r="K3193" s="1">
        <v>13</v>
      </c>
      <c r="L3193" s="1">
        <v>8</v>
      </c>
      <c r="M3193" s="1">
        <v>0</v>
      </c>
      <c r="N3193" s="6">
        <v>1</v>
      </c>
    </row>
    <row r="3194" spans="5:14" ht="25" x14ac:dyDescent="0.3">
      <c r="E3194" s="3" t="s">
        <v>1496</v>
      </c>
      <c r="F3194" s="4"/>
      <c r="G3194" s="5">
        <v>211</v>
      </c>
      <c r="H3194" s="7">
        <v>48</v>
      </c>
      <c r="I3194" s="1">
        <v>77</v>
      </c>
      <c r="J3194" s="1">
        <v>44</v>
      </c>
      <c r="K3194" s="1">
        <v>20</v>
      </c>
      <c r="L3194" s="1">
        <v>17</v>
      </c>
      <c r="M3194" s="1">
        <v>5</v>
      </c>
      <c r="N3194" s="6">
        <v>0</v>
      </c>
    </row>
    <row r="3195" spans="5:14" ht="25" x14ac:dyDescent="0.3">
      <c r="E3195" s="3" t="s">
        <v>1497</v>
      </c>
      <c r="F3195" s="4"/>
      <c r="G3195" s="5">
        <v>3916</v>
      </c>
      <c r="H3195" s="7">
        <v>821</v>
      </c>
      <c r="I3195" s="1">
        <v>1528</v>
      </c>
      <c r="J3195" s="1">
        <v>888</v>
      </c>
      <c r="K3195" s="1">
        <v>458</v>
      </c>
      <c r="L3195" s="1">
        <v>179</v>
      </c>
      <c r="M3195" s="1">
        <v>40</v>
      </c>
      <c r="N3195" s="6">
        <v>2</v>
      </c>
    </row>
    <row r="3196" spans="5:14" ht="25" x14ac:dyDescent="0.3">
      <c r="E3196" s="3" t="s">
        <v>1498</v>
      </c>
      <c r="F3196" s="4"/>
      <c r="G3196" s="5">
        <v>2631</v>
      </c>
      <c r="H3196" s="7">
        <v>410</v>
      </c>
      <c r="I3196" s="1">
        <v>906</v>
      </c>
      <c r="J3196" s="1">
        <v>629</v>
      </c>
      <c r="K3196" s="1">
        <v>394</v>
      </c>
      <c r="L3196" s="1">
        <v>227</v>
      </c>
      <c r="M3196" s="1">
        <v>60</v>
      </c>
      <c r="N3196" s="6">
        <v>5</v>
      </c>
    </row>
    <row r="3197" spans="5:14" ht="50" x14ac:dyDescent="0.3">
      <c r="E3197" s="3" t="s">
        <v>1499</v>
      </c>
      <c r="F3197" s="4"/>
      <c r="G3197" s="5">
        <v>471</v>
      </c>
      <c r="H3197" s="7">
        <v>115</v>
      </c>
      <c r="I3197" s="1">
        <v>176</v>
      </c>
      <c r="J3197" s="1">
        <v>107</v>
      </c>
      <c r="K3197" s="1">
        <v>47</v>
      </c>
      <c r="L3197" s="1">
        <v>21</v>
      </c>
      <c r="M3197" s="1">
        <v>4</v>
      </c>
      <c r="N3197" s="6">
        <v>1</v>
      </c>
    </row>
    <row r="3198" spans="5:14" ht="50" x14ac:dyDescent="0.3">
      <c r="E3198" s="3" t="s">
        <v>1500</v>
      </c>
      <c r="F3198" s="4"/>
      <c r="G3198" s="5">
        <v>108</v>
      </c>
      <c r="H3198" s="7">
        <v>27</v>
      </c>
      <c r="I3198" s="1">
        <v>38</v>
      </c>
      <c r="J3198" s="1">
        <v>23</v>
      </c>
      <c r="K3198" s="1">
        <v>12</v>
      </c>
      <c r="L3198" s="1">
        <v>5</v>
      </c>
      <c r="M3198" s="1">
        <v>2</v>
      </c>
      <c r="N3198" s="6">
        <v>1</v>
      </c>
    </row>
    <row r="3199" spans="5:14" ht="25" x14ac:dyDescent="0.3">
      <c r="E3199" s="3" t="s">
        <v>1501</v>
      </c>
      <c r="F3199" s="4"/>
      <c r="G3199" s="5">
        <v>142</v>
      </c>
      <c r="H3199" s="7">
        <v>38</v>
      </c>
      <c r="I3199" s="1">
        <v>58</v>
      </c>
      <c r="J3199" s="1">
        <v>29</v>
      </c>
      <c r="K3199" s="1">
        <v>11</v>
      </c>
      <c r="L3199" s="1">
        <v>2</v>
      </c>
      <c r="M3199" s="1">
        <v>3</v>
      </c>
      <c r="N3199" s="6">
        <v>1</v>
      </c>
    </row>
    <row r="3200" spans="5:14" ht="37.5" x14ac:dyDescent="0.3">
      <c r="E3200" s="3" t="s">
        <v>1502</v>
      </c>
      <c r="F3200" s="4"/>
      <c r="G3200" s="5">
        <v>4324</v>
      </c>
      <c r="H3200" s="7">
        <v>878</v>
      </c>
      <c r="I3200" s="1">
        <v>1721</v>
      </c>
      <c r="J3200" s="1">
        <v>1064</v>
      </c>
      <c r="K3200" s="1">
        <v>463</v>
      </c>
      <c r="L3200" s="1">
        <v>145</v>
      </c>
      <c r="M3200" s="1">
        <v>50</v>
      </c>
      <c r="N3200" s="6">
        <v>3</v>
      </c>
    </row>
    <row r="3201" spans="5:14" ht="50" x14ac:dyDescent="0.3">
      <c r="E3201" s="3" t="s">
        <v>1503</v>
      </c>
      <c r="F3201" s="4"/>
      <c r="G3201" s="5">
        <v>1919</v>
      </c>
      <c r="H3201" s="7">
        <v>384</v>
      </c>
      <c r="I3201" s="1">
        <v>812</v>
      </c>
      <c r="J3201" s="1">
        <v>455</v>
      </c>
      <c r="K3201" s="1">
        <v>202</v>
      </c>
      <c r="L3201" s="1">
        <v>51</v>
      </c>
      <c r="M3201" s="1">
        <v>13</v>
      </c>
      <c r="N3201" s="6">
        <v>2</v>
      </c>
    </row>
    <row r="3202" spans="5:14" ht="25" x14ac:dyDescent="0.3">
      <c r="E3202" s="3" t="s">
        <v>1504</v>
      </c>
      <c r="F3202" s="4"/>
      <c r="G3202" s="5">
        <v>149</v>
      </c>
      <c r="H3202" s="7">
        <v>35</v>
      </c>
      <c r="I3202" s="1">
        <v>56</v>
      </c>
      <c r="J3202" s="1">
        <v>33</v>
      </c>
      <c r="K3202" s="1">
        <v>13</v>
      </c>
      <c r="L3202" s="1">
        <v>7</v>
      </c>
      <c r="M3202" s="1">
        <v>3</v>
      </c>
      <c r="N3202" s="6">
        <v>2</v>
      </c>
    </row>
    <row r="3203" spans="5:14" ht="25" x14ac:dyDescent="0.3">
      <c r="E3203" s="3" t="s">
        <v>1505</v>
      </c>
      <c r="F3203" s="4"/>
      <c r="G3203" s="5">
        <v>276</v>
      </c>
      <c r="H3203" s="7">
        <v>64</v>
      </c>
      <c r="I3203" s="1">
        <v>108</v>
      </c>
      <c r="J3203" s="1">
        <v>62</v>
      </c>
      <c r="K3203" s="1">
        <v>22</v>
      </c>
      <c r="L3203" s="1">
        <v>15</v>
      </c>
      <c r="M3203" s="1">
        <v>5</v>
      </c>
      <c r="N3203" s="6">
        <v>0</v>
      </c>
    </row>
    <row r="3204" spans="5:14" ht="25" x14ac:dyDescent="0.3">
      <c r="E3204" s="3" t="s">
        <v>1506</v>
      </c>
      <c r="F3204" s="4"/>
      <c r="G3204" s="5">
        <v>5215</v>
      </c>
      <c r="H3204" s="7">
        <v>1035</v>
      </c>
      <c r="I3204" s="1">
        <v>2084</v>
      </c>
      <c r="J3204" s="1">
        <v>1278</v>
      </c>
      <c r="K3204" s="1">
        <v>578</v>
      </c>
      <c r="L3204" s="1">
        <v>176</v>
      </c>
      <c r="M3204" s="1">
        <v>58</v>
      </c>
      <c r="N3204" s="6">
        <v>6</v>
      </c>
    </row>
    <row r="3205" spans="5:14" ht="25" x14ac:dyDescent="0.3">
      <c r="E3205" s="3" t="s">
        <v>1507</v>
      </c>
      <c r="F3205" s="4"/>
      <c r="G3205" s="5">
        <v>3224</v>
      </c>
      <c r="H3205" s="7">
        <v>504</v>
      </c>
      <c r="I3205" s="1">
        <v>1142</v>
      </c>
      <c r="J3205" s="1">
        <v>777</v>
      </c>
      <c r="K3205" s="1">
        <v>484</v>
      </c>
      <c r="L3205" s="1">
        <v>246</v>
      </c>
      <c r="M3205" s="1">
        <v>64</v>
      </c>
      <c r="N3205" s="6">
        <v>7</v>
      </c>
    </row>
    <row r="3206" spans="5:14" ht="50" x14ac:dyDescent="0.3">
      <c r="E3206" s="3" t="s">
        <v>1508</v>
      </c>
      <c r="F3206" s="4"/>
      <c r="G3206" s="5">
        <v>255</v>
      </c>
      <c r="H3206" s="7">
        <v>63</v>
      </c>
      <c r="I3206" s="1">
        <v>109</v>
      </c>
      <c r="J3206" s="1">
        <v>59</v>
      </c>
      <c r="K3206" s="1">
        <v>15</v>
      </c>
      <c r="L3206" s="1">
        <v>6</v>
      </c>
      <c r="M3206" s="1">
        <v>2</v>
      </c>
      <c r="N3206" s="6">
        <v>1</v>
      </c>
    </row>
    <row r="3207" spans="5:14" ht="50" x14ac:dyDescent="0.3">
      <c r="E3207" s="3" t="s">
        <v>1509</v>
      </c>
      <c r="F3207" s="4"/>
      <c r="G3207" s="5">
        <v>57</v>
      </c>
      <c r="H3207" s="7">
        <v>24</v>
      </c>
      <c r="I3207" s="1">
        <v>23</v>
      </c>
      <c r="J3207" s="1">
        <v>8</v>
      </c>
      <c r="K3207" s="1">
        <v>0</v>
      </c>
      <c r="L3207" s="1">
        <v>2</v>
      </c>
      <c r="M3207" s="1">
        <v>0</v>
      </c>
      <c r="N3207" s="6">
        <v>0</v>
      </c>
    </row>
    <row r="3208" spans="5:14" ht="25" x14ac:dyDescent="0.3">
      <c r="E3208" s="3" t="s">
        <v>1510</v>
      </c>
      <c r="F3208" s="4"/>
      <c r="G3208" s="5">
        <v>133</v>
      </c>
      <c r="H3208" s="7">
        <v>30</v>
      </c>
      <c r="I3208" s="1">
        <v>66</v>
      </c>
      <c r="J3208" s="1">
        <v>21</v>
      </c>
      <c r="K3208" s="1">
        <v>7</v>
      </c>
      <c r="L3208" s="1">
        <v>5</v>
      </c>
      <c r="M3208" s="1">
        <v>3</v>
      </c>
      <c r="N3208" s="6">
        <v>1</v>
      </c>
    </row>
    <row r="3209" spans="5:14" ht="37.5" x14ac:dyDescent="0.3">
      <c r="E3209" s="3" t="s">
        <v>1511</v>
      </c>
      <c r="F3209" s="4"/>
      <c r="G3209" s="5">
        <v>1822</v>
      </c>
      <c r="H3209" s="7">
        <v>457</v>
      </c>
      <c r="I3209" s="1">
        <v>807</v>
      </c>
      <c r="J3209" s="1">
        <v>384</v>
      </c>
      <c r="K3209" s="1">
        <v>117</v>
      </c>
      <c r="L3209" s="1">
        <v>36</v>
      </c>
      <c r="M3209" s="1">
        <v>19</v>
      </c>
      <c r="N3209" s="6">
        <v>2</v>
      </c>
    </row>
    <row r="3210" spans="5:14" ht="50" x14ac:dyDescent="0.3">
      <c r="E3210" s="3" t="s">
        <v>1512</v>
      </c>
      <c r="F3210" s="4"/>
      <c r="G3210" s="5">
        <v>706</v>
      </c>
      <c r="H3210" s="7">
        <v>189</v>
      </c>
      <c r="I3210" s="1">
        <v>308</v>
      </c>
      <c r="J3210" s="1">
        <v>160</v>
      </c>
      <c r="K3210" s="1">
        <v>36</v>
      </c>
      <c r="L3210" s="1">
        <v>9</v>
      </c>
      <c r="M3210" s="1">
        <v>4</v>
      </c>
      <c r="N3210" s="6">
        <v>0</v>
      </c>
    </row>
    <row r="3211" spans="5:14" ht="25" x14ac:dyDescent="0.3">
      <c r="E3211" s="3" t="s">
        <v>1513</v>
      </c>
      <c r="F3211" s="4"/>
      <c r="G3211" s="5">
        <v>153</v>
      </c>
      <c r="H3211" s="7">
        <v>50</v>
      </c>
      <c r="I3211" s="1">
        <v>56</v>
      </c>
      <c r="J3211" s="1">
        <v>29</v>
      </c>
      <c r="K3211" s="1">
        <v>8</v>
      </c>
      <c r="L3211" s="1">
        <v>5</v>
      </c>
      <c r="M3211" s="1">
        <v>3</v>
      </c>
      <c r="N3211" s="6">
        <v>2</v>
      </c>
    </row>
    <row r="3212" spans="5:14" ht="25" x14ac:dyDescent="0.3">
      <c r="E3212" s="3" t="s">
        <v>1514</v>
      </c>
      <c r="F3212" s="4"/>
      <c r="G3212" s="5">
        <v>179</v>
      </c>
      <c r="H3212" s="7">
        <v>43</v>
      </c>
      <c r="I3212" s="1">
        <v>74</v>
      </c>
      <c r="J3212" s="1">
        <v>34</v>
      </c>
      <c r="K3212" s="1">
        <v>21</v>
      </c>
      <c r="L3212" s="1">
        <v>5</v>
      </c>
      <c r="M3212" s="1">
        <v>2</v>
      </c>
      <c r="N3212" s="6">
        <v>0</v>
      </c>
    </row>
    <row r="3213" spans="5:14" ht="25" x14ac:dyDescent="0.3">
      <c r="E3213" s="3" t="s">
        <v>1515</v>
      </c>
      <c r="F3213" s="4"/>
      <c r="G3213" s="5">
        <v>2303</v>
      </c>
      <c r="H3213" s="7">
        <v>566</v>
      </c>
      <c r="I3213" s="1">
        <v>1009</v>
      </c>
      <c r="J3213" s="1">
        <v>495</v>
      </c>
      <c r="K3213" s="1">
        <v>150</v>
      </c>
      <c r="L3213" s="1">
        <v>51</v>
      </c>
      <c r="M3213" s="1">
        <v>26</v>
      </c>
      <c r="N3213" s="6">
        <v>6</v>
      </c>
    </row>
    <row r="3214" spans="5:14" ht="25" x14ac:dyDescent="0.3">
      <c r="E3214" s="3" t="s">
        <v>1516</v>
      </c>
      <c r="F3214" s="4"/>
      <c r="G3214" s="5">
        <v>1693</v>
      </c>
      <c r="H3214" s="7">
        <v>331</v>
      </c>
      <c r="I3214" s="1">
        <v>731</v>
      </c>
      <c r="J3214" s="1">
        <v>362</v>
      </c>
      <c r="K3214" s="1">
        <v>163</v>
      </c>
      <c r="L3214" s="1">
        <v>78</v>
      </c>
      <c r="M3214" s="1">
        <v>22</v>
      </c>
      <c r="N3214" s="6">
        <v>6</v>
      </c>
    </row>
    <row r="3215" spans="5:14" ht="50" x14ac:dyDescent="0.3">
      <c r="E3215" s="3" t="s">
        <v>1517</v>
      </c>
      <c r="F3215" s="4"/>
      <c r="G3215" s="5">
        <v>145</v>
      </c>
      <c r="H3215" s="7">
        <v>59</v>
      </c>
      <c r="I3215" s="1">
        <v>60</v>
      </c>
      <c r="J3215" s="1">
        <v>21</v>
      </c>
      <c r="K3215" s="1">
        <v>3</v>
      </c>
      <c r="L3215" s="1">
        <v>1</v>
      </c>
      <c r="M3215" s="1">
        <v>1</v>
      </c>
      <c r="N3215" s="6">
        <v>0</v>
      </c>
    </row>
    <row r="3216" spans="5:14" ht="50" x14ac:dyDescent="0.3">
      <c r="E3216" s="3" t="s">
        <v>1518</v>
      </c>
      <c r="F3216" s="4"/>
      <c r="G3216" s="5">
        <v>52</v>
      </c>
      <c r="H3216" s="7">
        <v>22</v>
      </c>
      <c r="I3216" s="1">
        <v>13</v>
      </c>
      <c r="J3216" s="1">
        <v>11</v>
      </c>
      <c r="K3216" s="1">
        <v>3</v>
      </c>
      <c r="L3216" s="1">
        <v>2</v>
      </c>
      <c r="M3216" s="1">
        <v>1</v>
      </c>
      <c r="N3216" s="6">
        <v>0</v>
      </c>
    </row>
    <row r="3217" spans="5:14" ht="25" x14ac:dyDescent="0.3">
      <c r="E3217" s="3" t="s">
        <v>1519</v>
      </c>
      <c r="F3217" s="4"/>
      <c r="G3217" s="5">
        <v>86</v>
      </c>
      <c r="H3217" s="7">
        <v>33</v>
      </c>
      <c r="I3217" s="1">
        <v>33</v>
      </c>
      <c r="J3217" s="1">
        <v>10</v>
      </c>
      <c r="K3217" s="1">
        <v>6</v>
      </c>
      <c r="L3217" s="1">
        <v>2</v>
      </c>
      <c r="M3217" s="1">
        <v>2</v>
      </c>
      <c r="N3217" s="6">
        <v>0</v>
      </c>
    </row>
    <row r="3218" spans="5:14" ht="37.5" x14ac:dyDescent="0.3">
      <c r="E3218" s="3" t="s">
        <v>1520</v>
      </c>
      <c r="F3218" s="4"/>
      <c r="G3218" s="5">
        <v>652</v>
      </c>
      <c r="H3218" s="7">
        <v>196</v>
      </c>
      <c r="I3218" s="1">
        <v>295</v>
      </c>
      <c r="J3218" s="1">
        <v>107</v>
      </c>
      <c r="K3218" s="1">
        <v>30</v>
      </c>
      <c r="L3218" s="1">
        <v>8</v>
      </c>
      <c r="M3218" s="1">
        <v>12</v>
      </c>
      <c r="N3218" s="6">
        <v>4</v>
      </c>
    </row>
    <row r="3219" spans="5:14" ht="50" x14ac:dyDescent="0.3">
      <c r="E3219" s="3" t="s">
        <v>1521</v>
      </c>
      <c r="F3219" s="4"/>
      <c r="G3219" s="5">
        <v>161</v>
      </c>
      <c r="H3219" s="7">
        <v>49</v>
      </c>
      <c r="I3219" s="1">
        <v>69</v>
      </c>
      <c r="J3219" s="1">
        <v>33</v>
      </c>
      <c r="K3219" s="1">
        <v>6</v>
      </c>
      <c r="L3219" s="1">
        <v>4</v>
      </c>
      <c r="M3219" s="1">
        <v>0</v>
      </c>
      <c r="N3219" s="6">
        <v>0</v>
      </c>
    </row>
    <row r="3220" spans="5:14" ht="25" x14ac:dyDescent="0.3">
      <c r="E3220" s="3" t="s">
        <v>1522</v>
      </c>
      <c r="F3220" s="4"/>
      <c r="G3220" s="5">
        <v>93</v>
      </c>
      <c r="H3220" s="7">
        <v>35</v>
      </c>
      <c r="I3220" s="1">
        <v>30</v>
      </c>
      <c r="J3220" s="1">
        <v>25</v>
      </c>
      <c r="K3220" s="1">
        <v>2</v>
      </c>
      <c r="L3220" s="1">
        <v>0</v>
      </c>
      <c r="M3220" s="1">
        <v>1</v>
      </c>
      <c r="N3220" s="6">
        <v>0</v>
      </c>
    </row>
    <row r="3221" spans="5:14" ht="25" x14ac:dyDescent="0.3">
      <c r="E3221" s="3" t="s">
        <v>1523</v>
      </c>
      <c r="F3221" s="4"/>
      <c r="G3221" s="5">
        <v>102</v>
      </c>
      <c r="H3221" s="7">
        <v>29</v>
      </c>
      <c r="I3221" s="1">
        <v>39</v>
      </c>
      <c r="J3221" s="1">
        <v>19</v>
      </c>
      <c r="K3221" s="1">
        <v>9</v>
      </c>
      <c r="L3221" s="1">
        <v>2</v>
      </c>
      <c r="M3221" s="1">
        <v>4</v>
      </c>
      <c r="N3221" s="6">
        <v>0</v>
      </c>
    </row>
    <row r="3222" spans="5:14" ht="25" x14ac:dyDescent="0.3">
      <c r="E3222" s="3" t="s">
        <v>1524</v>
      </c>
      <c r="F3222" s="4"/>
      <c r="G3222" s="5">
        <v>892</v>
      </c>
      <c r="H3222" s="7">
        <v>267</v>
      </c>
      <c r="I3222" s="1">
        <v>380</v>
      </c>
      <c r="J3222" s="1">
        <v>161</v>
      </c>
      <c r="K3222" s="1">
        <v>49</v>
      </c>
      <c r="L3222" s="1">
        <v>15</v>
      </c>
      <c r="M3222" s="1">
        <v>16</v>
      </c>
      <c r="N3222" s="6">
        <v>4</v>
      </c>
    </row>
    <row r="3223" spans="5:14" ht="25" x14ac:dyDescent="0.3">
      <c r="E3223" s="3" t="s">
        <v>1525</v>
      </c>
      <c r="F3223" s="4"/>
      <c r="G3223" s="5">
        <v>673</v>
      </c>
      <c r="H3223" s="7">
        <v>140</v>
      </c>
      <c r="I3223" s="1">
        <v>300</v>
      </c>
      <c r="J3223" s="1">
        <v>128</v>
      </c>
      <c r="K3223" s="1">
        <v>70</v>
      </c>
      <c r="L3223" s="1">
        <v>20</v>
      </c>
      <c r="M3223" s="1">
        <v>11</v>
      </c>
      <c r="N3223" s="6">
        <v>4</v>
      </c>
    </row>
    <row r="3224" spans="5:14" ht="50" x14ac:dyDescent="0.3">
      <c r="E3224" s="3" t="s">
        <v>1526</v>
      </c>
      <c r="F3224" s="4"/>
      <c r="G3224" s="5">
        <v>22</v>
      </c>
      <c r="H3224" s="7">
        <v>8</v>
      </c>
      <c r="I3224" s="1">
        <v>13</v>
      </c>
      <c r="J3224" s="1">
        <v>1</v>
      </c>
      <c r="K3224" s="1">
        <v>0</v>
      </c>
      <c r="L3224" s="1">
        <v>0</v>
      </c>
      <c r="M3224" s="1">
        <v>0</v>
      </c>
      <c r="N3224" s="6">
        <v>0</v>
      </c>
    </row>
    <row r="3225" spans="5:14" ht="50" x14ac:dyDescent="0.3">
      <c r="E3225" s="3" t="s">
        <v>1527</v>
      </c>
      <c r="F3225" s="4"/>
      <c r="G3225" s="5">
        <v>9</v>
      </c>
      <c r="H3225" s="7">
        <v>4</v>
      </c>
      <c r="I3225" s="1">
        <v>4</v>
      </c>
      <c r="J3225" s="1">
        <v>1</v>
      </c>
      <c r="K3225" s="1">
        <v>0</v>
      </c>
      <c r="L3225" s="1">
        <v>0</v>
      </c>
      <c r="M3225" s="1">
        <v>0</v>
      </c>
      <c r="N3225" s="6">
        <v>0</v>
      </c>
    </row>
    <row r="3226" spans="5:14" ht="25" x14ac:dyDescent="0.3">
      <c r="E3226" s="3" t="s">
        <v>1528</v>
      </c>
      <c r="F3226" s="4"/>
      <c r="G3226" s="5">
        <v>13</v>
      </c>
      <c r="H3226" s="7">
        <v>7</v>
      </c>
      <c r="I3226" s="1">
        <v>3</v>
      </c>
      <c r="J3226" s="1">
        <v>2</v>
      </c>
      <c r="K3226" s="1">
        <v>0</v>
      </c>
      <c r="L3226" s="1">
        <v>0</v>
      </c>
      <c r="M3226" s="1">
        <v>0</v>
      </c>
      <c r="N3226" s="6">
        <v>1</v>
      </c>
    </row>
    <row r="3227" spans="5:14" ht="37.5" x14ac:dyDescent="0.3">
      <c r="E3227" s="3" t="s">
        <v>1529</v>
      </c>
      <c r="F3227" s="4"/>
      <c r="G3227" s="5">
        <v>112</v>
      </c>
      <c r="H3227" s="7">
        <v>45</v>
      </c>
      <c r="I3227" s="1">
        <v>38</v>
      </c>
      <c r="J3227" s="1">
        <v>16</v>
      </c>
      <c r="K3227" s="1">
        <v>8</v>
      </c>
      <c r="L3227" s="1">
        <v>3</v>
      </c>
      <c r="M3227" s="1">
        <v>1</v>
      </c>
      <c r="N3227" s="6">
        <v>1</v>
      </c>
    </row>
    <row r="3228" spans="5:14" ht="50" x14ac:dyDescent="0.3">
      <c r="E3228" s="3" t="s">
        <v>1530</v>
      </c>
      <c r="F3228" s="4"/>
      <c r="G3228" s="5">
        <v>35</v>
      </c>
      <c r="H3228" s="7">
        <v>14</v>
      </c>
      <c r="I3228" s="1">
        <v>9</v>
      </c>
      <c r="J3228" s="1">
        <v>8</v>
      </c>
      <c r="K3228" s="1">
        <v>3</v>
      </c>
      <c r="L3228" s="1">
        <v>1</v>
      </c>
      <c r="M3228" s="1">
        <v>0</v>
      </c>
      <c r="N3228" s="6">
        <v>0</v>
      </c>
    </row>
    <row r="3229" spans="5:14" ht="25" x14ac:dyDescent="0.3">
      <c r="E3229" s="3" t="s">
        <v>1531</v>
      </c>
      <c r="F3229" s="4"/>
      <c r="G3229" s="5">
        <v>11</v>
      </c>
      <c r="H3229" s="7">
        <v>4</v>
      </c>
      <c r="I3229" s="1">
        <v>2</v>
      </c>
      <c r="J3229" s="1">
        <v>2</v>
      </c>
      <c r="K3229" s="1">
        <v>3</v>
      </c>
      <c r="L3229" s="1">
        <v>0</v>
      </c>
      <c r="M3229" s="1">
        <v>0</v>
      </c>
      <c r="N3229" s="6">
        <v>0</v>
      </c>
    </row>
    <row r="3230" spans="5:14" ht="25" x14ac:dyDescent="0.3">
      <c r="E3230" s="3" t="s">
        <v>1532</v>
      </c>
      <c r="F3230" s="4"/>
      <c r="G3230" s="5">
        <v>28</v>
      </c>
      <c r="H3230" s="7">
        <v>8</v>
      </c>
      <c r="I3230" s="1">
        <v>13</v>
      </c>
      <c r="J3230" s="1">
        <v>5</v>
      </c>
      <c r="K3230" s="1">
        <v>2</v>
      </c>
      <c r="L3230" s="1">
        <v>0</v>
      </c>
      <c r="M3230" s="1">
        <v>0</v>
      </c>
      <c r="N3230" s="6">
        <v>0</v>
      </c>
    </row>
    <row r="3231" spans="5:14" ht="25" x14ac:dyDescent="0.3">
      <c r="E3231" s="3" t="s">
        <v>1533</v>
      </c>
      <c r="F3231" s="4"/>
      <c r="G3231" s="5">
        <v>153</v>
      </c>
      <c r="H3231" s="7">
        <v>57</v>
      </c>
      <c r="I3231" s="1">
        <v>54</v>
      </c>
      <c r="J3231" s="1">
        <v>25</v>
      </c>
      <c r="K3231" s="1">
        <v>10</v>
      </c>
      <c r="L3231" s="1">
        <v>4</v>
      </c>
      <c r="M3231" s="1">
        <v>1</v>
      </c>
      <c r="N3231" s="6">
        <v>2</v>
      </c>
    </row>
    <row r="3232" spans="5:14" ht="25" x14ac:dyDescent="0.3">
      <c r="E3232" s="3" t="s">
        <v>1534</v>
      </c>
      <c r="F3232" s="4"/>
      <c r="G3232" s="5">
        <v>94</v>
      </c>
      <c r="H3232" s="7">
        <v>23</v>
      </c>
      <c r="I3232" s="1">
        <v>46</v>
      </c>
      <c r="J3232" s="1">
        <v>10</v>
      </c>
      <c r="K3232" s="1">
        <v>9</v>
      </c>
      <c r="L3232" s="1">
        <v>3</v>
      </c>
      <c r="M3232" s="1">
        <v>3</v>
      </c>
      <c r="N3232" s="6">
        <v>0</v>
      </c>
    </row>
    <row r="3233" spans="5:14" ht="50" x14ac:dyDescent="0.3">
      <c r="E3233" s="3" t="s">
        <v>1535</v>
      </c>
      <c r="F3233" s="4"/>
      <c r="G3233" s="5">
        <v>48</v>
      </c>
      <c r="H3233" s="7">
        <v>4</v>
      </c>
      <c r="I3233" s="1">
        <v>17</v>
      </c>
      <c r="J3233" s="1">
        <v>14</v>
      </c>
      <c r="K3233" s="1">
        <v>6</v>
      </c>
      <c r="L3233" s="1">
        <v>7</v>
      </c>
      <c r="M3233" s="1">
        <v>0</v>
      </c>
      <c r="N3233" s="6">
        <v>0</v>
      </c>
    </row>
    <row r="3234" spans="5:14" ht="50" x14ac:dyDescent="0.3">
      <c r="E3234" s="3" t="s">
        <v>1536</v>
      </c>
      <c r="F3234" s="4"/>
      <c r="G3234" s="5">
        <v>12</v>
      </c>
      <c r="H3234" s="7">
        <v>0</v>
      </c>
      <c r="I3234" s="1">
        <v>5</v>
      </c>
      <c r="J3234" s="1">
        <v>4</v>
      </c>
      <c r="K3234" s="1">
        <v>1</v>
      </c>
      <c r="L3234" s="1">
        <v>2</v>
      </c>
      <c r="M3234" s="1">
        <v>0</v>
      </c>
      <c r="N3234" s="6">
        <v>0</v>
      </c>
    </row>
    <row r="3235" spans="5:14" ht="25" x14ac:dyDescent="0.3">
      <c r="E3235" s="3" t="s">
        <v>1537</v>
      </c>
      <c r="F3235" s="4"/>
      <c r="G3235" s="5">
        <v>16</v>
      </c>
      <c r="H3235" s="7">
        <v>2</v>
      </c>
      <c r="I3235" s="1">
        <v>5</v>
      </c>
      <c r="J3235" s="1">
        <v>2</v>
      </c>
      <c r="K3235" s="1">
        <v>5</v>
      </c>
      <c r="L3235" s="1">
        <v>2</v>
      </c>
      <c r="M3235" s="1">
        <v>0</v>
      </c>
      <c r="N3235" s="6">
        <v>0</v>
      </c>
    </row>
    <row r="3236" spans="5:14" ht="37.5" x14ac:dyDescent="0.3">
      <c r="E3236" s="3" t="s">
        <v>1538</v>
      </c>
      <c r="F3236" s="4"/>
      <c r="G3236" s="5">
        <v>100</v>
      </c>
      <c r="H3236" s="7">
        <v>18</v>
      </c>
      <c r="I3236" s="1">
        <v>30</v>
      </c>
      <c r="J3236" s="1">
        <v>31</v>
      </c>
      <c r="K3236" s="1">
        <v>14</v>
      </c>
      <c r="L3236" s="1">
        <v>7</v>
      </c>
      <c r="M3236" s="1">
        <v>0</v>
      </c>
      <c r="N3236" s="6">
        <v>0</v>
      </c>
    </row>
    <row r="3237" spans="5:14" ht="50" x14ac:dyDescent="0.3">
      <c r="E3237" s="3" t="s">
        <v>1539</v>
      </c>
      <c r="F3237" s="4"/>
      <c r="G3237" s="5">
        <v>23</v>
      </c>
      <c r="H3237" s="7">
        <v>2</v>
      </c>
      <c r="I3237" s="1">
        <v>5</v>
      </c>
      <c r="J3237" s="1">
        <v>5</v>
      </c>
      <c r="K3237" s="1">
        <v>4</v>
      </c>
      <c r="L3237" s="1">
        <v>7</v>
      </c>
      <c r="M3237" s="1">
        <v>0</v>
      </c>
      <c r="N3237" s="6">
        <v>0</v>
      </c>
    </row>
    <row r="3238" spans="5:14" ht="25" x14ac:dyDescent="0.3">
      <c r="E3238" s="3" t="s">
        <v>1540</v>
      </c>
      <c r="F3238" s="4"/>
      <c r="G3238" s="5">
        <v>8</v>
      </c>
      <c r="H3238" s="7">
        <v>0</v>
      </c>
      <c r="I3238" s="1">
        <v>4</v>
      </c>
      <c r="J3238" s="1">
        <v>2</v>
      </c>
      <c r="K3238" s="1">
        <v>2</v>
      </c>
      <c r="L3238" s="1">
        <v>0</v>
      </c>
      <c r="M3238" s="1">
        <v>0</v>
      </c>
      <c r="N3238" s="6">
        <v>0</v>
      </c>
    </row>
    <row r="3239" spans="5:14" ht="25" x14ac:dyDescent="0.3">
      <c r="E3239" s="3" t="s">
        <v>1541</v>
      </c>
      <c r="F3239" s="4"/>
      <c r="G3239" s="5">
        <v>15</v>
      </c>
      <c r="H3239" s="7">
        <v>1</v>
      </c>
      <c r="I3239" s="1">
        <v>5</v>
      </c>
      <c r="J3239" s="1">
        <v>3</v>
      </c>
      <c r="K3239" s="1">
        <v>4</v>
      </c>
      <c r="L3239" s="1">
        <v>2</v>
      </c>
      <c r="M3239" s="1">
        <v>0</v>
      </c>
      <c r="N3239" s="6">
        <v>0</v>
      </c>
    </row>
    <row r="3240" spans="5:14" ht="25" x14ac:dyDescent="0.3">
      <c r="E3240" s="3" t="s">
        <v>1542</v>
      </c>
      <c r="F3240" s="4"/>
      <c r="G3240" s="5">
        <v>162</v>
      </c>
      <c r="H3240" s="7">
        <v>21</v>
      </c>
      <c r="I3240" s="1">
        <v>50</v>
      </c>
      <c r="J3240" s="1">
        <v>48</v>
      </c>
      <c r="K3240" s="1">
        <v>26</v>
      </c>
      <c r="L3240" s="1">
        <v>17</v>
      </c>
      <c r="M3240" s="1">
        <v>0</v>
      </c>
      <c r="N3240" s="6">
        <v>0</v>
      </c>
    </row>
    <row r="3241" spans="5:14" ht="25" x14ac:dyDescent="0.3">
      <c r="E3241" s="3" t="s">
        <v>1543</v>
      </c>
      <c r="F3241" s="4"/>
      <c r="G3241" s="5">
        <v>130</v>
      </c>
      <c r="H3241" s="7">
        <v>16</v>
      </c>
      <c r="I3241" s="1">
        <v>27</v>
      </c>
      <c r="J3241" s="1">
        <v>36</v>
      </c>
      <c r="K3241" s="1">
        <v>30</v>
      </c>
      <c r="L3241" s="1">
        <v>19</v>
      </c>
      <c r="M3241" s="1">
        <v>2</v>
      </c>
      <c r="N3241" s="6">
        <v>0</v>
      </c>
    </row>
    <row r="3242" spans="5:14" ht="50" x14ac:dyDescent="0.3">
      <c r="E3242" s="3" t="s">
        <v>1544</v>
      </c>
      <c r="F3242" s="4"/>
      <c r="G3242" s="5">
        <v>131</v>
      </c>
      <c r="H3242" s="7">
        <v>31</v>
      </c>
      <c r="I3242" s="1">
        <v>46</v>
      </c>
      <c r="J3242" s="1">
        <v>33</v>
      </c>
      <c r="K3242" s="1">
        <v>18</v>
      </c>
      <c r="L3242" s="1">
        <v>2</v>
      </c>
      <c r="M3242" s="1">
        <v>1</v>
      </c>
      <c r="N3242" s="6">
        <v>0</v>
      </c>
    </row>
    <row r="3243" spans="5:14" ht="50" x14ac:dyDescent="0.3">
      <c r="E3243" s="3" t="s">
        <v>1545</v>
      </c>
      <c r="F3243" s="4"/>
      <c r="G3243" s="5">
        <v>53</v>
      </c>
      <c r="H3243" s="7">
        <v>10</v>
      </c>
      <c r="I3243" s="1">
        <v>12</v>
      </c>
      <c r="J3243" s="1">
        <v>16</v>
      </c>
      <c r="K3243" s="1">
        <v>9</v>
      </c>
      <c r="L3243" s="1">
        <v>6</v>
      </c>
      <c r="M3243" s="1">
        <v>0</v>
      </c>
      <c r="N3243" s="6">
        <v>0</v>
      </c>
    </row>
    <row r="3244" spans="5:14" ht="25" x14ac:dyDescent="0.3">
      <c r="E3244" s="3" t="s">
        <v>1546</v>
      </c>
      <c r="F3244" s="4"/>
      <c r="G3244" s="5">
        <v>60</v>
      </c>
      <c r="H3244" s="7">
        <v>7</v>
      </c>
      <c r="I3244" s="1">
        <v>10</v>
      </c>
      <c r="J3244" s="1">
        <v>18</v>
      </c>
      <c r="K3244" s="1">
        <v>15</v>
      </c>
      <c r="L3244" s="1">
        <v>10</v>
      </c>
      <c r="M3244" s="1">
        <v>0</v>
      </c>
      <c r="N3244" s="6">
        <v>0</v>
      </c>
    </row>
    <row r="3245" spans="5:14" ht="37.5" x14ac:dyDescent="0.3">
      <c r="E3245" s="3" t="s">
        <v>1547</v>
      </c>
      <c r="F3245" s="4"/>
      <c r="G3245" s="5">
        <v>709</v>
      </c>
      <c r="H3245" s="7">
        <v>106</v>
      </c>
      <c r="I3245" s="1">
        <v>210</v>
      </c>
      <c r="J3245" s="1">
        <v>224</v>
      </c>
      <c r="K3245" s="1">
        <v>102</v>
      </c>
      <c r="L3245" s="1">
        <v>66</v>
      </c>
      <c r="M3245" s="1">
        <v>1</v>
      </c>
      <c r="N3245" s="6">
        <v>0</v>
      </c>
    </row>
    <row r="3246" spans="5:14" ht="50" x14ac:dyDescent="0.3">
      <c r="E3246" s="3" t="s">
        <v>1548</v>
      </c>
      <c r="F3246" s="4"/>
      <c r="G3246" s="5">
        <v>222</v>
      </c>
      <c r="H3246" s="7">
        <v>25</v>
      </c>
      <c r="I3246" s="1">
        <v>71</v>
      </c>
      <c r="J3246" s="1">
        <v>74</v>
      </c>
      <c r="K3246" s="1">
        <v>33</v>
      </c>
      <c r="L3246" s="1">
        <v>19</v>
      </c>
      <c r="M3246" s="1">
        <v>0</v>
      </c>
      <c r="N3246" s="6">
        <v>0</v>
      </c>
    </row>
    <row r="3247" spans="5:14" ht="25" x14ac:dyDescent="0.3">
      <c r="E3247" s="3" t="s">
        <v>1549</v>
      </c>
      <c r="F3247" s="4"/>
      <c r="G3247" s="5">
        <v>75</v>
      </c>
      <c r="H3247" s="7">
        <v>7</v>
      </c>
      <c r="I3247" s="1">
        <v>25</v>
      </c>
      <c r="J3247" s="1">
        <v>23</v>
      </c>
      <c r="K3247" s="1">
        <v>13</v>
      </c>
      <c r="L3247" s="1">
        <v>7</v>
      </c>
      <c r="M3247" s="1">
        <v>0</v>
      </c>
      <c r="N3247" s="6">
        <v>0</v>
      </c>
    </row>
    <row r="3248" spans="5:14" ht="25" x14ac:dyDescent="0.3">
      <c r="E3248" s="3" t="s">
        <v>1550</v>
      </c>
      <c r="F3248" s="4"/>
      <c r="G3248" s="5">
        <v>82</v>
      </c>
      <c r="H3248" s="7">
        <v>11</v>
      </c>
      <c r="I3248" s="1">
        <v>24</v>
      </c>
      <c r="J3248" s="1">
        <v>22</v>
      </c>
      <c r="K3248" s="1">
        <v>15</v>
      </c>
      <c r="L3248" s="1">
        <v>9</v>
      </c>
      <c r="M3248" s="1">
        <v>0</v>
      </c>
      <c r="N3248" s="6">
        <v>1</v>
      </c>
    </row>
    <row r="3249" spans="5:14" ht="25" x14ac:dyDescent="0.3">
      <c r="E3249" s="3" t="s">
        <v>1551</v>
      </c>
      <c r="F3249" s="4"/>
      <c r="G3249" s="5">
        <v>1012</v>
      </c>
      <c r="H3249" s="7">
        <v>142</v>
      </c>
      <c r="I3249" s="1">
        <v>300</v>
      </c>
      <c r="J3249" s="1">
        <v>318</v>
      </c>
      <c r="K3249" s="1">
        <v>156</v>
      </c>
      <c r="L3249" s="1">
        <v>93</v>
      </c>
      <c r="M3249" s="1">
        <v>2</v>
      </c>
      <c r="N3249" s="6">
        <v>1</v>
      </c>
    </row>
    <row r="3250" spans="5:14" ht="25" x14ac:dyDescent="0.3">
      <c r="E3250" s="3" t="s">
        <v>1552</v>
      </c>
      <c r="F3250" s="4"/>
      <c r="G3250" s="5">
        <v>1122</v>
      </c>
      <c r="H3250" s="7">
        <v>160</v>
      </c>
      <c r="I3250" s="1">
        <v>279</v>
      </c>
      <c r="J3250" s="1">
        <v>334</v>
      </c>
      <c r="K3250" s="1">
        <v>180</v>
      </c>
      <c r="L3250" s="1">
        <v>153</v>
      </c>
      <c r="M3250" s="1">
        <v>14</v>
      </c>
      <c r="N3250" s="6">
        <v>2</v>
      </c>
    </row>
    <row r="3251" spans="5:14" ht="50" x14ac:dyDescent="0.3">
      <c r="E3251" s="3" t="s">
        <v>1553</v>
      </c>
      <c r="F3251" s="4"/>
      <c r="G3251" s="5">
        <v>383</v>
      </c>
      <c r="H3251" s="7">
        <v>84</v>
      </c>
      <c r="I3251" s="1">
        <v>126</v>
      </c>
      <c r="J3251" s="1">
        <v>99</v>
      </c>
      <c r="K3251" s="1">
        <v>46</v>
      </c>
      <c r="L3251" s="1">
        <v>25</v>
      </c>
      <c r="M3251" s="1">
        <v>3</v>
      </c>
      <c r="N3251" s="6">
        <v>0</v>
      </c>
    </row>
    <row r="3252" spans="5:14" ht="50" x14ac:dyDescent="0.3">
      <c r="E3252" s="3" t="s">
        <v>1554</v>
      </c>
      <c r="F3252" s="4"/>
      <c r="G3252" s="5">
        <v>227</v>
      </c>
      <c r="H3252" s="7">
        <v>49</v>
      </c>
      <c r="I3252" s="1">
        <v>75</v>
      </c>
      <c r="J3252" s="1">
        <v>60</v>
      </c>
      <c r="K3252" s="1">
        <v>30</v>
      </c>
      <c r="L3252" s="1">
        <v>12</v>
      </c>
      <c r="M3252" s="1">
        <v>1</v>
      </c>
      <c r="N3252" s="6">
        <v>0</v>
      </c>
    </row>
    <row r="3253" spans="5:14" ht="25" x14ac:dyDescent="0.3">
      <c r="E3253" s="3" t="s">
        <v>1555</v>
      </c>
      <c r="F3253" s="4"/>
      <c r="G3253" s="5">
        <v>163</v>
      </c>
      <c r="H3253" s="7">
        <v>37</v>
      </c>
      <c r="I3253" s="1">
        <v>42</v>
      </c>
      <c r="J3253" s="1">
        <v>49</v>
      </c>
      <c r="K3253" s="1">
        <v>22</v>
      </c>
      <c r="L3253" s="1">
        <v>13</v>
      </c>
      <c r="M3253" s="1">
        <v>0</v>
      </c>
      <c r="N3253" s="6">
        <v>0</v>
      </c>
    </row>
    <row r="3254" spans="5:14" ht="37.5" x14ac:dyDescent="0.3">
      <c r="E3254" s="3" t="s">
        <v>1556</v>
      </c>
      <c r="F3254" s="4"/>
      <c r="G3254" s="5">
        <v>1882</v>
      </c>
      <c r="H3254" s="7">
        <v>331</v>
      </c>
      <c r="I3254" s="1">
        <v>565</v>
      </c>
      <c r="J3254" s="1">
        <v>555</v>
      </c>
      <c r="K3254" s="1">
        <v>264</v>
      </c>
      <c r="L3254" s="1">
        <v>146</v>
      </c>
      <c r="M3254" s="1">
        <v>21</v>
      </c>
      <c r="N3254" s="6">
        <v>0</v>
      </c>
    </row>
    <row r="3255" spans="5:14" ht="50" x14ac:dyDescent="0.3">
      <c r="E3255" s="3" t="s">
        <v>1557</v>
      </c>
      <c r="F3255" s="4"/>
      <c r="G3255" s="5">
        <v>566</v>
      </c>
      <c r="H3255" s="7">
        <v>94</v>
      </c>
      <c r="I3255" s="1">
        <v>155</v>
      </c>
      <c r="J3255" s="1">
        <v>177</v>
      </c>
      <c r="K3255" s="1">
        <v>96</v>
      </c>
      <c r="L3255" s="1">
        <v>36</v>
      </c>
      <c r="M3255" s="1">
        <v>8</v>
      </c>
      <c r="N3255" s="6">
        <v>0</v>
      </c>
    </row>
    <row r="3256" spans="5:14" ht="25" x14ac:dyDescent="0.3">
      <c r="E3256" s="3" t="s">
        <v>1558</v>
      </c>
      <c r="F3256" s="4"/>
      <c r="G3256" s="5">
        <v>191</v>
      </c>
      <c r="H3256" s="7">
        <v>37</v>
      </c>
      <c r="I3256" s="1">
        <v>60</v>
      </c>
      <c r="J3256" s="1">
        <v>42</v>
      </c>
      <c r="K3256" s="1">
        <v>30</v>
      </c>
      <c r="L3256" s="1">
        <v>19</v>
      </c>
      <c r="M3256" s="1">
        <v>3</v>
      </c>
      <c r="N3256" s="6">
        <v>0</v>
      </c>
    </row>
    <row r="3257" spans="5:14" ht="25" x14ac:dyDescent="0.3">
      <c r="E3257" s="3" t="s">
        <v>1559</v>
      </c>
      <c r="F3257" s="4"/>
      <c r="G3257" s="5">
        <v>211</v>
      </c>
      <c r="H3257" s="7">
        <v>29</v>
      </c>
      <c r="I3257" s="1">
        <v>64</v>
      </c>
      <c r="J3257" s="1">
        <v>74</v>
      </c>
      <c r="K3257" s="1">
        <v>24</v>
      </c>
      <c r="L3257" s="1">
        <v>18</v>
      </c>
      <c r="M3257" s="1">
        <v>2</v>
      </c>
      <c r="N3257" s="6">
        <v>0</v>
      </c>
    </row>
    <row r="3258" spans="5:14" ht="25" x14ac:dyDescent="0.3">
      <c r="E3258" s="3" t="s">
        <v>1560</v>
      </c>
      <c r="F3258" s="4"/>
      <c r="G3258" s="5">
        <v>2628</v>
      </c>
      <c r="H3258" s="7">
        <v>466</v>
      </c>
      <c r="I3258" s="1">
        <v>784</v>
      </c>
      <c r="J3258" s="1">
        <v>772</v>
      </c>
      <c r="K3258" s="1">
        <v>371</v>
      </c>
      <c r="L3258" s="1">
        <v>206</v>
      </c>
      <c r="M3258" s="1">
        <v>29</v>
      </c>
      <c r="N3258" s="6">
        <v>0</v>
      </c>
    </row>
    <row r="3259" spans="5:14" ht="25" x14ac:dyDescent="0.3">
      <c r="E3259" s="3" t="s">
        <v>1561</v>
      </c>
      <c r="F3259" s="4"/>
      <c r="G3259" s="5">
        <v>2642</v>
      </c>
      <c r="H3259" s="7">
        <v>325</v>
      </c>
      <c r="I3259" s="1">
        <v>703</v>
      </c>
      <c r="J3259" s="1">
        <v>755</v>
      </c>
      <c r="K3259" s="1">
        <v>501</v>
      </c>
      <c r="L3259" s="1">
        <v>331</v>
      </c>
      <c r="M3259" s="1">
        <v>24</v>
      </c>
      <c r="N3259" s="6">
        <v>3</v>
      </c>
    </row>
    <row r="3260" spans="5:14" ht="50" x14ac:dyDescent="0.3">
      <c r="E3260" s="3" t="s">
        <v>1562</v>
      </c>
      <c r="F3260" s="4"/>
      <c r="G3260" s="5">
        <v>1089</v>
      </c>
      <c r="H3260" s="7">
        <v>246</v>
      </c>
      <c r="I3260" s="1">
        <v>360</v>
      </c>
      <c r="J3260" s="1">
        <v>304</v>
      </c>
      <c r="K3260" s="1">
        <v>107</v>
      </c>
      <c r="L3260" s="1">
        <v>56</v>
      </c>
      <c r="M3260" s="1">
        <v>14</v>
      </c>
      <c r="N3260" s="6">
        <v>2</v>
      </c>
    </row>
    <row r="3261" spans="5:14" ht="50" x14ac:dyDescent="0.3">
      <c r="E3261" s="3" t="s">
        <v>1563</v>
      </c>
      <c r="F3261" s="4"/>
      <c r="G3261" s="5">
        <v>781</v>
      </c>
      <c r="H3261" s="7">
        <v>171</v>
      </c>
      <c r="I3261" s="1">
        <v>260</v>
      </c>
      <c r="J3261" s="1">
        <v>217</v>
      </c>
      <c r="K3261" s="1">
        <v>80</v>
      </c>
      <c r="L3261" s="1">
        <v>42</v>
      </c>
      <c r="M3261" s="1">
        <v>9</v>
      </c>
      <c r="N3261" s="6">
        <v>2</v>
      </c>
    </row>
    <row r="3262" spans="5:14" ht="25" x14ac:dyDescent="0.3">
      <c r="E3262" s="3" t="s">
        <v>1564</v>
      </c>
      <c r="F3262" s="4"/>
      <c r="G3262" s="5">
        <v>461</v>
      </c>
      <c r="H3262" s="7">
        <v>109</v>
      </c>
      <c r="I3262" s="1">
        <v>141</v>
      </c>
      <c r="J3262" s="1">
        <v>125</v>
      </c>
      <c r="K3262" s="1">
        <v>57</v>
      </c>
      <c r="L3262" s="1">
        <v>26</v>
      </c>
      <c r="M3262" s="1">
        <v>3</v>
      </c>
      <c r="N3262" s="6">
        <v>0</v>
      </c>
    </row>
    <row r="3263" spans="5:14" ht="37.5" x14ac:dyDescent="0.3">
      <c r="E3263" s="3" t="s">
        <v>1565</v>
      </c>
      <c r="F3263" s="4"/>
      <c r="G3263" s="5">
        <v>3757</v>
      </c>
      <c r="H3263" s="7">
        <v>785</v>
      </c>
      <c r="I3263" s="1">
        <v>1258</v>
      </c>
      <c r="J3263" s="1">
        <v>1028</v>
      </c>
      <c r="K3263" s="1">
        <v>430</v>
      </c>
      <c r="L3263" s="1">
        <v>203</v>
      </c>
      <c r="M3263" s="1">
        <v>48</v>
      </c>
      <c r="N3263" s="6">
        <v>5</v>
      </c>
    </row>
    <row r="3264" spans="5:14" ht="50" x14ac:dyDescent="0.3">
      <c r="E3264" s="3" t="s">
        <v>1566</v>
      </c>
      <c r="F3264" s="4"/>
      <c r="G3264" s="5">
        <v>1026</v>
      </c>
      <c r="H3264" s="7">
        <v>223</v>
      </c>
      <c r="I3264" s="1">
        <v>354</v>
      </c>
      <c r="J3264" s="1">
        <v>280</v>
      </c>
      <c r="K3264" s="1">
        <v>123</v>
      </c>
      <c r="L3264" s="1">
        <v>37</v>
      </c>
      <c r="M3264" s="1">
        <v>8</v>
      </c>
      <c r="N3264" s="6">
        <v>1</v>
      </c>
    </row>
    <row r="3265" spans="5:14" ht="25" x14ac:dyDescent="0.3">
      <c r="E3265" s="3" t="s">
        <v>1567</v>
      </c>
      <c r="F3265" s="4"/>
      <c r="G3265" s="5">
        <v>417</v>
      </c>
      <c r="H3265" s="7">
        <v>93</v>
      </c>
      <c r="I3265" s="1">
        <v>125</v>
      </c>
      <c r="J3265" s="1">
        <v>120</v>
      </c>
      <c r="K3265" s="1">
        <v>52</v>
      </c>
      <c r="L3265" s="1">
        <v>24</v>
      </c>
      <c r="M3265" s="1">
        <v>3</v>
      </c>
      <c r="N3265" s="6">
        <v>0</v>
      </c>
    </row>
    <row r="3266" spans="5:14" ht="25" x14ac:dyDescent="0.3">
      <c r="E3266" s="3" t="s">
        <v>1568</v>
      </c>
      <c r="F3266" s="4"/>
      <c r="G3266" s="5">
        <v>515</v>
      </c>
      <c r="H3266" s="7">
        <v>100</v>
      </c>
      <c r="I3266" s="1">
        <v>155</v>
      </c>
      <c r="J3266" s="1">
        <v>145</v>
      </c>
      <c r="K3266" s="1">
        <v>68</v>
      </c>
      <c r="L3266" s="1">
        <v>28</v>
      </c>
      <c r="M3266" s="1">
        <v>15</v>
      </c>
      <c r="N3266" s="6">
        <v>4</v>
      </c>
    </row>
    <row r="3267" spans="5:14" ht="25" x14ac:dyDescent="0.3">
      <c r="E3267" s="3" t="s">
        <v>1569</v>
      </c>
      <c r="F3267" s="4"/>
      <c r="G3267" s="5">
        <v>5303</v>
      </c>
      <c r="H3267" s="7">
        <v>1077</v>
      </c>
      <c r="I3267" s="1">
        <v>1752</v>
      </c>
      <c r="J3267" s="1">
        <v>1459</v>
      </c>
      <c r="K3267" s="1">
        <v>637</v>
      </c>
      <c r="L3267" s="1">
        <v>303</v>
      </c>
      <c r="M3267" s="1">
        <v>68</v>
      </c>
      <c r="N3267" s="6">
        <v>7</v>
      </c>
    </row>
    <row r="3268" spans="5:14" ht="25" x14ac:dyDescent="0.3">
      <c r="E3268" s="3" t="s">
        <v>1570</v>
      </c>
      <c r="F3268" s="4"/>
      <c r="G3268" s="5">
        <v>3740</v>
      </c>
      <c r="H3268" s="7">
        <v>544</v>
      </c>
      <c r="I3268" s="1">
        <v>1149</v>
      </c>
      <c r="J3268" s="1">
        <v>941</v>
      </c>
      <c r="K3268" s="1">
        <v>598</v>
      </c>
      <c r="L3268" s="1">
        <v>420</v>
      </c>
      <c r="M3268" s="1">
        <v>74</v>
      </c>
      <c r="N3268" s="6">
        <v>14</v>
      </c>
    </row>
    <row r="3269" spans="5:14" ht="50" x14ac:dyDescent="0.3">
      <c r="E3269" s="3" t="s">
        <v>1571</v>
      </c>
      <c r="F3269" s="4"/>
      <c r="G3269" s="5">
        <v>1024</v>
      </c>
      <c r="H3269" s="7">
        <v>235</v>
      </c>
      <c r="I3269" s="1">
        <v>356</v>
      </c>
      <c r="J3269" s="1">
        <v>286</v>
      </c>
      <c r="K3269" s="1">
        <v>80</v>
      </c>
      <c r="L3269" s="1">
        <v>42</v>
      </c>
      <c r="M3269" s="1">
        <v>19</v>
      </c>
      <c r="N3269" s="6">
        <v>6</v>
      </c>
    </row>
    <row r="3270" spans="5:14" ht="50" x14ac:dyDescent="0.3">
      <c r="E3270" s="3" t="s">
        <v>1572</v>
      </c>
      <c r="F3270" s="4"/>
      <c r="G3270" s="5">
        <v>604</v>
      </c>
      <c r="H3270" s="7">
        <v>141</v>
      </c>
      <c r="I3270" s="1">
        <v>211</v>
      </c>
      <c r="J3270" s="1">
        <v>154</v>
      </c>
      <c r="K3270" s="1">
        <v>56</v>
      </c>
      <c r="L3270" s="1">
        <v>26</v>
      </c>
      <c r="M3270" s="1">
        <v>11</v>
      </c>
      <c r="N3270" s="6">
        <v>5</v>
      </c>
    </row>
    <row r="3271" spans="5:14" ht="25" x14ac:dyDescent="0.3">
      <c r="E3271" s="3" t="s">
        <v>1573</v>
      </c>
      <c r="F3271" s="4"/>
      <c r="G3271" s="5">
        <v>489</v>
      </c>
      <c r="H3271" s="7">
        <v>102</v>
      </c>
      <c r="I3271" s="1">
        <v>173</v>
      </c>
      <c r="J3271" s="1">
        <v>133</v>
      </c>
      <c r="K3271" s="1">
        <v>40</v>
      </c>
      <c r="L3271" s="1">
        <v>27</v>
      </c>
      <c r="M3271" s="1">
        <v>12</v>
      </c>
      <c r="N3271" s="6">
        <v>2</v>
      </c>
    </row>
    <row r="3272" spans="5:14" ht="37.5" x14ac:dyDescent="0.3">
      <c r="E3272" s="3" t="s">
        <v>1574</v>
      </c>
      <c r="F3272" s="4"/>
      <c r="G3272" s="5">
        <v>3526</v>
      </c>
      <c r="H3272" s="7">
        <v>709</v>
      </c>
      <c r="I3272" s="1">
        <v>1222</v>
      </c>
      <c r="J3272" s="1">
        <v>948</v>
      </c>
      <c r="K3272" s="1">
        <v>376</v>
      </c>
      <c r="L3272" s="1">
        <v>195</v>
      </c>
      <c r="M3272" s="1">
        <v>60</v>
      </c>
      <c r="N3272" s="6">
        <v>16</v>
      </c>
    </row>
    <row r="3273" spans="5:14" ht="50" x14ac:dyDescent="0.3">
      <c r="E3273" s="3" t="s">
        <v>1575</v>
      </c>
      <c r="F3273" s="4"/>
      <c r="G3273" s="5">
        <v>745</v>
      </c>
      <c r="H3273" s="7">
        <v>164</v>
      </c>
      <c r="I3273" s="1">
        <v>246</v>
      </c>
      <c r="J3273" s="1">
        <v>207</v>
      </c>
      <c r="K3273" s="1">
        <v>88</v>
      </c>
      <c r="L3273" s="1">
        <v>31</v>
      </c>
      <c r="M3273" s="1">
        <v>9</v>
      </c>
      <c r="N3273" s="6">
        <v>0</v>
      </c>
    </row>
    <row r="3274" spans="5:14" ht="25" x14ac:dyDescent="0.3">
      <c r="E3274" s="3" t="s">
        <v>1576</v>
      </c>
      <c r="F3274" s="4"/>
      <c r="G3274" s="5">
        <v>500</v>
      </c>
      <c r="H3274" s="7">
        <v>104</v>
      </c>
      <c r="I3274" s="1">
        <v>185</v>
      </c>
      <c r="J3274" s="1">
        <v>131</v>
      </c>
      <c r="K3274" s="1">
        <v>49</v>
      </c>
      <c r="L3274" s="1">
        <v>25</v>
      </c>
      <c r="M3274" s="1">
        <v>3</v>
      </c>
      <c r="N3274" s="6">
        <v>3</v>
      </c>
    </row>
    <row r="3275" spans="5:14" ht="25" x14ac:dyDescent="0.3">
      <c r="E3275" s="3" t="s">
        <v>1577</v>
      </c>
      <c r="F3275" s="4"/>
      <c r="G3275" s="5">
        <v>456</v>
      </c>
      <c r="H3275" s="7">
        <v>82</v>
      </c>
      <c r="I3275" s="1">
        <v>160</v>
      </c>
      <c r="J3275" s="1">
        <v>130</v>
      </c>
      <c r="K3275" s="1">
        <v>47</v>
      </c>
      <c r="L3275" s="1">
        <v>25</v>
      </c>
      <c r="M3275" s="1">
        <v>10</v>
      </c>
      <c r="N3275" s="6">
        <v>2</v>
      </c>
    </row>
    <row r="3276" spans="5:14" ht="25" x14ac:dyDescent="0.3">
      <c r="E3276" s="3" t="s">
        <v>1578</v>
      </c>
      <c r="F3276" s="4"/>
      <c r="G3276" s="5">
        <v>4712</v>
      </c>
      <c r="H3276" s="7">
        <v>936</v>
      </c>
      <c r="I3276" s="1">
        <v>1621</v>
      </c>
      <c r="J3276" s="1">
        <v>1268</v>
      </c>
      <c r="K3276" s="1">
        <v>518</v>
      </c>
      <c r="L3276" s="1">
        <v>265</v>
      </c>
      <c r="M3276" s="1">
        <v>83</v>
      </c>
      <c r="N3276" s="6">
        <v>21</v>
      </c>
    </row>
    <row r="3277" spans="5:14" ht="25" x14ac:dyDescent="0.3">
      <c r="E3277" s="3" t="s">
        <v>1579</v>
      </c>
      <c r="F3277" s="4"/>
      <c r="G3277" s="5">
        <v>3234</v>
      </c>
      <c r="H3277" s="7">
        <v>439</v>
      </c>
      <c r="I3277" s="1">
        <v>1010</v>
      </c>
      <c r="J3277" s="1">
        <v>890</v>
      </c>
      <c r="K3277" s="1">
        <v>461</v>
      </c>
      <c r="L3277" s="1">
        <v>339</v>
      </c>
      <c r="M3277" s="1">
        <v>85</v>
      </c>
      <c r="N3277" s="6">
        <v>10</v>
      </c>
    </row>
    <row r="3278" spans="5:14" ht="50" x14ac:dyDescent="0.3">
      <c r="E3278" s="3" t="s">
        <v>1580</v>
      </c>
      <c r="F3278" s="4"/>
      <c r="G3278" s="5">
        <v>417</v>
      </c>
      <c r="H3278" s="7">
        <v>109</v>
      </c>
      <c r="I3278" s="1">
        <v>153</v>
      </c>
      <c r="J3278" s="1">
        <v>105</v>
      </c>
      <c r="K3278" s="1">
        <v>28</v>
      </c>
      <c r="L3278" s="1">
        <v>18</v>
      </c>
      <c r="M3278" s="1">
        <v>4</v>
      </c>
      <c r="N3278" s="6">
        <v>0</v>
      </c>
    </row>
    <row r="3279" spans="5:14" ht="50" x14ac:dyDescent="0.3">
      <c r="E3279" s="3" t="s">
        <v>1581</v>
      </c>
      <c r="F3279" s="4"/>
      <c r="G3279" s="5">
        <v>173</v>
      </c>
      <c r="H3279" s="7">
        <v>53</v>
      </c>
      <c r="I3279" s="1">
        <v>62</v>
      </c>
      <c r="J3279" s="1">
        <v>40</v>
      </c>
      <c r="K3279" s="1">
        <v>8</v>
      </c>
      <c r="L3279" s="1">
        <v>7</v>
      </c>
      <c r="M3279" s="1">
        <v>2</v>
      </c>
      <c r="N3279" s="6">
        <v>1</v>
      </c>
    </row>
    <row r="3280" spans="5:14" ht="25" x14ac:dyDescent="0.3">
      <c r="E3280" s="3" t="s">
        <v>1582</v>
      </c>
      <c r="F3280" s="4"/>
      <c r="G3280" s="5">
        <v>212</v>
      </c>
      <c r="H3280" s="7">
        <v>58</v>
      </c>
      <c r="I3280" s="1">
        <v>75</v>
      </c>
      <c r="J3280" s="1">
        <v>47</v>
      </c>
      <c r="K3280" s="1">
        <v>17</v>
      </c>
      <c r="L3280" s="1">
        <v>7</v>
      </c>
      <c r="M3280" s="1">
        <v>5</v>
      </c>
      <c r="N3280" s="6">
        <v>3</v>
      </c>
    </row>
    <row r="3281" spans="5:14" ht="37.5" x14ac:dyDescent="0.3">
      <c r="E3281" s="3" t="s">
        <v>1583</v>
      </c>
      <c r="F3281" s="4"/>
      <c r="G3281" s="5">
        <v>1402</v>
      </c>
      <c r="H3281" s="7">
        <v>322</v>
      </c>
      <c r="I3281" s="1">
        <v>536</v>
      </c>
      <c r="J3281" s="1">
        <v>346</v>
      </c>
      <c r="K3281" s="1">
        <v>118</v>
      </c>
      <c r="L3281" s="1">
        <v>62</v>
      </c>
      <c r="M3281" s="1">
        <v>17</v>
      </c>
      <c r="N3281" s="6">
        <v>1</v>
      </c>
    </row>
    <row r="3282" spans="5:14" ht="50" x14ac:dyDescent="0.3">
      <c r="E3282" s="3" t="s">
        <v>1584</v>
      </c>
      <c r="F3282" s="4"/>
      <c r="G3282" s="5">
        <v>237</v>
      </c>
      <c r="H3282" s="7">
        <v>58</v>
      </c>
      <c r="I3282" s="1">
        <v>86</v>
      </c>
      <c r="J3282" s="1">
        <v>59</v>
      </c>
      <c r="K3282" s="1">
        <v>22</v>
      </c>
      <c r="L3282" s="1">
        <v>9</v>
      </c>
      <c r="M3282" s="1">
        <v>3</v>
      </c>
      <c r="N3282" s="6">
        <v>0</v>
      </c>
    </row>
    <row r="3283" spans="5:14" ht="25" x14ac:dyDescent="0.3">
      <c r="E3283" s="3" t="s">
        <v>1585</v>
      </c>
      <c r="F3283" s="4"/>
      <c r="G3283" s="5">
        <v>287</v>
      </c>
      <c r="H3283" s="7">
        <v>78</v>
      </c>
      <c r="I3283" s="1">
        <v>113</v>
      </c>
      <c r="J3283" s="1">
        <v>63</v>
      </c>
      <c r="K3283" s="1">
        <v>29</v>
      </c>
      <c r="L3283" s="1">
        <v>2</v>
      </c>
      <c r="M3283" s="1">
        <v>2</v>
      </c>
      <c r="N3283" s="6">
        <v>0</v>
      </c>
    </row>
    <row r="3284" spans="5:14" ht="25" x14ac:dyDescent="0.3">
      <c r="E3284" s="3" t="s">
        <v>1586</v>
      </c>
      <c r="F3284" s="4"/>
      <c r="G3284" s="5">
        <v>191</v>
      </c>
      <c r="H3284" s="7">
        <v>49</v>
      </c>
      <c r="I3284" s="1">
        <v>68</v>
      </c>
      <c r="J3284" s="1">
        <v>50</v>
      </c>
      <c r="K3284" s="1">
        <v>10</v>
      </c>
      <c r="L3284" s="1">
        <v>5</v>
      </c>
      <c r="M3284" s="1">
        <v>8</v>
      </c>
      <c r="N3284" s="6">
        <v>1</v>
      </c>
    </row>
    <row r="3285" spans="5:14" ht="25" x14ac:dyDescent="0.3">
      <c r="E3285" s="3" t="s">
        <v>1587</v>
      </c>
      <c r="F3285" s="4"/>
      <c r="G3285" s="5">
        <v>1828</v>
      </c>
      <c r="H3285" s="7">
        <v>415</v>
      </c>
      <c r="I3285" s="1">
        <v>687</v>
      </c>
      <c r="J3285" s="1">
        <v>461</v>
      </c>
      <c r="K3285" s="1">
        <v>153</v>
      </c>
      <c r="L3285" s="1">
        <v>79</v>
      </c>
      <c r="M3285" s="1">
        <v>28</v>
      </c>
      <c r="N3285" s="6">
        <v>5</v>
      </c>
    </row>
    <row r="3286" spans="5:14" ht="25" x14ac:dyDescent="0.3">
      <c r="E3286" s="3" t="s">
        <v>1588</v>
      </c>
      <c r="F3286" s="4"/>
      <c r="G3286" s="5">
        <v>1070</v>
      </c>
      <c r="H3286" s="7">
        <v>193</v>
      </c>
      <c r="I3286" s="1">
        <v>396</v>
      </c>
      <c r="J3286" s="1">
        <v>250</v>
      </c>
      <c r="K3286" s="1">
        <v>123</v>
      </c>
      <c r="L3286" s="1">
        <v>72</v>
      </c>
      <c r="M3286" s="1">
        <v>28</v>
      </c>
      <c r="N3286" s="6">
        <v>8</v>
      </c>
    </row>
    <row r="3287" spans="5:14" ht="50" x14ac:dyDescent="0.3">
      <c r="E3287" s="3" t="s">
        <v>1589</v>
      </c>
      <c r="F3287" s="4"/>
      <c r="G3287" s="5">
        <v>141</v>
      </c>
      <c r="H3287" s="7">
        <v>37</v>
      </c>
      <c r="I3287" s="1">
        <v>57</v>
      </c>
      <c r="J3287" s="1">
        <v>32</v>
      </c>
      <c r="K3287" s="1">
        <v>11</v>
      </c>
      <c r="L3287" s="1">
        <v>2</v>
      </c>
      <c r="M3287" s="1">
        <v>2</v>
      </c>
      <c r="N3287" s="6">
        <v>0</v>
      </c>
    </row>
    <row r="3288" spans="5:14" ht="50" x14ac:dyDescent="0.3">
      <c r="E3288" s="3" t="s">
        <v>1590</v>
      </c>
      <c r="F3288" s="4"/>
      <c r="G3288" s="5">
        <v>77</v>
      </c>
      <c r="H3288" s="7">
        <v>26</v>
      </c>
      <c r="I3288" s="1">
        <v>31</v>
      </c>
      <c r="J3288" s="1">
        <v>16</v>
      </c>
      <c r="K3288" s="1">
        <v>2</v>
      </c>
      <c r="L3288" s="1">
        <v>2</v>
      </c>
      <c r="M3288" s="1">
        <v>0</v>
      </c>
      <c r="N3288" s="6">
        <v>0</v>
      </c>
    </row>
    <row r="3289" spans="5:14" ht="25" x14ac:dyDescent="0.3">
      <c r="E3289" s="3" t="s">
        <v>1591</v>
      </c>
      <c r="F3289" s="4"/>
      <c r="G3289" s="5">
        <v>66</v>
      </c>
      <c r="H3289" s="7">
        <v>20</v>
      </c>
      <c r="I3289" s="1">
        <v>31</v>
      </c>
      <c r="J3289" s="1">
        <v>10</v>
      </c>
      <c r="K3289" s="1">
        <v>4</v>
      </c>
      <c r="L3289" s="1">
        <v>1</v>
      </c>
      <c r="M3289" s="1">
        <v>0</v>
      </c>
      <c r="N3289" s="6">
        <v>0</v>
      </c>
    </row>
    <row r="3290" spans="5:14" ht="37.5" x14ac:dyDescent="0.3">
      <c r="E3290" s="3" t="s">
        <v>1592</v>
      </c>
      <c r="F3290" s="4"/>
      <c r="G3290" s="5">
        <v>497</v>
      </c>
      <c r="H3290" s="7">
        <v>122</v>
      </c>
      <c r="I3290" s="1">
        <v>194</v>
      </c>
      <c r="J3290" s="1">
        <v>130</v>
      </c>
      <c r="K3290" s="1">
        <v>30</v>
      </c>
      <c r="L3290" s="1">
        <v>15</v>
      </c>
      <c r="M3290" s="1">
        <v>4</v>
      </c>
      <c r="N3290" s="6">
        <v>2</v>
      </c>
    </row>
    <row r="3291" spans="5:14" ht="50" x14ac:dyDescent="0.3">
      <c r="E3291" s="3" t="s">
        <v>1593</v>
      </c>
      <c r="F3291" s="4"/>
      <c r="G3291" s="5">
        <v>106</v>
      </c>
      <c r="H3291" s="7">
        <v>25</v>
      </c>
      <c r="I3291" s="1">
        <v>38</v>
      </c>
      <c r="J3291" s="1">
        <v>31</v>
      </c>
      <c r="K3291" s="1">
        <v>6</v>
      </c>
      <c r="L3291" s="1">
        <v>5</v>
      </c>
      <c r="M3291" s="1">
        <v>1</v>
      </c>
      <c r="N3291" s="6">
        <v>0</v>
      </c>
    </row>
    <row r="3292" spans="5:14" ht="25" x14ac:dyDescent="0.3">
      <c r="E3292" s="3" t="s">
        <v>1594</v>
      </c>
      <c r="F3292" s="4"/>
      <c r="G3292" s="5">
        <v>94</v>
      </c>
      <c r="H3292" s="7">
        <v>28</v>
      </c>
      <c r="I3292" s="1">
        <v>34</v>
      </c>
      <c r="J3292" s="1">
        <v>22</v>
      </c>
      <c r="K3292" s="1">
        <v>8</v>
      </c>
      <c r="L3292" s="1">
        <v>2</v>
      </c>
      <c r="M3292" s="1">
        <v>0</v>
      </c>
      <c r="N3292" s="6">
        <v>0</v>
      </c>
    </row>
    <row r="3293" spans="5:14" ht="25" x14ac:dyDescent="0.3">
      <c r="E3293" s="3" t="s">
        <v>1595</v>
      </c>
      <c r="F3293" s="4"/>
      <c r="G3293" s="5">
        <v>66</v>
      </c>
      <c r="H3293" s="7">
        <v>15</v>
      </c>
      <c r="I3293" s="1">
        <v>24</v>
      </c>
      <c r="J3293" s="1">
        <v>20</v>
      </c>
      <c r="K3293" s="1">
        <v>4</v>
      </c>
      <c r="L3293" s="1">
        <v>2</v>
      </c>
      <c r="M3293" s="1">
        <v>1</v>
      </c>
      <c r="N3293" s="6">
        <v>0</v>
      </c>
    </row>
    <row r="3294" spans="5:14" ht="25" x14ac:dyDescent="0.3">
      <c r="E3294" s="3" t="s">
        <v>1596</v>
      </c>
      <c r="F3294" s="4"/>
      <c r="G3294" s="5">
        <v>650</v>
      </c>
      <c r="H3294" s="7">
        <v>165</v>
      </c>
      <c r="I3294" s="1">
        <v>251</v>
      </c>
      <c r="J3294" s="1">
        <v>160</v>
      </c>
      <c r="K3294" s="1">
        <v>47</v>
      </c>
      <c r="L3294" s="1">
        <v>19</v>
      </c>
      <c r="M3294" s="1">
        <v>6</v>
      </c>
      <c r="N3294" s="6">
        <v>2</v>
      </c>
    </row>
    <row r="3295" spans="5:14" ht="25" x14ac:dyDescent="0.3">
      <c r="E3295" s="3" t="s">
        <v>1597</v>
      </c>
      <c r="F3295" s="4"/>
      <c r="G3295" s="5">
        <v>253</v>
      </c>
      <c r="H3295" s="7">
        <v>49</v>
      </c>
      <c r="I3295" s="1">
        <v>103</v>
      </c>
      <c r="J3295" s="1">
        <v>52</v>
      </c>
      <c r="K3295" s="1">
        <v>28</v>
      </c>
      <c r="L3295" s="1">
        <v>12</v>
      </c>
      <c r="M3295" s="1">
        <v>7</v>
      </c>
      <c r="N3295" s="6">
        <v>2</v>
      </c>
    </row>
    <row r="3296" spans="5:14" ht="50" x14ac:dyDescent="0.3">
      <c r="E3296" s="3" t="s">
        <v>1598</v>
      </c>
      <c r="F3296" s="4"/>
      <c r="G3296" s="5">
        <v>25</v>
      </c>
      <c r="H3296" s="7">
        <v>8</v>
      </c>
      <c r="I3296" s="1">
        <v>12</v>
      </c>
      <c r="J3296" s="1">
        <v>4</v>
      </c>
      <c r="K3296" s="1">
        <v>0</v>
      </c>
      <c r="L3296" s="1">
        <v>1</v>
      </c>
      <c r="M3296" s="1">
        <v>0</v>
      </c>
      <c r="N3296" s="6">
        <v>0</v>
      </c>
    </row>
    <row r="3297" spans="5:14" ht="50" x14ac:dyDescent="0.3">
      <c r="E3297" s="3" t="s">
        <v>1599</v>
      </c>
      <c r="F3297" s="4"/>
      <c r="G3297" s="5">
        <v>5</v>
      </c>
      <c r="H3297" s="7">
        <v>1</v>
      </c>
      <c r="I3297" s="1">
        <v>3</v>
      </c>
      <c r="J3297" s="1">
        <v>1</v>
      </c>
      <c r="K3297" s="1">
        <v>0</v>
      </c>
      <c r="L3297" s="1">
        <v>0</v>
      </c>
      <c r="M3297" s="1">
        <v>0</v>
      </c>
      <c r="N3297" s="6">
        <v>0</v>
      </c>
    </row>
    <row r="3298" spans="5:14" ht="25" x14ac:dyDescent="0.3">
      <c r="E3298" s="3" t="s">
        <v>1600</v>
      </c>
      <c r="F3298" s="4"/>
      <c r="G3298" s="5">
        <v>9</v>
      </c>
      <c r="H3298" s="7">
        <v>4</v>
      </c>
      <c r="I3298" s="1">
        <v>3</v>
      </c>
      <c r="J3298" s="1">
        <v>1</v>
      </c>
      <c r="K3298" s="1">
        <v>1</v>
      </c>
      <c r="L3298" s="1">
        <v>0</v>
      </c>
      <c r="M3298" s="1">
        <v>0</v>
      </c>
      <c r="N3298" s="6">
        <v>0</v>
      </c>
    </row>
    <row r="3299" spans="5:14" ht="37.5" x14ac:dyDescent="0.3">
      <c r="E3299" s="3" t="s">
        <v>1601</v>
      </c>
      <c r="F3299" s="4"/>
      <c r="G3299" s="5">
        <v>64</v>
      </c>
      <c r="H3299" s="7">
        <v>16</v>
      </c>
      <c r="I3299" s="1">
        <v>25</v>
      </c>
      <c r="J3299" s="1">
        <v>17</v>
      </c>
      <c r="K3299" s="1">
        <v>4</v>
      </c>
      <c r="L3299" s="1">
        <v>1</v>
      </c>
      <c r="M3299" s="1">
        <v>0</v>
      </c>
      <c r="N3299" s="6">
        <v>1</v>
      </c>
    </row>
    <row r="3300" spans="5:14" ht="50" x14ac:dyDescent="0.3">
      <c r="E3300" s="3" t="s">
        <v>1602</v>
      </c>
      <c r="F3300" s="4"/>
      <c r="G3300" s="5">
        <v>22</v>
      </c>
      <c r="H3300" s="7">
        <v>5</v>
      </c>
      <c r="I3300" s="1">
        <v>9</v>
      </c>
      <c r="J3300" s="1">
        <v>4</v>
      </c>
      <c r="K3300" s="1">
        <v>3</v>
      </c>
      <c r="L3300" s="1">
        <v>1</v>
      </c>
      <c r="M3300" s="1">
        <v>0</v>
      </c>
      <c r="N3300" s="6">
        <v>0</v>
      </c>
    </row>
    <row r="3301" spans="5:14" ht="25" x14ac:dyDescent="0.3">
      <c r="E3301" s="3" t="s">
        <v>1603</v>
      </c>
      <c r="F3301" s="4"/>
      <c r="G3301" s="5">
        <v>16</v>
      </c>
      <c r="H3301" s="7">
        <v>3</v>
      </c>
      <c r="I3301" s="1">
        <v>7</v>
      </c>
      <c r="J3301" s="1">
        <v>5</v>
      </c>
      <c r="K3301" s="1">
        <v>1</v>
      </c>
      <c r="L3301" s="1">
        <v>0</v>
      </c>
      <c r="M3301" s="1">
        <v>0</v>
      </c>
      <c r="N3301" s="6">
        <v>0</v>
      </c>
    </row>
    <row r="3302" spans="5:14" ht="25" x14ac:dyDescent="0.3">
      <c r="E3302" s="3" t="s">
        <v>1604</v>
      </c>
      <c r="F3302" s="4"/>
      <c r="G3302" s="5">
        <v>14</v>
      </c>
      <c r="H3302" s="7">
        <v>3</v>
      </c>
      <c r="I3302" s="1">
        <v>9</v>
      </c>
      <c r="J3302" s="1">
        <v>2</v>
      </c>
      <c r="K3302" s="1">
        <v>0</v>
      </c>
      <c r="L3302" s="1">
        <v>0</v>
      </c>
      <c r="M3302" s="1">
        <v>0</v>
      </c>
      <c r="N3302" s="6">
        <v>0</v>
      </c>
    </row>
    <row r="3303" spans="5:14" ht="25" x14ac:dyDescent="0.3">
      <c r="E3303" s="3" t="s">
        <v>1605</v>
      </c>
      <c r="F3303" s="4"/>
      <c r="G3303" s="5">
        <v>92</v>
      </c>
      <c r="H3303" s="7">
        <v>26</v>
      </c>
      <c r="I3303" s="1">
        <v>37</v>
      </c>
      <c r="J3303" s="1">
        <v>20</v>
      </c>
      <c r="K3303" s="1">
        <v>6</v>
      </c>
      <c r="L3303" s="1">
        <v>2</v>
      </c>
      <c r="M3303" s="1">
        <v>0</v>
      </c>
      <c r="N3303" s="6">
        <v>1</v>
      </c>
    </row>
    <row r="3304" spans="5:14" ht="25" x14ac:dyDescent="0.3">
      <c r="E3304" s="3" t="s">
        <v>1606</v>
      </c>
      <c r="F3304" s="4"/>
      <c r="G3304" s="5">
        <v>45</v>
      </c>
      <c r="H3304" s="7">
        <v>8</v>
      </c>
      <c r="I3304" s="1">
        <v>17</v>
      </c>
      <c r="J3304" s="1">
        <v>11</v>
      </c>
      <c r="K3304" s="1">
        <v>6</v>
      </c>
      <c r="L3304" s="1">
        <v>2</v>
      </c>
      <c r="M3304" s="1">
        <v>1</v>
      </c>
      <c r="N3304" s="6">
        <v>0</v>
      </c>
    </row>
    <row r="3305" spans="5:14" ht="50" x14ac:dyDescent="0.3">
      <c r="E3305" s="3" t="s">
        <v>1607</v>
      </c>
      <c r="F3305" s="4"/>
      <c r="G3305" s="5">
        <v>2</v>
      </c>
      <c r="H3305" s="7">
        <v>0</v>
      </c>
      <c r="I3305" s="1">
        <v>0</v>
      </c>
      <c r="J3305" s="1">
        <v>0</v>
      </c>
      <c r="K3305" s="1">
        <v>1</v>
      </c>
      <c r="L3305" s="1">
        <v>1</v>
      </c>
      <c r="M3305" s="1">
        <v>0</v>
      </c>
      <c r="N3305" s="6">
        <v>0</v>
      </c>
    </row>
    <row r="3306" spans="5:14" ht="50" x14ac:dyDescent="0.3">
      <c r="E3306" s="3" t="s">
        <v>1608</v>
      </c>
      <c r="F3306" s="4"/>
      <c r="G3306" s="5">
        <v>0</v>
      </c>
      <c r="H3306" s="7">
        <v>0</v>
      </c>
      <c r="I3306" s="1">
        <v>0</v>
      </c>
      <c r="J3306" s="1">
        <v>0</v>
      </c>
      <c r="K3306" s="1">
        <v>0</v>
      </c>
      <c r="L3306" s="1">
        <v>0</v>
      </c>
      <c r="M3306" s="1">
        <v>0</v>
      </c>
      <c r="N3306" s="6">
        <v>0</v>
      </c>
    </row>
    <row r="3307" spans="5:14" ht="25" x14ac:dyDescent="0.3">
      <c r="E3307" s="3" t="s">
        <v>1609</v>
      </c>
      <c r="F3307" s="4"/>
      <c r="G3307" s="5">
        <v>1</v>
      </c>
      <c r="H3307" s="7">
        <v>0</v>
      </c>
      <c r="I3307" s="1">
        <v>0</v>
      </c>
      <c r="J3307" s="1">
        <v>0</v>
      </c>
      <c r="K3307" s="1">
        <v>1</v>
      </c>
      <c r="L3307" s="1">
        <v>0</v>
      </c>
      <c r="M3307" s="1">
        <v>0</v>
      </c>
      <c r="N3307" s="6">
        <v>0</v>
      </c>
    </row>
    <row r="3308" spans="5:14" ht="37.5" x14ac:dyDescent="0.3">
      <c r="E3308" s="3" t="s">
        <v>1610</v>
      </c>
      <c r="F3308" s="4"/>
      <c r="G3308" s="5">
        <v>6</v>
      </c>
      <c r="H3308" s="7">
        <v>2</v>
      </c>
      <c r="I3308" s="1">
        <v>2</v>
      </c>
      <c r="J3308" s="1">
        <v>2</v>
      </c>
      <c r="K3308" s="1">
        <v>0</v>
      </c>
      <c r="L3308" s="1">
        <v>0</v>
      </c>
      <c r="M3308" s="1">
        <v>0</v>
      </c>
      <c r="N3308" s="6">
        <v>0</v>
      </c>
    </row>
    <row r="3309" spans="5:14" ht="50" x14ac:dyDescent="0.3">
      <c r="E3309" s="3" t="s">
        <v>1611</v>
      </c>
      <c r="F3309" s="4"/>
      <c r="G3309" s="5">
        <v>2</v>
      </c>
      <c r="H3309" s="7">
        <v>0</v>
      </c>
      <c r="I3309" s="1">
        <v>1</v>
      </c>
      <c r="J3309" s="1">
        <v>1</v>
      </c>
      <c r="K3309" s="1">
        <v>0</v>
      </c>
      <c r="L3309" s="1">
        <v>0</v>
      </c>
      <c r="M3309" s="1">
        <v>0</v>
      </c>
      <c r="N3309" s="6">
        <v>0</v>
      </c>
    </row>
    <row r="3310" spans="5:14" ht="25" x14ac:dyDescent="0.3">
      <c r="E3310" s="3" t="s">
        <v>1612</v>
      </c>
      <c r="F3310" s="4"/>
      <c r="G3310" s="5">
        <v>0</v>
      </c>
      <c r="H3310" s="7">
        <v>0</v>
      </c>
      <c r="I3310" s="1">
        <v>0</v>
      </c>
      <c r="J3310" s="1">
        <v>0</v>
      </c>
      <c r="K3310" s="1">
        <v>0</v>
      </c>
      <c r="L3310" s="1">
        <v>0</v>
      </c>
      <c r="M3310" s="1">
        <v>0</v>
      </c>
      <c r="N3310" s="6">
        <v>0</v>
      </c>
    </row>
    <row r="3311" spans="5:14" ht="25" x14ac:dyDescent="0.3">
      <c r="E3311" s="3" t="s">
        <v>1613</v>
      </c>
      <c r="F3311" s="4"/>
      <c r="G3311" s="5">
        <v>0</v>
      </c>
      <c r="H3311" s="7">
        <v>0</v>
      </c>
      <c r="I3311" s="1">
        <v>0</v>
      </c>
      <c r="J3311" s="1">
        <v>0</v>
      </c>
      <c r="K3311" s="1">
        <v>0</v>
      </c>
      <c r="L3311" s="1">
        <v>0</v>
      </c>
      <c r="M3311" s="1">
        <v>0</v>
      </c>
      <c r="N3311" s="6">
        <v>0</v>
      </c>
    </row>
    <row r="3312" spans="5:14" ht="25" x14ac:dyDescent="0.3">
      <c r="E3312" s="3" t="s">
        <v>1614</v>
      </c>
      <c r="F3312" s="4"/>
      <c r="G3312" s="5">
        <v>9</v>
      </c>
      <c r="H3312" s="7">
        <v>2</v>
      </c>
      <c r="I3312" s="1">
        <v>2</v>
      </c>
      <c r="J3312" s="1">
        <v>2</v>
      </c>
      <c r="K3312" s="1">
        <v>2</v>
      </c>
      <c r="L3312" s="1">
        <v>1</v>
      </c>
      <c r="M3312" s="1">
        <v>0</v>
      </c>
      <c r="N3312" s="6">
        <v>0</v>
      </c>
    </row>
    <row r="3313" spans="5:14" ht="25" x14ac:dyDescent="0.3">
      <c r="E3313" s="3" t="s">
        <v>1615</v>
      </c>
      <c r="F3313" s="4"/>
      <c r="G3313" s="5">
        <v>2</v>
      </c>
      <c r="H3313" s="7">
        <v>0</v>
      </c>
      <c r="I3313" s="1">
        <v>0</v>
      </c>
      <c r="J3313" s="1">
        <v>0</v>
      </c>
      <c r="K3313" s="1">
        <v>1</v>
      </c>
      <c r="L3313" s="1">
        <v>1</v>
      </c>
      <c r="M3313" s="1">
        <v>0</v>
      </c>
      <c r="N3313" s="6">
        <v>0</v>
      </c>
    </row>
    <row r="3314" spans="5:14" ht="50" x14ac:dyDescent="0.3">
      <c r="E3314" s="3" t="s">
        <v>1616</v>
      </c>
      <c r="F3314" s="4"/>
      <c r="G3314" s="5">
        <v>4</v>
      </c>
      <c r="H3314" s="7">
        <v>0</v>
      </c>
      <c r="I3314" s="1">
        <v>1</v>
      </c>
      <c r="J3314" s="1">
        <v>1</v>
      </c>
      <c r="K3314" s="1">
        <v>0</v>
      </c>
      <c r="L3314" s="1">
        <v>2</v>
      </c>
      <c r="M3314" s="1">
        <v>0</v>
      </c>
      <c r="N3314" s="6">
        <v>0</v>
      </c>
    </row>
    <row r="3315" spans="5:14" ht="50" x14ac:dyDescent="0.3">
      <c r="E3315" s="3" t="s">
        <v>1617</v>
      </c>
      <c r="F3315" s="4"/>
      <c r="G3315" s="5">
        <v>3</v>
      </c>
      <c r="H3315" s="7">
        <v>0</v>
      </c>
      <c r="I3315" s="1">
        <v>1</v>
      </c>
      <c r="J3315" s="1">
        <v>2</v>
      </c>
      <c r="K3315" s="1">
        <v>0</v>
      </c>
      <c r="L3315" s="1">
        <v>0</v>
      </c>
      <c r="M3315" s="1">
        <v>0</v>
      </c>
      <c r="N3315" s="6">
        <v>0</v>
      </c>
    </row>
    <row r="3316" spans="5:14" ht="25" x14ac:dyDescent="0.3">
      <c r="E3316" s="3" t="s">
        <v>1618</v>
      </c>
      <c r="F3316" s="4"/>
      <c r="G3316" s="5">
        <v>4</v>
      </c>
      <c r="H3316" s="7">
        <v>0</v>
      </c>
      <c r="I3316" s="1">
        <v>3</v>
      </c>
      <c r="J3316" s="1">
        <v>0</v>
      </c>
      <c r="K3316" s="1">
        <v>0</v>
      </c>
      <c r="L3316" s="1">
        <v>1</v>
      </c>
      <c r="M3316" s="1">
        <v>0</v>
      </c>
      <c r="N3316" s="6">
        <v>0</v>
      </c>
    </row>
    <row r="3317" spans="5:14" ht="37.5" x14ac:dyDescent="0.3">
      <c r="E3317" s="3" t="s">
        <v>1619</v>
      </c>
      <c r="F3317" s="4"/>
      <c r="G3317" s="5">
        <v>19</v>
      </c>
      <c r="H3317" s="7">
        <v>3</v>
      </c>
      <c r="I3317" s="1">
        <v>3</v>
      </c>
      <c r="J3317" s="1">
        <v>8</v>
      </c>
      <c r="K3317" s="1">
        <v>0</v>
      </c>
      <c r="L3317" s="1">
        <v>4</v>
      </c>
      <c r="M3317" s="1">
        <v>1</v>
      </c>
      <c r="N3317" s="6">
        <v>0</v>
      </c>
    </row>
    <row r="3318" spans="5:14" ht="50" x14ac:dyDescent="0.3">
      <c r="E3318" s="3" t="s">
        <v>1620</v>
      </c>
      <c r="F3318" s="4"/>
      <c r="G3318" s="5">
        <v>2</v>
      </c>
      <c r="H3318" s="7">
        <v>1</v>
      </c>
      <c r="I3318" s="1">
        <v>1</v>
      </c>
      <c r="J3318" s="1">
        <v>0</v>
      </c>
      <c r="K3318" s="1">
        <v>0</v>
      </c>
      <c r="L3318" s="1">
        <v>0</v>
      </c>
      <c r="M3318" s="1">
        <v>0</v>
      </c>
      <c r="N3318" s="6">
        <v>0</v>
      </c>
    </row>
    <row r="3319" spans="5:14" ht="25" x14ac:dyDescent="0.3">
      <c r="E3319" s="3" t="s">
        <v>1621</v>
      </c>
      <c r="F3319" s="4"/>
      <c r="G3319" s="5">
        <v>0</v>
      </c>
      <c r="H3319" s="7">
        <v>0</v>
      </c>
      <c r="I3319" s="1">
        <v>0</v>
      </c>
      <c r="J3319" s="1">
        <v>0</v>
      </c>
      <c r="K3319" s="1">
        <v>0</v>
      </c>
      <c r="L3319" s="1">
        <v>0</v>
      </c>
      <c r="M3319" s="1">
        <v>0</v>
      </c>
      <c r="N3319" s="6">
        <v>0</v>
      </c>
    </row>
    <row r="3320" spans="5:14" ht="25" x14ac:dyDescent="0.3">
      <c r="E3320" s="3" t="s">
        <v>1622</v>
      </c>
      <c r="F3320" s="4"/>
      <c r="G3320" s="5">
        <v>3</v>
      </c>
      <c r="H3320" s="7">
        <v>0</v>
      </c>
      <c r="I3320" s="1">
        <v>0</v>
      </c>
      <c r="J3320" s="1">
        <v>2</v>
      </c>
      <c r="K3320" s="1">
        <v>1</v>
      </c>
      <c r="L3320" s="1">
        <v>0</v>
      </c>
      <c r="M3320" s="1">
        <v>0</v>
      </c>
      <c r="N3320" s="6">
        <v>0</v>
      </c>
    </row>
    <row r="3321" spans="5:14" ht="25" x14ac:dyDescent="0.3">
      <c r="E3321" s="3" t="s">
        <v>1623</v>
      </c>
      <c r="F3321" s="4"/>
      <c r="G3321" s="5">
        <v>23</v>
      </c>
      <c r="H3321" s="7">
        <v>3</v>
      </c>
      <c r="I3321" s="1">
        <v>5</v>
      </c>
      <c r="J3321" s="1">
        <v>9</v>
      </c>
      <c r="K3321" s="1">
        <v>1</v>
      </c>
      <c r="L3321" s="1">
        <v>4</v>
      </c>
      <c r="M3321" s="1">
        <v>1</v>
      </c>
      <c r="N3321" s="6">
        <v>0</v>
      </c>
    </row>
    <row r="3322" spans="5:14" ht="25" x14ac:dyDescent="0.3">
      <c r="E3322" s="3" t="s">
        <v>1624</v>
      </c>
      <c r="F3322" s="4"/>
      <c r="G3322" s="5">
        <v>31</v>
      </c>
      <c r="H3322" s="7">
        <v>3</v>
      </c>
      <c r="I3322" s="1">
        <v>8</v>
      </c>
      <c r="J3322" s="1">
        <v>10</v>
      </c>
      <c r="K3322" s="1">
        <v>6</v>
      </c>
      <c r="L3322" s="1">
        <v>3</v>
      </c>
      <c r="M3322" s="1">
        <v>1</v>
      </c>
      <c r="N3322" s="6">
        <v>0</v>
      </c>
    </row>
    <row r="3323" spans="5:14" ht="50" x14ac:dyDescent="0.3">
      <c r="E3323" s="3" t="s">
        <v>1625</v>
      </c>
      <c r="F3323" s="4"/>
      <c r="G3323" s="5">
        <v>12</v>
      </c>
      <c r="H3323" s="7">
        <v>0</v>
      </c>
      <c r="I3323" s="1">
        <v>3</v>
      </c>
      <c r="J3323" s="1">
        <v>4</v>
      </c>
      <c r="K3323" s="1">
        <v>3</v>
      </c>
      <c r="L3323" s="1">
        <v>2</v>
      </c>
      <c r="M3323" s="1">
        <v>0</v>
      </c>
      <c r="N3323" s="6">
        <v>0</v>
      </c>
    </row>
    <row r="3324" spans="5:14" ht="50" x14ac:dyDescent="0.3">
      <c r="E3324" s="3" t="s">
        <v>1626</v>
      </c>
      <c r="F3324" s="4"/>
      <c r="G3324" s="5">
        <v>5</v>
      </c>
      <c r="H3324" s="7">
        <v>0</v>
      </c>
      <c r="I3324" s="1">
        <v>0</v>
      </c>
      <c r="J3324" s="1">
        <v>2</v>
      </c>
      <c r="K3324" s="1">
        <v>1</v>
      </c>
      <c r="L3324" s="1">
        <v>2</v>
      </c>
      <c r="M3324" s="1">
        <v>0</v>
      </c>
      <c r="N3324" s="6">
        <v>0</v>
      </c>
    </row>
    <row r="3325" spans="5:14" ht="25" x14ac:dyDescent="0.3">
      <c r="E3325" s="3" t="s">
        <v>1627</v>
      </c>
      <c r="F3325" s="4"/>
      <c r="G3325" s="5">
        <v>5</v>
      </c>
      <c r="H3325" s="7">
        <v>1</v>
      </c>
      <c r="I3325" s="1">
        <v>0</v>
      </c>
      <c r="J3325" s="1">
        <v>2</v>
      </c>
      <c r="K3325" s="1">
        <v>0</v>
      </c>
      <c r="L3325" s="1">
        <v>2</v>
      </c>
      <c r="M3325" s="1">
        <v>0</v>
      </c>
      <c r="N3325" s="6">
        <v>0</v>
      </c>
    </row>
    <row r="3326" spans="5:14" ht="37.5" x14ac:dyDescent="0.3">
      <c r="E3326" s="3" t="s">
        <v>1628</v>
      </c>
      <c r="F3326" s="4"/>
      <c r="G3326" s="5">
        <v>30</v>
      </c>
      <c r="H3326" s="7">
        <v>3</v>
      </c>
      <c r="I3326" s="1">
        <v>9</v>
      </c>
      <c r="J3326" s="1">
        <v>4</v>
      </c>
      <c r="K3326" s="1">
        <v>7</v>
      </c>
      <c r="L3326" s="1">
        <v>6</v>
      </c>
      <c r="M3326" s="1">
        <v>1</v>
      </c>
      <c r="N3326" s="6">
        <v>0</v>
      </c>
    </row>
    <row r="3327" spans="5:14" ht="50" x14ac:dyDescent="0.3">
      <c r="E3327" s="3" t="s">
        <v>1629</v>
      </c>
      <c r="F3327" s="4"/>
      <c r="G3327" s="5">
        <v>3</v>
      </c>
      <c r="H3327" s="7">
        <v>0</v>
      </c>
      <c r="I3327" s="1">
        <v>1</v>
      </c>
      <c r="J3327" s="1">
        <v>0</v>
      </c>
      <c r="K3327" s="1">
        <v>1</v>
      </c>
      <c r="L3327" s="1">
        <v>1</v>
      </c>
      <c r="M3327" s="1">
        <v>0</v>
      </c>
      <c r="N3327" s="6">
        <v>0</v>
      </c>
    </row>
    <row r="3328" spans="5:14" ht="25" x14ac:dyDescent="0.3">
      <c r="E3328" s="3" t="s">
        <v>1630</v>
      </c>
      <c r="F3328" s="4"/>
      <c r="G3328" s="5">
        <v>0</v>
      </c>
      <c r="H3328" s="7">
        <v>0</v>
      </c>
      <c r="I3328" s="1">
        <v>0</v>
      </c>
      <c r="J3328" s="1">
        <v>0</v>
      </c>
      <c r="K3328" s="1">
        <v>0</v>
      </c>
      <c r="L3328" s="1">
        <v>0</v>
      </c>
      <c r="M3328" s="1">
        <v>0</v>
      </c>
      <c r="N3328" s="6">
        <v>0</v>
      </c>
    </row>
    <row r="3329" spans="5:14" ht="25" x14ac:dyDescent="0.3">
      <c r="E3329" s="3" t="s">
        <v>1631</v>
      </c>
      <c r="F3329" s="4"/>
      <c r="G3329" s="5">
        <v>5</v>
      </c>
      <c r="H3329" s="7">
        <v>0</v>
      </c>
      <c r="I3329" s="1">
        <v>1</v>
      </c>
      <c r="J3329" s="1">
        <v>3</v>
      </c>
      <c r="K3329" s="1">
        <v>1</v>
      </c>
      <c r="L3329" s="1">
        <v>0</v>
      </c>
      <c r="M3329" s="1">
        <v>0</v>
      </c>
      <c r="N3329" s="6">
        <v>0</v>
      </c>
    </row>
    <row r="3330" spans="5:14" ht="25" x14ac:dyDescent="0.3">
      <c r="E3330" s="3" t="s">
        <v>1632</v>
      </c>
      <c r="F3330" s="4"/>
      <c r="G3330" s="5">
        <v>37</v>
      </c>
      <c r="H3330" s="7">
        <v>4</v>
      </c>
      <c r="I3330" s="1">
        <v>9</v>
      </c>
      <c r="J3330" s="1">
        <v>7</v>
      </c>
      <c r="K3330" s="1">
        <v>8</v>
      </c>
      <c r="L3330" s="1">
        <v>8</v>
      </c>
      <c r="M3330" s="1">
        <v>1</v>
      </c>
      <c r="N3330" s="6">
        <v>0</v>
      </c>
    </row>
    <row r="3331" spans="5:14" ht="25" x14ac:dyDescent="0.3">
      <c r="E3331" s="3" t="s">
        <v>1633</v>
      </c>
      <c r="F3331" s="4"/>
      <c r="G3331" s="5">
        <v>45</v>
      </c>
      <c r="H3331" s="7">
        <v>3</v>
      </c>
      <c r="I3331" s="1">
        <v>9</v>
      </c>
      <c r="J3331" s="1">
        <v>10</v>
      </c>
      <c r="K3331" s="1">
        <v>6</v>
      </c>
      <c r="L3331" s="1">
        <v>17</v>
      </c>
      <c r="M3331" s="1">
        <v>0</v>
      </c>
      <c r="N3331" s="6">
        <v>0</v>
      </c>
    </row>
    <row r="3332" spans="5:14" ht="50" x14ac:dyDescent="0.3">
      <c r="E3332" s="3" t="s">
        <v>1634</v>
      </c>
      <c r="F3332" s="4"/>
      <c r="G3332" s="5">
        <v>23</v>
      </c>
      <c r="H3332" s="7">
        <v>3</v>
      </c>
      <c r="I3332" s="1">
        <v>9</v>
      </c>
      <c r="J3332" s="1">
        <v>3</v>
      </c>
      <c r="K3332" s="1">
        <v>2</v>
      </c>
      <c r="L3332" s="1">
        <v>3</v>
      </c>
      <c r="M3332" s="1">
        <v>1</v>
      </c>
      <c r="N3332" s="6">
        <v>2</v>
      </c>
    </row>
    <row r="3333" spans="5:14" ht="50" x14ac:dyDescent="0.3">
      <c r="E3333" s="3" t="s">
        <v>1635</v>
      </c>
      <c r="F3333" s="4"/>
      <c r="G3333" s="5">
        <v>13</v>
      </c>
      <c r="H3333" s="7">
        <v>3</v>
      </c>
      <c r="I3333" s="1">
        <v>7</v>
      </c>
      <c r="J3333" s="1">
        <v>0</v>
      </c>
      <c r="K3333" s="1">
        <v>0</v>
      </c>
      <c r="L3333" s="1">
        <v>2</v>
      </c>
      <c r="M3333" s="1">
        <v>0</v>
      </c>
      <c r="N3333" s="6">
        <v>1</v>
      </c>
    </row>
    <row r="3334" spans="5:14" ht="25" x14ac:dyDescent="0.3">
      <c r="E3334" s="3" t="s">
        <v>1636</v>
      </c>
      <c r="F3334" s="4"/>
      <c r="G3334" s="5">
        <v>8</v>
      </c>
      <c r="H3334" s="7">
        <v>2</v>
      </c>
      <c r="I3334" s="1">
        <v>1</v>
      </c>
      <c r="J3334" s="1">
        <v>0</v>
      </c>
      <c r="K3334" s="1">
        <v>2</v>
      </c>
      <c r="L3334" s="1">
        <v>1</v>
      </c>
      <c r="M3334" s="1">
        <v>0</v>
      </c>
      <c r="N3334" s="6">
        <v>2</v>
      </c>
    </row>
    <row r="3335" spans="5:14" ht="37.5" x14ac:dyDescent="0.3">
      <c r="E3335" s="3" t="s">
        <v>1637</v>
      </c>
      <c r="F3335" s="4"/>
      <c r="G3335" s="5">
        <v>52</v>
      </c>
      <c r="H3335" s="7">
        <v>6</v>
      </c>
      <c r="I3335" s="1">
        <v>14</v>
      </c>
      <c r="J3335" s="1">
        <v>9</v>
      </c>
      <c r="K3335" s="1">
        <v>6</v>
      </c>
      <c r="L3335" s="1">
        <v>12</v>
      </c>
      <c r="M3335" s="1">
        <v>2</v>
      </c>
      <c r="N3335" s="6">
        <v>3</v>
      </c>
    </row>
    <row r="3336" spans="5:14" ht="50" x14ac:dyDescent="0.3">
      <c r="E3336" s="3" t="s">
        <v>1638</v>
      </c>
      <c r="F3336" s="4"/>
      <c r="G3336" s="5">
        <v>13</v>
      </c>
      <c r="H3336" s="7">
        <v>1</v>
      </c>
      <c r="I3336" s="1">
        <v>5</v>
      </c>
      <c r="J3336" s="1">
        <v>1</v>
      </c>
      <c r="K3336" s="1">
        <v>2</v>
      </c>
      <c r="L3336" s="1">
        <v>2</v>
      </c>
      <c r="M3336" s="1">
        <v>1</v>
      </c>
      <c r="N3336" s="6">
        <v>1</v>
      </c>
    </row>
    <row r="3337" spans="5:14" ht="25" x14ac:dyDescent="0.3">
      <c r="E3337" s="3" t="s">
        <v>1639</v>
      </c>
      <c r="F3337" s="4"/>
      <c r="G3337" s="5">
        <v>4</v>
      </c>
      <c r="H3337" s="7">
        <v>0</v>
      </c>
      <c r="I3337" s="1">
        <v>0</v>
      </c>
      <c r="J3337" s="1">
        <v>0</v>
      </c>
      <c r="K3337" s="1">
        <v>1</v>
      </c>
      <c r="L3337" s="1">
        <v>2</v>
      </c>
      <c r="M3337" s="1">
        <v>0</v>
      </c>
      <c r="N3337" s="6">
        <v>1</v>
      </c>
    </row>
    <row r="3338" spans="5:14" ht="25" x14ac:dyDescent="0.3">
      <c r="E3338" s="3" t="s">
        <v>1640</v>
      </c>
      <c r="F3338" s="4"/>
      <c r="G3338" s="5">
        <v>15</v>
      </c>
      <c r="H3338" s="7">
        <v>2</v>
      </c>
      <c r="I3338" s="1">
        <v>1</v>
      </c>
      <c r="J3338" s="1">
        <v>3</v>
      </c>
      <c r="K3338" s="1">
        <v>1</v>
      </c>
      <c r="L3338" s="1">
        <v>5</v>
      </c>
      <c r="M3338" s="1">
        <v>0</v>
      </c>
      <c r="N3338" s="6">
        <v>3</v>
      </c>
    </row>
    <row r="3339" spans="5:14" ht="25" x14ac:dyDescent="0.3">
      <c r="E3339" s="3" t="s">
        <v>1641</v>
      </c>
      <c r="F3339" s="4"/>
      <c r="G3339" s="5">
        <v>72</v>
      </c>
      <c r="H3339" s="7">
        <v>10</v>
      </c>
      <c r="I3339" s="1">
        <v>21</v>
      </c>
      <c r="J3339" s="1">
        <v>13</v>
      </c>
      <c r="K3339" s="1">
        <v>8</v>
      </c>
      <c r="L3339" s="1">
        <v>14</v>
      </c>
      <c r="M3339" s="1">
        <v>2</v>
      </c>
      <c r="N3339" s="6">
        <v>4</v>
      </c>
    </row>
    <row r="3340" spans="5:14" ht="25" x14ac:dyDescent="0.3">
      <c r="E3340" s="3" t="s">
        <v>1642</v>
      </c>
      <c r="F3340" s="4"/>
      <c r="G3340" s="5">
        <v>55</v>
      </c>
      <c r="H3340" s="7">
        <v>4</v>
      </c>
      <c r="I3340" s="1">
        <v>11</v>
      </c>
      <c r="J3340" s="1">
        <v>21</v>
      </c>
      <c r="K3340" s="1">
        <v>6</v>
      </c>
      <c r="L3340" s="1">
        <v>9</v>
      </c>
      <c r="M3340" s="1">
        <v>2</v>
      </c>
      <c r="N3340" s="6">
        <v>2</v>
      </c>
    </row>
    <row r="3341" spans="5:14" ht="50" x14ac:dyDescent="0.3">
      <c r="E3341" s="3" t="s">
        <v>1643</v>
      </c>
      <c r="F3341" s="4"/>
      <c r="G3341" s="5">
        <v>11</v>
      </c>
      <c r="H3341" s="7">
        <v>2</v>
      </c>
      <c r="I3341" s="1">
        <v>5</v>
      </c>
      <c r="J3341" s="1">
        <v>1</v>
      </c>
      <c r="K3341" s="1">
        <v>0</v>
      </c>
      <c r="L3341" s="1">
        <v>2</v>
      </c>
      <c r="M3341" s="1">
        <v>1</v>
      </c>
      <c r="N3341" s="6">
        <v>0</v>
      </c>
    </row>
    <row r="3342" spans="5:14" ht="50" x14ac:dyDescent="0.3">
      <c r="E3342" s="3" t="s">
        <v>1644</v>
      </c>
      <c r="F3342" s="4"/>
      <c r="G3342" s="5">
        <v>5</v>
      </c>
      <c r="H3342" s="7">
        <v>0</v>
      </c>
      <c r="I3342" s="1">
        <v>1</v>
      </c>
      <c r="J3342" s="1">
        <v>2</v>
      </c>
      <c r="K3342" s="1">
        <v>0</v>
      </c>
      <c r="L3342" s="1">
        <v>0</v>
      </c>
      <c r="M3342" s="1">
        <v>2</v>
      </c>
      <c r="N3342" s="6">
        <v>0</v>
      </c>
    </row>
    <row r="3343" spans="5:14" ht="25" x14ac:dyDescent="0.3">
      <c r="E3343" s="3" t="s">
        <v>1645</v>
      </c>
      <c r="F3343" s="4"/>
      <c r="G3343" s="5">
        <v>5</v>
      </c>
      <c r="H3343" s="7">
        <v>1</v>
      </c>
      <c r="I3343" s="1">
        <v>2</v>
      </c>
      <c r="J3343" s="1">
        <v>1</v>
      </c>
      <c r="K3343" s="1">
        <v>0</v>
      </c>
      <c r="L3343" s="1">
        <v>1</v>
      </c>
      <c r="M3343" s="1">
        <v>0</v>
      </c>
      <c r="N3343" s="6">
        <v>0</v>
      </c>
    </row>
    <row r="3344" spans="5:14" ht="37.5" x14ac:dyDescent="0.3">
      <c r="E3344" s="3" t="s">
        <v>1646</v>
      </c>
      <c r="F3344" s="4"/>
      <c r="G3344" s="5">
        <v>37</v>
      </c>
      <c r="H3344" s="7">
        <v>7</v>
      </c>
      <c r="I3344" s="1">
        <v>9</v>
      </c>
      <c r="J3344" s="1">
        <v>10</v>
      </c>
      <c r="K3344" s="1">
        <v>5</v>
      </c>
      <c r="L3344" s="1">
        <v>3</v>
      </c>
      <c r="M3344" s="1">
        <v>3</v>
      </c>
      <c r="N3344" s="6">
        <v>0</v>
      </c>
    </row>
    <row r="3345" spans="5:14" ht="50" x14ac:dyDescent="0.3">
      <c r="E3345" s="3" t="s">
        <v>1647</v>
      </c>
      <c r="F3345" s="4"/>
      <c r="G3345" s="5">
        <v>9</v>
      </c>
      <c r="H3345" s="7">
        <v>1</v>
      </c>
      <c r="I3345" s="1">
        <v>1</v>
      </c>
      <c r="J3345" s="1">
        <v>4</v>
      </c>
      <c r="K3345" s="1">
        <v>1</v>
      </c>
      <c r="L3345" s="1">
        <v>1</v>
      </c>
      <c r="M3345" s="1">
        <v>0</v>
      </c>
      <c r="N3345" s="6">
        <v>1</v>
      </c>
    </row>
    <row r="3346" spans="5:14" ht="25" x14ac:dyDescent="0.3">
      <c r="E3346" s="3" t="s">
        <v>1648</v>
      </c>
      <c r="F3346" s="4"/>
      <c r="G3346" s="5">
        <v>6</v>
      </c>
      <c r="H3346" s="7">
        <v>0</v>
      </c>
      <c r="I3346" s="1">
        <v>3</v>
      </c>
      <c r="J3346" s="1">
        <v>2</v>
      </c>
      <c r="K3346" s="1">
        <v>0</v>
      </c>
      <c r="L3346" s="1">
        <v>0</v>
      </c>
      <c r="M3346" s="1">
        <v>1</v>
      </c>
      <c r="N3346" s="6">
        <v>0</v>
      </c>
    </row>
    <row r="3347" spans="5:14" ht="25" x14ac:dyDescent="0.3">
      <c r="E3347" s="3" t="s">
        <v>1649</v>
      </c>
      <c r="F3347" s="4"/>
      <c r="G3347" s="5">
        <v>12</v>
      </c>
      <c r="H3347" s="7">
        <v>0</v>
      </c>
      <c r="I3347" s="1">
        <v>2</v>
      </c>
      <c r="J3347" s="1">
        <v>4</v>
      </c>
      <c r="K3347" s="1">
        <v>3</v>
      </c>
      <c r="L3347" s="1">
        <v>2</v>
      </c>
      <c r="M3347" s="1">
        <v>1</v>
      </c>
      <c r="N3347" s="6">
        <v>0</v>
      </c>
    </row>
    <row r="3348" spans="5:14" ht="25" x14ac:dyDescent="0.3">
      <c r="E3348" s="3" t="s">
        <v>1650</v>
      </c>
      <c r="F3348" s="4"/>
      <c r="G3348" s="5">
        <v>52</v>
      </c>
      <c r="H3348" s="7">
        <v>7</v>
      </c>
      <c r="I3348" s="1">
        <v>13</v>
      </c>
      <c r="J3348" s="1">
        <v>12</v>
      </c>
      <c r="K3348" s="1">
        <v>6</v>
      </c>
      <c r="L3348" s="1">
        <v>6</v>
      </c>
      <c r="M3348" s="1">
        <v>7</v>
      </c>
      <c r="N3348" s="6">
        <v>1</v>
      </c>
    </row>
    <row r="3349" spans="5:14" ht="25" x14ac:dyDescent="0.3">
      <c r="E3349" s="3" t="s">
        <v>1651</v>
      </c>
      <c r="F3349" s="4"/>
      <c r="G3349" s="5">
        <v>30</v>
      </c>
      <c r="H3349" s="7">
        <v>1</v>
      </c>
      <c r="I3349" s="1">
        <v>11</v>
      </c>
      <c r="J3349" s="1">
        <v>8</v>
      </c>
      <c r="K3349" s="1">
        <v>4</v>
      </c>
      <c r="L3349" s="1">
        <v>3</v>
      </c>
      <c r="M3349" s="1">
        <v>2</v>
      </c>
      <c r="N3349" s="6">
        <v>1</v>
      </c>
    </row>
    <row r="3350" spans="5:14" ht="50" x14ac:dyDescent="0.3">
      <c r="E3350" s="3" t="s">
        <v>1652</v>
      </c>
      <c r="F3350" s="4"/>
      <c r="G3350" s="5">
        <v>1</v>
      </c>
      <c r="H3350" s="7">
        <v>0</v>
      </c>
      <c r="I3350" s="1">
        <v>0</v>
      </c>
      <c r="J3350" s="1">
        <v>0</v>
      </c>
      <c r="K3350" s="1">
        <v>1</v>
      </c>
      <c r="L3350" s="1">
        <v>0</v>
      </c>
      <c r="M3350" s="1">
        <v>0</v>
      </c>
      <c r="N3350" s="6">
        <v>0</v>
      </c>
    </row>
    <row r="3351" spans="5:14" ht="50" x14ac:dyDescent="0.3">
      <c r="E3351" s="3" t="s">
        <v>1653</v>
      </c>
      <c r="F3351" s="4"/>
      <c r="G3351" s="5">
        <v>4</v>
      </c>
      <c r="H3351" s="7">
        <v>0</v>
      </c>
      <c r="I3351" s="1">
        <v>1</v>
      </c>
      <c r="J3351" s="1">
        <v>3</v>
      </c>
      <c r="K3351" s="1">
        <v>0</v>
      </c>
      <c r="L3351" s="1">
        <v>0</v>
      </c>
      <c r="M3351" s="1">
        <v>0</v>
      </c>
      <c r="N3351" s="6">
        <v>0</v>
      </c>
    </row>
    <row r="3352" spans="5:14" ht="25" x14ac:dyDescent="0.3">
      <c r="E3352" s="3" t="s">
        <v>1654</v>
      </c>
      <c r="F3352" s="4"/>
      <c r="G3352" s="5">
        <v>1</v>
      </c>
      <c r="H3352" s="7">
        <v>0</v>
      </c>
      <c r="I3352" s="1">
        <v>0</v>
      </c>
      <c r="J3352" s="1">
        <v>0</v>
      </c>
      <c r="K3352" s="1">
        <v>1</v>
      </c>
      <c r="L3352" s="1">
        <v>0</v>
      </c>
      <c r="M3352" s="1">
        <v>0</v>
      </c>
      <c r="N3352" s="6">
        <v>0</v>
      </c>
    </row>
    <row r="3353" spans="5:14" ht="37.5" x14ac:dyDescent="0.3">
      <c r="E3353" s="3" t="s">
        <v>1655</v>
      </c>
      <c r="F3353" s="4"/>
      <c r="G3353" s="5">
        <v>7</v>
      </c>
      <c r="H3353" s="7">
        <v>1</v>
      </c>
      <c r="I3353" s="1">
        <v>1</v>
      </c>
      <c r="J3353" s="1">
        <v>4</v>
      </c>
      <c r="K3353" s="1">
        <v>1</v>
      </c>
      <c r="L3353" s="1">
        <v>0</v>
      </c>
      <c r="M3353" s="1">
        <v>0</v>
      </c>
      <c r="N3353" s="6">
        <v>0</v>
      </c>
    </row>
    <row r="3354" spans="5:14" ht="50" x14ac:dyDescent="0.3">
      <c r="E3354" s="3" t="s">
        <v>1656</v>
      </c>
      <c r="F3354" s="4"/>
      <c r="G3354" s="5">
        <v>2</v>
      </c>
      <c r="H3354" s="7">
        <v>0</v>
      </c>
      <c r="I3354" s="1">
        <v>0</v>
      </c>
      <c r="J3354" s="1">
        <v>2</v>
      </c>
      <c r="K3354" s="1">
        <v>0</v>
      </c>
      <c r="L3354" s="1">
        <v>0</v>
      </c>
      <c r="M3354" s="1">
        <v>0</v>
      </c>
      <c r="N3354" s="6">
        <v>0</v>
      </c>
    </row>
    <row r="3355" spans="5:14" ht="25" x14ac:dyDescent="0.3">
      <c r="E3355" s="3" t="s">
        <v>1657</v>
      </c>
      <c r="F3355" s="4"/>
      <c r="G3355" s="5">
        <v>1</v>
      </c>
      <c r="H3355" s="7">
        <v>0</v>
      </c>
      <c r="I3355" s="1">
        <v>0</v>
      </c>
      <c r="J3355" s="1">
        <v>1</v>
      </c>
      <c r="K3355" s="1">
        <v>0</v>
      </c>
      <c r="L3355" s="1">
        <v>0</v>
      </c>
      <c r="M3355" s="1">
        <v>0</v>
      </c>
      <c r="N3355" s="6">
        <v>0</v>
      </c>
    </row>
    <row r="3356" spans="5:14" ht="25" x14ac:dyDescent="0.3">
      <c r="E3356" s="3" t="s">
        <v>1658</v>
      </c>
      <c r="F3356" s="4"/>
      <c r="G3356" s="5">
        <v>1</v>
      </c>
      <c r="H3356" s="7">
        <v>0</v>
      </c>
      <c r="I3356" s="1">
        <v>1</v>
      </c>
      <c r="J3356" s="1">
        <v>0</v>
      </c>
      <c r="K3356" s="1">
        <v>0</v>
      </c>
      <c r="L3356" s="1">
        <v>0</v>
      </c>
      <c r="M3356" s="1">
        <v>0</v>
      </c>
      <c r="N3356" s="6">
        <v>0</v>
      </c>
    </row>
    <row r="3357" spans="5:14" ht="25" x14ac:dyDescent="0.3">
      <c r="E3357" s="3" t="s">
        <v>1659</v>
      </c>
      <c r="F3357" s="4"/>
      <c r="G3357" s="5">
        <v>11</v>
      </c>
      <c r="H3357" s="7">
        <v>1</v>
      </c>
      <c r="I3357" s="1">
        <v>3</v>
      </c>
      <c r="J3357" s="1">
        <v>6</v>
      </c>
      <c r="K3357" s="1">
        <v>1</v>
      </c>
      <c r="L3357" s="1">
        <v>0</v>
      </c>
      <c r="M3357" s="1">
        <v>0</v>
      </c>
      <c r="N3357" s="6">
        <v>0</v>
      </c>
    </row>
    <row r="3358" spans="5:14" ht="25" x14ac:dyDescent="0.3">
      <c r="E3358" s="3" t="s">
        <v>1660</v>
      </c>
      <c r="F3358" s="4"/>
      <c r="G3358" s="5">
        <v>6</v>
      </c>
      <c r="H3358" s="7">
        <v>2</v>
      </c>
      <c r="I3358" s="1">
        <v>0</v>
      </c>
      <c r="J3358" s="1">
        <v>3</v>
      </c>
      <c r="K3358" s="1">
        <v>1</v>
      </c>
      <c r="L3358" s="1">
        <v>0</v>
      </c>
      <c r="M3358" s="1">
        <v>0</v>
      </c>
      <c r="N3358" s="6">
        <v>0</v>
      </c>
    </row>
    <row r="3359" spans="5:14" ht="50" x14ac:dyDescent="0.3">
      <c r="E3359" s="3" t="s">
        <v>1661</v>
      </c>
      <c r="F3359" s="4"/>
      <c r="G3359" s="5">
        <v>0</v>
      </c>
      <c r="H3359" s="7">
        <v>0</v>
      </c>
      <c r="I3359" s="1">
        <v>0</v>
      </c>
      <c r="J3359" s="1">
        <v>0</v>
      </c>
      <c r="K3359" s="1">
        <v>0</v>
      </c>
      <c r="L3359" s="1">
        <v>0</v>
      </c>
      <c r="M3359" s="1">
        <v>0</v>
      </c>
      <c r="N3359" s="6">
        <v>0</v>
      </c>
    </row>
    <row r="3360" spans="5:14" ht="50" x14ac:dyDescent="0.3">
      <c r="E3360" s="3" t="s">
        <v>1662</v>
      </c>
      <c r="F3360" s="4"/>
      <c r="G3360" s="5">
        <v>0</v>
      </c>
      <c r="H3360" s="7">
        <v>0</v>
      </c>
      <c r="I3360" s="1">
        <v>0</v>
      </c>
      <c r="J3360" s="1">
        <v>0</v>
      </c>
      <c r="K3360" s="1">
        <v>0</v>
      </c>
      <c r="L3360" s="1">
        <v>0</v>
      </c>
      <c r="M3360" s="1">
        <v>0</v>
      </c>
      <c r="N3360" s="6">
        <v>0</v>
      </c>
    </row>
    <row r="3361" spans="5:14" ht="25" x14ac:dyDescent="0.3">
      <c r="E3361" s="3" t="s">
        <v>1663</v>
      </c>
      <c r="F3361" s="4"/>
      <c r="G3361" s="5">
        <v>1</v>
      </c>
      <c r="H3361" s="7">
        <v>0</v>
      </c>
      <c r="I3361" s="1">
        <v>1</v>
      </c>
      <c r="J3361" s="1">
        <v>0</v>
      </c>
      <c r="K3361" s="1">
        <v>0</v>
      </c>
      <c r="L3361" s="1">
        <v>0</v>
      </c>
      <c r="M3361" s="1">
        <v>0</v>
      </c>
      <c r="N3361" s="6">
        <v>0</v>
      </c>
    </row>
    <row r="3362" spans="5:14" ht="37.5" x14ac:dyDescent="0.3">
      <c r="E3362" s="3" t="s">
        <v>1664</v>
      </c>
      <c r="F3362" s="4"/>
      <c r="G3362" s="5">
        <v>3</v>
      </c>
      <c r="H3362" s="7">
        <v>1</v>
      </c>
      <c r="I3362" s="1">
        <v>2</v>
      </c>
      <c r="J3362" s="1">
        <v>0</v>
      </c>
      <c r="K3362" s="1">
        <v>0</v>
      </c>
      <c r="L3362" s="1">
        <v>0</v>
      </c>
      <c r="M3362" s="1">
        <v>0</v>
      </c>
      <c r="N3362" s="6">
        <v>0</v>
      </c>
    </row>
    <row r="3363" spans="5:14" ht="50" x14ac:dyDescent="0.3">
      <c r="E3363" s="3" t="s">
        <v>1665</v>
      </c>
      <c r="F3363" s="4"/>
      <c r="G3363" s="5">
        <v>0</v>
      </c>
      <c r="H3363" s="7">
        <v>0</v>
      </c>
      <c r="I3363" s="1">
        <v>0</v>
      </c>
      <c r="J3363" s="1">
        <v>0</v>
      </c>
      <c r="K3363" s="1">
        <v>0</v>
      </c>
      <c r="L3363" s="1">
        <v>0</v>
      </c>
      <c r="M3363" s="1">
        <v>0</v>
      </c>
      <c r="N3363" s="6">
        <v>0</v>
      </c>
    </row>
    <row r="3364" spans="5:14" ht="25" x14ac:dyDescent="0.3">
      <c r="E3364" s="3" t="s">
        <v>1666</v>
      </c>
      <c r="F3364" s="4"/>
      <c r="G3364" s="5">
        <v>0</v>
      </c>
      <c r="H3364" s="7">
        <v>0</v>
      </c>
      <c r="I3364" s="1">
        <v>0</v>
      </c>
      <c r="J3364" s="1">
        <v>0</v>
      </c>
      <c r="K3364" s="1">
        <v>0</v>
      </c>
      <c r="L3364" s="1">
        <v>0</v>
      </c>
      <c r="M3364" s="1">
        <v>0</v>
      </c>
      <c r="N3364" s="6">
        <v>0</v>
      </c>
    </row>
    <row r="3365" spans="5:14" ht="25" x14ac:dyDescent="0.3">
      <c r="E3365" s="3" t="s">
        <v>1667</v>
      </c>
      <c r="F3365" s="4"/>
      <c r="G3365" s="5">
        <v>0</v>
      </c>
      <c r="H3365" s="7">
        <v>0</v>
      </c>
      <c r="I3365" s="1">
        <v>0</v>
      </c>
      <c r="J3365" s="1">
        <v>0</v>
      </c>
      <c r="K3365" s="1">
        <v>0</v>
      </c>
      <c r="L3365" s="1">
        <v>0</v>
      </c>
      <c r="M3365" s="1">
        <v>0</v>
      </c>
      <c r="N3365" s="6">
        <v>0</v>
      </c>
    </row>
    <row r="3366" spans="5:14" ht="25" x14ac:dyDescent="0.3">
      <c r="E3366" s="3" t="s">
        <v>1668</v>
      </c>
      <c r="F3366" s="4"/>
      <c r="G3366" s="5">
        <v>3</v>
      </c>
      <c r="H3366" s="7">
        <v>1</v>
      </c>
      <c r="I3366" s="1">
        <v>2</v>
      </c>
      <c r="J3366" s="1">
        <v>0</v>
      </c>
      <c r="K3366" s="1">
        <v>0</v>
      </c>
      <c r="L3366" s="1">
        <v>0</v>
      </c>
      <c r="M3366" s="1">
        <v>0</v>
      </c>
      <c r="N3366" s="6">
        <v>0</v>
      </c>
    </row>
    <row r="3367" spans="5:14" ht="25" x14ac:dyDescent="0.3">
      <c r="E3367" s="3" t="s">
        <v>1669</v>
      </c>
      <c r="F3367" s="4"/>
      <c r="G3367" s="5">
        <v>1</v>
      </c>
      <c r="H3367" s="7">
        <v>0</v>
      </c>
      <c r="I3367" s="1">
        <v>1</v>
      </c>
      <c r="J3367" s="1">
        <v>0</v>
      </c>
      <c r="K3367" s="1">
        <v>0</v>
      </c>
      <c r="L3367" s="1">
        <v>0</v>
      </c>
      <c r="M3367" s="1">
        <v>0</v>
      </c>
      <c r="N3367" s="6">
        <v>0</v>
      </c>
    </row>
    <row r="3368" spans="5:14" ht="50" x14ac:dyDescent="0.3">
      <c r="E3368" s="3" t="s">
        <v>1670</v>
      </c>
      <c r="F3368" s="4"/>
      <c r="G3368" s="5">
        <v>0</v>
      </c>
      <c r="H3368" s="7">
        <v>0</v>
      </c>
      <c r="I3368" s="1">
        <v>0</v>
      </c>
      <c r="J3368" s="1">
        <v>0</v>
      </c>
      <c r="K3368" s="1">
        <v>0</v>
      </c>
      <c r="L3368" s="1">
        <v>0</v>
      </c>
      <c r="M3368" s="1">
        <v>0</v>
      </c>
      <c r="N3368" s="6">
        <v>0</v>
      </c>
    </row>
    <row r="3369" spans="5:14" ht="50" x14ac:dyDescent="0.3">
      <c r="E3369" s="3" t="s">
        <v>1671</v>
      </c>
      <c r="F3369" s="4"/>
      <c r="G3369" s="5">
        <v>0</v>
      </c>
      <c r="H3369" s="7">
        <v>0</v>
      </c>
      <c r="I3369" s="1">
        <v>0</v>
      </c>
      <c r="J3369" s="1">
        <v>0</v>
      </c>
      <c r="K3369" s="1">
        <v>0</v>
      </c>
      <c r="L3369" s="1">
        <v>0</v>
      </c>
      <c r="M3369" s="1">
        <v>0</v>
      </c>
      <c r="N3369" s="6">
        <v>0</v>
      </c>
    </row>
    <row r="3370" spans="5:14" ht="25" x14ac:dyDescent="0.3">
      <c r="E3370" s="3" t="s">
        <v>1672</v>
      </c>
      <c r="F3370" s="4"/>
      <c r="G3370" s="5">
        <v>0</v>
      </c>
      <c r="H3370" s="7">
        <v>0</v>
      </c>
      <c r="I3370" s="1">
        <v>0</v>
      </c>
      <c r="J3370" s="1">
        <v>0</v>
      </c>
      <c r="K3370" s="1">
        <v>0</v>
      </c>
      <c r="L3370" s="1">
        <v>0</v>
      </c>
      <c r="M3370" s="1">
        <v>0</v>
      </c>
      <c r="N3370" s="6">
        <v>0</v>
      </c>
    </row>
    <row r="3371" spans="5:14" ht="37.5" x14ac:dyDescent="0.3">
      <c r="E3371" s="3" t="s">
        <v>1673</v>
      </c>
      <c r="F3371" s="4"/>
      <c r="G3371" s="5">
        <v>1</v>
      </c>
      <c r="H3371" s="7">
        <v>0</v>
      </c>
      <c r="I3371" s="1">
        <v>0</v>
      </c>
      <c r="J3371" s="1">
        <v>0</v>
      </c>
      <c r="K3371" s="1">
        <v>0</v>
      </c>
      <c r="L3371" s="1">
        <v>1</v>
      </c>
      <c r="M3371" s="1">
        <v>0</v>
      </c>
      <c r="N3371" s="6">
        <v>0</v>
      </c>
    </row>
    <row r="3372" spans="5:14" ht="50" x14ac:dyDescent="0.3">
      <c r="E3372" s="3" t="s">
        <v>1674</v>
      </c>
      <c r="F3372" s="4"/>
      <c r="G3372" s="5">
        <v>0</v>
      </c>
      <c r="H3372" s="7">
        <v>0</v>
      </c>
      <c r="I3372" s="1">
        <v>0</v>
      </c>
      <c r="J3372" s="1">
        <v>0</v>
      </c>
      <c r="K3372" s="1">
        <v>0</v>
      </c>
      <c r="L3372" s="1">
        <v>0</v>
      </c>
      <c r="M3372" s="1">
        <v>0</v>
      </c>
      <c r="N3372" s="6">
        <v>0</v>
      </c>
    </row>
    <row r="3373" spans="5:14" ht="25" x14ac:dyDescent="0.3">
      <c r="E3373" s="3" t="s">
        <v>1675</v>
      </c>
      <c r="F3373" s="4"/>
      <c r="G3373" s="5">
        <v>0</v>
      </c>
      <c r="H3373" s="7">
        <v>0</v>
      </c>
      <c r="I3373" s="1">
        <v>0</v>
      </c>
      <c r="J3373" s="1">
        <v>0</v>
      </c>
      <c r="K3373" s="1">
        <v>0</v>
      </c>
      <c r="L3373" s="1">
        <v>0</v>
      </c>
      <c r="M3373" s="1">
        <v>0</v>
      </c>
      <c r="N3373" s="6">
        <v>0</v>
      </c>
    </row>
    <row r="3374" spans="5:14" ht="25" x14ac:dyDescent="0.3">
      <c r="E3374" s="3" t="s">
        <v>1676</v>
      </c>
      <c r="F3374" s="4"/>
      <c r="G3374" s="5">
        <v>0</v>
      </c>
      <c r="H3374" s="7">
        <v>0</v>
      </c>
      <c r="I3374" s="1">
        <v>0</v>
      </c>
      <c r="J3374" s="1">
        <v>0</v>
      </c>
      <c r="K3374" s="1">
        <v>0</v>
      </c>
      <c r="L3374" s="1">
        <v>0</v>
      </c>
      <c r="M3374" s="1">
        <v>0</v>
      </c>
      <c r="N3374" s="6">
        <v>0</v>
      </c>
    </row>
    <row r="3375" spans="5:14" ht="25" x14ac:dyDescent="0.3">
      <c r="E3375" s="3" t="s">
        <v>1677</v>
      </c>
      <c r="F3375" s="4"/>
      <c r="G3375" s="5">
        <v>1</v>
      </c>
      <c r="H3375" s="7">
        <v>0</v>
      </c>
      <c r="I3375" s="1">
        <v>0</v>
      </c>
      <c r="J3375" s="1">
        <v>0</v>
      </c>
      <c r="K3375" s="1">
        <v>0</v>
      </c>
      <c r="L3375" s="1">
        <v>1</v>
      </c>
      <c r="M3375" s="1">
        <v>0</v>
      </c>
      <c r="N3375" s="6">
        <v>0</v>
      </c>
    </row>
    <row r="3376" spans="5:14" ht="25" x14ac:dyDescent="0.3">
      <c r="E3376" s="52" t="s">
        <v>1678</v>
      </c>
      <c r="F3376" s="48"/>
      <c r="G3376" s="49">
        <v>0</v>
      </c>
      <c r="H3376" s="61">
        <v>0</v>
      </c>
      <c r="I3376" s="28">
        <v>0</v>
      </c>
      <c r="J3376" s="28">
        <v>0</v>
      </c>
      <c r="K3376" s="28">
        <v>0</v>
      </c>
      <c r="L3376" s="28">
        <v>0</v>
      </c>
      <c r="M3376" s="28">
        <v>0</v>
      </c>
      <c r="N3376" s="62">
        <v>0</v>
      </c>
    </row>
    <row r="3378" spans="2:12" x14ac:dyDescent="0.3">
      <c r="B3378" s="35" t="str">
        <f xml:space="preserve"> HYPERLINK("#'目次'!B58", "[52]")</f>
        <v>[52]</v>
      </c>
      <c r="C3378" s="25" t="s">
        <v>54</v>
      </c>
    </row>
    <row r="3381" spans="2:12" x14ac:dyDescent="0.3">
      <c r="C3381" s="25" t="s">
        <v>1462</v>
      </c>
    </row>
    <row r="3382" spans="2:12" ht="37.5" x14ac:dyDescent="0.3">
      <c r="E3382" s="95"/>
      <c r="F3382" s="96"/>
      <c r="G3382" s="37" t="s">
        <v>16</v>
      </c>
      <c r="H3382" s="41" t="s">
        <v>55</v>
      </c>
      <c r="I3382" s="18" t="s">
        <v>56</v>
      </c>
      <c r="J3382" s="18" t="s">
        <v>57</v>
      </c>
      <c r="K3382" s="18" t="s">
        <v>58</v>
      </c>
      <c r="L3382" s="34" t="s">
        <v>59</v>
      </c>
    </row>
    <row r="3383" spans="2:12" x14ac:dyDescent="0.3">
      <c r="E3383" s="97"/>
      <c r="F3383" s="98"/>
      <c r="G3383" s="40"/>
      <c r="H3383" s="36"/>
      <c r="I3383" s="19"/>
      <c r="J3383" s="19"/>
      <c r="K3383" s="19"/>
      <c r="L3383" s="39"/>
    </row>
    <row r="3384" spans="2:12" x14ac:dyDescent="0.3">
      <c r="E3384" s="54" t="s">
        <v>16</v>
      </c>
      <c r="F3384" s="50"/>
      <c r="G3384" s="38">
        <v>55336</v>
      </c>
      <c r="H3384" s="20">
        <v>4906</v>
      </c>
      <c r="I3384" s="20">
        <v>24562</v>
      </c>
      <c r="J3384" s="20">
        <v>17342</v>
      </c>
      <c r="K3384" s="20">
        <v>6139</v>
      </c>
      <c r="L3384" s="51">
        <v>2387</v>
      </c>
    </row>
    <row r="3385" spans="2:12" ht="50" x14ac:dyDescent="0.3">
      <c r="E3385" s="3" t="s">
        <v>1463</v>
      </c>
      <c r="F3385" s="4"/>
      <c r="G3385" s="29">
        <v>22</v>
      </c>
      <c r="H3385" s="32">
        <v>1</v>
      </c>
      <c r="I3385" s="17">
        <v>11</v>
      </c>
      <c r="J3385" s="17">
        <v>6</v>
      </c>
      <c r="K3385" s="17">
        <v>4</v>
      </c>
      <c r="L3385" s="33">
        <v>0</v>
      </c>
    </row>
    <row r="3386" spans="2:12" ht="50" x14ac:dyDescent="0.3">
      <c r="E3386" s="3" t="s">
        <v>1464</v>
      </c>
      <c r="F3386" s="4"/>
      <c r="G3386" s="5">
        <v>3</v>
      </c>
      <c r="H3386" s="7">
        <v>0</v>
      </c>
      <c r="I3386" s="1">
        <v>0</v>
      </c>
      <c r="J3386" s="1">
        <v>2</v>
      </c>
      <c r="K3386" s="1">
        <v>1</v>
      </c>
      <c r="L3386" s="6">
        <v>0</v>
      </c>
    </row>
    <row r="3387" spans="2:12" ht="25" x14ac:dyDescent="0.3">
      <c r="E3387" s="3" t="s">
        <v>1465</v>
      </c>
      <c r="F3387" s="4"/>
      <c r="G3387" s="5">
        <v>5</v>
      </c>
      <c r="H3387" s="7">
        <v>0</v>
      </c>
      <c r="I3387" s="1">
        <v>3</v>
      </c>
      <c r="J3387" s="1">
        <v>0</v>
      </c>
      <c r="K3387" s="1">
        <v>2</v>
      </c>
      <c r="L3387" s="6">
        <v>0</v>
      </c>
    </row>
    <row r="3388" spans="2:12" ht="37.5" x14ac:dyDescent="0.3">
      <c r="E3388" s="3" t="s">
        <v>1466</v>
      </c>
      <c r="F3388" s="4"/>
      <c r="G3388" s="5">
        <v>71</v>
      </c>
      <c r="H3388" s="7">
        <v>3</v>
      </c>
      <c r="I3388" s="1">
        <v>36</v>
      </c>
      <c r="J3388" s="1">
        <v>22</v>
      </c>
      <c r="K3388" s="1">
        <v>7</v>
      </c>
      <c r="L3388" s="6">
        <v>3</v>
      </c>
    </row>
    <row r="3389" spans="2:12" ht="50" x14ac:dyDescent="0.3">
      <c r="E3389" s="3" t="s">
        <v>1467</v>
      </c>
      <c r="F3389" s="4"/>
      <c r="G3389" s="5">
        <v>10</v>
      </c>
      <c r="H3389" s="7">
        <v>1</v>
      </c>
      <c r="I3389" s="1">
        <v>3</v>
      </c>
      <c r="J3389" s="1">
        <v>3</v>
      </c>
      <c r="K3389" s="1">
        <v>3</v>
      </c>
      <c r="L3389" s="6">
        <v>0</v>
      </c>
    </row>
    <row r="3390" spans="2:12" ht="25" x14ac:dyDescent="0.3">
      <c r="E3390" s="3" t="s">
        <v>1468</v>
      </c>
      <c r="F3390" s="4"/>
      <c r="G3390" s="5">
        <v>3</v>
      </c>
      <c r="H3390" s="7">
        <v>0</v>
      </c>
      <c r="I3390" s="1">
        <v>2</v>
      </c>
      <c r="J3390" s="1">
        <v>1</v>
      </c>
      <c r="K3390" s="1">
        <v>0</v>
      </c>
      <c r="L3390" s="6">
        <v>0</v>
      </c>
    </row>
    <row r="3391" spans="2:12" ht="25" x14ac:dyDescent="0.3">
      <c r="E3391" s="3" t="s">
        <v>1469</v>
      </c>
      <c r="F3391" s="4"/>
      <c r="G3391" s="5">
        <v>10</v>
      </c>
      <c r="H3391" s="7">
        <v>0</v>
      </c>
      <c r="I3391" s="1">
        <v>4</v>
      </c>
      <c r="J3391" s="1">
        <v>4</v>
      </c>
      <c r="K3391" s="1">
        <v>2</v>
      </c>
      <c r="L3391" s="6">
        <v>0</v>
      </c>
    </row>
    <row r="3392" spans="2:12" ht="25" x14ac:dyDescent="0.3">
      <c r="E3392" s="3" t="s">
        <v>1470</v>
      </c>
      <c r="F3392" s="4"/>
      <c r="G3392" s="5">
        <v>90</v>
      </c>
      <c r="H3392" s="7">
        <v>4</v>
      </c>
      <c r="I3392" s="1">
        <v>45</v>
      </c>
      <c r="J3392" s="1">
        <v>27</v>
      </c>
      <c r="K3392" s="1">
        <v>11</v>
      </c>
      <c r="L3392" s="6">
        <v>3</v>
      </c>
    </row>
    <row r="3393" spans="5:12" ht="25" x14ac:dyDescent="0.3">
      <c r="E3393" s="3" t="s">
        <v>1471</v>
      </c>
      <c r="F3393" s="4"/>
      <c r="G3393" s="5">
        <v>52</v>
      </c>
      <c r="H3393" s="7">
        <v>6</v>
      </c>
      <c r="I3393" s="1">
        <v>25</v>
      </c>
      <c r="J3393" s="1">
        <v>14</v>
      </c>
      <c r="K3393" s="1">
        <v>4</v>
      </c>
      <c r="L3393" s="6">
        <v>3</v>
      </c>
    </row>
    <row r="3394" spans="5:12" ht="50" x14ac:dyDescent="0.3">
      <c r="E3394" s="3" t="s">
        <v>1472</v>
      </c>
      <c r="F3394" s="4"/>
      <c r="G3394" s="5">
        <v>86</v>
      </c>
      <c r="H3394" s="7">
        <v>7</v>
      </c>
      <c r="I3394" s="1">
        <v>41</v>
      </c>
      <c r="J3394" s="1">
        <v>25</v>
      </c>
      <c r="K3394" s="1">
        <v>12</v>
      </c>
      <c r="L3394" s="6">
        <v>1</v>
      </c>
    </row>
    <row r="3395" spans="5:12" ht="50" x14ac:dyDescent="0.3">
      <c r="E3395" s="3" t="s">
        <v>1473</v>
      </c>
      <c r="F3395" s="4"/>
      <c r="G3395" s="5">
        <v>20</v>
      </c>
      <c r="H3395" s="7">
        <v>2</v>
      </c>
      <c r="I3395" s="1">
        <v>6</v>
      </c>
      <c r="J3395" s="1">
        <v>7</v>
      </c>
      <c r="K3395" s="1">
        <v>5</v>
      </c>
      <c r="L3395" s="6">
        <v>0</v>
      </c>
    </row>
    <row r="3396" spans="5:12" ht="25" x14ac:dyDescent="0.3">
      <c r="E3396" s="3" t="s">
        <v>1474</v>
      </c>
      <c r="F3396" s="4"/>
      <c r="G3396" s="5">
        <v>32</v>
      </c>
      <c r="H3396" s="7">
        <v>3</v>
      </c>
      <c r="I3396" s="1">
        <v>12</v>
      </c>
      <c r="J3396" s="1">
        <v>12</v>
      </c>
      <c r="K3396" s="1">
        <v>3</v>
      </c>
      <c r="L3396" s="6">
        <v>2</v>
      </c>
    </row>
    <row r="3397" spans="5:12" ht="37.5" x14ac:dyDescent="0.3">
      <c r="E3397" s="3" t="s">
        <v>1475</v>
      </c>
      <c r="F3397" s="4"/>
      <c r="G3397" s="5">
        <v>484</v>
      </c>
      <c r="H3397" s="7">
        <v>38</v>
      </c>
      <c r="I3397" s="1">
        <v>211</v>
      </c>
      <c r="J3397" s="1">
        <v>165</v>
      </c>
      <c r="K3397" s="1">
        <v>64</v>
      </c>
      <c r="L3397" s="6">
        <v>6</v>
      </c>
    </row>
    <row r="3398" spans="5:12" ht="50" x14ac:dyDescent="0.3">
      <c r="E3398" s="3" t="s">
        <v>1476</v>
      </c>
      <c r="F3398" s="4"/>
      <c r="G3398" s="5">
        <v>133</v>
      </c>
      <c r="H3398" s="7">
        <v>8</v>
      </c>
      <c r="I3398" s="1">
        <v>71</v>
      </c>
      <c r="J3398" s="1">
        <v>40</v>
      </c>
      <c r="K3398" s="1">
        <v>11</v>
      </c>
      <c r="L3398" s="6">
        <v>3</v>
      </c>
    </row>
    <row r="3399" spans="5:12" ht="25" x14ac:dyDescent="0.3">
      <c r="E3399" s="3" t="s">
        <v>1477</v>
      </c>
      <c r="F3399" s="4"/>
      <c r="G3399" s="5">
        <v>28</v>
      </c>
      <c r="H3399" s="7">
        <v>5</v>
      </c>
      <c r="I3399" s="1">
        <v>13</v>
      </c>
      <c r="J3399" s="1">
        <v>8</v>
      </c>
      <c r="K3399" s="1">
        <v>1</v>
      </c>
      <c r="L3399" s="6">
        <v>1</v>
      </c>
    </row>
    <row r="3400" spans="5:12" ht="25" x14ac:dyDescent="0.3">
      <c r="E3400" s="3" t="s">
        <v>1478</v>
      </c>
      <c r="F3400" s="4"/>
      <c r="G3400" s="5">
        <v>31</v>
      </c>
      <c r="H3400" s="7">
        <v>4</v>
      </c>
      <c r="I3400" s="1">
        <v>16</v>
      </c>
      <c r="J3400" s="1">
        <v>8</v>
      </c>
      <c r="K3400" s="1">
        <v>3</v>
      </c>
      <c r="L3400" s="6">
        <v>0</v>
      </c>
    </row>
    <row r="3401" spans="5:12" ht="25" x14ac:dyDescent="0.3">
      <c r="E3401" s="3" t="s">
        <v>1479</v>
      </c>
      <c r="F3401" s="4"/>
      <c r="G3401" s="5">
        <v>599</v>
      </c>
      <c r="H3401" s="7">
        <v>48</v>
      </c>
      <c r="I3401" s="1">
        <v>270</v>
      </c>
      <c r="J3401" s="1">
        <v>198</v>
      </c>
      <c r="K3401" s="1">
        <v>73</v>
      </c>
      <c r="L3401" s="6">
        <v>10</v>
      </c>
    </row>
    <row r="3402" spans="5:12" ht="25" x14ac:dyDescent="0.3">
      <c r="E3402" s="3" t="s">
        <v>1480</v>
      </c>
      <c r="F3402" s="4"/>
      <c r="G3402" s="5">
        <v>470</v>
      </c>
      <c r="H3402" s="7">
        <v>56</v>
      </c>
      <c r="I3402" s="1">
        <v>240</v>
      </c>
      <c r="J3402" s="1">
        <v>109</v>
      </c>
      <c r="K3402" s="1">
        <v>41</v>
      </c>
      <c r="L3402" s="6">
        <v>24</v>
      </c>
    </row>
    <row r="3403" spans="5:12" ht="50" x14ac:dyDescent="0.3">
      <c r="E3403" s="3" t="s">
        <v>1481</v>
      </c>
      <c r="F3403" s="4"/>
      <c r="G3403" s="5">
        <v>216</v>
      </c>
      <c r="H3403" s="7">
        <v>16</v>
      </c>
      <c r="I3403" s="1">
        <v>78</v>
      </c>
      <c r="J3403" s="1">
        <v>73</v>
      </c>
      <c r="K3403" s="1">
        <v>44</v>
      </c>
      <c r="L3403" s="6">
        <v>5</v>
      </c>
    </row>
    <row r="3404" spans="5:12" ht="50" x14ac:dyDescent="0.3">
      <c r="E3404" s="3" t="s">
        <v>1482</v>
      </c>
      <c r="F3404" s="4"/>
      <c r="G3404" s="5">
        <v>62</v>
      </c>
      <c r="H3404" s="7">
        <v>3</v>
      </c>
      <c r="I3404" s="1">
        <v>23</v>
      </c>
      <c r="J3404" s="1">
        <v>19</v>
      </c>
      <c r="K3404" s="1">
        <v>17</v>
      </c>
      <c r="L3404" s="6">
        <v>0</v>
      </c>
    </row>
    <row r="3405" spans="5:12" ht="25" x14ac:dyDescent="0.3">
      <c r="E3405" s="3" t="s">
        <v>1483</v>
      </c>
      <c r="F3405" s="4"/>
      <c r="G3405" s="5">
        <v>37</v>
      </c>
      <c r="H3405" s="7">
        <v>2</v>
      </c>
      <c r="I3405" s="1">
        <v>12</v>
      </c>
      <c r="J3405" s="1">
        <v>15</v>
      </c>
      <c r="K3405" s="1">
        <v>8</v>
      </c>
      <c r="L3405" s="6">
        <v>0</v>
      </c>
    </row>
    <row r="3406" spans="5:12" ht="37.5" x14ac:dyDescent="0.3">
      <c r="E3406" s="3" t="s">
        <v>1484</v>
      </c>
      <c r="F3406" s="4"/>
      <c r="G3406" s="5">
        <v>1766</v>
      </c>
      <c r="H3406" s="7">
        <v>94</v>
      </c>
      <c r="I3406" s="1">
        <v>794</v>
      </c>
      <c r="J3406" s="1">
        <v>608</v>
      </c>
      <c r="K3406" s="1">
        <v>234</v>
      </c>
      <c r="L3406" s="6">
        <v>36</v>
      </c>
    </row>
    <row r="3407" spans="5:12" ht="50" x14ac:dyDescent="0.3">
      <c r="E3407" s="3" t="s">
        <v>1485</v>
      </c>
      <c r="F3407" s="4"/>
      <c r="G3407" s="5">
        <v>703</v>
      </c>
      <c r="H3407" s="7">
        <v>32</v>
      </c>
      <c r="I3407" s="1">
        <v>320</v>
      </c>
      <c r="J3407" s="1">
        <v>230</v>
      </c>
      <c r="K3407" s="1">
        <v>105</v>
      </c>
      <c r="L3407" s="6">
        <v>16</v>
      </c>
    </row>
    <row r="3408" spans="5:12" ht="25" x14ac:dyDescent="0.3">
      <c r="E3408" s="3" t="s">
        <v>1486</v>
      </c>
      <c r="F3408" s="4"/>
      <c r="G3408" s="5">
        <v>56</v>
      </c>
      <c r="H3408" s="7">
        <v>4</v>
      </c>
      <c r="I3408" s="1">
        <v>21</v>
      </c>
      <c r="J3408" s="1">
        <v>20</v>
      </c>
      <c r="K3408" s="1">
        <v>9</v>
      </c>
      <c r="L3408" s="6">
        <v>2</v>
      </c>
    </row>
    <row r="3409" spans="5:12" ht="25" x14ac:dyDescent="0.3">
      <c r="E3409" s="3" t="s">
        <v>1487</v>
      </c>
      <c r="F3409" s="4"/>
      <c r="G3409" s="5">
        <v>116</v>
      </c>
      <c r="H3409" s="7">
        <v>7</v>
      </c>
      <c r="I3409" s="1">
        <v>49</v>
      </c>
      <c r="J3409" s="1">
        <v>41</v>
      </c>
      <c r="K3409" s="1">
        <v>13</v>
      </c>
      <c r="L3409" s="6">
        <v>6</v>
      </c>
    </row>
    <row r="3410" spans="5:12" ht="25" x14ac:dyDescent="0.3">
      <c r="E3410" s="3" t="s">
        <v>1488</v>
      </c>
      <c r="F3410" s="4"/>
      <c r="G3410" s="5">
        <v>2165</v>
      </c>
      <c r="H3410" s="7">
        <v>120</v>
      </c>
      <c r="I3410" s="1">
        <v>979</v>
      </c>
      <c r="J3410" s="1">
        <v>734</v>
      </c>
      <c r="K3410" s="1">
        <v>283</v>
      </c>
      <c r="L3410" s="6">
        <v>49</v>
      </c>
    </row>
    <row r="3411" spans="5:12" ht="25" x14ac:dyDescent="0.3">
      <c r="E3411" s="3" t="s">
        <v>1489</v>
      </c>
      <c r="F3411" s="4"/>
      <c r="G3411" s="5">
        <v>1557</v>
      </c>
      <c r="H3411" s="7">
        <v>203</v>
      </c>
      <c r="I3411" s="1">
        <v>784</v>
      </c>
      <c r="J3411" s="1">
        <v>387</v>
      </c>
      <c r="K3411" s="1">
        <v>114</v>
      </c>
      <c r="L3411" s="6">
        <v>69</v>
      </c>
    </row>
    <row r="3412" spans="5:12" ht="50" x14ac:dyDescent="0.3">
      <c r="E3412" s="3" t="s">
        <v>1490</v>
      </c>
      <c r="F3412" s="4"/>
      <c r="G3412" s="5">
        <v>462</v>
      </c>
      <c r="H3412" s="7">
        <v>19</v>
      </c>
      <c r="I3412" s="1">
        <v>161</v>
      </c>
      <c r="J3412" s="1">
        <v>177</v>
      </c>
      <c r="K3412" s="1">
        <v>93</v>
      </c>
      <c r="L3412" s="6">
        <v>12</v>
      </c>
    </row>
    <row r="3413" spans="5:12" ht="50" x14ac:dyDescent="0.3">
      <c r="E3413" s="3" t="s">
        <v>1491</v>
      </c>
      <c r="F3413" s="4"/>
      <c r="G3413" s="5">
        <v>172</v>
      </c>
      <c r="H3413" s="7">
        <v>4</v>
      </c>
      <c r="I3413" s="1">
        <v>76</v>
      </c>
      <c r="J3413" s="1">
        <v>56</v>
      </c>
      <c r="K3413" s="1">
        <v>31</v>
      </c>
      <c r="L3413" s="6">
        <v>5</v>
      </c>
    </row>
    <row r="3414" spans="5:12" ht="25" x14ac:dyDescent="0.3">
      <c r="E3414" s="3" t="s">
        <v>1492</v>
      </c>
      <c r="F3414" s="4"/>
      <c r="G3414" s="5">
        <v>87</v>
      </c>
      <c r="H3414" s="7">
        <v>5</v>
      </c>
      <c r="I3414" s="1">
        <v>34</v>
      </c>
      <c r="J3414" s="1">
        <v>26</v>
      </c>
      <c r="K3414" s="1">
        <v>19</v>
      </c>
      <c r="L3414" s="6">
        <v>3</v>
      </c>
    </row>
    <row r="3415" spans="5:12" ht="37.5" x14ac:dyDescent="0.3">
      <c r="E3415" s="3" t="s">
        <v>1493</v>
      </c>
      <c r="F3415" s="4"/>
      <c r="G3415" s="5">
        <v>3168</v>
      </c>
      <c r="H3415" s="7">
        <v>146</v>
      </c>
      <c r="I3415" s="1">
        <v>1379</v>
      </c>
      <c r="J3415" s="1">
        <v>1138</v>
      </c>
      <c r="K3415" s="1">
        <v>422</v>
      </c>
      <c r="L3415" s="6">
        <v>83</v>
      </c>
    </row>
    <row r="3416" spans="5:12" ht="50" x14ac:dyDescent="0.3">
      <c r="E3416" s="3" t="s">
        <v>1494</v>
      </c>
      <c r="F3416" s="4"/>
      <c r="G3416" s="5">
        <v>1251</v>
      </c>
      <c r="H3416" s="7">
        <v>61</v>
      </c>
      <c r="I3416" s="1">
        <v>532</v>
      </c>
      <c r="J3416" s="1">
        <v>440</v>
      </c>
      <c r="K3416" s="1">
        <v>192</v>
      </c>
      <c r="L3416" s="6">
        <v>26</v>
      </c>
    </row>
    <row r="3417" spans="5:12" ht="25" x14ac:dyDescent="0.3">
      <c r="E3417" s="3" t="s">
        <v>1495</v>
      </c>
      <c r="F3417" s="4"/>
      <c r="G3417" s="5">
        <v>133</v>
      </c>
      <c r="H3417" s="7">
        <v>7</v>
      </c>
      <c r="I3417" s="1">
        <v>47</v>
      </c>
      <c r="J3417" s="1">
        <v>50</v>
      </c>
      <c r="K3417" s="1">
        <v>26</v>
      </c>
      <c r="L3417" s="6">
        <v>3</v>
      </c>
    </row>
    <row r="3418" spans="5:12" ht="25" x14ac:dyDescent="0.3">
      <c r="E3418" s="3" t="s">
        <v>1496</v>
      </c>
      <c r="F3418" s="4"/>
      <c r="G3418" s="5">
        <v>211</v>
      </c>
      <c r="H3418" s="7">
        <v>15</v>
      </c>
      <c r="I3418" s="1">
        <v>85</v>
      </c>
      <c r="J3418" s="1">
        <v>78</v>
      </c>
      <c r="K3418" s="1">
        <v>26</v>
      </c>
      <c r="L3418" s="6">
        <v>7</v>
      </c>
    </row>
    <row r="3419" spans="5:12" ht="25" x14ac:dyDescent="0.3">
      <c r="E3419" s="3" t="s">
        <v>1497</v>
      </c>
      <c r="F3419" s="4"/>
      <c r="G3419" s="5">
        <v>3916</v>
      </c>
      <c r="H3419" s="7">
        <v>199</v>
      </c>
      <c r="I3419" s="1">
        <v>1718</v>
      </c>
      <c r="J3419" s="1">
        <v>1377</v>
      </c>
      <c r="K3419" s="1">
        <v>522</v>
      </c>
      <c r="L3419" s="6">
        <v>100</v>
      </c>
    </row>
    <row r="3420" spans="5:12" ht="25" x14ac:dyDescent="0.3">
      <c r="E3420" s="3" t="s">
        <v>1498</v>
      </c>
      <c r="F3420" s="4"/>
      <c r="G3420" s="5">
        <v>2631</v>
      </c>
      <c r="H3420" s="7">
        <v>331</v>
      </c>
      <c r="I3420" s="1">
        <v>1294</v>
      </c>
      <c r="J3420" s="1">
        <v>702</v>
      </c>
      <c r="K3420" s="1">
        <v>163</v>
      </c>
      <c r="L3420" s="6">
        <v>141</v>
      </c>
    </row>
    <row r="3421" spans="5:12" ht="50" x14ac:dyDescent="0.3">
      <c r="E3421" s="3" t="s">
        <v>1499</v>
      </c>
      <c r="F3421" s="4"/>
      <c r="G3421" s="5">
        <v>471</v>
      </c>
      <c r="H3421" s="7">
        <v>23</v>
      </c>
      <c r="I3421" s="1">
        <v>177</v>
      </c>
      <c r="J3421" s="1">
        <v>163</v>
      </c>
      <c r="K3421" s="1">
        <v>98</v>
      </c>
      <c r="L3421" s="6">
        <v>10</v>
      </c>
    </row>
    <row r="3422" spans="5:12" ht="50" x14ac:dyDescent="0.3">
      <c r="E3422" s="3" t="s">
        <v>1500</v>
      </c>
      <c r="F3422" s="4"/>
      <c r="G3422" s="5">
        <v>108</v>
      </c>
      <c r="H3422" s="7">
        <v>5</v>
      </c>
      <c r="I3422" s="1">
        <v>47</v>
      </c>
      <c r="J3422" s="1">
        <v>35</v>
      </c>
      <c r="K3422" s="1">
        <v>18</v>
      </c>
      <c r="L3422" s="6">
        <v>3</v>
      </c>
    </row>
    <row r="3423" spans="5:12" ht="25" x14ac:dyDescent="0.3">
      <c r="E3423" s="3" t="s">
        <v>1501</v>
      </c>
      <c r="F3423" s="4"/>
      <c r="G3423" s="5">
        <v>142</v>
      </c>
      <c r="H3423" s="7">
        <v>6</v>
      </c>
      <c r="I3423" s="1">
        <v>42</v>
      </c>
      <c r="J3423" s="1">
        <v>53</v>
      </c>
      <c r="K3423" s="1">
        <v>31</v>
      </c>
      <c r="L3423" s="6">
        <v>10</v>
      </c>
    </row>
    <row r="3424" spans="5:12" ht="37.5" x14ac:dyDescent="0.3">
      <c r="E3424" s="3" t="s">
        <v>1502</v>
      </c>
      <c r="F3424" s="4"/>
      <c r="G3424" s="5">
        <v>4324</v>
      </c>
      <c r="H3424" s="7">
        <v>174</v>
      </c>
      <c r="I3424" s="1">
        <v>1722</v>
      </c>
      <c r="J3424" s="1">
        <v>1671</v>
      </c>
      <c r="K3424" s="1">
        <v>645</v>
      </c>
      <c r="L3424" s="6">
        <v>112</v>
      </c>
    </row>
    <row r="3425" spans="5:12" ht="50" x14ac:dyDescent="0.3">
      <c r="E3425" s="3" t="s">
        <v>1503</v>
      </c>
      <c r="F3425" s="4"/>
      <c r="G3425" s="5">
        <v>1919</v>
      </c>
      <c r="H3425" s="7">
        <v>60</v>
      </c>
      <c r="I3425" s="1">
        <v>732</v>
      </c>
      <c r="J3425" s="1">
        <v>784</v>
      </c>
      <c r="K3425" s="1">
        <v>303</v>
      </c>
      <c r="L3425" s="6">
        <v>40</v>
      </c>
    </row>
    <row r="3426" spans="5:12" ht="25" x14ac:dyDescent="0.3">
      <c r="E3426" s="3" t="s">
        <v>1504</v>
      </c>
      <c r="F3426" s="4"/>
      <c r="G3426" s="5">
        <v>149</v>
      </c>
      <c r="H3426" s="7">
        <v>4</v>
      </c>
      <c r="I3426" s="1">
        <v>62</v>
      </c>
      <c r="J3426" s="1">
        <v>54</v>
      </c>
      <c r="K3426" s="1">
        <v>24</v>
      </c>
      <c r="L3426" s="6">
        <v>5</v>
      </c>
    </row>
    <row r="3427" spans="5:12" ht="25" x14ac:dyDescent="0.3">
      <c r="E3427" s="3" t="s">
        <v>1505</v>
      </c>
      <c r="F3427" s="4"/>
      <c r="G3427" s="5">
        <v>276</v>
      </c>
      <c r="H3427" s="7">
        <v>14</v>
      </c>
      <c r="I3427" s="1">
        <v>105</v>
      </c>
      <c r="J3427" s="1">
        <v>104</v>
      </c>
      <c r="K3427" s="1">
        <v>44</v>
      </c>
      <c r="L3427" s="6">
        <v>9</v>
      </c>
    </row>
    <row r="3428" spans="5:12" ht="25" x14ac:dyDescent="0.3">
      <c r="E3428" s="3" t="s">
        <v>1506</v>
      </c>
      <c r="F3428" s="4"/>
      <c r="G3428" s="5">
        <v>5215</v>
      </c>
      <c r="H3428" s="7">
        <v>218</v>
      </c>
      <c r="I3428" s="1">
        <v>2123</v>
      </c>
      <c r="J3428" s="1">
        <v>1983</v>
      </c>
      <c r="K3428" s="1">
        <v>746</v>
      </c>
      <c r="L3428" s="6">
        <v>145</v>
      </c>
    </row>
    <row r="3429" spans="5:12" ht="25" x14ac:dyDescent="0.3">
      <c r="E3429" s="3" t="s">
        <v>1507</v>
      </c>
      <c r="F3429" s="4"/>
      <c r="G3429" s="5">
        <v>3224</v>
      </c>
      <c r="H3429" s="7">
        <v>318</v>
      </c>
      <c r="I3429" s="1">
        <v>1562</v>
      </c>
      <c r="J3429" s="1">
        <v>927</v>
      </c>
      <c r="K3429" s="1">
        <v>249</v>
      </c>
      <c r="L3429" s="6">
        <v>168</v>
      </c>
    </row>
    <row r="3430" spans="5:12" ht="50" x14ac:dyDescent="0.3">
      <c r="E3430" s="3" t="s">
        <v>1508</v>
      </c>
      <c r="F3430" s="4"/>
      <c r="G3430" s="5">
        <v>255</v>
      </c>
      <c r="H3430" s="7">
        <v>9</v>
      </c>
      <c r="I3430" s="1">
        <v>72</v>
      </c>
      <c r="J3430" s="1">
        <v>107</v>
      </c>
      <c r="K3430" s="1">
        <v>64</v>
      </c>
      <c r="L3430" s="6">
        <v>3</v>
      </c>
    </row>
    <row r="3431" spans="5:12" ht="50" x14ac:dyDescent="0.3">
      <c r="E3431" s="3" t="s">
        <v>1509</v>
      </c>
      <c r="F3431" s="4"/>
      <c r="G3431" s="5">
        <v>57</v>
      </c>
      <c r="H3431" s="7">
        <v>2</v>
      </c>
      <c r="I3431" s="1">
        <v>10</v>
      </c>
      <c r="J3431" s="1">
        <v>29</v>
      </c>
      <c r="K3431" s="1">
        <v>16</v>
      </c>
      <c r="L3431" s="6">
        <v>0</v>
      </c>
    </row>
    <row r="3432" spans="5:12" ht="25" x14ac:dyDescent="0.3">
      <c r="E3432" s="3" t="s">
        <v>1510</v>
      </c>
      <c r="F3432" s="4"/>
      <c r="G3432" s="5">
        <v>133</v>
      </c>
      <c r="H3432" s="7">
        <v>8</v>
      </c>
      <c r="I3432" s="1">
        <v>38</v>
      </c>
      <c r="J3432" s="1">
        <v>62</v>
      </c>
      <c r="K3432" s="1">
        <v>19</v>
      </c>
      <c r="L3432" s="6">
        <v>6</v>
      </c>
    </row>
    <row r="3433" spans="5:12" ht="37.5" x14ac:dyDescent="0.3">
      <c r="E3433" s="3" t="s">
        <v>1511</v>
      </c>
      <c r="F3433" s="4"/>
      <c r="G3433" s="5">
        <v>1822</v>
      </c>
      <c r="H3433" s="7">
        <v>47</v>
      </c>
      <c r="I3433" s="1">
        <v>597</v>
      </c>
      <c r="J3433" s="1">
        <v>793</v>
      </c>
      <c r="K3433" s="1">
        <v>348</v>
      </c>
      <c r="L3433" s="6">
        <v>37</v>
      </c>
    </row>
    <row r="3434" spans="5:12" ht="50" x14ac:dyDescent="0.3">
      <c r="E3434" s="3" t="s">
        <v>1512</v>
      </c>
      <c r="F3434" s="4"/>
      <c r="G3434" s="5">
        <v>706</v>
      </c>
      <c r="H3434" s="7">
        <v>11</v>
      </c>
      <c r="I3434" s="1">
        <v>211</v>
      </c>
      <c r="J3434" s="1">
        <v>330</v>
      </c>
      <c r="K3434" s="1">
        <v>146</v>
      </c>
      <c r="L3434" s="6">
        <v>8</v>
      </c>
    </row>
    <row r="3435" spans="5:12" ht="25" x14ac:dyDescent="0.3">
      <c r="E3435" s="3" t="s">
        <v>1513</v>
      </c>
      <c r="F3435" s="4"/>
      <c r="G3435" s="5">
        <v>153</v>
      </c>
      <c r="H3435" s="7">
        <v>7</v>
      </c>
      <c r="I3435" s="1">
        <v>48</v>
      </c>
      <c r="J3435" s="1">
        <v>54</v>
      </c>
      <c r="K3435" s="1">
        <v>37</v>
      </c>
      <c r="L3435" s="6">
        <v>7</v>
      </c>
    </row>
    <row r="3436" spans="5:12" ht="25" x14ac:dyDescent="0.3">
      <c r="E3436" s="3" t="s">
        <v>1514</v>
      </c>
      <c r="F3436" s="4"/>
      <c r="G3436" s="5">
        <v>179</v>
      </c>
      <c r="H3436" s="7">
        <v>5</v>
      </c>
      <c r="I3436" s="1">
        <v>69</v>
      </c>
      <c r="J3436" s="1">
        <v>76</v>
      </c>
      <c r="K3436" s="1">
        <v>26</v>
      </c>
      <c r="L3436" s="6">
        <v>3</v>
      </c>
    </row>
    <row r="3437" spans="5:12" ht="25" x14ac:dyDescent="0.3">
      <c r="E3437" s="3" t="s">
        <v>1515</v>
      </c>
      <c r="F3437" s="4"/>
      <c r="G3437" s="5">
        <v>2303</v>
      </c>
      <c r="H3437" s="7">
        <v>66</v>
      </c>
      <c r="I3437" s="1">
        <v>773</v>
      </c>
      <c r="J3437" s="1">
        <v>995</v>
      </c>
      <c r="K3437" s="1">
        <v>417</v>
      </c>
      <c r="L3437" s="6">
        <v>52</v>
      </c>
    </row>
    <row r="3438" spans="5:12" ht="25" x14ac:dyDescent="0.3">
      <c r="E3438" s="3" t="s">
        <v>1516</v>
      </c>
      <c r="F3438" s="4"/>
      <c r="G3438" s="5">
        <v>1693</v>
      </c>
      <c r="H3438" s="7">
        <v>108</v>
      </c>
      <c r="I3438" s="1">
        <v>748</v>
      </c>
      <c r="J3438" s="1">
        <v>607</v>
      </c>
      <c r="K3438" s="1">
        <v>150</v>
      </c>
      <c r="L3438" s="6">
        <v>80</v>
      </c>
    </row>
    <row r="3439" spans="5:12" ht="50" x14ac:dyDescent="0.3">
      <c r="E3439" s="3" t="s">
        <v>1517</v>
      </c>
      <c r="F3439" s="4"/>
      <c r="G3439" s="5">
        <v>145</v>
      </c>
      <c r="H3439" s="7">
        <v>4</v>
      </c>
      <c r="I3439" s="1">
        <v>25</v>
      </c>
      <c r="J3439" s="1">
        <v>68</v>
      </c>
      <c r="K3439" s="1">
        <v>45</v>
      </c>
      <c r="L3439" s="6">
        <v>3</v>
      </c>
    </row>
    <row r="3440" spans="5:12" ht="50" x14ac:dyDescent="0.3">
      <c r="E3440" s="3" t="s">
        <v>1518</v>
      </c>
      <c r="F3440" s="4"/>
      <c r="G3440" s="5">
        <v>52</v>
      </c>
      <c r="H3440" s="7">
        <v>2</v>
      </c>
      <c r="I3440" s="1">
        <v>17</v>
      </c>
      <c r="J3440" s="1">
        <v>17</v>
      </c>
      <c r="K3440" s="1">
        <v>14</v>
      </c>
      <c r="L3440" s="6">
        <v>2</v>
      </c>
    </row>
    <row r="3441" spans="5:12" ht="25" x14ac:dyDescent="0.3">
      <c r="E3441" s="3" t="s">
        <v>1519</v>
      </c>
      <c r="F3441" s="4"/>
      <c r="G3441" s="5">
        <v>86</v>
      </c>
      <c r="H3441" s="7">
        <v>2</v>
      </c>
      <c r="I3441" s="1">
        <v>19</v>
      </c>
      <c r="J3441" s="1">
        <v>34</v>
      </c>
      <c r="K3441" s="1">
        <v>29</v>
      </c>
      <c r="L3441" s="6">
        <v>2</v>
      </c>
    </row>
    <row r="3442" spans="5:12" ht="37.5" x14ac:dyDescent="0.3">
      <c r="E3442" s="3" t="s">
        <v>1520</v>
      </c>
      <c r="F3442" s="4"/>
      <c r="G3442" s="5">
        <v>652</v>
      </c>
      <c r="H3442" s="7">
        <v>16</v>
      </c>
      <c r="I3442" s="1">
        <v>161</v>
      </c>
      <c r="J3442" s="1">
        <v>313</v>
      </c>
      <c r="K3442" s="1">
        <v>143</v>
      </c>
      <c r="L3442" s="6">
        <v>19</v>
      </c>
    </row>
    <row r="3443" spans="5:12" ht="50" x14ac:dyDescent="0.3">
      <c r="E3443" s="3" t="s">
        <v>1521</v>
      </c>
      <c r="F3443" s="4"/>
      <c r="G3443" s="5">
        <v>161</v>
      </c>
      <c r="H3443" s="7">
        <v>3</v>
      </c>
      <c r="I3443" s="1">
        <v>33</v>
      </c>
      <c r="J3443" s="1">
        <v>74</v>
      </c>
      <c r="K3443" s="1">
        <v>48</v>
      </c>
      <c r="L3443" s="6">
        <v>3</v>
      </c>
    </row>
    <row r="3444" spans="5:12" ht="25" x14ac:dyDescent="0.3">
      <c r="E3444" s="3" t="s">
        <v>1522</v>
      </c>
      <c r="F3444" s="4"/>
      <c r="G3444" s="5">
        <v>93</v>
      </c>
      <c r="H3444" s="7">
        <v>0</v>
      </c>
      <c r="I3444" s="1">
        <v>36</v>
      </c>
      <c r="J3444" s="1">
        <v>30</v>
      </c>
      <c r="K3444" s="1">
        <v>25</v>
      </c>
      <c r="L3444" s="6">
        <v>2</v>
      </c>
    </row>
    <row r="3445" spans="5:12" ht="25" x14ac:dyDescent="0.3">
      <c r="E3445" s="3" t="s">
        <v>1523</v>
      </c>
      <c r="F3445" s="4"/>
      <c r="G3445" s="5">
        <v>102</v>
      </c>
      <c r="H3445" s="7">
        <v>0</v>
      </c>
      <c r="I3445" s="1">
        <v>32</v>
      </c>
      <c r="J3445" s="1">
        <v>47</v>
      </c>
      <c r="K3445" s="1">
        <v>16</v>
      </c>
      <c r="L3445" s="6">
        <v>7</v>
      </c>
    </row>
    <row r="3446" spans="5:12" ht="25" x14ac:dyDescent="0.3">
      <c r="E3446" s="3" t="s">
        <v>1524</v>
      </c>
      <c r="F3446" s="4"/>
      <c r="G3446" s="5">
        <v>892</v>
      </c>
      <c r="H3446" s="7">
        <v>22</v>
      </c>
      <c r="I3446" s="1">
        <v>245</v>
      </c>
      <c r="J3446" s="1">
        <v>409</v>
      </c>
      <c r="K3446" s="1">
        <v>192</v>
      </c>
      <c r="L3446" s="6">
        <v>24</v>
      </c>
    </row>
    <row r="3447" spans="5:12" ht="25" x14ac:dyDescent="0.3">
      <c r="E3447" s="3" t="s">
        <v>1525</v>
      </c>
      <c r="F3447" s="4"/>
      <c r="G3447" s="5">
        <v>673</v>
      </c>
      <c r="H3447" s="7">
        <v>37</v>
      </c>
      <c r="I3447" s="1">
        <v>259</v>
      </c>
      <c r="J3447" s="1">
        <v>257</v>
      </c>
      <c r="K3447" s="1">
        <v>78</v>
      </c>
      <c r="L3447" s="6">
        <v>42</v>
      </c>
    </row>
    <row r="3448" spans="5:12" ht="50" x14ac:dyDescent="0.3">
      <c r="E3448" s="3" t="s">
        <v>1526</v>
      </c>
      <c r="F3448" s="4"/>
      <c r="G3448" s="5">
        <v>22</v>
      </c>
      <c r="H3448" s="7">
        <v>0</v>
      </c>
      <c r="I3448" s="1">
        <v>5</v>
      </c>
      <c r="J3448" s="1">
        <v>9</v>
      </c>
      <c r="K3448" s="1">
        <v>8</v>
      </c>
      <c r="L3448" s="6">
        <v>0</v>
      </c>
    </row>
    <row r="3449" spans="5:12" ht="50" x14ac:dyDescent="0.3">
      <c r="E3449" s="3" t="s">
        <v>1527</v>
      </c>
      <c r="F3449" s="4"/>
      <c r="G3449" s="5">
        <v>9</v>
      </c>
      <c r="H3449" s="7">
        <v>0</v>
      </c>
      <c r="I3449" s="1">
        <v>1</v>
      </c>
      <c r="J3449" s="1">
        <v>5</v>
      </c>
      <c r="K3449" s="1">
        <v>3</v>
      </c>
      <c r="L3449" s="6">
        <v>0</v>
      </c>
    </row>
    <row r="3450" spans="5:12" ht="25" x14ac:dyDescent="0.3">
      <c r="E3450" s="3" t="s">
        <v>1528</v>
      </c>
      <c r="F3450" s="4"/>
      <c r="G3450" s="5">
        <v>13</v>
      </c>
      <c r="H3450" s="7">
        <v>0</v>
      </c>
      <c r="I3450" s="1">
        <v>2</v>
      </c>
      <c r="J3450" s="1">
        <v>5</v>
      </c>
      <c r="K3450" s="1">
        <v>5</v>
      </c>
      <c r="L3450" s="6">
        <v>1</v>
      </c>
    </row>
    <row r="3451" spans="5:12" ht="37.5" x14ac:dyDescent="0.3">
      <c r="E3451" s="3" t="s">
        <v>1529</v>
      </c>
      <c r="F3451" s="4"/>
      <c r="G3451" s="5">
        <v>112</v>
      </c>
      <c r="H3451" s="7">
        <v>1</v>
      </c>
      <c r="I3451" s="1">
        <v>32</v>
      </c>
      <c r="J3451" s="1">
        <v>46</v>
      </c>
      <c r="K3451" s="1">
        <v>30</v>
      </c>
      <c r="L3451" s="6">
        <v>3</v>
      </c>
    </row>
    <row r="3452" spans="5:12" ht="50" x14ac:dyDescent="0.3">
      <c r="E3452" s="3" t="s">
        <v>1530</v>
      </c>
      <c r="F3452" s="4"/>
      <c r="G3452" s="5">
        <v>35</v>
      </c>
      <c r="H3452" s="7">
        <v>1</v>
      </c>
      <c r="I3452" s="1">
        <v>13</v>
      </c>
      <c r="J3452" s="1">
        <v>11</v>
      </c>
      <c r="K3452" s="1">
        <v>10</v>
      </c>
      <c r="L3452" s="6">
        <v>0</v>
      </c>
    </row>
    <row r="3453" spans="5:12" ht="25" x14ac:dyDescent="0.3">
      <c r="E3453" s="3" t="s">
        <v>1531</v>
      </c>
      <c r="F3453" s="4"/>
      <c r="G3453" s="5">
        <v>11</v>
      </c>
      <c r="H3453" s="7">
        <v>1</v>
      </c>
      <c r="I3453" s="1">
        <v>3</v>
      </c>
      <c r="J3453" s="1">
        <v>4</v>
      </c>
      <c r="K3453" s="1">
        <v>3</v>
      </c>
      <c r="L3453" s="6">
        <v>0</v>
      </c>
    </row>
    <row r="3454" spans="5:12" ht="25" x14ac:dyDescent="0.3">
      <c r="E3454" s="3" t="s">
        <v>1532</v>
      </c>
      <c r="F3454" s="4"/>
      <c r="G3454" s="5">
        <v>28</v>
      </c>
      <c r="H3454" s="7">
        <v>0</v>
      </c>
      <c r="I3454" s="1">
        <v>7</v>
      </c>
      <c r="J3454" s="1">
        <v>14</v>
      </c>
      <c r="K3454" s="1">
        <v>6</v>
      </c>
      <c r="L3454" s="6">
        <v>1</v>
      </c>
    </row>
    <row r="3455" spans="5:12" ht="25" x14ac:dyDescent="0.3">
      <c r="E3455" s="3" t="s">
        <v>1533</v>
      </c>
      <c r="F3455" s="4"/>
      <c r="G3455" s="5">
        <v>153</v>
      </c>
      <c r="H3455" s="7">
        <v>3</v>
      </c>
      <c r="I3455" s="1">
        <v>44</v>
      </c>
      <c r="J3455" s="1">
        <v>61</v>
      </c>
      <c r="K3455" s="1">
        <v>40</v>
      </c>
      <c r="L3455" s="6">
        <v>5</v>
      </c>
    </row>
    <row r="3456" spans="5:12" ht="25" x14ac:dyDescent="0.3">
      <c r="E3456" s="3" t="s">
        <v>1534</v>
      </c>
      <c r="F3456" s="4"/>
      <c r="G3456" s="5">
        <v>94</v>
      </c>
      <c r="H3456" s="7">
        <v>5</v>
      </c>
      <c r="I3456" s="1">
        <v>29</v>
      </c>
      <c r="J3456" s="1">
        <v>42</v>
      </c>
      <c r="K3456" s="1">
        <v>13</v>
      </c>
      <c r="L3456" s="6">
        <v>5</v>
      </c>
    </row>
    <row r="3457" spans="5:12" ht="50" x14ac:dyDescent="0.3">
      <c r="E3457" s="3" t="s">
        <v>1535</v>
      </c>
      <c r="F3457" s="4"/>
      <c r="G3457" s="5">
        <v>48</v>
      </c>
      <c r="H3457" s="7">
        <v>4</v>
      </c>
      <c r="I3457" s="1">
        <v>24</v>
      </c>
      <c r="J3457" s="1">
        <v>15</v>
      </c>
      <c r="K3457" s="1">
        <v>3</v>
      </c>
      <c r="L3457" s="6">
        <v>2</v>
      </c>
    </row>
    <row r="3458" spans="5:12" ht="50" x14ac:dyDescent="0.3">
      <c r="E3458" s="3" t="s">
        <v>1536</v>
      </c>
      <c r="F3458" s="4"/>
      <c r="G3458" s="5">
        <v>12</v>
      </c>
      <c r="H3458" s="7">
        <v>2</v>
      </c>
      <c r="I3458" s="1">
        <v>7</v>
      </c>
      <c r="J3458" s="1">
        <v>3</v>
      </c>
      <c r="K3458" s="1">
        <v>0</v>
      </c>
      <c r="L3458" s="6">
        <v>0</v>
      </c>
    </row>
    <row r="3459" spans="5:12" ht="25" x14ac:dyDescent="0.3">
      <c r="E3459" s="3" t="s">
        <v>1537</v>
      </c>
      <c r="F3459" s="4"/>
      <c r="G3459" s="5">
        <v>16</v>
      </c>
      <c r="H3459" s="7">
        <v>2</v>
      </c>
      <c r="I3459" s="1">
        <v>7</v>
      </c>
      <c r="J3459" s="1">
        <v>6</v>
      </c>
      <c r="K3459" s="1">
        <v>1</v>
      </c>
      <c r="L3459" s="6">
        <v>0</v>
      </c>
    </row>
    <row r="3460" spans="5:12" ht="37.5" x14ac:dyDescent="0.3">
      <c r="E3460" s="3" t="s">
        <v>1538</v>
      </c>
      <c r="F3460" s="4"/>
      <c r="G3460" s="5">
        <v>100</v>
      </c>
      <c r="H3460" s="7">
        <v>5</v>
      </c>
      <c r="I3460" s="1">
        <v>52</v>
      </c>
      <c r="J3460" s="1">
        <v>30</v>
      </c>
      <c r="K3460" s="1">
        <v>13</v>
      </c>
      <c r="L3460" s="6">
        <v>0</v>
      </c>
    </row>
    <row r="3461" spans="5:12" ht="50" x14ac:dyDescent="0.3">
      <c r="E3461" s="3" t="s">
        <v>1539</v>
      </c>
      <c r="F3461" s="4"/>
      <c r="G3461" s="5">
        <v>23</v>
      </c>
      <c r="H3461" s="7">
        <v>1</v>
      </c>
      <c r="I3461" s="1">
        <v>17</v>
      </c>
      <c r="J3461" s="1">
        <v>5</v>
      </c>
      <c r="K3461" s="1">
        <v>0</v>
      </c>
      <c r="L3461" s="6">
        <v>0</v>
      </c>
    </row>
    <row r="3462" spans="5:12" ht="25" x14ac:dyDescent="0.3">
      <c r="E3462" s="3" t="s">
        <v>1540</v>
      </c>
      <c r="F3462" s="4"/>
      <c r="G3462" s="5">
        <v>8</v>
      </c>
      <c r="H3462" s="7">
        <v>1</v>
      </c>
      <c r="I3462" s="1">
        <v>3</v>
      </c>
      <c r="J3462" s="1">
        <v>3</v>
      </c>
      <c r="K3462" s="1">
        <v>1</v>
      </c>
      <c r="L3462" s="6">
        <v>0</v>
      </c>
    </row>
    <row r="3463" spans="5:12" ht="25" x14ac:dyDescent="0.3">
      <c r="E3463" s="3" t="s">
        <v>1541</v>
      </c>
      <c r="F3463" s="4"/>
      <c r="G3463" s="5">
        <v>15</v>
      </c>
      <c r="H3463" s="7">
        <v>1</v>
      </c>
      <c r="I3463" s="1">
        <v>9</v>
      </c>
      <c r="J3463" s="1">
        <v>4</v>
      </c>
      <c r="K3463" s="1">
        <v>1</v>
      </c>
      <c r="L3463" s="6">
        <v>0</v>
      </c>
    </row>
    <row r="3464" spans="5:12" ht="25" x14ac:dyDescent="0.3">
      <c r="E3464" s="3" t="s">
        <v>1542</v>
      </c>
      <c r="F3464" s="4"/>
      <c r="G3464" s="5">
        <v>162</v>
      </c>
      <c r="H3464" s="7">
        <v>10</v>
      </c>
      <c r="I3464" s="1">
        <v>87</v>
      </c>
      <c r="J3464" s="1">
        <v>47</v>
      </c>
      <c r="K3464" s="1">
        <v>16</v>
      </c>
      <c r="L3464" s="6">
        <v>2</v>
      </c>
    </row>
    <row r="3465" spans="5:12" ht="25" x14ac:dyDescent="0.3">
      <c r="E3465" s="3" t="s">
        <v>1543</v>
      </c>
      <c r="F3465" s="4"/>
      <c r="G3465" s="5">
        <v>130</v>
      </c>
      <c r="H3465" s="7">
        <v>15</v>
      </c>
      <c r="I3465" s="1">
        <v>69</v>
      </c>
      <c r="J3465" s="1">
        <v>35</v>
      </c>
      <c r="K3465" s="1">
        <v>7</v>
      </c>
      <c r="L3465" s="6">
        <v>4</v>
      </c>
    </row>
    <row r="3466" spans="5:12" ht="50" x14ac:dyDescent="0.3">
      <c r="E3466" s="3" t="s">
        <v>1544</v>
      </c>
      <c r="F3466" s="4"/>
      <c r="G3466" s="5">
        <v>131</v>
      </c>
      <c r="H3466" s="7">
        <v>3</v>
      </c>
      <c r="I3466" s="1">
        <v>58</v>
      </c>
      <c r="J3466" s="1">
        <v>46</v>
      </c>
      <c r="K3466" s="1">
        <v>22</v>
      </c>
      <c r="L3466" s="6">
        <v>2</v>
      </c>
    </row>
    <row r="3467" spans="5:12" ht="50" x14ac:dyDescent="0.3">
      <c r="E3467" s="3" t="s">
        <v>1545</v>
      </c>
      <c r="F3467" s="4"/>
      <c r="G3467" s="5">
        <v>53</v>
      </c>
      <c r="H3467" s="7">
        <v>6</v>
      </c>
      <c r="I3467" s="1">
        <v>26</v>
      </c>
      <c r="J3467" s="1">
        <v>16</v>
      </c>
      <c r="K3467" s="1">
        <v>5</v>
      </c>
      <c r="L3467" s="6">
        <v>0</v>
      </c>
    </row>
    <row r="3468" spans="5:12" ht="25" x14ac:dyDescent="0.3">
      <c r="E3468" s="3" t="s">
        <v>1546</v>
      </c>
      <c r="F3468" s="4"/>
      <c r="G3468" s="5">
        <v>60</v>
      </c>
      <c r="H3468" s="7">
        <v>11</v>
      </c>
      <c r="I3468" s="1">
        <v>29</v>
      </c>
      <c r="J3468" s="1">
        <v>13</v>
      </c>
      <c r="K3468" s="1">
        <v>5</v>
      </c>
      <c r="L3468" s="6">
        <v>2</v>
      </c>
    </row>
    <row r="3469" spans="5:12" ht="37.5" x14ac:dyDescent="0.3">
      <c r="E3469" s="3" t="s">
        <v>1547</v>
      </c>
      <c r="F3469" s="4"/>
      <c r="G3469" s="5">
        <v>709</v>
      </c>
      <c r="H3469" s="7">
        <v>55</v>
      </c>
      <c r="I3469" s="1">
        <v>356</v>
      </c>
      <c r="J3469" s="1">
        <v>219</v>
      </c>
      <c r="K3469" s="1">
        <v>65</v>
      </c>
      <c r="L3469" s="6">
        <v>14</v>
      </c>
    </row>
    <row r="3470" spans="5:12" ht="50" x14ac:dyDescent="0.3">
      <c r="E3470" s="3" t="s">
        <v>1548</v>
      </c>
      <c r="F3470" s="4"/>
      <c r="G3470" s="5">
        <v>222</v>
      </c>
      <c r="H3470" s="7">
        <v>20</v>
      </c>
      <c r="I3470" s="1">
        <v>109</v>
      </c>
      <c r="J3470" s="1">
        <v>67</v>
      </c>
      <c r="K3470" s="1">
        <v>20</v>
      </c>
      <c r="L3470" s="6">
        <v>6</v>
      </c>
    </row>
    <row r="3471" spans="5:12" ht="25" x14ac:dyDescent="0.3">
      <c r="E3471" s="3" t="s">
        <v>1549</v>
      </c>
      <c r="F3471" s="4"/>
      <c r="G3471" s="5">
        <v>75</v>
      </c>
      <c r="H3471" s="7">
        <v>11</v>
      </c>
      <c r="I3471" s="1">
        <v>36</v>
      </c>
      <c r="J3471" s="1">
        <v>19</v>
      </c>
      <c r="K3471" s="1">
        <v>8</v>
      </c>
      <c r="L3471" s="6">
        <v>1</v>
      </c>
    </row>
    <row r="3472" spans="5:12" ht="25" x14ac:dyDescent="0.3">
      <c r="E3472" s="3" t="s">
        <v>1550</v>
      </c>
      <c r="F3472" s="4"/>
      <c r="G3472" s="5">
        <v>82</v>
      </c>
      <c r="H3472" s="7">
        <v>6</v>
      </c>
      <c r="I3472" s="1">
        <v>44</v>
      </c>
      <c r="J3472" s="1">
        <v>22</v>
      </c>
      <c r="K3472" s="1">
        <v>6</v>
      </c>
      <c r="L3472" s="6">
        <v>4</v>
      </c>
    </row>
    <row r="3473" spans="5:12" ht="25" x14ac:dyDescent="0.3">
      <c r="E3473" s="3" t="s">
        <v>1551</v>
      </c>
      <c r="F3473" s="4"/>
      <c r="G3473" s="5">
        <v>1012</v>
      </c>
      <c r="H3473" s="7">
        <v>86</v>
      </c>
      <c r="I3473" s="1">
        <v>511</v>
      </c>
      <c r="J3473" s="1">
        <v>303</v>
      </c>
      <c r="K3473" s="1">
        <v>92</v>
      </c>
      <c r="L3473" s="6">
        <v>20</v>
      </c>
    </row>
    <row r="3474" spans="5:12" ht="25" x14ac:dyDescent="0.3">
      <c r="E3474" s="3" t="s">
        <v>1552</v>
      </c>
      <c r="F3474" s="4"/>
      <c r="G3474" s="5">
        <v>1122</v>
      </c>
      <c r="H3474" s="7">
        <v>169</v>
      </c>
      <c r="I3474" s="1">
        <v>546</v>
      </c>
      <c r="J3474" s="1">
        <v>290</v>
      </c>
      <c r="K3474" s="1">
        <v>72</v>
      </c>
      <c r="L3474" s="6">
        <v>45</v>
      </c>
    </row>
    <row r="3475" spans="5:12" ht="50" x14ac:dyDescent="0.3">
      <c r="E3475" s="3" t="s">
        <v>1553</v>
      </c>
      <c r="F3475" s="4"/>
      <c r="G3475" s="5">
        <v>383</v>
      </c>
      <c r="H3475" s="7">
        <v>28</v>
      </c>
      <c r="I3475" s="1">
        <v>172</v>
      </c>
      <c r="J3475" s="1">
        <v>114</v>
      </c>
      <c r="K3475" s="1">
        <v>64</v>
      </c>
      <c r="L3475" s="6">
        <v>5</v>
      </c>
    </row>
    <row r="3476" spans="5:12" ht="50" x14ac:dyDescent="0.3">
      <c r="E3476" s="3" t="s">
        <v>1554</v>
      </c>
      <c r="F3476" s="4"/>
      <c r="G3476" s="5">
        <v>227</v>
      </c>
      <c r="H3476" s="7">
        <v>12</v>
      </c>
      <c r="I3476" s="1">
        <v>97</v>
      </c>
      <c r="J3476" s="1">
        <v>79</v>
      </c>
      <c r="K3476" s="1">
        <v>38</v>
      </c>
      <c r="L3476" s="6">
        <v>1</v>
      </c>
    </row>
    <row r="3477" spans="5:12" ht="25" x14ac:dyDescent="0.3">
      <c r="E3477" s="3" t="s">
        <v>1555</v>
      </c>
      <c r="F3477" s="4"/>
      <c r="G3477" s="5">
        <v>163</v>
      </c>
      <c r="H3477" s="7">
        <v>14</v>
      </c>
      <c r="I3477" s="1">
        <v>81</v>
      </c>
      <c r="J3477" s="1">
        <v>41</v>
      </c>
      <c r="K3477" s="1">
        <v>23</v>
      </c>
      <c r="L3477" s="6">
        <v>4</v>
      </c>
    </row>
    <row r="3478" spans="5:12" ht="37.5" x14ac:dyDescent="0.3">
      <c r="E3478" s="3" t="s">
        <v>1556</v>
      </c>
      <c r="F3478" s="4"/>
      <c r="G3478" s="5">
        <v>1882</v>
      </c>
      <c r="H3478" s="7">
        <v>159</v>
      </c>
      <c r="I3478" s="1">
        <v>905</v>
      </c>
      <c r="J3478" s="1">
        <v>544</v>
      </c>
      <c r="K3478" s="1">
        <v>233</v>
      </c>
      <c r="L3478" s="6">
        <v>41</v>
      </c>
    </row>
    <row r="3479" spans="5:12" ht="50" x14ac:dyDescent="0.3">
      <c r="E3479" s="3" t="s">
        <v>1557</v>
      </c>
      <c r="F3479" s="4"/>
      <c r="G3479" s="5">
        <v>566</v>
      </c>
      <c r="H3479" s="7">
        <v>51</v>
      </c>
      <c r="I3479" s="1">
        <v>279</v>
      </c>
      <c r="J3479" s="1">
        <v>162</v>
      </c>
      <c r="K3479" s="1">
        <v>59</v>
      </c>
      <c r="L3479" s="6">
        <v>15</v>
      </c>
    </row>
    <row r="3480" spans="5:12" ht="25" x14ac:dyDescent="0.3">
      <c r="E3480" s="3" t="s">
        <v>1558</v>
      </c>
      <c r="F3480" s="4"/>
      <c r="G3480" s="5">
        <v>191</v>
      </c>
      <c r="H3480" s="7">
        <v>21</v>
      </c>
      <c r="I3480" s="1">
        <v>86</v>
      </c>
      <c r="J3480" s="1">
        <v>54</v>
      </c>
      <c r="K3480" s="1">
        <v>26</v>
      </c>
      <c r="L3480" s="6">
        <v>4</v>
      </c>
    </row>
    <row r="3481" spans="5:12" ht="25" x14ac:dyDescent="0.3">
      <c r="E3481" s="3" t="s">
        <v>1559</v>
      </c>
      <c r="F3481" s="4"/>
      <c r="G3481" s="5">
        <v>211</v>
      </c>
      <c r="H3481" s="7">
        <v>24</v>
      </c>
      <c r="I3481" s="1">
        <v>96</v>
      </c>
      <c r="J3481" s="1">
        <v>61</v>
      </c>
      <c r="K3481" s="1">
        <v>22</v>
      </c>
      <c r="L3481" s="6">
        <v>8</v>
      </c>
    </row>
    <row r="3482" spans="5:12" ht="25" x14ac:dyDescent="0.3">
      <c r="E3482" s="3" t="s">
        <v>1560</v>
      </c>
      <c r="F3482" s="4"/>
      <c r="G3482" s="5">
        <v>2628</v>
      </c>
      <c r="H3482" s="7">
        <v>232</v>
      </c>
      <c r="I3482" s="1">
        <v>1286</v>
      </c>
      <c r="J3482" s="1">
        <v>739</v>
      </c>
      <c r="K3482" s="1">
        <v>316</v>
      </c>
      <c r="L3482" s="6">
        <v>55</v>
      </c>
    </row>
    <row r="3483" spans="5:12" ht="25" x14ac:dyDescent="0.3">
      <c r="E3483" s="3" t="s">
        <v>1561</v>
      </c>
      <c r="F3483" s="4"/>
      <c r="G3483" s="5">
        <v>2642</v>
      </c>
      <c r="H3483" s="7">
        <v>484</v>
      </c>
      <c r="I3483" s="1">
        <v>1344</v>
      </c>
      <c r="J3483" s="1">
        <v>570</v>
      </c>
      <c r="K3483" s="1">
        <v>139</v>
      </c>
      <c r="L3483" s="6">
        <v>105</v>
      </c>
    </row>
    <row r="3484" spans="5:12" ht="50" x14ac:dyDescent="0.3">
      <c r="E3484" s="3" t="s">
        <v>1562</v>
      </c>
      <c r="F3484" s="4"/>
      <c r="G3484" s="5">
        <v>1089</v>
      </c>
      <c r="H3484" s="7">
        <v>73</v>
      </c>
      <c r="I3484" s="1">
        <v>460</v>
      </c>
      <c r="J3484" s="1">
        <v>349</v>
      </c>
      <c r="K3484" s="1">
        <v>179</v>
      </c>
      <c r="L3484" s="6">
        <v>28</v>
      </c>
    </row>
    <row r="3485" spans="5:12" ht="50" x14ac:dyDescent="0.3">
      <c r="E3485" s="3" t="s">
        <v>1563</v>
      </c>
      <c r="F3485" s="4"/>
      <c r="G3485" s="5">
        <v>781</v>
      </c>
      <c r="H3485" s="7">
        <v>58</v>
      </c>
      <c r="I3485" s="1">
        <v>337</v>
      </c>
      <c r="J3485" s="1">
        <v>242</v>
      </c>
      <c r="K3485" s="1">
        <v>125</v>
      </c>
      <c r="L3485" s="6">
        <v>19</v>
      </c>
    </row>
    <row r="3486" spans="5:12" ht="25" x14ac:dyDescent="0.3">
      <c r="E3486" s="3" t="s">
        <v>1564</v>
      </c>
      <c r="F3486" s="4"/>
      <c r="G3486" s="5">
        <v>461</v>
      </c>
      <c r="H3486" s="7">
        <v>34</v>
      </c>
      <c r="I3486" s="1">
        <v>201</v>
      </c>
      <c r="J3486" s="1">
        <v>153</v>
      </c>
      <c r="K3486" s="1">
        <v>61</v>
      </c>
      <c r="L3486" s="6">
        <v>12</v>
      </c>
    </row>
    <row r="3487" spans="5:12" ht="37.5" x14ac:dyDescent="0.3">
      <c r="E3487" s="3" t="s">
        <v>1565</v>
      </c>
      <c r="F3487" s="4"/>
      <c r="G3487" s="5">
        <v>3757</v>
      </c>
      <c r="H3487" s="7">
        <v>281</v>
      </c>
      <c r="I3487" s="1">
        <v>1691</v>
      </c>
      <c r="J3487" s="1">
        <v>1156</v>
      </c>
      <c r="K3487" s="1">
        <v>521</v>
      </c>
      <c r="L3487" s="6">
        <v>108</v>
      </c>
    </row>
    <row r="3488" spans="5:12" ht="50" x14ac:dyDescent="0.3">
      <c r="E3488" s="3" t="s">
        <v>1566</v>
      </c>
      <c r="F3488" s="4"/>
      <c r="G3488" s="5">
        <v>1026</v>
      </c>
      <c r="H3488" s="7">
        <v>55</v>
      </c>
      <c r="I3488" s="1">
        <v>447</v>
      </c>
      <c r="J3488" s="1">
        <v>349</v>
      </c>
      <c r="K3488" s="1">
        <v>146</v>
      </c>
      <c r="L3488" s="6">
        <v>29</v>
      </c>
    </row>
    <row r="3489" spans="5:12" ht="25" x14ac:dyDescent="0.3">
      <c r="E3489" s="3" t="s">
        <v>1567</v>
      </c>
      <c r="F3489" s="4"/>
      <c r="G3489" s="5">
        <v>417</v>
      </c>
      <c r="H3489" s="7">
        <v>32</v>
      </c>
      <c r="I3489" s="1">
        <v>180</v>
      </c>
      <c r="J3489" s="1">
        <v>124</v>
      </c>
      <c r="K3489" s="1">
        <v>68</v>
      </c>
      <c r="L3489" s="6">
        <v>13</v>
      </c>
    </row>
    <row r="3490" spans="5:12" ht="25" x14ac:dyDescent="0.3">
      <c r="E3490" s="3" t="s">
        <v>1568</v>
      </c>
      <c r="F3490" s="4"/>
      <c r="G3490" s="5">
        <v>515</v>
      </c>
      <c r="H3490" s="7">
        <v>49</v>
      </c>
      <c r="I3490" s="1">
        <v>231</v>
      </c>
      <c r="J3490" s="1">
        <v>151</v>
      </c>
      <c r="K3490" s="1">
        <v>60</v>
      </c>
      <c r="L3490" s="6">
        <v>24</v>
      </c>
    </row>
    <row r="3491" spans="5:12" ht="25" x14ac:dyDescent="0.3">
      <c r="E3491" s="3" t="s">
        <v>1569</v>
      </c>
      <c r="F3491" s="4"/>
      <c r="G3491" s="5">
        <v>5303</v>
      </c>
      <c r="H3491" s="7">
        <v>423</v>
      </c>
      <c r="I3491" s="1">
        <v>2397</v>
      </c>
      <c r="J3491" s="1">
        <v>1631</v>
      </c>
      <c r="K3491" s="1">
        <v>691</v>
      </c>
      <c r="L3491" s="6">
        <v>161</v>
      </c>
    </row>
    <row r="3492" spans="5:12" ht="25" x14ac:dyDescent="0.3">
      <c r="E3492" s="3" t="s">
        <v>1570</v>
      </c>
      <c r="F3492" s="4"/>
      <c r="G3492" s="5">
        <v>3740</v>
      </c>
      <c r="H3492" s="7">
        <v>582</v>
      </c>
      <c r="I3492" s="1">
        <v>1892</v>
      </c>
      <c r="J3492" s="1">
        <v>841</v>
      </c>
      <c r="K3492" s="1">
        <v>225</v>
      </c>
      <c r="L3492" s="6">
        <v>200</v>
      </c>
    </row>
    <row r="3493" spans="5:12" ht="50" x14ac:dyDescent="0.3">
      <c r="E3493" s="3" t="s">
        <v>1571</v>
      </c>
      <c r="F3493" s="4"/>
      <c r="G3493" s="5">
        <v>1024</v>
      </c>
      <c r="H3493" s="7">
        <v>49</v>
      </c>
      <c r="I3493" s="1">
        <v>368</v>
      </c>
      <c r="J3493" s="1">
        <v>392</v>
      </c>
      <c r="K3493" s="1">
        <v>184</v>
      </c>
      <c r="L3493" s="6">
        <v>31</v>
      </c>
    </row>
    <row r="3494" spans="5:12" ht="50" x14ac:dyDescent="0.3">
      <c r="E3494" s="3" t="s">
        <v>1572</v>
      </c>
      <c r="F3494" s="4"/>
      <c r="G3494" s="5">
        <v>604</v>
      </c>
      <c r="H3494" s="7">
        <v>26</v>
      </c>
      <c r="I3494" s="1">
        <v>239</v>
      </c>
      <c r="J3494" s="1">
        <v>211</v>
      </c>
      <c r="K3494" s="1">
        <v>109</v>
      </c>
      <c r="L3494" s="6">
        <v>19</v>
      </c>
    </row>
    <row r="3495" spans="5:12" ht="25" x14ac:dyDescent="0.3">
      <c r="E3495" s="3" t="s">
        <v>1573</v>
      </c>
      <c r="F3495" s="4"/>
      <c r="G3495" s="5">
        <v>489</v>
      </c>
      <c r="H3495" s="7">
        <v>33</v>
      </c>
      <c r="I3495" s="1">
        <v>187</v>
      </c>
      <c r="J3495" s="1">
        <v>180</v>
      </c>
      <c r="K3495" s="1">
        <v>67</v>
      </c>
      <c r="L3495" s="6">
        <v>22</v>
      </c>
    </row>
    <row r="3496" spans="5:12" ht="37.5" x14ac:dyDescent="0.3">
      <c r="E3496" s="3" t="s">
        <v>1574</v>
      </c>
      <c r="F3496" s="4"/>
      <c r="G3496" s="5">
        <v>3526</v>
      </c>
      <c r="H3496" s="7">
        <v>226</v>
      </c>
      <c r="I3496" s="1">
        <v>1483</v>
      </c>
      <c r="J3496" s="1">
        <v>1200</v>
      </c>
      <c r="K3496" s="1">
        <v>495</v>
      </c>
      <c r="L3496" s="6">
        <v>122</v>
      </c>
    </row>
    <row r="3497" spans="5:12" ht="50" x14ac:dyDescent="0.3">
      <c r="E3497" s="3" t="s">
        <v>1575</v>
      </c>
      <c r="F3497" s="4"/>
      <c r="G3497" s="5">
        <v>745</v>
      </c>
      <c r="H3497" s="7">
        <v>39</v>
      </c>
      <c r="I3497" s="1">
        <v>325</v>
      </c>
      <c r="J3497" s="1">
        <v>248</v>
      </c>
      <c r="K3497" s="1">
        <v>111</v>
      </c>
      <c r="L3497" s="6">
        <v>22</v>
      </c>
    </row>
    <row r="3498" spans="5:12" ht="25" x14ac:dyDescent="0.3">
      <c r="E3498" s="3" t="s">
        <v>1576</v>
      </c>
      <c r="F3498" s="4"/>
      <c r="G3498" s="5">
        <v>500</v>
      </c>
      <c r="H3498" s="7">
        <v>32</v>
      </c>
      <c r="I3498" s="1">
        <v>192</v>
      </c>
      <c r="J3498" s="1">
        <v>174</v>
      </c>
      <c r="K3498" s="1">
        <v>84</v>
      </c>
      <c r="L3498" s="6">
        <v>18</v>
      </c>
    </row>
    <row r="3499" spans="5:12" ht="25" x14ac:dyDescent="0.3">
      <c r="E3499" s="3" t="s">
        <v>1577</v>
      </c>
      <c r="F3499" s="4"/>
      <c r="G3499" s="5">
        <v>456</v>
      </c>
      <c r="H3499" s="7">
        <v>22</v>
      </c>
      <c r="I3499" s="1">
        <v>200</v>
      </c>
      <c r="J3499" s="1">
        <v>149</v>
      </c>
      <c r="K3499" s="1">
        <v>55</v>
      </c>
      <c r="L3499" s="6">
        <v>30</v>
      </c>
    </row>
    <row r="3500" spans="5:12" ht="25" x14ac:dyDescent="0.3">
      <c r="E3500" s="3" t="s">
        <v>1578</v>
      </c>
      <c r="F3500" s="4"/>
      <c r="G3500" s="5">
        <v>4712</v>
      </c>
      <c r="H3500" s="7">
        <v>318</v>
      </c>
      <c r="I3500" s="1">
        <v>1988</v>
      </c>
      <c r="J3500" s="1">
        <v>1596</v>
      </c>
      <c r="K3500" s="1">
        <v>629</v>
      </c>
      <c r="L3500" s="6">
        <v>181</v>
      </c>
    </row>
    <row r="3501" spans="5:12" ht="25" x14ac:dyDescent="0.3">
      <c r="E3501" s="3" t="s">
        <v>1579</v>
      </c>
      <c r="F3501" s="4"/>
      <c r="G3501" s="5">
        <v>3234</v>
      </c>
      <c r="H3501" s="7">
        <v>481</v>
      </c>
      <c r="I3501" s="1">
        <v>1528</v>
      </c>
      <c r="J3501" s="1">
        <v>822</v>
      </c>
      <c r="K3501" s="1">
        <v>181</v>
      </c>
      <c r="L3501" s="6">
        <v>222</v>
      </c>
    </row>
    <row r="3502" spans="5:12" ht="50" x14ac:dyDescent="0.3">
      <c r="E3502" s="3" t="s">
        <v>1580</v>
      </c>
      <c r="F3502" s="4"/>
      <c r="G3502" s="5">
        <v>417</v>
      </c>
      <c r="H3502" s="7">
        <v>14</v>
      </c>
      <c r="I3502" s="1">
        <v>142</v>
      </c>
      <c r="J3502" s="1">
        <v>161</v>
      </c>
      <c r="K3502" s="1">
        <v>90</v>
      </c>
      <c r="L3502" s="6">
        <v>10</v>
      </c>
    </row>
    <row r="3503" spans="5:12" ht="50" x14ac:dyDescent="0.3">
      <c r="E3503" s="3" t="s">
        <v>1581</v>
      </c>
      <c r="F3503" s="4"/>
      <c r="G3503" s="5">
        <v>173</v>
      </c>
      <c r="H3503" s="7">
        <v>4</v>
      </c>
      <c r="I3503" s="1">
        <v>60</v>
      </c>
      <c r="J3503" s="1">
        <v>64</v>
      </c>
      <c r="K3503" s="1">
        <v>41</v>
      </c>
      <c r="L3503" s="6">
        <v>4</v>
      </c>
    </row>
    <row r="3504" spans="5:12" ht="25" x14ac:dyDescent="0.3">
      <c r="E3504" s="3" t="s">
        <v>1582</v>
      </c>
      <c r="F3504" s="4"/>
      <c r="G3504" s="5">
        <v>212</v>
      </c>
      <c r="H3504" s="7">
        <v>15</v>
      </c>
      <c r="I3504" s="1">
        <v>55</v>
      </c>
      <c r="J3504" s="1">
        <v>88</v>
      </c>
      <c r="K3504" s="1">
        <v>50</v>
      </c>
      <c r="L3504" s="6">
        <v>4</v>
      </c>
    </row>
    <row r="3505" spans="5:12" ht="37.5" x14ac:dyDescent="0.3">
      <c r="E3505" s="3" t="s">
        <v>1583</v>
      </c>
      <c r="F3505" s="4"/>
      <c r="G3505" s="5">
        <v>1402</v>
      </c>
      <c r="H3505" s="7">
        <v>65</v>
      </c>
      <c r="I3505" s="1">
        <v>510</v>
      </c>
      <c r="J3505" s="1">
        <v>527</v>
      </c>
      <c r="K3505" s="1">
        <v>254</v>
      </c>
      <c r="L3505" s="6">
        <v>46</v>
      </c>
    </row>
    <row r="3506" spans="5:12" ht="50" x14ac:dyDescent="0.3">
      <c r="E3506" s="3" t="s">
        <v>1584</v>
      </c>
      <c r="F3506" s="4"/>
      <c r="G3506" s="5">
        <v>237</v>
      </c>
      <c r="H3506" s="7">
        <v>10</v>
      </c>
      <c r="I3506" s="1">
        <v>88</v>
      </c>
      <c r="J3506" s="1">
        <v>72</v>
      </c>
      <c r="K3506" s="1">
        <v>61</v>
      </c>
      <c r="L3506" s="6">
        <v>6</v>
      </c>
    </row>
    <row r="3507" spans="5:12" ht="25" x14ac:dyDescent="0.3">
      <c r="E3507" s="3" t="s">
        <v>1585</v>
      </c>
      <c r="F3507" s="4"/>
      <c r="G3507" s="5">
        <v>287</v>
      </c>
      <c r="H3507" s="7">
        <v>7</v>
      </c>
      <c r="I3507" s="1">
        <v>90</v>
      </c>
      <c r="J3507" s="1">
        <v>114</v>
      </c>
      <c r="K3507" s="1">
        <v>68</v>
      </c>
      <c r="L3507" s="6">
        <v>8</v>
      </c>
    </row>
    <row r="3508" spans="5:12" ht="25" x14ac:dyDescent="0.3">
      <c r="E3508" s="3" t="s">
        <v>1586</v>
      </c>
      <c r="F3508" s="4"/>
      <c r="G3508" s="5">
        <v>191</v>
      </c>
      <c r="H3508" s="7">
        <v>3</v>
      </c>
      <c r="I3508" s="1">
        <v>68</v>
      </c>
      <c r="J3508" s="1">
        <v>67</v>
      </c>
      <c r="K3508" s="1">
        <v>37</v>
      </c>
      <c r="L3508" s="6">
        <v>16</v>
      </c>
    </row>
    <row r="3509" spans="5:12" ht="25" x14ac:dyDescent="0.3">
      <c r="E3509" s="3" t="s">
        <v>1587</v>
      </c>
      <c r="F3509" s="4"/>
      <c r="G3509" s="5">
        <v>1828</v>
      </c>
      <c r="H3509" s="7">
        <v>87</v>
      </c>
      <c r="I3509" s="1">
        <v>664</v>
      </c>
      <c r="J3509" s="1">
        <v>679</v>
      </c>
      <c r="K3509" s="1">
        <v>329</v>
      </c>
      <c r="L3509" s="6">
        <v>69</v>
      </c>
    </row>
    <row r="3510" spans="5:12" ht="25" x14ac:dyDescent="0.3">
      <c r="E3510" s="3" t="s">
        <v>1588</v>
      </c>
      <c r="F3510" s="4"/>
      <c r="G3510" s="5">
        <v>1070</v>
      </c>
      <c r="H3510" s="7">
        <v>112</v>
      </c>
      <c r="I3510" s="1">
        <v>462</v>
      </c>
      <c r="J3510" s="1">
        <v>312</v>
      </c>
      <c r="K3510" s="1">
        <v>106</v>
      </c>
      <c r="L3510" s="6">
        <v>78</v>
      </c>
    </row>
    <row r="3511" spans="5:12" ht="50" x14ac:dyDescent="0.3">
      <c r="E3511" s="3" t="s">
        <v>1589</v>
      </c>
      <c r="F3511" s="4"/>
      <c r="G3511" s="5">
        <v>141</v>
      </c>
      <c r="H3511" s="7">
        <v>4</v>
      </c>
      <c r="I3511" s="1">
        <v>44</v>
      </c>
      <c r="J3511" s="1">
        <v>53</v>
      </c>
      <c r="K3511" s="1">
        <v>37</v>
      </c>
      <c r="L3511" s="6">
        <v>3</v>
      </c>
    </row>
    <row r="3512" spans="5:12" ht="50" x14ac:dyDescent="0.3">
      <c r="E3512" s="3" t="s">
        <v>1590</v>
      </c>
      <c r="F3512" s="4"/>
      <c r="G3512" s="5">
        <v>77</v>
      </c>
      <c r="H3512" s="7">
        <v>2</v>
      </c>
      <c r="I3512" s="1">
        <v>17</v>
      </c>
      <c r="J3512" s="1">
        <v>30</v>
      </c>
      <c r="K3512" s="1">
        <v>25</v>
      </c>
      <c r="L3512" s="6">
        <v>3</v>
      </c>
    </row>
    <row r="3513" spans="5:12" ht="25" x14ac:dyDescent="0.3">
      <c r="E3513" s="3" t="s">
        <v>1591</v>
      </c>
      <c r="F3513" s="4"/>
      <c r="G3513" s="5">
        <v>66</v>
      </c>
      <c r="H3513" s="7">
        <v>1</v>
      </c>
      <c r="I3513" s="1">
        <v>13</v>
      </c>
      <c r="J3513" s="1">
        <v>34</v>
      </c>
      <c r="K3513" s="1">
        <v>17</v>
      </c>
      <c r="L3513" s="6">
        <v>1</v>
      </c>
    </row>
    <row r="3514" spans="5:12" ht="37.5" x14ac:dyDescent="0.3">
      <c r="E3514" s="3" t="s">
        <v>1592</v>
      </c>
      <c r="F3514" s="4"/>
      <c r="G3514" s="5">
        <v>497</v>
      </c>
      <c r="H3514" s="7">
        <v>15</v>
      </c>
      <c r="I3514" s="1">
        <v>148</v>
      </c>
      <c r="J3514" s="1">
        <v>223</v>
      </c>
      <c r="K3514" s="1">
        <v>96</v>
      </c>
      <c r="L3514" s="6">
        <v>15</v>
      </c>
    </row>
    <row r="3515" spans="5:12" ht="50" x14ac:dyDescent="0.3">
      <c r="E3515" s="3" t="s">
        <v>1593</v>
      </c>
      <c r="F3515" s="4"/>
      <c r="G3515" s="5">
        <v>106</v>
      </c>
      <c r="H3515" s="7">
        <v>5</v>
      </c>
      <c r="I3515" s="1">
        <v>30</v>
      </c>
      <c r="J3515" s="1">
        <v>44</v>
      </c>
      <c r="K3515" s="1">
        <v>25</v>
      </c>
      <c r="L3515" s="6">
        <v>2</v>
      </c>
    </row>
    <row r="3516" spans="5:12" ht="25" x14ac:dyDescent="0.3">
      <c r="E3516" s="3" t="s">
        <v>1594</v>
      </c>
      <c r="F3516" s="4"/>
      <c r="G3516" s="5">
        <v>94</v>
      </c>
      <c r="H3516" s="7">
        <v>1</v>
      </c>
      <c r="I3516" s="1">
        <v>26</v>
      </c>
      <c r="J3516" s="1">
        <v>41</v>
      </c>
      <c r="K3516" s="1">
        <v>25</v>
      </c>
      <c r="L3516" s="6">
        <v>1</v>
      </c>
    </row>
    <row r="3517" spans="5:12" ht="25" x14ac:dyDescent="0.3">
      <c r="E3517" s="3" t="s">
        <v>1595</v>
      </c>
      <c r="F3517" s="4"/>
      <c r="G3517" s="5">
        <v>66</v>
      </c>
      <c r="H3517" s="7">
        <v>2</v>
      </c>
      <c r="I3517" s="1">
        <v>22</v>
      </c>
      <c r="J3517" s="1">
        <v>26</v>
      </c>
      <c r="K3517" s="1">
        <v>14</v>
      </c>
      <c r="L3517" s="6">
        <v>2</v>
      </c>
    </row>
    <row r="3518" spans="5:12" ht="25" x14ac:dyDescent="0.3">
      <c r="E3518" s="3" t="s">
        <v>1596</v>
      </c>
      <c r="F3518" s="4"/>
      <c r="G3518" s="5">
        <v>650</v>
      </c>
      <c r="H3518" s="7">
        <v>22</v>
      </c>
      <c r="I3518" s="1">
        <v>190</v>
      </c>
      <c r="J3518" s="1">
        <v>287</v>
      </c>
      <c r="K3518" s="1">
        <v>131</v>
      </c>
      <c r="L3518" s="6">
        <v>20</v>
      </c>
    </row>
    <row r="3519" spans="5:12" ht="25" x14ac:dyDescent="0.3">
      <c r="E3519" s="3" t="s">
        <v>1597</v>
      </c>
      <c r="F3519" s="4"/>
      <c r="G3519" s="5">
        <v>253</v>
      </c>
      <c r="H3519" s="7">
        <v>15</v>
      </c>
      <c r="I3519" s="1">
        <v>96</v>
      </c>
      <c r="J3519" s="1">
        <v>101</v>
      </c>
      <c r="K3519" s="1">
        <v>22</v>
      </c>
      <c r="L3519" s="6">
        <v>19</v>
      </c>
    </row>
    <row r="3520" spans="5:12" ht="50" x14ac:dyDescent="0.3">
      <c r="E3520" s="3" t="s">
        <v>1598</v>
      </c>
      <c r="F3520" s="4"/>
      <c r="G3520" s="5">
        <v>25</v>
      </c>
      <c r="H3520" s="7">
        <v>0</v>
      </c>
      <c r="I3520" s="1">
        <v>5</v>
      </c>
      <c r="J3520" s="1">
        <v>13</v>
      </c>
      <c r="K3520" s="1">
        <v>6</v>
      </c>
      <c r="L3520" s="6">
        <v>1</v>
      </c>
    </row>
    <row r="3521" spans="5:12" ht="50" x14ac:dyDescent="0.3">
      <c r="E3521" s="3" t="s">
        <v>1599</v>
      </c>
      <c r="F3521" s="4"/>
      <c r="G3521" s="5">
        <v>5</v>
      </c>
      <c r="H3521" s="7">
        <v>0</v>
      </c>
      <c r="I3521" s="1">
        <v>0</v>
      </c>
      <c r="J3521" s="1">
        <v>4</v>
      </c>
      <c r="K3521" s="1">
        <v>1</v>
      </c>
      <c r="L3521" s="6">
        <v>0</v>
      </c>
    </row>
    <row r="3522" spans="5:12" ht="25" x14ac:dyDescent="0.3">
      <c r="E3522" s="3" t="s">
        <v>1600</v>
      </c>
      <c r="F3522" s="4"/>
      <c r="G3522" s="5">
        <v>9</v>
      </c>
      <c r="H3522" s="7">
        <v>0</v>
      </c>
      <c r="I3522" s="1">
        <v>3</v>
      </c>
      <c r="J3522" s="1">
        <v>3</v>
      </c>
      <c r="K3522" s="1">
        <v>3</v>
      </c>
      <c r="L3522" s="6">
        <v>0</v>
      </c>
    </row>
    <row r="3523" spans="5:12" ht="37.5" x14ac:dyDescent="0.3">
      <c r="E3523" s="3" t="s">
        <v>1601</v>
      </c>
      <c r="F3523" s="4"/>
      <c r="G3523" s="5">
        <v>64</v>
      </c>
      <c r="H3523" s="7">
        <v>0</v>
      </c>
      <c r="I3523" s="1">
        <v>18</v>
      </c>
      <c r="J3523" s="1">
        <v>33</v>
      </c>
      <c r="K3523" s="1">
        <v>13</v>
      </c>
      <c r="L3523" s="6">
        <v>0</v>
      </c>
    </row>
    <row r="3524" spans="5:12" ht="50" x14ac:dyDescent="0.3">
      <c r="E3524" s="3" t="s">
        <v>1602</v>
      </c>
      <c r="F3524" s="4"/>
      <c r="G3524" s="5">
        <v>22</v>
      </c>
      <c r="H3524" s="7">
        <v>0</v>
      </c>
      <c r="I3524" s="1">
        <v>4</v>
      </c>
      <c r="J3524" s="1">
        <v>10</v>
      </c>
      <c r="K3524" s="1">
        <v>7</v>
      </c>
      <c r="L3524" s="6">
        <v>1</v>
      </c>
    </row>
    <row r="3525" spans="5:12" ht="25" x14ac:dyDescent="0.3">
      <c r="E3525" s="3" t="s">
        <v>1603</v>
      </c>
      <c r="F3525" s="4"/>
      <c r="G3525" s="5">
        <v>16</v>
      </c>
      <c r="H3525" s="7">
        <v>0</v>
      </c>
      <c r="I3525" s="1">
        <v>6</v>
      </c>
      <c r="J3525" s="1">
        <v>7</v>
      </c>
      <c r="K3525" s="1">
        <v>3</v>
      </c>
      <c r="L3525" s="6">
        <v>0</v>
      </c>
    </row>
    <row r="3526" spans="5:12" ht="25" x14ac:dyDescent="0.3">
      <c r="E3526" s="3" t="s">
        <v>1604</v>
      </c>
      <c r="F3526" s="4"/>
      <c r="G3526" s="5">
        <v>14</v>
      </c>
      <c r="H3526" s="7">
        <v>0</v>
      </c>
      <c r="I3526" s="1">
        <v>2</v>
      </c>
      <c r="J3526" s="1">
        <v>7</v>
      </c>
      <c r="K3526" s="1">
        <v>4</v>
      </c>
      <c r="L3526" s="6">
        <v>1</v>
      </c>
    </row>
    <row r="3527" spans="5:12" ht="25" x14ac:dyDescent="0.3">
      <c r="E3527" s="3" t="s">
        <v>1605</v>
      </c>
      <c r="F3527" s="4"/>
      <c r="G3527" s="5">
        <v>92</v>
      </c>
      <c r="H3527" s="7">
        <v>0</v>
      </c>
      <c r="I3527" s="1">
        <v>25</v>
      </c>
      <c r="J3527" s="1">
        <v>42</v>
      </c>
      <c r="K3527" s="1">
        <v>23</v>
      </c>
      <c r="L3527" s="6">
        <v>2</v>
      </c>
    </row>
    <row r="3528" spans="5:12" ht="25" x14ac:dyDescent="0.3">
      <c r="E3528" s="3" t="s">
        <v>1606</v>
      </c>
      <c r="F3528" s="4"/>
      <c r="G3528" s="5">
        <v>45</v>
      </c>
      <c r="H3528" s="7">
        <v>4</v>
      </c>
      <c r="I3528" s="1">
        <v>14</v>
      </c>
      <c r="J3528" s="1">
        <v>16</v>
      </c>
      <c r="K3528" s="1">
        <v>6</v>
      </c>
      <c r="L3528" s="6">
        <v>5</v>
      </c>
    </row>
    <row r="3529" spans="5:12" ht="50" x14ac:dyDescent="0.3">
      <c r="E3529" s="3" t="s">
        <v>1607</v>
      </c>
      <c r="F3529" s="4"/>
      <c r="G3529" s="5">
        <v>2</v>
      </c>
      <c r="H3529" s="7">
        <v>1</v>
      </c>
      <c r="I3529" s="1">
        <v>1</v>
      </c>
      <c r="J3529" s="1">
        <v>0</v>
      </c>
      <c r="K3529" s="1">
        <v>0</v>
      </c>
      <c r="L3529" s="6">
        <v>0</v>
      </c>
    </row>
    <row r="3530" spans="5:12" ht="50" x14ac:dyDescent="0.3">
      <c r="E3530" s="3" t="s">
        <v>1608</v>
      </c>
      <c r="F3530" s="4"/>
      <c r="G3530" s="5">
        <v>0</v>
      </c>
      <c r="H3530" s="7">
        <v>0</v>
      </c>
      <c r="I3530" s="1">
        <v>0</v>
      </c>
      <c r="J3530" s="1">
        <v>0</v>
      </c>
      <c r="K3530" s="1">
        <v>0</v>
      </c>
      <c r="L3530" s="6">
        <v>0</v>
      </c>
    </row>
    <row r="3531" spans="5:12" ht="25" x14ac:dyDescent="0.3">
      <c r="E3531" s="3" t="s">
        <v>1609</v>
      </c>
      <c r="F3531" s="4"/>
      <c r="G3531" s="5">
        <v>1</v>
      </c>
      <c r="H3531" s="7">
        <v>0</v>
      </c>
      <c r="I3531" s="1">
        <v>1</v>
      </c>
      <c r="J3531" s="1">
        <v>0</v>
      </c>
      <c r="K3531" s="1">
        <v>0</v>
      </c>
      <c r="L3531" s="6">
        <v>0</v>
      </c>
    </row>
    <row r="3532" spans="5:12" ht="37.5" x14ac:dyDescent="0.3">
      <c r="E3532" s="3" t="s">
        <v>1610</v>
      </c>
      <c r="F3532" s="4"/>
      <c r="G3532" s="5">
        <v>6</v>
      </c>
      <c r="H3532" s="7">
        <v>1</v>
      </c>
      <c r="I3532" s="1">
        <v>2</v>
      </c>
      <c r="J3532" s="1">
        <v>2</v>
      </c>
      <c r="K3532" s="1">
        <v>1</v>
      </c>
      <c r="L3532" s="6">
        <v>0</v>
      </c>
    </row>
    <row r="3533" spans="5:12" ht="50" x14ac:dyDescent="0.3">
      <c r="E3533" s="3" t="s">
        <v>1611</v>
      </c>
      <c r="F3533" s="4"/>
      <c r="G3533" s="5">
        <v>2</v>
      </c>
      <c r="H3533" s="7">
        <v>0</v>
      </c>
      <c r="I3533" s="1">
        <v>1</v>
      </c>
      <c r="J3533" s="1">
        <v>1</v>
      </c>
      <c r="K3533" s="1">
        <v>0</v>
      </c>
      <c r="L3533" s="6">
        <v>0</v>
      </c>
    </row>
    <row r="3534" spans="5:12" ht="25" x14ac:dyDescent="0.3">
      <c r="E3534" s="3" t="s">
        <v>1612</v>
      </c>
      <c r="F3534" s="4"/>
      <c r="G3534" s="5">
        <v>0</v>
      </c>
      <c r="H3534" s="7">
        <v>0</v>
      </c>
      <c r="I3534" s="1">
        <v>0</v>
      </c>
      <c r="J3534" s="1">
        <v>0</v>
      </c>
      <c r="K3534" s="1">
        <v>0</v>
      </c>
      <c r="L3534" s="6">
        <v>0</v>
      </c>
    </row>
    <row r="3535" spans="5:12" ht="25" x14ac:dyDescent="0.3">
      <c r="E3535" s="3" t="s">
        <v>1613</v>
      </c>
      <c r="F3535" s="4"/>
      <c r="G3535" s="5">
        <v>0</v>
      </c>
      <c r="H3535" s="7">
        <v>0</v>
      </c>
      <c r="I3535" s="1">
        <v>0</v>
      </c>
      <c r="J3535" s="1">
        <v>0</v>
      </c>
      <c r="K3535" s="1">
        <v>0</v>
      </c>
      <c r="L3535" s="6">
        <v>0</v>
      </c>
    </row>
    <row r="3536" spans="5:12" ht="25" x14ac:dyDescent="0.3">
      <c r="E3536" s="3" t="s">
        <v>1614</v>
      </c>
      <c r="F3536" s="4"/>
      <c r="G3536" s="5">
        <v>9</v>
      </c>
      <c r="H3536" s="7">
        <v>2</v>
      </c>
      <c r="I3536" s="1">
        <v>4</v>
      </c>
      <c r="J3536" s="1">
        <v>2</v>
      </c>
      <c r="K3536" s="1">
        <v>1</v>
      </c>
      <c r="L3536" s="6">
        <v>0</v>
      </c>
    </row>
    <row r="3537" spans="5:12" ht="25" x14ac:dyDescent="0.3">
      <c r="E3537" s="3" t="s">
        <v>1615</v>
      </c>
      <c r="F3537" s="4"/>
      <c r="G3537" s="5">
        <v>2</v>
      </c>
      <c r="H3537" s="7">
        <v>1</v>
      </c>
      <c r="I3537" s="1">
        <v>1</v>
      </c>
      <c r="J3537" s="1">
        <v>0</v>
      </c>
      <c r="K3537" s="1">
        <v>0</v>
      </c>
      <c r="L3537" s="6">
        <v>0</v>
      </c>
    </row>
    <row r="3538" spans="5:12" ht="50" x14ac:dyDescent="0.3">
      <c r="E3538" s="3" t="s">
        <v>1616</v>
      </c>
      <c r="F3538" s="4"/>
      <c r="G3538" s="5">
        <v>4</v>
      </c>
      <c r="H3538" s="7">
        <v>1</v>
      </c>
      <c r="I3538" s="1">
        <v>1</v>
      </c>
      <c r="J3538" s="1">
        <v>0</v>
      </c>
      <c r="K3538" s="1">
        <v>1</v>
      </c>
      <c r="L3538" s="6">
        <v>1</v>
      </c>
    </row>
    <row r="3539" spans="5:12" ht="50" x14ac:dyDescent="0.3">
      <c r="E3539" s="3" t="s">
        <v>1617</v>
      </c>
      <c r="F3539" s="4"/>
      <c r="G3539" s="5">
        <v>3</v>
      </c>
      <c r="H3539" s="7">
        <v>0</v>
      </c>
      <c r="I3539" s="1">
        <v>2</v>
      </c>
      <c r="J3539" s="1">
        <v>1</v>
      </c>
      <c r="K3539" s="1">
        <v>0</v>
      </c>
      <c r="L3539" s="6">
        <v>0</v>
      </c>
    </row>
    <row r="3540" spans="5:12" ht="25" x14ac:dyDescent="0.3">
      <c r="E3540" s="3" t="s">
        <v>1618</v>
      </c>
      <c r="F3540" s="4"/>
      <c r="G3540" s="5">
        <v>4</v>
      </c>
      <c r="H3540" s="7">
        <v>0</v>
      </c>
      <c r="I3540" s="1">
        <v>1</v>
      </c>
      <c r="J3540" s="1">
        <v>2</v>
      </c>
      <c r="K3540" s="1">
        <v>0</v>
      </c>
      <c r="L3540" s="6">
        <v>1</v>
      </c>
    </row>
    <row r="3541" spans="5:12" ht="37.5" x14ac:dyDescent="0.3">
      <c r="E3541" s="3" t="s">
        <v>1619</v>
      </c>
      <c r="F3541" s="4"/>
      <c r="G3541" s="5">
        <v>19</v>
      </c>
      <c r="H3541" s="7">
        <v>5</v>
      </c>
      <c r="I3541" s="1">
        <v>6</v>
      </c>
      <c r="J3541" s="1">
        <v>3</v>
      </c>
      <c r="K3541" s="1">
        <v>1</v>
      </c>
      <c r="L3541" s="6">
        <v>4</v>
      </c>
    </row>
    <row r="3542" spans="5:12" ht="50" x14ac:dyDescent="0.3">
      <c r="E3542" s="3" t="s">
        <v>1620</v>
      </c>
      <c r="F3542" s="4"/>
      <c r="G3542" s="5">
        <v>2</v>
      </c>
      <c r="H3542" s="7">
        <v>0</v>
      </c>
      <c r="I3542" s="1">
        <v>0</v>
      </c>
      <c r="J3542" s="1">
        <v>1</v>
      </c>
      <c r="K3542" s="1">
        <v>1</v>
      </c>
      <c r="L3542" s="6">
        <v>0</v>
      </c>
    </row>
    <row r="3543" spans="5:12" ht="25" x14ac:dyDescent="0.3">
      <c r="E3543" s="3" t="s">
        <v>1621</v>
      </c>
      <c r="F3543" s="4"/>
      <c r="G3543" s="5">
        <v>0</v>
      </c>
      <c r="H3543" s="7">
        <v>0</v>
      </c>
      <c r="I3543" s="1">
        <v>0</v>
      </c>
      <c r="J3543" s="1">
        <v>0</v>
      </c>
      <c r="K3543" s="1">
        <v>0</v>
      </c>
      <c r="L3543" s="6">
        <v>0</v>
      </c>
    </row>
    <row r="3544" spans="5:12" ht="25" x14ac:dyDescent="0.3">
      <c r="E3544" s="3" t="s">
        <v>1622</v>
      </c>
      <c r="F3544" s="4"/>
      <c r="G3544" s="5">
        <v>3</v>
      </c>
      <c r="H3544" s="7">
        <v>0</v>
      </c>
      <c r="I3544" s="1">
        <v>2</v>
      </c>
      <c r="J3544" s="1">
        <v>0</v>
      </c>
      <c r="K3544" s="1">
        <v>0</v>
      </c>
      <c r="L3544" s="6">
        <v>1</v>
      </c>
    </row>
    <row r="3545" spans="5:12" ht="25" x14ac:dyDescent="0.3">
      <c r="E3545" s="3" t="s">
        <v>1623</v>
      </c>
      <c r="F3545" s="4"/>
      <c r="G3545" s="5">
        <v>23</v>
      </c>
      <c r="H3545" s="7">
        <v>5</v>
      </c>
      <c r="I3545" s="1">
        <v>8</v>
      </c>
      <c r="J3545" s="1">
        <v>4</v>
      </c>
      <c r="K3545" s="1">
        <v>2</v>
      </c>
      <c r="L3545" s="6">
        <v>4</v>
      </c>
    </row>
    <row r="3546" spans="5:12" ht="25" x14ac:dyDescent="0.3">
      <c r="E3546" s="3" t="s">
        <v>1624</v>
      </c>
      <c r="F3546" s="4"/>
      <c r="G3546" s="5">
        <v>31</v>
      </c>
      <c r="H3546" s="7">
        <v>5</v>
      </c>
      <c r="I3546" s="1">
        <v>18</v>
      </c>
      <c r="J3546" s="1">
        <v>4</v>
      </c>
      <c r="K3546" s="1">
        <v>1</v>
      </c>
      <c r="L3546" s="6">
        <v>3</v>
      </c>
    </row>
    <row r="3547" spans="5:12" ht="50" x14ac:dyDescent="0.3">
      <c r="E3547" s="3" t="s">
        <v>1625</v>
      </c>
      <c r="F3547" s="4"/>
      <c r="G3547" s="5">
        <v>12</v>
      </c>
      <c r="H3547" s="7">
        <v>3</v>
      </c>
      <c r="I3547" s="1">
        <v>5</v>
      </c>
      <c r="J3547" s="1">
        <v>4</v>
      </c>
      <c r="K3547" s="1">
        <v>0</v>
      </c>
      <c r="L3547" s="6">
        <v>0</v>
      </c>
    </row>
    <row r="3548" spans="5:12" ht="50" x14ac:dyDescent="0.3">
      <c r="E3548" s="3" t="s">
        <v>1626</v>
      </c>
      <c r="F3548" s="4"/>
      <c r="G3548" s="5">
        <v>5</v>
      </c>
      <c r="H3548" s="7">
        <v>2</v>
      </c>
      <c r="I3548" s="1">
        <v>3</v>
      </c>
      <c r="J3548" s="1">
        <v>0</v>
      </c>
      <c r="K3548" s="1">
        <v>0</v>
      </c>
      <c r="L3548" s="6">
        <v>0</v>
      </c>
    </row>
    <row r="3549" spans="5:12" ht="25" x14ac:dyDescent="0.3">
      <c r="E3549" s="3" t="s">
        <v>1627</v>
      </c>
      <c r="F3549" s="4"/>
      <c r="G3549" s="5">
        <v>5</v>
      </c>
      <c r="H3549" s="7">
        <v>2</v>
      </c>
      <c r="I3549" s="1">
        <v>0</v>
      </c>
      <c r="J3549" s="1">
        <v>1</v>
      </c>
      <c r="K3549" s="1">
        <v>2</v>
      </c>
      <c r="L3549" s="6">
        <v>0</v>
      </c>
    </row>
    <row r="3550" spans="5:12" ht="37.5" x14ac:dyDescent="0.3">
      <c r="E3550" s="3" t="s">
        <v>1628</v>
      </c>
      <c r="F3550" s="4"/>
      <c r="G3550" s="5">
        <v>30</v>
      </c>
      <c r="H3550" s="7">
        <v>6</v>
      </c>
      <c r="I3550" s="1">
        <v>13</v>
      </c>
      <c r="J3550" s="1">
        <v>9</v>
      </c>
      <c r="K3550" s="1">
        <v>0</v>
      </c>
      <c r="L3550" s="6">
        <v>2</v>
      </c>
    </row>
    <row r="3551" spans="5:12" ht="50" x14ac:dyDescent="0.3">
      <c r="E3551" s="3" t="s">
        <v>1629</v>
      </c>
      <c r="F3551" s="4"/>
      <c r="G3551" s="5">
        <v>3</v>
      </c>
      <c r="H3551" s="7">
        <v>2</v>
      </c>
      <c r="I3551" s="1">
        <v>0</v>
      </c>
      <c r="J3551" s="1">
        <v>1</v>
      </c>
      <c r="K3551" s="1">
        <v>0</v>
      </c>
      <c r="L3551" s="6">
        <v>0</v>
      </c>
    </row>
    <row r="3552" spans="5:12" ht="25" x14ac:dyDescent="0.3">
      <c r="E3552" s="3" t="s">
        <v>1630</v>
      </c>
      <c r="F3552" s="4"/>
      <c r="G3552" s="5">
        <v>0</v>
      </c>
      <c r="H3552" s="7">
        <v>0</v>
      </c>
      <c r="I3552" s="1">
        <v>0</v>
      </c>
      <c r="J3552" s="1">
        <v>0</v>
      </c>
      <c r="K3552" s="1">
        <v>0</v>
      </c>
      <c r="L3552" s="6">
        <v>0</v>
      </c>
    </row>
    <row r="3553" spans="5:12" ht="25" x14ac:dyDescent="0.3">
      <c r="E3553" s="3" t="s">
        <v>1631</v>
      </c>
      <c r="F3553" s="4"/>
      <c r="G3553" s="5">
        <v>5</v>
      </c>
      <c r="H3553" s="7">
        <v>0</v>
      </c>
      <c r="I3553" s="1">
        <v>1</v>
      </c>
      <c r="J3553" s="1">
        <v>3</v>
      </c>
      <c r="K3553" s="1">
        <v>0</v>
      </c>
      <c r="L3553" s="6">
        <v>1</v>
      </c>
    </row>
    <row r="3554" spans="5:12" ht="25" x14ac:dyDescent="0.3">
      <c r="E3554" s="3" t="s">
        <v>1632</v>
      </c>
      <c r="F3554" s="4"/>
      <c r="G3554" s="5">
        <v>37</v>
      </c>
      <c r="H3554" s="7">
        <v>8</v>
      </c>
      <c r="I3554" s="1">
        <v>14</v>
      </c>
      <c r="J3554" s="1">
        <v>10</v>
      </c>
      <c r="K3554" s="1">
        <v>2</v>
      </c>
      <c r="L3554" s="6">
        <v>3</v>
      </c>
    </row>
    <row r="3555" spans="5:12" ht="25" x14ac:dyDescent="0.3">
      <c r="E3555" s="3" t="s">
        <v>1633</v>
      </c>
      <c r="F3555" s="4"/>
      <c r="G3555" s="5">
        <v>45</v>
      </c>
      <c r="H3555" s="7">
        <v>17</v>
      </c>
      <c r="I3555" s="1">
        <v>21</v>
      </c>
      <c r="J3555" s="1">
        <v>2</v>
      </c>
      <c r="K3555" s="1">
        <v>0</v>
      </c>
      <c r="L3555" s="6">
        <v>5</v>
      </c>
    </row>
    <row r="3556" spans="5:12" ht="50" x14ac:dyDescent="0.3">
      <c r="E3556" s="3" t="s">
        <v>1634</v>
      </c>
      <c r="F3556" s="4"/>
      <c r="G3556" s="5">
        <v>23</v>
      </c>
      <c r="H3556" s="7">
        <v>4</v>
      </c>
      <c r="I3556" s="1">
        <v>7</v>
      </c>
      <c r="J3556" s="1">
        <v>7</v>
      </c>
      <c r="K3556" s="1">
        <v>1</v>
      </c>
      <c r="L3556" s="6">
        <v>4</v>
      </c>
    </row>
    <row r="3557" spans="5:12" ht="50" x14ac:dyDescent="0.3">
      <c r="E3557" s="3" t="s">
        <v>1635</v>
      </c>
      <c r="F3557" s="4"/>
      <c r="G3557" s="5">
        <v>13</v>
      </c>
      <c r="H3557" s="7">
        <v>1</v>
      </c>
      <c r="I3557" s="1">
        <v>3</v>
      </c>
      <c r="J3557" s="1">
        <v>7</v>
      </c>
      <c r="K3557" s="1">
        <v>1</v>
      </c>
      <c r="L3557" s="6">
        <v>1</v>
      </c>
    </row>
    <row r="3558" spans="5:12" ht="25" x14ac:dyDescent="0.3">
      <c r="E3558" s="3" t="s">
        <v>1636</v>
      </c>
      <c r="F3558" s="4"/>
      <c r="G3558" s="5">
        <v>8</v>
      </c>
      <c r="H3558" s="7">
        <v>1</v>
      </c>
      <c r="I3558" s="1">
        <v>4</v>
      </c>
      <c r="J3558" s="1">
        <v>1</v>
      </c>
      <c r="K3558" s="1">
        <v>1</v>
      </c>
      <c r="L3558" s="6">
        <v>1</v>
      </c>
    </row>
    <row r="3559" spans="5:12" ht="37.5" x14ac:dyDescent="0.3">
      <c r="E3559" s="3" t="s">
        <v>1637</v>
      </c>
      <c r="F3559" s="4"/>
      <c r="G3559" s="5">
        <v>52</v>
      </c>
      <c r="H3559" s="7">
        <v>10</v>
      </c>
      <c r="I3559" s="1">
        <v>15</v>
      </c>
      <c r="J3559" s="1">
        <v>18</v>
      </c>
      <c r="K3559" s="1">
        <v>0</v>
      </c>
      <c r="L3559" s="6">
        <v>9</v>
      </c>
    </row>
    <row r="3560" spans="5:12" ht="50" x14ac:dyDescent="0.3">
      <c r="E3560" s="3" t="s">
        <v>1638</v>
      </c>
      <c r="F3560" s="4"/>
      <c r="G3560" s="5">
        <v>13</v>
      </c>
      <c r="H3560" s="7">
        <v>1</v>
      </c>
      <c r="I3560" s="1">
        <v>4</v>
      </c>
      <c r="J3560" s="1">
        <v>6</v>
      </c>
      <c r="K3560" s="1">
        <v>0</v>
      </c>
      <c r="L3560" s="6">
        <v>2</v>
      </c>
    </row>
    <row r="3561" spans="5:12" ht="25" x14ac:dyDescent="0.3">
      <c r="E3561" s="3" t="s">
        <v>1639</v>
      </c>
      <c r="F3561" s="4"/>
      <c r="G3561" s="5">
        <v>4</v>
      </c>
      <c r="H3561" s="7">
        <v>1</v>
      </c>
      <c r="I3561" s="1">
        <v>2</v>
      </c>
      <c r="J3561" s="1">
        <v>0</v>
      </c>
      <c r="K3561" s="1">
        <v>0</v>
      </c>
      <c r="L3561" s="6">
        <v>1</v>
      </c>
    </row>
    <row r="3562" spans="5:12" ht="25" x14ac:dyDescent="0.3">
      <c r="E3562" s="3" t="s">
        <v>1640</v>
      </c>
      <c r="F3562" s="4"/>
      <c r="G3562" s="5">
        <v>15</v>
      </c>
      <c r="H3562" s="7">
        <v>2</v>
      </c>
      <c r="I3562" s="1">
        <v>5</v>
      </c>
      <c r="J3562" s="1">
        <v>2</v>
      </c>
      <c r="K3562" s="1">
        <v>1</v>
      </c>
      <c r="L3562" s="6">
        <v>5</v>
      </c>
    </row>
    <row r="3563" spans="5:12" ht="25" x14ac:dyDescent="0.3">
      <c r="E3563" s="3" t="s">
        <v>1641</v>
      </c>
      <c r="F3563" s="4"/>
      <c r="G3563" s="5">
        <v>72</v>
      </c>
      <c r="H3563" s="7">
        <v>12</v>
      </c>
      <c r="I3563" s="1">
        <v>24</v>
      </c>
      <c r="J3563" s="1">
        <v>21</v>
      </c>
      <c r="K3563" s="1">
        <v>3</v>
      </c>
      <c r="L3563" s="6">
        <v>12</v>
      </c>
    </row>
    <row r="3564" spans="5:12" ht="25" x14ac:dyDescent="0.3">
      <c r="E3564" s="3" t="s">
        <v>1642</v>
      </c>
      <c r="F3564" s="4"/>
      <c r="G3564" s="5">
        <v>55</v>
      </c>
      <c r="H3564" s="7">
        <v>11</v>
      </c>
      <c r="I3564" s="1">
        <v>28</v>
      </c>
      <c r="J3564" s="1">
        <v>12</v>
      </c>
      <c r="K3564" s="1">
        <v>0</v>
      </c>
      <c r="L3564" s="6">
        <v>4</v>
      </c>
    </row>
    <row r="3565" spans="5:12" ht="50" x14ac:dyDescent="0.3">
      <c r="E3565" s="3" t="s">
        <v>1643</v>
      </c>
      <c r="F3565" s="4"/>
      <c r="G3565" s="5">
        <v>11</v>
      </c>
      <c r="H3565" s="7">
        <v>2</v>
      </c>
      <c r="I3565" s="1">
        <v>2</v>
      </c>
      <c r="J3565" s="1">
        <v>4</v>
      </c>
      <c r="K3565" s="1">
        <v>1</v>
      </c>
      <c r="L3565" s="6">
        <v>2</v>
      </c>
    </row>
    <row r="3566" spans="5:12" ht="50" x14ac:dyDescent="0.3">
      <c r="E3566" s="3" t="s">
        <v>1644</v>
      </c>
      <c r="F3566" s="4"/>
      <c r="G3566" s="5">
        <v>5</v>
      </c>
      <c r="H3566" s="7">
        <v>1</v>
      </c>
      <c r="I3566" s="1">
        <v>1</v>
      </c>
      <c r="J3566" s="1">
        <v>1</v>
      </c>
      <c r="K3566" s="1">
        <v>0</v>
      </c>
      <c r="L3566" s="6">
        <v>2</v>
      </c>
    </row>
    <row r="3567" spans="5:12" ht="25" x14ac:dyDescent="0.3">
      <c r="E3567" s="3" t="s">
        <v>1645</v>
      </c>
      <c r="F3567" s="4"/>
      <c r="G3567" s="5">
        <v>5</v>
      </c>
      <c r="H3567" s="7">
        <v>0</v>
      </c>
      <c r="I3567" s="1">
        <v>1</v>
      </c>
      <c r="J3567" s="1">
        <v>3</v>
      </c>
      <c r="K3567" s="1">
        <v>0</v>
      </c>
      <c r="L3567" s="6">
        <v>1</v>
      </c>
    </row>
    <row r="3568" spans="5:12" ht="37.5" x14ac:dyDescent="0.3">
      <c r="E3568" s="3" t="s">
        <v>1646</v>
      </c>
      <c r="F3568" s="4"/>
      <c r="G3568" s="5">
        <v>37</v>
      </c>
      <c r="H3568" s="7">
        <v>4</v>
      </c>
      <c r="I3568" s="1">
        <v>15</v>
      </c>
      <c r="J3568" s="1">
        <v>10</v>
      </c>
      <c r="K3568" s="1">
        <v>2</v>
      </c>
      <c r="L3568" s="6">
        <v>6</v>
      </c>
    </row>
    <row r="3569" spans="5:12" ht="50" x14ac:dyDescent="0.3">
      <c r="E3569" s="3" t="s">
        <v>1647</v>
      </c>
      <c r="F3569" s="4"/>
      <c r="G3569" s="5">
        <v>9</v>
      </c>
      <c r="H3569" s="7">
        <v>2</v>
      </c>
      <c r="I3569" s="1">
        <v>4</v>
      </c>
      <c r="J3569" s="1">
        <v>1</v>
      </c>
      <c r="K3569" s="1">
        <v>1</v>
      </c>
      <c r="L3569" s="6">
        <v>1</v>
      </c>
    </row>
    <row r="3570" spans="5:12" ht="25" x14ac:dyDescent="0.3">
      <c r="E3570" s="3" t="s">
        <v>1648</v>
      </c>
      <c r="F3570" s="4"/>
      <c r="G3570" s="5">
        <v>6</v>
      </c>
      <c r="H3570" s="7">
        <v>0</v>
      </c>
      <c r="I3570" s="1">
        <v>4</v>
      </c>
      <c r="J3570" s="1">
        <v>0</v>
      </c>
      <c r="K3570" s="1">
        <v>0</v>
      </c>
      <c r="L3570" s="6">
        <v>2</v>
      </c>
    </row>
    <row r="3571" spans="5:12" ht="25" x14ac:dyDescent="0.3">
      <c r="E3571" s="3" t="s">
        <v>1649</v>
      </c>
      <c r="F3571" s="4"/>
      <c r="G3571" s="5">
        <v>12</v>
      </c>
      <c r="H3571" s="7">
        <v>2</v>
      </c>
      <c r="I3571" s="1">
        <v>5</v>
      </c>
      <c r="J3571" s="1">
        <v>1</v>
      </c>
      <c r="K3571" s="1">
        <v>0</v>
      </c>
      <c r="L3571" s="6">
        <v>4</v>
      </c>
    </row>
    <row r="3572" spans="5:12" ht="25" x14ac:dyDescent="0.3">
      <c r="E3572" s="3" t="s">
        <v>1650</v>
      </c>
      <c r="F3572" s="4"/>
      <c r="G3572" s="5">
        <v>52</v>
      </c>
      <c r="H3572" s="7">
        <v>7</v>
      </c>
      <c r="I3572" s="1">
        <v>18</v>
      </c>
      <c r="J3572" s="1">
        <v>14</v>
      </c>
      <c r="K3572" s="1">
        <v>2</v>
      </c>
      <c r="L3572" s="6">
        <v>11</v>
      </c>
    </row>
    <row r="3573" spans="5:12" ht="25" x14ac:dyDescent="0.3">
      <c r="E3573" s="3" t="s">
        <v>1651</v>
      </c>
      <c r="F3573" s="4"/>
      <c r="G3573" s="5">
        <v>30</v>
      </c>
      <c r="H3573" s="7">
        <v>8</v>
      </c>
      <c r="I3573" s="1">
        <v>12</v>
      </c>
      <c r="J3573" s="1">
        <v>4</v>
      </c>
      <c r="K3573" s="1">
        <v>0</v>
      </c>
      <c r="L3573" s="6">
        <v>6</v>
      </c>
    </row>
    <row r="3574" spans="5:12" ht="50" x14ac:dyDescent="0.3">
      <c r="E3574" s="3" t="s">
        <v>1652</v>
      </c>
      <c r="F3574" s="4"/>
      <c r="G3574" s="5">
        <v>1</v>
      </c>
      <c r="H3574" s="7">
        <v>0</v>
      </c>
      <c r="I3574" s="1">
        <v>1</v>
      </c>
      <c r="J3574" s="1">
        <v>0</v>
      </c>
      <c r="K3574" s="1">
        <v>0</v>
      </c>
      <c r="L3574" s="6">
        <v>0</v>
      </c>
    </row>
    <row r="3575" spans="5:12" ht="50" x14ac:dyDescent="0.3">
      <c r="E3575" s="3" t="s">
        <v>1653</v>
      </c>
      <c r="F3575" s="4"/>
      <c r="G3575" s="5">
        <v>4</v>
      </c>
      <c r="H3575" s="7">
        <v>0</v>
      </c>
      <c r="I3575" s="1">
        <v>4</v>
      </c>
      <c r="J3575" s="1">
        <v>0</v>
      </c>
      <c r="K3575" s="1">
        <v>0</v>
      </c>
      <c r="L3575" s="6">
        <v>0</v>
      </c>
    </row>
    <row r="3576" spans="5:12" ht="25" x14ac:dyDescent="0.3">
      <c r="E3576" s="3" t="s">
        <v>1654</v>
      </c>
      <c r="F3576" s="4"/>
      <c r="G3576" s="5">
        <v>1</v>
      </c>
      <c r="H3576" s="7">
        <v>0</v>
      </c>
      <c r="I3576" s="1">
        <v>1</v>
      </c>
      <c r="J3576" s="1">
        <v>0</v>
      </c>
      <c r="K3576" s="1">
        <v>0</v>
      </c>
      <c r="L3576" s="6">
        <v>0</v>
      </c>
    </row>
    <row r="3577" spans="5:12" ht="37.5" x14ac:dyDescent="0.3">
      <c r="E3577" s="3" t="s">
        <v>1655</v>
      </c>
      <c r="F3577" s="4"/>
      <c r="G3577" s="5">
        <v>7</v>
      </c>
      <c r="H3577" s="7">
        <v>0</v>
      </c>
      <c r="I3577" s="1">
        <v>4</v>
      </c>
      <c r="J3577" s="1">
        <v>2</v>
      </c>
      <c r="K3577" s="1">
        <v>0</v>
      </c>
      <c r="L3577" s="6">
        <v>1</v>
      </c>
    </row>
    <row r="3578" spans="5:12" ht="50" x14ac:dyDescent="0.3">
      <c r="E3578" s="3" t="s">
        <v>1656</v>
      </c>
      <c r="F3578" s="4"/>
      <c r="G3578" s="5">
        <v>2</v>
      </c>
      <c r="H3578" s="7">
        <v>0</v>
      </c>
      <c r="I3578" s="1">
        <v>1</v>
      </c>
      <c r="J3578" s="1">
        <v>0</v>
      </c>
      <c r="K3578" s="1">
        <v>0</v>
      </c>
      <c r="L3578" s="6">
        <v>1</v>
      </c>
    </row>
    <row r="3579" spans="5:12" ht="25" x14ac:dyDescent="0.3">
      <c r="E3579" s="3" t="s">
        <v>1657</v>
      </c>
      <c r="F3579" s="4"/>
      <c r="G3579" s="5">
        <v>1</v>
      </c>
      <c r="H3579" s="7">
        <v>0</v>
      </c>
      <c r="I3579" s="1">
        <v>0</v>
      </c>
      <c r="J3579" s="1">
        <v>1</v>
      </c>
      <c r="K3579" s="1">
        <v>0</v>
      </c>
      <c r="L3579" s="6">
        <v>0</v>
      </c>
    </row>
    <row r="3580" spans="5:12" ht="25" x14ac:dyDescent="0.3">
      <c r="E3580" s="3" t="s">
        <v>1658</v>
      </c>
      <c r="F3580" s="4"/>
      <c r="G3580" s="5">
        <v>1</v>
      </c>
      <c r="H3580" s="7">
        <v>0</v>
      </c>
      <c r="I3580" s="1">
        <v>0</v>
      </c>
      <c r="J3580" s="1">
        <v>1</v>
      </c>
      <c r="K3580" s="1">
        <v>0</v>
      </c>
      <c r="L3580" s="6">
        <v>0</v>
      </c>
    </row>
    <row r="3581" spans="5:12" ht="25" x14ac:dyDescent="0.3">
      <c r="E3581" s="3" t="s">
        <v>1659</v>
      </c>
      <c r="F3581" s="4"/>
      <c r="G3581" s="5">
        <v>11</v>
      </c>
      <c r="H3581" s="7">
        <v>0</v>
      </c>
      <c r="I3581" s="1">
        <v>6</v>
      </c>
      <c r="J3581" s="1">
        <v>3</v>
      </c>
      <c r="K3581" s="1">
        <v>0</v>
      </c>
      <c r="L3581" s="6">
        <v>2</v>
      </c>
    </row>
    <row r="3582" spans="5:12" ht="25" x14ac:dyDescent="0.3">
      <c r="E3582" s="3" t="s">
        <v>1660</v>
      </c>
      <c r="F3582" s="4"/>
      <c r="G3582" s="5">
        <v>6</v>
      </c>
      <c r="H3582" s="7">
        <v>1</v>
      </c>
      <c r="I3582" s="1">
        <v>2</v>
      </c>
      <c r="J3582" s="1">
        <v>2</v>
      </c>
      <c r="K3582" s="1">
        <v>0</v>
      </c>
      <c r="L3582" s="6">
        <v>1</v>
      </c>
    </row>
    <row r="3583" spans="5:12" ht="50" x14ac:dyDescent="0.3">
      <c r="E3583" s="3" t="s">
        <v>1661</v>
      </c>
      <c r="F3583" s="4"/>
      <c r="G3583" s="5">
        <v>0</v>
      </c>
      <c r="H3583" s="7">
        <v>0</v>
      </c>
      <c r="I3583" s="1">
        <v>0</v>
      </c>
      <c r="J3583" s="1">
        <v>0</v>
      </c>
      <c r="K3583" s="1">
        <v>0</v>
      </c>
      <c r="L3583" s="6">
        <v>0</v>
      </c>
    </row>
    <row r="3584" spans="5:12" ht="50" x14ac:dyDescent="0.3">
      <c r="E3584" s="3" t="s">
        <v>1662</v>
      </c>
      <c r="F3584" s="4"/>
      <c r="G3584" s="5">
        <v>0</v>
      </c>
      <c r="H3584" s="7">
        <v>0</v>
      </c>
      <c r="I3584" s="1">
        <v>0</v>
      </c>
      <c r="J3584" s="1">
        <v>0</v>
      </c>
      <c r="K3584" s="1">
        <v>0</v>
      </c>
      <c r="L3584" s="6">
        <v>0</v>
      </c>
    </row>
    <row r="3585" spans="5:12" ht="25" x14ac:dyDescent="0.3">
      <c r="E3585" s="3" t="s">
        <v>1663</v>
      </c>
      <c r="F3585" s="4"/>
      <c r="G3585" s="5">
        <v>1</v>
      </c>
      <c r="H3585" s="7">
        <v>0</v>
      </c>
      <c r="I3585" s="1">
        <v>0</v>
      </c>
      <c r="J3585" s="1">
        <v>1</v>
      </c>
      <c r="K3585" s="1">
        <v>0</v>
      </c>
      <c r="L3585" s="6">
        <v>0</v>
      </c>
    </row>
    <row r="3586" spans="5:12" ht="37.5" x14ac:dyDescent="0.3">
      <c r="E3586" s="3" t="s">
        <v>1664</v>
      </c>
      <c r="F3586" s="4"/>
      <c r="G3586" s="5">
        <v>3</v>
      </c>
      <c r="H3586" s="7">
        <v>0</v>
      </c>
      <c r="I3586" s="1">
        <v>0</v>
      </c>
      <c r="J3586" s="1">
        <v>3</v>
      </c>
      <c r="K3586" s="1">
        <v>0</v>
      </c>
      <c r="L3586" s="6">
        <v>0</v>
      </c>
    </row>
    <row r="3587" spans="5:12" ht="50" x14ac:dyDescent="0.3">
      <c r="E3587" s="3" t="s">
        <v>1665</v>
      </c>
      <c r="F3587" s="4"/>
      <c r="G3587" s="5">
        <v>0</v>
      </c>
      <c r="H3587" s="7">
        <v>0</v>
      </c>
      <c r="I3587" s="1">
        <v>0</v>
      </c>
      <c r="J3587" s="1">
        <v>0</v>
      </c>
      <c r="K3587" s="1">
        <v>0</v>
      </c>
      <c r="L3587" s="6">
        <v>0</v>
      </c>
    </row>
    <row r="3588" spans="5:12" ht="25" x14ac:dyDescent="0.3">
      <c r="E3588" s="3" t="s">
        <v>1666</v>
      </c>
      <c r="F3588" s="4"/>
      <c r="G3588" s="5">
        <v>0</v>
      </c>
      <c r="H3588" s="7">
        <v>0</v>
      </c>
      <c r="I3588" s="1">
        <v>0</v>
      </c>
      <c r="J3588" s="1">
        <v>0</v>
      </c>
      <c r="K3588" s="1">
        <v>0</v>
      </c>
      <c r="L3588" s="6">
        <v>0</v>
      </c>
    </row>
    <row r="3589" spans="5:12" ht="25" x14ac:dyDescent="0.3">
      <c r="E3589" s="3" t="s">
        <v>1667</v>
      </c>
      <c r="F3589" s="4"/>
      <c r="G3589" s="5">
        <v>0</v>
      </c>
      <c r="H3589" s="7">
        <v>0</v>
      </c>
      <c r="I3589" s="1">
        <v>0</v>
      </c>
      <c r="J3589" s="1">
        <v>0</v>
      </c>
      <c r="K3589" s="1">
        <v>0</v>
      </c>
      <c r="L3589" s="6">
        <v>0</v>
      </c>
    </row>
    <row r="3590" spans="5:12" ht="25" x14ac:dyDescent="0.3">
      <c r="E3590" s="3" t="s">
        <v>1668</v>
      </c>
      <c r="F3590" s="4"/>
      <c r="G3590" s="5">
        <v>3</v>
      </c>
      <c r="H3590" s="7">
        <v>0</v>
      </c>
      <c r="I3590" s="1">
        <v>0</v>
      </c>
      <c r="J3590" s="1">
        <v>3</v>
      </c>
      <c r="K3590" s="1">
        <v>0</v>
      </c>
      <c r="L3590" s="6">
        <v>0</v>
      </c>
    </row>
    <row r="3591" spans="5:12" ht="25" x14ac:dyDescent="0.3">
      <c r="E3591" s="3" t="s">
        <v>1669</v>
      </c>
      <c r="F3591" s="4"/>
      <c r="G3591" s="5">
        <v>1</v>
      </c>
      <c r="H3591" s="7">
        <v>0</v>
      </c>
      <c r="I3591" s="1">
        <v>0</v>
      </c>
      <c r="J3591" s="1">
        <v>1</v>
      </c>
      <c r="K3591" s="1">
        <v>0</v>
      </c>
      <c r="L3591" s="6">
        <v>0</v>
      </c>
    </row>
    <row r="3592" spans="5:12" ht="50" x14ac:dyDescent="0.3">
      <c r="E3592" s="3" t="s">
        <v>1670</v>
      </c>
      <c r="F3592" s="4"/>
      <c r="G3592" s="5">
        <v>0</v>
      </c>
      <c r="H3592" s="7">
        <v>0</v>
      </c>
      <c r="I3592" s="1">
        <v>0</v>
      </c>
      <c r="J3592" s="1">
        <v>0</v>
      </c>
      <c r="K3592" s="1">
        <v>0</v>
      </c>
      <c r="L3592" s="6">
        <v>0</v>
      </c>
    </row>
    <row r="3593" spans="5:12" ht="50" x14ac:dyDescent="0.3">
      <c r="E3593" s="3" t="s">
        <v>1671</v>
      </c>
      <c r="F3593" s="4"/>
      <c r="G3593" s="5">
        <v>0</v>
      </c>
      <c r="H3593" s="7">
        <v>0</v>
      </c>
      <c r="I3593" s="1">
        <v>0</v>
      </c>
      <c r="J3593" s="1">
        <v>0</v>
      </c>
      <c r="K3593" s="1">
        <v>0</v>
      </c>
      <c r="L3593" s="6">
        <v>0</v>
      </c>
    </row>
    <row r="3594" spans="5:12" ht="25" x14ac:dyDescent="0.3">
      <c r="E3594" s="3" t="s">
        <v>1672</v>
      </c>
      <c r="F3594" s="4"/>
      <c r="G3594" s="5">
        <v>0</v>
      </c>
      <c r="H3594" s="7">
        <v>0</v>
      </c>
      <c r="I3594" s="1">
        <v>0</v>
      </c>
      <c r="J3594" s="1">
        <v>0</v>
      </c>
      <c r="K3594" s="1">
        <v>0</v>
      </c>
      <c r="L3594" s="6">
        <v>0</v>
      </c>
    </row>
    <row r="3595" spans="5:12" ht="37.5" x14ac:dyDescent="0.3">
      <c r="E3595" s="3" t="s">
        <v>1673</v>
      </c>
      <c r="F3595" s="4"/>
      <c r="G3595" s="5">
        <v>1</v>
      </c>
      <c r="H3595" s="7">
        <v>1</v>
      </c>
      <c r="I3595" s="1">
        <v>0</v>
      </c>
      <c r="J3595" s="1">
        <v>0</v>
      </c>
      <c r="K3595" s="1">
        <v>0</v>
      </c>
      <c r="L3595" s="6">
        <v>0</v>
      </c>
    </row>
    <row r="3596" spans="5:12" ht="50" x14ac:dyDescent="0.3">
      <c r="E3596" s="3" t="s">
        <v>1674</v>
      </c>
      <c r="F3596" s="4"/>
      <c r="G3596" s="5">
        <v>0</v>
      </c>
      <c r="H3596" s="7">
        <v>0</v>
      </c>
      <c r="I3596" s="1">
        <v>0</v>
      </c>
      <c r="J3596" s="1">
        <v>0</v>
      </c>
      <c r="K3596" s="1">
        <v>0</v>
      </c>
      <c r="L3596" s="6">
        <v>0</v>
      </c>
    </row>
    <row r="3597" spans="5:12" ht="25" x14ac:dyDescent="0.3">
      <c r="E3597" s="3" t="s">
        <v>1675</v>
      </c>
      <c r="F3597" s="4"/>
      <c r="G3597" s="5">
        <v>0</v>
      </c>
      <c r="H3597" s="7">
        <v>0</v>
      </c>
      <c r="I3597" s="1">
        <v>0</v>
      </c>
      <c r="J3597" s="1">
        <v>0</v>
      </c>
      <c r="K3597" s="1">
        <v>0</v>
      </c>
      <c r="L3597" s="6">
        <v>0</v>
      </c>
    </row>
    <row r="3598" spans="5:12" ht="25" x14ac:dyDescent="0.3">
      <c r="E3598" s="3" t="s">
        <v>1676</v>
      </c>
      <c r="F3598" s="4"/>
      <c r="G3598" s="5">
        <v>0</v>
      </c>
      <c r="H3598" s="7">
        <v>0</v>
      </c>
      <c r="I3598" s="1">
        <v>0</v>
      </c>
      <c r="J3598" s="1">
        <v>0</v>
      </c>
      <c r="K3598" s="1">
        <v>0</v>
      </c>
      <c r="L3598" s="6">
        <v>0</v>
      </c>
    </row>
    <row r="3599" spans="5:12" ht="25" x14ac:dyDescent="0.3">
      <c r="E3599" s="3" t="s">
        <v>1677</v>
      </c>
      <c r="F3599" s="4"/>
      <c r="G3599" s="5">
        <v>1</v>
      </c>
      <c r="H3599" s="7">
        <v>1</v>
      </c>
      <c r="I3599" s="1">
        <v>0</v>
      </c>
      <c r="J3599" s="1">
        <v>0</v>
      </c>
      <c r="K3599" s="1">
        <v>0</v>
      </c>
      <c r="L3599" s="6">
        <v>0</v>
      </c>
    </row>
    <row r="3600" spans="5:12" ht="25" x14ac:dyDescent="0.3">
      <c r="E3600" s="52" t="s">
        <v>1678</v>
      </c>
      <c r="F3600" s="48"/>
      <c r="G3600" s="49">
        <v>0</v>
      </c>
      <c r="H3600" s="61">
        <v>0</v>
      </c>
      <c r="I3600" s="28">
        <v>0</v>
      </c>
      <c r="J3600" s="28">
        <v>0</v>
      </c>
      <c r="K3600" s="28">
        <v>0</v>
      </c>
      <c r="L3600" s="62">
        <v>0</v>
      </c>
    </row>
    <row r="3602" spans="2:14" x14ac:dyDescent="0.3">
      <c r="B3602" s="35" t="str">
        <f xml:space="preserve"> HYPERLINK("#'目次'!B59", "[53]")</f>
        <v>[53]</v>
      </c>
      <c r="C3602" s="25" t="s">
        <v>14</v>
      </c>
    </row>
    <row r="3605" spans="2:14" x14ac:dyDescent="0.3">
      <c r="C3605" s="25" t="s">
        <v>1681</v>
      </c>
    </row>
    <row r="3606" spans="2:14" ht="25" x14ac:dyDescent="0.3">
      <c r="E3606" s="95"/>
      <c r="F3606" s="96"/>
      <c r="G3606" s="37" t="s">
        <v>16</v>
      </c>
      <c r="H3606" s="41" t="s">
        <v>17</v>
      </c>
      <c r="I3606" s="18" t="s">
        <v>18</v>
      </c>
      <c r="J3606" s="18" t="s">
        <v>19</v>
      </c>
      <c r="K3606" s="18" t="s">
        <v>20</v>
      </c>
      <c r="L3606" s="18" t="s">
        <v>21</v>
      </c>
      <c r="M3606" s="18" t="s">
        <v>22</v>
      </c>
      <c r="N3606" s="34" t="s">
        <v>23</v>
      </c>
    </row>
    <row r="3607" spans="2:14" x14ac:dyDescent="0.3">
      <c r="E3607" s="97"/>
      <c r="F3607" s="98"/>
      <c r="G3607" s="40"/>
      <c r="H3607" s="36"/>
      <c r="I3607" s="19"/>
      <c r="J3607" s="19"/>
      <c r="K3607" s="19"/>
      <c r="L3607" s="19"/>
      <c r="M3607" s="19"/>
      <c r="N3607" s="39"/>
    </row>
    <row r="3608" spans="2:14" x14ac:dyDescent="0.3">
      <c r="E3608" s="54" t="s">
        <v>16</v>
      </c>
      <c r="F3608" s="50"/>
      <c r="G3608" s="38">
        <v>55336</v>
      </c>
      <c r="H3608" s="20">
        <v>10222</v>
      </c>
      <c r="I3608" s="20">
        <v>19178</v>
      </c>
      <c r="J3608" s="20">
        <v>13973</v>
      </c>
      <c r="K3608" s="20">
        <v>7022</v>
      </c>
      <c r="L3608" s="20">
        <v>3794</v>
      </c>
      <c r="M3608" s="20">
        <v>900</v>
      </c>
      <c r="N3608" s="51">
        <v>247</v>
      </c>
    </row>
    <row r="3609" spans="2:14" x14ac:dyDescent="0.3">
      <c r="E3609" s="3" t="s">
        <v>1682</v>
      </c>
      <c r="F3609" s="4"/>
      <c r="G3609" s="29">
        <v>125</v>
      </c>
      <c r="H3609" s="32">
        <v>24</v>
      </c>
      <c r="I3609" s="17">
        <v>40</v>
      </c>
      <c r="J3609" s="17">
        <v>38</v>
      </c>
      <c r="K3609" s="17">
        <v>17</v>
      </c>
      <c r="L3609" s="17">
        <v>5</v>
      </c>
      <c r="M3609" s="17">
        <v>1</v>
      </c>
      <c r="N3609" s="33">
        <v>0</v>
      </c>
    </row>
    <row r="3610" spans="2:14" x14ac:dyDescent="0.3">
      <c r="E3610" s="3" t="s">
        <v>1683</v>
      </c>
      <c r="F3610" s="4"/>
      <c r="G3610" s="5">
        <v>5</v>
      </c>
      <c r="H3610" s="7">
        <v>1</v>
      </c>
      <c r="I3610" s="1">
        <v>0</v>
      </c>
      <c r="J3610" s="1">
        <v>1</v>
      </c>
      <c r="K3610" s="1">
        <v>1</v>
      </c>
      <c r="L3610" s="1">
        <v>2</v>
      </c>
      <c r="M3610" s="1">
        <v>0</v>
      </c>
      <c r="N3610" s="6">
        <v>0</v>
      </c>
    </row>
    <row r="3611" spans="2:14" ht="25" x14ac:dyDescent="0.3">
      <c r="E3611" s="3" t="s">
        <v>845</v>
      </c>
      <c r="F3611" s="4"/>
      <c r="G3611" s="5">
        <v>14</v>
      </c>
      <c r="H3611" s="7">
        <v>0</v>
      </c>
      <c r="I3611" s="1">
        <v>5</v>
      </c>
      <c r="J3611" s="1">
        <v>3</v>
      </c>
      <c r="K3611" s="1">
        <v>4</v>
      </c>
      <c r="L3611" s="1">
        <v>1</v>
      </c>
      <c r="M3611" s="1">
        <v>1</v>
      </c>
      <c r="N3611" s="6">
        <v>0</v>
      </c>
    </row>
    <row r="3612" spans="2:14" x14ac:dyDescent="0.3">
      <c r="E3612" s="3" t="s">
        <v>1684</v>
      </c>
      <c r="F3612" s="4"/>
      <c r="G3612" s="5">
        <v>880</v>
      </c>
      <c r="H3612" s="7">
        <v>186</v>
      </c>
      <c r="I3612" s="1">
        <v>274</v>
      </c>
      <c r="J3612" s="1">
        <v>242</v>
      </c>
      <c r="K3612" s="1">
        <v>108</v>
      </c>
      <c r="L3612" s="1">
        <v>59</v>
      </c>
      <c r="M3612" s="1">
        <v>10</v>
      </c>
      <c r="N3612" s="6">
        <v>1</v>
      </c>
    </row>
    <row r="3613" spans="2:14" x14ac:dyDescent="0.3">
      <c r="E3613" s="3" t="s">
        <v>1685</v>
      </c>
      <c r="F3613" s="4"/>
      <c r="G3613" s="5">
        <v>102</v>
      </c>
      <c r="H3613" s="7">
        <v>8</v>
      </c>
      <c r="I3613" s="1">
        <v>14</v>
      </c>
      <c r="J3613" s="1">
        <v>24</v>
      </c>
      <c r="K3613" s="1">
        <v>21</v>
      </c>
      <c r="L3613" s="1">
        <v>34</v>
      </c>
      <c r="M3613" s="1">
        <v>1</v>
      </c>
      <c r="N3613" s="6">
        <v>0</v>
      </c>
    </row>
    <row r="3614" spans="2:14" ht="25" x14ac:dyDescent="0.3">
      <c r="E3614" s="3" t="s">
        <v>851</v>
      </c>
      <c r="F3614" s="4"/>
      <c r="G3614" s="5">
        <v>89</v>
      </c>
      <c r="H3614" s="7">
        <v>4</v>
      </c>
      <c r="I3614" s="1">
        <v>19</v>
      </c>
      <c r="J3614" s="1">
        <v>32</v>
      </c>
      <c r="K3614" s="1">
        <v>19</v>
      </c>
      <c r="L3614" s="1">
        <v>13</v>
      </c>
      <c r="M3614" s="1">
        <v>2</v>
      </c>
      <c r="N3614" s="6">
        <v>0</v>
      </c>
    </row>
    <row r="3615" spans="2:14" x14ac:dyDescent="0.3">
      <c r="E3615" s="3" t="s">
        <v>1686</v>
      </c>
      <c r="F3615" s="4"/>
      <c r="G3615" s="5">
        <v>3012</v>
      </c>
      <c r="H3615" s="7">
        <v>693</v>
      </c>
      <c r="I3615" s="1">
        <v>1112</v>
      </c>
      <c r="J3615" s="1">
        <v>695</v>
      </c>
      <c r="K3615" s="1">
        <v>373</v>
      </c>
      <c r="L3615" s="1">
        <v>105</v>
      </c>
      <c r="M3615" s="1">
        <v>32</v>
      </c>
      <c r="N3615" s="6">
        <v>2</v>
      </c>
    </row>
    <row r="3616" spans="2:14" x14ac:dyDescent="0.3">
      <c r="E3616" s="3" t="s">
        <v>1687</v>
      </c>
      <c r="F3616" s="4"/>
      <c r="G3616" s="5">
        <v>389</v>
      </c>
      <c r="H3616" s="7">
        <v>20</v>
      </c>
      <c r="I3616" s="1">
        <v>62</v>
      </c>
      <c r="J3616" s="1">
        <v>99</v>
      </c>
      <c r="K3616" s="1">
        <v>103</v>
      </c>
      <c r="L3616" s="1">
        <v>98</v>
      </c>
      <c r="M3616" s="1">
        <v>5</v>
      </c>
      <c r="N3616" s="6">
        <v>2</v>
      </c>
    </row>
    <row r="3617" spans="5:14" ht="25" x14ac:dyDescent="0.3">
      <c r="E3617" s="3" t="s">
        <v>857</v>
      </c>
      <c r="F3617" s="4"/>
      <c r="G3617" s="5">
        <v>328</v>
      </c>
      <c r="H3617" s="7">
        <v>23</v>
      </c>
      <c r="I3617" s="1">
        <v>81</v>
      </c>
      <c r="J3617" s="1">
        <v>104</v>
      </c>
      <c r="K3617" s="1">
        <v>64</v>
      </c>
      <c r="L3617" s="1">
        <v>40</v>
      </c>
      <c r="M3617" s="1">
        <v>15</v>
      </c>
      <c r="N3617" s="6">
        <v>1</v>
      </c>
    </row>
    <row r="3618" spans="5:14" x14ac:dyDescent="0.3">
      <c r="E3618" s="3" t="s">
        <v>1688</v>
      </c>
      <c r="F3618" s="4"/>
      <c r="G3618" s="5">
        <v>5111</v>
      </c>
      <c r="H3618" s="7">
        <v>1114</v>
      </c>
      <c r="I3618" s="1">
        <v>2086</v>
      </c>
      <c r="J3618" s="1">
        <v>1135</v>
      </c>
      <c r="K3618" s="1">
        <v>523</v>
      </c>
      <c r="L3618" s="1">
        <v>192</v>
      </c>
      <c r="M3618" s="1">
        <v>56</v>
      </c>
      <c r="N3618" s="6">
        <v>5</v>
      </c>
    </row>
    <row r="3619" spans="5:14" x14ac:dyDescent="0.3">
      <c r="E3619" s="3" t="s">
        <v>1689</v>
      </c>
      <c r="F3619" s="4"/>
      <c r="G3619" s="5">
        <v>935</v>
      </c>
      <c r="H3619" s="7">
        <v>76</v>
      </c>
      <c r="I3619" s="1">
        <v>198</v>
      </c>
      <c r="J3619" s="1">
        <v>222</v>
      </c>
      <c r="K3619" s="1">
        <v>238</v>
      </c>
      <c r="L3619" s="1">
        <v>182</v>
      </c>
      <c r="M3619" s="1">
        <v>19</v>
      </c>
      <c r="N3619" s="6">
        <v>0</v>
      </c>
    </row>
    <row r="3620" spans="5:14" ht="25" x14ac:dyDescent="0.3">
      <c r="E3620" s="3" t="s">
        <v>863</v>
      </c>
      <c r="F3620" s="4"/>
      <c r="G3620" s="5">
        <v>511</v>
      </c>
      <c r="H3620" s="7">
        <v>45</v>
      </c>
      <c r="I3620" s="1">
        <v>149</v>
      </c>
      <c r="J3620" s="1">
        <v>163</v>
      </c>
      <c r="K3620" s="1">
        <v>91</v>
      </c>
      <c r="L3620" s="1">
        <v>36</v>
      </c>
      <c r="M3620" s="1">
        <v>26</v>
      </c>
      <c r="N3620" s="6">
        <v>1</v>
      </c>
    </row>
    <row r="3621" spans="5:14" x14ac:dyDescent="0.3">
      <c r="E3621" s="3" t="s">
        <v>1690</v>
      </c>
      <c r="F3621" s="4"/>
      <c r="G3621" s="5">
        <v>6539</v>
      </c>
      <c r="H3621" s="7">
        <v>1404</v>
      </c>
      <c r="I3621" s="1">
        <v>2736</v>
      </c>
      <c r="J3621" s="1">
        <v>1496</v>
      </c>
      <c r="K3621" s="1">
        <v>650</v>
      </c>
      <c r="L3621" s="1">
        <v>182</v>
      </c>
      <c r="M3621" s="1">
        <v>64</v>
      </c>
      <c r="N3621" s="6">
        <v>7</v>
      </c>
    </row>
    <row r="3622" spans="5:14" x14ac:dyDescent="0.3">
      <c r="E3622" s="3" t="s">
        <v>1691</v>
      </c>
      <c r="F3622" s="4"/>
      <c r="G3622" s="5">
        <v>1262</v>
      </c>
      <c r="H3622" s="7">
        <v>94</v>
      </c>
      <c r="I3622" s="1">
        <v>306</v>
      </c>
      <c r="J3622" s="1">
        <v>353</v>
      </c>
      <c r="K3622" s="1">
        <v>284</v>
      </c>
      <c r="L3622" s="1">
        <v>203</v>
      </c>
      <c r="M3622" s="1">
        <v>21</v>
      </c>
      <c r="N3622" s="6">
        <v>1</v>
      </c>
    </row>
    <row r="3623" spans="5:14" ht="25" x14ac:dyDescent="0.3">
      <c r="E3623" s="3" t="s">
        <v>869</v>
      </c>
      <c r="F3623" s="4"/>
      <c r="G3623" s="5">
        <v>627</v>
      </c>
      <c r="H3623" s="7">
        <v>44</v>
      </c>
      <c r="I3623" s="1">
        <v>180</v>
      </c>
      <c r="J3623" s="1">
        <v>202</v>
      </c>
      <c r="K3623" s="1">
        <v>128</v>
      </c>
      <c r="L3623" s="1">
        <v>33</v>
      </c>
      <c r="M3623" s="1">
        <v>39</v>
      </c>
      <c r="N3623" s="6">
        <v>1</v>
      </c>
    </row>
    <row r="3624" spans="5:14" x14ac:dyDescent="0.3">
      <c r="E3624" s="3" t="s">
        <v>1692</v>
      </c>
      <c r="F3624" s="4"/>
      <c r="G3624" s="5">
        <v>3171</v>
      </c>
      <c r="H3624" s="7">
        <v>814</v>
      </c>
      <c r="I3624" s="1">
        <v>1460</v>
      </c>
      <c r="J3624" s="1">
        <v>639</v>
      </c>
      <c r="K3624" s="1">
        <v>175</v>
      </c>
      <c r="L3624" s="1">
        <v>48</v>
      </c>
      <c r="M3624" s="1">
        <v>27</v>
      </c>
      <c r="N3624" s="6">
        <v>8</v>
      </c>
    </row>
    <row r="3625" spans="5:14" x14ac:dyDescent="0.3">
      <c r="E3625" s="3" t="s">
        <v>1693</v>
      </c>
      <c r="F3625" s="4"/>
      <c r="G3625" s="5">
        <v>566</v>
      </c>
      <c r="H3625" s="7">
        <v>59</v>
      </c>
      <c r="I3625" s="1">
        <v>176</v>
      </c>
      <c r="J3625" s="1">
        <v>147</v>
      </c>
      <c r="K3625" s="1">
        <v>103</v>
      </c>
      <c r="L3625" s="1">
        <v>73</v>
      </c>
      <c r="M3625" s="1">
        <v>7</v>
      </c>
      <c r="N3625" s="6">
        <v>1</v>
      </c>
    </row>
    <row r="3626" spans="5:14" ht="25" x14ac:dyDescent="0.3">
      <c r="E3626" s="3" t="s">
        <v>875</v>
      </c>
      <c r="F3626" s="4"/>
      <c r="G3626" s="5">
        <v>256</v>
      </c>
      <c r="H3626" s="7">
        <v>25</v>
      </c>
      <c r="I3626" s="1">
        <v>102</v>
      </c>
      <c r="J3626" s="1">
        <v>71</v>
      </c>
      <c r="K3626" s="1">
        <v>32</v>
      </c>
      <c r="L3626" s="1">
        <v>8</v>
      </c>
      <c r="M3626" s="1">
        <v>16</v>
      </c>
      <c r="N3626" s="6">
        <v>2</v>
      </c>
    </row>
    <row r="3627" spans="5:14" x14ac:dyDescent="0.3">
      <c r="E3627" s="3" t="s">
        <v>1694</v>
      </c>
      <c r="F3627" s="4"/>
      <c r="G3627" s="5">
        <v>1314</v>
      </c>
      <c r="H3627" s="7">
        <v>373</v>
      </c>
      <c r="I3627" s="1">
        <v>594</v>
      </c>
      <c r="J3627" s="1">
        <v>239</v>
      </c>
      <c r="K3627" s="1">
        <v>70</v>
      </c>
      <c r="L3627" s="1">
        <v>11</v>
      </c>
      <c r="M3627" s="1">
        <v>16</v>
      </c>
      <c r="N3627" s="6">
        <v>11</v>
      </c>
    </row>
    <row r="3628" spans="5:14" x14ac:dyDescent="0.3">
      <c r="E3628" s="3" t="s">
        <v>1695</v>
      </c>
      <c r="F3628" s="4"/>
      <c r="G3628" s="5">
        <v>198</v>
      </c>
      <c r="H3628" s="7">
        <v>27</v>
      </c>
      <c r="I3628" s="1">
        <v>63</v>
      </c>
      <c r="J3628" s="1">
        <v>39</v>
      </c>
      <c r="K3628" s="1">
        <v>40</v>
      </c>
      <c r="L3628" s="1">
        <v>24</v>
      </c>
      <c r="M3628" s="1">
        <v>5</v>
      </c>
      <c r="N3628" s="6">
        <v>0</v>
      </c>
    </row>
    <row r="3629" spans="5:14" ht="25" x14ac:dyDescent="0.3">
      <c r="E3629" s="3" t="s">
        <v>881</v>
      </c>
      <c r="F3629" s="4"/>
      <c r="G3629" s="5">
        <v>54</v>
      </c>
      <c r="H3629" s="7">
        <v>7</v>
      </c>
      <c r="I3629" s="1">
        <v>21</v>
      </c>
      <c r="J3629" s="1">
        <v>12</v>
      </c>
      <c r="K3629" s="1">
        <v>8</v>
      </c>
      <c r="L3629" s="1">
        <v>0</v>
      </c>
      <c r="M3629" s="1">
        <v>5</v>
      </c>
      <c r="N3629" s="6">
        <v>1</v>
      </c>
    </row>
    <row r="3630" spans="5:14" x14ac:dyDescent="0.3">
      <c r="E3630" s="3" t="s">
        <v>1696</v>
      </c>
      <c r="F3630" s="4"/>
      <c r="G3630" s="5">
        <v>221</v>
      </c>
      <c r="H3630" s="7">
        <v>78</v>
      </c>
      <c r="I3630" s="1">
        <v>89</v>
      </c>
      <c r="J3630" s="1">
        <v>33</v>
      </c>
      <c r="K3630" s="1">
        <v>15</v>
      </c>
      <c r="L3630" s="1">
        <v>3</v>
      </c>
      <c r="M3630" s="1">
        <v>2</v>
      </c>
      <c r="N3630" s="6">
        <v>1</v>
      </c>
    </row>
    <row r="3631" spans="5:14" x14ac:dyDescent="0.3">
      <c r="E3631" s="3" t="s">
        <v>1697</v>
      </c>
      <c r="F3631" s="4"/>
      <c r="G3631" s="5">
        <v>18</v>
      </c>
      <c r="H3631" s="7">
        <v>1</v>
      </c>
      <c r="I3631" s="1">
        <v>8</v>
      </c>
      <c r="J3631" s="1">
        <v>2</v>
      </c>
      <c r="K3631" s="1">
        <v>2</v>
      </c>
      <c r="L3631" s="1">
        <v>4</v>
      </c>
      <c r="M3631" s="1">
        <v>1</v>
      </c>
      <c r="N3631" s="6">
        <v>0</v>
      </c>
    </row>
    <row r="3632" spans="5:14" x14ac:dyDescent="0.3">
      <c r="E3632" s="3" t="s">
        <v>887</v>
      </c>
      <c r="F3632" s="4"/>
      <c r="G3632" s="5">
        <v>5</v>
      </c>
      <c r="H3632" s="7">
        <v>0</v>
      </c>
      <c r="I3632" s="1">
        <v>2</v>
      </c>
      <c r="J3632" s="1">
        <v>0</v>
      </c>
      <c r="K3632" s="1">
        <v>1</v>
      </c>
      <c r="L3632" s="1">
        <v>0</v>
      </c>
      <c r="M3632" s="1">
        <v>1</v>
      </c>
      <c r="N3632" s="6">
        <v>1</v>
      </c>
    </row>
    <row r="3633" spans="5:14" x14ac:dyDescent="0.3">
      <c r="E3633" s="3" t="s">
        <v>1698</v>
      </c>
      <c r="F3633" s="4"/>
      <c r="G3633" s="5">
        <v>257</v>
      </c>
      <c r="H3633" s="7">
        <v>38</v>
      </c>
      <c r="I3633" s="1">
        <v>75</v>
      </c>
      <c r="J3633" s="1">
        <v>75</v>
      </c>
      <c r="K3633" s="1">
        <v>42</v>
      </c>
      <c r="L3633" s="1">
        <v>25</v>
      </c>
      <c r="M3633" s="1">
        <v>2</v>
      </c>
      <c r="N3633" s="6">
        <v>0</v>
      </c>
    </row>
    <row r="3634" spans="5:14" x14ac:dyDescent="0.3">
      <c r="E3634" s="3" t="s">
        <v>1699</v>
      </c>
      <c r="F3634" s="4"/>
      <c r="G3634" s="5">
        <v>12</v>
      </c>
      <c r="H3634" s="7">
        <v>0</v>
      </c>
      <c r="I3634" s="1">
        <v>1</v>
      </c>
      <c r="J3634" s="1">
        <v>2</v>
      </c>
      <c r="K3634" s="1">
        <v>4</v>
      </c>
      <c r="L3634" s="1">
        <v>5</v>
      </c>
      <c r="M3634" s="1">
        <v>0</v>
      </c>
      <c r="N3634" s="6">
        <v>0</v>
      </c>
    </row>
    <row r="3635" spans="5:14" ht="25" x14ac:dyDescent="0.3">
      <c r="E3635" s="3" t="s">
        <v>893</v>
      </c>
      <c r="F3635" s="4"/>
      <c r="G3635" s="5">
        <v>28</v>
      </c>
      <c r="H3635" s="7">
        <v>0</v>
      </c>
      <c r="I3635" s="1">
        <v>4</v>
      </c>
      <c r="J3635" s="1">
        <v>9</v>
      </c>
      <c r="K3635" s="1">
        <v>10</v>
      </c>
      <c r="L3635" s="1">
        <v>5</v>
      </c>
      <c r="M3635" s="1">
        <v>0</v>
      </c>
      <c r="N3635" s="6">
        <v>0</v>
      </c>
    </row>
    <row r="3636" spans="5:14" x14ac:dyDescent="0.3">
      <c r="E3636" s="3" t="s">
        <v>1700</v>
      </c>
      <c r="F3636" s="4"/>
      <c r="G3636" s="5">
        <v>1898</v>
      </c>
      <c r="H3636" s="7">
        <v>294</v>
      </c>
      <c r="I3636" s="1">
        <v>555</v>
      </c>
      <c r="J3636" s="1">
        <v>589</v>
      </c>
      <c r="K3636" s="1">
        <v>282</v>
      </c>
      <c r="L3636" s="1">
        <v>163</v>
      </c>
      <c r="M3636" s="1">
        <v>12</v>
      </c>
      <c r="N3636" s="6">
        <v>3</v>
      </c>
    </row>
    <row r="3637" spans="5:14" x14ac:dyDescent="0.3">
      <c r="E3637" s="3" t="s">
        <v>1701</v>
      </c>
      <c r="F3637" s="4"/>
      <c r="G3637" s="5">
        <v>96</v>
      </c>
      <c r="H3637" s="7">
        <v>5</v>
      </c>
      <c r="I3637" s="1">
        <v>7</v>
      </c>
      <c r="J3637" s="1">
        <v>17</v>
      </c>
      <c r="K3637" s="1">
        <v>21</v>
      </c>
      <c r="L3637" s="1">
        <v>44</v>
      </c>
      <c r="M3637" s="1">
        <v>2</v>
      </c>
      <c r="N3637" s="6">
        <v>0</v>
      </c>
    </row>
    <row r="3638" spans="5:14" ht="25" x14ac:dyDescent="0.3">
      <c r="E3638" s="3" t="s">
        <v>899</v>
      </c>
      <c r="F3638" s="4"/>
      <c r="G3638" s="5">
        <v>149</v>
      </c>
      <c r="H3638" s="7">
        <v>5</v>
      </c>
      <c r="I3638" s="1">
        <v>21</v>
      </c>
      <c r="J3638" s="1">
        <v>49</v>
      </c>
      <c r="K3638" s="1">
        <v>34</v>
      </c>
      <c r="L3638" s="1">
        <v>37</v>
      </c>
      <c r="M3638" s="1">
        <v>3</v>
      </c>
      <c r="N3638" s="6">
        <v>0</v>
      </c>
    </row>
    <row r="3639" spans="5:14" x14ac:dyDescent="0.3">
      <c r="E3639" s="3" t="s">
        <v>1702</v>
      </c>
      <c r="F3639" s="4"/>
      <c r="G3639" s="5">
        <v>4518</v>
      </c>
      <c r="H3639" s="7">
        <v>760</v>
      </c>
      <c r="I3639" s="1">
        <v>1404</v>
      </c>
      <c r="J3639" s="1">
        <v>1325</v>
      </c>
      <c r="K3639" s="1">
        <v>680</v>
      </c>
      <c r="L3639" s="1">
        <v>305</v>
      </c>
      <c r="M3639" s="1">
        <v>39</v>
      </c>
      <c r="N3639" s="6">
        <v>5</v>
      </c>
    </row>
    <row r="3640" spans="5:14" x14ac:dyDescent="0.3">
      <c r="E3640" s="3" t="s">
        <v>1703</v>
      </c>
      <c r="F3640" s="4"/>
      <c r="G3640" s="5">
        <v>370</v>
      </c>
      <c r="H3640" s="7">
        <v>15</v>
      </c>
      <c r="I3640" s="1">
        <v>36</v>
      </c>
      <c r="J3640" s="1">
        <v>80</v>
      </c>
      <c r="K3640" s="1">
        <v>91</v>
      </c>
      <c r="L3640" s="1">
        <v>145</v>
      </c>
      <c r="M3640" s="1">
        <v>2</v>
      </c>
      <c r="N3640" s="6">
        <v>1</v>
      </c>
    </row>
    <row r="3641" spans="5:14" ht="25" x14ac:dyDescent="0.3">
      <c r="E3641" s="3" t="s">
        <v>905</v>
      </c>
      <c r="F3641" s="4"/>
      <c r="G3641" s="5">
        <v>424</v>
      </c>
      <c r="H3641" s="7">
        <v>24</v>
      </c>
      <c r="I3641" s="1">
        <v>58</v>
      </c>
      <c r="J3641" s="1">
        <v>136</v>
      </c>
      <c r="K3641" s="1">
        <v>101</v>
      </c>
      <c r="L3641" s="1">
        <v>91</v>
      </c>
      <c r="M3641" s="1">
        <v>14</v>
      </c>
      <c r="N3641" s="6">
        <v>0</v>
      </c>
    </row>
    <row r="3642" spans="5:14" x14ac:dyDescent="0.3">
      <c r="E3642" s="3" t="s">
        <v>1704</v>
      </c>
      <c r="F3642" s="4"/>
      <c r="G3642" s="5">
        <v>7734</v>
      </c>
      <c r="H3642" s="7">
        <v>1579</v>
      </c>
      <c r="I3642" s="1">
        <v>2722</v>
      </c>
      <c r="J3642" s="1">
        <v>2035</v>
      </c>
      <c r="K3642" s="1">
        <v>903</v>
      </c>
      <c r="L3642" s="1">
        <v>376</v>
      </c>
      <c r="M3642" s="1">
        <v>101</v>
      </c>
      <c r="N3642" s="6">
        <v>18</v>
      </c>
    </row>
    <row r="3643" spans="5:14" x14ac:dyDescent="0.3">
      <c r="E3643" s="3" t="s">
        <v>1705</v>
      </c>
      <c r="F3643" s="4"/>
      <c r="G3643" s="5">
        <v>618</v>
      </c>
      <c r="H3643" s="7">
        <v>20</v>
      </c>
      <c r="I3643" s="1">
        <v>73</v>
      </c>
      <c r="J3643" s="1">
        <v>123</v>
      </c>
      <c r="K3643" s="1">
        <v>163</v>
      </c>
      <c r="L3643" s="1">
        <v>223</v>
      </c>
      <c r="M3643" s="1">
        <v>14</v>
      </c>
      <c r="N3643" s="6">
        <v>2</v>
      </c>
    </row>
    <row r="3644" spans="5:14" ht="25" x14ac:dyDescent="0.3">
      <c r="E3644" s="3" t="s">
        <v>911</v>
      </c>
      <c r="F3644" s="4"/>
      <c r="G3644" s="5">
        <v>762</v>
      </c>
      <c r="H3644" s="7">
        <v>32</v>
      </c>
      <c r="I3644" s="1">
        <v>124</v>
      </c>
      <c r="J3644" s="1">
        <v>256</v>
      </c>
      <c r="K3644" s="1">
        <v>177</v>
      </c>
      <c r="L3644" s="1">
        <v>128</v>
      </c>
      <c r="M3644" s="1">
        <v>40</v>
      </c>
      <c r="N3644" s="6">
        <v>5</v>
      </c>
    </row>
    <row r="3645" spans="5:14" x14ac:dyDescent="0.3">
      <c r="E3645" s="3" t="s">
        <v>1706</v>
      </c>
      <c r="F3645" s="4"/>
      <c r="G3645" s="5">
        <v>6868</v>
      </c>
      <c r="H3645" s="7">
        <v>1343</v>
      </c>
      <c r="I3645" s="1">
        <v>2441</v>
      </c>
      <c r="J3645" s="1">
        <v>1835</v>
      </c>
      <c r="K3645" s="1">
        <v>763</v>
      </c>
      <c r="L3645" s="1">
        <v>331</v>
      </c>
      <c r="M3645" s="1">
        <v>128</v>
      </c>
      <c r="N3645" s="6">
        <v>27</v>
      </c>
    </row>
    <row r="3646" spans="5:14" x14ac:dyDescent="0.3">
      <c r="E3646" s="3" t="s">
        <v>1707</v>
      </c>
      <c r="F3646" s="4"/>
      <c r="G3646" s="5">
        <v>540</v>
      </c>
      <c r="H3646" s="7">
        <v>20</v>
      </c>
      <c r="I3646" s="1">
        <v>78</v>
      </c>
      <c r="J3646" s="1">
        <v>137</v>
      </c>
      <c r="K3646" s="1">
        <v>109</v>
      </c>
      <c r="L3646" s="1">
        <v>183</v>
      </c>
      <c r="M3646" s="1">
        <v>12</v>
      </c>
      <c r="N3646" s="6">
        <v>1</v>
      </c>
    </row>
    <row r="3647" spans="5:14" ht="25" x14ac:dyDescent="0.3">
      <c r="E3647" s="3" t="s">
        <v>917</v>
      </c>
      <c r="F3647" s="4"/>
      <c r="G3647" s="5">
        <v>556</v>
      </c>
      <c r="H3647" s="7">
        <v>17</v>
      </c>
      <c r="I3647" s="1">
        <v>116</v>
      </c>
      <c r="J3647" s="1">
        <v>195</v>
      </c>
      <c r="K3647" s="1">
        <v>107</v>
      </c>
      <c r="L3647" s="1">
        <v>86</v>
      </c>
      <c r="M3647" s="1">
        <v>32</v>
      </c>
      <c r="N3647" s="6">
        <v>3</v>
      </c>
    </row>
    <row r="3648" spans="5:14" x14ac:dyDescent="0.3">
      <c r="E3648" s="3" t="s">
        <v>1708</v>
      </c>
      <c r="F3648" s="4"/>
      <c r="G3648" s="5">
        <v>2591</v>
      </c>
      <c r="H3648" s="7">
        <v>591</v>
      </c>
      <c r="I3648" s="1">
        <v>1020</v>
      </c>
      <c r="J3648" s="1">
        <v>631</v>
      </c>
      <c r="K3648" s="1">
        <v>213</v>
      </c>
      <c r="L3648" s="1">
        <v>83</v>
      </c>
      <c r="M3648" s="1">
        <v>44</v>
      </c>
      <c r="N3648" s="6">
        <v>9</v>
      </c>
    </row>
    <row r="3649" spans="5:14" x14ac:dyDescent="0.3">
      <c r="E3649" s="3" t="s">
        <v>1709</v>
      </c>
      <c r="F3649" s="4"/>
      <c r="G3649" s="5">
        <v>144</v>
      </c>
      <c r="H3649" s="7">
        <v>8</v>
      </c>
      <c r="I3649" s="1">
        <v>26</v>
      </c>
      <c r="J3649" s="1">
        <v>31</v>
      </c>
      <c r="K3649" s="1">
        <v>30</v>
      </c>
      <c r="L3649" s="1">
        <v>43</v>
      </c>
      <c r="M3649" s="1">
        <v>4</v>
      </c>
      <c r="N3649" s="6">
        <v>2</v>
      </c>
    </row>
    <row r="3650" spans="5:14" ht="25" x14ac:dyDescent="0.3">
      <c r="E3650" s="3" t="s">
        <v>923</v>
      </c>
      <c r="F3650" s="4"/>
      <c r="G3650" s="5">
        <v>161</v>
      </c>
      <c r="H3650" s="7">
        <v>11</v>
      </c>
      <c r="I3650" s="1">
        <v>42</v>
      </c>
      <c r="J3650" s="1">
        <v>47</v>
      </c>
      <c r="K3650" s="1">
        <v>31</v>
      </c>
      <c r="L3650" s="1">
        <v>19</v>
      </c>
      <c r="M3650" s="1">
        <v>10</v>
      </c>
      <c r="N3650" s="6">
        <v>1</v>
      </c>
    </row>
    <row r="3651" spans="5:14" x14ac:dyDescent="0.3">
      <c r="E3651" s="3" t="s">
        <v>1710</v>
      </c>
      <c r="F3651" s="4"/>
      <c r="G3651" s="5">
        <v>819</v>
      </c>
      <c r="H3651" s="7">
        <v>209</v>
      </c>
      <c r="I3651" s="1">
        <v>333</v>
      </c>
      <c r="J3651" s="1">
        <v>188</v>
      </c>
      <c r="K3651" s="1">
        <v>57</v>
      </c>
      <c r="L3651" s="1">
        <v>17</v>
      </c>
      <c r="M3651" s="1">
        <v>10</v>
      </c>
      <c r="N3651" s="6">
        <v>5</v>
      </c>
    </row>
    <row r="3652" spans="5:14" x14ac:dyDescent="0.3">
      <c r="E3652" s="3" t="s">
        <v>1711</v>
      </c>
      <c r="F3652" s="4"/>
      <c r="G3652" s="5">
        <v>43</v>
      </c>
      <c r="H3652" s="7">
        <v>3</v>
      </c>
      <c r="I3652" s="1">
        <v>8</v>
      </c>
      <c r="J3652" s="1">
        <v>17</v>
      </c>
      <c r="K3652" s="1">
        <v>9</v>
      </c>
      <c r="L3652" s="1">
        <v>5</v>
      </c>
      <c r="M3652" s="1">
        <v>1</v>
      </c>
      <c r="N3652" s="6">
        <v>0</v>
      </c>
    </row>
    <row r="3653" spans="5:14" ht="25" x14ac:dyDescent="0.3">
      <c r="E3653" s="3" t="s">
        <v>929</v>
      </c>
      <c r="F3653" s="4"/>
      <c r="G3653" s="5">
        <v>35</v>
      </c>
      <c r="H3653" s="7">
        <v>2</v>
      </c>
      <c r="I3653" s="1">
        <v>11</v>
      </c>
      <c r="J3653" s="1">
        <v>6</v>
      </c>
      <c r="K3653" s="1">
        <v>7</v>
      </c>
      <c r="L3653" s="1">
        <v>8</v>
      </c>
      <c r="M3653" s="1">
        <v>1</v>
      </c>
      <c r="N3653" s="6">
        <v>0</v>
      </c>
    </row>
    <row r="3654" spans="5:14" x14ac:dyDescent="0.3">
      <c r="E3654" s="3" t="s">
        <v>1712</v>
      </c>
      <c r="F3654" s="4"/>
      <c r="G3654" s="5">
        <v>126</v>
      </c>
      <c r="H3654" s="7">
        <v>33</v>
      </c>
      <c r="I3654" s="1">
        <v>51</v>
      </c>
      <c r="J3654" s="1">
        <v>27</v>
      </c>
      <c r="K3654" s="1">
        <v>11</v>
      </c>
      <c r="L3654" s="1">
        <v>3</v>
      </c>
      <c r="M3654" s="1">
        <v>1</v>
      </c>
      <c r="N3654" s="6">
        <v>0</v>
      </c>
    </row>
    <row r="3655" spans="5:14" x14ac:dyDescent="0.3">
      <c r="E3655" s="3" t="s">
        <v>1713</v>
      </c>
      <c r="F3655" s="4"/>
      <c r="G3655" s="5">
        <v>6</v>
      </c>
      <c r="H3655" s="7">
        <v>1</v>
      </c>
      <c r="I3655" s="1">
        <v>2</v>
      </c>
      <c r="J3655" s="1">
        <v>1</v>
      </c>
      <c r="K3655" s="1">
        <v>1</v>
      </c>
      <c r="L3655" s="1">
        <v>1</v>
      </c>
      <c r="M3655" s="1">
        <v>0</v>
      </c>
      <c r="N3655" s="6">
        <v>0</v>
      </c>
    </row>
    <row r="3656" spans="5:14" x14ac:dyDescent="0.3">
      <c r="E3656" s="3" t="s">
        <v>935</v>
      </c>
      <c r="F3656" s="4"/>
      <c r="G3656" s="5">
        <v>4</v>
      </c>
      <c r="H3656" s="7">
        <v>0</v>
      </c>
      <c r="I3656" s="1">
        <v>1</v>
      </c>
      <c r="J3656" s="1">
        <v>2</v>
      </c>
      <c r="K3656" s="1">
        <v>0</v>
      </c>
      <c r="L3656" s="1">
        <v>0</v>
      </c>
      <c r="M3656" s="1">
        <v>0</v>
      </c>
      <c r="N3656" s="6">
        <v>1</v>
      </c>
    </row>
    <row r="3657" spans="5:14" x14ac:dyDescent="0.3">
      <c r="E3657" s="3" t="s">
        <v>1714</v>
      </c>
      <c r="F3657" s="4"/>
      <c r="G3657" s="5">
        <v>7</v>
      </c>
      <c r="H3657" s="7">
        <v>1</v>
      </c>
      <c r="I3657" s="1">
        <v>2</v>
      </c>
      <c r="J3657" s="1">
        <v>1</v>
      </c>
      <c r="K3657" s="1">
        <v>3</v>
      </c>
      <c r="L3657" s="1">
        <v>0</v>
      </c>
      <c r="M3657" s="1">
        <v>0</v>
      </c>
      <c r="N3657" s="6">
        <v>0</v>
      </c>
    </row>
    <row r="3658" spans="5:14" x14ac:dyDescent="0.3">
      <c r="E3658" s="3" t="s">
        <v>1715</v>
      </c>
      <c r="F3658" s="4"/>
      <c r="G3658" s="5">
        <v>3</v>
      </c>
      <c r="H3658" s="7">
        <v>1</v>
      </c>
      <c r="I3658" s="1">
        <v>0</v>
      </c>
      <c r="J3658" s="1">
        <v>0</v>
      </c>
      <c r="K3658" s="1">
        <v>0</v>
      </c>
      <c r="L3658" s="1">
        <v>2</v>
      </c>
      <c r="M3658" s="1">
        <v>0</v>
      </c>
      <c r="N3658" s="6">
        <v>0</v>
      </c>
    </row>
    <row r="3659" spans="5:14" ht="25" x14ac:dyDescent="0.3">
      <c r="E3659" s="3" t="s">
        <v>941</v>
      </c>
      <c r="F3659" s="4"/>
      <c r="G3659" s="5">
        <v>2</v>
      </c>
      <c r="H3659" s="7">
        <v>0</v>
      </c>
      <c r="I3659" s="1">
        <v>0</v>
      </c>
      <c r="J3659" s="1">
        <v>2</v>
      </c>
      <c r="K3659" s="1">
        <v>0</v>
      </c>
      <c r="L3659" s="1">
        <v>0</v>
      </c>
      <c r="M3659" s="1">
        <v>0</v>
      </c>
      <c r="N3659" s="6">
        <v>0</v>
      </c>
    </row>
    <row r="3660" spans="5:14" x14ac:dyDescent="0.3">
      <c r="E3660" s="3" t="s">
        <v>1716</v>
      </c>
      <c r="F3660" s="4"/>
      <c r="G3660" s="5">
        <v>41</v>
      </c>
      <c r="H3660" s="7">
        <v>5</v>
      </c>
      <c r="I3660" s="1">
        <v>10</v>
      </c>
      <c r="J3660" s="1">
        <v>16</v>
      </c>
      <c r="K3660" s="1">
        <v>4</v>
      </c>
      <c r="L3660" s="1">
        <v>4</v>
      </c>
      <c r="M3660" s="1">
        <v>2</v>
      </c>
      <c r="N3660" s="6">
        <v>0</v>
      </c>
    </row>
    <row r="3661" spans="5:14" x14ac:dyDescent="0.3">
      <c r="E3661" s="3" t="s">
        <v>1717</v>
      </c>
      <c r="F3661" s="4"/>
      <c r="G3661" s="5">
        <v>7</v>
      </c>
      <c r="H3661" s="7">
        <v>1</v>
      </c>
      <c r="I3661" s="1">
        <v>0</v>
      </c>
      <c r="J3661" s="1">
        <v>2</v>
      </c>
      <c r="K3661" s="1">
        <v>3</v>
      </c>
      <c r="L3661" s="1">
        <v>1</v>
      </c>
      <c r="M3661" s="1">
        <v>0</v>
      </c>
      <c r="N3661" s="6">
        <v>0</v>
      </c>
    </row>
    <row r="3662" spans="5:14" ht="25" x14ac:dyDescent="0.3">
      <c r="E3662" s="3" t="s">
        <v>947</v>
      </c>
      <c r="F3662" s="4"/>
      <c r="G3662" s="5">
        <v>6</v>
      </c>
      <c r="H3662" s="7">
        <v>0</v>
      </c>
      <c r="I3662" s="1">
        <v>2</v>
      </c>
      <c r="J3662" s="1">
        <v>2</v>
      </c>
      <c r="K3662" s="1">
        <v>0</v>
      </c>
      <c r="L3662" s="1">
        <v>2</v>
      </c>
      <c r="M3662" s="1">
        <v>0</v>
      </c>
      <c r="N3662" s="6">
        <v>0</v>
      </c>
    </row>
    <row r="3663" spans="5:14" x14ac:dyDescent="0.3">
      <c r="E3663" s="3" t="s">
        <v>1718</v>
      </c>
      <c r="F3663" s="4"/>
      <c r="G3663" s="5">
        <v>53</v>
      </c>
      <c r="H3663" s="7">
        <v>7</v>
      </c>
      <c r="I3663" s="1">
        <v>12</v>
      </c>
      <c r="J3663" s="1">
        <v>14</v>
      </c>
      <c r="K3663" s="1">
        <v>10</v>
      </c>
      <c r="L3663" s="1">
        <v>9</v>
      </c>
      <c r="M3663" s="1">
        <v>1</v>
      </c>
      <c r="N3663" s="6">
        <v>0</v>
      </c>
    </row>
    <row r="3664" spans="5:14" x14ac:dyDescent="0.3">
      <c r="E3664" s="3" t="s">
        <v>1719</v>
      </c>
      <c r="F3664" s="4"/>
      <c r="G3664" s="5">
        <v>18</v>
      </c>
      <c r="H3664" s="7">
        <v>0</v>
      </c>
      <c r="I3664" s="1">
        <v>2</v>
      </c>
      <c r="J3664" s="1">
        <v>3</v>
      </c>
      <c r="K3664" s="1">
        <v>1</v>
      </c>
      <c r="L3664" s="1">
        <v>12</v>
      </c>
      <c r="M3664" s="1">
        <v>0</v>
      </c>
      <c r="N3664" s="6">
        <v>0</v>
      </c>
    </row>
    <row r="3665" spans="5:14" ht="25" x14ac:dyDescent="0.3">
      <c r="E3665" s="3" t="s">
        <v>953</v>
      </c>
      <c r="F3665" s="4"/>
      <c r="G3665" s="5">
        <v>13</v>
      </c>
      <c r="H3665" s="7">
        <v>2</v>
      </c>
      <c r="I3665" s="1">
        <v>3</v>
      </c>
      <c r="J3665" s="1">
        <v>0</v>
      </c>
      <c r="K3665" s="1">
        <v>3</v>
      </c>
      <c r="L3665" s="1">
        <v>5</v>
      </c>
      <c r="M3665" s="1">
        <v>0</v>
      </c>
      <c r="N3665" s="6">
        <v>0</v>
      </c>
    </row>
    <row r="3666" spans="5:14" x14ac:dyDescent="0.3">
      <c r="E3666" s="3" t="s">
        <v>1720</v>
      </c>
      <c r="F3666" s="4"/>
      <c r="G3666" s="5">
        <v>97</v>
      </c>
      <c r="H3666" s="7">
        <v>14</v>
      </c>
      <c r="I3666" s="1">
        <v>25</v>
      </c>
      <c r="J3666" s="1">
        <v>28</v>
      </c>
      <c r="K3666" s="1">
        <v>7</v>
      </c>
      <c r="L3666" s="1">
        <v>13</v>
      </c>
      <c r="M3666" s="1">
        <v>7</v>
      </c>
      <c r="N3666" s="6">
        <v>3</v>
      </c>
    </row>
    <row r="3667" spans="5:14" x14ac:dyDescent="0.3">
      <c r="E3667" s="3" t="s">
        <v>1721</v>
      </c>
      <c r="F3667" s="4"/>
      <c r="G3667" s="5">
        <v>17</v>
      </c>
      <c r="H3667" s="7">
        <v>0</v>
      </c>
      <c r="I3667" s="1">
        <v>3</v>
      </c>
      <c r="J3667" s="1">
        <v>4</v>
      </c>
      <c r="K3667" s="1">
        <v>4</v>
      </c>
      <c r="L3667" s="1">
        <v>5</v>
      </c>
      <c r="M3667" s="1">
        <v>0</v>
      </c>
      <c r="N3667" s="6">
        <v>1</v>
      </c>
    </row>
    <row r="3668" spans="5:14" ht="25" x14ac:dyDescent="0.3">
      <c r="E3668" s="3" t="s">
        <v>959</v>
      </c>
      <c r="F3668" s="4"/>
      <c r="G3668" s="5">
        <v>19</v>
      </c>
      <c r="H3668" s="7">
        <v>0</v>
      </c>
      <c r="I3668" s="1">
        <v>4</v>
      </c>
      <c r="J3668" s="1">
        <v>2</v>
      </c>
      <c r="K3668" s="1">
        <v>6</v>
      </c>
      <c r="L3668" s="1">
        <v>6</v>
      </c>
      <c r="M3668" s="1">
        <v>1</v>
      </c>
      <c r="N3668" s="6">
        <v>0</v>
      </c>
    </row>
    <row r="3669" spans="5:14" x14ac:dyDescent="0.3">
      <c r="E3669" s="3" t="s">
        <v>1722</v>
      </c>
      <c r="F3669" s="4"/>
      <c r="G3669" s="5">
        <v>61</v>
      </c>
      <c r="H3669" s="7">
        <v>8</v>
      </c>
      <c r="I3669" s="1">
        <v>24</v>
      </c>
      <c r="J3669" s="1">
        <v>13</v>
      </c>
      <c r="K3669" s="1">
        <v>4</v>
      </c>
      <c r="L3669" s="1">
        <v>4</v>
      </c>
      <c r="M3669" s="1">
        <v>6</v>
      </c>
      <c r="N3669" s="6">
        <v>2</v>
      </c>
    </row>
    <row r="3670" spans="5:14" x14ac:dyDescent="0.3">
      <c r="E3670" s="3" t="s">
        <v>1723</v>
      </c>
      <c r="F3670" s="4"/>
      <c r="G3670" s="5">
        <v>7</v>
      </c>
      <c r="H3670" s="7">
        <v>0</v>
      </c>
      <c r="I3670" s="1">
        <v>1</v>
      </c>
      <c r="J3670" s="1">
        <v>2</v>
      </c>
      <c r="K3670" s="1">
        <v>2</v>
      </c>
      <c r="L3670" s="1">
        <v>1</v>
      </c>
      <c r="M3670" s="1">
        <v>0</v>
      </c>
      <c r="N3670" s="6">
        <v>1</v>
      </c>
    </row>
    <row r="3671" spans="5:14" ht="25" x14ac:dyDescent="0.3">
      <c r="E3671" s="3" t="s">
        <v>965</v>
      </c>
      <c r="F3671" s="4"/>
      <c r="G3671" s="5">
        <v>19</v>
      </c>
      <c r="H3671" s="7">
        <v>0</v>
      </c>
      <c r="I3671" s="1">
        <v>2</v>
      </c>
      <c r="J3671" s="1">
        <v>4</v>
      </c>
      <c r="K3671" s="1">
        <v>5</v>
      </c>
      <c r="L3671" s="1">
        <v>5</v>
      </c>
      <c r="M3671" s="1">
        <v>3</v>
      </c>
      <c r="N3671" s="6">
        <v>0</v>
      </c>
    </row>
    <row r="3672" spans="5:14" x14ac:dyDescent="0.3">
      <c r="E3672" s="3" t="s">
        <v>1724</v>
      </c>
      <c r="F3672" s="4"/>
      <c r="G3672" s="5">
        <v>14</v>
      </c>
      <c r="H3672" s="7">
        <v>4</v>
      </c>
      <c r="I3672" s="1">
        <v>1</v>
      </c>
      <c r="J3672" s="1">
        <v>8</v>
      </c>
      <c r="K3672" s="1">
        <v>1</v>
      </c>
      <c r="L3672" s="1">
        <v>0</v>
      </c>
      <c r="M3672" s="1">
        <v>0</v>
      </c>
      <c r="N3672" s="6">
        <v>0</v>
      </c>
    </row>
    <row r="3673" spans="5:14" x14ac:dyDescent="0.3">
      <c r="E3673" s="3" t="s">
        <v>1725</v>
      </c>
      <c r="F3673" s="4"/>
      <c r="G3673" s="5">
        <v>0</v>
      </c>
      <c r="H3673" s="7">
        <v>0</v>
      </c>
      <c r="I3673" s="1">
        <v>0</v>
      </c>
      <c r="J3673" s="1">
        <v>0</v>
      </c>
      <c r="K3673" s="1">
        <v>0</v>
      </c>
      <c r="L3673" s="1">
        <v>0</v>
      </c>
      <c r="M3673" s="1">
        <v>0</v>
      </c>
      <c r="N3673" s="6">
        <v>0</v>
      </c>
    </row>
    <row r="3674" spans="5:14" ht="25" x14ac:dyDescent="0.3">
      <c r="E3674" s="3" t="s">
        <v>971</v>
      </c>
      <c r="F3674" s="4"/>
      <c r="G3674" s="5">
        <v>2</v>
      </c>
      <c r="H3674" s="7">
        <v>0</v>
      </c>
      <c r="I3674" s="1">
        <v>1</v>
      </c>
      <c r="J3674" s="1">
        <v>0</v>
      </c>
      <c r="K3674" s="1">
        <v>1</v>
      </c>
      <c r="L3674" s="1">
        <v>0</v>
      </c>
      <c r="M3674" s="1">
        <v>0</v>
      </c>
      <c r="N3674" s="6">
        <v>0</v>
      </c>
    </row>
    <row r="3675" spans="5:14" x14ac:dyDescent="0.3">
      <c r="E3675" s="3" t="s">
        <v>1726</v>
      </c>
      <c r="F3675" s="4"/>
      <c r="G3675" s="5">
        <v>6</v>
      </c>
      <c r="H3675" s="7">
        <v>1</v>
      </c>
      <c r="I3675" s="1">
        <v>4</v>
      </c>
      <c r="J3675" s="1">
        <v>0</v>
      </c>
      <c r="K3675" s="1">
        <v>0</v>
      </c>
      <c r="L3675" s="1">
        <v>0</v>
      </c>
      <c r="M3675" s="1">
        <v>1</v>
      </c>
      <c r="N3675" s="6">
        <v>0</v>
      </c>
    </row>
    <row r="3676" spans="5:14" x14ac:dyDescent="0.3">
      <c r="E3676" s="3" t="s">
        <v>1727</v>
      </c>
      <c r="F3676" s="4"/>
      <c r="G3676" s="5">
        <v>0</v>
      </c>
      <c r="H3676" s="7">
        <v>0</v>
      </c>
      <c r="I3676" s="1">
        <v>0</v>
      </c>
      <c r="J3676" s="1">
        <v>0</v>
      </c>
      <c r="K3676" s="1">
        <v>0</v>
      </c>
      <c r="L3676" s="1">
        <v>0</v>
      </c>
      <c r="M3676" s="1">
        <v>0</v>
      </c>
      <c r="N3676" s="6">
        <v>0</v>
      </c>
    </row>
    <row r="3677" spans="5:14" ht="25" x14ac:dyDescent="0.3">
      <c r="E3677" s="3" t="s">
        <v>977</v>
      </c>
      <c r="F3677" s="4"/>
      <c r="G3677" s="5">
        <v>0</v>
      </c>
      <c r="H3677" s="7">
        <v>0</v>
      </c>
      <c r="I3677" s="1">
        <v>0</v>
      </c>
      <c r="J3677" s="1">
        <v>0</v>
      </c>
      <c r="K3677" s="1">
        <v>0</v>
      </c>
      <c r="L3677" s="1">
        <v>0</v>
      </c>
      <c r="M3677" s="1">
        <v>0</v>
      </c>
      <c r="N3677" s="6">
        <v>0</v>
      </c>
    </row>
    <row r="3678" spans="5:14" x14ac:dyDescent="0.3">
      <c r="E3678" s="3" t="s">
        <v>1728</v>
      </c>
      <c r="F3678" s="4"/>
      <c r="G3678" s="5">
        <v>0</v>
      </c>
      <c r="H3678" s="7">
        <v>0</v>
      </c>
      <c r="I3678" s="1">
        <v>0</v>
      </c>
      <c r="J3678" s="1">
        <v>0</v>
      </c>
      <c r="K3678" s="1">
        <v>0</v>
      </c>
      <c r="L3678" s="1">
        <v>0</v>
      </c>
      <c r="M3678" s="1">
        <v>0</v>
      </c>
      <c r="N3678" s="6">
        <v>0</v>
      </c>
    </row>
    <row r="3679" spans="5:14" x14ac:dyDescent="0.3">
      <c r="E3679" s="3" t="s">
        <v>1729</v>
      </c>
      <c r="F3679" s="4"/>
      <c r="G3679" s="5">
        <v>0</v>
      </c>
      <c r="H3679" s="7">
        <v>0</v>
      </c>
      <c r="I3679" s="1">
        <v>0</v>
      </c>
      <c r="J3679" s="1">
        <v>0</v>
      </c>
      <c r="K3679" s="1">
        <v>0</v>
      </c>
      <c r="L3679" s="1">
        <v>0</v>
      </c>
      <c r="M3679" s="1">
        <v>0</v>
      </c>
      <c r="N3679" s="6">
        <v>0</v>
      </c>
    </row>
    <row r="3680" spans="5:14" ht="25" x14ac:dyDescent="0.3">
      <c r="E3680" s="52" t="s">
        <v>983</v>
      </c>
      <c r="F3680" s="48"/>
      <c r="G3680" s="49">
        <v>1</v>
      </c>
      <c r="H3680" s="61">
        <v>0</v>
      </c>
      <c r="I3680" s="28">
        <v>0</v>
      </c>
      <c r="J3680" s="28">
        <v>0</v>
      </c>
      <c r="K3680" s="28">
        <v>0</v>
      </c>
      <c r="L3680" s="28">
        <v>1</v>
      </c>
      <c r="M3680" s="28">
        <v>0</v>
      </c>
      <c r="N3680" s="62">
        <v>0</v>
      </c>
    </row>
    <row r="3682" spans="2:12" x14ac:dyDescent="0.3">
      <c r="B3682" s="35" t="str">
        <f xml:space="preserve"> HYPERLINK("#'目次'!B60", "[54]")</f>
        <v>[54]</v>
      </c>
      <c r="C3682" s="25" t="s">
        <v>54</v>
      </c>
    </row>
    <row r="3685" spans="2:12" x14ac:dyDescent="0.3">
      <c r="C3685" s="25" t="s">
        <v>1681</v>
      </c>
    </row>
    <row r="3686" spans="2:12" ht="37.5" x14ac:dyDescent="0.3">
      <c r="E3686" s="95"/>
      <c r="F3686" s="96"/>
      <c r="G3686" s="37" t="s">
        <v>16</v>
      </c>
      <c r="H3686" s="41" t="s">
        <v>55</v>
      </c>
      <c r="I3686" s="18" t="s">
        <v>56</v>
      </c>
      <c r="J3686" s="18" t="s">
        <v>57</v>
      </c>
      <c r="K3686" s="18" t="s">
        <v>58</v>
      </c>
      <c r="L3686" s="34" t="s">
        <v>59</v>
      </c>
    </row>
    <row r="3687" spans="2:12" x14ac:dyDescent="0.3">
      <c r="E3687" s="97"/>
      <c r="F3687" s="98"/>
      <c r="G3687" s="40"/>
      <c r="H3687" s="36"/>
      <c r="I3687" s="19"/>
      <c r="J3687" s="19"/>
      <c r="K3687" s="19"/>
      <c r="L3687" s="39"/>
    </row>
    <row r="3688" spans="2:12" x14ac:dyDescent="0.3">
      <c r="E3688" s="54" t="s">
        <v>16</v>
      </c>
      <c r="F3688" s="50"/>
      <c r="G3688" s="38">
        <v>55336</v>
      </c>
      <c r="H3688" s="20">
        <v>4906</v>
      </c>
      <c r="I3688" s="20">
        <v>24562</v>
      </c>
      <c r="J3688" s="20">
        <v>17342</v>
      </c>
      <c r="K3688" s="20">
        <v>6139</v>
      </c>
      <c r="L3688" s="51">
        <v>2387</v>
      </c>
    </row>
    <row r="3689" spans="2:12" x14ac:dyDescent="0.3">
      <c r="E3689" s="3" t="s">
        <v>1682</v>
      </c>
      <c r="F3689" s="4"/>
      <c r="G3689" s="29">
        <v>125</v>
      </c>
      <c r="H3689" s="32">
        <v>9</v>
      </c>
      <c r="I3689" s="17">
        <v>57</v>
      </c>
      <c r="J3689" s="17">
        <v>40</v>
      </c>
      <c r="K3689" s="17">
        <v>15</v>
      </c>
      <c r="L3689" s="33">
        <v>4</v>
      </c>
    </row>
    <row r="3690" spans="2:12" x14ac:dyDescent="0.3">
      <c r="E3690" s="3" t="s">
        <v>1683</v>
      </c>
      <c r="F3690" s="4"/>
      <c r="G3690" s="5">
        <v>5</v>
      </c>
      <c r="H3690" s="7">
        <v>1</v>
      </c>
      <c r="I3690" s="1">
        <v>3</v>
      </c>
      <c r="J3690" s="1">
        <v>0</v>
      </c>
      <c r="K3690" s="1">
        <v>0</v>
      </c>
      <c r="L3690" s="6">
        <v>1</v>
      </c>
    </row>
    <row r="3691" spans="2:12" ht="25" x14ac:dyDescent="0.3">
      <c r="E3691" s="3" t="s">
        <v>845</v>
      </c>
      <c r="F3691" s="4"/>
      <c r="G3691" s="5">
        <v>14</v>
      </c>
      <c r="H3691" s="7">
        <v>0</v>
      </c>
      <c r="I3691" s="1">
        <v>11</v>
      </c>
      <c r="J3691" s="1">
        <v>2</v>
      </c>
      <c r="K3691" s="1">
        <v>0</v>
      </c>
      <c r="L3691" s="6">
        <v>1</v>
      </c>
    </row>
    <row r="3692" spans="2:12" x14ac:dyDescent="0.3">
      <c r="E3692" s="3" t="s">
        <v>1684</v>
      </c>
      <c r="F3692" s="4"/>
      <c r="G3692" s="5">
        <v>880</v>
      </c>
      <c r="H3692" s="7">
        <v>56</v>
      </c>
      <c r="I3692" s="1">
        <v>404</v>
      </c>
      <c r="J3692" s="1">
        <v>284</v>
      </c>
      <c r="K3692" s="1">
        <v>112</v>
      </c>
      <c r="L3692" s="6">
        <v>24</v>
      </c>
    </row>
    <row r="3693" spans="2:12" x14ac:dyDescent="0.3">
      <c r="E3693" s="3" t="s">
        <v>1685</v>
      </c>
      <c r="F3693" s="4"/>
      <c r="G3693" s="5">
        <v>102</v>
      </c>
      <c r="H3693" s="7">
        <v>34</v>
      </c>
      <c r="I3693" s="1">
        <v>53</v>
      </c>
      <c r="J3693" s="1">
        <v>11</v>
      </c>
      <c r="K3693" s="1">
        <v>2</v>
      </c>
      <c r="L3693" s="6">
        <v>2</v>
      </c>
    </row>
    <row r="3694" spans="2:12" ht="25" x14ac:dyDescent="0.3">
      <c r="E3694" s="3" t="s">
        <v>851</v>
      </c>
      <c r="F3694" s="4"/>
      <c r="G3694" s="5">
        <v>89</v>
      </c>
      <c r="H3694" s="7">
        <v>13</v>
      </c>
      <c r="I3694" s="1">
        <v>53</v>
      </c>
      <c r="J3694" s="1">
        <v>14</v>
      </c>
      <c r="K3694" s="1">
        <v>0</v>
      </c>
      <c r="L3694" s="6">
        <v>9</v>
      </c>
    </row>
    <row r="3695" spans="2:12" x14ac:dyDescent="0.3">
      <c r="E3695" s="3" t="s">
        <v>1686</v>
      </c>
      <c r="F3695" s="4"/>
      <c r="G3695" s="5">
        <v>3012</v>
      </c>
      <c r="H3695" s="7">
        <v>169</v>
      </c>
      <c r="I3695" s="1">
        <v>1376</v>
      </c>
      <c r="J3695" s="1">
        <v>1022</v>
      </c>
      <c r="K3695" s="1">
        <v>378</v>
      </c>
      <c r="L3695" s="6">
        <v>67</v>
      </c>
    </row>
    <row r="3696" spans="2:12" x14ac:dyDescent="0.3">
      <c r="E3696" s="3" t="s">
        <v>1687</v>
      </c>
      <c r="F3696" s="4"/>
      <c r="G3696" s="5">
        <v>389</v>
      </c>
      <c r="H3696" s="7">
        <v>106</v>
      </c>
      <c r="I3696" s="1">
        <v>201</v>
      </c>
      <c r="J3696" s="1">
        <v>54</v>
      </c>
      <c r="K3696" s="1">
        <v>7</v>
      </c>
      <c r="L3696" s="6">
        <v>21</v>
      </c>
    </row>
    <row r="3697" spans="5:12" ht="25" x14ac:dyDescent="0.3">
      <c r="E3697" s="3" t="s">
        <v>857</v>
      </c>
      <c r="F3697" s="4"/>
      <c r="G3697" s="5">
        <v>328</v>
      </c>
      <c r="H3697" s="7">
        <v>48</v>
      </c>
      <c r="I3697" s="1">
        <v>187</v>
      </c>
      <c r="J3697" s="1">
        <v>48</v>
      </c>
      <c r="K3697" s="1">
        <v>13</v>
      </c>
      <c r="L3697" s="6">
        <v>32</v>
      </c>
    </row>
    <row r="3698" spans="5:12" x14ac:dyDescent="0.3">
      <c r="E3698" s="3" t="s">
        <v>1688</v>
      </c>
      <c r="F3698" s="4"/>
      <c r="G3698" s="5">
        <v>5111</v>
      </c>
      <c r="H3698" s="7">
        <v>242</v>
      </c>
      <c r="I3698" s="1">
        <v>2229</v>
      </c>
      <c r="J3698" s="1">
        <v>1854</v>
      </c>
      <c r="K3698" s="1">
        <v>648</v>
      </c>
      <c r="L3698" s="6">
        <v>138</v>
      </c>
    </row>
    <row r="3699" spans="5:12" x14ac:dyDescent="0.3">
      <c r="E3699" s="3" t="s">
        <v>1689</v>
      </c>
      <c r="F3699" s="4"/>
      <c r="G3699" s="5">
        <v>935</v>
      </c>
      <c r="H3699" s="7">
        <v>230</v>
      </c>
      <c r="I3699" s="1">
        <v>498</v>
      </c>
      <c r="J3699" s="1">
        <v>131</v>
      </c>
      <c r="K3699" s="1">
        <v>25</v>
      </c>
      <c r="L3699" s="6">
        <v>51</v>
      </c>
    </row>
    <row r="3700" spans="5:12" ht="25" x14ac:dyDescent="0.3">
      <c r="E3700" s="3" t="s">
        <v>863</v>
      </c>
      <c r="F3700" s="4"/>
      <c r="G3700" s="5">
        <v>511</v>
      </c>
      <c r="H3700" s="7">
        <v>59</v>
      </c>
      <c r="I3700" s="1">
        <v>290</v>
      </c>
      <c r="J3700" s="1">
        <v>95</v>
      </c>
      <c r="K3700" s="1">
        <v>14</v>
      </c>
      <c r="L3700" s="6">
        <v>53</v>
      </c>
    </row>
    <row r="3701" spans="5:12" x14ac:dyDescent="0.3">
      <c r="E3701" s="3" t="s">
        <v>1690</v>
      </c>
      <c r="F3701" s="4"/>
      <c r="G3701" s="5">
        <v>6539</v>
      </c>
      <c r="H3701" s="7">
        <v>249</v>
      </c>
      <c r="I3701" s="1">
        <v>2633</v>
      </c>
      <c r="J3701" s="1">
        <v>2549</v>
      </c>
      <c r="K3701" s="1">
        <v>934</v>
      </c>
      <c r="L3701" s="6">
        <v>174</v>
      </c>
    </row>
    <row r="3702" spans="5:12" x14ac:dyDescent="0.3">
      <c r="E3702" s="3" t="s">
        <v>1691</v>
      </c>
      <c r="F3702" s="4"/>
      <c r="G3702" s="5">
        <v>1262</v>
      </c>
      <c r="H3702" s="7">
        <v>237</v>
      </c>
      <c r="I3702" s="1">
        <v>680</v>
      </c>
      <c r="J3702" s="1">
        <v>236</v>
      </c>
      <c r="K3702" s="1">
        <v>43</v>
      </c>
      <c r="L3702" s="6">
        <v>66</v>
      </c>
    </row>
    <row r="3703" spans="5:12" ht="25" x14ac:dyDescent="0.3">
      <c r="E3703" s="3" t="s">
        <v>869</v>
      </c>
      <c r="F3703" s="4"/>
      <c r="G3703" s="5">
        <v>627</v>
      </c>
      <c r="H3703" s="7">
        <v>47</v>
      </c>
      <c r="I3703" s="1">
        <v>367</v>
      </c>
      <c r="J3703" s="1">
        <v>126</v>
      </c>
      <c r="K3703" s="1">
        <v>20</v>
      </c>
      <c r="L3703" s="6">
        <v>67</v>
      </c>
    </row>
    <row r="3704" spans="5:12" x14ac:dyDescent="0.3">
      <c r="E3704" s="3" t="s">
        <v>1692</v>
      </c>
      <c r="F3704" s="4"/>
      <c r="G3704" s="5">
        <v>3171</v>
      </c>
      <c r="H3704" s="7">
        <v>71</v>
      </c>
      <c r="I3704" s="1">
        <v>1104</v>
      </c>
      <c r="J3704" s="1">
        <v>1397</v>
      </c>
      <c r="K3704" s="1">
        <v>528</v>
      </c>
      <c r="L3704" s="6">
        <v>71</v>
      </c>
    </row>
    <row r="3705" spans="5:12" x14ac:dyDescent="0.3">
      <c r="E3705" s="3" t="s">
        <v>1693</v>
      </c>
      <c r="F3705" s="4"/>
      <c r="G3705" s="5">
        <v>566</v>
      </c>
      <c r="H3705" s="7">
        <v>92</v>
      </c>
      <c r="I3705" s="1">
        <v>288</v>
      </c>
      <c r="J3705" s="1">
        <v>127</v>
      </c>
      <c r="K3705" s="1">
        <v>31</v>
      </c>
      <c r="L3705" s="6">
        <v>28</v>
      </c>
    </row>
    <row r="3706" spans="5:12" ht="25" x14ac:dyDescent="0.3">
      <c r="E3706" s="3" t="s">
        <v>875</v>
      </c>
      <c r="F3706" s="4"/>
      <c r="G3706" s="5">
        <v>256</v>
      </c>
      <c r="H3706" s="7">
        <v>11</v>
      </c>
      <c r="I3706" s="1">
        <v>126</v>
      </c>
      <c r="J3706" s="1">
        <v>80</v>
      </c>
      <c r="K3706" s="1">
        <v>8</v>
      </c>
      <c r="L3706" s="6">
        <v>31</v>
      </c>
    </row>
    <row r="3707" spans="5:12" x14ac:dyDescent="0.3">
      <c r="E3707" s="3" t="s">
        <v>1694</v>
      </c>
      <c r="F3707" s="4"/>
      <c r="G3707" s="5">
        <v>1314</v>
      </c>
      <c r="H3707" s="7">
        <v>26</v>
      </c>
      <c r="I3707" s="1">
        <v>391</v>
      </c>
      <c r="J3707" s="1">
        <v>600</v>
      </c>
      <c r="K3707" s="1">
        <v>253</v>
      </c>
      <c r="L3707" s="6">
        <v>44</v>
      </c>
    </row>
    <row r="3708" spans="5:12" x14ac:dyDescent="0.3">
      <c r="E3708" s="3" t="s">
        <v>1695</v>
      </c>
      <c r="F3708" s="4"/>
      <c r="G3708" s="5">
        <v>198</v>
      </c>
      <c r="H3708" s="7">
        <v>30</v>
      </c>
      <c r="I3708" s="1">
        <v>92</v>
      </c>
      <c r="J3708" s="1">
        <v>47</v>
      </c>
      <c r="K3708" s="1">
        <v>12</v>
      </c>
      <c r="L3708" s="6">
        <v>17</v>
      </c>
    </row>
    <row r="3709" spans="5:12" ht="25" x14ac:dyDescent="0.3">
      <c r="E3709" s="3" t="s">
        <v>881</v>
      </c>
      <c r="F3709" s="4"/>
      <c r="G3709" s="5">
        <v>54</v>
      </c>
      <c r="H3709" s="7">
        <v>3</v>
      </c>
      <c r="I3709" s="1">
        <v>21</v>
      </c>
      <c r="J3709" s="1">
        <v>18</v>
      </c>
      <c r="K3709" s="1">
        <v>4</v>
      </c>
      <c r="L3709" s="6">
        <v>8</v>
      </c>
    </row>
    <row r="3710" spans="5:12" x14ac:dyDescent="0.3">
      <c r="E3710" s="3" t="s">
        <v>1696</v>
      </c>
      <c r="F3710" s="4"/>
      <c r="G3710" s="5">
        <v>221</v>
      </c>
      <c r="H3710" s="7">
        <v>4</v>
      </c>
      <c r="I3710" s="1">
        <v>60</v>
      </c>
      <c r="J3710" s="1">
        <v>98</v>
      </c>
      <c r="K3710" s="1">
        <v>53</v>
      </c>
      <c r="L3710" s="6">
        <v>6</v>
      </c>
    </row>
    <row r="3711" spans="5:12" x14ac:dyDescent="0.3">
      <c r="E3711" s="3" t="s">
        <v>1697</v>
      </c>
      <c r="F3711" s="4"/>
      <c r="G3711" s="5">
        <v>18</v>
      </c>
      <c r="H3711" s="7">
        <v>4</v>
      </c>
      <c r="I3711" s="1">
        <v>10</v>
      </c>
      <c r="J3711" s="1">
        <v>3</v>
      </c>
      <c r="K3711" s="1">
        <v>0</v>
      </c>
      <c r="L3711" s="6">
        <v>1</v>
      </c>
    </row>
    <row r="3712" spans="5:12" x14ac:dyDescent="0.3">
      <c r="E3712" s="3" t="s">
        <v>887</v>
      </c>
      <c r="F3712" s="4"/>
      <c r="G3712" s="5">
        <v>5</v>
      </c>
      <c r="H3712" s="7">
        <v>0</v>
      </c>
      <c r="I3712" s="1">
        <v>2</v>
      </c>
      <c r="J3712" s="1">
        <v>1</v>
      </c>
      <c r="K3712" s="1">
        <v>0</v>
      </c>
      <c r="L3712" s="6">
        <v>2</v>
      </c>
    </row>
    <row r="3713" spans="5:12" x14ac:dyDescent="0.3">
      <c r="E3713" s="3" t="s">
        <v>1698</v>
      </c>
      <c r="F3713" s="4"/>
      <c r="G3713" s="5">
        <v>257</v>
      </c>
      <c r="H3713" s="7">
        <v>15</v>
      </c>
      <c r="I3713" s="1">
        <v>132</v>
      </c>
      <c r="J3713" s="1">
        <v>82</v>
      </c>
      <c r="K3713" s="1">
        <v>24</v>
      </c>
      <c r="L3713" s="6">
        <v>4</v>
      </c>
    </row>
    <row r="3714" spans="5:12" x14ac:dyDescent="0.3">
      <c r="E3714" s="3" t="s">
        <v>1699</v>
      </c>
      <c r="F3714" s="4"/>
      <c r="G3714" s="5">
        <v>12</v>
      </c>
      <c r="H3714" s="7">
        <v>4</v>
      </c>
      <c r="I3714" s="1">
        <v>8</v>
      </c>
      <c r="J3714" s="1">
        <v>0</v>
      </c>
      <c r="K3714" s="1">
        <v>0</v>
      </c>
      <c r="L3714" s="6">
        <v>0</v>
      </c>
    </row>
    <row r="3715" spans="5:12" ht="25" x14ac:dyDescent="0.3">
      <c r="E3715" s="3" t="s">
        <v>893</v>
      </c>
      <c r="F3715" s="4"/>
      <c r="G3715" s="5">
        <v>28</v>
      </c>
      <c r="H3715" s="7">
        <v>6</v>
      </c>
      <c r="I3715" s="1">
        <v>19</v>
      </c>
      <c r="J3715" s="1">
        <v>2</v>
      </c>
      <c r="K3715" s="1">
        <v>0</v>
      </c>
      <c r="L3715" s="6">
        <v>1</v>
      </c>
    </row>
    <row r="3716" spans="5:12" x14ac:dyDescent="0.3">
      <c r="E3716" s="3" t="s">
        <v>1700</v>
      </c>
      <c r="F3716" s="4"/>
      <c r="G3716" s="5">
        <v>1898</v>
      </c>
      <c r="H3716" s="7">
        <v>169</v>
      </c>
      <c r="I3716" s="1">
        <v>946</v>
      </c>
      <c r="J3716" s="1">
        <v>573</v>
      </c>
      <c r="K3716" s="1">
        <v>161</v>
      </c>
      <c r="L3716" s="6">
        <v>49</v>
      </c>
    </row>
    <row r="3717" spans="5:12" x14ac:dyDescent="0.3">
      <c r="E3717" s="3" t="s">
        <v>1701</v>
      </c>
      <c r="F3717" s="4"/>
      <c r="G3717" s="5">
        <v>96</v>
      </c>
      <c r="H3717" s="7">
        <v>45</v>
      </c>
      <c r="I3717" s="1">
        <v>37</v>
      </c>
      <c r="J3717" s="1">
        <v>7</v>
      </c>
      <c r="K3717" s="1">
        <v>1</v>
      </c>
      <c r="L3717" s="6">
        <v>6</v>
      </c>
    </row>
    <row r="3718" spans="5:12" ht="25" x14ac:dyDescent="0.3">
      <c r="E3718" s="3" t="s">
        <v>899</v>
      </c>
      <c r="F3718" s="4"/>
      <c r="G3718" s="5">
        <v>149</v>
      </c>
      <c r="H3718" s="7">
        <v>41</v>
      </c>
      <c r="I3718" s="1">
        <v>78</v>
      </c>
      <c r="J3718" s="1">
        <v>17</v>
      </c>
      <c r="K3718" s="1">
        <v>3</v>
      </c>
      <c r="L3718" s="6">
        <v>10</v>
      </c>
    </row>
    <row r="3719" spans="5:12" x14ac:dyDescent="0.3">
      <c r="E3719" s="3" t="s">
        <v>1702</v>
      </c>
      <c r="F3719" s="4"/>
      <c r="G3719" s="5">
        <v>4518</v>
      </c>
      <c r="H3719" s="7">
        <v>435</v>
      </c>
      <c r="I3719" s="1">
        <v>2257</v>
      </c>
      <c r="J3719" s="1">
        <v>1251</v>
      </c>
      <c r="K3719" s="1">
        <v>448</v>
      </c>
      <c r="L3719" s="6">
        <v>127</v>
      </c>
    </row>
    <row r="3720" spans="5:12" x14ac:dyDescent="0.3">
      <c r="E3720" s="3" t="s">
        <v>1703</v>
      </c>
      <c r="F3720" s="4"/>
      <c r="G3720" s="5">
        <v>370</v>
      </c>
      <c r="H3720" s="7">
        <v>168</v>
      </c>
      <c r="I3720" s="1">
        <v>157</v>
      </c>
      <c r="J3720" s="1">
        <v>27</v>
      </c>
      <c r="K3720" s="1">
        <v>5</v>
      </c>
      <c r="L3720" s="6">
        <v>13</v>
      </c>
    </row>
    <row r="3721" spans="5:12" ht="25" x14ac:dyDescent="0.3">
      <c r="E3721" s="3" t="s">
        <v>905</v>
      </c>
      <c r="F3721" s="4"/>
      <c r="G3721" s="5">
        <v>424</v>
      </c>
      <c r="H3721" s="7">
        <v>117</v>
      </c>
      <c r="I3721" s="1">
        <v>227</v>
      </c>
      <c r="J3721" s="1">
        <v>45</v>
      </c>
      <c r="K3721" s="1">
        <v>7</v>
      </c>
      <c r="L3721" s="6">
        <v>28</v>
      </c>
    </row>
    <row r="3722" spans="5:12" x14ac:dyDescent="0.3">
      <c r="E3722" s="3" t="s">
        <v>1704</v>
      </c>
      <c r="F3722" s="4"/>
      <c r="G3722" s="5">
        <v>7734</v>
      </c>
      <c r="H3722" s="7">
        <v>568</v>
      </c>
      <c r="I3722" s="1">
        <v>3612</v>
      </c>
      <c r="J3722" s="1">
        <v>2381</v>
      </c>
      <c r="K3722" s="1">
        <v>906</v>
      </c>
      <c r="L3722" s="6">
        <v>267</v>
      </c>
    </row>
    <row r="3723" spans="5:12" x14ac:dyDescent="0.3">
      <c r="E3723" s="3" t="s">
        <v>1705</v>
      </c>
      <c r="F3723" s="4"/>
      <c r="G3723" s="5">
        <v>618</v>
      </c>
      <c r="H3723" s="7">
        <v>275</v>
      </c>
      <c r="I3723" s="1">
        <v>274</v>
      </c>
      <c r="J3723" s="1">
        <v>40</v>
      </c>
      <c r="K3723" s="1">
        <v>3</v>
      </c>
      <c r="L3723" s="6">
        <v>26</v>
      </c>
    </row>
    <row r="3724" spans="5:12" ht="25" x14ac:dyDescent="0.3">
      <c r="E3724" s="3" t="s">
        <v>911</v>
      </c>
      <c r="F3724" s="4"/>
      <c r="G3724" s="5">
        <v>762</v>
      </c>
      <c r="H3724" s="7">
        <v>163</v>
      </c>
      <c r="I3724" s="1">
        <v>430</v>
      </c>
      <c r="J3724" s="1">
        <v>66</v>
      </c>
      <c r="K3724" s="1">
        <v>11</v>
      </c>
      <c r="L3724" s="6">
        <v>92</v>
      </c>
    </row>
    <row r="3725" spans="5:12" x14ac:dyDescent="0.3">
      <c r="E3725" s="3" t="s">
        <v>1706</v>
      </c>
      <c r="F3725" s="4"/>
      <c r="G3725" s="5">
        <v>6868</v>
      </c>
      <c r="H3725" s="7">
        <v>453</v>
      </c>
      <c r="I3725" s="1">
        <v>3025</v>
      </c>
      <c r="J3725" s="1">
        <v>2309</v>
      </c>
      <c r="K3725" s="1">
        <v>800</v>
      </c>
      <c r="L3725" s="6">
        <v>281</v>
      </c>
    </row>
    <row r="3726" spans="5:12" x14ac:dyDescent="0.3">
      <c r="E3726" s="3" t="s">
        <v>1707</v>
      </c>
      <c r="F3726" s="4"/>
      <c r="G3726" s="5">
        <v>540</v>
      </c>
      <c r="H3726" s="7">
        <v>229</v>
      </c>
      <c r="I3726" s="1">
        <v>226</v>
      </c>
      <c r="J3726" s="1">
        <v>42</v>
      </c>
      <c r="K3726" s="1">
        <v>5</v>
      </c>
      <c r="L3726" s="6">
        <v>38</v>
      </c>
    </row>
    <row r="3727" spans="5:12" ht="25" x14ac:dyDescent="0.3">
      <c r="E3727" s="3" t="s">
        <v>917</v>
      </c>
      <c r="F3727" s="4"/>
      <c r="G3727" s="5">
        <v>556</v>
      </c>
      <c r="H3727" s="7">
        <v>115</v>
      </c>
      <c r="I3727" s="1">
        <v>276</v>
      </c>
      <c r="J3727" s="1">
        <v>74</v>
      </c>
      <c r="K3727" s="1">
        <v>7</v>
      </c>
      <c r="L3727" s="6">
        <v>84</v>
      </c>
    </row>
    <row r="3728" spans="5:12" x14ac:dyDescent="0.3">
      <c r="E3728" s="3" t="s">
        <v>1708</v>
      </c>
      <c r="F3728" s="4"/>
      <c r="G3728" s="5">
        <v>2591</v>
      </c>
      <c r="H3728" s="7">
        <v>112</v>
      </c>
      <c r="I3728" s="1">
        <v>989</v>
      </c>
      <c r="J3728" s="1">
        <v>952</v>
      </c>
      <c r="K3728" s="1">
        <v>434</v>
      </c>
      <c r="L3728" s="6">
        <v>104</v>
      </c>
    </row>
    <row r="3729" spans="5:12" x14ac:dyDescent="0.3">
      <c r="E3729" s="3" t="s">
        <v>1709</v>
      </c>
      <c r="F3729" s="4"/>
      <c r="G3729" s="5">
        <v>144</v>
      </c>
      <c r="H3729" s="7">
        <v>53</v>
      </c>
      <c r="I3729" s="1">
        <v>48</v>
      </c>
      <c r="J3729" s="1">
        <v>20</v>
      </c>
      <c r="K3729" s="1">
        <v>4</v>
      </c>
      <c r="L3729" s="6">
        <v>19</v>
      </c>
    </row>
    <row r="3730" spans="5:12" ht="25" x14ac:dyDescent="0.3">
      <c r="E3730" s="3" t="s">
        <v>923</v>
      </c>
      <c r="F3730" s="4"/>
      <c r="G3730" s="5">
        <v>161</v>
      </c>
      <c r="H3730" s="7">
        <v>28</v>
      </c>
      <c r="I3730" s="1">
        <v>87</v>
      </c>
      <c r="J3730" s="1">
        <v>20</v>
      </c>
      <c r="K3730" s="1">
        <v>1</v>
      </c>
      <c r="L3730" s="6">
        <v>25</v>
      </c>
    </row>
    <row r="3731" spans="5:12" x14ac:dyDescent="0.3">
      <c r="E3731" s="3" t="s">
        <v>1710</v>
      </c>
      <c r="F3731" s="4"/>
      <c r="G3731" s="5">
        <v>819</v>
      </c>
      <c r="H3731" s="7">
        <v>22</v>
      </c>
      <c r="I3731" s="1">
        <v>240</v>
      </c>
      <c r="J3731" s="1">
        <v>371</v>
      </c>
      <c r="K3731" s="1">
        <v>152</v>
      </c>
      <c r="L3731" s="6">
        <v>34</v>
      </c>
    </row>
    <row r="3732" spans="5:12" x14ac:dyDescent="0.3">
      <c r="E3732" s="3" t="s">
        <v>1711</v>
      </c>
      <c r="F3732" s="4"/>
      <c r="G3732" s="5">
        <v>43</v>
      </c>
      <c r="H3732" s="7">
        <v>5</v>
      </c>
      <c r="I3732" s="1">
        <v>26</v>
      </c>
      <c r="J3732" s="1">
        <v>7</v>
      </c>
      <c r="K3732" s="1">
        <v>1</v>
      </c>
      <c r="L3732" s="6">
        <v>4</v>
      </c>
    </row>
    <row r="3733" spans="5:12" ht="25" x14ac:dyDescent="0.3">
      <c r="E3733" s="3" t="s">
        <v>929</v>
      </c>
      <c r="F3733" s="4"/>
      <c r="G3733" s="5">
        <v>35</v>
      </c>
      <c r="H3733" s="7">
        <v>9</v>
      </c>
      <c r="I3733" s="1">
        <v>18</v>
      </c>
      <c r="J3733" s="1">
        <v>7</v>
      </c>
      <c r="K3733" s="1">
        <v>0</v>
      </c>
      <c r="L3733" s="6">
        <v>1</v>
      </c>
    </row>
    <row r="3734" spans="5:12" x14ac:dyDescent="0.3">
      <c r="E3734" s="3" t="s">
        <v>1712</v>
      </c>
      <c r="F3734" s="4"/>
      <c r="G3734" s="5">
        <v>126</v>
      </c>
      <c r="H3734" s="7">
        <v>2</v>
      </c>
      <c r="I3734" s="1">
        <v>35</v>
      </c>
      <c r="J3734" s="1">
        <v>55</v>
      </c>
      <c r="K3734" s="1">
        <v>28</v>
      </c>
      <c r="L3734" s="6">
        <v>6</v>
      </c>
    </row>
    <row r="3735" spans="5:12" x14ac:dyDescent="0.3">
      <c r="E3735" s="3" t="s">
        <v>1713</v>
      </c>
      <c r="F3735" s="4"/>
      <c r="G3735" s="5">
        <v>6</v>
      </c>
      <c r="H3735" s="7">
        <v>2</v>
      </c>
      <c r="I3735" s="1">
        <v>2</v>
      </c>
      <c r="J3735" s="1">
        <v>1</v>
      </c>
      <c r="K3735" s="1">
        <v>1</v>
      </c>
      <c r="L3735" s="6">
        <v>0</v>
      </c>
    </row>
    <row r="3736" spans="5:12" x14ac:dyDescent="0.3">
      <c r="E3736" s="3" t="s">
        <v>935</v>
      </c>
      <c r="F3736" s="4"/>
      <c r="G3736" s="5">
        <v>4</v>
      </c>
      <c r="H3736" s="7">
        <v>0</v>
      </c>
      <c r="I3736" s="1">
        <v>1</v>
      </c>
      <c r="J3736" s="1">
        <v>2</v>
      </c>
      <c r="K3736" s="1">
        <v>0</v>
      </c>
      <c r="L3736" s="6">
        <v>1</v>
      </c>
    </row>
    <row r="3737" spans="5:12" x14ac:dyDescent="0.3">
      <c r="E3737" s="3" t="s">
        <v>1714</v>
      </c>
      <c r="F3737" s="4"/>
      <c r="G3737" s="5">
        <v>7</v>
      </c>
      <c r="H3737" s="7">
        <v>1</v>
      </c>
      <c r="I3737" s="1">
        <v>4</v>
      </c>
      <c r="J3737" s="1">
        <v>2</v>
      </c>
      <c r="K3737" s="1">
        <v>0</v>
      </c>
      <c r="L3737" s="6">
        <v>0</v>
      </c>
    </row>
    <row r="3738" spans="5:12" x14ac:dyDescent="0.3">
      <c r="E3738" s="3" t="s">
        <v>1715</v>
      </c>
      <c r="F3738" s="4"/>
      <c r="G3738" s="5">
        <v>3</v>
      </c>
      <c r="H3738" s="7">
        <v>2</v>
      </c>
      <c r="I3738" s="1">
        <v>0</v>
      </c>
      <c r="J3738" s="1">
        <v>0</v>
      </c>
      <c r="K3738" s="1">
        <v>1</v>
      </c>
      <c r="L3738" s="6">
        <v>0</v>
      </c>
    </row>
    <row r="3739" spans="5:12" ht="25" x14ac:dyDescent="0.3">
      <c r="E3739" s="3" t="s">
        <v>941</v>
      </c>
      <c r="F3739" s="4"/>
      <c r="G3739" s="5">
        <v>2</v>
      </c>
      <c r="H3739" s="7">
        <v>0</v>
      </c>
      <c r="I3739" s="1">
        <v>1</v>
      </c>
      <c r="J3739" s="1">
        <v>0</v>
      </c>
      <c r="K3739" s="1">
        <v>0</v>
      </c>
      <c r="L3739" s="6">
        <v>1</v>
      </c>
    </row>
    <row r="3740" spans="5:12" x14ac:dyDescent="0.3">
      <c r="E3740" s="3" t="s">
        <v>1716</v>
      </c>
      <c r="F3740" s="4"/>
      <c r="G3740" s="5">
        <v>41</v>
      </c>
      <c r="H3740" s="7">
        <v>6</v>
      </c>
      <c r="I3740" s="1">
        <v>20</v>
      </c>
      <c r="J3740" s="1">
        <v>6</v>
      </c>
      <c r="K3740" s="1">
        <v>3</v>
      </c>
      <c r="L3740" s="6">
        <v>6</v>
      </c>
    </row>
    <row r="3741" spans="5:12" x14ac:dyDescent="0.3">
      <c r="E3741" s="3" t="s">
        <v>1717</v>
      </c>
      <c r="F3741" s="4"/>
      <c r="G3741" s="5">
        <v>7</v>
      </c>
      <c r="H3741" s="7">
        <v>3</v>
      </c>
      <c r="I3741" s="1">
        <v>4</v>
      </c>
      <c r="J3741" s="1">
        <v>0</v>
      </c>
      <c r="K3741" s="1">
        <v>0</v>
      </c>
      <c r="L3741" s="6">
        <v>0</v>
      </c>
    </row>
    <row r="3742" spans="5:12" ht="25" x14ac:dyDescent="0.3">
      <c r="E3742" s="3" t="s">
        <v>947</v>
      </c>
      <c r="F3742" s="4"/>
      <c r="G3742" s="5">
        <v>6</v>
      </c>
      <c r="H3742" s="7">
        <v>1</v>
      </c>
      <c r="I3742" s="1">
        <v>2</v>
      </c>
      <c r="J3742" s="1">
        <v>1</v>
      </c>
      <c r="K3742" s="1">
        <v>0</v>
      </c>
      <c r="L3742" s="6">
        <v>2</v>
      </c>
    </row>
    <row r="3743" spans="5:12" x14ac:dyDescent="0.3">
      <c r="E3743" s="3" t="s">
        <v>1718</v>
      </c>
      <c r="F3743" s="4"/>
      <c r="G3743" s="5">
        <v>53</v>
      </c>
      <c r="H3743" s="7">
        <v>11</v>
      </c>
      <c r="I3743" s="1">
        <v>22</v>
      </c>
      <c r="J3743" s="1">
        <v>10</v>
      </c>
      <c r="K3743" s="1">
        <v>4</v>
      </c>
      <c r="L3743" s="6">
        <v>6</v>
      </c>
    </row>
    <row r="3744" spans="5:12" x14ac:dyDescent="0.3">
      <c r="E3744" s="3" t="s">
        <v>1719</v>
      </c>
      <c r="F3744" s="4"/>
      <c r="G3744" s="5">
        <v>18</v>
      </c>
      <c r="H3744" s="7">
        <v>12</v>
      </c>
      <c r="I3744" s="1">
        <v>4</v>
      </c>
      <c r="J3744" s="1">
        <v>0</v>
      </c>
      <c r="K3744" s="1">
        <v>0</v>
      </c>
      <c r="L3744" s="6">
        <v>2</v>
      </c>
    </row>
    <row r="3745" spans="5:12" ht="25" x14ac:dyDescent="0.3">
      <c r="E3745" s="3" t="s">
        <v>953</v>
      </c>
      <c r="F3745" s="4"/>
      <c r="G3745" s="5">
        <v>13</v>
      </c>
      <c r="H3745" s="7">
        <v>3</v>
      </c>
      <c r="I3745" s="1">
        <v>8</v>
      </c>
      <c r="J3745" s="1">
        <v>2</v>
      </c>
      <c r="K3745" s="1">
        <v>0</v>
      </c>
      <c r="L3745" s="6">
        <v>0</v>
      </c>
    </row>
    <row r="3746" spans="5:12" x14ac:dyDescent="0.3">
      <c r="E3746" s="3" t="s">
        <v>1720</v>
      </c>
      <c r="F3746" s="4"/>
      <c r="G3746" s="5">
        <v>97</v>
      </c>
      <c r="H3746" s="7">
        <v>12</v>
      </c>
      <c r="I3746" s="1">
        <v>39</v>
      </c>
      <c r="J3746" s="1">
        <v>29</v>
      </c>
      <c r="K3746" s="1">
        <v>3</v>
      </c>
      <c r="L3746" s="6">
        <v>14</v>
      </c>
    </row>
    <row r="3747" spans="5:12" x14ac:dyDescent="0.3">
      <c r="E3747" s="3" t="s">
        <v>1721</v>
      </c>
      <c r="F3747" s="4"/>
      <c r="G3747" s="5">
        <v>17</v>
      </c>
      <c r="H3747" s="7">
        <v>4</v>
      </c>
      <c r="I3747" s="1">
        <v>10</v>
      </c>
      <c r="J3747" s="1">
        <v>1</v>
      </c>
      <c r="K3747" s="1">
        <v>0</v>
      </c>
      <c r="L3747" s="6">
        <v>2</v>
      </c>
    </row>
    <row r="3748" spans="5:12" ht="25" x14ac:dyDescent="0.3">
      <c r="E3748" s="3" t="s">
        <v>959</v>
      </c>
      <c r="F3748" s="4"/>
      <c r="G3748" s="5">
        <v>19</v>
      </c>
      <c r="H3748" s="7">
        <v>7</v>
      </c>
      <c r="I3748" s="1">
        <v>5</v>
      </c>
      <c r="J3748" s="1">
        <v>3</v>
      </c>
      <c r="K3748" s="1">
        <v>0</v>
      </c>
      <c r="L3748" s="6">
        <v>4</v>
      </c>
    </row>
    <row r="3749" spans="5:12" x14ac:dyDescent="0.3">
      <c r="E3749" s="3" t="s">
        <v>1722</v>
      </c>
      <c r="F3749" s="4"/>
      <c r="G3749" s="5">
        <v>61</v>
      </c>
      <c r="H3749" s="7">
        <v>10</v>
      </c>
      <c r="I3749" s="1">
        <v>20</v>
      </c>
      <c r="J3749" s="1">
        <v>19</v>
      </c>
      <c r="K3749" s="1">
        <v>1</v>
      </c>
      <c r="L3749" s="6">
        <v>11</v>
      </c>
    </row>
    <row r="3750" spans="5:12" x14ac:dyDescent="0.3">
      <c r="E3750" s="3" t="s">
        <v>1723</v>
      </c>
      <c r="F3750" s="4"/>
      <c r="G3750" s="5">
        <v>7</v>
      </c>
      <c r="H3750" s="7">
        <v>3</v>
      </c>
      <c r="I3750" s="1">
        <v>1</v>
      </c>
      <c r="J3750" s="1">
        <v>0</v>
      </c>
      <c r="K3750" s="1">
        <v>0</v>
      </c>
      <c r="L3750" s="6">
        <v>3</v>
      </c>
    </row>
    <row r="3751" spans="5:12" ht="25" x14ac:dyDescent="0.3">
      <c r="E3751" s="3" t="s">
        <v>965</v>
      </c>
      <c r="F3751" s="4"/>
      <c r="G3751" s="5">
        <v>19</v>
      </c>
      <c r="H3751" s="7">
        <v>3</v>
      </c>
      <c r="I3751" s="1">
        <v>9</v>
      </c>
      <c r="J3751" s="1">
        <v>1</v>
      </c>
      <c r="K3751" s="1">
        <v>0</v>
      </c>
      <c r="L3751" s="6">
        <v>6</v>
      </c>
    </row>
    <row r="3752" spans="5:12" x14ac:dyDescent="0.3">
      <c r="E3752" s="3" t="s">
        <v>1724</v>
      </c>
      <c r="F3752" s="4"/>
      <c r="G3752" s="5">
        <v>14</v>
      </c>
      <c r="H3752" s="7">
        <v>0</v>
      </c>
      <c r="I3752" s="1">
        <v>6</v>
      </c>
      <c r="J3752" s="1">
        <v>6</v>
      </c>
      <c r="K3752" s="1">
        <v>0</v>
      </c>
      <c r="L3752" s="6">
        <v>2</v>
      </c>
    </row>
    <row r="3753" spans="5:12" x14ac:dyDescent="0.3">
      <c r="E3753" s="3" t="s">
        <v>1725</v>
      </c>
      <c r="F3753" s="4"/>
      <c r="G3753" s="5">
        <v>0</v>
      </c>
      <c r="H3753" s="7">
        <v>0</v>
      </c>
      <c r="I3753" s="1">
        <v>0</v>
      </c>
      <c r="J3753" s="1">
        <v>0</v>
      </c>
      <c r="K3753" s="1">
        <v>0</v>
      </c>
      <c r="L3753" s="6">
        <v>0</v>
      </c>
    </row>
    <row r="3754" spans="5:12" ht="25" x14ac:dyDescent="0.3">
      <c r="E3754" s="3" t="s">
        <v>971</v>
      </c>
      <c r="F3754" s="4"/>
      <c r="G3754" s="5">
        <v>2</v>
      </c>
      <c r="H3754" s="7">
        <v>1</v>
      </c>
      <c r="I3754" s="1">
        <v>1</v>
      </c>
      <c r="J3754" s="1">
        <v>0</v>
      </c>
      <c r="K3754" s="1">
        <v>0</v>
      </c>
      <c r="L3754" s="6">
        <v>0</v>
      </c>
    </row>
    <row r="3755" spans="5:12" x14ac:dyDescent="0.3">
      <c r="E3755" s="3" t="s">
        <v>1726</v>
      </c>
      <c r="F3755" s="4"/>
      <c r="G3755" s="5">
        <v>6</v>
      </c>
      <c r="H3755" s="7">
        <v>0</v>
      </c>
      <c r="I3755" s="1">
        <v>0</v>
      </c>
      <c r="J3755" s="1">
        <v>5</v>
      </c>
      <c r="K3755" s="1">
        <v>0</v>
      </c>
      <c r="L3755" s="6">
        <v>1</v>
      </c>
    </row>
    <row r="3756" spans="5:12" x14ac:dyDescent="0.3">
      <c r="E3756" s="3" t="s">
        <v>1727</v>
      </c>
      <c r="F3756" s="4"/>
      <c r="G3756" s="5">
        <v>0</v>
      </c>
      <c r="H3756" s="7">
        <v>0</v>
      </c>
      <c r="I3756" s="1">
        <v>0</v>
      </c>
      <c r="J3756" s="1">
        <v>0</v>
      </c>
      <c r="K3756" s="1">
        <v>0</v>
      </c>
      <c r="L3756" s="6">
        <v>0</v>
      </c>
    </row>
    <row r="3757" spans="5:12" ht="25" x14ac:dyDescent="0.3">
      <c r="E3757" s="3" t="s">
        <v>977</v>
      </c>
      <c r="F3757" s="4"/>
      <c r="G3757" s="5">
        <v>0</v>
      </c>
      <c r="H3757" s="7">
        <v>0</v>
      </c>
      <c r="I3757" s="1">
        <v>0</v>
      </c>
      <c r="J3757" s="1">
        <v>0</v>
      </c>
      <c r="K3757" s="1">
        <v>0</v>
      </c>
      <c r="L3757" s="6">
        <v>0</v>
      </c>
    </row>
    <row r="3758" spans="5:12" x14ac:dyDescent="0.3">
      <c r="E3758" s="3" t="s">
        <v>1728</v>
      </c>
      <c r="F3758" s="4"/>
      <c r="G3758" s="5">
        <v>0</v>
      </c>
      <c r="H3758" s="7">
        <v>0</v>
      </c>
      <c r="I3758" s="1">
        <v>0</v>
      </c>
      <c r="J3758" s="1">
        <v>0</v>
      </c>
      <c r="K3758" s="1">
        <v>0</v>
      </c>
      <c r="L3758" s="6">
        <v>0</v>
      </c>
    </row>
    <row r="3759" spans="5:12" x14ac:dyDescent="0.3">
      <c r="E3759" s="3" t="s">
        <v>1729</v>
      </c>
      <c r="F3759" s="4"/>
      <c r="G3759" s="5">
        <v>0</v>
      </c>
      <c r="H3759" s="7">
        <v>0</v>
      </c>
      <c r="I3759" s="1">
        <v>0</v>
      </c>
      <c r="J3759" s="1">
        <v>0</v>
      </c>
      <c r="K3759" s="1">
        <v>0</v>
      </c>
      <c r="L3759" s="6">
        <v>0</v>
      </c>
    </row>
    <row r="3760" spans="5:12" ht="25" x14ac:dyDescent="0.3">
      <c r="E3760" s="52" t="s">
        <v>983</v>
      </c>
      <c r="F3760" s="48"/>
      <c r="G3760" s="49">
        <v>1</v>
      </c>
      <c r="H3760" s="61">
        <v>1</v>
      </c>
      <c r="I3760" s="28">
        <v>0</v>
      </c>
      <c r="J3760" s="28">
        <v>0</v>
      </c>
      <c r="K3760" s="28">
        <v>0</v>
      </c>
      <c r="L3760" s="62">
        <v>0</v>
      </c>
    </row>
    <row r="3762" spans="2:14" x14ac:dyDescent="0.3">
      <c r="B3762" s="35" t="str">
        <f xml:space="preserve"> HYPERLINK("#'目次'!B61", "[55]")</f>
        <v>[55]</v>
      </c>
      <c r="C3762" s="25" t="s">
        <v>14</v>
      </c>
    </row>
    <row r="3765" spans="2:14" x14ac:dyDescent="0.3">
      <c r="C3765" s="25" t="s">
        <v>1732</v>
      </c>
    </row>
    <row r="3766" spans="2:14" ht="25" x14ac:dyDescent="0.3">
      <c r="E3766" s="95"/>
      <c r="F3766" s="96"/>
      <c r="G3766" s="37" t="s">
        <v>16</v>
      </c>
      <c r="H3766" s="41" t="s">
        <v>17</v>
      </c>
      <c r="I3766" s="18" t="s">
        <v>18</v>
      </c>
      <c r="J3766" s="18" t="s">
        <v>19</v>
      </c>
      <c r="K3766" s="18" t="s">
        <v>20</v>
      </c>
      <c r="L3766" s="18" t="s">
        <v>21</v>
      </c>
      <c r="M3766" s="18" t="s">
        <v>22</v>
      </c>
      <c r="N3766" s="34" t="s">
        <v>23</v>
      </c>
    </row>
    <row r="3767" spans="2:14" x14ac:dyDescent="0.3">
      <c r="E3767" s="97"/>
      <c r="F3767" s="98"/>
      <c r="G3767" s="40"/>
      <c r="H3767" s="36"/>
      <c r="I3767" s="19"/>
      <c r="J3767" s="19"/>
      <c r="K3767" s="19"/>
      <c r="L3767" s="19"/>
      <c r="M3767" s="19"/>
      <c r="N3767" s="39"/>
    </row>
    <row r="3768" spans="2:14" x14ac:dyDescent="0.3">
      <c r="E3768" s="54" t="s">
        <v>16</v>
      </c>
      <c r="F3768" s="50"/>
      <c r="G3768" s="38">
        <v>55336</v>
      </c>
      <c r="H3768" s="20">
        <v>10222</v>
      </c>
      <c r="I3768" s="20">
        <v>19178</v>
      </c>
      <c r="J3768" s="20">
        <v>13973</v>
      </c>
      <c r="K3768" s="20">
        <v>7022</v>
      </c>
      <c r="L3768" s="20">
        <v>3794</v>
      </c>
      <c r="M3768" s="20">
        <v>900</v>
      </c>
      <c r="N3768" s="51">
        <v>247</v>
      </c>
    </row>
    <row r="3769" spans="2:14" ht="25" x14ac:dyDescent="0.3">
      <c r="E3769" s="3" t="s">
        <v>1733</v>
      </c>
      <c r="F3769" s="4"/>
      <c r="G3769" s="29">
        <v>102</v>
      </c>
      <c r="H3769" s="32">
        <v>20</v>
      </c>
      <c r="I3769" s="17">
        <v>32</v>
      </c>
      <c r="J3769" s="17">
        <v>29</v>
      </c>
      <c r="K3769" s="17">
        <v>16</v>
      </c>
      <c r="L3769" s="17">
        <v>4</v>
      </c>
      <c r="M3769" s="17">
        <v>1</v>
      </c>
      <c r="N3769" s="33">
        <v>0</v>
      </c>
    </row>
    <row r="3770" spans="2:14" ht="25" x14ac:dyDescent="0.3">
      <c r="E3770" s="3" t="s">
        <v>1734</v>
      </c>
      <c r="F3770" s="4"/>
      <c r="G3770" s="5">
        <v>100</v>
      </c>
      <c r="H3770" s="7">
        <v>21</v>
      </c>
      <c r="I3770" s="1">
        <v>35</v>
      </c>
      <c r="J3770" s="1">
        <v>27</v>
      </c>
      <c r="K3770" s="1">
        <v>14</v>
      </c>
      <c r="L3770" s="1">
        <v>3</v>
      </c>
      <c r="M3770" s="1">
        <v>0</v>
      </c>
      <c r="N3770" s="6">
        <v>0</v>
      </c>
    </row>
    <row r="3771" spans="2:14" ht="37.5" x14ac:dyDescent="0.3">
      <c r="E3771" s="3" t="s">
        <v>1735</v>
      </c>
      <c r="F3771" s="4"/>
      <c r="G3771" s="5">
        <v>50</v>
      </c>
      <c r="H3771" s="7">
        <v>9</v>
      </c>
      <c r="I3771" s="1">
        <v>22</v>
      </c>
      <c r="J3771" s="1">
        <v>10</v>
      </c>
      <c r="K3771" s="1">
        <v>7</v>
      </c>
      <c r="L3771" s="1">
        <v>2</v>
      </c>
      <c r="M3771" s="1">
        <v>0</v>
      </c>
      <c r="N3771" s="6">
        <v>0</v>
      </c>
    </row>
    <row r="3772" spans="2:14" ht="25" x14ac:dyDescent="0.3">
      <c r="E3772" s="3" t="s">
        <v>1736</v>
      </c>
      <c r="F3772" s="4"/>
      <c r="G3772" s="5">
        <v>5</v>
      </c>
      <c r="H3772" s="7">
        <v>2</v>
      </c>
      <c r="I3772" s="1">
        <v>1</v>
      </c>
      <c r="J3772" s="1">
        <v>0</v>
      </c>
      <c r="K3772" s="1">
        <v>2</v>
      </c>
      <c r="L3772" s="1">
        <v>0</v>
      </c>
      <c r="M3772" s="1">
        <v>0</v>
      </c>
      <c r="N3772" s="6">
        <v>0</v>
      </c>
    </row>
    <row r="3773" spans="2:14" ht="25" x14ac:dyDescent="0.3">
      <c r="E3773" s="3" t="s">
        <v>1737</v>
      </c>
      <c r="F3773" s="4"/>
      <c r="G3773" s="5">
        <v>3</v>
      </c>
      <c r="H3773" s="7">
        <v>0</v>
      </c>
      <c r="I3773" s="1">
        <v>2</v>
      </c>
      <c r="J3773" s="1">
        <v>0</v>
      </c>
      <c r="K3773" s="1">
        <v>1</v>
      </c>
      <c r="L3773" s="1">
        <v>0</v>
      </c>
      <c r="M3773" s="1">
        <v>0</v>
      </c>
      <c r="N3773" s="6">
        <v>0</v>
      </c>
    </row>
    <row r="3774" spans="2:14" ht="62.5" x14ac:dyDescent="0.3">
      <c r="E3774" s="3" t="s">
        <v>1738</v>
      </c>
      <c r="F3774" s="4"/>
      <c r="G3774" s="5">
        <v>5</v>
      </c>
      <c r="H3774" s="7">
        <v>1</v>
      </c>
      <c r="I3774" s="1">
        <v>1</v>
      </c>
      <c r="J3774" s="1">
        <v>2</v>
      </c>
      <c r="K3774" s="1">
        <v>1</v>
      </c>
      <c r="L3774" s="1">
        <v>0</v>
      </c>
      <c r="M3774" s="1">
        <v>0</v>
      </c>
      <c r="N3774" s="6">
        <v>0</v>
      </c>
    </row>
    <row r="3775" spans="2:14" ht="62.5" x14ac:dyDescent="0.3">
      <c r="E3775" s="3" t="s">
        <v>1739</v>
      </c>
      <c r="F3775" s="4"/>
      <c r="G3775" s="5">
        <v>3</v>
      </c>
      <c r="H3775" s="7">
        <v>0</v>
      </c>
      <c r="I3775" s="1">
        <v>1</v>
      </c>
      <c r="J3775" s="1">
        <v>1</v>
      </c>
      <c r="K3775" s="1">
        <v>1</v>
      </c>
      <c r="L3775" s="1">
        <v>0</v>
      </c>
      <c r="M3775" s="1">
        <v>0</v>
      </c>
      <c r="N3775" s="6">
        <v>0</v>
      </c>
    </row>
    <row r="3776" spans="2:14" x14ac:dyDescent="0.3">
      <c r="E3776" s="3" t="s">
        <v>1740</v>
      </c>
      <c r="F3776" s="4"/>
      <c r="G3776" s="5">
        <v>6</v>
      </c>
      <c r="H3776" s="7">
        <v>1</v>
      </c>
      <c r="I3776" s="1">
        <v>2</v>
      </c>
      <c r="J3776" s="1">
        <v>2</v>
      </c>
      <c r="K3776" s="1">
        <v>1</v>
      </c>
      <c r="L3776" s="1">
        <v>0</v>
      </c>
      <c r="M3776" s="1">
        <v>0</v>
      </c>
      <c r="N3776" s="6">
        <v>0</v>
      </c>
    </row>
    <row r="3777" spans="5:14" ht="37.5" x14ac:dyDescent="0.3">
      <c r="E3777" s="3" t="s">
        <v>1741</v>
      </c>
      <c r="F3777" s="4"/>
      <c r="G3777" s="5">
        <v>0</v>
      </c>
      <c r="H3777" s="7">
        <v>0</v>
      </c>
      <c r="I3777" s="1">
        <v>0</v>
      </c>
      <c r="J3777" s="1">
        <v>0</v>
      </c>
      <c r="K3777" s="1">
        <v>0</v>
      </c>
      <c r="L3777" s="1">
        <v>0</v>
      </c>
      <c r="M3777" s="1">
        <v>0</v>
      </c>
      <c r="N3777" s="6">
        <v>0</v>
      </c>
    </row>
    <row r="3778" spans="5:14" ht="25" x14ac:dyDescent="0.3">
      <c r="E3778" s="3" t="s">
        <v>1742</v>
      </c>
      <c r="F3778" s="4"/>
      <c r="G3778" s="5">
        <v>679</v>
      </c>
      <c r="H3778" s="7">
        <v>153</v>
      </c>
      <c r="I3778" s="1">
        <v>213</v>
      </c>
      <c r="J3778" s="1">
        <v>176</v>
      </c>
      <c r="K3778" s="1">
        <v>86</v>
      </c>
      <c r="L3778" s="1">
        <v>43</v>
      </c>
      <c r="M3778" s="1">
        <v>7</v>
      </c>
      <c r="N3778" s="6">
        <v>1</v>
      </c>
    </row>
    <row r="3779" spans="5:14" ht="25" x14ac:dyDescent="0.3">
      <c r="E3779" s="3" t="s">
        <v>1743</v>
      </c>
      <c r="F3779" s="4"/>
      <c r="G3779" s="5">
        <v>701</v>
      </c>
      <c r="H3779" s="7">
        <v>152</v>
      </c>
      <c r="I3779" s="1">
        <v>212</v>
      </c>
      <c r="J3779" s="1">
        <v>206</v>
      </c>
      <c r="K3779" s="1">
        <v>80</v>
      </c>
      <c r="L3779" s="1">
        <v>42</v>
      </c>
      <c r="M3779" s="1">
        <v>9</v>
      </c>
      <c r="N3779" s="6">
        <v>0</v>
      </c>
    </row>
    <row r="3780" spans="5:14" ht="37.5" x14ac:dyDescent="0.3">
      <c r="E3780" s="3" t="s">
        <v>1744</v>
      </c>
      <c r="F3780" s="4"/>
      <c r="G3780" s="5">
        <v>395</v>
      </c>
      <c r="H3780" s="7">
        <v>87</v>
      </c>
      <c r="I3780" s="1">
        <v>124</v>
      </c>
      <c r="J3780" s="1">
        <v>102</v>
      </c>
      <c r="K3780" s="1">
        <v>56</v>
      </c>
      <c r="L3780" s="1">
        <v>20</v>
      </c>
      <c r="M3780" s="1">
        <v>6</v>
      </c>
      <c r="N3780" s="6">
        <v>0</v>
      </c>
    </row>
    <row r="3781" spans="5:14" ht="25" x14ac:dyDescent="0.3">
      <c r="E3781" s="3" t="s">
        <v>1745</v>
      </c>
      <c r="F3781" s="4"/>
      <c r="G3781" s="5">
        <v>24</v>
      </c>
      <c r="H3781" s="7">
        <v>4</v>
      </c>
      <c r="I3781" s="1">
        <v>5</v>
      </c>
      <c r="J3781" s="1">
        <v>7</v>
      </c>
      <c r="K3781" s="1">
        <v>4</v>
      </c>
      <c r="L3781" s="1">
        <v>4</v>
      </c>
      <c r="M3781" s="1">
        <v>0</v>
      </c>
      <c r="N3781" s="6">
        <v>0</v>
      </c>
    </row>
    <row r="3782" spans="5:14" ht="25" x14ac:dyDescent="0.3">
      <c r="E3782" s="3" t="s">
        <v>1746</v>
      </c>
      <c r="F3782" s="4"/>
      <c r="G3782" s="5">
        <v>45</v>
      </c>
      <c r="H3782" s="7">
        <v>10</v>
      </c>
      <c r="I3782" s="1">
        <v>14</v>
      </c>
      <c r="J3782" s="1">
        <v>16</v>
      </c>
      <c r="K3782" s="1">
        <v>5</v>
      </c>
      <c r="L3782" s="1">
        <v>0</v>
      </c>
      <c r="M3782" s="1">
        <v>0</v>
      </c>
      <c r="N3782" s="6">
        <v>0</v>
      </c>
    </row>
    <row r="3783" spans="5:14" ht="62.5" x14ac:dyDescent="0.3">
      <c r="E3783" s="3" t="s">
        <v>1747</v>
      </c>
      <c r="F3783" s="4"/>
      <c r="G3783" s="5">
        <v>9</v>
      </c>
      <c r="H3783" s="7">
        <v>2</v>
      </c>
      <c r="I3783" s="1">
        <v>3</v>
      </c>
      <c r="J3783" s="1">
        <v>2</v>
      </c>
      <c r="K3783" s="1">
        <v>1</v>
      </c>
      <c r="L3783" s="1">
        <v>1</v>
      </c>
      <c r="M3783" s="1">
        <v>0</v>
      </c>
      <c r="N3783" s="6">
        <v>0</v>
      </c>
    </row>
    <row r="3784" spans="5:14" ht="62.5" x14ac:dyDescent="0.3">
      <c r="E3784" s="3" t="s">
        <v>1748</v>
      </c>
      <c r="F3784" s="4"/>
      <c r="G3784" s="5">
        <v>5</v>
      </c>
      <c r="H3784" s="7">
        <v>2</v>
      </c>
      <c r="I3784" s="1">
        <v>1</v>
      </c>
      <c r="J3784" s="1">
        <v>1</v>
      </c>
      <c r="K3784" s="1">
        <v>1</v>
      </c>
      <c r="L3784" s="1">
        <v>0</v>
      </c>
      <c r="M3784" s="1">
        <v>0</v>
      </c>
      <c r="N3784" s="6">
        <v>0</v>
      </c>
    </row>
    <row r="3785" spans="5:14" x14ac:dyDescent="0.3">
      <c r="E3785" s="3" t="s">
        <v>1749</v>
      </c>
      <c r="F3785" s="4"/>
      <c r="G3785" s="5">
        <v>16</v>
      </c>
      <c r="H3785" s="7">
        <v>2</v>
      </c>
      <c r="I3785" s="1">
        <v>4</v>
      </c>
      <c r="J3785" s="1">
        <v>6</v>
      </c>
      <c r="K3785" s="1">
        <v>2</v>
      </c>
      <c r="L3785" s="1">
        <v>2</v>
      </c>
      <c r="M3785" s="1">
        <v>0</v>
      </c>
      <c r="N3785" s="6">
        <v>0</v>
      </c>
    </row>
    <row r="3786" spans="5:14" ht="37.5" x14ac:dyDescent="0.3">
      <c r="E3786" s="3" t="s">
        <v>1750</v>
      </c>
      <c r="F3786" s="4"/>
      <c r="G3786" s="5">
        <v>2</v>
      </c>
      <c r="H3786" s="7">
        <v>0</v>
      </c>
      <c r="I3786" s="1">
        <v>1</v>
      </c>
      <c r="J3786" s="1">
        <v>1</v>
      </c>
      <c r="K3786" s="1">
        <v>0</v>
      </c>
      <c r="L3786" s="1">
        <v>0</v>
      </c>
      <c r="M3786" s="1">
        <v>0</v>
      </c>
      <c r="N3786" s="6">
        <v>0</v>
      </c>
    </row>
    <row r="3787" spans="5:14" ht="25" x14ac:dyDescent="0.3">
      <c r="E3787" s="3" t="s">
        <v>1751</v>
      </c>
      <c r="F3787" s="4"/>
      <c r="G3787" s="5">
        <v>2647</v>
      </c>
      <c r="H3787" s="7">
        <v>629</v>
      </c>
      <c r="I3787" s="1">
        <v>1010</v>
      </c>
      <c r="J3787" s="1">
        <v>598</v>
      </c>
      <c r="K3787" s="1">
        <v>301</v>
      </c>
      <c r="L3787" s="1">
        <v>82</v>
      </c>
      <c r="M3787" s="1">
        <v>26</v>
      </c>
      <c r="N3787" s="6">
        <v>1</v>
      </c>
    </row>
    <row r="3788" spans="5:14" ht="25" x14ac:dyDescent="0.3">
      <c r="E3788" s="3" t="s">
        <v>1752</v>
      </c>
      <c r="F3788" s="4"/>
      <c r="G3788" s="5">
        <v>1849</v>
      </c>
      <c r="H3788" s="7">
        <v>460</v>
      </c>
      <c r="I3788" s="1">
        <v>661</v>
      </c>
      <c r="J3788" s="1">
        <v>431</v>
      </c>
      <c r="K3788" s="1">
        <v>213</v>
      </c>
      <c r="L3788" s="1">
        <v>64</v>
      </c>
      <c r="M3788" s="1">
        <v>20</v>
      </c>
      <c r="N3788" s="6">
        <v>0</v>
      </c>
    </row>
    <row r="3789" spans="5:14" ht="37.5" x14ac:dyDescent="0.3">
      <c r="E3789" s="3" t="s">
        <v>1753</v>
      </c>
      <c r="F3789" s="4"/>
      <c r="G3789" s="5">
        <v>1706</v>
      </c>
      <c r="H3789" s="7">
        <v>422</v>
      </c>
      <c r="I3789" s="1">
        <v>655</v>
      </c>
      <c r="J3789" s="1">
        <v>385</v>
      </c>
      <c r="K3789" s="1">
        <v>183</v>
      </c>
      <c r="L3789" s="1">
        <v>43</v>
      </c>
      <c r="M3789" s="1">
        <v>18</v>
      </c>
      <c r="N3789" s="6">
        <v>0</v>
      </c>
    </row>
    <row r="3790" spans="5:14" ht="25" x14ac:dyDescent="0.3">
      <c r="E3790" s="3" t="s">
        <v>1754</v>
      </c>
      <c r="F3790" s="4"/>
      <c r="G3790" s="5">
        <v>94</v>
      </c>
      <c r="H3790" s="7">
        <v>36</v>
      </c>
      <c r="I3790" s="1">
        <v>27</v>
      </c>
      <c r="J3790" s="1">
        <v>15</v>
      </c>
      <c r="K3790" s="1">
        <v>13</v>
      </c>
      <c r="L3790" s="1">
        <v>3</v>
      </c>
      <c r="M3790" s="1">
        <v>0</v>
      </c>
      <c r="N3790" s="6">
        <v>0</v>
      </c>
    </row>
    <row r="3791" spans="5:14" ht="25" x14ac:dyDescent="0.3">
      <c r="E3791" s="3" t="s">
        <v>1755</v>
      </c>
      <c r="F3791" s="4"/>
      <c r="G3791" s="5">
        <v>69</v>
      </c>
      <c r="H3791" s="7">
        <v>22</v>
      </c>
      <c r="I3791" s="1">
        <v>30</v>
      </c>
      <c r="J3791" s="1">
        <v>9</v>
      </c>
      <c r="K3791" s="1">
        <v>7</v>
      </c>
      <c r="L3791" s="1">
        <v>1</v>
      </c>
      <c r="M3791" s="1">
        <v>0</v>
      </c>
      <c r="N3791" s="6">
        <v>0</v>
      </c>
    </row>
    <row r="3792" spans="5:14" ht="62.5" x14ac:dyDescent="0.3">
      <c r="E3792" s="3" t="s">
        <v>1756</v>
      </c>
      <c r="F3792" s="4"/>
      <c r="G3792" s="5">
        <v>10</v>
      </c>
      <c r="H3792" s="7">
        <v>1</v>
      </c>
      <c r="I3792" s="1">
        <v>2</v>
      </c>
      <c r="J3792" s="1">
        <v>4</v>
      </c>
      <c r="K3792" s="1">
        <v>2</v>
      </c>
      <c r="L3792" s="1">
        <v>1</v>
      </c>
      <c r="M3792" s="1">
        <v>0</v>
      </c>
      <c r="N3792" s="6">
        <v>0</v>
      </c>
    </row>
    <row r="3793" spans="5:14" ht="62.5" x14ac:dyDescent="0.3">
      <c r="E3793" s="3" t="s">
        <v>1757</v>
      </c>
      <c r="F3793" s="4"/>
      <c r="G3793" s="5">
        <v>8</v>
      </c>
      <c r="H3793" s="7">
        <v>3</v>
      </c>
      <c r="I3793" s="1">
        <v>2</v>
      </c>
      <c r="J3793" s="1">
        <v>3</v>
      </c>
      <c r="K3793" s="1">
        <v>0</v>
      </c>
      <c r="L3793" s="1">
        <v>0</v>
      </c>
      <c r="M3793" s="1">
        <v>0</v>
      </c>
      <c r="N3793" s="6">
        <v>0</v>
      </c>
    </row>
    <row r="3794" spans="5:14" x14ac:dyDescent="0.3">
      <c r="E3794" s="3" t="s">
        <v>1758</v>
      </c>
      <c r="F3794" s="4"/>
      <c r="G3794" s="5">
        <v>39</v>
      </c>
      <c r="H3794" s="7">
        <v>11</v>
      </c>
      <c r="I3794" s="1">
        <v>11</v>
      </c>
      <c r="J3794" s="1">
        <v>11</v>
      </c>
      <c r="K3794" s="1">
        <v>3</v>
      </c>
      <c r="L3794" s="1">
        <v>3</v>
      </c>
      <c r="M3794" s="1">
        <v>0</v>
      </c>
      <c r="N3794" s="6">
        <v>0</v>
      </c>
    </row>
    <row r="3795" spans="5:14" ht="37.5" x14ac:dyDescent="0.3">
      <c r="E3795" s="3" t="s">
        <v>1759</v>
      </c>
      <c r="F3795" s="4"/>
      <c r="G3795" s="5">
        <v>3</v>
      </c>
      <c r="H3795" s="7">
        <v>0</v>
      </c>
      <c r="I3795" s="1">
        <v>0</v>
      </c>
      <c r="J3795" s="1">
        <v>2</v>
      </c>
      <c r="K3795" s="1">
        <v>0</v>
      </c>
      <c r="L3795" s="1">
        <v>0</v>
      </c>
      <c r="M3795" s="1">
        <v>1</v>
      </c>
      <c r="N3795" s="6">
        <v>0</v>
      </c>
    </row>
    <row r="3796" spans="5:14" ht="25" x14ac:dyDescent="0.3">
      <c r="E3796" s="3" t="s">
        <v>1760</v>
      </c>
      <c r="F3796" s="4"/>
      <c r="G3796" s="5">
        <v>4497</v>
      </c>
      <c r="H3796" s="7">
        <v>1009</v>
      </c>
      <c r="I3796" s="1">
        <v>1863</v>
      </c>
      <c r="J3796" s="1">
        <v>974</v>
      </c>
      <c r="K3796" s="1">
        <v>441</v>
      </c>
      <c r="L3796" s="1">
        <v>156</v>
      </c>
      <c r="M3796" s="1">
        <v>51</v>
      </c>
      <c r="N3796" s="6">
        <v>3</v>
      </c>
    </row>
    <row r="3797" spans="5:14" ht="25" x14ac:dyDescent="0.3">
      <c r="E3797" s="3" t="s">
        <v>1761</v>
      </c>
      <c r="F3797" s="4"/>
      <c r="G3797" s="5">
        <v>3013</v>
      </c>
      <c r="H3797" s="7">
        <v>726</v>
      </c>
      <c r="I3797" s="1">
        <v>1235</v>
      </c>
      <c r="J3797" s="1">
        <v>659</v>
      </c>
      <c r="K3797" s="1">
        <v>276</v>
      </c>
      <c r="L3797" s="1">
        <v>89</v>
      </c>
      <c r="M3797" s="1">
        <v>27</v>
      </c>
      <c r="N3797" s="6">
        <v>1</v>
      </c>
    </row>
    <row r="3798" spans="5:14" ht="37.5" x14ac:dyDescent="0.3">
      <c r="E3798" s="3" t="s">
        <v>1762</v>
      </c>
      <c r="F3798" s="4"/>
      <c r="G3798" s="5">
        <v>2971</v>
      </c>
      <c r="H3798" s="7">
        <v>668</v>
      </c>
      <c r="I3798" s="1">
        <v>1251</v>
      </c>
      <c r="J3798" s="1">
        <v>649</v>
      </c>
      <c r="K3798" s="1">
        <v>294</v>
      </c>
      <c r="L3798" s="1">
        <v>84</v>
      </c>
      <c r="M3798" s="1">
        <v>23</v>
      </c>
      <c r="N3798" s="6">
        <v>2</v>
      </c>
    </row>
    <row r="3799" spans="5:14" ht="25" x14ac:dyDescent="0.3">
      <c r="E3799" s="3" t="s">
        <v>1763</v>
      </c>
      <c r="F3799" s="4"/>
      <c r="G3799" s="5">
        <v>255</v>
      </c>
      <c r="H3799" s="7">
        <v>62</v>
      </c>
      <c r="I3799" s="1">
        <v>116</v>
      </c>
      <c r="J3799" s="1">
        <v>39</v>
      </c>
      <c r="K3799" s="1">
        <v>26</v>
      </c>
      <c r="L3799" s="1">
        <v>10</v>
      </c>
      <c r="M3799" s="1">
        <v>2</v>
      </c>
      <c r="N3799" s="6">
        <v>0</v>
      </c>
    </row>
    <row r="3800" spans="5:14" ht="25" x14ac:dyDescent="0.3">
      <c r="E3800" s="3" t="s">
        <v>1764</v>
      </c>
      <c r="F3800" s="4"/>
      <c r="G3800" s="5">
        <v>125</v>
      </c>
      <c r="H3800" s="7">
        <v>36</v>
      </c>
      <c r="I3800" s="1">
        <v>51</v>
      </c>
      <c r="J3800" s="1">
        <v>25</v>
      </c>
      <c r="K3800" s="1">
        <v>7</v>
      </c>
      <c r="L3800" s="1">
        <v>4</v>
      </c>
      <c r="M3800" s="1">
        <v>2</v>
      </c>
      <c r="N3800" s="6">
        <v>0</v>
      </c>
    </row>
    <row r="3801" spans="5:14" ht="62.5" x14ac:dyDescent="0.3">
      <c r="E3801" s="3" t="s">
        <v>1765</v>
      </c>
      <c r="F3801" s="4"/>
      <c r="G3801" s="5">
        <v>20</v>
      </c>
      <c r="H3801" s="7">
        <v>7</v>
      </c>
      <c r="I3801" s="1">
        <v>9</v>
      </c>
      <c r="J3801" s="1">
        <v>2</v>
      </c>
      <c r="K3801" s="1">
        <v>1</v>
      </c>
      <c r="L3801" s="1">
        <v>1</v>
      </c>
      <c r="M3801" s="1">
        <v>0</v>
      </c>
      <c r="N3801" s="6">
        <v>0</v>
      </c>
    </row>
    <row r="3802" spans="5:14" ht="62.5" x14ac:dyDescent="0.3">
      <c r="E3802" s="3" t="s">
        <v>1766</v>
      </c>
      <c r="F3802" s="4"/>
      <c r="G3802" s="5">
        <v>11</v>
      </c>
      <c r="H3802" s="7">
        <v>4</v>
      </c>
      <c r="I3802" s="1">
        <v>2</v>
      </c>
      <c r="J3802" s="1">
        <v>1</v>
      </c>
      <c r="K3802" s="1">
        <v>2</v>
      </c>
      <c r="L3802" s="1">
        <v>2</v>
      </c>
      <c r="M3802" s="1">
        <v>0</v>
      </c>
      <c r="N3802" s="6">
        <v>0</v>
      </c>
    </row>
    <row r="3803" spans="5:14" x14ac:dyDescent="0.3">
      <c r="E3803" s="3" t="s">
        <v>1767</v>
      </c>
      <c r="F3803" s="4"/>
      <c r="G3803" s="5">
        <v>67</v>
      </c>
      <c r="H3803" s="7">
        <v>18</v>
      </c>
      <c r="I3803" s="1">
        <v>25</v>
      </c>
      <c r="J3803" s="1">
        <v>10</v>
      </c>
      <c r="K3803" s="1">
        <v>6</v>
      </c>
      <c r="L3803" s="1">
        <v>6</v>
      </c>
      <c r="M3803" s="1">
        <v>2</v>
      </c>
      <c r="N3803" s="6">
        <v>0</v>
      </c>
    </row>
    <row r="3804" spans="5:14" ht="37.5" x14ac:dyDescent="0.3">
      <c r="E3804" s="3" t="s">
        <v>1768</v>
      </c>
      <c r="F3804" s="4"/>
      <c r="G3804" s="5">
        <v>2</v>
      </c>
      <c r="H3804" s="7">
        <v>1</v>
      </c>
      <c r="I3804" s="1">
        <v>0</v>
      </c>
      <c r="J3804" s="1">
        <v>1</v>
      </c>
      <c r="K3804" s="1">
        <v>0</v>
      </c>
      <c r="L3804" s="1">
        <v>0</v>
      </c>
      <c r="M3804" s="1">
        <v>0</v>
      </c>
      <c r="N3804" s="6">
        <v>0</v>
      </c>
    </row>
    <row r="3805" spans="5:14" ht="25" x14ac:dyDescent="0.3">
      <c r="E3805" s="3" t="s">
        <v>1769</v>
      </c>
      <c r="F3805" s="4"/>
      <c r="G3805" s="5">
        <v>5537</v>
      </c>
      <c r="H3805" s="7">
        <v>1226</v>
      </c>
      <c r="I3805" s="1">
        <v>2338</v>
      </c>
      <c r="J3805" s="1">
        <v>1251</v>
      </c>
      <c r="K3805" s="1">
        <v>525</v>
      </c>
      <c r="L3805" s="1">
        <v>135</v>
      </c>
      <c r="M3805" s="1">
        <v>58</v>
      </c>
      <c r="N3805" s="6">
        <v>4</v>
      </c>
    </row>
    <row r="3806" spans="5:14" ht="25" x14ac:dyDescent="0.3">
      <c r="E3806" s="3" t="s">
        <v>1770</v>
      </c>
      <c r="F3806" s="4"/>
      <c r="G3806" s="5">
        <v>3964</v>
      </c>
      <c r="H3806" s="7">
        <v>920</v>
      </c>
      <c r="I3806" s="1">
        <v>1648</v>
      </c>
      <c r="J3806" s="1">
        <v>901</v>
      </c>
      <c r="K3806" s="1">
        <v>368</v>
      </c>
      <c r="L3806" s="1">
        <v>95</v>
      </c>
      <c r="M3806" s="1">
        <v>30</v>
      </c>
      <c r="N3806" s="6">
        <v>2</v>
      </c>
    </row>
    <row r="3807" spans="5:14" ht="37.5" x14ac:dyDescent="0.3">
      <c r="E3807" s="3" t="s">
        <v>1771</v>
      </c>
      <c r="F3807" s="4"/>
      <c r="G3807" s="5">
        <v>3602</v>
      </c>
      <c r="H3807" s="7">
        <v>785</v>
      </c>
      <c r="I3807" s="1">
        <v>1562</v>
      </c>
      <c r="J3807" s="1">
        <v>822</v>
      </c>
      <c r="K3807" s="1">
        <v>328</v>
      </c>
      <c r="L3807" s="1">
        <v>75</v>
      </c>
      <c r="M3807" s="1">
        <v>29</v>
      </c>
      <c r="N3807" s="6">
        <v>1</v>
      </c>
    </row>
    <row r="3808" spans="5:14" ht="25" x14ac:dyDescent="0.3">
      <c r="E3808" s="3" t="s">
        <v>1772</v>
      </c>
      <c r="F3808" s="4"/>
      <c r="G3808" s="5">
        <v>535</v>
      </c>
      <c r="H3808" s="7">
        <v>131</v>
      </c>
      <c r="I3808" s="1">
        <v>205</v>
      </c>
      <c r="J3808" s="1">
        <v>114</v>
      </c>
      <c r="K3808" s="1">
        <v>60</v>
      </c>
      <c r="L3808" s="1">
        <v>19</v>
      </c>
      <c r="M3808" s="1">
        <v>4</v>
      </c>
      <c r="N3808" s="6">
        <v>2</v>
      </c>
    </row>
    <row r="3809" spans="5:14" ht="25" x14ac:dyDescent="0.3">
      <c r="E3809" s="3" t="s">
        <v>1773</v>
      </c>
      <c r="F3809" s="4"/>
      <c r="G3809" s="5">
        <v>236</v>
      </c>
      <c r="H3809" s="7">
        <v>62</v>
      </c>
      <c r="I3809" s="1">
        <v>90</v>
      </c>
      <c r="J3809" s="1">
        <v>51</v>
      </c>
      <c r="K3809" s="1">
        <v>22</v>
      </c>
      <c r="L3809" s="1">
        <v>7</v>
      </c>
      <c r="M3809" s="1">
        <v>4</v>
      </c>
      <c r="N3809" s="6">
        <v>0</v>
      </c>
    </row>
    <row r="3810" spans="5:14" ht="62.5" x14ac:dyDescent="0.3">
      <c r="E3810" s="3" t="s">
        <v>1774</v>
      </c>
      <c r="F3810" s="4"/>
      <c r="G3810" s="5">
        <v>20</v>
      </c>
      <c r="H3810" s="7">
        <v>5</v>
      </c>
      <c r="I3810" s="1">
        <v>9</v>
      </c>
      <c r="J3810" s="1">
        <v>2</v>
      </c>
      <c r="K3810" s="1">
        <v>2</v>
      </c>
      <c r="L3810" s="1">
        <v>0</v>
      </c>
      <c r="M3810" s="1">
        <v>2</v>
      </c>
      <c r="N3810" s="6">
        <v>0</v>
      </c>
    </row>
    <row r="3811" spans="5:14" ht="62.5" x14ac:dyDescent="0.3">
      <c r="E3811" s="3" t="s">
        <v>1775</v>
      </c>
      <c r="F3811" s="4"/>
      <c r="G3811" s="5">
        <v>14</v>
      </c>
      <c r="H3811" s="7">
        <v>4</v>
      </c>
      <c r="I3811" s="1">
        <v>5</v>
      </c>
      <c r="J3811" s="1">
        <v>2</v>
      </c>
      <c r="K3811" s="1">
        <v>2</v>
      </c>
      <c r="L3811" s="1">
        <v>0</v>
      </c>
      <c r="M3811" s="1">
        <v>1</v>
      </c>
      <c r="N3811" s="6">
        <v>0</v>
      </c>
    </row>
    <row r="3812" spans="5:14" x14ac:dyDescent="0.3">
      <c r="E3812" s="3" t="s">
        <v>1776</v>
      </c>
      <c r="F3812" s="4"/>
      <c r="G3812" s="5">
        <v>83</v>
      </c>
      <c r="H3812" s="7">
        <v>22</v>
      </c>
      <c r="I3812" s="1">
        <v>26</v>
      </c>
      <c r="J3812" s="1">
        <v>18</v>
      </c>
      <c r="K3812" s="1">
        <v>12</v>
      </c>
      <c r="L3812" s="1">
        <v>3</v>
      </c>
      <c r="M3812" s="1">
        <v>1</v>
      </c>
      <c r="N3812" s="6">
        <v>1</v>
      </c>
    </row>
    <row r="3813" spans="5:14" ht="37.5" x14ac:dyDescent="0.3">
      <c r="E3813" s="3" t="s">
        <v>1777</v>
      </c>
      <c r="F3813" s="4"/>
      <c r="G3813" s="5">
        <v>3</v>
      </c>
      <c r="H3813" s="7">
        <v>0</v>
      </c>
      <c r="I3813" s="1">
        <v>3</v>
      </c>
      <c r="J3813" s="1">
        <v>0</v>
      </c>
      <c r="K3813" s="1">
        <v>0</v>
      </c>
      <c r="L3813" s="1">
        <v>0</v>
      </c>
      <c r="M3813" s="1">
        <v>0</v>
      </c>
      <c r="N3813" s="6">
        <v>0</v>
      </c>
    </row>
    <row r="3814" spans="5:14" ht="25" x14ac:dyDescent="0.3">
      <c r="E3814" s="3" t="s">
        <v>1778</v>
      </c>
      <c r="F3814" s="4"/>
      <c r="G3814" s="5">
        <v>2572</v>
      </c>
      <c r="H3814" s="7">
        <v>695</v>
      </c>
      <c r="I3814" s="1">
        <v>1177</v>
      </c>
      <c r="J3814" s="1">
        <v>506</v>
      </c>
      <c r="K3814" s="1">
        <v>131</v>
      </c>
      <c r="L3814" s="1">
        <v>37</v>
      </c>
      <c r="M3814" s="1">
        <v>23</v>
      </c>
      <c r="N3814" s="6">
        <v>3</v>
      </c>
    </row>
    <row r="3815" spans="5:14" ht="25" x14ac:dyDescent="0.3">
      <c r="E3815" s="3" t="s">
        <v>1779</v>
      </c>
      <c r="F3815" s="4"/>
      <c r="G3815" s="5">
        <v>2043</v>
      </c>
      <c r="H3815" s="7">
        <v>535</v>
      </c>
      <c r="I3815" s="1">
        <v>954</v>
      </c>
      <c r="J3815" s="1">
        <v>402</v>
      </c>
      <c r="K3815" s="1">
        <v>113</v>
      </c>
      <c r="L3815" s="1">
        <v>25</v>
      </c>
      <c r="M3815" s="1">
        <v>11</v>
      </c>
      <c r="N3815" s="6">
        <v>3</v>
      </c>
    </row>
    <row r="3816" spans="5:14" ht="37.5" x14ac:dyDescent="0.3">
      <c r="E3816" s="3" t="s">
        <v>1780</v>
      </c>
      <c r="F3816" s="4"/>
      <c r="G3816" s="5">
        <v>1233</v>
      </c>
      <c r="H3816" s="7">
        <v>298</v>
      </c>
      <c r="I3816" s="1">
        <v>582</v>
      </c>
      <c r="J3816" s="1">
        <v>256</v>
      </c>
      <c r="K3816" s="1">
        <v>70</v>
      </c>
      <c r="L3816" s="1">
        <v>17</v>
      </c>
      <c r="M3816" s="1">
        <v>10</v>
      </c>
      <c r="N3816" s="6">
        <v>0</v>
      </c>
    </row>
    <row r="3817" spans="5:14" ht="25" x14ac:dyDescent="0.3">
      <c r="E3817" s="3" t="s">
        <v>1781</v>
      </c>
      <c r="F3817" s="4"/>
      <c r="G3817" s="5">
        <v>401</v>
      </c>
      <c r="H3817" s="7">
        <v>111</v>
      </c>
      <c r="I3817" s="1">
        <v>184</v>
      </c>
      <c r="J3817" s="1">
        <v>79</v>
      </c>
      <c r="K3817" s="1">
        <v>15</v>
      </c>
      <c r="L3817" s="1">
        <v>5</v>
      </c>
      <c r="M3817" s="1">
        <v>7</v>
      </c>
      <c r="N3817" s="6">
        <v>0</v>
      </c>
    </row>
    <row r="3818" spans="5:14" ht="25" x14ac:dyDescent="0.3">
      <c r="E3818" s="3" t="s">
        <v>1782</v>
      </c>
      <c r="F3818" s="4"/>
      <c r="G3818" s="5">
        <v>179</v>
      </c>
      <c r="H3818" s="7">
        <v>62</v>
      </c>
      <c r="I3818" s="1">
        <v>81</v>
      </c>
      <c r="J3818" s="1">
        <v>29</v>
      </c>
      <c r="K3818" s="1">
        <v>6</v>
      </c>
      <c r="L3818" s="1">
        <v>1</v>
      </c>
      <c r="M3818" s="1">
        <v>0</v>
      </c>
      <c r="N3818" s="6">
        <v>0</v>
      </c>
    </row>
    <row r="3819" spans="5:14" ht="62.5" x14ac:dyDescent="0.3">
      <c r="E3819" s="3" t="s">
        <v>1783</v>
      </c>
      <c r="F3819" s="4"/>
      <c r="G3819" s="5">
        <v>27</v>
      </c>
      <c r="H3819" s="7">
        <v>8</v>
      </c>
      <c r="I3819" s="1">
        <v>14</v>
      </c>
      <c r="J3819" s="1">
        <v>2</v>
      </c>
      <c r="K3819" s="1">
        <v>2</v>
      </c>
      <c r="L3819" s="1">
        <v>1</v>
      </c>
      <c r="M3819" s="1">
        <v>0</v>
      </c>
      <c r="N3819" s="6">
        <v>0</v>
      </c>
    </row>
    <row r="3820" spans="5:14" ht="62.5" x14ac:dyDescent="0.3">
      <c r="E3820" s="3" t="s">
        <v>1784</v>
      </c>
      <c r="F3820" s="4"/>
      <c r="G3820" s="5">
        <v>17</v>
      </c>
      <c r="H3820" s="7">
        <v>5</v>
      </c>
      <c r="I3820" s="1">
        <v>8</v>
      </c>
      <c r="J3820" s="1">
        <v>3</v>
      </c>
      <c r="K3820" s="1">
        <v>1</v>
      </c>
      <c r="L3820" s="1">
        <v>0</v>
      </c>
      <c r="M3820" s="1">
        <v>0</v>
      </c>
      <c r="N3820" s="6">
        <v>0</v>
      </c>
    </row>
    <row r="3821" spans="5:14" x14ac:dyDescent="0.3">
      <c r="E3821" s="3" t="s">
        <v>1785</v>
      </c>
      <c r="F3821" s="4"/>
      <c r="G3821" s="5">
        <v>72</v>
      </c>
      <c r="H3821" s="7">
        <v>16</v>
      </c>
      <c r="I3821" s="1">
        <v>33</v>
      </c>
      <c r="J3821" s="1">
        <v>13</v>
      </c>
      <c r="K3821" s="1">
        <v>5</v>
      </c>
      <c r="L3821" s="1">
        <v>4</v>
      </c>
      <c r="M3821" s="1">
        <v>1</v>
      </c>
      <c r="N3821" s="6">
        <v>0</v>
      </c>
    </row>
    <row r="3822" spans="5:14" ht="37.5" x14ac:dyDescent="0.3">
      <c r="E3822" s="3" t="s">
        <v>1786</v>
      </c>
      <c r="F3822" s="4"/>
      <c r="G3822" s="5">
        <v>2</v>
      </c>
      <c r="H3822" s="7">
        <v>1</v>
      </c>
      <c r="I3822" s="1">
        <v>1</v>
      </c>
      <c r="J3822" s="1">
        <v>0</v>
      </c>
      <c r="K3822" s="1">
        <v>0</v>
      </c>
      <c r="L3822" s="1">
        <v>0</v>
      </c>
      <c r="M3822" s="1">
        <v>0</v>
      </c>
      <c r="N3822" s="6">
        <v>0</v>
      </c>
    </row>
    <row r="3823" spans="5:14" ht="25" x14ac:dyDescent="0.3">
      <c r="E3823" s="3" t="s">
        <v>1787</v>
      </c>
      <c r="F3823" s="4"/>
      <c r="G3823" s="5">
        <v>1068</v>
      </c>
      <c r="H3823" s="7">
        <v>328</v>
      </c>
      <c r="I3823" s="1">
        <v>479</v>
      </c>
      <c r="J3823" s="1">
        <v>187</v>
      </c>
      <c r="K3823" s="1">
        <v>50</v>
      </c>
      <c r="L3823" s="1">
        <v>6</v>
      </c>
      <c r="M3823" s="1">
        <v>11</v>
      </c>
      <c r="N3823" s="6">
        <v>7</v>
      </c>
    </row>
    <row r="3824" spans="5:14" ht="25" x14ac:dyDescent="0.3">
      <c r="E3824" s="3" t="s">
        <v>1788</v>
      </c>
      <c r="F3824" s="4"/>
      <c r="G3824" s="5">
        <v>899</v>
      </c>
      <c r="H3824" s="7">
        <v>240</v>
      </c>
      <c r="I3824" s="1">
        <v>425</v>
      </c>
      <c r="J3824" s="1">
        <v>163</v>
      </c>
      <c r="K3824" s="1">
        <v>50</v>
      </c>
      <c r="L3824" s="1">
        <v>6</v>
      </c>
      <c r="M3824" s="1">
        <v>10</v>
      </c>
      <c r="N3824" s="6">
        <v>5</v>
      </c>
    </row>
    <row r="3825" spans="5:14" ht="37.5" x14ac:dyDescent="0.3">
      <c r="E3825" s="3" t="s">
        <v>1789</v>
      </c>
      <c r="F3825" s="4"/>
      <c r="G3825" s="5">
        <v>143</v>
      </c>
      <c r="H3825" s="7">
        <v>43</v>
      </c>
      <c r="I3825" s="1">
        <v>65</v>
      </c>
      <c r="J3825" s="1">
        <v>24</v>
      </c>
      <c r="K3825" s="1">
        <v>9</v>
      </c>
      <c r="L3825" s="1">
        <v>1</v>
      </c>
      <c r="M3825" s="1">
        <v>0</v>
      </c>
      <c r="N3825" s="6">
        <v>1</v>
      </c>
    </row>
    <row r="3826" spans="5:14" ht="25" x14ac:dyDescent="0.3">
      <c r="E3826" s="3" t="s">
        <v>1790</v>
      </c>
      <c r="F3826" s="4"/>
      <c r="G3826" s="5">
        <v>264</v>
      </c>
      <c r="H3826" s="7">
        <v>82</v>
      </c>
      <c r="I3826" s="1">
        <v>126</v>
      </c>
      <c r="J3826" s="1">
        <v>34</v>
      </c>
      <c r="K3826" s="1">
        <v>15</v>
      </c>
      <c r="L3826" s="1">
        <v>4</v>
      </c>
      <c r="M3826" s="1">
        <v>2</v>
      </c>
      <c r="N3826" s="6">
        <v>1</v>
      </c>
    </row>
    <row r="3827" spans="5:14" ht="25" x14ac:dyDescent="0.3">
      <c r="E3827" s="3" t="s">
        <v>1791</v>
      </c>
      <c r="F3827" s="4"/>
      <c r="G3827" s="5">
        <v>74</v>
      </c>
      <c r="H3827" s="7">
        <v>19</v>
      </c>
      <c r="I3827" s="1">
        <v>33</v>
      </c>
      <c r="J3827" s="1">
        <v>11</v>
      </c>
      <c r="K3827" s="1">
        <v>6</v>
      </c>
      <c r="L3827" s="1">
        <v>3</v>
      </c>
      <c r="M3827" s="1">
        <v>0</v>
      </c>
      <c r="N3827" s="6">
        <v>2</v>
      </c>
    </row>
    <row r="3828" spans="5:14" ht="62.5" x14ac:dyDescent="0.3">
      <c r="E3828" s="3" t="s">
        <v>1792</v>
      </c>
      <c r="F3828" s="4"/>
      <c r="G3828" s="5">
        <v>20</v>
      </c>
      <c r="H3828" s="7">
        <v>7</v>
      </c>
      <c r="I3828" s="1">
        <v>9</v>
      </c>
      <c r="J3828" s="1">
        <v>3</v>
      </c>
      <c r="K3828" s="1">
        <v>1</v>
      </c>
      <c r="L3828" s="1">
        <v>0</v>
      </c>
      <c r="M3828" s="1">
        <v>0</v>
      </c>
      <c r="N3828" s="6">
        <v>0</v>
      </c>
    </row>
    <row r="3829" spans="5:14" ht="62.5" x14ac:dyDescent="0.3">
      <c r="E3829" s="3" t="s">
        <v>1793</v>
      </c>
      <c r="F3829" s="4"/>
      <c r="G3829" s="5">
        <v>9</v>
      </c>
      <c r="H3829" s="7">
        <v>3</v>
      </c>
      <c r="I3829" s="1">
        <v>6</v>
      </c>
      <c r="J3829" s="1">
        <v>0</v>
      </c>
      <c r="K3829" s="1">
        <v>0</v>
      </c>
      <c r="L3829" s="1">
        <v>0</v>
      </c>
      <c r="M3829" s="1">
        <v>0</v>
      </c>
      <c r="N3829" s="6">
        <v>0</v>
      </c>
    </row>
    <row r="3830" spans="5:14" x14ac:dyDescent="0.3">
      <c r="E3830" s="3" t="s">
        <v>1794</v>
      </c>
      <c r="F3830" s="4"/>
      <c r="G3830" s="5">
        <v>47</v>
      </c>
      <c r="H3830" s="7">
        <v>11</v>
      </c>
      <c r="I3830" s="1">
        <v>20</v>
      </c>
      <c r="J3830" s="1">
        <v>7</v>
      </c>
      <c r="K3830" s="1">
        <v>4</v>
      </c>
      <c r="L3830" s="1">
        <v>1</v>
      </c>
      <c r="M3830" s="1">
        <v>2</v>
      </c>
      <c r="N3830" s="6">
        <v>2</v>
      </c>
    </row>
    <row r="3831" spans="5:14" ht="37.5" x14ac:dyDescent="0.3">
      <c r="E3831" s="3" t="s">
        <v>1795</v>
      </c>
      <c r="F3831" s="4"/>
      <c r="G3831" s="5">
        <v>0</v>
      </c>
      <c r="H3831" s="7">
        <v>0</v>
      </c>
      <c r="I3831" s="1">
        <v>0</v>
      </c>
      <c r="J3831" s="1">
        <v>0</v>
      </c>
      <c r="K3831" s="1">
        <v>0</v>
      </c>
      <c r="L3831" s="1">
        <v>0</v>
      </c>
      <c r="M3831" s="1">
        <v>0</v>
      </c>
      <c r="N3831" s="6">
        <v>0</v>
      </c>
    </row>
    <row r="3832" spans="5:14" ht="25" x14ac:dyDescent="0.3">
      <c r="E3832" s="3" t="s">
        <v>1796</v>
      </c>
      <c r="F3832" s="4"/>
      <c r="G3832" s="5">
        <v>197</v>
      </c>
      <c r="H3832" s="7">
        <v>71</v>
      </c>
      <c r="I3832" s="1">
        <v>80</v>
      </c>
      <c r="J3832" s="1">
        <v>29</v>
      </c>
      <c r="K3832" s="1">
        <v>12</v>
      </c>
      <c r="L3832" s="1">
        <v>2</v>
      </c>
      <c r="M3832" s="1">
        <v>2</v>
      </c>
      <c r="N3832" s="6">
        <v>1</v>
      </c>
    </row>
    <row r="3833" spans="5:14" ht="25" x14ac:dyDescent="0.3">
      <c r="E3833" s="3" t="s">
        <v>1797</v>
      </c>
      <c r="F3833" s="4"/>
      <c r="G3833" s="5">
        <v>133</v>
      </c>
      <c r="H3833" s="7">
        <v>49</v>
      </c>
      <c r="I3833" s="1">
        <v>54</v>
      </c>
      <c r="J3833" s="1">
        <v>18</v>
      </c>
      <c r="K3833" s="1">
        <v>10</v>
      </c>
      <c r="L3833" s="1">
        <v>1</v>
      </c>
      <c r="M3833" s="1">
        <v>0</v>
      </c>
      <c r="N3833" s="6">
        <v>1</v>
      </c>
    </row>
    <row r="3834" spans="5:14" ht="37.5" x14ac:dyDescent="0.3">
      <c r="E3834" s="3" t="s">
        <v>1798</v>
      </c>
      <c r="F3834" s="4"/>
      <c r="G3834" s="5">
        <v>10</v>
      </c>
      <c r="H3834" s="7">
        <v>2</v>
      </c>
      <c r="I3834" s="1">
        <v>6</v>
      </c>
      <c r="J3834" s="1">
        <v>2</v>
      </c>
      <c r="K3834" s="1">
        <v>0</v>
      </c>
      <c r="L3834" s="1">
        <v>0</v>
      </c>
      <c r="M3834" s="1">
        <v>0</v>
      </c>
      <c r="N3834" s="6">
        <v>0</v>
      </c>
    </row>
    <row r="3835" spans="5:14" ht="25" x14ac:dyDescent="0.3">
      <c r="E3835" s="3" t="s">
        <v>1799</v>
      </c>
      <c r="F3835" s="4"/>
      <c r="G3835" s="5">
        <v>64</v>
      </c>
      <c r="H3835" s="7">
        <v>24</v>
      </c>
      <c r="I3835" s="1">
        <v>21</v>
      </c>
      <c r="J3835" s="1">
        <v>13</v>
      </c>
      <c r="K3835" s="1">
        <v>5</v>
      </c>
      <c r="L3835" s="1">
        <v>1</v>
      </c>
      <c r="M3835" s="1">
        <v>0</v>
      </c>
      <c r="N3835" s="6">
        <v>0</v>
      </c>
    </row>
    <row r="3836" spans="5:14" ht="25" x14ac:dyDescent="0.3">
      <c r="E3836" s="3" t="s">
        <v>1800</v>
      </c>
      <c r="F3836" s="4"/>
      <c r="G3836" s="5">
        <v>15</v>
      </c>
      <c r="H3836" s="7">
        <v>6</v>
      </c>
      <c r="I3836" s="1">
        <v>7</v>
      </c>
      <c r="J3836" s="1">
        <v>1</v>
      </c>
      <c r="K3836" s="1">
        <v>1</v>
      </c>
      <c r="L3836" s="1">
        <v>0</v>
      </c>
      <c r="M3836" s="1">
        <v>0</v>
      </c>
      <c r="N3836" s="6">
        <v>0</v>
      </c>
    </row>
    <row r="3837" spans="5:14" ht="62.5" x14ac:dyDescent="0.3">
      <c r="E3837" s="3" t="s">
        <v>1801</v>
      </c>
      <c r="F3837" s="4"/>
      <c r="G3837" s="5">
        <v>3</v>
      </c>
      <c r="H3837" s="7">
        <v>1</v>
      </c>
      <c r="I3837" s="1">
        <v>1</v>
      </c>
      <c r="J3837" s="1">
        <v>1</v>
      </c>
      <c r="K3837" s="1">
        <v>0</v>
      </c>
      <c r="L3837" s="1">
        <v>0</v>
      </c>
      <c r="M3837" s="1">
        <v>0</v>
      </c>
      <c r="N3837" s="6">
        <v>0</v>
      </c>
    </row>
    <row r="3838" spans="5:14" ht="62.5" x14ac:dyDescent="0.3">
      <c r="E3838" s="3" t="s">
        <v>1802</v>
      </c>
      <c r="F3838" s="4"/>
      <c r="G3838" s="5">
        <v>2</v>
      </c>
      <c r="H3838" s="7">
        <v>2</v>
      </c>
      <c r="I3838" s="1">
        <v>0</v>
      </c>
      <c r="J3838" s="1">
        <v>0</v>
      </c>
      <c r="K3838" s="1">
        <v>0</v>
      </c>
      <c r="L3838" s="1">
        <v>0</v>
      </c>
      <c r="M3838" s="1">
        <v>0</v>
      </c>
      <c r="N3838" s="6">
        <v>0</v>
      </c>
    </row>
    <row r="3839" spans="5:14" x14ac:dyDescent="0.3">
      <c r="E3839" s="3" t="s">
        <v>1803</v>
      </c>
      <c r="F3839" s="4"/>
      <c r="G3839" s="5">
        <v>8</v>
      </c>
      <c r="H3839" s="7">
        <v>3</v>
      </c>
      <c r="I3839" s="1">
        <v>4</v>
      </c>
      <c r="J3839" s="1">
        <v>1</v>
      </c>
      <c r="K3839" s="1">
        <v>0</v>
      </c>
      <c r="L3839" s="1">
        <v>0</v>
      </c>
      <c r="M3839" s="1">
        <v>0</v>
      </c>
      <c r="N3839" s="6">
        <v>0</v>
      </c>
    </row>
    <row r="3840" spans="5:14" ht="37.5" x14ac:dyDescent="0.3">
      <c r="E3840" s="3" t="s">
        <v>1804</v>
      </c>
      <c r="F3840" s="4"/>
      <c r="G3840" s="5">
        <v>0</v>
      </c>
      <c r="H3840" s="7">
        <v>0</v>
      </c>
      <c r="I3840" s="1">
        <v>0</v>
      </c>
      <c r="J3840" s="1">
        <v>0</v>
      </c>
      <c r="K3840" s="1">
        <v>0</v>
      </c>
      <c r="L3840" s="1">
        <v>0</v>
      </c>
      <c r="M3840" s="1">
        <v>0</v>
      </c>
      <c r="N3840" s="6">
        <v>0</v>
      </c>
    </row>
    <row r="3841" spans="5:14" ht="25" x14ac:dyDescent="0.3">
      <c r="E3841" s="3" t="s">
        <v>1805</v>
      </c>
      <c r="F3841" s="4"/>
      <c r="G3841" s="5">
        <v>226</v>
      </c>
      <c r="H3841" s="7">
        <v>35</v>
      </c>
      <c r="I3841" s="1">
        <v>65</v>
      </c>
      <c r="J3841" s="1">
        <v>69</v>
      </c>
      <c r="K3841" s="1">
        <v>34</v>
      </c>
      <c r="L3841" s="1">
        <v>21</v>
      </c>
      <c r="M3841" s="1">
        <v>2</v>
      </c>
      <c r="N3841" s="6">
        <v>0</v>
      </c>
    </row>
    <row r="3842" spans="5:14" ht="25" x14ac:dyDescent="0.3">
      <c r="E3842" s="3" t="s">
        <v>1806</v>
      </c>
      <c r="F3842" s="4"/>
      <c r="G3842" s="5">
        <v>218</v>
      </c>
      <c r="H3842" s="7">
        <v>31</v>
      </c>
      <c r="I3842" s="1">
        <v>68</v>
      </c>
      <c r="J3842" s="1">
        <v>65</v>
      </c>
      <c r="K3842" s="1">
        <v>32</v>
      </c>
      <c r="L3842" s="1">
        <v>20</v>
      </c>
      <c r="M3842" s="1">
        <v>2</v>
      </c>
      <c r="N3842" s="6">
        <v>0</v>
      </c>
    </row>
    <row r="3843" spans="5:14" ht="37.5" x14ac:dyDescent="0.3">
      <c r="E3843" s="3" t="s">
        <v>1807</v>
      </c>
      <c r="F3843" s="4"/>
      <c r="G3843" s="5">
        <v>90</v>
      </c>
      <c r="H3843" s="7">
        <v>14</v>
      </c>
      <c r="I3843" s="1">
        <v>33</v>
      </c>
      <c r="J3843" s="1">
        <v>23</v>
      </c>
      <c r="K3843" s="1">
        <v>13</v>
      </c>
      <c r="L3843" s="1">
        <v>6</v>
      </c>
      <c r="M3843" s="1">
        <v>1</v>
      </c>
      <c r="N3843" s="6">
        <v>0</v>
      </c>
    </row>
    <row r="3844" spans="5:14" ht="25" x14ac:dyDescent="0.3">
      <c r="E3844" s="3" t="s">
        <v>1808</v>
      </c>
      <c r="F3844" s="4"/>
      <c r="G3844" s="5">
        <v>4</v>
      </c>
      <c r="H3844" s="7">
        <v>1</v>
      </c>
      <c r="I3844" s="1">
        <v>1</v>
      </c>
      <c r="J3844" s="1">
        <v>1</v>
      </c>
      <c r="K3844" s="1">
        <v>0</v>
      </c>
      <c r="L3844" s="1">
        <v>1</v>
      </c>
      <c r="M3844" s="1">
        <v>0</v>
      </c>
      <c r="N3844" s="6">
        <v>0</v>
      </c>
    </row>
    <row r="3845" spans="5:14" ht="25" x14ac:dyDescent="0.3">
      <c r="E3845" s="3" t="s">
        <v>1809</v>
      </c>
      <c r="F3845" s="4"/>
      <c r="G3845" s="5">
        <v>5</v>
      </c>
      <c r="H3845" s="7">
        <v>2</v>
      </c>
      <c r="I3845" s="1">
        <v>1</v>
      </c>
      <c r="J3845" s="1">
        <v>1</v>
      </c>
      <c r="K3845" s="1">
        <v>1</v>
      </c>
      <c r="L3845" s="1">
        <v>0</v>
      </c>
      <c r="M3845" s="1">
        <v>0</v>
      </c>
      <c r="N3845" s="6">
        <v>0</v>
      </c>
    </row>
    <row r="3846" spans="5:14" ht="62.5" x14ac:dyDescent="0.3">
      <c r="E3846" s="3" t="s">
        <v>1810</v>
      </c>
      <c r="F3846" s="4"/>
      <c r="G3846" s="5">
        <v>7</v>
      </c>
      <c r="H3846" s="7">
        <v>0</v>
      </c>
      <c r="I3846" s="1">
        <v>1</v>
      </c>
      <c r="J3846" s="1">
        <v>1</v>
      </c>
      <c r="K3846" s="1">
        <v>4</v>
      </c>
      <c r="L3846" s="1">
        <v>1</v>
      </c>
      <c r="M3846" s="1">
        <v>0</v>
      </c>
      <c r="N3846" s="6">
        <v>0</v>
      </c>
    </row>
    <row r="3847" spans="5:14" ht="62.5" x14ac:dyDescent="0.3">
      <c r="E3847" s="3" t="s">
        <v>1811</v>
      </c>
      <c r="F3847" s="4"/>
      <c r="G3847" s="5">
        <v>2</v>
      </c>
      <c r="H3847" s="7">
        <v>0</v>
      </c>
      <c r="I3847" s="1">
        <v>0</v>
      </c>
      <c r="J3847" s="1">
        <v>2</v>
      </c>
      <c r="K3847" s="1">
        <v>0</v>
      </c>
      <c r="L3847" s="1">
        <v>0</v>
      </c>
      <c r="M3847" s="1">
        <v>0</v>
      </c>
      <c r="N3847" s="6">
        <v>0</v>
      </c>
    </row>
    <row r="3848" spans="5:14" x14ac:dyDescent="0.3">
      <c r="E3848" s="3" t="s">
        <v>1812</v>
      </c>
      <c r="F3848" s="4"/>
      <c r="G3848" s="5">
        <v>13</v>
      </c>
      <c r="H3848" s="7">
        <v>2</v>
      </c>
      <c r="I3848" s="1">
        <v>2</v>
      </c>
      <c r="J3848" s="1">
        <v>5</v>
      </c>
      <c r="K3848" s="1">
        <v>4</v>
      </c>
      <c r="L3848" s="1">
        <v>0</v>
      </c>
      <c r="M3848" s="1">
        <v>0</v>
      </c>
      <c r="N3848" s="6">
        <v>0</v>
      </c>
    </row>
    <row r="3849" spans="5:14" ht="37.5" x14ac:dyDescent="0.3">
      <c r="E3849" s="3" t="s">
        <v>1813</v>
      </c>
      <c r="F3849" s="4"/>
      <c r="G3849" s="5">
        <v>0</v>
      </c>
      <c r="H3849" s="7">
        <v>0</v>
      </c>
      <c r="I3849" s="1">
        <v>0</v>
      </c>
      <c r="J3849" s="1">
        <v>0</v>
      </c>
      <c r="K3849" s="1">
        <v>0</v>
      </c>
      <c r="L3849" s="1">
        <v>0</v>
      </c>
      <c r="M3849" s="1">
        <v>0</v>
      </c>
      <c r="N3849" s="6">
        <v>0</v>
      </c>
    </row>
    <row r="3850" spans="5:14" ht="25" x14ac:dyDescent="0.3">
      <c r="E3850" s="3" t="s">
        <v>1814</v>
      </c>
      <c r="F3850" s="4"/>
      <c r="G3850" s="5">
        <v>1580</v>
      </c>
      <c r="H3850" s="7">
        <v>245</v>
      </c>
      <c r="I3850" s="1">
        <v>474</v>
      </c>
      <c r="J3850" s="1">
        <v>494</v>
      </c>
      <c r="K3850" s="1">
        <v>228</v>
      </c>
      <c r="L3850" s="1">
        <v>127</v>
      </c>
      <c r="M3850" s="1">
        <v>9</v>
      </c>
      <c r="N3850" s="6">
        <v>3</v>
      </c>
    </row>
    <row r="3851" spans="5:14" ht="25" x14ac:dyDescent="0.3">
      <c r="E3851" s="3" t="s">
        <v>1815</v>
      </c>
      <c r="F3851" s="4"/>
      <c r="G3851" s="5">
        <v>1593</v>
      </c>
      <c r="H3851" s="7">
        <v>253</v>
      </c>
      <c r="I3851" s="1">
        <v>467</v>
      </c>
      <c r="J3851" s="1">
        <v>503</v>
      </c>
      <c r="K3851" s="1">
        <v>231</v>
      </c>
      <c r="L3851" s="1">
        <v>127</v>
      </c>
      <c r="M3851" s="1">
        <v>10</v>
      </c>
      <c r="N3851" s="6">
        <v>2</v>
      </c>
    </row>
    <row r="3852" spans="5:14" ht="37.5" x14ac:dyDescent="0.3">
      <c r="E3852" s="3" t="s">
        <v>1816</v>
      </c>
      <c r="F3852" s="4"/>
      <c r="G3852" s="5">
        <v>545</v>
      </c>
      <c r="H3852" s="7">
        <v>97</v>
      </c>
      <c r="I3852" s="1">
        <v>169</v>
      </c>
      <c r="J3852" s="1">
        <v>163</v>
      </c>
      <c r="K3852" s="1">
        <v>77</v>
      </c>
      <c r="L3852" s="1">
        <v>36</v>
      </c>
      <c r="M3852" s="1">
        <v>2</v>
      </c>
      <c r="N3852" s="6">
        <v>1</v>
      </c>
    </row>
    <row r="3853" spans="5:14" ht="25" x14ac:dyDescent="0.3">
      <c r="E3853" s="3" t="s">
        <v>1817</v>
      </c>
      <c r="F3853" s="4"/>
      <c r="G3853" s="5">
        <v>60</v>
      </c>
      <c r="H3853" s="7">
        <v>9</v>
      </c>
      <c r="I3853" s="1">
        <v>9</v>
      </c>
      <c r="J3853" s="1">
        <v>16</v>
      </c>
      <c r="K3853" s="1">
        <v>15</v>
      </c>
      <c r="L3853" s="1">
        <v>11</v>
      </c>
      <c r="M3853" s="1">
        <v>0</v>
      </c>
      <c r="N3853" s="6">
        <v>0</v>
      </c>
    </row>
    <row r="3854" spans="5:14" ht="25" x14ac:dyDescent="0.3">
      <c r="E3854" s="3" t="s">
        <v>1818</v>
      </c>
      <c r="F3854" s="4"/>
      <c r="G3854" s="5">
        <v>33</v>
      </c>
      <c r="H3854" s="7">
        <v>8</v>
      </c>
      <c r="I3854" s="1">
        <v>10</v>
      </c>
      <c r="J3854" s="1">
        <v>7</v>
      </c>
      <c r="K3854" s="1">
        <v>5</v>
      </c>
      <c r="L3854" s="1">
        <v>3</v>
      </c>
      <c r="M3854" s="1">
        <v>0</v>
      </c>
      <c r="N3854" s="6">
        <v>0</v>
      </c>
    </row>
    <row r="3855" spans="5:14" ht="62.5" x14ac:dyDescent="0.3">
      <c r="E3855" s="3" t="s">
        <v>1819</v>
      </c>
      <c r="F3855" s="4"/>
      <c r="G3855" s="5">
        <v>7</v>
      </c>
      <c r="H3855" s="7">
        <v>0</v>
      </c>
      <c r="I3855" s="1">
        <v>2</v>
      </c>
      <c r="J3855" s="1">
        <v>2</v>
      </c>
      <c r="K3855" s="1">
        <v>3</v>
      </c>
      <c r="L3855" s="1">
        <v>0</v>
      </c>
      <c r="M3855" s="1">
        <v>0</v>
      </c>
      <c r="N3855" s="6">
        <v>0</v>
      </c>
    </row>
    <row r="3856" spans="5:14" ht="62.5" x14ac:dyDescent="0.3">
      <c r="E3856" s="3" t="s">
        <v>1820</v>
      </c>
      <c r="F3856" s="4"/>
      <c r="G3856" s="5">
        <v>2</v>
      </c>
      <c r="H3856" s="7">
        <v>1</v>
      </c>
      <c r="I3856" s="1">
        <v>1</v>
      </c>
      <c r="J3856" s="1">
        <v>0</v>
      </c>
      <c r="K3856" s="1">
        <v>0</v>
      </c>
      <c r="L3856" s="1">
        <v>0</v>
      </c>
      <c r="M3856" s="1">
        <v>0</v>
      </c>
      <c r="N3856" s="6">
        <v>0</v>
      </c>
    </row>
    <row r="3857" spans="5:14" x14ac:dyDescent="0.3">
      <c r="E3857" s="3" t="s">
        <v>1821</v>
      </c>
      <c r="F3857" s="4"/>
      <c r="G3857" s="5">
        <v>53</v>
      </c>
      <c r="H3857" s="7">
        <v>12</v>
      </c>
      <c r="I3857" s="1">
        <v>12</v>
      </c>
      <c r="J3857" s="1">
        <v>13</v>
      </c>
      <c r="K3857" s="1">
        <v>11</v>
      </c>
      <c r="L3857" s="1">
        <v>4</v>
      </c>
      <c r="M3857" s="1">
        <v>1</v>
      </c>
      <c r="N3857" s="6">
        <v>0</v>
      </c>
    </row>
    <row r="3858" spans="5:14" ht="37.5" x14ac:dyDescent="0.3">
      <c r="E3858" s="3" t="s">
        <v>1822</v>
      </c>
      <c r="F3858" s="4"/>
      <c r="G3858" s="5">
        <v>0</v>
      </c>
      <c r="H3858" s="7">
        <v>0</v>
      </c>
      <c r="I3858" s="1">
        <v>0</v>
      </c>
      <c r="J3858" s="1">
        <v>0</v>
      </c>
      <c r="K3858" s="1">
        <v>0</v>
      </c>
      <c r="L3858" s="1">
        <v>0</v>
      </c>
      <c r="M3858" s="1">
        <v>0</v>
      </c>
      <c r="N3858" s="6">
        <v>0</v>
      </c>
    </row>
    <row r="3859" spans="5:14" ht="25" x14ac:dyDescent="0.3">
      <c r="E3859" s="3" t="s">
        <v>1823</v>
      </c>
      <c r="F3859" s="4"/>
      <c r="G3859" s="5">
        <v>4070</v>
      </c>
      <c r="H3859" s="7">
        <v>707</v>
      </c>
      <c r="I3859" s="1">
        <v>1281</v>
      </c>
      <c r="J3859" s="1">
        <v>1184</v>
      </c>
      <c r="K3859" s="1">
        <v>610</v>
      </c>
      <c r="L3859" s="1">
        <v>252</v>
      </c>
      <c r="M3859" s="1">
        <v>33</v>
      </c>
      <c r="N3859" s="6">
        <v>3</v>
      </c>
    </row>
    <row r="3860" spans="5:14" ht="25" x14ac:dyDescent="0.3">
      <c r="E3860" s="3" t="s">
        <v>1824</v>
      </c>
      <c r="F3860" s="4"/>
      <c r="G3860" s="5">
        <v>3656</v>
      </c>
      <c r="H3860" s="7">
        <v>627</v>
      </c>
      <c r="I3860" s="1">
        <v>1176</v>
      </c>
      <c r="J3860" s="1">
        <v>1094</v>
      </c>
      <c r="K3860" s="1">
        <v>524</v>
      </c>
      <c r="L3860" s="1">
        <v>204</v>
      </c>
      <c r="M3860" s="1">
        <v>29</v>
      </c>
      <c r="N3860" s="6">
        <v>2</v>
      </c>
    </row>
    <row r="3861" spans="5:14" ht="37.5" x14ac:dyDescent="0.3">
      <c r="E3861" s="3" t="s">
        <v>1825</v>
      </c>
      <c r="F3861" s="4"/>
      <c r="G3861" s="5">
        <v>1115</v>
      </c>
      <c r="H3861" s="7">
        <v>224</v>
      </c>
      <c r="I3861" s="1">
        <v>369</v>
      </c>
      <c r="J3861" s="1">
        <v>319</v>
      </c>
      <c r="K3861" s="1">
        <v>140</v>
      </c>
      <c r="L3861" s="1">
        <v>51</v>
      </c>
      <c r="M3861" s="1">
        <v>11</v>
      </c>
      <c r="N3861" s="6">
        <v>1</v>
      </c>
    </row>
    <row r="3862" spans="5:14" ht="25" x14ac:dyDescent="0.3">
      <c r="E3862" s="3" t="s">
        <v>1826</v>
      </c>
      <c r="F3862" s="4"/>
      <c r="G3862" s="5">
        <v>393</v>
      </c>
      <c r="H3862" s="7">
        <v>61</v>
      </c>
      <c r="I3862" s="1">
        <v>139</v>
      </c>
      <c r="J3862" s="1">
        <v>91</v>
      </c>
      <c r="K3862" s="1">
        <v>71</v>
      </c>
      <c r="L3862" s="1">
        <v>29</v>
      </c>
      <c r="M3862" s="1">
        <v>2</v>
      </c>
      <c r="N3862" s="6">
        <v>0</v>
      </c>
    </row>
    <row r="3863" spans="5:14" ht="25" x14ac:dyDescent="0.3">
      <c r="E3863" s="3" t="s">
        <v>1827</v>
      </c>
      <c r="F3863" s="4"/>
      <c r="G3863" s="5">
        <v>110</v>
      </c>
      <c r="H3863" s="7">
        <v>22</v>
      </c>
      <c r="I3863" s="1">
        <v>42</v>
      </c>
      <c r="J3863" s="1">
        <v>30</v>
      </c>
      <c r="K3863" s="1">
        <v>11</v>
      </c>
      <c r="L3863" s="1">
        <v>5</v>
      </c>
      <c r="M3863" s="1">
        <v>0</v>
      </c>
      <c r="N3863" s="6">
        <v>0</v>
      </c>
    </row>
    <row r="3864" spans="5:14" ht="62.5" x14ac:dyDescent="0.3">
      <c r="E3864" s="3" t="s">
        <v>1828</v>
      </c>
      <c r="F3864" s="4"/>
      <c r="G3864" s="5">
        <v>53</v>
      </c>
      <c r="H3864" s="7">
        <v>8</v>
      </c>
      <c r="I3864" s="1">
        <v>13</v>
      </c>
      <c r="J3864" s="1">
        <v>19</v>
      </c>
      <c r="K3864" s="1">
        <v>8</v>
      </c>
      <c r="L3864" s="1">
        <v>5</v>
      </c>
      <c r="M3864" s="1">
        <v>0</v>
      </c>
      <c r="N3864" s="6">
        <v>0</v>
      </c>
    </row>
    <row r="3865" spans="5:14" ht="62.5" x14ac:dyDescent="0.3">
      <c r="E3865" s="3" t="s">
        <v>1829</v>
      </c>
      <c r="F3865" s="4"/>
      <c r="G3865" s="5">
        <v>22</v>
      </c>
      <c r="H3865" s="7">
        <v>1</v>
      </c>
      <c r="I3865" s="1">
        <v>7</v>
      </c>
      <c r="J3865" s="1">
        <v>7</v>
      </c>
      <c r="K3865" s="1">
        <v>2</v>
      </c>
      <c r="L3865" s="1">
        <v>5</v>
      </c>
      <c r="M3865" s="1">
        <v>0</v>
      </c>
      <c r="N3865" s="6">
        <v>0</v>
      </c>
    </row>
    <row r="3866" spans="5:14" x14ac:dyDescent="0.3">
      <c r="E3866" s="3" t="s">
        <v>1830</v>
      </c>
      <c r="F3866" s="4"/>
      <c r="G3866" s="5">
        <v>119</v>
      </c>
      <c r="H3866" s="7">
        <v>9</v>
      </c>
      <c r="I3866" s="1">
        <v>38</v>
      </c>
      <c r="J3866" s="1">
        <v>36</v>
      </c>
      <c r="K3866" s="1">
        <v>22</v>
      </c>
      <c r="L3866" s="1">
        <v>12</v>
      </c>
      <c r="M3866" s="1">
        <v>2</v>
      </c>
      <c r="N3866" s="6">
        <v>0</v>
      </c>
    </row>
    <row r="3867" spans="5:14" ht="37.5" x14ac:dyDescent="0.3">
      <c r="E3867" s="3" t="s">
        <v>1831</v>
      </c>
      <c r="F3867" s="4"/>
      <c r="G3867" s="5">
        <v>2</v>
      </c>
      <c r="H3867" s="7">
        <v>0</v>
      </c>
      <c r="I3867" s="1">
        <v>0</v>
      </c>
      <c r="J3867" s="1">
        <v>0</v>
      </c>
      <c r="K3867" s="1">
        <v>2</v>
      </c>
      <c r="L3867" s="1">
        <v>0</v>
      </c>
      <c r="M3867" s="1">
        <v>0</v>
      </c>
      <c r="N3867" s="6">
        <v>0</v>
      </c>
    </row>
    <row r="3868" spans="5:14" ht="25" x14ac:dyDescent="0.3">
      <c r="E3868" s="3" t="s">
        <v>1832</v>
      </c>
      <c r="F3868" s="4"/>
      <c r="G3868" s="5">
        <v>6945</v>
      </c>
      <c r="H3868" s="7">
        <v>1472</v>
      </c>
      <c r="I3868" s="1">
        <v>2483</v>
      </c>
      <c r="J3868" s="1">
        <v>1811</v>
      </c>
      <c r="K3868" s="1">
        <v>765</v>
      </c>
      <c r="L3868" s="1">
        <v>309</v>
      </c>
      <c r="M3868" s="1">
        <v>91</v>
      </c>
      <c r="N3868" s="6">
        <v>14</v>
      </c>
    </row>
    <row r="3869" spans="5:14" ht="25" x14ac:dyDescent="0.3">
      <c r="E3869" s="3" t="s">
        <v>1833</v>
      </c>
      <c r="F3869" s="4"/>
      <c r="G3869" s="5">
        <v>6435</v>
      </c>
      <c r="H3869" s="7">
        <v>1339</v>
      </c>
      <c r="I3869" s="1">
        <v>2295</v>
      </c>
      <c r="J3869" s="1">
        <v>1737</v>
      </c>
      <c r="K3869" s="1">
        <v>716</v>
      </c>
      <c r="L3869" s="1">
        <v>260</v>
      </c>
      <c r="M3869" s="1">
        <v>79</v>
      </c>
      <c r="N3869" s="6">
        <v>9</v>
      </c>
    </row>
    <row r="3870" spans="5:14" ht="37.5" x14ac:dyDescent="0.3">
      <c r="E3870" s="3" t="s">
        <v>1834</v>
      </c>
      <c r="F3870" s="4"/>
      <c r="G3870" s="5">
        <v>1938</v>
      </c>
      <c r="H3870" s="7">
        <v>465</v>
      </c>
      <c r="I3870" s="1">
        <v>720</v>
      </c>
      <c r="J3870" s="1">
        <v>484</v>
      </c>
      <c r="K3870" s="1">
        <v>178</v>
      </c>
      <c r="L3870" s="1">
        <v>61</v>
      </c>
      <c r="M3870" s="1">
        <v>27</v>
      </c>
      <c r="N3870" s="6">
        <v>3</v>
      </c>
    </row>
    <row r="3871" spans="5:14" ht="25" x14ac:dyDescent="0.3">
      <c r="E3871" s="3" t="s">
        <v>1835</v>
      </c>
      <c r="F3871" s="4"/>
      <c r="G3871" s="5">
        <v>891</v>
      </c>
      <c r="H3871" s="7">
        <v>194</v>
      </c>
      <c r="I3871" s="1">
        <v>313</v>
      </c>
      <c r="J3871" s="1">
        <v>224</v>
      </c>
      <c r="K3871" s="1">
        <v>95</v>
      </c>
      <c r="L3871" s="1">
        <v>51</v>
      </c>
      <c r="M3871" s="1">
        <v>11</v>
      </c>
      <c r="N3871" s="6">
        <v>3</v>
      </c>
    </row>
    <row r="3872" spans="5:14" ht="25" x14ac:dyDescent="0.3">
      <c r="E3872" s="3" t="s">
        <v>1836</v>
      </c>
      <c r="F3872" s="4"/>
      <c r="G3872" s="5">
        <v>162</v>
      </c>
      <c r="H3872" s="7">
        <v>52</v>
      </c>
      <c r="I3872" s="1">
        <v>49</v>
      </c>
      <c r="J3872" s="1">
        <v>35</v>
      </c>
      <c r="K3872" s="1">
        <v>16</v>
      </c>
      <c r="L3872" s="1">
        <v>6</v>
      </c>
      <c r="M3872" s="1">
        <v>4</v>
      </c>
      <c r="N3872" s="6">
        <v>0</v>
      </c>
    </row>
    <row r="3873" spans="5:14" ht="62.5" x14ac:dyDescent="0.3">
      <c r="E3873" s="3" t="s">
        <v>1837</v>
      </c>
      <c r="F3873" s="4"/>
      <c r="G3873" s="5">
        <v>113</v>
      </c>
      <c r="H3873" s="7">
        <v>18</v>
      </c>
      <c r="I3873" s="1">
        <v>37</v>
      </c>
      <c r="J3873" s="1">
        <v>31</v>
      </c>
      <c r="K3873" s="1">
        <v>19</v>
      </c>
      <c r="L3873" s="1">
        <v>7</v>
      </c>
      <c r="M3873" s="1">
        <v>1</v>
      </c>
      <c r="N3873" s="6">
        <v>0</v>
      </c>
    </row>
    <row r="3874" spans="5:14" ht="62.5" x14ac:dyDescent="0.3">
      <c r="E3874" s="3" t="s">
        <v>1838</v>
      </c>
      <c r="F3874" s="4"/>
      <c r="G3874" s="5">
        <v>40</v>
      </c>
      <c r="H3874" s="7">
        <v>5</v>
      </c>
      <c r="I3874" s="1">
        <v>15</v>
      </c>
      <c r="J3874" s="1">
        <v>8</v>
      </c>
      <c r="K3874" s="1">
        <v>11</v>
      </c>
      <c r="L3874" s="1">
        <v>1</v>
      </c>
      <c r="M3874" s="1">
        <v>0</v>
      </c>
      <c r="N3874" s="6">
        <v>0</v>
      </c>
    </row>
    <row r="3875" spans="5:14" x14ac:dyDescent="0.3">
      <c r="E3875" s="3" t="s">
        <v>1839</v>
      </c>
      <c r="F3875" s="4"/>
      <c r="G3875" s="5">
        <v>189</v>
      </c>
      <c r="H3875" s="7">
        <v>35</v>
      </c>
      <c r="I3875" s="1">
        <v>53</v>
      </c>
      <c r="J3875" s="1">
        <v>60</v>
      </c>
      <c r="K3875" s="1">
        <v>21</v>
      </c>
      <c r="L3875" s="1">
        <v>14</v>
      </c>
      <c r="M3875" s="1">
        <v>6</v>
      </c>
      <c r="N3875" s="6">
        <v>0</v>
      </c>
    </row>
    <row r="3876" spans="5:14" ht="37.5" x14ac:dyDescent="0.3">
      <c r="E3876" s="3" t="s">
        <v>1840</v>
      </c>
      <c r="F3876" s="4"/>
      <c r="G3876" s="5">
        <v>3</v>
      </c>
      <c r="H3876" s="7">
        <v>1</v>
      </c>
      <c r="I3876" s="1">
        <v>0</v>
      </c>
      <c r="J3876" s="1">
        <v>0</v>
      </c>
      <c r="K3876" s="1">
        <v>2</v>
      </c>
      <c r="L3876" s="1">
        <v>0</v>
      </c>
      <c r="M3876" s="1">
        <v>0</v>
      </c>
      <c r="N3876" s="6">
        <v>0</v>
      </c>
    </row>
    <row r="3877" spans="5:14" ht="25" x14ac:dyDescent="0.3">
      <c r="E3877" s="3" t="s">
        <v>1841</v>
      </c>
      <c r="F3877" s="4"/>
      <c r="G3877" s="5">
        <v>5977</v>
      </c>
      <c r="H3877" s="7">
        <v>1213</v>
      </c>
      <c r="I3877" s="1">
        <v>2185</v>
      </c>
      <c r="J3877" s="1">
        <v>1573</v>
      </c>
      <c r="K3877" s="1">
        <v>629</v>
      </c>
      <c r="L3877" s="1">
        <v>255</v>
      </c>
      <c r="M3877" s="1">
        <v>108</v>
      </c>
      <c r="N3877" s="6">
        <v>14</v>
      </c>
    </row>
    <row r="3878" spans="5:14" ht="25" x14ac:dyDescent="0.3">
      <c r="E3878" s="3" t="s">
        <v>1842</v>
      </c>
      <c r="F3878" s="4"/>
      <c r="G3878" s="5">
        <v>5766</v>
      </c>
      <c r="H3878" s="7">
        <v>1154</v>
      </c>
      <c r="I3878" s="1">
        <v>2077</v>
      </c>
      <c r="J3878" s="1">
        <v>1564</v>
      </c>
      <c r="K3878" s="1">
        <v>616</v>
      </c>
      <c r="L3878" s="1">
        <v>240</v>
      </c>
      <c r="M3878" s="1">
        <v>98</v>
      </c>
      <c r="N3878" s="6">
        <v>17</v>
      </c>
    </row>
    <row r="3879" spans="5:14" ht="37.5" x14ac:dyDescent="0.3">
      <c r="E3879" s="3" t="s">
        <v>1843</v>
      </c>
      <c r="F3879" s="4"/>
      <c r="G3879" s="5">
        <v>1511</v>
      </c>
      <c r="H3879" s="7">
        <v>325</v>
      </c>
      <c r="I3879" s="1">
        <v>573</v>
      </c>
      <c r="J3879" s="1">
        <v>401</v>
      </c>
      <c r="K3879" s="1">
        <v>145</v>
      </c>
      <c r="L3879" s="1">
        <v>38</v>
      </c>
      <c r="M3879" s="1">
        <v>25</v>
      </c>
      <c r="N3879" s="6">
        <v>4</v>
      </c>
    </row>
    <row r="3880" spans="5:14" ht="25" x14ac:dyDescent="0.3">
      <c r="E3880" s="3" t="s">
        <v>1844</v>
      </c>
      <c r="F3880" s="4"/>
      <c r="G3880" s="5">
        <v>930</v>
      </c>
      <c r="H3880" s="7">
        <v>184</v>
      </c>
      <c r="I3880" s="1">
        <v>327</v>
      </c>
      <c r="J3880" s="1">
        <v>258</v>
      </c>
      <c r="K3880" s="1">
        <v>95</v>
      </c>
      <c r="L3880" s="1">
        <v>44</v>
      </c>
      <c r="M3880" s="1">
        <v>19</v>
      </c>
      <c r="N3880" s="6">
        <v>3</v>
      </c>
    </row>
    <row r="3881" spans="5:14" ht="25" x14ac:dyDescent="0.3">
      <c r="E3881" s="3" t="s">
        <v>1845</v>
      </c>
      <c r="F3881" s="4"/>
      <c r="G3881" s="5">
        <v>150</v>
      </c>
      <c r="H3881" s="7">
        <v>32</v>
      </c>
      <c r="I3881" s="1">
        <v>60</v>
      </c>
      <c r="J3881" s="1">
        <v>37</v>
      </c>
      <c r="K3881" s="1">
        <v>12</v>
      </c>
      <c r="L3881" s="1">
        <v>5</v>
      </c>
      <c r="M3881" s="1">
        <v>3</v>
      </c>
      <c r="N3881" s="6">
        <v>1</v>
      </c>
    </row>
    <row r="3882" spans="5:14" ht="62.5" x14ac:dyDescent="0.3">
      <c r="E3882" s="3" t="s">
        <v>1846</v>
      </c>
      <c r="F3882" s="4"/>
      <c r="G3882" s="5">
        <v>96</v>
      </c>
      <c r="H3882" s="7">
        <v>20</v>
      </c>
      <c r="I3882" s="1">
        <v>29</v>
      </c>
      <c r="J3882" s="1">
        <v>31</v>
      </c>
      <c r="K3882" s="1">
        <v>7</v>
      </c>
      <c r="L3882" s="1">
        <v>6</v>
      </c>
      <c r="M3882" s="1">
        <v>1</v>
      </c>
      <c r="N3882" s="6">
        <v>2</v>
      </c>
    </row>
    <row r="3883" spans="5:14" ht="62.5" x14ac:dyDescent="0.3">
      <c r="E3883" s="3" t="s">
        <v>1847</v>
      </c>
      <c r="F3883" s="4"/>
      <c r="G3883" s="5">
        <v>37</v>
      </c>
      <c r="H3883" s="7">
        <v>7</v>
      </c>
      <c r="I3883" s="1">
        <v>17</v>
      </c>
      <c r="J3883" s="1">
        <v>7</v>
      </c>
      <c r="K3883" s="1">
        <v>4</v>
      </c>
      <c r="L3883" s="1">
        <v>1</v>
      </c>
      <c r="M3883" s="1">
        <v>0</v>
      </c>
      <c r="N3883" s="6">
        <v>1</v>
      </c>
    </row>
    <row r="3884" spans="5:14" x14ac:dyDescent="0.3">
      <c r="E3884" s="3" t="s">
        <v>1848</v>
      </c>
      <c r="F3884" s="4"/>
      <c r="G3884" s="5">
        <v>209</v>
      </c>
      <c r="H3884" s="7">
        <v>42</v>
      </c>
      <c r="I3884" s="1">
        <v>61</v>
      </c>
      <c r="J3884" s="1">
        <v>60</v>
      </c>
      <c r="K3884" s="1">
        <v>23</v>
      </c>
      <c r="L3884" s="1">
        <v>17</v>
      </c>
      <c r="M3884" s="1">
        <v>5</v>
      </c>
      <c r="N3884" s="6">
        <v>1</v>
      </c>
    </row>
    <row r="3885" spans="5:14" ht="37.5" x14ac:dyDescent="0.3">
      <c r="E3885" s="3" t="s">
        <v>1849</v>
      </c>
      <c r="F3885" s="4"/>
      <c r="G3885" s="5">
        <v>1</v>
      </c>
      <c r="H3885" s="7">
        <v>0</v>
      </c>
      <c r="I3885" s="1">
        <v>0</v>
      </c>
      <c r="J3885" s="1">
        <v>1</v>
      </c>
      <c r="K3885" s="1">
        <v>0</v>
      </c>
      <c r="L3885" s="1">
        <v>0</v>
      </c>
      <c r="M3885" s="1">
        <v>0</v>
      </c>
      <c r="N3885" s="6">
        <v>0</v>
      </c>
    </row>
    <row r="3886" spans="5:14" ht="25" x14ac:dyDescent="0.3">
      <c r="E3886" s="3" t="s">
        <v>1850</v>
      </c>
      <c r="F3886" s="4"/>
      <c r="G3886" s="5">
        <v>2246</v>
      </c>
      <c r="H3886" s="7">
        <v>520</v>
      </c>
      <c r="I3886" s="1">
        <v>904</v>
      </c>
      <c r="J3886" s="1">
        <v>534</v>
      </c>
      <c r="K3886" s="1">
        <v>176</v>
      </c>
      <c r="L3886" s="1">
        <v>65</v>
      </c>
      <c r="M3886" s="1">
        <v>42</v>
      </c>
      <c r="N3886" s="6">
        <v>5</v>
      </c>
    </row>
    <row r="3887" spans="5:14" ht="25" x14ac:dyDescent="0.3">
      <c r="E3887" s="3" t="s">
        <v>1851</v>
      </c>
      <c r="F3887" s="4"/>
      <c r="G3887" s="5">
        <v>2160</v>
      </c>
      <c r="H3887" s="7">
        <v>480</v>
      </c>
      <c r="I3887" s="1">
        <v>846</v>
      </c>
      <c r="J3887" s="1">
        <v>554</v>
      </c>
      <c r="K3887" s="1">
        <v>175</v>
      </c>
      <c r="L3887" s="1">
        <v>68</v>
      </c>
      <c r="M3887" s="1">
        <v>32</v>
      </c>
      <c r="N3887" s="6">
        <v>5</v>
      </c>
    </row>
    <row r="3888" spans="5:14" ht="37.5" x14ac:dyDescent="0.3">
      <c r="E3888" s="3" t="s">
        <v>1852</v>
      </c>
      <c r="F3888" s="4"/>
      <c r="G3888" s="5">
        <v>363</v>
      </c>
      <c r="H3888" s="7">
        <v>87</v>
      </c>
      <c r="I3888" s="1">
        <v>151</v>
      </c>
      <c r="J3888" s="1">
        <v>93</v>
      </c>
      <c r="K3888" s="1">
        <v>20</v>
      </c>
      <c r="L3888" s="1">
        <v>6</v>
      </c>
      <c r="M3888" s="1">
        <v>6</v>
      </c>
      <c r="N3888" s="6">
        <v>0</v>
      </c>
    </row>
    <row r="3889" spans="5:14" ht="25" x14ac:dyDescent="0.3">
      <c r="E3889" s="3" t="s">
        <v>1853</v>
      </c>
      <c r="F3889" s="4"/>
      <c r="G3889" s="5">
        <v>444</v>
      </c>
      <c r="H3889" s="7">
        <v>99</v>
      </c>
      <c r="I3889" s="1">
        <v>168</v>
      </c>
      <c r="J3889" s="1">
        <v>115</v>
      </c>
      <c r="K3889" s="1">
        <v>40</v>
      </c>
      <c r="L3889" s="1">
        <v>16</v>
      </c>
      <c r="M3889" s="1">
        <v>6</v>
      </c>
      <c r="N3889" s="6">
        <v>0</v>
      </c>
    </row>
    <row r="3890" spans="5:14" ht="25" x14ac:dyDescent="0.3">
      <c r="E3890" s="3" t="s">
        <v>1854</v>
      </c>
      <c r="F3890" s="4"/>
      <c r="G3890" s="5">
        <v>80</v>
      </c>
      <c r="H3890" s="7">
        <v>19</v>
      </c>
      <c r="I3890" s="1">
        <v>35</v>
      </c>
      <c r="J3890" s="1">
        <v>15</v>
      </c>
      <c r="K3890" s="1">
        <v>6</v>
      </c>
      <c r="L3890" s="1">
        <v>2</v>
      </c>
      <c r="M3890" s="1">
        <v>3</v>
      </c>
      <c r="N3890" s="6">
        <v>0</v>
      </c>
    </row>
    <row r="3891" spans="5:14" ht="62.5" x14ac:dyDescent="0.3">
      <c r="E3891" s="3" t="s">
        <v>1855</v>
      </c>
      <c r="F3891" s="4"/>
      <c r="G3891" s="5">
        <v>48</v>
      </c>
      <c r="H3891" s="7">
        <v>14</v>
      </c>
      <c r="I3891" s="1">
        <v>18</v>
      </c>
      <c r="J3891" s="1">
        <v>12</v>
      </c>
      <c r="K3891" s="1">
        <v>1</v>
      </c>
      <c r="L3891" s="1">
        <v>3</v>
      </c>
      <c r="M3891" s="1">
        <v>0</v>
      </c>
      <c r="N3891" s="6">
        <v>0</v>
      </c>
    </row>
    <row r="3892" spans="5:14" ht="62.5" x14ac:dyDescent="0.3">
      <c r="E3892" s="3" t="s">
        <v>1856</v>
      </c>
      <c r="F3892" s="4"/>
      <c r="G3892" s="5">
        <v>9</v>
      </c>
      <c r="H3892" s="7">
        <v>4</v>
      </c>
      <c r="I3892" s="1">
        <v>3</v>
      </c>
      <c r="J3892" s="1">
        <v>2</v>
      </c>
      <c r="K3892" s="1">
        <v>0</v>
      </c>
      <c r="L3892" s="1">
        <v>0</v>
      </c>
      <c r="M3892" s="1">
        <v>0</v>
      </c>
      <c r="N3892" s="6">
        <v>0</v>
      </c>
    </row>
    <row r="3893" spans="5:14" x14ac:dyDescent="0.3">
      <c r="E3893" s="3" t="s">
        <v>1857</v>
      </c>
      <c r="F3893" s="4"/>
      <c r="G3893" s="5">
        <v>83</v>
      </c>
      <c r="H3893" s="7">
        <v>21</v>
      </c>
      <c r="I3893" s="1">
        <v>32</v>
      </c>
      <c r="J3893" s="1">
        <v>17</v>
      </c>
      <c r="K3893" s="1">
        <v>8</v>
      </c>
      <c r="L3893" s="1">
        <v>3</v>
      </c>
      <c r="M3893" s="1">
        <v>2</v>
      </c>
      <c r="N3893" s="6">
        <v>0</v>
      </c>
    </row>
    <row r="3894" spans="5:14" ht="37.5" x14ac:dyDescent="0.3">
      <c r="E3894" s="3" t="s">
        <v>1858</v>
      </c>
      <c r="F3894" s="4"/>
      <c r="G3894" s="5">
        <v>0</v>
      </c>
      <c r="H3894" s="7">
        <v>0</v>
      </c>
      <c r="I3894" s="1">
        <v>0</v>
      </c>
      <c r="J3894" s="1">
        <v>0</v>
      </c>
      <c r="K3894" s="1">
        <v>0</v>
      </c>
      <c r="L3894" s="1">
        <v>0</v>
      </c>
      <c r="M3894" s="1">
        <v>0</v>
      </c>
      <c r="N3894" s="6">
        <v>0</v>
      </c>
    </row>
    <row r="3895" spans="5:14" ht="25" x14ac:dyDescent="0.3">
      <c r="E3895" s="3" t="s">
        <v>1859</v>
      </c>
      <c r="F3895" s="4"/>
      <c r="G3895" s="5">
        <v>686</v>
      </c>
      <c r="H3895" s="7">
        <v>186</v>
      </c>
      <c r="I3895" s="1">
        <v>289</v>
      </c>
      <c r="J3895" s="1">
        <v>146</v>
      </c>
      <c r="K3895" s="1">
        <v>39</v>
      </c>
      <c r="L3895" s="1">
        <v>13</v>
      </c>
      <c r="M3895" s="1">
        <v>8</v>
      </c>
      <c r="N3895" s="6">
        <v>5</v>
      </c>
    </row>
    <row r="3896" spans="5:14" ht="25" x14ac:dyDescent="0.3">
      <c r="E3896" s="3" t="s">
        <v>1860</v>
      </c>
      <c r="F3896" s="4"/>
      <c r="G3896" s="5">
        <v>661</v>
      </c>
      <c r="H3896" s="7">
        <v>163</v>
      </c>
      <c r="I3896" s="1">
        <v>274</v>
      </c>
      <c r="J3896" s="1">
        <v>150</v>
      </c>
      <c r="K3896" s="1">
        <v>48</v>
      </c>
      <c r="L3896" s="1">
        <v>14</v>
      </c>
      <c r="M3896" s="1">
        <v>9</v>
      </c>
      <c r="N3896" s="6">
        <v>3</v>
      </c>
    </row>
    <row r="3897" spans="5:14" ht="37.5" x14ac:dyDescent="0.3">
      <c r="E3897" s="3" t="s">
        <v>1861</v>
      </c>
      <c r="F3897" s="4"/>
      <c r="G3897" s="5">
        <v>36</v>
      </c>
      <c r="H3897" s="7">
        <v>12</v>
      </c>
      <c r="I3897" s="1">
        <v>15</v>
      </c>
      <c r="J3897" s="1">
        <v>9</v>
      </c>
      <c r="K3897" s="1">
        <v>0</v>
      </c>
      <c r="L3897" s="1">
        <v>0</v>
      </c>
      <c r="M3897" s="1">
        <v>0</v>
      </c>
      <c r="N3897" s="6">
        <v>0</v>
      </c>
    </row>
    <row r="3898" spans="5:14" ht="25" x14ac:dyDescent="0.3">
      <c r="E3898" s="3" t="s">
        <v>1862</v>
      </c>
      <c r="F3898" s="4"/>
      <c r="G3898" s="5">
        <v>176</v>
      </c>
      <c r="H3898" s="7">
        <v>48</v>
      </c>
      <c r="I3898" s="1">
        <v>72</v>
      </c>
      <c r="J3898" s="1">
        <v>35</v>
      </c>
      <c r="K3898" s="1">
        <v>13</v>
      </c>
      <c r="L3898" s="1">
        <v>5</v>
      </c>
      <c r="M3898" s="1">
        <v>2</v>
      </c>
      <c r="N3898" s="6">
        <v>1</v>
      </c>
    </row>
    <row r="3899" spans="5:14" ht="25" x14ac:dyDescent="0.3">
      <c r="E3899" s="3" t="s">
        <v>1863</v>
      </c>
      <c r="F3899" s="4"/>
      <c r="G3899" s="5">
        <v>31</v>
      </c>
      <c r="H3899" s="7">
        <v>8</v>
      </c>
      <c r="I3899" s="1">
        <v>8</v>
      </c>
      <c r="J3899" s="1">
        <v>12</v>
      </c>
      <c r="K3899" s="1">
        <v>2</v>
      </c>
      <c r="L3899" s="1">
        <v>1</v>
      </c>
      <c r="M3899" s="1">
        <v>0</v>
      </c>
      <c r="N3899" s="6">
        <v>0</v>
      </c>
    </row>
    <row r="3900" spans="5:14" ht="62.5" x14ac:dyDescent="0.3">
      <c r="E3900" s="3" t="s">
        <v>1864</v>
      </c>
      <c r="F3900" s="4"/>
      <c r="G3900" s="5">
        <v>19</v>
      </c>
      <c r="H3900" s="7">
        <v>3</v>
      </c>
      <c r="I3900" s="1">
        <v>10</v>
      </c>
      <c r="J3900" s="1">
        <v>6</v>
      </c>
      <c r="K3900" s="1">
        <v>0</v>
      </c>
      <c r="L3900" s="1">
        <v>0</v>
      </c>
      <c r="M3900" s="1">
        <v>0</v>
      </c>
      <c r="N3900" s="6">
        <v>0</v>
      </c>
    </row>
    <row r="3901" spans="5:14" ht="62.5" x14ac:dyDescent="0.3">
      <c r="E3901" s="3" t="s">
        <v>1865</v>
      </c>
      <c r="F3901" s="4"/>
      <c r="G3901" s="5">
        <v>8</v>
      </c>
      <c r="H3901" s="7">
        <v>3</v>
      </c>
      <c r="I3901" s="1">
        <v>1</v>
      </c>
      <c r="J3901" s="1">
        <v>4</v>
      </c>
      <c r="K3901" s="1">
        <v>0</v>
      </c>
      <c r="L3901" s="1">
        <v>0</v>
      </c>
      <c r="M3901" s="1">
        <v>0</v>
      </c>
      <c r="N3901" s="6">
        <v>0</v>
      </c>
    </row>
    <row r="3902" spans="5:14" x14ac:dyDescent="0.3">
      <c r="E3902" s="3" t="s">
        <v>1866</v>
      </c>
      <c r="F3902" s="4"/>
      <c r="G3902" s="5">
        <v>24</v>
      </c>
      <c r="H3902" s="7">
        <v>7</v>
      </c>
      <c r="I3902" s="1">
        <v>8</v>
      </c>
      <c r="J3902" s="1">
        <v>9</v>
      </c>
      <c r="K3902" s="1">
        <v>0</v>
      </c>
      <c r="L3902" s="1">
        <v>0</v>
      </c>
      <c r="M3902" s="1">
        <v>0</v>
      </c>
      <c r="N3902" s="6">
        <v>0</v>
      </c>
    </row>
    <row r="3903" spans="5:14" ht="37.5" x14ac:dyDescent="0.3">
      <c r="E3903" s="3" t="s">
        <v>1867</v>
      </c>
      <c r="F3903" s="4"/>
      <c r="G3903" s="5">
        <v>0</v>
      </c>
      <c r="H3903" s="7">
        <v>0</v>
      </c>
      <c r="I3903" s="1">
        <v>0</v>
      </c>
      <c r="J3903" s="1">
        <v>0</v>
      </c>
      <c r="K3903" s="1">
        <v>0</v>
      </c>
      <c r="L3903" s="1">
        <v>0</v>
      </c>
      <c r="M3903" s="1">
        <v>0</v>
      </c>
      <c r="N3903" s="6">
        <v>0</v>
      </c>
    </row>
    <row r="3904" spans="5:14" ht="25" x14ac:dyDescent="0.3">
      <c r="E3904" s="3" t="s">
        <v>1868</v>
      </c>
      <c r="F3904" s="4"/>
      <c r="G3904" s="5">
        <v>95</v>
      </c>
      <c r="H3904" s="7">
        <v>30</v>
      </c>
      <c r="I3904" s="1">
        <v>37</v>
      </c>
      <c r="J3904" s="1">
        <v>21</v>
      </c>
      <c r="K3904" s="1">
        <v>4</v>
      </c>
      <c r="L3904" s="1">
        <v>2</v>
      </c>
      <c r="M3904" s="1">
        <v>1</v>
      </c>
      <c r="N3904" s="6">
        <v>0</v>
      </c>
    </row>
    <row r="3905" spans="5:14" ht="25" x14ac:dyDescent="0.3">
      <c r="E3905" s="3" t="s">
        <v>1869</v>
      </c>
      <c r="F3905" s="4"/>
      <c r="G3905" s="5">
        <v>90</v>
      </c>
      <c r="H3905" s="7">
        <v>25</v>
      </c>
      <c r="I3905" s="1">
        <v>35</v>
      </c>
      <c r="J3905" s="1">
        <v>20</v>
      </c>
      <c r="K3905" s="1">
        <v>8</v>
      </c>
      <c r="L3905" s="1">
        <v>2</v>
      </c>
      <c r="M3905" s="1">
        <v>0</v>
      </c>
      <c r="N3905" s="6">
        <v>0</v>
      </c>
    </row>
    <row r="3906" spans="5:14" ht="37.5" x14ac:dyDescent="0.3">
      <c r="E3906" s="3" t="s">
        <v>1870</v>
      </c>
      <c r="F3906" s="4"/>
      <c r="G3906" s="5">
        <v>5</v>
      </c>
      <c r="H3906" s="7">
        <v>1</v>
      </c>
      <c r="I3906" s="1">
        <v>2</v>
      </c>
      <c r="J3906" s="1">
        <v>2</v>
      </c>
      <c r="K3906" s="1">
        <v>0</v>
      </c>
      <c r="L3906" s="1">
        <v>0</v>
      </c>
      <c r="M3906" s="1">
        <v>0</v>
      </c>
      <c r="N3906" s="6">
        <v>0</v>
      </c>
    </row>
    <row r="3907" spans="5:14" ht="25" x14ac:dyDescent="0.3">
      <c r="E3907" s="3" t="s">
        <v>1871</v>
      </c>
      <c r="F3907" s="4"/>
      <c r="G3907" s="5">
        <v>37</v>
      </c>
      <c r="H3907" s="7">
        <v>10</v>
      </c>
      <c r="I3907" s="1">
        <v>17</v>
      </c>
      <c r="J3907" s="1">
        <v>7</v>
      </c>
      <c r="K3907" s="1">
        <v>3</v>
      </c>
      <c r="L3907" s="1">
        <v>0</v>
      </c>
      <c r="M3907" s="1">
        <v>0</v>
      </c>
      <c r="N3907" s="6">
        <v>0</v>
      </c>
    </row>
    <row r="3908" spans="5:14" ht="25" x14ac:dyDescent="0.3">
      <c r="E3908" s="3" t="s">
        <v>1872</v>
      </c>
      <c r="F3908" s="4"/>
      <c r="G3908" s="5">
        <v>1</v>
      </c>
      <c r="H3908" s="7">
        <v>1</v>
      </c>
      <c r="I3908" s="1">
        <v>0</v>
      </c>
      <c r="J3908" s="1">
        <v>0</v>
      </c>
      <c r="K3908" s="1">
        <v>0</v>
      </c>
      <c r="L3908" s="1">
        <v>0</v>
      </c>
      <c r="M3908" s="1">
        <v>0</v>
      </c>
      <c r="N3908" s="6">
        <v>0</v>
      </c>
    </row>
    <row r="3909" spans="5:14" ht="62.5" x14ac:dyDescent="0.3">
      <c r="E3909" s="3" t="s">
        <v>1873</v>
      </c>
      <c r="F3909" s="4"/>
      <c r="G3909" s="5">
        <v>3</v>
      </c>
      <c r="H3909" s="7">
        <v>1</v>
      </c>
      <c r="I3909" s="1">
        <v>1</v>
      </c>
      <c r="J3909" s="1">
        <v>0</v>
      </c>
      <c r="K3909" s="1">
        <v>1</v>
      </c>
      <c r="L3909" s="1">
        <v>0</v>
      </c>
      <c r="M3909" s="1">
        <v>0</v>
      </c>
      <c r="N3909" s="6">
        <v>0</v>
      </c>
    </row>
    <row r="3910" spans="5:14" ht="62.5" x14ac:dyDescent="0.3">
      <c r="E3910" s="3" t="s">
        <v>1874</v>
      </c>
      <c r="F3910" s="4"/>
      <c r="G3910" s="5">
        <v>2</v>
      </c>
      <c r="H3910" s="7">
        <v>1</v>
      </c>
      <c r="I3910" s="1">
        <v>0</v>
      </c>
      <c r="J3910" s="1">
        <v>1</v>
      </c>
      <c r="K3910" s="1">
        <v>0</v>
      </c>
      <c r="L3910" s="1">
        <v>0</v>
      </c>
      <c r="M3910" s="1">
        <v>0</v>
      </c>
      <c r="N3910" s="6">
        <v>0</v>
      </c>
    </row>
    <row r="3911" spans="5:14" x14ac:dyDescent="0.3">
      <c r="E3911" s="3" t="s">
        <v>1875</v>
      </c>
      <c r="F3911" s="4"/>
      <c r="G3911" s="5">
        <v>5</v>
      </c>
      <c r="H3911" s="7">
        <v>1</v>
      </c>
      <c r="I3911" s="1">
        <v>3</v>
      </c>
      <c r="J3911" s="1">
        <v>1</v>
      </c>
      <c r="K3911" s="1">
        <v>0</v>
      </c>
      <c r="L3911" s="1">
        <v>0</v>
      </c>
      <c r="M3911" s="1">
        <v>0</v>
      </c>
      <c r="N3911" s="6">
        <v>0</v>
      </c>
    </row>
    <row r="3912" spans="5:14" ht="37.5" x14ac:dyDescent="0.3">
      <c r="E3912" s="3" t="s">
        <v>1876</v>
      </c>
      <c r="F3912" s="4"/>
      <c r="G3912" s="5">
        <v>0</v>
      </c>
      <c r="H3912" s="7">
        <v>0</v>
      </c>
      <c r="I3912" s="1">
        <v>0</v>
      </c>
      <c r="J3912" s="1">
        <v>0</v>
      </c>
      <c r="K3912" s="1">
        <v>0</v>
      </c>
      <c r="L3912" s="1">
        <v>0</v>
      </c>
      <c r="M3912" s="1">
        <v>0</v>
      </c>
      <c r="N3912" s="6">
        <v>0</v>
      </c>
    </row>
    <row r="3913" spans="5:14" ht="25" x14ac:dyDescent="0.3">
      <c r="E3913" s="3" t="s">
        <v>1877</v>
      </c>
      <c r="F3913" s="4"/>
      <c r="G3913" s="5">
        <v>6</v>
      </c>
      <c r="H3913" s="7">
        <v>1</v>
      </c>
      <c r="I3913" s="1">
        <v>1</v>
      </c>
      <c r="J3913" s="1">
        <v>1</v>
      </c>
      <c r="K3913" s="1">
        <v>3</v>
      </c>
      <c r="L3913" s="1">
        <v>0</v>
      </c>
      <c r="M3913" s="1">
        <v>0</v>
      </c>
      <c r="N3913" s="6">
        <v>0</v>
      </c>
    </row>
    <row r="3914" spans="5:14" ht="25" x14ac:dyDescent="0.3">
      <c r="E3914" s="3" t="s">
        <v>1878</v>
      </c>
      <c r="F3914" s="4"/>
      <c r="G3914" s="5">
        <v>5</v>
      </c>
      <c r="H3914" s="7">
        <v>0</v>
      </c>
      <c r="I3914" s="1">
        <v>2</v>
      </c>
      <c r="J3914" s="1">
        <v>1</v>
      </c>
      <c r="K3914" s="1">
        <v>2</v>
      </c>
      <c r="L3914" s="1">
        <v>0</v>
      </c>
      <c r="M3914" s="1">
        <v>0</v>
      </c>
      <c r="N3914" s="6">
        <v>0</v>
      </c>
    </row>
    <row r="3915" spans="5:14" ht="37.5" x14ac:dyDescent="0.3">
      <c r="E3915" s="3" t="s">
        <v>1879</v>
      </c>
      <c r="F3915" s="4"/>
      <c r="G3915" s="5">
        <v>3</v>
      </c>
      <c r="H3915" s="7">
        <v>1</v>
      </c>
      <c r="I3915" s="1">
        <v>1</v>
      </c>
      <c r="J3915" s="1">
        <v>0</v>
      </c>
      <c r="K3915" s="1">
        <v>1</v>
      </c>
      <c r="L3915" s="1">
        <v>0</v>
      </c>
      <c r="M3915" s="1">
        <v>0</v>
      </c>
      <c r="N3915" s="6">
        <v>0</v>
      </c>
    </row>
    <row r="3916" spans="5:14" ht="25" x14ac:dyDescent="0.3">
      <c r="E3916" s="3" t="s">
        <v>1880</v>
      </c>
      <c r="F3916" s="4"/>
      <c r="G3916" s="5">
        <v>1</v>
      </c>
      <c r="H3916" s="7">
        <v>0</v>
      </c>
      <c r="I3916" s="1">
        <v>0</v>
      </c>
      <c r="J3916" s="1">
        <v>0</v>
      </c>
      <c r="K3916" s="1">
        <v>1</v>
      </c>
      <c r="L3916" s="1">
        <v>0</v>
      </c>
      <c r="M3916" s="1">
        <v>0</v>
      </c>
      <c r="N3916" s="6">
        <v>0</v>
      </c>
    </row>
    <row r="3917" spans="5:14" ht="25" x14ac:dyDescent="0.3">
      <c r="E3917" s="3" t="s">
        <v>1881</v>
      </c>
      <c r="F3917" s="4"/>
      <c r="G3917" s="5">
        <v>0</v>
      </c>
      <c r="H3917" s="7">
        <v>0</v>
      </c>
      <c r="I3917" s="1">
        <v>0</v>
      </c>
      <c r="J3917" s="1">
        <v>0</v>
      </c>
      <c r="K3917" s="1">
        <v>0</v>
      </c>
      <c r="L3917" s="1">
        <v>0</v>
      </c>
      <c r="M3917" s="1">
        <v>0</v>
      </c>
      <c r="N3917" s="6">
        <v>0</v>
      </c>
    </row>
    <row r="3918" spans="5:14" ht="62.5" x14ac:dyDescent="0.3">
      <c r="E3918" s="3" t="s">
        <v>1882</v>
      </c>
      <c r="F3918" s="4"/>
      <c r="G3918" s="5">
        <v>0</v>
      </c>
      <c r="H3918" s="7">
        <v>0</v>
      </c>
      <c r="I3918" s="1">
        <v>0</v>
      </c>
      <c r="J3918" s="1">
        <v>0</v>
      </c>
      <c r="K3918" s="1">
        <v>0</v>
      </c>
      <c r="L3918" s="1">
        <v>0</v>
      </c>
      <c r="M3918" s="1">
        <v>0</v>
      </c>
      <c r="N3918" s="6">
        <v>0</v>
      </c>
    </row>
    <row r="3919" spans="5:14" ht="62.5" x14ac:dyDescent="0.3">
      <c r="E3919" s="3" t="s">
        <v>1883</v>
      </c>
      <c r="F3919" s="4"/>
      <c r="G3919" s="5">
        <v>0</v>
      </c>
      <c r="H3919" s="7">
        <v>0</v>
      </c>
      <c r="I3919" s="1">
        <v>0</v>
      </c>
      <c r="J3919" s="1">
        <v>0</v>
      </c>
      <c r="K3919" s="1">
        <v>0</v>
      </c>
      <c r="L3919" s="1">
        <v>0</v>
      </c>
      <c r="M3919" s="1">
        <v>0</v>
      </c>
      <c r="N3919" s="6">
        <v>0</v>
      </c>
    </row>
    <row r="3920" spans="5:14" x14ac:dyDescent="0.3">
      <c r="E3920" s="3" t="s">
        <v>1884</v>
      </c>
      <c r="F3920" s="4"/>
      <c r="G3920" s="5">
        <v>2</v>
      </c>
      <c r="H3920" s="7">
        <v>1</v>
      </c>
      <c r="I3920" s="1">
        <v>1</v>
      </c>
      <c r="J3920" s="1">
        <v>0</v>
      </c>
      <c r="K3920" s="1">
        <v>0</v>
      </c>
      <c r="L3920" s="1">
        <v>0</v>
      </c>
      <c r="M3920" s="1">
        <v>0</v>
      </c>
      <c r="N3920" s="6">
        <v>0</v>
      </c>
    </row>
    <row r="3921" spans="5:14" ht="37.5" x14ac:dyDescent="0.3">
      <c r="E3921" s="3" t="s">
        <v>1885</v>
      </c>
      <c r="F3921" s="4"/>
      <c r="G3921" s="5">
        <v>0</v>
      </c>
      <c r="H3921" s="7">
        <v>0</v>
      </c>
      <c r="I3921" s="1">
        <v>0</v>
      </c>
      <c r="J3921" s="1">
        <v>0</v>
      </c>
      <c r="K3921" s="1">
        <v>0</v>
      </c>
      <c r="L3921" s="1">
        <v>0</v>
      </c>
      <c r="M3921" s="1">
        <v>0</v>
      </c>
      <c r="N3921" s="6">
        <v>0</v>
      </c>
    </row>
    <row r="3922" spans="5:14" ht="25" x14ac:dyDescent="0.3">
      <c r="E3922" s="3" t="s">
        <v>1886</v>
      </c>
      <c r="F3922" s="4"/>
      <c r="G3922" s="5">
        <v>28</v>
      </c>
      <c r="H3922" s="7">
        <v>3</v>
      </c>
      <c r="I3922" s="1">
        <v>8</v>
      </c>
      <c r="J3922" s="1">
        <v>12</v>
      </c>
      <c r="K3922" s="1">
        <v>4</v>
      </c>
      <c r="L3922" s="1">
        <v>1</v>
      </c>
      <c r="M3922" s="1">
        <v>0</v>
      </c>
      <c r="N3922" s="6">
        <v>0</v>
      </c>
    </row>
    <row r="3923" spans="5:14" ht="25" x14ac:dyDescent="0.3">
      <c r="E3923" s="3" t="s">
        <v>1887</v>
      </c>
      <c r="F3923" s="4"/>
      <c r="G3923" s="5">
        <v>33</v>
      </c>
      <c r="H3923" s="7">
        <v>5</v>
      </c>
      <c r="I3923" s="1">
        <v>8</v>
      </c>
      <c r="J3923" s="1">
        <v>12</v>
      </c>
      <c r="K3923" s="1">
        <v>3</v>
      </c>
      <c r="L3923" s="1">
        <v>4</v>
      </c>
      <c r="M3923" s="1">
        <v>1</v>
      </c>
      <c r="N3923" s="6">
        <v>0</v>
      </c>
    </row>
    <row r="3924" spans="5:14" ht="37.5" x14ac:dyDescent="0.3">
      <c r="E3924" s="3" t="s">
        <v>1888</v>
      </c>
      <c r="F3924" s="4"/>
      <c r="G3924" s="5">
        <v>10</v>
      </c>
      <c r="H3924" s="7">
        <v>2</v>
      </c>
      <c r="I3924" s="1">
        <v>2</v>
      </c>
      <c r="J3924" s="1">
        <v>4</v>
      </c>
      <c r="K3924" s="1">
        <v>1</v>
      </c>
      <c r="L3924" s="1">
        <v>1</v>
      </c>
      <c r="M3924" s="1">
        <v>0</v>
      </c>
      <c r="N3924" s="6">
        <v>0</v>
      </c>
    </row>
    <row r="3925" spans="5:14" ht="25" x14ac:dyDescent="0.3">
      <c r="E3925" s="3" t="s">
        <v>1889</v>
      </c>
      <c r="F3925" s="4"/>
      <c r="G3925" s="5">
        <v>1</v>
      </c>
      <c r="H3925" s="7">
        <v>0</v>
      </c>
      <c r="I3925" s="1">
        <v>1</v>
      </c>
      <c r="J3925" s="1">
        <v>0</v>
      </c>
      <c r="K3925" s="1">
        <v>0</v>
      </c>
      <c r="L3925" s="1">
        <v>0</v>
      </c>
      <c r="M3925" s="1">
        <v>0</v>
      </c>
      <c r="N3925" s="6">
        <v>0</v>
      </c>
    </row>
    <row r="3926" spans="5:14" ht="25" x14ac:dyDescent="0.3">
      <c r="E3926" s="3" t="s">
        <v>1890</v>
      </c>
      <c r="F3926" s="4"/>
      <c r="G3926" s="5">
        <v>0</v>
      </c>
      <c r="H3926" s="7">
        <v>0</v>
      </c>
      <c r="I3926" s="1">
        <v>0</v>
      </c>
      <c r="J3926" s="1">
        <v>0</v>
      </c>
      <c r="K3926" s="1">
        <v>0</v>
      </c>
      <c r="L3926" s="1">
        <v>0</v>
      </c>
      <c r="M3926" s="1">
        <v>0</v>
      </c>
      <c r="N3926" s="6">
        <v>0</v>
      </c>
    </row>
    <row r="3927" spans="5:14" ht="62.5" x14ac:dyDescent="0.3">
      <c r="E3927" s="3" t="s">
        <v>1891</v>
      </c>
      <c r="F3927" s="4"/>
      <c r="G3927" s="5">
        <v>0</v>
      </c>
      <c r="H3927" s="7">
        <v>0</v>
      </c>
      <c r="I3927" s="1">
        <v>0</v>
      </c>
      <c r="J3927" s="1">
        <v>0</v>
      </c>
      <c r="K3927" s="1">
        <v>0</v>
      </c>
      <c r="L3927" s="1">
        <v>0</v>
      </c>
      <c r="M3927" s="1">
        <v>0</v>
      </c>
      <c r="N3927" s="6">
        <v>0</v>
      </c>
    </row>
    <row r="3928" spans="5:14" ht="62.5" x14ac:dyDescent="0.3">
      <c r="E3928" s="3" t="s">
        <v>1892</v>
      </c>
      <c r="F3928" s="4"/>
      <c r="G3928" s="5">
        <v>0</v>
      </c>
      <c r="H3928" s="7">
        <v>0</v>
      </c>
      <c r="I3928" s="1">
        <v>0</v>
      </c>
      <c r="J3928" s="1">
        <v>0</v>
      </c>
      <c r="K3928" s="1">
        <v>0</v>
      </c>
      <c r="L3928" s="1">
        <v>0</v>
      </c>
      <c r="M3928" s="1">
        <v>0</v>
      </c>
      <c r="N3928" s="6">
        <v>0</v>
      </c>
    </row>
    <row r="3929" spans="5:14" x14ac:dyDescent="0.3">
      <c r="E3929" s="3" t="s">
        <v>1893</v>
      </c>
      <c r="F3929" s="4"/>
      <c r="G3929" s="5">
        <v>2</v>
      </c>
      <c r="H3929" s="7">
        <v>0</v>
      </c>
      <c r="I3929" s="1">
        <v>1</v>
      </c>
      <c r="J3929" s="1">
        <v>1</v>
      </c>
      <c r="K3929" s="1">
        <v>0</v>
      </c>
      <c r="L3929" s="1">
        <v>0</v>
      </c>
      <c r="M3929" s="1">
        <v>0</v>
      </c>
      <c r="N3929" s="6">
        <v>0</v>
      </c>
    </row>
    <row r="3930" spans="5:14" ht="37.5" x14ac:dyDescent="0.3">
      <c r="E3930" s="3" t="s">
        <v>1894</v>
      </c>
      <c r="F3930" s="4"/>
      <c r="G3930" s="5">
        <v>0</v>
      </c>
      <c r="H3930" s="7">
        <v>0</v>
      </c>
      <c r="I3930" s="1">
        <v>0</v>
      </c>
      <c r="J3930" s="1">
        <v>0</v>
      </c>
      <c r="K3930" s="1">
        <v>0</v>
      </c>
      <c r="L3930" s="1">
        <v>0</v>
      </c>
      <c r="M3930" s="1">
        <v>0</v>
      </c>
      <c r="N3930" s="6">
        <v>0</v>
      </c>
    </row>
    <row r="3931" spans="5:14" ht="25" x14ac:dyDescent="0.3">
      <c r="E3931" s="3" t="s">
        <v>1895</v>
      </c>
      <c r="F3931" s="4"/>
      <c r="G3931" s="5">
        <v>45</v>
      </c>
      <c r="H3931" s="7">
        <v>6</v>
      </c>
      <c r="I3931" s="1">
        <v>8</v>
      </c>
      <c r="J3931" s="1">
        <v>12</v>
      </c>
      <c r="K3931" s="1">
        <v>10</v>
      </c>
      <c r="L3931" s="1">
        <v>8</v>
      </c>
      <c r="M3931" s="1">
        <v>1</v>
      </c>
      <c r="N3931" s="6">
        <v>0</v>
      </c>
    </row>
    <row r="3932" spans="5:14" ht="25" x14ac:dyDescent="0.3">
      <c r="E3932" s="3" t="s">
        <v>1896</v>
      </c>
      <c r="F3932" s="4"/>
      <c r="G3932" s="5">
        <v>40</v>
      </c>
      <c r="H3932" s="7">
        <v>5</v>
      </c>
      <c r="I3932" s="1">
        <v>10</v>
      </c>
      <c r="J3932" s="1">
        <v>12</v>
      </c>
      <c r="K3932" s="1">
        <v>7</v>
      </c>
      <c r="L3932" s="1">
        <v>5</v>
      </c>
      <c r="M3932" s="1">
        <v>1</v>
      </c>
      <c r="N3932" s="6">
        <v>0</v>
      </c>
    </row>
    <row r="3933" spans="5:14" ht="37.5" x14ac:dyDescent="0.3">
      <c r="E3933" s="3" t="s">
        <v>1897</v>
      </c>
      <c r="F3933" s="4"/>
      <c r="G3933" s="5">
        <v>15</v>
      </c>
      <c r="H3933" s="7">
        <v>0</v>
      </c>
      <c r="I3933" s="1">
        <v>3</v>
      </c>
      <c r="J3933" s="1">
        <v>5</v>
      </c>
      <c r="K3933" s="1">
        <v>5</v>
      </c>
      <c r="L3933" s="1">
        <v>1</v>
      </c>
      <c r="M3933" s="1">
        <v>1</v>
      </c>
      <c r="N3933" s="6">
        <v>0</v>
      </c>
    </row>
    <row r="3934" spans="5:14" ht="25" x14ac:dyDescent="0.3">
      <c r="E3934" s="3" t="s">
        <v>1898</v>
      </c>
      <c r="F3934" s="4"/>
      <c r="G3934" s="5">
        <v>6</v>
      </c>
      <c r="H3934" s="7">
        <v>0</v>
      </c>
      <c r="I3934" s="1">
        <v>1</v>
      </c>
      <c r="J3934" s="1">
        <v>2</v>
      </c>
      <c r="K3934" s="1">
        <v>3</v>
      </c>
      <c r="L3934" s="1">
        <v>0</v>
      </c>
      <c r="M3934" s="1">
        <v>0</v>
      </c>
      <c r="N3934" s="6">
        <v>0</v>
      </c>
    </row>
    <row r="3935" spans="5:14" ht="25" x14ac:dyDescent="0.3">
      <c r="E3935" s="3" t="s">
        <v>1899</v>
      </c>
      <c r="F3935" s="4"/>
      <c r="G3935" s="5">
        <v>1</v>
      </c>
      <c r="H3935" s="7">
        <v>0</v>
      </c>
      <c r="I3935" s="1">
        <v>0</v>
      </c>
      <c r="J3935" s="1">
        <v>0</v>
      </c>
      <c r="K3935" s="1">
        <v>1</v>
      </c>
      <c r="L3935" s="1">
        <v>0</v>
      </c>
      <c r="M3935" s="1">
        <v>0</v>
      </c>
      <c r="N3935" s="6">
        <v>0</v>
      </c>
    </row>
    <row r="3936" spans="5:14" ht="62.5" x14ac:dyDescent="0.3">
      <c r="E3936" s="3" t="s">
        <v>1900</v>
      </c>
      <c r="F3936" s="4"/>
      <c r="G3936" s="5">
        <v>4</v>
      </c>
      <c r="H3936" s="7">
        <v>1</v>
      </c>
      <c r="I3936" s="1">
        <v>0</v>
      </c>
      <c r="J3936" s="1">
        <v>1</v>
      </c>
      <c r="K3936" s="1">
        <v>2</v>
      </c>
      <c r="L3936" s="1">
        <v>0</v>
      </c>
      <c r="M3936" s="1">
        <v>0</v>
      </c>
      <c r="N3936" s="6">
        <v>0</v>
      </c>
    </row>
    <row r="3937" spans="5:14" ht="62.5" x14ac:dyDescent="0.3">
      <c r="E3937" s="3" t="s">
        <v>1901</v>
      </c>
      <c r="F3937" s="4"/>
      <c r="G3937" s="5">
        <v>2</v>
      </c>
      <c r="H3937" s="7">
        <v>0</v>
      </c>
      <c r="I3937" s="1">
        <v>0</v>
      </c>
      <c r="J3937" s="1">
        <v>1</v>
      </c>
      <c r="K3937" s="1">
        <v>1</v>
      </c>
      <c r="L3937" s="1">
        <v>0</v>
      </c>
      <c r="M3937" s="1">
        <v>0</v>
      </c>
      <c r="N3937" s="6">
        <v>0</v>
      </c>
    </row>
    <row r="3938" spans="5:14" x14ac:dyDescent="0.3">
      <c r="E3938" s="3" t="s">
        <v>1902</v>
      </c>
      <c r="F3938" s="4"/>
      <c r="G3938" s="5">
        <v>2</v>
      </c>
      <c r="H3938" s="7">
        <v>0</v>
      </c>
      <c r="I3938" s="1">
        <v>0</v>
      </c>
      <c r="J3938" s="1">
        <v>0</v>
      </c>
      <c r="K3938" s="1">
        <v>1</v>
      </c>
      <c r="L3938" s="1">
        <v>1</v>
      </c>
      <c r="M3938" s="1">
        <v>0</v>
      </c>
      <c r="N3938" s="6">
        <v>0</v>
      </c>
    </row>
    <row r="3939" spans="5:14" ht="37.5" x14ac:dyDescent="0.3">
      <c r="E3939" s="3" t="s">
        <v>1903</v>
      </c>
      <c r="F3939" s="4"/>
      <c r="G3939" s="5">
        <v>0</v>
      </c>
      <c r="H3939" s="7">
        <v>0</v>
      </c>
      <c r="I3939" s="1">
        <v>0</v>
      </c>
      <c r="J3939" s="1">
        <v>0</v>
      </c>
      <c r="K3939" s="1">
        <v>0</v>
      </c>
      <c r="L3939" s="1">
        <v>0</v>
      </c>
      <c r="M3939" s="1">
        <v>0</v>
      </c>
      <c r="N3939" s="6">
        <v>0</v>
      </c>
    </row>
    <row r="3940" spans="5:14" ht="25" x14ac:dyDescent="0.3">
      <c r="E3940" s="3" t="s">
        <v>1904</v>
      </c>
      <c r="F3940" s="4"/>
      <c r="G3940" s="5">
        <v>78</v>
      </c>
      <c r="H3940" s="7">
        <v>13</v>
      </c>
      <c r="I3940" s="1">
        <v>20</v>
      </c>
      <c r="J3940" s="1">
        <v>25</v>
      </c>
      <c r="K3940" s="1">
        <v>3</v>
      </c>
      <c r="L3940" s="1">
        <v>10</v>
      </c>
      <c r="M3940" s="1">
        <v>5</v>
      </c>
      <c r="N3940" s="6">
        <v>2</v>
      </c>
    </row>
    <row r="3941" spans="5:14" ht="25" x14ac:dyDescent="0.3">
      <c r="E3941" s="3" t="s">
        <v>1905</v>
      </c>
      <c r="F3941" s="4"/>
      <c r="G3941" s="5">
        <v>72</v>
      </c>
      <c r="H3941" s="7">
        <v>11</v>
      </c>
      <c r="I3941" s="1">
        <v>23</v>
      </c>
      <c r="J3941" s="1">
        <v>21</v>
      </c>
      <c r="K3941" s="1">
        <v>5</v>
      </c>
      <c r="L3941" s="1">
        <v>8</v>
      </c>
      <c r="M3941" s="1">
        <v>2</v>
      </c>
      <c r="N3941" s="6">
        <v>2</v>
      </c>
    </row>
    <row r="3942" spans="5:14" ht="37.5" x14ac:dyDescent="0.3">
      <c r="E3942" s="3" t="s">
        <v>1906</v>
      </c>
      <c r="F3942" s="4"/>
      <c r="G3942" s="5">
        <v>27</v>
      </c>
      <c r="H3942" s="7">
        <v>4</v>
      </c>
      <c r="I3942" s="1">
        <v>8</v>
      </c>
      <c r="J3942" s="1">
        <v>11</v>
      </c>
      <c r="K3942" s="1">
        <v>2</v>
      </c>
      <c r="L3942" s="1">
        <v>1</v>
      </c>
      <c r="M3942" s="1">
        <v>0</v>
      </c>
      <c r="N3942" s="6">
        <v>1</v>
      </c>
    </row>
    <row r="3943" spans="5:14" ht="25" x14ac:dyDescent="0.3">
      <c r="E3943" s="3" t="s">
        <v>1907</v>
      </c>
      <c r="F3943" s="4"/>
      <c r="G3943" s="5">
        <v>13</v>
      </c>
      <c r="H3943" s="7">
        <v>2</v>
      </c>
      <c r="I3943" s="1">
        <v>5</v>
      </c>
      <c r="J3943" s="1">
        <v>3</v>
      </c>
      <c r="K3943" s="1">
        <v>0</v>
      </c>
      <c r="L3943" s="1">
        <v>2</v>
      </c>
      <c r="M3943" s="1">
        <v>0</v>
      </c>
      <c r="N3943" s="6">
        <v>1</v>
      </c>
    </row>
    <row r="3944" spans="5:14" ht="25" x14ac:dyDescent="0.3">
      <c r="E3944" s="3" t="s">
        <v>1908</v>
      </c>
      <c r="F3944" s="4"/>
      <c r="G3944" s="5">
        <v>4</v>
      </c>
      <c r="H3944" s="7">
        <v>1</v>
      </c>
      <c r="I3944" s="1">
        <v>1</v>
      </c>
      <c r="J3944" s="1">
        <v>1</v>
      </c>
      <c r="K3944" s="1">
        <v>0</v>
      </c>
      <c r="L3944" s="1">
        <v>1</v>
      </c>
      <c r="M3944" s="1">
        <v>0</v>
      </c>
      <c r="N3944" s="6">
        <v>0</v>
      </c>
    </row>
    <row r="3945" spans="5:14" ht="62.5" x14ac:dyDescent="0.3">
      <c r="E3945" s="3" t="s">
        <v>1909</v>
      </c>
      <c r="F3945" s="4"/>
      <c r="G3945" s="5">
        <v>3</v>
      </c>
      <c r="H3945" s="7">
        <v>0</v>
      </c>
      <c r="I3945" s="1">
        <v>1</v>
      </c>
      <c r="J3945" s="1">
        <v>1</v>
      </c>
      <c r="K3945" s="1">
        <v>0</v>
      </c>
      <c r="L3945" s="1">
        <v>1</v>
      </c>
      <c r="M3945" s="1">
        <v>0</v>
      </c>
      <c r="N3945" s="6">
        <v>0</v>
      </c>
    </row>
    <row r="3946" spans="5:14" ht="62.5" x14ac:dyDescent="0.3">
      <c r="E3946" s="3" t="s">
        <v>1910</v>
      </c>
      <c r="F3946" s="4"/>
      <c r="G3946" s="5">
        <v>3</v>
      </c>
      <c r="H3946" s="7">
        <v>0</v>
      </c>
      <c r="I3946" s="1">
        <v>1</v>
      </c>
      <c r="J3946" s="1">
        <v>1</v>
      </c>
      <c r="K3946" s="1">
        <v>0</v>
      </c>
      <c r="L3946" s="1">
        <v>1</v>
      </c>
      <c r="M3946" s="1">
        <v>0</v>
      </c>
      <c r="N3946" s="6">
        <v>0</v>
      </c>
    </row>
    <row r="3947" spans="5:14" x14ac:dyDescent="0.3">
      <c r="E3947" s="3" t="s">
        <v>1911</v>
      </c>
      <c r="F3947" s="4"/>
      <c r="G3947" s="5">
        <v>7</v>
      </c>
      <c r="H3947" s="7">
        <v>1</v>
      </c>
      <c r="I3947" s="1">
        <v>2</v>
      </c>
      <c r="J3947" s="1">
        <v>2</v>
      </c>
      <c r="K3947" s="1">
        <v>1</v>
      </c>
      <c r="L3947" s="1">
        <v>0</v>
      </c>
      <c r="M3947" s="1">
        <v>0</v>
      </c>
      <c r="N3947" s="6">
        <v>1</v>
      </c>
    </row>
    <row r="3948" spans="5:14" ht="37.5" x14ac:dyDescent="0.3">
      <c r="E3948" s="3" t="s">
        <v>1912</v>
      </c>
      <c r="F3948" s="4"/>
      <c r="G3948" s="5">
        <v>1</v>
      </c>
      <c r="H3948" s="7">
        <v>0</v>
      </c>
      <c r="I3948" s="1">
        <v>0</v>
      </c>
      <c r="J3948" s="1">
        <v>0</v>
      </c>
      <c r="K3948" s="1">
        <v>0</v>
      </c>
      <c r="L3948" s="1">
        <v>1</v>
      </c>
      <c r="M3948" s="1">
        <v>0</v>
      </c>
      <c r="N3948" s="6">
        <v>0</v>
      </c>
    </row>
    <row r="3949" spans="5:14" ht="25" x14ac:dyDescent="0.3">
      <c r="E3949" s="3" t="s">
        <v>1913</v>
      </c>
      <c r="F3949" s="4"/>
      <c r="G3949" s="5">
        <v>52</v>
      </c>
      <c r="H3949" s="7">
        <v>7</v>
      </c>
      <c r="I3949" s="1">
        <v>19</v>
      </c>
      <c r="J3949" s="1">
        <v>13</v>
      </c>
      <c r="K3949" s="1">
        <v>3</v>
      </c>
      <c r="L3949" s="1">
        <v>4</v>
      </c>
      <c r="M3949" s="1">
        <v>5</v>
      </c>
      <c r="N3949" s="6">
        <v>1</v>
      </c>
    </row>
    <row r="3950" spans="5:14" ht="25" x14ac:dyDescent="0.3">
      <c r="E3950" s="3" t="s">
        <v>1914</v>
      </c>
      <c r="F3950" s="4"/>
      <c r="G3950" s="5">
        <v>45</v>
      </c>
      <c r="H3950" s="7">
        <v>4</v>
      </c>
      <c r="I3950" s="1">
        <v>20</v>
      </c>
      <c r="J3950" s="1">
        <v>10</v>
      </c>
      <c r="K3950" s="1">
        <v>4</v>
      </c>
      <c r="L3950" s="1">
        <v>2</v>
      </c>
      <c r="M3950" s="1">
        <v>4</v>
      </c>
      <c r="N3950" s="6">
        <v>1</v>
      </c>
    </row>
    <row r="3951" spans="5:14" ht="37.5" x14ac:dyDescent="0.3">
      <c r="E3951" s="3" t="s">
        <v>1915</v>
      </c>
      <c r="F3951" s="4"/>
      <c r="G3951" s="5">
        <v>9</v>
      </c>
      <c r="H3951" s="7">
        <v>0</v>
      </c>
      <c r="I3951" s="1">
        <v>3</v>
      </c>
      <c r="J3951" s="1">
        <v>3</v>
      </c>
      <c r="K3951" s="1">
        <v>1</v>
      </c>
      <c r="L3951" s="1">
        <v>0</v>
      </c>
      <c r="M3951" s="1">
        <v>2</v>
      </c>
      <c r="N3951" s="6">
        <v>0</v>
      </c>
    </row>
    <row r="3952" spans="5:14" ht="25" x14ac:dyDescent="0.3">
      <c r="E3952" s="3" t="s">
        <v>1916</v>
      </c>
      <c r="F3952" s="4"/>
      <c r="G3952" s="5">
        <v>8</v>
      </c>
      <c r="H3952" s="7">
        <v>1</v>
      </c>
      <c r="I3952" s="1">
        <v>2</v>
      </c>
      <c r="J3952" s="1">
        <v>1</v>
      </c>
      <c r="K3952" s="1">
        <v>1</v>
      </c>
      <c r="L3952" s="1">
        <v>0</v>
      </c>
      <c r="M3952" s="1">
        <v>2</v>
      </c>
      <c r="N3952" s="6">
        <v>1</v>
      </c>
    </row>
    <row r="3953" spans="5:14" ht="25" x14ac:dyDescent="0.3">
      <c r="E3953" s="3" t="s">
        <v>1917</v>
      </c>
      <c r="F3953" s="4"/>
      <c r="G3953" s="5">
        <v>1</v>
      </c>
      <c r="H3953" s="7">
        <v>0</v>
      </c>
      <c r="I3953" s="1">
        <v>0</v>
      </c>
      <c r="J3953" s="1">
        <v>0</v>
      </c>
      <c r="K3953" s="1">
        <v>1</v>
      </c>
      <c r="L3953" s="1">
        <v>0</v>
      </c>
      <c r="M3953" s="1">
        <v>0</v>
      </c>
      <c r="N3953" s="6">
        <v>0</v>
      </c>
    </row>
    <row r="3954" spans="5:14" ht="62.5" x14ac:dyDescent="0.3">
      <c r="E3954" s="3" t="s">
        <v>1918</v>
      </c>
      <c r="F3954" s="4"/>
      <c r="G3954" s="5">
        <v>2</v>
      </c>
      <c r="H3954" s="7">
        <v>0</v>
      </c>
      <c r="I3954" s="1">
        <v>2</v>
      </c>
      <c r="J3954" s="1">
        <v>0</v>
      </c>
      <c r="K3954" s="1">
        <v>0</v>
      </c>
      <c r="L3954" s="1">
        <v>0</v>
      </c>
      <c r="M3954" s="1">
        <v>0</v>
      </c>
      <c r="N3954" s="6">
        <v>0</v>
      </c>
    </row>
    <row r="3955" spans="5:14" ht="62.5" x14ac:dyDescent="0.3">
      <c r="E3955" s="3" t="s">
        <v>1919</v>
      </c>
      <c r="F3955" s="4"/>
      <c r="G3955" s="5">
        <v>0</v>
      </c>
      <c r="H3955" s="7">
        <v>0</v>
      </c>
      <c r="I3955" s="1">
        <v>0</v>
      </c>
      <c r="J3955" s="1">
        <v>0</v>
      </c>
      <c r="K3955" s="1">
        <v>0</v>
      </c>
      <c r="L3955" s="1">
        <v>0</v>
      </c>
      <c r="M3955" s="1">
        <v>0</v>
      </c>
      <c r="N3955" s="6">
        <v>0</v>
      </c>
    </row>
    <row r="3956" spans="5:14" x14ac:dyDescent="0.3">
      <c r="E3956" s="3" t="s">
        <v>1920</v>
      </c>
      <c r="F3956" s="4"/>
      <c r="G3956" s="5">
        <v>3</v>
      </c>
      <c r="H3956" s="7">
        <v>0</v>
      </c>
      <c r="I3956" s="1">
        <v>1</v>
      </c>
      <c r="J3956" s="1">
        <v>0</v>
      </c>
      <c r="K3956" s="1">
        <v>1</v>
      </c>
      <c r="L3956" s="1">
        <v>1</v>
      </c>
      <c r="M3956" s="1">
        <v>0</v>
      </c>
      <c r="N3956" s="6">
        <v>0</v>
      </c>
    </row>
    <row r="3957" spans="5:14" ht="37.5" x14ac:dyDescent="0.3">
      <c r="E3957" s="3" t="s">
        <v>1921</v>
      </c>
      <c r="F3957" s="4"/>
      <c r="G3957" s="5">
        <v>0</v>
      </c>
      <c r="H3957" s="7">
        <v>0</v>
      </c>
      <c r="I3957" s="1">
        <v>0</v>
      </c>
      <c r="J3957" s="1">
        <v>0</v>
      </c>
      <c r="K3957" s="1">
        <v>0</v>
      </c>
      <c r="L3957" s="1">
        <v>0</v>
      </c>
      <c r="M3957" s="1">
        <v>0</v>
      </c>
      <c r="N3957" s="6">
        <v>0</v>
      </c>
    </row>
    <row r="3958" spans="5:14" ht="25" x14ac:dyDescent="0.3">
      <c r="E3958" s="3" t="s">
        <v>1922</v>
      </c>
      <c r="F3958" s="4"/>
      <c r="G3958" s="5">
        <v>11</v>
      </c>
      <c r="H3958" s="7">
        <v>3</v>
      </c>
      <c r="I3958" s="1">
        <v>1</v>
      </c>
      <c r="J3958" s="1">
        <v>6</v>
      </c>
      <c r="K3958" s="1">
        <v>1</v>
      </c>
      <c r="L3958" s="1">
        <v>0</v>
      </c>
      <c r="M3958" s="1">
        <v>0</v>
      </c>
      <c r="N3958" s="6">
        <v>0</v>
      </c>
    </row>
    <row r="3959" spans="5:14" ht="25" x14ac:dyDescent="0.3">
      <c r="E3959" s="3" t="s">
        <v>1923</v>
      </c>
      <c r="F3959" s="4"/>
      <c r="G3959" s="5">
        <v>10</v>
      </c>
      <c r="H3959" s="7">
        <v>2</v>
      </c>
      <c r="I3959" s="1">
        <v>1</v>
      </c>
      <c r="J3959" s="1">
        <v>6</v>
      </c>
      <c r="K3959" s="1">
        <v>1</v>
      </c>
      <c r="L3959" s="1">
        <v>0</v>
      </c>
      <c r="M3959" s="1">
        <v>0</v>
      </c>
      <c r="N3959" s="6">
        <v>0</v>
      </c>
    </row>
    <row r="3960" spans="5:14" ht="37.5" x14ac:dyDescent="0.3">
      <c r="E3960" s="3" t="s">
        <v>1924</v>
      </c>
      <c r="F3960" s="4"/>
      <c r="G3960" s="5">
        <v>3</v>
      </c>
      <c r="H3960" s="7">
        <v>0</v>
      </c>
      <c r="I3960" s="1">
        <v>1</v>
      </c>
      <c r="J3960" s="1">
        <v>2</v>
      </c>
      <c r="K3960" s="1">
        <v>0</v>
      </c>
      <c r="L3960" s="1">
        <v>0</v>
      </c>
      <c r="M3960" s="1">
        <v>0</v>
      </c>
      <c r="N3960" s="6">
        <v>0</v>
      </c>
    </row>
    <row r="3961" spans="5:14" ht="25" x14ac:dyDescent="0.3">
      <c r="E3961" s="3" t="s">
        <v>1925</v>
      </c>
      <c r="F3961" s="4"/>
      <c r="G3961" s="5">
        <v>4</v>
      </c>
      <c r="H3961" s="7">
        <v>1</v>
      </c>
      <c r="I3961" s="1">
        <v>1</v>
      </c>
      <c r="J3961" s="1">
        <v>2</v>
      </c>
      <c r="K3961" s="1">
        <v>0</v>
      </c>
      <c r="L3961" s="1">
        <v>0</v>
      </c>
      <c r="M3961" s="1">
        <v>0</v>
      </c>
      <c r="N3961" s="6">
        <v>0</v>
      </c>
    </row>
    <row r="3962" spans="5:14" ht="25" x14ac:dyDescent="0.3">
      <c r="E3962" s="3" t="s">
        <v>1926</v>
      </c>
      <c r="F3962" s="4"/>
      <c r="G3962" s="5">
        <v>0</v>
      </c>
      <c r="H3962" s="7">
        <v>0</v>
      </c>
      <c r="I3962" s="1">
        <v>0</v>
      </c>
      <c r="J3962" s="1">
        <v>0</v>
      </c>
      <c r="K3962" s="1">
        <v>0</v>
      </c>
      <c r="L3962" s="1">
        <v>0</v>
      </c>
      <c r="M3962" s="1">
        <v>0</v>
      </c>
      <c r="N3962" s="6">
        <v>0</v>
      </c>
    </row>
    <row r="3963" spans="5:14" ht="62.5" x14ac:dyDescent="0.3">
      <c r="E3963" s="3" t="s">
        <v>1927</v>
      </c>
      <c r="F3963" s="4"/>
      <c r="G3963" s="5">
        <v>1</v>
      </c>
      <c r="H3963" s="7">
        <v>0</v>
      </c>
      <c r="I3963" s="1">
        <v>0</v>
      </c>
      <c r="J3963" s="1">
        <v>0</v>
      </c>
      <c r="K3963" s="1">
        <v>1</v>
      </c>
      <c r="L3963" s="1">
        <v>0</v>
      </c>
      <c r="M3963" s="1">
        <v>0</v>
      </c>
      <c r="N3963" s="6">
        <v>0</v>
      </c>
    </row>
    <row r="3964" spans="5:14" ht="62.5" x14ac:dyDescent="0.3">
      <c r="E3964" s="3" t="s">
        <v>1928</v>
      </c>
      <c r="F3964" s="4"/>
      <c r="G3964" s="5">
        <v>0</v>
      </c>
      <c r="H3964" s="7">
        <v>0</v>
      </c>
      <c r="I3964" s="1">
        <v>0</v>
      </c>
      <c r="J3964" s="1">
        <v>0</v>
      </c>
      <c r="K3964" s="1">
        <v>0</v>
      </c>
      <c r="L3964" s="1">
        <v>0</v>
      </c>
      <c r="M3964" s="1">
        <v>0</v>
      </c>
      <c r="N3964" s="6">
        <v>0</v>
      </c>
    </row>
    <row r="3965" spans="5:14" x14ac:dyDescent="0.3">
      <c r="E3965" s="3" t="s">
        <v>1929</v>
      </c>
      <c r="F3965" s="4"/>
      <c r="G3965" s="5">
        <v>1</v>
      </c>
      <c r="H3965" s="7">
        <v>0</v>
      </c>
      <c r="I3965" s="1">
        <v>0</v>
      </c>
      <c r="J3965" s="1">
        <v>1</v>
      </c>
      <c r="K3965" s="1">
        <v>0</v>
      </c>
      <c r="L3965" s="1">
        <v>0</v>
      </c>
      <c r="M3965" s="1">
        <v>0</v>
      </c>
      <c r="N3965" s="6">
        <v>0</v>
      </c>
    </row>
    <row r="3966" spans="5:14" ht="37.5" x14ac:dyDescent="0.3">
      <c r="E3966" s="3" t="s">
        <v>1930</v>
      </c>
      <c r="F3966" s="4"/>
      <c r="G3966" s="5">
        <v>0</v>
      </c>
      <c r="H3966" s="7">
        <v>0</v>
      </c>
      <c r="I3966" s="1">
        <v>0</v>
      </c>
      <c r="J3966" s="1">
        <v>0</v>
      </c>
      <c r="K3966" s="1">
        <v>0</v>
      </c>
      <c r="L3966" s="1">
        <v>0</v>
      </c>
      <c r="M3966" s="1">
        <v>0</v>
      </c>
      <c r="N3966" s="6">
        <v>0</v>
      </c>
    </row>
    <row r="3967" spans="5:14" ht="25" x14ac:dyDescent="0.3">
      <c r="E3967" s="3" t="s">
        <v>1931</v>
      </c>
      <c r="F3967" s="4"/>
      <c r="G3967" s="5">
        <v>5</v>
      </c>
      <c r="H3967" s="7">
        <v>1</v>
      </c>
      <c r="I3967" s="1">
        <v>3</v>
      </c>
      <c r="J3967" s="1">
        <v>0</v>
      </c>
      <c r="K3967" s="1">
        <v>0</v>
      </c>
      <c r="L3967" s="1">
        <v>0</v>
      </c>
      <c r="M3967" s="1">
        <v>1</v>
      </c>
      <c r="N3967" s="6">
        <v>0</v>
      </c>
    </row>
    <row r="3968" spans="5:14" ht="25" x14ac:dyDescent="0.3">
      <c r="E3968" s="3" t="s">
        <v>1932</v>
      </c>
      <c r="F3968" s="4"/>
      <c r="G3968" s="5">
        <v>4</v>
      </c>
      <c r="H3968" s="7">
        <v>1</v>
      </c>
      <c r="I3968" s="1">
        <v>2</v>
      </c>
      <c r="J3968" s="1">
        <v>0</v>
      </c>
      <c r="K3968" s="1">
        <v>0</v>
      </c>
      <c r="L3968" s="1">
        <v>0</v>
      </c>
      <c r="M3968" s="1">
        <v>1</v>
      </c>
      <c r="N3968" s="6">
        <v>0</v>
      </c>
    </row>
    <row r="3969" spans="5:14" ht="37.5" x14ac:dyDescent="0.3">
      <c r="E3969" s="3" t="s">
        <v>1933</v>
      </c>
      <c r="F3969" s="4"/>
      <c r="G3969" s="5">
        <v>1</v>
      </c>
      <c r="H3969" s="7">
        <v>0</v>
      </c>
      <c r="I3969" s="1">
        <v>1</v>
      </c>
      <c r="J3969" s="1">
        <v>0</v>
      </c>
      <c r="K3969" s="1">
        <v>0</v>
      </c>
      <c r="L3969" s="1">
        <v>0</v>
      </c>
      <c r="M3969" s="1">
        <v>0</v>
      </c>
      <c r="N3969" s="6">
        <v>0</v>
      </c>
    </row>
    <row r="3970" spans="5:14" ht="25" x14ac:dyDescent="0.3">
      <c r="E3970" s="3" t="s">
        <v>1934</v>
      </c>
      <c r="F3970" s="4"/>
      <c r="G3970" s="5">
        <v>2</v>
      </c>
      <c r="H3970" s="7">
        <v>1</v>
      </c>
      <c r="I3970" s="1">
        <v>1</v>
      </c>
      <c r="J3970" s="1">
        <v>0</v>
      </c>
      <c r="K3970" s="1">
        <v>0</v>
      </c>
      <c r="L3970" s="1">
        <v>0</v>
      </c>
      <c r="M3970" s="1">
        <v>0</v>
      </c>
      <c r="N3970" s="6">
        <v>0</v>
      </c>
    </row>
    <row r="3971" spans="5:14" ht="25" x14ac:dyDescent="0.3">
      <c r="E3971" s="3" t="s">
        <v>1935</v>
      </c>
      <c r="F3971" s="4"/>
      <c r="G3971" s="5">
        <v>0</v>
      </c>
      <c r="H3971" s="7">
        <v>0</v>
      </c>
      <c r="I3971" s="1">
        <v>0</v>
      </c>
      <c r="J3971" s="1">
        <v>0</v>
      </c>
      <c r="K3971" s="1">
        <v>0</v>
      </c>
      <c r="L3971" s="1">
        <v>0</v>
      </c>
      <c r="M3971" s="1">
        <v>0</v>
      </c>
      <c r="N3971" s="6">
        <v>0</v>
      </c>
    </row>
    <row r="3972" spans="5:14" ht="62.5" x14ac:dyDescent="0.3">
      <c r="E3972" s="3" t="s">
        <v>1936</v>
      </c>
      <c r="F3972" s="4"/>
      <c r="G3972" s="5">
        <v>0</v>
      </c>
      <c r="H3972" s="7">
        <v>0</v>
      </c>
      <c r="I3972" s="1">
        <v>0</v>
      </c>
      <c r="J3972" s="1">
        <v>0</v>
      </c>
      <c r="K3972" s="1">
        <v>0</v>
      </c>
      <c r="L3972" s="1">
        <v>0</v>
      </c>
      <c r="M3972" s="1">
        <v>0</v>
      </c>
      <c r="N3972" s="6">
        <v>0</v>
      </c>
    </row>
    <row r="3973" spans="5:14" ht="62.5" x14ac:dyDescent="0.3">
      <c r="E3973" s="3" t="s">
        <v>1937</v>
      </c>
      <c r="F3973" s="4"/>
      <c r="G3973" s="5">
        <v>0</v>
      </c>
      <c r="H3973" s="7">
        <v>0</v>
      </c>
      <c r="I3973" s="1">
        <v>0</v>
      </c>
      <c r="J3973" s="1">
        <v>0</v>
      </c>
      <c r="K3973" s="1">
        <v>0</v>
      </c>
      <c r="L3973" s="1">
        <v>0</v>
      </c>
      <c r="M3973" s="1">
        <v>0</v>
      </c>
      <c r="N3973" s="6">
        <v>0</v>
      </c>
    </row>
    <row r="3974" spans="5:14" x14ac:dyDescent="0.3">
      <c r="E3974" s="3" t="s">
        <v>1938</v>
      </c>
      <c r="F3974" s="4"/>
      <c r="G3974" s="5">
        <v>0</v>
      </c>
      <c r="H3974" s="7">
        <v>0</v>
      </c>
      <c r="I3974" s="1">
        <v>0</v>
      </c>
      <c r="J3974" s="1">
        <v>0</v>
      </c>
      <c r="K3974" s="1">
        <v>0</v>
      </c>
      <c r="L3974" s="1">
        <v>0</v>
      </c>
      <c r="M3974" s="1">
        <v>0</v>
      </c>
      <c r="N3974" s="6">
        <v>0</v>
      </c>
    </row>
    <row r="3975" spans="5:14" ht="37.5" x14ac:dyDescent="0.3">
      <c r="E3975" s="3" t="s">
        <v>1939</v>
      </c>
      <c r="F3975" s="4"/>
      <c r="G3975" s="5">
        <v>0</v>
      </c>
      <c r="H3975" s="7">
        <v>0</v>
      </c>
      <c r="I3975" s="1">
        <v>0</v>
      </c>
      <c r="J3975" s="1">
        <v>0</v>
      </c>
      <c r="K3975" s="1">
        <v>0</v>
      </c>
      <c r="L3975" s="1">
        <v>0</v>
      </c>
      <c r="M3975" s="1">
        <v>0</v>
      </c>
      <c r="N3975" s="6">
        <v>0</v>
      </c>
    </row>
    <row r="3976" spans="5:14" ht="25" x14ac:dyDescent="0.3">
      <c r="E3976" s="3" t="s">
        <v>1940</v>
      </c>
      <c r="F3976" s="4"/>
      <c r="G3976" s="5">
        <v>0</v>
      </c>
      <c r="H3976" s="7">
        <v>0</v>
      </c>
      <c r="I3976" s="1">
        <v>0</v>
      </c>
      <c r="J3976" s="1">
        <v>0</v>
      </c>
      <c r="K3976" s="1">
        <v>0</v>
      </c>
      <c r="L3976" s="1">
        <v>0</v>
      </c>
      <c r="M3976" s="1">
        <v>0</v>
      </c>
      <c r="N3976" s="6">
        <v>0</v>
      </c>
    </row>
    <row r="3977" spans="5:14" ht="25" x14ac:dyDescent="0.3">
      <c r="E3977" s="3" t="s">
        <v>1941</v>
      </c>
      <c r="F3977" s="4"/>
      <c r="G3977" s="5">
        <v>0</v>
      </c>
      <c r="H3977" s="7">
        <v>0</v>
      </c>
      <c r="I3977" s="1">
        <v>0</v>
      </c>
      <c r="J3977" s="1">
        <v>0</v>
      </c>
      <c r="K3977" s="1">
        <v>0</v>
      </c>
      <c r="L3977" s="1">
        <v>0</v>
      </c>
      <c r="M3977" s="1">
        <v>0</v>
      </c>
      <c r="N3977" s="6">
        <v>0</v>
      </c>
    </row>
    <row r="3978" spans="5:14" ht="37.5" x14ac:dyDescent="0.3">
      <c r="E3978" s="3" t="s">
        <v>1942</v>
      </c>
      <c r="F3978" s="4"/>
      <c r="G3978" s="5">
        <v>0</v>
      </c>
      <c r="H3978" s="7">
        <v>0</v>
      </c>
      <c r="I3978" s="1">
        <v>0</v>
      </c>
      <c r="J3978" s="1">
        <v>0</v>
      </c>
      <c r="K3978" s="1">
        <v>0</v>
      </c>
      <c r="L3978" s="1">
        <v>0</v>
      </c>
      <c r="M3978" s="1">
        <v>0</v>
      </c>
      <c r="N3978" s="6">
        <v>0</v>
      </c>
    </row>
    <row r="3979" spans="5:14" ht="25" x14ac:dyDescent="0.3">
      <c r="E3979" s="3" t="s">
        <v>1943</v>
      </c>
      <c r="F3979" s="4"/>
      <c r="G3979" s="5">
        <v>0</v>
      </c>
      <c r="H3979" s="7">
        <v>0</v>
      </c>
      <c r="I3979" s="1">
        <v>0</v>
      </c>
      <c r="J3979" s="1">
        <v>0</v>
      </c>
      <c r="K3979" s="1">
        <v>0</v>
      </c>
      <c r="L3979" s="1">
        <v>0</v>
      </c>
      <c r="M3979" s="1">
        <v>0</v>
      </c>
      <c r="N3979" s="6">
        <v>0</v>
      </c>
    </row>
    <row r="3980" spans="5:14" ht="25" x14ac:dyDescent="0.3">
      <c r="E3980" s="3" t="s">
        <v>1944</v>
      </c>
      <c r="F3980" s="4"/>
      <c r="G3980" s="5">
        <v>0</v>
      </c>
      <c r="H3980" s="7">
        <v>0</v>
      </c>
      <c r="I3980" s="1">
        <v>0</v>
      </c>
      <c r="J3980" s="1">
        <v>0</v>
      </c>
      <c r="K3980" s="1">
        <v>0</v>
      </c>
      <c r="L3980" s="1">
        <v>0</v>
      </c>
      <c r="M3980" s="1">
        <v>0</v>
      </c>
      <c r="N3980" s="6">
        <v>0</v>
      </c>
    </row>
    <row r="3981" spans="5:14" ht="62.5" x14ac:dyDescent="0.3">
      <c r="E3981" s="3" t="s">
        <v>1945</v>
      </c>
      <c r="F3981" s="4"/>
      <c r="G3981" s="5">
        <v>0</v>
      </c>
      <c r="H3981" s="7">
        <v>0</v>
      </c>
      <c r="I3981" s="1">
        <v>0</v>
      </c>
      <c r="J3981" s="1">
        <v>0</v>
      </c>
      <c r="K3981" s="1">
        <v>0</v>
      </c>
      <c r="L3981" s="1">
        <v>0</v>
      </c>
      <c r="M3981" s="1">
        <v>0</v>
      </c>
      <c r="N3981" s="6">
        <v>0</v>
      </c>
    </row>
    <row r="3982" spans="5:14" ht="62.5" x14ac:dyDescent="0.3">
      <c r="E3982" s="3" t="s">
        <v>1946</v>
      </c>
      <c r="F3982" s="4"/>
      <c r="G3982" s="5">
        <v>0</v>
      </c>
      <c r="H3982" s="7">
        <v>0</v>
      </c>
      <c r="I3982" s="1">
        <v>0</v>
      </c>
      <c r="J3982" s="1">
        <v>0</v>
      </c>
      <c r="K3982" s="1">
        <v>0</v>
      </c>
      <c r="L3982" s="1">
        <v>0</v>
      </c>
      <c r="M3982" s="1">
        <v>0</v>
      </c>
      <c r="N3982" s="6">
        <v>0</v>
      </c>
    </row>
    <row r="3983" spans="5:14" x14ac:dyDescent="0.3">
      <c r="E3983" s="3" t="s">
        <v>1947</v>
      </c>
      <c r="F3983" s="4"/>
      <c r="G3983" s="5">
        <v>0</v>
      </c>
      <c r="H3983" s="7">
        <v>0</v>
      </c>
      <c r="I3983" s="1">
        <v>0</v>
      </c>
      <c r="J3983" s="1">
        <v>0</v>
      </c>
      <c r="K3983" s="1">
        <v>0</v>
      </c>
      <c r="L3983" s="1">
        <v>0</v>
      </c>
      <c r="M3983" s="1">
        <v>0</v>
      </c>
      <c r="N3983" s="6">
        <v>0</v>
      </c>
    </row>
    <row r="3984" spans="5:14" ht="37.5" x14ac:dyDescent="0.3">
      <c r="E3984" s="52" t="s">
        <v>1948</v>
      </c>
      <c r="F3984" s="48"/>
      <c r="G3984" s="49">
        <v>0</v>
      </c>
      <c r="H3984" s="61">
        <v>0</v>
      </c>
      <c r="I3984" s="28">
        <v>0</v>
      </c>
      <c r="J3984" s="28">
        <v>0</v>
      </c>
      <c r="K3984" s="28">
        <v>0</v>
      </c>
      <c r="L3984" s="28">
        <v>0</v>
      </c>
      <c r="M3984" s="28">
        <v>0</v>
      </c>
      <c r="N3984" s="62">
        <v>0</v>
      </c>
    </row>
    <row r="3986" spans="2:12" x14ac:dyDescent="0.3">
      <c r="B3986" s="35" t="str">
        <f xml:space="preserve"> HYPERLINK("#'目次'!B62", "[56]")</f>
        <v>[56]</v>
      </c>
      <c r="C3986" s="25" t="s">
        <v>54</v>
      </c>
    </row>
    <row r="3989" spans="2:12" x14ac:dyDescent="0.3">
      <c r="C3989" s="25" t="s">
        <v>1732</v>
      </c>
    </row>
    <row r="3990" spans="2:12" ht="37.5" x14ac:dyDescent="0.3">
      <c r="E3990" s="95"/>
      <c r="F3990" s="96"/>
      <c r="G3990" s="37" t="s">
        <v>16</v>
      </c>
      <c r="H3990" s="41" t="s">
        <v>55</v>
      </c>
      <c r="I3990" s="18" t="s">
        <v>56</v>
      </c>
      <c r="J3990" s="18" t="s">
        <v>57</v>
      </c>
      <c r="K3990" s="18" t="s">
        <v>58</v>
      </c>
      <c r="L3990" s="34" t="s">
        <v>59</v>
      </c>
    </row>
    <row r="3991" spans="2:12" x14ac:dyDescent="0.3">
      <c r="E3991" s="97"/>
      <c r="F3991" s="98"/>
      <c r="G3991" s="40"/>
      <c r="H3991" s="36"/>
      <c r="I3991" s="19"/>
      <c r="J3991" s="19"/>
      <c r="K3991" s="19"/>
      <c r="L3991" s="39"/>
    </row>
    <row r="3992" spans="2:12" x14ac:dyDescent="0.3">
      <c r="E3992" s="54" t="s">
        <v>16</v>
      </c>
      <c r="F3992" s="50"/>
      <c r="G3992" s="38">
        <v>55336</v>
      </c>
      <c r="H3992" s="20">
        <v>4906</v>
      </c>
      <c r="I3992" s="20">
        <v>24562</v>
      </c>
      <c r="J3992" s="20">
        <v>17342</v>
      </c>
      <c r="K3992" s="20">
        <v>6139</v>
      </c>
      <c r="L3992" s="51">
        <v>2387</v>
      </c>
    </row>
    <row r="3993" spans="2:12" ht="25" x14ac:dyDescent="0.3">
      <c r="E3993" s="3" t="s">
        <v>1733</v>
      </c>
      <c r="F3993" s="4"/>
      <c r="G3993" s="29">
        <v>102</v>
      </c>
      <c r="H3993" s="32">
        <v>8</v>
      </c>
      <c r="I3993" s="17">
        <v>43</v>
      </c>
      <c r="J3993" s="17">
        <v>34</v>
      </c>
      <c r="K3993" s="17">
        <v>13</v>
      </c>
      <c r="L3993" s="33">
        <v>4</v>
      </c>
    </row>
    <row r="3994" spans="2:12" ht="25" x14ac:dyDescent="0.3">
      <c r="E3994" s="3" t="s">
        <v>1734</v>
      </c>
      <c r="F3994" s="4"/>
      <c r="G3994" s="5">
        <v>100</v>
      </c>
      <c r="H3994" s="7">
        <v>5</v>
      </c>
      <c r="I3994" s="1">
        <v>44</v>
      </c>
      <c r="J3994" s="1">
        <v>35</v>
      </c>
      <c r="K3994" s="1">
        <v>13</v>
      </c>
      <c r="L3994" s="6">
        <v>3</v>
      </c>
    </row>
    <row r="3995" spans="2:12" ht="37.5" x14ac:dyDescent="0.3">
      <c r="E3995" s="3" t="s">
        <v>1735</v>
      </c>
      <c r="F3995" s="4"/>
      <c r="G3995" s="5">
        <v>50</v>
      </c>
      <c r="H3995" s="7">
        <v>4</v>
      </c>
      <c r="I3995" s="1">
        <v>18</v>
      </c>
      <c r="J3995" s="1">
        <v>19</v>
      </c>
      <c r="K3995" s="1">
        <v>8</v>
      </c>
      <c r="L3995" s="6">
        <v>1</v>
      </c>
    </row>
    <row r="3996" spans="2:12" ht="25" x14ac:dyDescent="0.3">
      <c r="E3996" s="3" t="s">
        <v>1736</v>
      </c>
      <c r="F3996" s="4"/>
      <c r="G3996" s="5">
        <v>5</v>
      </c>
      <c r="H3996" s="7">
        <v>1</v>
      </c>
      <c r="I3996" s="1">
        <v>2</v>
      </c>
      <c r="J3996" s="1">
        <v>2</v>
      </c>
      <c r="K3996" s="1">
        <v>0</v>
      </c>
      <c r="L3996" s="6">
        <v>0</v>
      </c>
    </row>
    <row r="3997" spans="2:12" ht="25" x14ac:dyDescent="0.3">
      <c r="E3997" s="3" t="s">
        <v>1737</v>
      </c>
      <c r="F3997" s="4"/>
      <c r="G3997" s="5">
        <v>3</v>
      </c>
      <c r="H3997" s="7">
        <v>1</v>
      </c>
      <c r="I3997" s="1">
        <v>0</v>
      </c>
      <c r="J3997" s="1">
        <v>2</v>
      </c>
      <c r="K3997" s="1">
        <v>0</v>
      </c>
      <c r="L3997" s="6">
        <v>0</v>
      </c>
    </row>
    <row r="3998" spans="2:12" ht="62.5" x14ac:dyDescent="0.3">
      <c r="E3998" s="3" t="s">
        <v>1738</v>
      </c>
      <c r="F3998" s="4"/>
      <c r="G3998" s="5">
        <v>5</v>
      </c>
      <c r="H3998" s="7">
        <v>0</v>
      </c>
      <c r="I3998" s="1">
        <v>3</v>
      </c>
      <c r="J3998" s="1">
        <v>1</v>
      </c>
      <c r="K3998" s="1">
        <v>1</v>
      </c>
      <c r="L3998" s="6">
        <v>0</v>
      </c>
    </row>
    <row r="3999" spans="2:12" ht="62.5" x14ac:dyDescent="0.3">
      <c r="E3999" s="3" t="s">
        <v>1739</v>
      </c>
      <c r="F3999" s="4"/>
      <c r="G3999" s="5">
        <v>3</v>
      </c>
      <c r="H3999" s="7">
        <v>0</v>
      </c>
      <c r="I3999" s="1">
        <v>2</v>
      </c>
      <c r="J3999" s="1">
        <v>1</v>
      </c>
      <c r="K3999" s="1">
        <v>0</v>
      </c>
      <c r="L3999" s="6">
        <v>0</v>
      </c>
    </row>
    <row r="4000" spans="2:12" x14ac:dyDescent="0.3">
      <c r="E4000" s="3" t="s">
        <v>1740</v>
      </c>
      <c r="F4000" s="4"/>
      <c r="G4000" s="5">
        <v>6</v>
      </c>
      <c r="H4000" s="7">
        <v>1</v>
      </c>
      <c r="I4000" s="1">
        <v>2</v>
      </c>
      <c r="J4000" s="1">
        <v>2</v>
      </c>
      <c r="K4000" s="1">
        <v>1</v>
      </c>
      <c r="L4000" s="6">
        <v>0</v>
      </c>
    </row>
    <row r="4001" spans="5:12" ht="37.5" x14ac:dyDescent="0.3">
      <c r="E4001" s="3" t="s">
        <v>1741</v>
      </c>
      <c r="F4001" s="4"/>
      <c r="G4001" s="5">
        <v>0</v>
      </c>
      <c r="H4001" s="7">
        <v>0</v>
      </c>
      <c r="I4001" s="1">
        <v>0</v>
      </c>
      <c r="J4001" s="1">
        <v>0</v>
      </c>
      <c r="K4001" s="1">
        <v>0</v>
      </c>
      <c r="L4001" s="6">
        <v>0</v>
      </c>
    </row>
    <row r="4002" spans="5:12" ht="25" x14ac:dyDescent="0.3">
      <c r="E4002" s="3" t="s">
        <v>1742</v>
      </c>
      <c r="F4002" s="4"/>
      <c r="G4002" s="5">
        <v>679</v>
      </c>
      <c r="H4002" s="7">
        <v>43</v>
      </c>
      <c r="I4002" s="1">
        <v>309</v>
      </c>
      <c r="J4002" s="1">
        <v>221</v>
      </c>
      <c r="K4002" s="1">
        <v>88</v>
      </c>
      <c r="L4002" s="6">
        <v>18</v>
      </c>
    </row>
    <row r="4003" spans="5:12" ht="25" x14ac:dyDescent="0.3">
      <c r="E4003" s="3" t="s">
        <v>1743</v>
      </c>
      <c r="F4003" s="4"/>
      <c r="G4003" s="5">
        <v>701</v>
      </c>
      <c r="H4003" s="7">
        <v>38</v>
      </c>
      <c r="I4003" s="1">
        <v>320</v>
      </c>
      <c r="J4003" s="1">
        <v>225</v>
      </c>
      <c r="K4003" s="1">
        <v>98</v>
      </c>
      <c r="L4003" s="6">
        <v>20</v>
      </c>
    </row>
    <row r="4004" spans="5:12" ht="37.5" x14ac:dyDescent="0.3">
      <c r="E4004" s="3" t="s">
        <v>1744</v>
      </c>
      <c r="F4004" s="4"/>
      <c r="G4004" s="5">
        <v>395</v>
      </c>
      <c r="H4004" s="7">
        <v>17</v>
      </c>
      <c r="I4004" s="1">
        <v>179</v>
      </c>
      <c r="J4004" s="1">
        <v>138</v>
      </c>
      <c r="K4004" s="1">
        <v>53</v>
      </c>
      <c r="L4004" s="6">
        <v>8</v>
      </c>
    </row>
    <row r="4005" spans="5:12" ht="25" x14ac:dyDescent="0.3">
      <c r="E4005" s="3" t="s">
        <v>1745</v>
      </c>
      <c r="F4005" s="4"/>
      <c r="G4005" s="5">
        <v>24</v>
      </c>
      <c r="H4005" s="7">
        <v>4</v>
      </c>
      <c r="I4005" s="1">
        <v>14</v>
      </c>
      <c r="J4005" s="1">
        <v>2</v>
      </c>
      <c r="K4005" s="1">
        <v>4</v>
      </c>
      <c r="L4005" s="6">
        <v>0</v>
      </c>
    </row>
    <row r="4006" spans="5:12" ht="25" x14ac:dyDescent="0.3">
      <c r="E4006" s="3" t="s">
        <v>1746</v>
      </c>
      <c r="F4006" s="4"/>
      <c r="G4006" s="5">
        <v>45</v>
      </c>
      <c r="H4006" s="7">
        <v>1</v>
      </c>
      <c r="I4006" s="1">
        <v>23</v>
      </c>
      <c r="J4006" s="1">
        <v>12</v>
      </c>
      <c r="K4006" s="1">
        <v>8</v>
      </c>
      <c r="L4006" s="6">
        <v>1</v>
      </c>
    </row>
    <row r="4007" spans="5:12" ht="62.5" x14ac:dyDescent="0.3">
      <c r="E4007" s="3" t="s">
        <v>1747</v>
      </c>
      <c r="F4007" s="4"/>
      <c r="G4007" s="5">
        <v>9</v>
      </c>
      <c r="H4007" s="7">
        <v>1</v>
      </c>
      <c r="I4007" s="1">
        <v>5</v>
      </c>
      <c r="J4007" s="1">
        <v>3</v>
      </c>
      <c r="K4007" s="1">
        <v>0</v>
      </c>
      <c r="L4007" s="6">
        <v>0</v>
      </c>
    </row>
    <row r="4008" spans="5:12" ht="62.5" x14ac:dyDescent="0.3">
      <c r="E4008" s="3" t="s">
        <v>1748</v>
      </c>
      <c r="F4008" s="4"/>
      <c r="G4008" s="5">
        <v>5</v>
      </c>
      <c r="H4008" s="7">
        <v>0</v>
      </c>
      <c r="I4008" s="1">
        <v>3</v>
      </c>
      <c r="J4008" s="1">
        <v>2</v>
      </c>
      <c r="K4008" s="1">
        <v>0</v>
      </c>
      <c r="L4008" s="6">
        <v>0</v>
      </c>
    </row>
    <row r="4009" spans="5:12" x14ac:dyDescent="0.3">
      <c r="E4009" s="3" t="s">
        <v>1749</v>
      </c>
      <c r="F4009" s="4"/>
      <c r="G4009" s="5">
        <v>16</v>
      </c>
      <c r="H4009" s="7">
        <v>0</v>
      </c>
      <c r="I4009" s="1">
        <v>9</v>
      </c>
      <c r="J4009" s="1">
        <v>4</v>
      </c>
      <c r="K4009" s="1">
        <v>2</v>
      </c>
      <c r="L4009" s="6">
        <v>1</v>
      </c>
    </row>
    <row r="4010" spans="5:12" ht="37.5" x14ac:dyDescent="0.3">
      <c r="E4010" s="3" t="s">
        <v>1750</v>
      </c>
      <c r="F4010" s="4"/>
      <c r="G4010" s="5">
        <v>2</v>
      </c>
      <c r="H4010" s="7">
        <v>1</v>
      </c>
      <c r="I4010" s="1">
        <v>0</v>
      </c>
      <c r="J4010" s="1">
        <v>1</v>
      </c>
      <c r="K4010" s="1">
        <v>0</v>
      </c>
      <c r="L4010" s="6">
        <v>0</v>
      </c>
    </row>
    <row r="4011" spans="5:12" ht="25" x14ac:dyDescent="0.3">
      <c r="E4011" s="3" t="s">
        <v>1751</v>
      </c>
      <c r="F4011" s="4"/>
      <c r="G4011" s="5">
        <v>2647</v>
      </c>
      <c r="H4011" s="7">
        <v>146</v>
      </c>
      <c r="I4011" s="1">
        <v>1187</v>
      </c>
      <c r="J4011" s="1">
        <v>909</v>
      </c>
      <c r="K4011" s="1">
        <v>349</v>
      </c>
      <c r="L4011" s="6">
        <v>56</v>
      </c>
    </row>
    <row r="4012" spans="5:12" ht="25" x14ac:dyDescent="0.3">
      <c r="E4012" s="3" t="s">
        <v>1752</v>
      </c>
      <c r="F4012" s="4"/>
      <c r="G4012" s="5">
        <v>1849</v>
      </c>
      <c r="H4012" s="7">
        <v>81</v>
      </c>
      <c r="I4012" s="1">
        <v>803</v>
      </c>
      <c r="J4012" s="1">
        <v>663</v>
      </c>
      <c r="K4012" s="1">
        <v>265</v>
      </c>
      <c r="L4012" s="6">
        <v>37</v>
      </c>
    </row>
    <row r="4013" spans="5:12" ht="37.5" x14ac:dyDescent="0.3">
      <c r="E4013" s="3" t="s">
        <v>1753</v>
      </c>
      <c r="F4013" s="4"/>
      <c r="G4013" s="5">
        <v>1706</v>
      </c>
      <c r="H4013" s="7">
        <v>77</v>
      </c>
      <c r="I4013" s="1">
        <v>735</v>
      </c>
      <c r="J4013" s="1">
        <v>605</v>
      </c>
      <c r="K4013" s="1">
        <v>255</v>
      </c>
      <c r="L4013" s="6">
        <v>34</v>
      </c>
    </row>
    <row r="4014" spans="5:12" ht="25" x14ac:dyDescent="0.3">
      <c r="E4014" s="3" t="s">
        <v>1754</v>
      </c>
      <c r="F4014" s="4"/>
      <c r="G4014" s="5">
        <v>94</v>
      </c>
      <c r="H4014" s="7">
        <v>5</v>
      </c>
      <c r="I4014" s="1">
        <v>38</v>
      </c>
      <c r="J4014" s="1">
        <v>30</v>
      </c>
      <c r="K4014" s="1">
        <v>21</v>
      </c>
      <c r="L4014" s="6">
        <v>0</v>
      </c>
    </row>
    <row r="4015" spans="5:12" ht="25" x14ac:dyDescent="0.3">
      <c r="E4015" s="3" t="s">
        <v>1755</v>
      </c>
      <c r="F4015" s="4"/>
      <c r="G4015" s="5">
        <v>69</v>
      </c>
      <c r="H4015" s="7">
        <v>0</v>
      </c>
      <c r="I4015" s="1">
        <v>29</v>
      </c>
      <c r="J4015" s="1">
        <v>26</v>
      </c>
      <c r="K4015" s="1">
        <v>13</v>
      </c>
      <c r="L4015" s="6">
        <v>1</v>
      </c>
    </row>
    <row r="4016" spans="5:12" ht="62.5" x14ac:dyDescent="0.3">
      <c r="E4016" s="3" t="s">
        <v>1756</v>
      </c>
      <c r="F4016" s="4"/>
      <c r="G4016" s="5">
        <v>10</v>
      </c>
      <c r="H4016" s="7">
        <v>1</v>
      </c>
      <c r="I4016" s="1">
        <v>5</v>
      </c>
      <c r="J4016" s="1">
        <v>4</v>
      </c>
      <c r="K4016" s="1">
        <v>0</v>
      </c>
      <c r="L4016" s="6">
        <v>0</v>
      </c>
    </row>
    <row r="4017" spans="5:12" ht="62.5" x14ac:dyDescent="0.3">
      <c r="E4017" s="3" t="s">
        <v>1757</v>
      </c>
      <c r="F4017" s="4"/>
      <c r="G4017" s="5">
        <v>8</v>
      </c>
      <c r="H4017" s="7">
        <v>0</v>
      </c>
      <c r="I4017" s="1">
        <v>3</v>
      </c>
      <c r="J4017" s="1">
        <v>4</v>
      </c>
      <c r="K4017" s="1">
        <v>1</v>
      </c>
      <c r="L4017" s="6">
        <v>0</v>
      </c>
    </row>
    <row r="4018" spans="5:12" x14ac:dyDescent="0.3">
      <c r="E4018" s="3" t="s">
        <v>1758</v>
      </c>
      <c r="F4018" s="4"/>
      <c r="G4018" s="5">
        <v>39</v>
      </c>
      <c r="H4018" s="7">
        <v>2</v>
      </c>
      <c r="I4018" s="1">
        <v>20</v>
      </c>
      <c r="J4018" s="1">
        <v>11</v>
      </c>
      <c r="K4018" s="1">
        <v>5</v>
      </c>
      <c r="L4018" s="6">
        <v>1</v>
      </c>
    </row>
    <row r="4019" spans="5:12" ht="37.5" x14ac:dyDescent="0.3">
      <c r="E4019" s="3" t="s">
        <v>1759</v>
      </c>
      <c r="F4019" s="4"/>
      <c r="G4019" s="5">
        <v>3</v>
      </c>
      <c r="H4019" s="7">
        <v>0</v>
      </c>
      <c r="I4019" s="1">
        <v>2</v>
      </c>
      <c r="J4019" s="1">
        <v>0</v>
      </c>
      <c r="K4019" s="1">
        <v>0</v>
      </c>
      <c r="L4019" s="6">
        <v>1</v>
      </c>
    </row>
    <row r="4020" spans="5:12" ht="25" x14ac:dyDescent="0.3">
      <c r="E4020" s="3" t="s">
        <v>1760</v>
      </c>
      <c r="F4020" s="4"/>
      <c r="G4020" s="5">
        <v>4497</v>
      </c>
      <c r="H4020" s="7">
        <v>207</v>
      </c>
      <c r="I4020" s="1">
        <v>1933</v>
      </c>
      <c r="J4020" s="1">
        <v>1653</v>
      </c>
      <c r="K4020" s="1">
        <v>579</v>
      </c>
      <c r="L4020" s="6">
        <v>125</v>
      </c>
    </row>
    <row r="4021" spans="5:12" ht="25" x14ac:dyDescent="0.3">
      <c r="E4021" s="3" t="s">
        <v>1761</v>
      </c>
      <c r="F4021" s="4"/>
      <c r="G4021" s="5">
        <v>3013</v>
      </c>
      <c r="H4021" s="7">
        <v>101</v>
      </c>
      <c r="I4021" s="1">
        <v>1215</v>
      </c>
      <c r="J4021" s="1">
        <v>1140</v>
      </c>
      <c r="K4021" s="1">
        <v>489</v>
      </c>
      <c r="L4021" s="6">
        <v>68</v>
      </c>
    </row>
    <row r="4022" spans="5:12" ht="37.5" x14ac:dyDescent="0.3">
      <c r="E4022" s="3" t="s">
        <v>1762</v>
      </c>
      <c r="F4022" s="4"/>
      <c r="G4022" s="5">
        <v>2971</v>
      </c>
      <c r="H4022" s="7">
        <v>100</v>
      </c>
      <c r="I4022" s="1">
        <v>1278</v>
      </c>
      <c r="J4022" s="1">
        <v>1121</v>
      </c>
      <c r="K4022" s="1">
        <v>410</v>
      </c>
      <c r="L4022" s="6">
        <v>62</v>
      </c>
    </row>
    <row r="4023" spans="5:12" ht="25" x14ac:dyDescent="0.3">
      <c r="E4023" s="3" t="s">
        <v>1763</v>
      </c>
      <c r="F4023" s="4"/>
      <c r="G4023" s="5">
        <v>255</v>
      </c>
      <c r="H4023" s="7">
        <v>13</v>
      </c>
      <c r="I4023" s="1">
        <v>110</v>
      </c>
      <c r="J4023" s="1">
        <v>83</v>
      </c>
      <c r="K4023" s="1">
        <v>46</v>
      </c>
      <c r="L4023" s="6">
        <v>3</v>
      </c>
    </row>
    <row r="4024" spans="5:12" ht="25" x14ac:dyDescent="0.3">
      <c r="E4024" s="3" t="s">
        <v>1764</v>
      </c>
      <c r="F4024" s="4"/>
      <c r="G4024" s="5">
        <v>125</v>
      </c>
      <c r="H4024" s="7">
        <v>2</v>
      </c>
      <c r="I4024" s="1">
        <v>44</v>
      </c>
      <c r="J4024" s="1">
        <v>49</v>
      </c>
      <c r="K4024" s="1">
        <v>26</v>
      </c>
      <c r="L4024" s="6">
        <v>4</v>
      </c>
    </row>
    <row r="4025" spans="5:12" ht="62.5" x14ac:dyDescent="0.3">
      <c r="E4025" s="3" t="s">
        <v>1765</v>
      </c>
      <c r="F4025" s="4"/>
      <c r="G4025" s="5">
        <v>20</v>
      </c>
      <c r="H4025" s="7">
        <v>1</v>
      </c>
      <c r="I4025" s="1">
        <v>6</v>
      </c>
      <c r="J4025" s="1">
        <v>7</v>
      </c>
      <c r="K4025" s="1">
        <v>6</v>
      </c>
      <c r="L4025" s="6">
        <v>0</v>
      </c>
    </row>
    <row r="4026" spans="5:12" ht="62.5" x14ac:dyDescent="0.3">
      <c r="E4026" s="3" t="s">
        <v>1766</v>
      </c>
      <c r="F4026" s="4"/>
      <c r="G4026" s="5">
        <v>11</v>
      </c>
      <c r="H4026" s="7">
        <v>2</v>
      </c>
      <c r="I4026" s="1">
        <v>3</v>
      </c>
      <c r="J4026" s="1">
        <v>4</v>
      </c>
      <c r="K4026" s="1">
        <v>2</v>
      </c>
      <c r="L4026" s="6">
        <v>0</v>
      </c>
    </row>
    <row r="4027" spans="5:12" x14ac:dyDescent="0.3">
      <c r="E4027" s="3" t="s">
        <v>1767</v>
      </c>
      <c r="F4027" s="4"/>
      <c r="G4027" s="5">
        <v>67</v>
      </c>
      <c r="H4027" s="7">
        <v>7</v>
      </c>
      <c r="I4027" s="1">
        <v>23</v>
      </c>
      <c r="J4027" s="1">
        <v>20</v>
      </c>
      <c r="K4027" s="1">
        <v>15</v>
      </c>
      <c r="L4027" s="6">
        <v>2</v>
      </c>
    </row>
    <row r="4028" spans="5:12" ht="37.5" x14ac:dyDescent="0.3">
      <c r="E4028" s="3" t="s">
        <v>1768</v>
      </c>
      <c r="F4028" s="4"/>
      <c r="G4028" s="5">
        <v>2</v>
      </c>
      <c r="H4028" s="7">
        <v>0</v>
      </c>
      <c r="I4028" s="1">
        <v>0</v>
      </c>
      <c r="J4028" s="1">
        <v>1</v>
      </c>
      <c r="K4028" s="1">
        <v>0</v>
      </c>
      <c r="L4028" s="6">
        <v>1</v>
      </c>
    </row>
    <row r="4029" spans="5:12" ht="25" x14ac:dyDescent="0.3">
      <c r="E4029" s="3" t="s">
        <v>1769</v>
      </c>
      <c r="F4029" s="4"/>
      <c r="G4029" s="5">
        <v>5537</v>
      </c>
      <c r="H4029" s="7">
        <v>194</v>
      </c>
      <c r="I4029" s="1">
        <v>2212</v>
      </c>
      <c r="J4029" s="1">
        <v>2191</v>
      </c>
      <c r="K4029" s="1">
        <v>801</v>
      </c>
      <c r="L4029" s="6">
        <v>139</v>
      </c>
    </row>
    <row r="4030" spans="5:12" ht="25" x14ac:dyDescent="0.3">
      <c r="E4030" s="3" t="s">
        <v>1770</v>
      </c>
      <c r="F4030" s="4"/>
      <c r="G4030" s="5">
        <v>3964</v>
      </c>
      <c r="H4030" s="7">
        <v>117</v>
      </c>
      <c r="I4030" s="1">
        <v>1477</v>
      </c>
      <c r="J4030" s="1">
        <v>1612</v>
      </c>
      <c r="K4030" s="1">
        <v>673</v>
      </c>
      <c r="L4030" s="6">
        <v>85</v>
      </c>
    </row>
    <row r="4031" spans="5:12" ht="37.5" x14ac:dyDescent="0.3">
      <c r="E4031" s="3" t="s">
        <v>1771</v>
      </c>
      <c r="F4031" s="4"/>
      <c r="G4031" s="5">
        <v>3602</v>
      </c>
      <c r="H4031" s="7">
        <v>101</v>
      </c>
      <c r="I4031" s="1">
        <v>1387</v>
      </c>
      <c r="J4031" s="1">
        <v>1489</v>
      </c>
      <c r="K4031" s="1">
        <v>553</v>
      </c>
      <c r="L4031" s="6">
        <v>72</v>
      </c>
    </row>
    <row r="4032" spans="5:12" ht="25" x14ac:dyDescent="0.3">
      <c r="E4032" s="3" t="s">
        <v>1772</v>
      </c>
      <c r="F4032" s="4"/>
      <c r="G4032" s="5">
        <v>535</v>
      </c>
      <c r="H4032" s="7">
        <v>23</v>
      </c>
      <c r="I4032" s="1">
        <v>205</v>
      </c>
      <c r="J4032" s="1">
        <v>207</v>
      </c>
      <c r="K4032" s="1">
        <v>90</v>
      </c>
      <c r="L4032" s="6">
        <v>10</v>
      </c>
    </row>
    <row r="4033" spans="5:12" ht="25" x14ac:dyDescent="0.3">
      <c r="E4033" s="3" t="s">
        <v>1773</v>
      </c>
      <c r="F4033" s="4"/>
      <c r="G4033" s="5">
        <v>236</v>
      </c>
      <c r="H4033" s="7">
        <v>5</v>
      </c>
      <c r="I4033" s="1">
        <v>86</v>
      </c>
      <c r="J4033" s="1">
        <v>93</v>
      </c>
      <c r="K4033" s="1">
        <v>46</v>
      </c>
      <c r="L4033" s="6">
        <v>6</v>
      </c>
    </row>
    <row r="4034" spans="5:12" ht="62.5" x14ac:dyDescent="0.3">
      <c r="E4034" s="3" t="s">
        <v>1774</v>
      </c>
      <c r="F4034" s="4"/>
      <c r="G4034" s="5">
        <v>20</v>
      </c>
      <c r="H4034" s="7">
        <v>1</v>
      </c>
      <c r="I4034" s="1">
        <v>5</v>
      </c>
      <c r="J4034" s="1">
        <v>8</v>
      </c>
      <c r="K4034" s="1">
        <v>4</v>
      </c>
      <c r="L4034" s="6">
        <v>2</v>
      </c>
    </row>
    <row r="4035" spans="5:12" ht="62.5" x14ac:dyDescent="0.3">
      <c r="E4035" s="3" t="s">
        <v>1775</v>
      </c>
      <c r="F4035" s="4"/>
      <c r="G4035" s="5">
        <v>14</v>
      </c>
      <c r="H4035" s="7">
        <v>0</v>
      </c>
      <c r="I4035" s="1">
        <v>5</v>
      </c>
      <c r="J4035" s="1">
        <v>4</v>
      </c>
      <c r="K4035" s="1">
        <v>4</v>
      </c>
      <c r="L4035" s="6">
        <v>1</v>
      </c>
    </row>
    <row r="4036" spans="5:12" x14ac:dyDescent="0.3">
      <c r="E4036" s="3" t="s">
        <v>1776</v>
      </c>
      <c r="F4036" s="4"/>
      <c r="G4036" s="5">
        <v>83</v>
      </c>
      <c r="H4036" s="7">
        <v>4</v>
      </c>
      <c r="I4036" s="1">
        <v>32</v>
      </c>
      <c r="J4036" s="1">
        <v>28</v>
      </c>
      <c r="K4036" s="1">
        <v>14</v>
      </c>
      <c r="L4036" s="6">
        <v>5</v>
      </c>
    </row>
    <row r="4037" spans="5:12" ht="37.5" x14ac:dyDescent="0.3">
      <c r="E4037" s="3" t="s">
        <v>1777</v>
      </c>
      <c r="F4037" s="4"/>
      <c r="G4037" s="5">
        <v>3</v>
      </c>
      <c r="H4037" s="7">
        <v>0</v>
      </c>
      <c r="I4037" s="1">
        <v>1</v>
      </c>
      <c r="J4037" s="1">
        <v>0</v>
      </c>
      <c r="K4037" s="1">
        <v>0</v>
      </c>
      <c r="L4037" s="6">
        <v>2</v>
      </c>
    </row>
    <row r="4038" spans="5:12" ht="25" x14ac:dyDescent="0.3">
      <c r="E4038" s="3" t="s">
        <v>1778</v>
      </c>
      <c r="F4038" s="4"/>
      <c r="G4038" s="5">
        <v>2572</v>
      </c>
      <c r="H4038" s="7">
        <v>54</v>
      </c>
      <c r="I4038" s="1">
        <v>888</v>
      </c>
      <c r="J4038" s="1">
        <v>1135</v>
      </c>
      <c r="K4038" s="1">
        <v>444</v>
      </c>
      <c r="L4038" s="6">
        <v>51</v>
      </c>
    </row>
    <row r="4039" spans="5:12" ht="25" x14ac:dyDescent="0.3">
      <c r="E4039" s="3" t="s">
        <v>1779</v>
      </c>
      <c r="F4039" s="4"/>
      <c r="G4039" s="5">
        <v>2043</v>
      </c>
      <c r="H4039" s="7">
        <v>39</v>
      </c>
      <c r="I4039" s="1">
        <v>655</v>
      </c>
      <c r="J4039" s="1">
        <v>936</v>
      </c>
      <c r="K4039" s="1">
        <v>375</v>
      </c>
      <c r="L4039" s="6">
        <v>38</v>
      </c>
    </row>
    <row r="4040" spans="5:12" ht="37.5" x14ac:dyDescent="0.3">
      <c r="E4040" s="3" t="s">
        <v>1780</v>
      </c>
      <c r="F4040" s="4"/>
      <c r="G4040" s="5">
        <v>1233</v>
      </c>
      <c r="H4040" s="7">
        <v>25</v>
      </c>
      <c r="I4040" s="1">
        <v>403</v>
      </c>
      <c r="J4040" s="1">
        <v>566</v>
      </c>
      <c r="K4040" s="1">
        <v>219</v>
      </c>
      <c r="L4040" s="6">
        <v>20</v>
      </c>
    </row>
    <row r="4041" spans="5:12" ht="25" x14ac:dyDescent="0.3">
      <c r="E4041" s="3" t="s">
        <v>1781</v>
      </c>
      <c r="F4041" s="4"/>
      <c r="G4041" s="5">
        <v>401</v>
      </c>
      <c r="H4041" s="7">
        <v>10</v>
      </c>
      <c r="I4041" s="1">
        <v>116</v>
      </c>
      <c r="J4041" s="1">
        <v>190</v>
      </c>
      <c r="K4041" s="1">
        <v>75</v>
      </c>
      <c r="L4041" s="6">
        <v>10</v>
      </c>
    </row>
    <row r="4042" spans="5:12" ht="25" x14ac:dyDescent="0.3">
      <c r="E4042" s="3" t="s">
        <v>1782</v>
      </c>
      <c r="F4042" s="4"/>
      <c r="G4042" s="5">
        <v>179</v>
      </c>
      <c r="H4042" s="7">
        <v>1</v>
      </c>
      <c r="I4042" s="1">
        <v>49</v>
      </c>
      <c r="J4042" s="1">
        <v>81</v>
      </c>
      <c r="K4042" s="1">
        <v>47</v>
      </c>
      <c r="L4042" s="6">
        <v>1</v>
      </c>
    </row>
    <row r="4043" spans="5:12" ht="62.5" x14ac:dyDescent="0.3">
      <c r="E4043" s="3" t="s">
        <v>1783</v>
      </c>
      <c r="F4043" s="4"/>
      <c r="G4043" s="5">
        <v>27</v>
      </c>
      <c r="H4043" s="7">
        <v>2</v>
      </c>
      <c r="I4043" s="1">
        <v>7</v>
      </c>
      <c r="J4043" s="1">
        <v>11</v>
      </c>
      <c r="K4043" s="1">
        <v>7</v>
      </c>
      <c r="L4043" s="6">
        <v>0</v>
      </c>
    </row>
    <row r="4044" spans="5:12" ht="62.5" x14ac:dyDescent="0.3">
      <c r="E4044" s="3" t="s">
        <v>1784</v>
      </c>
      <c r="F4044" s="4"/>
      <c r="G4044" s="5">
        <v>17</v>
      </c>
      <c r="H4044" s="7">
        <v>0</v>
      </c>
      <c r="I4044" s="1">
        <v>5</v>
      </c>
      <c r="J4044" s="1">
        <v>8</v>
      </c>
      <c r="K4044" s="1">
        <v>4</v>
      </c>
      <c r="L4044" s="6">
        <v>0</v>
      </c>
    </row>
    <row r="4045" spans="5:12" x14ac:dyDescent="0.3">
      <c r="E4045" s="3" t="s">
        <v>1785</v>
      </c>
      <c r="F4045" s="4"/>
      <c r="G4045" s="5">
        <v>72</v>
      </c>
      <c r="H4045" s="7">
        <v>5</v>
      </c>
      <c r="I4045" s="1">
        <v>19</v>
      </c>
      <c r="J4045" s="1">
        <v>31</v>
      </c>
      <c r="K4045" s="1">
        <v>16</v>
      </c>
      <c r="L4045" s="6">
        <v>1</v>
      </c>
    </row>
    <row r="4046" spans="5:12" ht="37.5" x14ac:dyDescent="0.3">
      <c r="E4046" s="3" t="s">
        <v>1786</v>
      </c>
      <c r="F4046" s="4"/>
      <c r="G4046" s="5">
        <v>2</v>
      </c>
      <c r="H4046" s="7">
        <v>0</v>
      </c>
      <c r="I4046" s="1">
        <v>0</v>
      </c>
      <c r="J4046" s="1">
        <v>2</v>
      </c>
      <c r="K4046" s="1">
        <v>0</v>
      </c>
      <c r="L4046" s="6">
        <v>0</v>
      </c>
    </row>
    <row r="4047" spans="5:12" ht="25" x14ac:dyDescent="0.3">
      <c r="E4047" s="3" t="s">
        <v>1787</v>
      </c>
      <c r="F4047" s="4"/>
      <c r="G4047" s="5">
        <v>1068</v>
      </c>
      <c r="H4047" s="7">
        <v>22</v>
      </c>
      <c r="I4047" s="1">
        <v>311</v>
      </c>
      <c r="J4047" s="1">
        <v>492</v>
      </c>
      <c r="K4047" s="1">
        <v>216</v>
      </c>
      <c r="L4047" s="6">
        <v>27</v>
      </c>
    </row>
    <row r="4048" spans="5:12" ht="25" x14ac:dyDescent="0.3">
      <c r="E4048" s="3" t="s">
        <v>1788</v>
      </c>
      <c r="F4048" s="4"/>
      <c r="G4048" s="5">
        <v>899</v>
      </c>
      <c r="H4048" s="7">
        <v>10</v>
      </c>
      <c r="I4048" s="1">
        <v>256</v>
      </c>
      <c r="J4048" s="1">
        <v>425</v>
      </c>
      <c r="K4048" s="1">
        <v>181</v>
      </c>
      <c r="L4048" s="6">
        <v>27</v>
      </c>
    </row>
    <row r="4049" spans="5:12" ht="37.5" x14ac:dyDescent="0.3">
      <c r="E4049" s="3" t="s">
        <v>1789</v>
      </c>
      <c r="F4049" s="4"/>
      <c r="G4049" s="5">
        <v>143</v>
      </c>
      <c r="H4049" s="7">
        <v>2</v>
      </c>
      <c r="I4049" s="1">
        <v>38</v>
      </c>
      <c r="J4049" s="1">
        <v>60</v>
      </c>
      <c r="K4049" s="1">
        <v>41</v>
      </c>
      <c r="L4049" s="6">
        <v>2</v>
      </c>
    </row>
    <row r="4050" spans="5:12" ht="25" x14ac:dyDescent="0.3">
      <c r="E4050" s="3" t="s">
        <v>1790</v>
      </c>
      <c r="F4050" s="4"/>
      <c r="G4050" s="5">
        <v>264</v>
      </c>
      <c r="H4050" s="7">
        <v>3</v>
      </c>
      <c r="I4050" s="1">
        <v>84</v>
      </c>
      <c r="J4050" s="1">
        <v>113</v>
      </c>
      <c r="K4050" s="1">
        <v>58</v>
      </c>
      <c r="L4050" s="6">
        <v>6</v>
      </c>
    </row>
    <row r="4051" spans="5:12" ht="25" x14ac:dyDescent="0.3">
      <c r="E4051" s="3" t="s">
        <v>1791</v>
      </c>
      <c r="F4051" s="4"/>
      <c r="G4051" s="5">
        <v>74</v>
      </c>
      <c r="H4051" s="7">
        <v>1</v>
      </c>
      <c r="I4051" s="1">
        <v>23</v>
      </c>
      <c r="J4051" s="1">
        <v>34</v>
      </c>
      <c r="K4051" s="1">
        <v>13</v>
      </c>
      <c r="L4051" s="6">
        <v>3</v>
      </c>
    </row>
    <row r="4052" spans="5:12" ht="62.5" x14ac:dyDescent="0.3">
      <c r="E4052" s="3" t="s">
        <v>1792</v>
      </c>
      <c r="F4052" s="4"/>
      <c r="G4052" s="5">
        <v>20</v>
      </c>
      <c r="H4052" s="7">
        <v>0</v>
      </c>
      <c r="I4052" s="1">
        <v>4</v>
      </c>
      <c r="J4052" s="1">
        <v>8</v>
      </c>
      <c r="K4052" s="1">
        <v>7</v>
      </c>
      <c r="L4052" s="6">
        <v>1</v>
      </c>
    </row>
    <row r="4053" spans="5:12" ht="62.5" x14ac:dyDescent="0.3">
      <c r="E4053" s="3" t="s">
        <v>1793</v>
      </c>
      <c r="F4053" s="4"/>
      <c r="G4053" s="5">
        <v>9</v>
      </c>
      <c r="H4053" s="7">
        <v>0</v>
      </c>
      <c r="I4053" s="1">
        <v>2</v>
      </c>
      <c r="J4053" s="1">
        <v>3</v>
      </c>
      <c r="K4053" s="1">
        <v>4</v>
      </c>
      <c r="L4053" s="6">
        <v>0</v>
      </c>
    </row>
    <row r="4054" spans="5:12" x14ac:dyDescent="0.3">
      <c r="E4054" s="3" t="s">
        <v>1794</v>
      </c>
      <c r="F4054" s="4"/>
      <c r="G4054" s="5">
        <v>47</v>
      </c>
      <c r="H4054" s="7">
        <v>0</v>
      </c>
      <c r="I4054" s="1">
        <v>15</v>
      </c>
      <c r="J4054" s="1">
        <v>19</v>
      </c>
      <c r="K4054" s="1">
        <v>8</v>
      </c>
      <c r="L4054" s="6">
        <v>5</v>
      </c>
    </row>
    <row r="4055" spans="5:12" ht="37.5" x14ac:dyDescent="0.3">
      <c r="E4055" s="3" t="s">
        <v>1795</v>
      </c>
      <c r="F4055" s="4"/>
      <c r="G4055" s="5">
        <v>0</v>
      </c>
      <c r="H4055" s="7">
        <v>0</v>
      </c>
      <c r="I4055" s="1">
        <v>0</v>
      </c>
      <c r="J4055" s="1">
        <v>0</v>
      </c>
      <c r="K4055" s="1">
        <v>0</v>
      </c>
      <c r="L4055" s="6">
        <v>0</v>
      </c>
    </row>
    <row r="4056" spans="5:12" ht="25" x14ac:dyDescent="0.3">
      <c r="E4056" s="3" t="s">
        <v>1796</v>
      </c>
      <c r="F4056" s="4"/>
      <c r="G4056" s="5">
        <v>197</v>
      </c>
      <c r="H4056" s="7">
        <v>4</v>
      </c>
      <c r="I4056" s="1">
        <v>51</v>
      </c>
      <c r="J4056" s="1">
        <v>88</v>
      </c>
      <c r="K4056" s="1">
        <v>49</v>
      </c>
      <c r="L4056" s="6">
        <v>5</v>
      </c>
    </row>
    <row r="4057" spans="5:12" ht="25" x14ac:dyDescent="0.3">
      <c r="E4057" s="3" t="s">
        <v>1797</v>
      </c>
      <c r="F4057" s="4"/>
      <c r="G4057" s="5">
        <v>133</v>
      </c>
      <c r="H4057" s="7">
        <v>2</v>
      </c>
      <c r="I4057" s="1">
        <v>36</v>
      </c>
      <c r="J4057" s="1">
        <v>56</v>
      </c>
      <c r="K4057" s="1">
        <v>35</v>
      </c>
      <c r="L4057" s="6">
        <v>4</v>
      </c>
    </row>
    <row r="4058" spans="5:12" ht="37.5" x14ac:dyDescent="0.3">
      <c r="E4058" s="3" t="s">
        <v>1798</v>
      </c>
      <c r="F4058" s="4"/>
      <c r="G4058" s="5">
        <v>10</v>
      </c>
      <c r="H4058" s="7">
        <v>0</v>
      </c>
      <c r="I4058" s="1">
        <v>3</v>
      </c>
      <c r="J4058" s="1">
        <v>5</v>
      </c>
      <c r="K4058" s="1">
        <v>1</v>
      </c>
      <c r="L4058" s="6">
        <v>1</v>
      </c>
    </row>
    <row r="4059" spans="5:12" ht="25" x14ac:dyDescent="0.3">
      <c r="E4059" s="3" t="s">
        <v>1799</v>
      </c>
      <c r="F4059" s="4"/>
      <c r="G4059" s="5">
        <v>64</v>
      </c>
      <c r="H4059" s="7">
        <v>1</v>
      </c>
      <c r="I4059" s="1">
        <v>18</v>
      </c>
      <c r="J4059" s="1">
        <v>30</v>
      </c>
      <c r="K4059" s="1">
        <v>15</v>
      </c>
      <c r="L4059" s="6">
        <v>0</v>
      </c>
    </row>
    <row r="4060" spans="5:12" ht="25" x14ac:dyDescent="0.3">
      <c r="E4060" s="3" t="s">
        <v>1800</v>
      </c>
      <c r="F4060" s="4"/>
      <c r="G4060" s="5">
        <v>15</v>
      </c>
      <c r="H4060" s="7">
        <v>0</v>
      </c>
      <c r="I4060" s="1">
        <v>3</v>
      </c>
      <c r="J4060" s="1">
        <v>8</v>
      </c>
      <c r="K4060" s="1">
        <v>4</v>
      </c>
      <c r="L4060" s="6">
        <v>0</v>
      </c>
    </row>
    <row r="4061" spans="5:12" ht="62.5" x14ac:dyDescent="0.3">
      <c r="E4061" s="3" t="s">
        <v>1801</v>
      </c>
      <c r="F4061" s="4"/>
      <c r="G4061" s="5">
        <v>3</v>
      </c>
      <c r="H4061" s="7">
        <v>0</v>
      </c>
      <c r="I4061" s="1">
        <v>1</v>
      </c>
      <c r="J4061" s="1">
        <v>1</v>
      </c>
      <c r="K4061" s="1">
        <v>1</v>
      </c>
      <c r="L4061" s="6">
        <v>0</v>
      </c>
    </row>
    <row r="4062" spans="5:12" ht="62.5" x14ac:dyDescent="0.3">
      <c r="E4062" s="3" t="s">
        <v>1802</v>
      </c>
      <c r="F4062" s="4"/>
      <c r="G4062" s="5">
        <v>2</v>
      </c>
      <c r="H4062" s="7">
        <v>0</v>
      </c>
      <c r="I4062" s="1">
        <v>0</v>
      </c>
      <c r="J4062" s="1">
        <v>0</v>
      </c>
      <c r="K4062" s="1">
        <v>2</v>
      </c>
      <c r="L4062" s="6">
        <v>0</v>
      </c>
    </row>
    <row r="4063" spans="5:12" x14ac:dyDescent="0.3">
      <c r="E4063" s="3" t="s">
        <v>1803</v>
      </c>
      <c r="F4063" s="4"/>
      <c r="G4063" s="5">
        <v>8</v>
      </c>
      <c r="H4063" s="7">
        <v>0</v>
      </c>
      <c r="I4063" s="1">
        <v>1</v>
      </c>
      <c r="J4063" s="1">
        <v>3</v>
      </c>
      <c r="K4063" s="1">
        <v>4</v>
      </c>
      <c r="L4063" s="6">
        <v>0</v>
      </c>
    </row>
    <row r="4064" spans="5:12" ht="37.5" x14ac:dyDescent="0.3">
      <c r="E4064" s="3" t="s">
        <v>1804</v>
      </c>
      <c r="F4064" s="4"/>
      <c r="G4064" s="5">
        <v>0</v>
      </c>
      <c r="H4064" s="7">
        <v>0</v>
      </c>
      <c r="I4064" s="1">
        <v>0</v>
      </c>
      <c r="J4064" s="1">
        <v>0</v>
      </c>
      <c r="K4064" s="1">
        <v>0</v>
      </c>
      <c r="L4064" s="6">
        <v>0</v>
      </c>
    </row>
    <row r="4065" spans="5:12" ht="25" x14ac:dyDescent="0.3">
      <c r="E4065" s="3" t="s">
        <v>1805</v>
      </c>
      <c r="F4065" s="4"/>
      <c r="G4065" s="5">
        <v>226</v>
      </c>
      <c r="H4065" s="7">
        <v>12</v>
      </c>
      <c r="I4065" s="1">
        <v>118</v>
      </c>
      <c r="J4065" s="1">
        <v>70</v>
      </c>
      <c r="K4065" s="1">
        <v>23</v>
      </c>
      <c r="L4065" s="6">
        <v>3</v>
      </c>
    </row>
    <row r="4066" spans="5:12" ht="25" x14ac:dyDescent="0.3">
      <c r="E4066" s="3" t="s">
        <v>1806</v>
      </c>
      <c r="F4066" s="4"/>
      <c r="G4066" s="5">
        <v>218</v>
      </c>
      <c r="H4066" s="7">
        <v>9</v>
      </c>
      <c r="I4066" s="1">
        <v>112</v>
      </c>
      <c r="J4066" s="1">
        <v>72</v>
      </c>
      <c r="K4066" s="1">
        <v>21</v>
      </c>
      <c r="L4066" s="6">
        <v>4</v>
      </c>
    </row>
    <row r="4067" spans="5:12" ht="37.5" x14ac:dyDescent="0.3">
      <c r="E4067" s="3" t="s">
        <v>1807</v>
      </c>
      <c r="F4067" s="4"/>
      <c r="G4067" s="5">
        <v>90</v>
      </c>
      <c r="H4067" s="7">
        <v>2</v>
      </c>
      <c r="I4067" s="1">
        <v>44</v>
      </c>
      <c r="J4067" s="1">
        <v>34</v>
      </c>
      <c r="K4067" s="1">
        <v>8</v>
      </c>
      <c r="L4067" s="6">
        <v>2</v>
      </c>
    </row>
    <row r="4068" spans="5:12" ht="25" x14ac:dyDescent="0.3">
      <c r="E4068" s="3" t="s">
        <v>1808</v>
      </c>
      <c r="F4068" s="4"/>
      <c r="G4068" s="5">
        <v>4</v>
      </c>
      <c r="H4068" s="7">
        <v>0</v>
      </c>
      <c r="I4068" s="1">
        <v>2</v>
      </c>
      <c r="J4068" s="1">
        <v>1</v>
      </c>
      <c r="K4068" s="1">
        <v>1</v>
      </c>
      <c r="L4068" s="6">
        <v>0</v>
      </c>
    </row>
    <row r="4069" spans="5:12" ht="25" x14ac:dyDescent="0.3">
      <c r="E4069" s="3" t="s">
        <v>1809</v>
      </c>
      <c r="F4069" s="4"/>
      <c r="G4069" s="5">
        <v>5</v>
      </c>
      <c r="H4069" s="7">
        <v>0</v>
      </c>
      <c r="I4069" s="1">
        <v>2</v>
      </c>
      <c r="J4069" s="1">
        <v>1</v>
      </c>
      <c r="K4069" s="1">
        <v>2</v>
      </c>
      <c r="L4069" s="6">
        <v>0</v>
      </c>
    </row>
    <row r="4070" spans="5:12" ht="62.5" x14ac:dyDescent="0.3">
      <c r="E4070" s="3" t="s">
        <v>1810</v>
      </c>
      <c r="F4070" s="4"/>
      <c r="G4070" s="5">
        <v>7</v>
      </c>
      <c r="H4070" s="7">
        <v>1</v>
      </c>
      <c r="I4070" s="1">
        <v>5</v>
      </c>
      <c r="J4070" s="1">
        <v>1</v>
      </c>
      <c r="K4070" s="1">
        <v>0</v>
      </c>
      <c r="L4070" s="6">
        <v>0</v>
      </c>
    </row>
    <row r="4071" spans="5:12" ht="62.5" x14ac:dyDescent="0.3">
      <c r="E4071" s="3" t="s">
        <v>1811</v>
      </c>
      <c r="F4071" s="4"/>
      <c r="G4071" s="5">
        <v>2</v>
      </c>
      <c r="H4071" s="7">
        <v>0</v>
      </c>
      <c r="I4071" s="1">
        <v>1</v>
      </c>
      <c r="J4071" s="1">
        <v>1</v>
      </c>
      <c r="K4071" s="1">
        <v>0</v>
      </c>
      <c r="L4071" s="6">
        <v>0</v>
      </c>
    </row>
    <row r="4072" spans="5:12" x14ac:dyDescent="0.3">
      <c r="E4072" s="3" t="s">
        <v>1812</v>
      </c>
      <c r="F4072" s="4"/>
      <c r="G4072" s="5">
        <v>13</v>
      </c>
      <c r="H4072" s="7">
        <v>0</v>
      </c>
      <c r="I4072" s="1">
        <v>10</v>
      </c>
      <c r="J4072" s="1">
        <v>2</v>
      </c>
      <c r="K4072" s="1">
        <v>1</v>
      </c>
      <c r="L4072" s="6">
        <v>0</v>
      </c>
    </row>
    <row r="4073" spans="5:12" ht="37.5" x14ac:dyDescent="0.3">
      <c r="E4073" s="3" t="s">
        <v>1813</v>
      </c>
      <c r="F4073" s="4"/>
      <c r="G4073" s="5">
        <v>0</v>
      </c>
      <c r="H4073" s="7">
        <v>0</v>
      </c>
      <c r="I4073" s="1">
        <v>0</v>
      </c>
      <c r="J4073" s="1">
        <v>0</v>
      </c>
      <c r="K4073" s="1">
        <v>0</v>
      </c>
      <c r="L4073" s="6">
        <v>0</v>
      </c>
    </row>
    <row r="4074" spans="5:12" ht="25" x14ac:dyDescent="0.3">
      <c r="E4074" s="3" t="s">
        <v>1814</v>
      </c>
      <c r="F4074" s="4"/>
      <c r="G4074" s="5">
        <v>1580</v>
      </c>
      <c r="H4074" s="7">
        <v>139</v>
      </c>
      <c r="I4074" s="1">
        <v>793</v>
      </c>
      <c r="J4074" s="1">
        <v>476</v>
      </c>
      <c r="K4074" s="1">
        <v>134</v>
      </c>
      <c r="L4074" s="6">
        <v>38</v>
      </c>
    </row>
    <row r="4075" spans="5:12" ht="25" x14ac:dyDescent="0.3">
      <c r="E4075" s="3" t="s">
        <v>1815</v>
      </c>
      <c r="F4075" s="4"/>
      <c r="G4075" s="5">
        <v>1593</v>
      </c>
      <c r="H4075" s="7">
        <v>128</v>
      </c>
      <c r="I4075" s="1">
        <v>775</v>
      </c>
      <c r="J4075" s="1">
        <v>494</v>
      </c>
      <c r="K4075" s="1">
        <v>152</v>
      </c>
      <c r="L4075" s="6">
        <v>44</v>
      </c>
    </row>
    <row r="4076" spans="5:12" ht="37.5" x14ac:dyDescent="0.3">
      <c r="E4076" s="3" t="s">
        <v>1816</v>
      </c>
      <c r="F4076" s="4"/>
      <c r="G4076" s="5">
        <v>545</v>
      </c>
      <c r="H4076" s="7">
        <v>33</v>
      </c>
      <c r="I4076" s="1">
        <v>255</v>
      </c>
      <c r="J4076" s="1">
        <v>185</v>
      </c>
      <c r="K4076" s="1">
        <v>61</v>
      </c>
      <c r="L4076" s="6">
        <v>11</v>
      </c>
    </row>
    <row r="4077" spans="5:12" ht="25" x14ac:dyDescent="0.3">
      <c r="E4077" s="3" t="s">
        <v>1817</v>
      </c>
      <c r="F4077" s="4"/>
      <c r="G4077" s="5">
        <v>60</v>
      </c>
      <c r="H4077" s="7">
        <v>11</v>
      </c>
      <c r="I4077" s="1">
        <v>31</v>
      </c>
      <c r="J4077" s="1">
        <v>12</v>
      </c>
      <c r="K4077" s="1">
        <v>5</v>
      </c>
      <c r="L4077" s="6">
        <v>1</v>
      </c>
    </row>
    <row r="4078" spans="5:12" ht="25" x14ac:dyDescent="0.3">
      <c r="E4078" s="3" t="s">
        <v>1818</v>
      </c>
      <c r="F4078" s="4"/>
      <c r="G4078" s="5">
        <v>33</v>
      </c>
      <c r="H4078" s="7">
        <v>3</v>
      </c>
      <c r="I4078" s="1">
        <v>13</v>
      </c>
      <c r="J4078" s="1">
        <v>12</v>
      </c>
      <c r="K4078" s="1">
        <v>5</v>
      </c>
      <c r="L4078" s="6">
        <v>0</v>
      </c>
    </row>
    <row r="4079" spans="5:12" ht="62.5" x14ac:dyDescent="0.3">
      <c r="E4079" s="3" t="s">
        <v>1819</v>
      </c>
      <c r="F4079" s="4"/>
      <c r="G4079" s="5">
        <v>7</v>
      </c>
      <c r="H4079" s="7">
        <v>1</v>
      </c>
      <c r="I4079" s="1">
        <v>5</v>
      </c>
      <c r="J4079" s="1">
        <v>1</v>
      </c>
      <c r="K4079" s="1">
        <v>0</v>
      </c>
      <c r="L4079" s="6">
        <v>0</v>
      </c>
    </row>
    <row r="4080" spans="5:12" ht="62.5" x14ac:dyDescent="0.3">
      <c r="E4080" s="3" t="s">
        <v>1820</v>
      </c>
      <c r="F4080" s="4"/>
      <c r="G4080" s="5">
        <v>2</v>
      </c>
      <c r="H4080" s="7">
        <v>0</v>
      </c>
      <c r="I4080" s="1">
        <v>1</v>
      </c>
      <c r="J4080" s="1">
        <v>0</v>
      </c>
      <c r="K4080" s="1">
        <v>1</v>
      </c>
      <c r="L4080" s="6">
        <v>0</v>
      </c>
    </row>
    <row r="4081" spans="5:12" x14ac:dyDescent="0.3">
      <c r="E4081" s="3" t="s">
        <v>1821</v>
      </c>
      <c r="F4081" s="4"/>
      <c r="G4081" s="5">
        <v>53</v>
      </c>
      <c r="H4081" s="7">
        <v>2</v>
      </c>
      <c r="I4081" s="1">
        <v>24</v>
      </c>
      <c r="J4081" s="1">
        <v>19</v>
      </c>
      <c r="K4081" s="1">
        <v>6</v>
      </c>
      <c r="L4081" s="6">
        <v>2</v>
      </c>
    </row>
    <row r="4082" spans="5:12" ht="37.5" x14ac:dyDescent="0.3">
      <c r="E4082" s="3" t="s">
        <v>1822</v>
      </c>
      <c r="F4082" s="4"/>
      <c r="G4082" s="5">
        <v>0</v>
      </c>
      <c r="H4082" s="7">
        <v>0</v>
      </c>
      <c r="I4082" s="1">
        <v>0</v>
      </c>
      <c r="J4082" s="1">
        <v>0</v>
      </c>
      <c r="K4082" s="1">
        <v>0</v>
      </c>
      <c r="L4082" s="6">
        <v>0</v>
      </c>
    </row>
    <row r="4083" spans="5:12" ht="25" x14ac:dyDescent="0.3">
      <c r="E4083" s="3" t="s">
        <v>1823</v>
      </c>
      <c r="F4083" s="4"/>
      <c r="G4083" s="5">
        <v>4070</v>
      </c>
      <c r="H4083" s="7">
        <v>388</v>
      </c>
      <c r="I4083" s="1">
        <v>2021</v>
      </c>
      <c r="J4083" s="1">
        <v>1142</v>
      </c>
      <c r="K4083" s="1">
        <v>409</v>
      </c>
      <c r="L4083" s="6">
        <v>110</v>
      </c>
    </row>
    <row r="4084" spans="5:12" ht="25" x14ac:dyDescent="0.3">
      <c r="E4084" s="3" t="s">
        <v>1824</v>
      </c>
      <c r="F4084" s="4"/>
      <c r="G4084" s="5">
        <v>3656</v>
      </c>
      <c r="H4084" s="7">
        <v>272</v>
      </c>
      <c r="I4084" s="1">
        <v>1817</v>
      </c>
      <c r="J4084" s="1">
        <v>1066</v>
      </c>
      <c r="K4084" s="1">
        <v>408</v>
      </c>
      <c r="L4084" s="6">
        <v>93</v>
      </c>
    </row>
    <row r="4085" spans="5:12" ht="37.5" x14ac:dyDescent="0.3">
      <c r="E4085" s="3" t="s">
        <v>1825</v>
      </c>
      <c r="F4085" s="4"/>
      <c r="G4085" s="5">
        <v>1115</v>
      </c>
      <c r="H4085" s="7">
        <v>52</v>
      </c>
      <c r="I4085" s="1">
        <v>531</v>
      </c>
      <c r="J4085" s="1">
        <v>365</v>
      </c>
      <c r="K4085" s="1">
        <v>137</v>
      </c>
      <c r="L4085" s="6">
        <v>30</v>
      </c>
    </row>
    <row r="4086" spans="5:12" ht="25" x14ac:dyDescent="0.3">
      <c r="E4086" s="3" t="s">
        <v>1826</v>
      </c>
      <c r="F4086" s="4"/>
      <c r="G4086" s="5">
        <v>393</v>
      </c>
      <c r="H4086" s="7">
        <v>35</v>
      </c>
      <c r="I4086" s="1">
        <v>195</v>
      </c>
      <c r="J4086" s="1">
        <v>109</v>
      </c>
      <c r="K4086" s="1">
        <v>43</v>
      </c>
      <c r="L4086" s="6">
        <v>11</v>
      </c>
    </row>
    <row r="4087" spans="5:12" ht="25" x14ac:dyDescent="0.3">
      <c r="E4087" s="3" t="s">
        <v>1827</v>
      </c>
      <c r="F4087" s="4"/>
      <c r="G4087" s="5">
        <v>110</v>
      </c>
      <c r="H4087" s="7">
        <v>8</v>
      </c>
      <c r="I4087" s="1">
        <v>46</v>
      </c>
      <c r="J4087" s="1">
        <v>36</v>
      </c>
      <c r="K4087" s="1">
        <v>17</v>
      </c>
      <c r="L4087" s="6">
        <v>3</v>
      </c>
    </row>
    <row r="4088" spans="5:12" ht="62.5" x14ac:dyDescent="0.3">
      <c r="E4088" s="3" t="s">
        <v>1828</v>
      </c>
      <c r="F4088" s="4"/>
      <c r="G4088" s="5">
        <v>53</v>
      </c>
      <c r="H4088" s="7">
        <v>5</v>
      </c>
      <c r="I4088" s="1">
        <v>27</v>
      </c>
      <c r="J4088" s="1">
        <v>14</v>
      </c>
      <c r="K4088" s="1">
        <v>7</v>
      </c>
      <c r="L4088" s="6">
        <v>0</v>
      </c>
    </row>
    <row r="4089" spans="5:12" ht="62.5" x14ac:dyDescent="0.3">
      <c r="E4089" s="3" t="s">
        <v>1829</v>
      </c>
      <c r="F4089" s="4"/>
      <c r="G4089" s="5">
        <v>22</v>
      </c>
      <c r="H4089" s="7">
        <v>3</v>
      </c>
      <c r="I4089" s="1">
        <v>11</v>
      </c>
      <c r="J4089" s="1">
        <v>7</v>
      </c>
      <c r="K4089" s="1">
        <v>1</v>
      </c>
      <c r="L4089" s="6">
        <v>0</v>
      </c>
    </row>
    <row r="4090" spans="5:12" x14ac:dyDescent="0.3">
      <c r="E4090" s="3" t="s">
        <v>1830</v>
      </c>
      <c r="F4090" s="4"/>
      <c r="G4090" s="5">
        <v>119</v>
      </c>
      <c r="H4090" s="7">
        <v>12</v>
      </c>
      <c r="I4090" s="1">
        <v>59</v>
      </c>
      <c r="J4090" s="1">
        <v>36</v>
      </c>
      <c r="K4090" s="1">
        <v>9</v>
      </c>
      <c r="L4090" s="6">
        <v>3</v>
      </c>
    </row>
    <row r="4091" spans="5:12" ht="37.5" x14ac:dyDescent="0.3">
      <c r="E4091" s="3" t="s">
        <v>1831</v>
      </c>
      <c r="F4091" s="4"/>
      <c r="G4091" s="5">
        <v>2</v>
      </c>
      <c r="H4091" s="7">
        <v>0</v>
      </c>
      <c r="I4091" s="1">
        <v>2</v>
      </c>
      <c r="J4091" s="1">
        <v>0</v>
      </c>
      <c r="K4091" s="1">
        <v>0</v>
      </c>
      <c r="L4091" s="6">
        <v>0</v>
      </c>
    </row>
    <row r="4092" spans="5:12" ht="25" x14ac:dyDescent="0.3">
      <c r="E4092" s="3" t="s">
        <v>1832</v>
      </c>
      <c r="F4092" s="4"/>
      <c r="G4092" s="5">
        <v>6945</v>
      </c>
      <c r="H4092" s="7">
        <v>482</v>
      </c>
      <c r="I4092" s="1">
        <v>3228</v>
      </c>
      <c r="J4092" s="1">
        <v>2174</v>
      </c>
      <c r="K4092" s="1">
        <v>828</v>
      </c>
      <c r="L4092" s="6">
        <v>233</v>
      </c>
    </row>
    <row r="4093" spans="5:12" ht="25" x14ac:dyDescent="0.3">
      <c r="E4093" s="3" t="s">
        <v>1833</v>
      </c>
      <c r="F4093" s="4"/>
      <c r="G4093" s="5">
        <v>6435</v>
      </c>
      <c r="H4093" s="7">
        <v>379</v>
      </c>
      <c r="I4093" s="1">
        <v>2958</v>
      </c>
      <c r="J4093" s="1">
        <v>2076</v>
      </c>
      <c r="K4093" s="1">
        <v>819</v>
      </c>
      <c r="L4093" s="6">
        <v>203</v>
      </c>
    </row>
    <row r="4094" spans="5:12" ht="37.5" x14ac:dyDescent="0.3">
      <c r="E4094" s="3" t="s">
        <v>1834</v>
      </c>
      <c r="F4094" s="4"/>
      <c r="G4094" s="5">
        <v>1938</v>
      </c>
      <c r="H4094" s="7">
        <v>93</v>
      </c>
      <c r="I4094" s="1">
        <v>837</v>
      </c>
      <c r="J4094" s="1">
        <v>649</v>
      </c>
      <c r="K4094" s="1">
        <v>304</v>
      </c>
      <c r="L4094" s="6">
        <v>55</v>
      </c>
    </row>
    <row r="4095" spans="5:12" ht="25" x14ac:dyDescent="0.3">
      <c r="E4095" s="3" t="s">
        <v>1835</v>
      </c>
      <c r="F4095" s="4"/>
      <c r="G4095" s="5">
        <v>891</v>
      </c>
      <c r="H4095" s="7">
        <v>67</v>
      </c>
      <c r="I4095" s="1">
        <v>396</v>
      </c>
      <c r="J4095" s="1">
        <v>287</v>
      </c>
      <c r="K4095" s="1">
        <v>115</v>
      </c>
      <c r="L4095" s="6">
        <v>26</v>
      </c>
    </row>
    <row r="4096" spans="5:12" ht="25" x14ac:dyDescent="0.3">
      <c r="E4096" s="3" t="s">
        <v>1836</v>
      </c>
      <c r="F4096" s="4"/>
      <c r="G4096" s="5">
        <v>162</v>
      </c>
      <c r="H4096" s="7">
        <v>12</v>
      </c>
      <c r="I4096" s="1">
        <v>53</v>
      </c>
      <c r="J4096" s="1">
        <v>65</v>
      </c>
      <c r="K4096" s="1">
        <v>25</v>
      </c>
      <c r="L4096" s="6">
        <v>7</v>
      </c>
    </row>
    <row r="4097" spans="5:12" ht="62.5" x14ac:dyDescent="0.3">
      <c r="E4097" s="3" t="s">
        <v>1837</v>
      </c>
      <c r="F4097" s="4"/>
      <c r="G4097" s="5">
        <v>113</v>
      </c>
      <c r="H4097" s="7">
        <v>9</v>
      </c>
      <c r="I4097" s="1">
        <v>53</v>
      </c>
      <c r="J4097" s="1">
        <v>29</v>
      </c>
      <c r="K4097" s="1">
        <v>16</v>
      </c>
      <c r="L4097" s="6">
        <v>6</v>
      </c>
    </row>
    <row r="4098" spans="5:12" ht="62.5" x14ac:dyDescent="0.3">
      <c r="E4098" s="3" t="s">
        <v>1838</v>
      </c>
      <c r="F4098" s="4"/>
      <c r="G4098" s="5">
        <v>40</v>
      </c>
      <c r="H4098" s="7">
        <v>2</v>
      </c>
      <c r="I4098" s="1">
        <v>23</v>
      </c>
      <c r="J4098" s="1">
        <v>10</v>
      </c>
      <c r="K4098" s="1">
        <v>4</v>
      </c>
      <c r="L4098" s="6">
        <v>1</v>
      </c>
    </row>
    <row r="4099" spans="5:12" x14ac:dyDescent="0.3">
      <c r="E4099" s="3" t="s">
        <v>1839</v>
      </c>
      <c r="F4099" s="4"/>
      <c r="G4099" s="5">
        <v>189</v>
      </c>
      <c r="H4099" s="7">
        <v>19</v>
      </c>
      <c r="I4099" s="1">
        <v>94</v>
      </c>
      <c r="J4099" s="1">
        <v>45</v>
      </c>
      <c r="K4099" s="1">
        <v>21</v>
      </c>
      <c r="L4099" s="6">
        <v>10</v>
      </c>
    </row>
    <row r="4100" spans="5:12" ht="37.5" x14ac:dyDescent="0.3">
      <c r="E4100" s="3" t="s">
        <v>1840</v>
      </c>
      <c r="F4100" s="4"/>
      <c r="G4100" s="5">
        <v>3</v>
      </c>
      <c r="H4100" s="7">
        <v>0</v>
      </c>
      <c r="I4100" s="1">
        <v>2</v>
      </c>
      <c r="J4100" s="1">
        <v>1</v>
      </c>
      <c r="K4100" s="1">
        <v>0</v>
      </c>
      <c r="L4100" s="6">
        <v>0</v>
      </c>
    </row>
    <row r="4101" spans="5:12" ht="25" x14ac:dyDescent="0.3">
      <c r="E4101" s="3" t="s">
        <v>1841</v>
      </c>
      <c r="F4101" s="4"/>
      <c r="G4101" s="5">
        <v>5977</v>
      </c>
      <c r="H4101" s="7">
        <v>374</v>
      </c>
      <c r="I4101" s="1">
        <v>2613</v>
      </c>
      <c r="J4101" s="1">
        <v>2038</v>
      </c>
      <c r="K4101" s="1">
        <v>723</v>
      </c>
      <c r="L4101" s="6">
        <v>229</v>
      </c>
    </row>
    <row r="4102" spans="5:12" ht="25" x14ac:dyDescent="0.3">
      <c r="E4102" s="3" t="s">
        <v>1842</v>
      </c>
      <c r="F4102" s="4"/>
      <c r="G4102" s="5">
        <v>5766</v>
      </c>
      <c r="H4102" s="7">
        <v>306</v>
      </c>
      <c r="I4102" s="1">
        <v>2481</v>
      </c>
      <c r="J4102" s="1">
        <v>2027</v>
      </c>
      <c r="K4102" s="1">
        <v>732</v>
      </c>
      <c r="L4102" s="6">
        <v>220</v>
      </c>
    </row>
    <row r="4103" spans="5:12" ht="37.5" x14ac:dyDescent="0.3">
      <c r="E4103" s="3" t="s">
        <v>1843</v>
      </c>
      <c r="F4103" s="4"/>
      <c r="G4103" s="5">
        <v>1511</v>
      </c>
      <c r="H4103" s="7">
        <v>57</v>
      </c>
      <c r="I4103" s="1">
        <v>619</v>
      </c>
      <c r="J4103" s="1">
        <v>587</v>
      </c>
      <c r="K4103" s="1">
        <v>205</v>
      </c>
      <c r="L4103" s="6">
        <v>43</v>
      </c>
    </row>
    <row r="4104" spans="5:12" ht="25" x14ac:dyDescent="0.3">
      <c r="E4104" s="3" t="s">
        <v>1844</v>
      </c>
      <c r="F4104" s="4"/>
      <c r="G4104" s="5">
        <v>930</v>
      </c>
      <c r="H4104" s="7">
        <v>53</v>
      </c>
      <c r="I4104" s="1">
        <v>402</v>
      </c>
      <c r="J4104" s="1">
        <v>313</v>
      </c>
      <c r="K4104" s="1">
        <v>127</v>
      </c>
      <c r="L4104" s="6">
        <v>35</v>
      </c>
    </row>
    <row r="4105" spans="5:12" ht="25" x14ac:dyDescent="0.3">
      <c r="E4105" s="3" t="s">
        <v>1845</v>
      </c>
      <c r="F4105" s="4"/>
      <c r="G4105" s="5">
        <v>150</v>
      </c>
      <c r="H4105" s="7">
        <v>2</v>
      </c>
      <c r="I4105" s="1">
        <v>70</v>
      </c>
      <c r="J4105" s="1">
        <v>51</v>
      </c>
      <c r="K4105" s="1">
        <v>21</v>
      </c>
      <c r="L4105" s="6">
        <v>6</v>
      </c>
    </row>
    <row r="4106" spans="5:12" ht="62.5" x14ac:dyDescent="0.3">
      <c r="E4106" s="3" t="s">
        <v>1846</v>
      </c>
      <c r="F4106" s="4"/>
      <c r="G4106" s="5">
        <v>96</v>
      </c>
      <c r="H4106" s="7">
        <v>7</v>
      </c>
      <c r="I4106" s="1">
        <v>42</v>
      </c>
      <c r="J4106" s="1">
        <v>28</v>
      </c>
      <c r="K4106" s="1">
        <v>14</v>
      </c>
      <c r="L4106" s="6">
        <v>5</v>
      </c>
    </row>
    <row r="4107" spans="5:12" ht="62.5" x14ac:dyDescent="0.3">
      <c r="E4107" s="3" t="s">
        <v>1847</v>
      </c>
      <c r="F4107" s="4"/>
      <c r="G4107" s="5">
        <v>37</v>
      </c>
      <c r="H4107" s="7">
        <v>2</v>
      </c>
      <c r="I4107" s="1">
        <v>12</v>
      </c>
      <c r="J4107" s="1">
        <v>15</v>
      </c>
      <c r="K4107" s="1">
        <v>6</v>
      </c>
      <c r="L4107" s="6">
        <v>2</v>
      </c>
    </row>
    <row r="4108" spans="5:12" x14ac:dyDescent="0.3">
      <c r="E4108" s="3" t="s">
        <v>1848</v>
      </c>
      <c r="F4108" s="4"/>
      <c r="G4108" s="5">
        <v>209</v>
      </c>
      <c r="H4108" s="7">
        <v>17</v>
      </c>
      <c r="I4108" s="1">
        <v>91</v>
      </c>
      <c r="J4108" s="1">
        <v>64</v>
      </c>
      <c r="K4108" s="1">
        <v>24</v>
      </c>
      <c r="L4108" s="6">
        <v>13</v>
      </c>
    </row>
    <row r="4109" spans="5:12" ht="37.5" x14ac:dyDescent="0.3">
      <c r="E4109" s="3" t="s">
        <v>1849</v>
      </c>
      <c r="F4109" s="4"/>
      <c r="G4109" s="5">
        <v>1</v>
      </c>
      <c r="H4109" s="7">
        <v>0</v>
      </c>
      <c r="I4109" s="1">
        <v>1</v>
      </c>
      <c r="J4109" s="1">
        <v>0</v>
      </c>
      <c r="K4109" s="1">
        <v>0</v>
      </c>
      <c r="L4109" s="6">
        <v>0</v>
      </c>
    </row>
    <row r="4110" spans="5:12" ht="25" x14ac:dyDescent="0.3">
      <c r="E4110" s="3" t="s">
        <v>1850</v>
      </c>
      <c r="F4110" s="4"/>
      <c r="G4110" s="5">
        <v>2246</v>
      </c>
      <c r="H4110" s="7">
        <v>87</v>
      </c>
      <c r="I4110" s="1">
        <v>856</v>
      </c>
      <c r="J4110" s="1">
        <v>837</v>
      </c>
      <c r="K4110" s="1">
        <v>374</v>
      </c>
      <c r="L4110" s="6">
        <v>92</v>
      </c>
    </row>
    <row r="4111" spans="5:12" ht="25" x14ac:dyDescent="0.3">
      <c r="E4111" s="3" t="s">
        <v>1851</v>
      </c>
      <c r="F4111" s="4"/>
      <c r="G4111" s="5">
        <v>2160</v>
      </c>
      <c r="H4111" s="7">
        <v>83</v>
      </c>
      <c r="I4111" s="1">
        <v>814</v>
      </c>
      <c r="J4111" s="1">
        <v>816</v>
      </c>
      <c r="K4111" s="1">
        <v>374</v>
      </c>
      <c r="L4111" s="6">
        <v>73</v>
      </c>
    </row>
    <row r="4112" spans="5:12" ht="37.5" x14ac:dyDescent="0.3">
      <c r="E4112" s="3" t="s">
        <v>1852</v>
      </c>
      <c r="F4112" s="4"/>
      <c r="G4112" s="5">
        <v>363</v>
      </c>
      <c r="H4112" s="7">
        <v>7</v>
      </c>
      <c r="I4112" s="1">
        <v>130</v>
      </c>
      <c r="J4112" s="1">
        <v>149</v>
      </c>
      <c r="K4112" s="1">
        <v>69</v>
      </c>
      <c r="L4112" s="6">
        <v>8</v>
      </c>
    </row>
    <row r="4113" spans="5:12" ht="25" x14ac:dyDescent="0.3">
      <c r="E4113" s="3" t="s">
        <v>1853</v>
      </c>
      <c r="F4113" s="4"/>
      <c r="G4113" s="5">
        <v>444</v>
      </c>
      <c r="H4113" s="7">
        <v>19</v>
      </c>
      <c r="I4113" s="1">
        <v>163</v>
      </c>
      <c r="J4113" s="1">
        <v>159</v>
      </c>
      <c r="K4113" s="1">
        <v>87</v>
      </c>
      <c r="L4113" s="6">
        <v>16</v>
      </c>
    </row>
    <row r="4114" spans="5:12" ht="25" x14ac:dyDescent="0.3">
      <c r="E4114" s="3" t="s">
        <v>1854</v>
      </c>
      <c r="F4114" s="4"/>
      <c r="G4114" s="5">
        <v>80</v>
      </c>
      <c r="H4114" s="7">
        <v>3</v>
      </c>
      <c r="I4114" s="1">
        <v>24</v>
      </c>
      <c r="J4114" s="1">
        <v>28</v>
      </c>
      <c r="K4114" s="1">
        <v>22</v>
      </c>
      <c r="L4114" s="6">
        <v>3</v>
      </c>
    </row>
    <row r="4115" spans="5:12" ht="62.5" x14ac:dyDescent="0.3">
      <c r="E4115" s="3" t="s">
        <v>1855</v>
      </c>
      <c r="F4115" s="4"/>
      <c r="G4115" s="5">
        <v>48</v>
      </c>
      <c r="H4115" s="7">
        <v>1</v>
      </c>
      <c r="I4115" s="1">
        <v>16</v>
      </c>
      <c r="J4115" s="1">
        <v>16</v>
      </c>
      <c r="K4115" s="1">
        <v>14</v>
      </c>
      <c r="L4115" s="6">
        <v>1</v>
      </c>
    </row>
    <row r="4116" spans="5:12" ht="62.5" x14ac:dyDescent="0.3">
      <c r="E4116" s="3" t="s">
        <v>1856</v>
      </c>
      <c r="F4116" s="4"/>
      <c r="G4116" s="5">
        <v>9</v>
      </c>
      <c r="H4116" s="7">
        <v>1</v>
      </c>
      <c r="I4116" s="1">
        <v>2</v>
      </c>
      <c r="J4116" s="1">
        <v>2</v>
      </c>
      <c r="K4116" s="1">
        <v>4</v>
      </c>
      <c r="L4116" s="6">
        <v>0</v>
      </c>
    </row>
    <row r="4117" spans="5:12" x14ac:dyDescent="0.3">
      <c r="E4117" s="3" t="s">
        <v>1857</v>
      </c>
      <c r="F4117" s="4"/>
      <c r="G4117" s="5">
        <v>83</v>
      </c>
      <c r="H4117" s="7">
        <v>2</v>
      </c>
      <c r="I4117" s="1">
        <v>22</v>
      </c>
      <c r="J4117" s="1">
        <v>32</v>
      </c>
      <c r="K4117" s="1">
        <v>20</v>
      </c>
      <c r="L4117" s="6">
        <v>7</v>
      </c>
    </row>
    <row r="4118" spans="5:12" ht="37.5" x14ac:dyDescent="0.3">
      <c r="E4118" s="3" t="s">
        <v>1858</v>
      </c>
      <c r="F4118" s="4"/>
      <c r="G4118" s="5">
        <v>0</v>
      </c>
      <c r="H4118" s="7">
        <v>0</v>
      </c>
      <c r="I4118" s="1">
        <v>0</v>
      </c>
      <c r="J4118" s="1">
        <v>0</v>
      </c>
      <c r="K4118" s="1">
        <v>0</v>
      </c>
      <c r="L4118" s="6">
        <v>0</v>
      </c>
    </row>
    <row r="4119" spans="5:12" ht="25" x14ac:dyDescent="0.3">
      <c r="E4119" s="3" t="s">
        <v>1859</v>
      </c>
      <c r="F4119" s="4"/>
      <c r="G4119" s="5">
        <v>686</v>
      </c>
      <c r="H4119" s="7">
        <v>18</v>
      </c>
      <c r="I4119" s="1">
        <v>188</v>
      </c>
      <c r="J4119" s="1">
        <v>319</v>
      </c>
      <c r="K4119" s="1">
        <v>133</v>
      </c>
      <c r="L4119" s="6">
        <v>28</v>
      </c>
    </row>
    <row r="4120" spans="5:12" ht="25" x14ac:dyDescent="0.3">
      <c r="E4120" s="3" t="s">
        <v>1860</v>
      </c>
      <c r="F4120" s="4"/>
      <c r="G4120" s="5">
        <v>661</v>
      </c>
      <c r="H4120" s="7">
        <v>15</v>
      </c>
      <c r="I4120" s="1">
        <v>186</v>
      </c>
      <c r="J4120" s="1">
        <v>303</v>
      </c>
      <c r="K4120" s="1">
        <v>131</v>
      </c>
      <c r="L4120" s="6">
        <v>26</v>
      </c>
    </row>
    <row r="4121" spans="5:12" ht="37.5" x14ac:dyDescent="0.3">
      <c r="E4121" s="3" t="s">
        <v>1861</v>
      </c>
      <c r="F4121" s="4"/>
      <c r="G4121" s="5">
        <v>36</v>
      </c>
      <c r="H4121" s="7">
        <v>0</v>
      </c>
      <c r="I4121" s="1">
        <v>5</v>
      </c>
      <c r="J4121" s="1">
        <v>18</v>
      </c>
      <c r="K4121" s="1">
        <v>12</v>
      </c>
      <c r="L4121" s="6">
        <v>1</v>
      </c>
    </row>
    <row r="4122" spans="5:12" ht="25" x14ac:dyDescent="0.3">
      <c r="E4122" s="3" t="s">
        <v>1862</v>
      </c>
      <c r="F4122" s="4"/>
      <c r="G4122" s="5">
        <v>176</v>
      </c>
      <c r="H4122" s="7">
        <v>1</v>
      </c>
      <c r="I4122" s="1">
        <v>48</v>
      </c>
      <c r="J4122" s="1">
        <v>84</v>
      </c>
      <c r="K4122" s="1">
        <v>37</v>
      </c>
      <c r="L4122" s="6">
        <v>6</v>
      </c>
    </row>
    <row r="4123" spans="5:12" ht="25" x14ac:dyDescent="0.3">
      <c r="E4123" s="3" t="s">
        <v>1863</v>
      </c>
      <c r="F4123" s="4"/>
      <c r="G4123" s="5">
        <v>31</v>
      </c>
      <c r="H4123" s="7">
        <v>0</v>
      </c>
      <c r="I4123" s="1">
        <v>13</v>
      </c>
      <c r="J4123" s="1">
        <v>11</v>
      </c>
      <c r="K4123" s="1">
        <v>7</v>
      </c>
      <c r="L4123" s="6">
        <v>0</v>
      </c>
    </row>
    <row r="4124" spans="5:12" ht="62.5" x14ac:dyDescent="0.3">
      <c r="E4124" s="3" t="s">
        <v>1864</v>
      </c>
      <c r="F4124" s="4"/>
      <c r="G4124" s="5">
        <v>19</v>
      </c>
      <c r="H4124" s="7">
        <v>0</v>
      </c>
      <c r="I4124" s="1">
        <v>5</v>
      </c>
      <c r="J4124" s="1">
        <v>7</v>
      </c>
      <c r="K4124" s="1">
        <v>5</v>
      </c>
      <c r="L4124" s="6">
        <v>2</v>
      </c>
    </row>
    <row r="4125" spans="5:12" ht="62.5" x14ac:dyDescent="0.3">
      <c r="E4125" s="3" t="s">
        <v>1865</v>
      </c>
      <c r="F4125" s="4"/>
      <c r="G4125" s="5">
        <v>8</v>
      </c>
      <c r="H4125" s="7">
        <v>0</v>
      </c>
      <c r="I4125" s="1">
        <v>4</v>
      </c>
      <c r="J4125" s="1">
        <v>1</v>
      </c>
      <c r="K4125" s="1">
        <v>3</v>
      </c>
      <c r="L4125" s="6">
        <v>0</v>
      </c>
    </row>
    <row r="4126" spans="5:12" x14ac:dyDescent="0.3">
      <c r="E4126" s="3" t="s">
        <v>1866</v>
      </c>
      <c r="F4126" s="4"/>
      <c r="G4126" s="5">
        <v>24</v>
      </c>
      <c r="H4126" s="7">
        <v>0</v>
      </c>
      <c r="I4126" s="1">
        <v>9</v>
      </c>
      <c r="J4126" s="1">
        <v>10</v>
      </c>
      <c r="K4126" s="1">
        <v>5</v>
      </c>
      <c r="L4126" s="6">
        <v>0</v>
      </c>
    </row>
    <row r="4127" spans="5:12" ht="37.5" x14ac:dyDescent="0.3">
      <c r="E4127" s="3" t="s">
        <v>1867</v>
      </c>
      <c r="F4127" s="4"/>
      <c r="G4127" s="5">
        <v>0</v>
      </c>
      <c r="H4127" s="7">
        <v>0</v>
      </c>
      <c r="I4127" s="1">
        <v>0</v>
      </c>
      <c r="J4127" s="1">
        <v>0</v>
      </c>
      <c r="K4127" s="1">
        <v>0</v>
      </c>
      <c r="L4127" s="6">
        <v>0</v>
      </c>
    </row>
    <row r="4128" spans="5:12" ht="25" x14ac:dyDescent="0.3">
      <c r="E4128" s="3" t="s">
        <v>1868</v>
      </c>
      <c r="F4128" s="4"/>
      <c r="G4128" s="5">
        <v>95</v>
      </c>
      <c r="H4128" s="7">
        <v>0</v>
      </c>
      <c r="I4128" s="1">
        <v>26</v>
      </c>
      <c r="J4128" s="1">
        <v>40</v>
      </c>
      <c r="K4128" s="1">
        <v>23</v>
      </c>
      <c r="L4128" s="6">
        <v>6</v>
      </c>
    </row>
    <row r="4129" spans="5:12" ht="25" x14ac:dyDescent="0.3">
      <c r="E4129" s="3" t="s">
        <v>1869</v>
      </c>
      <c r="F4129" s="4"/>
      <c r="G4129" s="5">
        <v>90</v>
      </c>
      <c r="H4129" s="7">
        <v>2</v>
      </c>
      <c r="I4129" s="1">
        <v>29</v>
      </c>
      <c r="J4129" s="1">
        <v>37</v>
      </c>
      <c r="K4129" s="1">
        <v>20</v>
      </c>
      <c r="L4129" s="6">
        <v>2</v>
      </c>
    </row>
    <row r="4130" spans="5:12" ht="37.5" x14ac:dyDescent="0.3">
      <c r="E4130" s="3" t="s">
        <v>1870</v>
      </c>
      <c r="F4130" s="4"/>
      <c r="G4130" s="5">
        <v>5</v>
      </c>
      <c r="H4130" s="7">
        <v>0</v>
      </c>
      <c r="I4130" s="1">
        <v>3</v>
      </c>
      <c r="J4130" s="1">
        <v>2</v>
      </c>
      <c r="K4130" s="1">
        <v>0</v>
      </c>
      <c r="L4130" s="6">
        <v>0</v>
      </c>
    </row>
    <row r="4131" spans="5:12" ht="25" x14ac:dyDescent="0.3">
      <c r="E4131" s="3" t="s">
        <v>1871</v>
      </c>
      <c r="F4131" s="4"/>
      <c r="G4131" s="5">
        <v>37</v>
      </c>
      <c r="H4131" s="7">
        <v>0</v>
      </c>
      <c r="I4131" s="1">
        <v>12</v>
      </c>
      <c r="J4131" s="1">
        <v>18</v>
      </c>
      <c r="K4131" s="1">
        <v>5</v>
      </c>
      <c r="L4131" s="6">
        <v>2</v>
      </c>
    </row>
    <row r="4132" spans="5:12" ht="25" x14ac:dyDescent="0.3">
      <c r="E4132" s="3" t="s">
        <v>1872</v>
      </c>
      <c r="F4132" s="4"/>
      <c r="G4132" s="5">
        <v>1</v>
      </c>
      <c r="H4132" s="7">
        <v>0</v>
      </c>
      <c r="I4132" s="1">
        <v>0</v>
      </c>
      <c r="J4132" s="1">
        <v>0</v>
      </c>
      <c r="K4132" s="1">
        <v>1</v>
      </c>
      <c r="L4132" s="6">
        <v>0</v>
      </c>
    </row>
    <row r="4133" spans="5:12" ht="62.5" x14ac:dyDescent="0.3">
      <c r="E4133" s="3" t="s">
        <v>1873</v>
      </c>
      <c r="F4133" s="4"/>
      <c r="G4133" s="5">
        <v>3</v>
      </c>
      <c r="H4133" s="7">
        <v>0</v>
      </c>
      <c r="I4133" s="1">
        <v>1</v>
      </c>
      <c r="J4133" s="1">
        <v>1</v>
      </c>
      <c r="K4133" s="1">
        <v>1</v>
      </c>
      <c r="L4133" s="6">
        <v>0</v>
      </c>
    </row>
    <row r="4134" spans="5:12" ht="62.5" x14ac:dyDescent="0.3">
      <c r="E4134" s="3" t="s">
        <v>1874</v>
      </c>
      <c r="F4134" s="4"/>
      <c r="G4134" s="5">
        <v>2</v>
      </c>
      <c r="H4134" s="7">
        <v>0</v>
      </c>
      <c r="I4134" s="1">
        <v>0</v>
      </c>
      <c r="J4134" s="1">
        <v>1</v>
      </c>
      <c r="K4134" s="1">
        <v>1</v>
      </c>
      <c r="L4134" s="6">
        <v>0</v>
      </c>
    </row>
    <row r="4135" spans="5:12" x14ac:dyDescent="0.3">
      <c r="E4135" s="3" t="s">
        <v>1875</v>
      </c>
      <c r="F4135" s="4"/>
      <c r="G4135" s="5">
        <v>5</v>
      </c>
      <c r="H4135" s="7">
        <v>0</v>
      </c>
      <c r="I4135" s="1">
        <v>2</v>
      </c>
      <c r="J4135" s="1">
        <v>3</v>
      </c>
      <c r="K4135" s="1">
        <v>0</v>
      </c>
      <c r="L4135" s="6">
        <v>0</v>
      </c>
    </row>
    <row r="4136" spans="5:12" ht="37.5" x14ac:dyDescent="0.3">
      <c r="E4136" s="3" t="s">
        <v>1876</v>
      </c>
      <c r="F4136" s="4"/>
      <c r="G4136" s="5">
        <v>0</v>
      </c>
      <c r="H4136" s="7">
        <v>0</v>
      </c>
      <c r="I4136" s="1">
        <v>0</v>
      </c>
      <c r="J4136" s="1">
        <v>0</v>
      </c>
      <c r="K4136" s="1">
        <v>0</v>
      </c>
      <c r="L4136" s="6">
        <v>0</v>
      </c>
    </row>
    <row r="4137" spans="5:12" ht="25" x14ac:dyDescent="0.3">
      <c r="E4137" s="3" t="s">
        <v>1877</v>
      </c>
      <c r="F4137" s="4"/>
      <c r="G4137" s="5">
        <v>6</v>
      </c>
      <c r="H4137" s="7">
        <v>1</v>
      </c>
      <c r="I4137" s="1">
        <v>4</v>
      </c>
      <c r="J4137" s="1">
        <v>1</v>
      </c>
      <c r="K4137" s="1">
        <v>0</v>
      </c>
      <c r="L4137" s="6">
        <v>0</v>
      </c>
    </row>
    <row r="4138" spans="5:12" ht="25" x14ac:dyDescent="0.3">
      <c r="E4138" s="3" t="s">
        <v>1878</v>
      </c>
      <c r="F4138" s="4"/>
      <c r="G4138" s="5">
        <v>5</v>
      </c>
      <c r="H4138" s="7">
        <v>1</v>
      </c>
      <c r="I4138" s="1">
        <v>2</v>
      </c>
      <c r="J4138" s="1">
        <v>2</v>
      </c>
      <c r="K4138" s="1">
        <v>0</v>
      </c>
      <c r="L4138" s="6">
        <v>0</v>
      </c>
    </row>
    <row r="4139" spans="5:12" ht="37.5" x14ac:dyDescent="0.3">
      <c r="E4139" s="3" t="s">
        <v>1879</v>
      </c>
      <c r="F4139" s="4"/>
      <c r="G4139" s="5">
        <v>3</v>
      </c>
      <c r="H4139" s="7">
        <v>0</v>
      </c>
      <c r="I4139" s="1">
        <v>2</v>
      </c>
      <c r="J4139" s="1">
        <v>1</v>
      </c>
      <c r="K4139" s="1">
        <v>0</v>
      </c>
      <c r="L4139" s="6">
        <v>0</v>
      </c>
    </row>
    <row r="4140" spans="5:12" ht="25" x14ac:dyDescent="0.3">
      <c r="E4140" s="3" t="s">
        <v>1880</v>
      </c>
      <c r="F4140" s="4"/>
      <c r="G4140" s="5">
        <v>1</v>
      </c>
      <c r="H4140" s="7">
        <v>0</v>
      </c>
      <c r="I4140" s="1">
        <v>1</v>
      </c>
      <c r="J4140" s="1">
        <v>0</v>
      </c>
      <c r="K4140" s="1">
        <v>0</v>
      </c>
      <c r="L4140" s="6">
        <v>0</v>
      </c>
    </row>
    <row r="4141" spans="5:12" ht="25" x14ac:dyDescent="0.3">
      <c r="E4141" s="3" t="s">
        <v>1881</v>
      </c>
      <c r="F4141" s="4"/>
      <c r="G4141" s="5">
        <v>0</v>
      </c>
      <c r="H4141" s="7">
        <v>0</v>
      </c>
      <c r="I4141" s="1">
        <v>0</v>
      </c>
      <c r="J4141" s="1">
        <v>0</v>
      </c>
      <c r="K4141" s="1">
        <v>0</v>
      </c>
      <c r="L4141" s="6">
        <v>0</v>
      </c>
    </row>
    <row r="4142" spans="5:12" ht="62.5" x14ac:dyDescent="0.3">
      <c r="E4142" s="3" t="s">
        <v>1882</v>
      </c>
      <c r="F4142" s="4"/>
      <c r="G4142" s="5">
        <v>0</v>
      </c>
      <c r="H4142" s="7">
        <v>0</v>
      </c>
      <c r="I4142" s="1">
        <v>0</v>
      </c>
      <c r="J4142" s="1">
        <v>0</v>
      </c>
      <c r="K4142" s="1">
        <v>0</v>
      </c>
      <c r="L4142" s="6">
        <v>0</v>
      </c>
    </row>
    <row r="4143" spans="5:12" ht="62.5" x14ac:dyDescent="0.3">
      <c r="E4143" s="3" t="s">
        <v>1883</v>
      </c>
      <c r="F4143" s="4"/>
      <c r="G4143" s="5">
        <v>0</v>
      </c>
      <c r="H4143" s="7">
        <v>0</v>
      </c>
      <c r="I4143" s="1">
        <v>0</v>
      </c>
      <c r="J4143" s="1">
        <v>0</v>
      </c>
      <c r="K4143" s="1">
        <v>0</v>
      </c>
      <c r="L4143" s="6">
        <v>0</v>
      </c>
    </row>
    <row r="4144" spans="5:12" x14ac:dyDescent="0.3">
      <c r="E4144" s="3" t="s">
        <v>1884</v>
      </c>
      <c r="F4144" s="4"/>
      <c r="G4144" s="5">
        <v>2</v>
      </c>
      <c r="H4144" s="7">
        <v>0</v>
      </c>
      <c r="I4144" s="1">
        <v>1</v>
      </c>
      <c r="J4144" s="1">
        <v>1</v>
      </c>
      <c r="K4144" s="1">
        <v>0</v>
      </c>
      <c r="L4144" s="6">
        <v>0</v>
      </c>
    </row>
    <row r="4145" spans="5:12" ht="37.5" x14ac:dyDescent="0.3">
      <c r="E4145" s="3" t="s">
        <v>1885</v>
      </c>
      <c r="F4145" s="4"/>
      <c r="G4145" s="5">
        <v>0</v>
      </c>
      <c r="H4145" s="7">
        <v>0</v>
      </c>
      <c r="I4145" s="1">
        <v>0</v>
      </c>
      <c r="J4145" s="1">
        <v>0</v>
      </c>
      <c r="K4145" s="1">
        <v>0</v>
      </c>
      <c r="L4145" s="6">
        <v>0</v>
      </c>
    </row>
    <row r="4146" spans="5:12" ht="25" x14ac:dyDescent="0.3">
      <c r="E4146" s="3" t="s">
        <v>1886</v>
      </c>
      <c r="F4146" s="4"/>
      <c r="G4146" s="5">
        <v>28</v>
      </c>
      <c r="H4146" s="7">
        <v>3</v>
      </c>
      <c r="I4146" s="1">
        <v>18</v>
      </c>
      <c r="J4146" s="1">
        <v>4</v>
      </c>
      <c r="K4146" s="1">
        <v>1</v>
      </c>
      <c r="L4146" s="6">
        <v>2</v>
      </c>
    </row>
    <row r="4147" spans="5:12" ht="25" x14ac:dyDescent="0.3">
      <c r="E4147" s="3" t="s">
        <v>1887</v>
      </c>
      <c r="F4147" s="4"/>
      <c r="G4147" s="5">
        <v>33</v>
      </c>
      <c r="H4147" s="7">
        <v>5</v>
      </c>
      <c r="I4147" s="1">
        <v>14</v>
      </c>
      <c r="J4147" s="1">
        <v>6</v>
      </c>
      <c r="K4147" s="1">
        <v>3</v>
      </c>
      <c r="L4147" s="6">
        <v>5</v>
      </c>
    </row>
    <row r="4148" spans="5:12" ht="37.5" x14ac:dyDescent="0.3">
      <c r="E4148" s="3" t="s">
        <v>1888</v>
      </c>
      <c r="F4148" s="4"/>
      <c r="G4148" s="5">
        <v>10</v>
      </c>
      <c r="H4148" s="7">
        <v>2</v>
      </c>
      <c r="I4148" s="1">
        <v>2</v>
      </c>
      <c r="J4148" s="1">
        <v>3</v>
      </c>
      <c r="K4148" s="1">
        <v>2</v>
      </c>
      <c r="L4148" s="6">
        <v>1</v>
      </c>
    </row>
    <row r="4149" spans="5:12" ht="25" x14ac:dyDescent="0.3">
      <c r="E4149" s="3" t="s">
        <v>1889</v>
      </c>
      <c r="F4149" s="4"/>
      <c r="G4149" s="5">
        <v>1</v>
      </c>
      <c r="H4149" s="7">
        <v>1</v>
      </c>
      <c r="I4149" s="1">
        <v>0</v>
      </c>
      <c r="J4149" s="1">
        <v>0</v>
      </c>
      <c r="K4149" s="1">
        <v>0</v>
      </c>
      <c r="L4149" s="6">
        <v>0</v>
      </c>
    </row>
    <row r="4150" spans="5:12" ht="25" x14ac:dyDescent="0.3">
      <c r="E4150" s="3" t="s">
        <v>1890</v>
      </c>
      <c r="F4150" s="4"/>
      <c r="G4150" s="5">
        <v>0</v>
      </c>
      <c r="H4150" s="7">
        <v>0</v>
      </c>
      <c r="I4150" s="1">
        <v>0</v>
      </c>
      <c r="J4150" s="1">
        <v>0</v>
      </c>
      <c r="K4150" s="1">
        <v>0</v>
      </c>
      <c r="L4150" s="6">
        <v>0</v>
      </c>
    </row>
    <row r="4151" spans="5:12" ht="62.5" x14ac:dyDescent="0.3">
      <c r="E4151" s="3" t="s">
        <v>1891</v>
      </c>
      <c r="F4151" s="4"/>
      <c r="G4151" s="5">
        <v>0</v>
      </c>
      <c r="H4151" s="7">
        <v>0</v>
      </c>
      <c r="I4151" s="1">
        <v>0</v>
      </c>
      <c r="J4151" s="1">
        <v>0</v>
      </c>
      <c r="K4151" s="1">
        <v>0</v>
      </c>
      <c r="L4151" s="6">
        <v>0</v>
      </c>
    </row>
    <row r="4152" spans="5:12" ht="62.5" x14ac:dyDescent="0.3">
      <c r="E4152" s="3" t="s">
        <v>1892</v>
      </c>
      <c r="F4152" s="4"/>
      <c r="G4152" s="5">
        <v>0</v>
      </c>
      <c r="H4152" s="7">
        <v>0</v>
      </c>
      <c r="I4152" s="1">
        <v>0</v>
      </c>
      <c r="J4152" s="1">
        <v>0</v>
      </c>
      <c r="K4152" s="1">
        <v>0</v>
      </c>
      <c r="L4152" s="6">
        <v>0</v>
      </c>
    </row>
    <row r="4153" spans="5:12" x14ac:dyDescent="0.3">
      <c r="E4153" s="3" t="s">
        <v>1893</v>
      </c>
      <c r="F4153" s="4"/>
      <c r="G4153" s="5">
        <v>2</v>
      </c>
      <c r="H4153" s="7">
        <v>0</v>
      </c>
      <c r="I4153" s="1">
        <v>2</v>
      </c>
      <c r="J4153" s="1">
        <v>0</v>
      </c>
      <c r="K4153" s="1">
        <v>0</v>
      </c>
      <c r="L4153" s="6">
        <v>0</v>
      </c>
    </row>
    <row r="4154" spans="5:12" ht="37.5" x14ac:dyDescent="0.3">
      <c r="E4154" s="3" t="s">
        <v>1894</v>
      </c>
      <c r="F4154" s="4"/>
      <c r="G4154" s="5">
        <v>0</v>
      </c>
      <c r="H4154" s="7">
        <v>0</v>
      </c>
      <c r="I4154" s="1">
        <v>0</v>
      </c>
      <c r="J4154" s="1">
        <v>0</v>
      </c>
      <c r="K4154" s="1">
        <v>0</v>
      </c>
      <c r="L4154" s="6">
        <v>0</v>
      </c>
    </row>
    <row r="4155" spans="5:12" ht="25" x14ac:dyDescent="0.3">
      <c r="E4155" s="3" t="s">
        <v>1895</v>
      </c>
      <c r="F4155" s="4"/>
      <c r="G4155" s="5">
        <v>45</v>
      </c>
      <c r="H4155" s="7">
        <v>10</v>
      </c>
      <c r="I4155" s="1">
        <v>20</v>
      </c>
      <c r="J4155" s="1">
        <v>8</v>
      </c>
      <c r="K4155" s="1">
        <v>2</v>
      </c>
      <c r="L4155" s="6">
        <v>5</v>
      </c>
    </row>
    <row r="4156" spans="5:12" ht="25" x14ac:dyDescent="0.3">
      <c r="E4156" s="3" t="s">
        <v>1896</v>
      </c>
      <c r="F4156" s="4"/>
      <c r="G4156" s="5">
        <v>40</v>
      </c>
      <c r="H4156" s="7">
        <v>8</v>
      </c>
      <c r="I4156" s="1">
        <v>16</v>
      </c>
      <c r="J4156" s="1">
        <v>9</v>
      </c>
      <c r="K4156" s="1">
        <v>3</v>
      </c>
      <c r="L4156" s="6">
        <v>4</v>
      </c>
    </row>
    <row r="4157" spans="5:12" ht="37.5" x14ac:dyDescent="0.3">
      <c r="E4157" s="3" t="s">
        <v>1897</v>
      </c>
      <c r="F4157" s="4"/>
      <c r="G4157" s="5">
        <v>15</v>
      </c>
      <c r="H4157" s="7">
        <v>3</v>
      </c>
      <c r="I4157" s="1">
        <v>7</v>
      </c>
      <c r="J4157" s="1">
        <v>4</v>
      </c>
      <c r="K4157" s="1">
        <v>0</v>
      </c>
      <c r="L4157" s="6">
        <v>1</v>
      </c>
    </row>
    <row r="4158" spans="5:12" ht="25" x14ac:dyDescent="0.3">
      <c r="E4158" s="3" t="s">
        <v>1898</v>
      </c>
      <c r="F4158" s="4"/>
      <c r="G4158" s="5">
        <v>6</v>
      </c>
      <c r="H4158" s="7">
        <v>1</v>
      </c>
      <c r="I4158" s="1">
        <v>4</v>
      </c>
      <c r="J4158" s="1">
        <v>1</v>
      </c>
      <c r="K4158" s="1">
        <v>0</v>
      </c>
      <c r="L4158" s="6">
        <v>0</v>
      </c>
    </row>
    <row r="4159" spans="5:12" ht="25" x14ac:dyDescent="0.3">
      <c r="E4159" s="3" t="s">
        <v>1899</v>
      </c>
      <c r="F4159" s="4"/>
      <c r="G4159" s="5">
        <v>1</v>
      </c>
      <c r="H4159" s="7">
        <v>0</v>
      </c>
      <c r="I4159" s="1">
        <v>1</v>
      </c>
      <c r="J4159" s="1">
        <v>0</v>
      </c>
      <c r="K4159" s="1">
        <v>0</v>
      </c>
      <c r="L4159" s="6">
        <v>0</v>
      </c>
    </row>
    <row r="4160" spans="5:12" ht="62.5" x14ac:dyDescent="0.3">
      <c r="E4160" s="3" t="s">
        <v>1900</v>
      </c>
      <c r="F4160" s="4"/>
      <c r="G4160" s="5">
        <v>4</v>
      </c>
      <c r="H4160" s="7">
        <v>1</v>
      </c>
      <c r="I4160" s="1">
        <v>2</v>
      </c>
      <c r="J4160" s="1">
        <v>0</v>
      </c>
      <c r="K4160" s="1">
        <v>1</v>
      </c>
      <c r="L4160" s="6">
        <v>0</v>
      </c>
    </row>
    <row r="4161" spans="5:12" ht="62.5" x14ac:dyDescent="0.3">
      <c r="E4161" s="3" t="s">
        <v>1901</v>
      </c>
      <c r="F4161" s="4"/>
      <c r="G4161" s="5">
        <v>2</v>
      </c>
      <c r="H4161" s="7">
        <v>0</v>
      </c>
      <c r="I4161" s="1">
        <v>2</v>
      </c>
      <c r="J4161" s="1">
        <v>0</v>
      </c>
      <c r="K4161" s="1">
        <v>0</v>
      </c>
      <c r="L4161" s="6">
        <v>0</v>
      </c>
    </row>
    <row r="4162" spans="5:12" x14ac:dyDescent="0.3">
      <c r="E4162" s="3" t="s">
        <v>1902</v>
      </c>
      <c r="F4162" s="4"/>
      <c r="G4162" s="5">
        <v>2</v>
      </c>
      <c r="H4162" s="7">
        <v>1</v>
      </c>
      <c r="I4162" s="1">
        <v>0</v>
      </c>
      <c r="J4162" s="1">
        <v>0</v>
      </c>
      <c r="K4162" s="1">
        <v>0</v>
      </c>
      <c r="L4162" s="6">
        <v>1</v>
      </c>
    </row>
    <row r="4163" spans="5:12" ht="37.5" x14ac:dyDescent="0.3">
      <c r="E4163" s="3" t="s">
        <v>1903</v>
      </c>
      <c r="F4163" s="4"/>
      <c r="G4163" s="5">
        <v>0</v>
      </c>
      <c r="H4163" s="7">
        <v>0</v>
      </c>
      <c r="I4163" s="1">
        <v>0</v>
      </c>
      <c r="J4163" s="1">
        <v>0</v>
      </c>
      <c r="K4163" s="1">
        <v>0</v>
      </c>
      <c r="L4163" s="6">
        <v>0</v>
      </c>
    </row>
    <row r="4164" spans="5:12" ht="25" x14ac:dyDescent="0.3">
      <c r="E4164" s="3" t="s">
        <v>1904</v>
      </c>
      <c r="F4164" s="4"/>
      <c r="G4164" s="5">
        <v>78</v>
      </c>
      <c r="H4164" s="7">
        <v>10</v>
      </c>
      <c r="I4164" s="1">
        <v>30</v>
      </c>
      <c r="J4164" s="1">
        <v>25</v>
      </c>
      <c r="K4164" s="1">
        <v>3</v>
      </c>
      <c r="L4164" s="6">
        <v>10</v>
      </c>
    </row>
    <row r="4165" spans="5:12" ht="25" x14ac:dyDescent="0.3">
      <c r="E4165" s="3" t="s">
        <v>1905</v>
      </c>
      <c r="F4165" s="4"/>
      <c r="G4165" s="5">
        <v>72</v>
      </c>
      <c r="H4165" s="7">
        <v>8</v>
      </c>
      <c r="I4165" s="1">
        <v>28</v>
      </c>
      <c r="J4165" s="1">
        <v>25</v>
      </c>
      <c r="K4165" s="1">
        <v>3</v>
      </c>
      <c r="L4165" s="6">
        <v>8</v>
      </c>
    </row>
    <row r="4166" spans="5:12" ht="37.5" x14ac:dyDescent="0.3">
      <c r="E4166" s="3" t="s">
        <v>1906</v>
      </c>
      <c r="F4166" s="4"/>
      <c r="G4166" s="5">
        <v>27</v>
      </c>
      <c r="H4166" s="7">
        <v>2</v>
      </c>
      <c r="I4166" s="1">
        <v>9</v>
      </c>
      <c r="J4166" s="1">
        <v>11</v>
      </c>
      <c r="K4166" s="1">
        <v>2</v>
      </c>
      <c r="L4166" s="6">
        <v>3</v>
      </c>
    </row>
    <row r="4167" spans="5:12" ht="25" x14ac:dyDescent="0.3">
      <c r="E4167" s="3" t="s">
        <v>1907</v>
      </c>
      <c r="F4167" s="4"/>
      <c r="G4167" s="5">
        <v>13</v>
      </c>
      <c r="H4167" s="7">
        <v>2</v>
      </c>
      <c r="I4167" s="1">
        <v>3</v>
      </c>
      <c r="J4167" s="1">
        <v>6</v>
      </c>
      <c r="K4167" s="1">
        <v>0</v>
      </c>
      <c r="L4167" s="6">
        <v>2</v>
      </c>
    </row>
    <row r="4168" spans="5:12" ht="25" x14ac:dyDescent="0.3">
      <c r="E4168" s="3" t="s">
        <v>1908</v>
      </c>
      <c r="F4168" s="4"/>
      <c r="G4168" s="5">
        <v>4</v>
      </c>
      <c r="H4168" s="7">
        <v>1</v>
      </c>
      <c r="I4168" s="1">
        <v>1</v>
      </c>
      <c r="J4168" s="1">
        <v>2</v>
      </c>
      <c r="K4168" s="1">
        <v>0</v>
      </c>
      <c r="L4168" s="6">
        <v>0</v>
      </c>
    </row>
    <row r="4169" spans="5:12" ht="62.5" x14ac:dyDescent="0.3">
      <c r="E4169" s="3" t="s">
        <v>1909</v>
      </c>
      <c r="F4169" s="4"/>
      <c r="G4169" s="5">
        <v>3</v>
      </c>
      <c r="H4169" s="7">
        <v>1</v>
      </c>
      <c r="I4169" s="1">
        <v>1</v>
      </c>
      <c r="J4169" s="1">
        <v>1</v>
      </c>
      <c r="K4169" s="1">
        <v>0</v>
      </c>
      <c r="L4169" s="6">
        <v>0</v>
      </c>
    </row>
    <row r="4170" spans="5:12" ht="62.5" x14ac:dyDescent="0.3">
      <c r="E4170" s="3" t="s">
        <v>1910</v>
      </c>
      <c r="F4170" s="4"/>
      <c r="G4170" s="5">
        <v>3</v>
      </c>
      <c r="H4170" s="7">
        <v>1</v>
      </c>
      <c r="I4170" s="1">
        <v>1</v>
      </c>
      <c r="J4170" s="1">
        <v>1</v>
      </c>
      <c r="K4170" s="1">
        <v>0</v>
      </c>
      <c r="L4170" s="6">
        <v>0</v>
      </c>
    </row>
    <row r="4171" spans="5:12" x14ac:dyDescent="0.3">
      <c r="E4171" s="3" t="s">
        <v>1911</v>
      </c>
      <c r="F4171" s="4"/>
      <c r="G4171" s="5">
        <v>7</v>
      </c>
      <c r="H4171" s="7">
        <v>0</v>
      </c>
      <c r="I4171" s="1">
        <v>3</v>
      </c>
      <c r="J4171" s="1">
        <v>3</v>
      </c>
      <c r="K4171" s="1">
        <v>0</v>
      </c>
      <c r="L4171" s="6">
        <v>1</v>
      </c>
    </row>
    <row r="4172" spans="5:12" ht="37.5" x14ac:dyDescent="0.3">
      <c r="E4172" s="3" t="s">
        <v>1912</v>
      </c>
      <c r="F4172" s="4"/>
      <c r="G4172" s="5">
        <v>1</v>
      </c>
      <c r="H4172" s="7">
        <v>0</v>
      </c>
      <c r="I4172" s="1">
        <v>1</v>
      </c>
      <c r="J4172" s="1">
        <v>0</v>
      </c>
      <c r="K4172" s="1">
        <v>0</v>
      </c>
      <c r="L4172" s="6">
        <v>0</v>
      </c>
    </row>
    <row r="4173" spans="5:12" ht="25" x14ac:dyDescent="0.3">
      <c r="E4173" s="3" t="s">
        <v>1913</v>
      </c>
      <c r="F4173" s="4"/>
      <c r="G4173" s="5">
        <v>52</v>
      </c>
      <c r="H4173" s="7">
        <v>9</v>
      </c>
      <c r="I4173" s="1">
        <v>18</v>
      </c>
      <c r="J4173" s="1">
        <v>17</v>
      </c>
      <c r="K4173" s="1">
        <v>1</v>
      </c>
      <c r="L4173" s="6">
        <v>7</v>
      </c>
    </row>
    <row r="4174" spans="5:12" ht="25" x14ac:dyDescent="0.3">
      <c r="E4174" s="3" t="s">
        <v>1914</v>
      </c>
      <c r="F4174" s="4"/>
      <c r="G4174" s="5">
        <v>45</v>
      </c>
      <c r="H4174" s="7">
        <v>7</v>
      </c>
      <c r="I4174" s="1">
        <v>14</v>
      </c>
      <c r="J4174" s="1">
        <v>17</v>
      </c>
      <c r="K4174" s="1">
        <v>0</v>
      </c>
      <c r="L4174" s="6">
        <v>7</v>
      </c>
    </row>
    <row r="4175" spans="5:12" ht="37.5" x14ac:dyDescent="0.3">
      <c r="E4175" s="3" t="s">
        <v>1915</v>
      </c>
      <c r="F4175" s="4"/>
      <c r="G4175" s="5">
        <v>9</v>
      </c>
      <c r="H4175" s="7">
        <v>2</v>
      </c>
      <c r="I4175" s="1">
        <v>2</v>
      </c>
      <c r="J4175" s="1">
        <v>2</v>
      </c>
      <c r="K4175" s="1">
        <v>0</v>
      </c>
      <c r="L4175" s="6">
        <v>3</v>
      </c>
    </row>
    <row r="4176" spans="5:12" ht="25" x14ac:dyDescent="0.3">
      <c r="E4176" s="3" t="s">
        <v>1916</v>
      </c>
      <c r="F4176" s="4"/>
      <c r="G4176" s="5">
        <v>8</v>
      </c>
      <c r="H4176" s="7">
        <v>1</v>
      </c>
      <c r="I4176" s="1">
        <v>2</v>
      </c>
      <c r="J4176" s="1">
        <v>1</v>
      </c>
      <c r="K4176" s="1">
        <v>1</v>
      </c>
      <c r="L4176" s="6">
        <v>3</v>
      </c>
    </row>
    <row r="4177" spans="5:12" ht="25" x14ac:dyDescent="0.3">
      <c r="E4177" s="3" t="s">
        <v>1917</v>
      </c>
      <c r="F4177" s="4"/>
      <c r="G4177" s="5">
        <v>1</v>
      </c>
      <c r="H4177" s="7">
        <v>1</v>
      </c>
      <c r="I4177" s="1">
        <v>0</v>
      </c>
      <c r="J4177" s="1">
        <v>0</v>
      </c>
      <c r="K4177" s="1">
        <v>0</v>
      </c>
      <c r="L4177" s="6">
        <v>0</v>
      </c>
    </row>
    <row r="4178" spans="5:12" ht="62.5" x14ac:dyDescent="0.3">
      <c r="E4178" s="3" t="s">
        <v>1918</v>
      </c>
      <c r="F4178" s="4"/>
      <c r="G4178" s="5">
        <v>2</v>
      </c>
      <c r="H4178" s="7">
        <v>0</v>
      </c>
      <c r="I4178" s="1">
        <v>1</v>
      </c>
      <c r="J4178" s="1">
        <v>0</v>
      </c>
      <c r="K4178" s="1">
        <v>0</v>
      </c>
      <c r="L4178" s="6">
        <v>1</v>
      </c>
    </row>
    <row r="4179" spans="5:12" ht="62.5" x14ac:dyDescent="0.3">
      <c r="E4179" s="3" t="s">
        <v>1919</v>
      </c>
      <c r="F4179" s="4"/>
      <c r="G4179" s="5">
        <v>0</v>
      </c>
      <c r="H4179" s="7">
        <v>0</v>
      </c>
      <c r="I4179" s="1">
        <v>0</v>
      </c>
      <c r="J4179" s="1">
        <v>0</v>
      </c>
      <c r="K4179" s="1">
        <v>0</v>
      </c>
      <c r="L4179" s="6">
        <v>0</v>
      </c>
    </row>
    <row r="4180" spans="5:12" x14ac:dyDescent="0.3">
      <c r="E4180" s="3" t="s">
        <v>1920</v>
      </c>
      <c r="F4180" s="4"/>
      <c r="G4180" s="5">
        <v>3</v>
      </c>
      <c r="H4180" s="7">
        <v>1</v>
      </c>
      <c r="I4180" s="1">
        <v>0</v>
      </c>
      <c r="J4180" s="1">
        <v>1</v>
      </c>
      <c r="K4180" s="1">
        <v>0</v>
      </c>
      <c r="L4180" s="6">
        <v>1</v>
      </c>
    </row>
    <row r="4181" spans="5:12" ht="37.5" x14ac:dyDescent="0.3">
      <c r="E4181" s="3" t="s">
        <v>1921</v>
      </c>
      <c r="F4181" s="4"/>
      <c r="G4181" s="5">
        <v>0</v>
      </c>
      <c r="H4181" s="7">
        <v>0</v>
      </c>
      <c r="I4181" s="1">
        <v>0</v>
      </c>
      <c r="J4181" s="1">
        <v>0</v>
      </c>
      <c r="K4181" s="1">
        <v>0</v>
      </c>
      <c r="L4181" s="6">
        <v>0</v>
      </c>
    </row>
    <row r="4182" spans="5:12" ht="25" x14ac:dyDescent="0.3">
      <c r="E4182" s="3" t="s">
        <v>1922</v>
      </c>
      <c r="F4182" s="4"/>
      <c r="G4182" s="5">
        <v>11</v>
      </c>
      <c r="H4182" s="7">
        <v>0</v>
      </c>
      <c r="I4182" s="1">
        <v>6</v>
      </c>
      <c r="J4182" s="1">
        <v>4</v>
      </c>
      <c r="K4182" s="1">
        <v>0</v>
      </c>
      <c r="L4182" s="6">
        <v>1</v>
      </c>
    </row>
    <row r="4183" spans="5:12" ht="25" x14ac:dyDescent="0.3">
      <c r="E4183" s="3" t="s">
        <v>1923</v>
      </c>
      <c r="F4183" s="4"/>
      <c r="G4183" s="5">
        <v>10</v>
      </c>
      <c r="H4183" s="7">
        <v>0</v>
      </c>
      <c r="I4183" s="1">
        <v>5</v>
      </c>
      <c r="J4183" s="1">
        <v>4</v>
      </c>
      <c r="K4183" s="1">
        <v>0</v>
      </c>
      <c r="L4183" s="6">
        <v>1</v>
      </c>
    </row>
    <row r="4184" spans="5:12" ht="37.5" x14ac:dyDescent="0.3">
      <c r="E4184" s="3" t="s">
        <v>1924</v>
      </c>
      <c r="F4184" s="4"/>
      <c r="G4184" s="5">
        <v>3</v>
      </c>
      <c r="H4184" s="7">
        <v>0</v>
      </c>
      <c r="I4184" s="1">
        <v>1</v>
      </c>
      <c r="J4184" s="1">
        <v>1</v>
      </c>
      <c r="K4184" s="1">
        <v>0</v>
      </c>
      <c r="L4184" s="6">
        <v>1</v>
      </c>
    </row>
    <row r="4185" spans="5:12" ht="25" x14ac:dyDescent="0.3">
      <c r="E4185" s="3" t="s">
        <v>1925</v>
      </c>
      <c r="F4185" s="4"/>
      <c r="G4185" s="5">
        <v>4</v>
      </c>
      <c r="H4185" s="7">
        <v>0</v>
      </c>
      <c r="I4185" s="1">
        <v>2</v>
      </c>
      <c r="J4185" s="1">
        <v>2</v>
      </c>
      <c r="K4185" s="1">
        <v>0</v>
      </c>
      <c r="L4185" s="6">
        <v>0</v>
      </c>
    </row>
    <row r="4186" spans="5:12" ht="25" x14ac:dyDescent="0.3">
      <c r="E4186" s="3" t="s">
        <v>1926</v>
      </c>
      <c r="F4186" s="4"/>
      <c r="G4186" s="5">
        <v>0</v>
      </c>
      <c r="H4186" s="7">
        <v>0</v>
      </c>
      <c r="I4186" s="1">
        <v>0</v>
      </c>
      <c r="J4186" s="1">
        <v>0</v>
      </c>
      <c r="K4186" s="1">
        <v>0</v>
      </c>
      <c r="L4186" s="6">
        <v>0</v>
      </c>
    </row>
    <row r="4187" spans="5:12" ht="62.5" x14ac:dyDescent="0.3">
      <c r="E4187" s="3" t="s">
        <v>1927</v>
      </c>
      <c r="F4187" s="4"/>
      <c r="G4187" s="5">
        <v>1</v>
      </c>
      <c r="H4187" s="7">
        <v>0</v>
      </c>
      <c r="I4187" s="1">
        <v>1</v>
      </c>
      <c r="J4187" s="1">
        <v>0</v>
      </c>
      <c r="K4187" s="1">
        <v>0</v>
      </c>
      <c r="L4187" s="6">
        <v>0</v>
      </c>
    </row>
    <row r="4188" spans="5:12" ht="62.5" x14ac:dyDescent="0.3">
      <c r="E4188" s="3" t="s">
        <v>1928</v>
      </c>
      <c r="F4188" s="4"/>
      <c r="G4188" s="5">
        <v>0</v>
      </c>
      <c r="H4188" s="7">
        <v>0</v>
      </c>
      <c r="I4188" s="1">
        <v>0</v>
      </c>
      <c r="J4188" s="1">
        <v>0</v>
      </c>
      <c r="K4188" s="1">
        <v>0</v>
      </c>
      <c r="L4188" s="6">
        <v>0</v>
      </c>
    </row>
    <row r="4189" spans="5:12" x14ac:dyDescent="0.3">
      <c r="E4189" s="3" t="s">
        <v>1929</v>
      </c>
      <c r="F4189" s="4"/>
      <c r="G4189" s="5">
        <v>1</v>
      </c>
      <c r="H4189" s="7">
        <v>0</v>
      </c>
      <c r="I4189" s="1">
        <v>1</v>
      </c>
      <c r="J4189" s="1">
        <v>0</v>
      </c>
      <c r="K4189" s="1">
        <v>0</v>
      </c>
      <c r="L4189" s="6">
        <v>0</v>
      </c>
    </row>
    <row r="4190" spans="5:12" ht="37.5" x14ac:dyDescent="0.3">
      <c r="E4190" s="3" t="s">
        <v>1930</v>
      </c>
      <c r="F4190" s="4"/>
      <c r="G4190" s="5">
        <v>0</v>
      </c>
      <c r="H4190" s="7">
        <v>0</v>
      </c>
      <c r="I4190" s="1">
        <v>0</v>
      </c>
      <c r="J4190" s="1">
        <v>0</v>
      </c>
      <c r="K4190" s="1">
        <v>0</v>
      </c>
      <c r="L4190" s="6">
        <v>0</v>
      </c>
    </row>
    <row r="4191" spans="5:12" ht="25" x14ac:dyDescent="0.3">
      <c r="E4191" s="3" t="s">
        <v>1931</v>
      </c>
      <c r="F4191" s="4"/>
      <c r="G4191" s="5">
        <v>5</v>
      </c>
      <c r="H4191" s="7">
        <v>0</v>
      </c>
      <c r="I4191" s="1">
        <v>0</v>
      </c>
      <c r="J4191" s="1">
        <v>4</v>
      </c>
      <c r="K4191" s="1">
        <v>0</v>
      </c>
      <c r="L4191" s="6">
        <v>1</v>
      </c>
    </row>
    <row r="4192" spans="5:12" ht="25" x14ac:dyDescent="0.3">
      <c r="E4192" s="3" t="s">
        <v>1932</v>
      </c>
      <c r="F4192" s="4"/>
      <c r="G4192" s="5">
        <v>4</v>
      </c>
      <c r="H4192" s="7">
        <v>0</v>
      </c>
      <c r="I4192" s="1">
        <v>0</v>
      </c>
      <c r="J4192" s="1">
        <v>3</v>
      </c>
      <c r="K4192" s="1">
        <v>0</v>
      </c>
      <c r="L4192" s="6">
        <v>1</v>
      </c>
    </row>
    <row r="4193" spans="5:12" ht="37.5" x14ac:dyDescent="0.3">
      <c r="E4193" s="3" t="s">
        <v>1933</v>
      </c>
      <c r="F4193" s="4"/>
      <c r="G4193" s="5">
        <v>1</v>
      </c>
      <c r="H4193" s="7">
        <v>0</v>
      </c>
      <c r="I4193" s="1">
        <v>0</v>
      </c>
      <c r="J4193" s="1">
        <v>1</v>
      </c>
      <c r="K4193" s="1">
        <v>0</v>
      </c>
      <c r="L4193" s="6">
        <v>0</v>
      </c>
    </row>
    <row r="4194" spans="5:12" ht="25" x14ac:dyDescent="0.3">
      <c r="E4194" s="3" t="s">
        <v>1934</v>
      </c>
      <c r="F4194" s="4"/>
      <c r="G4194" s="5">
        <v>2</v>
      </c>
      <c r="H4194" s="7">
        <v>0</v>
      </c>
      <c r="I4194" s="1">
        <v>0</v>
      </c>
      <c r="J4194" s="1">
        <v>2</v>
      </c>
      <c r="K4194" s="1">
        <v>0</v>
      </c>
      <c r="L4194" s="6">
        <v>0</v>
      </c>
    </row>
    <row r="4195" spans="5:12" ht="25" x14ac:dyDescent="0.3">
      <c r="E4195" s="3" t="s">
        <v>1935</v>
      </c>
      <c r="F4195" s="4"/>
      <c r="G4195" s="5">
        <v>0</v>
      </c>
      <c r="H4195" s="7">
        <v>0</v>
      </c>
      <c r="I4195" s="1">
        <v>0</v>
      </c>
      <c r="J4195" s="1">
        <v>0</v>
      </c>
      <c r="K4195" s="1">
        <v>0</v>
      </c>
      <c r="L4195" s="6">
        <v>0</v>
      </c>
    </row>
    <row r="4196" spans="5:12" ht="62.5" x14ac:dyDescent="0.3">
      <c r="E4196" s="3" t="s">
        <v>1936</v>
      </c>
      <c r="F4196" s="4"/>
      <c r="G4196" s="5">
        <v>0</v>
      </c>
      <c r="H4196" s="7">
        <v>0</v>
      </c>
      <c r="I4196" s="1">
        <v>0</v>
      </c>
      <c r="J4196" s="1">
        <v>0</v>
      </c>
      <c r="K4196" s="1">
        <v>0</v>
      </c>
      <c r="L4196" s="6">
        <v>0</v>
      </c>
    </row>
    <row r="4197" spans="5:12" ht="62.5" x14ac:dyDescent="0.3">
      <c r="E4197" s="3" t="s">
        <v>1937</v>
      </c>
      <c r="F4197" s="4"/>
      <c r="G4197" s="5">
        <v>0</v>
      </c>
      <c r="H4197" s="7">
        <v>0</v>
      </c>
      <c r="I4197" s="1">
        <v>0</v>
      </c>
      <c r="J4197" s="1">
        <v>0</v>
      </c>
      <c r="K4197" s="1">
        <v>0</v>
      </c>
      <c r="L4197" s="6">
        <v>0</v>
      </c>
    </row>
    <row r="4198" spans="5:12" x14ac:dyDescent="0.3">
      <c r="E4198" s="3" t="s">
        <v>1938</v>
      </c>
      <c r="F4198" s="4"/>
      <c r="G4198" s="5">
        <v>0</v>
      </c>
      <c r="H4198" s="7">
        <v>0</v>
      </c>
      <c r="I4198" s="1">
        <v>0</v>
      </c>
      <c r="J4198" s="1">
        <v>0</v>
      </c>
      <c r="K4198" s="1">
        <v>0</v>
      </c>
      <c r="L4198" s="6">
        <v>0</v>
      </c>
    </row>
    <row r="4199" spans="5:12" ht="37.5" x14ac:dyDescent="0.3">
      <c r="E4199" s="3" t="s">
        <v>1939</v>
      </c>
      <c r="F4199" s="4"/>
      <c r="G4199" s="5">
        <v>0</v>
      </c>
      <c r="H4199" s="7">
        <v>0</v>
      </c>
      <c r="I4199" s="1">
        <v>0</v>
      </c>
      <c r="J4199" s="1">
        <v>0</v>
      </c>
      <c r="K4199" s="1">
        <v>0</v>
      </c>
      <c r="L4199" s="6">
        <v>0</v>
      </c>
    </row>
    <row r="4200" spans="5:12" ht="25" x14ac:dyDescent="0.3">
      <c r="E4200" s="3" t="s">
        <v>1940</v>
      </c>
      <c r="F4200" s="4"/>
      <c r="G4200" s="5">
        <v>0</v>
      </c>
      <c r="H4200" s="7">
        <v>0</v>
      </c>
      <c r="I4200" s="1">
        <v>0</v>
      </c>
      <c r="J4200" s="1">
        <v>0</v>
      </c>
      <c r="K4200" s="1">
        <v>0</v>
      </c>
      <c r="L4200" s="6">
        <v>0</v>
      </c>
    </row>
    <row r="4201" spans="5:12" ht="25" x14ac:dyDescent="0.3">
      <c r="E4201" s="3" t="s">
        <v>1941</v>
      </c>
      <c r="F4201" s="4"/>
      <c r="G4201" s="5">
        <v>0</v>
      </c>
      <c r="H4201" s="7">
        <v>0</v>
      </c>
      <c r="I4201" s="1">
        <v>0</v>
      </c>
      <c r="J4201" s="1">
        <v>0</v>
      </c>
      <c r="K4201" s="1">
        <v>0</v>
      </c>
      <c r="L4201" s="6">
        <v>0</v>
      </c>
    </row>
    <row r="4202" spans="5:12" ht="37.5" x14ac:dyDescent="0.3">
      <c r="E4202" s="3" t="s">
        <v>1942</v>
      </c>
      <c r="F4202" s="4"/>
      <c r="G4202" s="5">
        <v>0</v>
      </c>
      <c r="H4202" s="7">
        <v>0</v>
      </c>
      <c r="I4202" s="1">
        <v>0</v>
      </c>
      <c r="J4202" s="1">
        <v>0</v>
      </c>
      <c r="K4202" s="1">
        <v>0</v>
      </c>
      <c r="L4202" s="6">
        <v>0</v>
      </c>
    </row>
    <row r="4203" spans="5:12" ht="25" x14ac:dyDescent="0.3">
      <c r="E4203" s="3" t="s">
        <v>1943</v>
      </c>
      <c r="F4203" s="4"/>
      <c r="G4203" s="5">
        <v>0</v>
      </c>
      <c r="H4203" s="7">
        <v>0</v>
      </c>
      <c r="I4203" s="1">
        <v>0</v>
      </c>
      <c r="J4203" s="1">
        <v>0</v>
      </c>
      <c r="K4203" s="1">
        <v>0</v>
      </c>
      <c r="L4203" s="6">
        <v>0</v>
      </c>
    </row>
    <row r="4204" spans="5:12" ht="25" x14ac:dyDescent="0.3">
      <c r="E4204" s="3" t="s">
        <v>1944</v>
      </c>
      <c r="F4204" s="4"/>
      <c r="G4204" s="5">
        <v>0</v>
      </c>
      <c r="H4204" s="7">
        <v>0</v>
      </c>
      <c r="I4204" s="1">
        <v>0</v>
      </c>
      <c r="J4204" s="1">
        <v>0</v>
      </c>
      <c r="K4204" s="1">
        <v>0</v>
      </c>
      <c r="L4204" s="6">
        <v>0</v>
      </c>
    </row>
    <row r="4205" spans="5:12" ht="62.5" x14ac:dyDescent="0.3">
      <c r="E4205" s="3" t="s">
        <v>1945</v>
      </c>
      <c r="F4205" s="4"/>
      <c r="G4205" s="5">
        <v>0</v>
      </c>
      <c r="H4205" s="7">
        <v>0</v>
      </c>
      <c r="I4205" s="1">
        <v>0</v>
      </c>
      <c r="J4205" s="1">
        <v>0</v>
      </c>
      <c r="K4205" s="1">
        <v>0</v>
      </c>
      <c r="L4205" s="6">
        <v>0</v>
      </c>
    </row>
    <row r="4206" spans="5:12" ht="62.5" x14ac:dyDescent="0.3">
      <c r="E4206" s="3" t="s">
        <v>1946</v>
      </c>
      <c r="F4206" s="4"/>
      <c r="G4206" s="5">
        <v>0</v>
      </c>
      <c r="H4206" s="7">
        <v>0</v>
      </c>
      <c r="I4206" s="1">
        <v>0</v>
      </c>
      <c r="J4206" s="1">
        <v>0</v>
      </c>
      <c r="K4206" s="1">
        <v>0</v>
      </c>
      <c r="L4206" s="6">
        <v>0</v>
      </c>
    </row>
    <row r="4207" spans="5:12" x14ac:dyDescent="0.3">
      <c r="E4207" s="3" t="s">
        <v>1947</v>
      </c>
      <c r="F4207" s="4"/>
      <c r="G4207" s="5">
        <v>0</v>
      </c>
      <c r="H4207" s="7">
        <v>0</v>
      </c>
      <c r="I4207" s="1">
        <v>0</v>
      </c>
      <c r="J4207" s="1">
        <v>0</v>
      </c>
      <c r="K4207" s="1">
        <v>0</v>
      </c>
      <c r="L4207" s="6">
        <v>0</v>
      </c>
    </row>
    <row r="4208" spans="5:12" ht="37.5" x14ac:dyDescent="0.3">
      <c r="E4208" s="52" t="s">
        <v>1948</v>
      </c>
      <c r="F4208" s="48"/>
      <c r="G4208" s="49">
        <v>0</v>
      </c>
      <c r="H4208" s="61">
        <v>0</v>
      </c>
      <c r="I4208" s="28">
        <v>0</v>
      </c>
      <c r="J4208" s="28">
        <v>0</v>
      </c>
      <c r="K4208" s="28">
        <v>0</v>
      </c>
      <c r="L4208" s="62">
        <v>0</v>
      </c>
    </row>
    <row r="4210" spans="2:17" x14ac:dyDescent="0.3">
      <c r="B4210" s="35" t="str">
        <f xml:space="preserve"> HYPERLINK("#'目次'!B63", "[57]")</f>
        <v>[57]</v>
      </c>
      <c r="C4210" s="25" t="s">
        <v>1951</v>
      </c>
    </row>
    <row r="4213" spans="2:17" x14ac:dyDescent="0.3">
      <c r="C4213" s="25" t="s">
        <v>15</v>
      </c>
    </row>
    <row r="4214" spans="2:17" ht="62.5" x14ac:dyDescent="0.3">
      <c r="E4214" s="95"/>
      <c r="F4214" s="96"/>
      <c r="G4214" s="37" t="s">
        <v>16</v>
      </c>
      <c r="H4214" s="41" t="s">
        <v>1952</v>
      </c>
      <c r="I4214" s="18" t="s">
        <v>1953</v>
      </c>
      <c r="J4214" s="18" t="s">
        <v>1954</v>
      </c>
      <c r="K4214" s="18" t="s">
        <v>1955</v>
      </c>
      <c r="L4214" s="18" t="s">
        <v>1956</v>
      </c>
      <c r="M4214" s="18" t="s">
        <v>1957</v>
      </c>
      <c r="N4214" s="18" t="s">
        <v>836</v>
      </c>
      <c r="O4214" s="18" t="s">
        <v>1958</v>
      </c>
      <c r="P4214" s="18" t="s">
        <v>22</v>
      </c>
      <c r="Q4214" s="34" t="s">
        <v>23</v>
      </c>
    </row>
    <row r="4215" spans="2:17" x14ac:dyDescent="0.3">
      <c r="E4215" s="97"/>
      <c r="F4215" s="98"/>
      <c r="G4215" s="40"/>
      <c r="H4215" s="36"/>
      <c r="I4215" s="19"/>
      <c r="J4215" s="19"/>
      <c r="K4215" s="19"/>
      <c r="L4215" s="19"/>
      <c r="M4215" s="19"/>
      <c r="N4215" s="19"/>
      <c r="O4215" s="19"/>
      <c r="P4215" s="19"/>
      <c r="Q4215" s="39"/>
    </row>
    <row r="4216" spans="2:17" x14ac:dyDescent="0.3">
      <c r="E4216" s="54" t="s">
        <v>16</v>
      </c>
      <c r="F4216" s="50"/>
      <c r="G4216" s="38">
        <v>55336</v>
      </c>
      <c r="H4216" s="20">
        <v>30732</v>
      </c>
      <c r="I4216" s="20">
        <v>40892</v>
      </c>
      <c r="J4216" s="20">
        <v>5766</v>
      </c>
      <c r="K4216" s="20">
        <v>3035</v>
      </c>
      <c r="L4216" s="20">
        <v>5934</v>
      </c>
      <c r="M4216" s="20">
        <v>6319</v>
      </c>
      <c r="N4216" s="20">
        <v>993</v>
      </c>
      <c r="O4216" s="20">
        <v>1970</v>
      </c>
      <c r="P4216" s="20">
        <v>693</v>
      </c>
      <c r="Q4216" s="51">
        <v>248</v>
      </c>
    </row>
    <row r="4217" spans="2:17" x14ac:dyDescent="0.3">
      <c r="E4217" s="3" t="s">
        <v>24</v>
      </c>
      <c r="F4217" s="4"/>
      <c r="G4217" s="29">
        <v>144</v>
      </c>
      <c r="H4217" s="32">
        <v>89</v>
      </c>
      <c r="I4217" s="17">
        <v>81</v>
      </c>
      <c r="J4217" s="17">
        <v>14</v>
      </c>
      <c r="K4217" s="17">
        <v>29</v>
      </c>
      <c r="L4217" s="17">
        <v>18</v>
      </c>
      <c r="M4217" s="17">
        <v>15</v>
      </c>
      <c r="N4217" s="17">
        <v>0</v>
      </c>
      <c r="O4217" s="17">
        <v>9</v>
      </c>
      <c r="P4217" s="17">
        <v>0</v>
      </c>
      <c r="Q4217" s="33">
        <v>1</v>
      </c>
    </row>
    <row r="4218" spans="2:17" x14ac:dyDescent="0.3">
      <c r="E4218" s="3" t="s">
        <v>25</v>
      </c>
      <c r="F4218" s="4"/>
      <c r="G4218" s="5">
        <v>1073</v>
      </c>
      <c r="H4218" s="7">
        <v>599</v>
      </c>
      <c r="I4218" s="1">
        <v>727</v>
      </c>
      <c r="J4218" s="1">
        <v>162</v>
      </c>
      <c r="K4218" s="1">
        <v>113</v>
      </c>
      <c r="L4218" s="1">
        <v>147</v>
      </c>
      <c r="M4218" s="1">
        <v>124</v>
      </c>
      <c r="N4218" s="1">
        <v>7</v>
      </c>
      <c r="O4218" s="1">
        <v>57</v>
      </c>
      <c r="P4218" s="1">
        <v>9</v>
      </c>
      <c r="Q4218" s="6">
        <v>2</v>
      </c>
    </row>
    <row r="4219" spans="2:17" x14ac:dyDescent="0.3">
      <c r="E4219" s="3" t="s">
        <v>26</v>
      </c>
      <c r="F4219" s="4"/>
      <c r="G4219" s="5">
        <v>3737</v>
      </c>
      <c r="H4219" s="7">
        <v>1937</v>
      </c>
      <c r="I4219" s="1">
        <v>2556</v>
      </c>
      <c r="J4219" s="1">
        <v>529</v>
      </c>
      <c r="K4219" s="1">
        <v>278</v>
      </c>
      <c r="L4219" s="1">
        <v>437</v>
      </c>
      <c r="M4219" s="1">
        <v>492</v>
      </c>
      <c r="N4219" s="1">
        <v>43</v>
      </c>
      <c r="O4219" s="1">
        <v>162</v>
      </c>
      <c r="P4219" s="1">
        <v>42</v>
      </c>
      <c r="Q4219" s="6">
        <v>10</v>
      </c>
    </row>
    <row r="4220" spans="2:17" x14ac:dyDescent="0.3">
      <c r="E4220" s="3" t="s">
        <v>27</v>
      </c>
      <c r="F4220" s="4"/>
      <c r="G4220" s="5">
        <v>6583</v>
      </c>
      <c r="H4220" s="7">
        <v>3418</v>
      </c>
      <c r="I4220" s="1">
        <v>4531</v>
      </c>
      <c r="J4220" s="1">
        <v>691</v>
      </c>
      <c r="K4220" s="1">
        <v>465</v>
      </c>
      <c r="L4220" s="1">
        <v>664</v>
      </c>
      <c r="M4220" s="1">
        <v>919</v>
      </c>
      <c r="N4220" s="1">
        <v>71</v>
      </c>
      <c r="O4220" s="1">
        <v>294</v>
      </c>
      <c r="P4220" s="1">
        <v>131</v>
      </c>
      <c r="Q4220" s="6">
        <v>19</v>
      </c>
    </row>
    <row r="4221" spans="2:17" x14ac:dyDescent="0.3">
      <c r="E4221" s="3" t="s">
        <v>28</v>
      </c>
      <c r="F4221" s="4"/>
      <c r="G4221" s="5">
        <v>8475</v>
      </c>
      <c r="H4221" s="7">
        <v>4511</v>
      </c>
      <c r="I4221" s="1">
        <v>5800</v>
      </c>
      <c r="J4221" s="1">
        <v>680</v>
      </c>
      <c r="K4221" s="1">
        <v>427</v>
      </c>
      <c r="L4221" s="1">
        <v>659</v>
      </c>
      <c r="M4221" s="1">
        <v>954</v>
      </c>
      <c r="N4221" s="1">
        <v>135</v>
      </c>
      <c r="O4221" s="1">
        <v>460</v>
      </c>
      <c r="P4221" s="1">
        <v>158</v>
      </c>
      <c r="Q4221" s="6">
        <v>32</v>
      </c>
    </row>
    <row r="4222" spans="2:17" x14ac:dyDescent="0.3">
      <c r="E4222" s="3" t="s">
        <v>29</v>
      </c>
      <c r="F4222" s="4"/>
      <c r="G4222" s="5">
        <v>4017</v>
      </c>
      <c r="H4222" s="7">
        <v>2201</v>
      </c>
      <c r="I4222" s="1">
        <v>2596</v>
      </c>
      <c r="J4222" s="1">
        <v>224</v>
      </c>
      <c r="K4222" s="1">
        <v>109</v>
      </c>
      <c r="L4222" s="1">
        <v>216</v>
      </c>
      <c r="M4222" s="1">
        <v>364</v>
      </c>
      <c r="N4222" s="1">
        <v>85</v>
      </c>
      <c r="O4222" s="1">
        <v>270</v>
      </c>
      <c r="P4222" s="1">
        <v>69</v>
      </c>
      <c r="Q4222" s="6">
        <v>23</v>
      </c>
    </row>
    <row r="4223" spans="2:17" x14ac:dyDescent="0.3">
      <c r="E4223" s="3" t="s">
        <v>30</v>
      </c>
      <c r="F4223" s="4"/>
      <c r="G4223" s="5">
        <v>1579</v>
      </c>
      <c r="H4223" s="7">
        <v>837</v>
      </c>
      <c r="I4223" s="1">
        <v>844</v>
      </c>
      <c r="J4223" s="1">
        <v>59</v>
      </c>
      <c r="K4223" s="1">
        <v>14</v>
      </c>
      <c r="L4223" s="1">
        <v>54</v>
      </c>
      <c r="M4223" s="1">
        <v>109</v>
      </c>
      <c r="N4223" s="1">
        <v>57</v>
      </c>
      <c r="O4223" s="1">
        <v>185</v>
      </c>
      <c r="P4223" s="1">
        <v>20</v>
      </c>
      <c r="Q4223" s="6">
        <v>9</v>
      </c>
    </row>
    <row r="4224" spans="2:17" x14ac:dyDescent="0.3">
      <c r="E4224" s="3" t="s">
        <v>31</v>
      </c>
      <c r="F4224" s="4"/>
      <c r="G4224" s="5">
        <v>247</v>
      </c>
      <c r="H4224" s="7">
        <v>162</v>
      </c>
      <c r="I4224" s="1">
        <v>115</v>
      </c>
      <c r="J4224" s="1">
        <v>6</v>
      </c>
      <c r="K4224" s="1">
        <v>2</v>
      </c>
      <c r="L4224" s="1">
        <v>9</v>
      </c>
      <c r="M4224" s="1">
        <v>19</v>
      </c>
      <c r="N4224" s="1">
        <v>9</v>
      </c>
      <c r="O4224" s="1">
        <v>19</v>
      </c>
      <c r="P4224" s="1">
        <v>0</v>
      </c>
      <c r="Q4224" s="6">
        <v>2</v>
      </c>
    </row>
    <row r="4225" spans="5:17" x14ac:dyDescent="0.3">
      <c r="E4225" s="3" t="s">
        <v>32</v>
      </c>
      <c r="F4225" s="4"/>
      <c r="G4225" s="5">
        <v>298</v>
      </c>
      <c r="H4225" s="7">
        <v>161</v>
      </c>
      <c r="I4225" s="1">
        <v>219</v>
      </c>
      <c r="J4225" s="1">
        <v>40</v>
      </c>
      <c r="K4225" s="1">
        <v>30</v>
      </c>
      <c r="L4225" s="1">
        <v>66</v>
      </c>
      <c r="M4225" s="1">
        <v>33</v>
      </c>
      <c r="N4225" s="1">
        <v>1</v>
      </c>
      <c r="O4225" s="1">
        <v>4</v>
      </c>
      <c r="P4225" s="1">
        <v>2</v>
      </c>
      <c r="Q4225" s="6">
        <v>0</v>
      </c>
    </row>
    <row r="4226" spans="5:17" x14ac:dyDescent="0.3">
      <c r="E4226" s="3" t="s">
        <v>33</v>
      </c>
      <c r="F4226" s="4"/>
      <c r="G4226" s="5">
        <v>2148</v>
      </c>
      <c r="H4226" s="7">
        <v>1171</v>
      </c>
      <c r="I4226" s="1">
        <v>1717</v>
      </c>
      <c r="J4226" s="1">
        <v>303</v>
      </c>
      <c r="K4226" s="1">
        <v>160</v>
      </c>
      <c r="L4226" s="1">
        <v>353</v>
      </c>
      <c r="M4226" s="1">
        <v>221</v>
      </c>
      <c r="N4226" s="1">
        <v>12</v>
      </c>
      <c r="O4226" s="1">
        <v>40</v>
      </c>
      <c r="P4226" s="1">
        <v>6</v>
      </c>
      <c r="Q4226" s="6">
        <v>4</v>
      </c>
    </row>
    <row r="4227" spans="5:17" x14ac:dyDescent="0.3">
      <c r="E4227" s="3" t="s">
        <v>34</v>
      </c>
      <c r="F4227" s="4"/>
      <c r="G4227" s="5">
        <v>5324</v>
      </c>
      <c r="H4227" s="7">
        <v>3037</v>
      </c>
      <c r="I4227" s="1">
        <v>4323</v>
      </c>
      <c r="J4227" s="1">
        <v>841</v>
      </c>
      <c r="K4227" s="1">
        <v>340</v>
      </c>
      <c r="L4227" s="1">
        <v>834</v>
      </c>
      <c r="M4227" s="1">
        <v>636</v>
      </c>
      <c r="N4227" s="1">
        <v>60</v>
      </c>
      <c r="O4227" s="1">
        <v>71</v>
      </c>
      <c r="P4227" s="1">
        <v>40</v>
      </c>
      <c r="Q4227" s="6">
        <v>10</v>
      </c>
    </row>
    <row r="4228" spans="5:17" x14ac:dyDescent="0.3">
      <c r="E4228" s="3" t="s">
        <v>35</v>
      </c>
      <c r="F4228" s="4"/>
      <c r="G4228" s="5">
        <v>9153</v>
      </c>
      <c r="H4228" s="7">
        <v>5268</v>
      </c>
      <c r="I4228" s="1">
        <v>7479</v>
      </c>
      <c r="J4228" s="1">
        <v>1090</v>
      </c>
      <c r="K4228" s="1">
        <v>495</v>
      </c>
      <c r="L4228" s="1">
        <v>1163</v>
      </c>
      <c r="M4228" s="1">
        <v>1109</v>
      </c>
      <c r="N4228" s="1">
        <v>160</v>
      </c>
      <c r="O4228" s="1">
        <v>111</v>
      </c>
      <c r="P4228" s="1">
        <v>79</v>
      </c>
      <c r="Q4228" s="6">
        <v>21</v>
      </c>
    </row>
    <row r="4229" spans="5:17" x14ac:dyDescent="0.3">
      <c r="E4229" s="3" t="s">
        <v>36</v>
      </c>
      <c r="F4229" s="4"/>
      <c r="G4229" s="5">
        <v>8028</v>
      </c>
      <c r="H4229" s="7">
        <v>4675</v>
      </c>
      <c r="I4229" s="1">
        <v>6475</v>
      </c>
      <c r="J4229" s="1">
        <v>788</v>
      </c>
      <c r="K4229" s="1">
        <v>425</v>
      </c>
      <c r="L4229" s="1">
        <v>926</v>
      </c>
      <c r="M4229" s="1">
        <v>917</v>
      </c>
      <c r="N4229" s="1">
        <v>205</v>
      </c>
      <c r="O4229" s="1">
        <v>135</v>
      </c>
      <c r="P4229" s="1">
        <v>91</v>
      </c>
      <c r="Q4229" s="6">
        <v>47</v>
      </c>
    </row>
    <row r="4230" spans="5:17" x14ac:dyDescent="0.3">
      <c r="E4230" s="3" t="s">
        <v>37</v>
      </c>
      <c r="F4230" s="4"/>
      <c r="G4230" s="5">
        <v>2918</v>
      </c>
      <c r="H4230" s="7">
        <v>1788</v>
      </c>
      <c r="I4230" s="1">
        <v>2311</v>
      </c>
      <c r="J4230" s="1">
        <v>206</v>
      </c>
      <c r="K4230" s="1">
        <v>82</v>
      </c>
      <c r="L4230" s="1">
        <v>238</v>
      </c>
      <c r="M4230" s="1">
        <v>224</v>
      </c>
      <c r="N4230" s="1">
        <v>87</v>
      </c>
      <c r="O4230" s="1">
        <v>79</v>
      </c>
      <c r="P4230" s="1">
        <v>29</v>
      </c>
      <c r="Q4230" s="6">
        <v>14</v>
      </c>
    </row>
    <row r="4231" spans="5:17" x14ac:dyDescent="0.3">
      <c r="E4231" s="3" t="s">
        <v>38</v>
      </c>
      <c r="F4231" s="4"/>
      <c r="G4231" s="5">
        <v>906</v>
      </c>
      <c r="H4231" s="7">
        <v>550</v>
      </c>
      <c r="I4231" s="1">
        <v>691</v>
      </c>
      <c r="J4231" s="1">
        <v>38</v>
      </c>
      <c r="K4231" s="1">
        <v>12</v>
      </c>
      <c r="L4231" s="1">
        <v>44</v>
      </c>
      <c r="M4231" s="1">
        <v>60</v>
      </c>
      <c r="N4231" s="1">
        <v>20</v>
      </c>
      <c r="O4231" s="1">
        <v>33</v>
      </c>
      <c r="P4231" s="1">
        <v>6</v>
      </c>
      <c r="Q4231" s="6">
        <v>3</v>
      </c>
    </row>
    <row r="4232" spans="5:17" x14ac:dyDescent="0.3">
      <c r="E4232" s="3" t="s">
        <v>39</v>
      </c>
      <c r="F4232" s="4"/>
      <c r="G4232" s="5">
        <v>137</v>
      </c>
      <c r="H4232" s="7">
        <v>86</v>
      </c>
      <c r="I4232" s="1">
        <v>88</v>
      </c>
      <c r="J4232" s="1">
        <v>5</v>
      </c>
      <c r="K4232" s="1">
        <v>1</v>
      </c>
      <c r="L4232" s="1">
        <v>7</v>
      </c>
      <c r="M4232" s="1">
        <v>13</v>
      </c>
      <c r="N4232" s="1">
        <v>8</v>
      </c>
      <c r="O4232" s="1">
        <v>9</v>
      </c>
      <c r="P4232" s="1">
        <v>2</v>
      </c>
      <c r="Q4232" s="6">
        <v>1</v>
      </c>
    </row>
    <row r="4233" spans="5:17" x14ac:dyDescent="0.3">
      <c r="E4233" s="3" t="s">
        <v>40</v>
      </c>
      <c r="F4233" s="4"/>
      <c r="G4233" s="5">
        <v>12</v>
      </c>
      <c r="H4233" s="7">
        <v>4</v>
      </c>
      <c r="I4233" s="1">
        <v>6</v>
      </c>
      <c r="J4233" s="1">
        <v>2</v>
      </c>
      <c r="K4233" s="1">
        <v>0</v>
      </c>
      <c r="L4233" s="1">
        <v>3</v>
      </c>
      <c r="M4233" s="1">
        <v>3</v>
      </c>
      <c r="N4233" s="1">
        <v>1</v>
      </c>
      <c r="O4233" s="1">
        <v>2</v>
      </c>
      <c r="P4233" s="1">
        <v>0</v>
      </c>
      <c r="Q4233" s="6">
        <v>0</v>
      </c>
    </row>
    <row r="4234" spans="5:17" x14ac:dyDescent="0.3">
      <c r="E4234" s="3" t="s">
        <v>41</v>
      </c>
      <c r="F4234" s="4"/>
      <c r="G4234" s="5">
        <v>56</v>
      </c>
      <c r="H4234" s="7">
        <v>25</v>
      </c>
      <c r="I4234" s="1">
        <v>38</v>
      </c>
      <c r="J4234" s="1">
        <v>17</v>
      </c>
      <c r="K4234" s="1">
        <v>7</v>
      </c>
      <c r="L4234" s="1">
        <v>19</v>
      </c>
      <c r="M4234" s="1">
        <v>15</v>
      </c>
      <c r="N4234" s="1">
        <v>1</v>
      </c>
      <c r="O4234" s="1">
        <v>2</v>
      </c>
      <c r="P4234" s="1">
        <v>0</v>
      </c>
      <c r="Q4234" s="6">
        <v>1</v>
      </c>
    </row>
    <row r="4235" spans="5:17" x14ac:dyDescent="0.3">
      <c r="E4235" s="3" t="s">
        <v>42</v>
      </c>
      <c r="F4235" s="4"/>
      <c r="G4235" s="5">
        <v>88</v>
      </c>
      <c r="H4235" s="7">
        <v>34</v>
      </c>
      <c r="I4235" s="1">
        <v>55</v>
      </c>
      <c r="J4235" s="1">
        <v>25</v>
      </c>
      <c r="K4235" s="1">
        <v>11</v>
      </c>
      <c r="L4235" s="1">
        <v>24</v>
      </c>
      <c r="M4235" s="1">
        <v>22</v>
      </c>
      <c r="N4235" s="1">
        <v>4</v>
      </c>
      <c r="O4235" s="1">
        <v>3</v>
      </c>
      <c r="P4235" s="1">
        <v>2</v>
      </c>
      <c r="Q4235" s="6">
        <v>2</v>
      </c>
    </row>
    <row r="4236" spans="5:17" x14ac:dyDescent="0.3">
      <c r="E4236" s="3" t="s">
        <v>43</v>
      </c>
      <c r="F4236" s="4"/>
      <c r="G4236" s="5">
        <v>138</v>
      </c>
      <c r="H4236" s="7">
        <v>61</v>
      </c>
      <c r="I4236" s="1">
        <v>95</v>
      </c>
      <c r="J4236" s="1">
        <v>19</v>
      </c>
      <c r="K4236" s="1">
        <v>17</v>
      </c>
      <c r="L4236" s="1">
        <v>24</v>
      </c>
      <c r="M4236" s="1">
        <v>28</v>
      </c>
      <c r="N4236" s="1">
        <v>8</v>
      </c>
      <c r="O4236" s="1">
        <v>4</v>
      </c>
      <c r="P4236" s="1">
        <v>2</v>
      </c>
      <c r="Q4236" s="6">
        <v>7</v>
      </c>
    </row>
    <row r="4237" spans="5:17" x14ac:dyDescent="0.3">
      <c r="E4237" s="3" t="s">
        <v>44</v>
      </c>
      <c r="F4237" s="4"/>
      <c r="G4237" s="5">
        <v>95</v>
      </c>
      <c r="H4237" s="7">
        <v>44</v>
      </c>
      <c r="I4237" s="1">
        <v>62</v>
      </c>
      <c r="J4237" s="1">
        <v>10</v>
      </c>
      <c r="K4237" s="1">
        <v>9</v>
      </c>
      <c r="L4237" s="1">
        <v>12</v>
      </c>
      <c r="M4237" s="1">
        <v>16</v>
      </c>
      <c r="N4237" s="1">
        <v>6</v>
      </c>
      <c r="O4237" s="1">
        <v>8</v>
      </c>
      <c r="P4237" s="1">
        <v>0</v>
      </c>
      <c r="Q4237" s="6">
        <v>7</v>
      </c>
    </row>
    <row r="4238" spans="5:17" x14ac:dyDescent="0.3">
      <c r="E4238" s="3" t="s">
        <v>45</v>
      </c>
      <c r="F4238" s="4"/>
      <c r="G4238" s="5">
        <v>23</v>
      </c>
      <c r="H4238" s="7">
        <v>10</v>
      </c>
      <c r="I4238" s="1">
        <v>10</v>
      </c>
      <c r="J4238" s="1">
        <v>2</v>
      </c>
      <c r="K4238" s="1">
        <v>0</v>
      </c>
      <c r="L4238" s="1">
        <v>4</v>
      </c>
      <c r="M4238" s="1">
        <v>2</v>
      </c>
      <c r="N4238" s="1">
        <v>1</v>
      </c>
      <c r="O4238" s="1">
        <v>1</v>
      </c>
      <c r="P4238" s="1">
        <v>0</v>
      </c>
      <c r="Q4238" s="6">
        <v>6</v>
      </c>
    </row>
    <row r="4239" spans="5:17" x14ac:dyDescent="0.3">
      <c r="E4239" s="3" t="s">
        <v>46</v>
      </c>
      <c r="F4239" s="4"/>
      <c r="G4239" s="5">
        <v>6</v>
      </c>
      <c r="H4239" s="7">
        <v>3</v>
      </c>
      <c r="I4239" s="1">
        <v>4</v>
      </c>
      <c r="J4239" s="1">
        <v>0</v>
      </c>
      <c r="K4239" s="1">
        <v>0</v>
      </c>
      <c r="L4239" s="1">
        <v>1</v>
      </c>
      <c r="M4239" s="1">
        <v>1</v>
      </c>
      <c r="N4239" s="1">
        <v>0</v>
      </c>
      <c r="O4239" s="1">
        <v>1</v>
      </c>
      <c r="P4239" s="1">
        <v>1</v>
      </c>
      <c r="Q4239" s="6">
        <v>0</v>
      </c>
    </row>
    <row r="4240" spans="5:17" x14ac:dyDescent="0.3">
      <c r="E4240" s="52" t="s">
        <v>47</v>
      </c>
      <c r="F4240" s="48"/>
      <c r="G4240" s="49">
        <v>1</v>
      </c>
      <c r="H4240" s="61">
        <v>0</v>
      </c>
      <c r="I4240" s="28">
        <v>0</v>
      </c>
      <c r="J4240" s="28">
        <v>1</v>
      </c>
      <c r="K4240" s="28">
        <v>0</v>
      </c>
      <c r="L4240" s="28">
        <v>0</v>
      </c>
      <c r="M4240" s="28">
        <v>0</v>
      </c>
      <c r="N4240" s="28">
        <v>0</v>
      </c>
      <c r="O4240" s="28">
        <v>0</v>
      </c>
      <c r="P4240" s="28">
        <v>0</v>
      </c>
      <c r="Q4240" s="62">
        <v>0</v>
      </c>
    </row>
    <row r="4242" spans="2:14" x14ac:dyDescent="0.3">
      <c r="B4242" s="35" t="str">
        <f xml:space="preserve"> HYPERLINK("#'目次'!B64", "[58]")</f>
        <v>[58]</v>
      </c>
      <c r="C4242" s="25" t="s">
        <v>14</v>
      </c>
    </row>
    <row r="4245" spans="2:14" x14ac:dyDescent="0.3">
      <c r="C4245" s="25" t="s">
        <v>1961</v>
      </c>
    </row>
    <row r="4246" spans="2:14" ht="25" x14ac:dyDescent="0.3">
      <c r="E4246" s="95"/>
      <c r="F4246" s="96"/>
      <c r="G4246" s="37" t="s">
        <v>16</v>
      </c>
      <c r="H4246" s="41" t="s">
        <v>17</v>
      </c>
      <c r="I4246" s="18" t="s">
        <v>18</v>
      </c>
      <c r="J4246" s="18" t="s">
        <v>19</v>
      </c>
      <c r="K4246" s="18" t="s">
        <v>20</v>
      </c>
      <c r="L4246" s="18" t="s">
        <v>21</v>
      </c>
      <c r="M4246" s="18" t="s">
        <v>22</v>
      </c>
      <c r="N4246" s="34" t="s">
        <v>23</v>
      </c>
    </row>
    <row r="4247" spans="2:14" x14ac:dyDescent="0.3">
      <c r="E4247" s="97"/>
      <c r="F4247" s="98"/>
      <c r="G4247" s="40"/>
      <c r="H4247" s="36"/>
      <c r="I4247" s="19"/>
      <c r="J4247" s="19"/>
      <c r="K4247" s="19"/>
      <c r="L4247" s="19"/>
      <c r="M4247" s="19"/>
      <c r="N4247" s="39"/>
    </row>
    <row r="4248" spans="2:14" x14ac:dyDescent="0.3">
      <c r="E4248" s="54" t="s">
        <v>16</v>
      </c>
      <c r="F4248" s="50"/>
      <c r="G4248" s="38">
        <v>55336</v>
      </c>
      <c r="H4248" s="20">
        <v>10222</v>
      </c>
      <c r="I4248" s="20">
        <v>19178</v>
      </c>
      <c r="J4248" s="20">
        <v>13973</v>
      </c>
      <c r="K4248" s="20">
        <v>7022</v>
      </c>
      <c r="L4248" s="20">
        <v>3794</v>
      </c>
      <c r="M4248" s="20">
        <v>900</v>
      </c>
      <c r="N4248" s="51">
        <v>247</v>
      </c>
    </row>
    <row r="4249" spans="2:14" x14ac:dyDescent="0.3">
      <c r="E4249" s="3" t="s">
        <v>1962</v>
      </c>
      <c r="F4249" s="4"/>
      <c r="G4249" s="29">
        <v>7900</v>
      </c>
      <c r="H4249" s="32">
        <v>2849</v>
      </c>
      <c r="I4249" s="17">
        <v>3473</v>
      </c>
      <c r="J4249" s="17">
        <v>1027</v>
      </c>
      <c r="K4249" s="17">
        <v>326</v>
      </c>
      <c r="L4249" s="17">
        <v>157</v>
      </c>
      <c r="M4249" s="17">
        <v>56</v>
      </c>
      <c r="N4249" s="33">
        <v>12</v>
      </c>
    </row>
    <row r="4250" spans="2:14" x14ac:dyDescent="0.3">
      <c r="E4250" s="3" t="s">
        <v>1963</v>
      </c>
      <c r="F4250" s="4"/>
      <c r="G4250" s="5">
        <v>7773</v>
      </c>
      <c r="H4250" s="7">
        <v>1332</v>
      </c>
      <c r="I4250" s="1">
        <v>3546</v>
      </c>
      <c r="J4250" s="1">
        <v>1947</v>
      </c>
      <c r="K4250" s="1">
        <v>685</v>
      </c>
      <c r="L4250" s="1">
        <v>190</v>
      </c>
      <c r="M4250" s="1">
        <v>68</v>
      </c>
      <c r="N4250" s="6">
        <v>5</v>
      </c>
    </row>
    <row r="4251" spans="2:14" x14ac:dyDescent="0.3">
      <c r="E4251" s="3" t="s">
        <v>1964</v>
      </c>
      <c r="F4251" s="4"/>
      <c r="G4251" s="5">
        <v>7717</v>
      </c>
      <c r="H4251" s="7">
        <v>799</v>
      </c>
      <c r="I4251" s="1">
        <v>2367</v>
      </c>
      <c r="J4251" s="1">
        <v>2418</v>
      </c>
      <c r="K4251" s="1">
        <v>1446</v>
      </c>
      <c r="L4251" s="1">
        <v>476</v>
      </c>
      <c r="M4251" s="1">
        <v>183</v>
      </c>
      <c r="N4251" s="6">
        <v>28</v>
      </c>
    </row>
    <row r="4252" spans="2:14" x14ac:dyDescent="0.3">
      <c r="E4252" s="3" t="s">
        <v>1965</v>
      </c>
      <c r="F4252" s="4"/>
      <c r="G4252" s="5">
        <v>1978</v>
      </c>
      <c r="H4252" s="7">
        <v>116</v>
      </c>
      <c r="I4252" s="1">
        <v>358</v>
      </c>
      <c r="J4252" s="1">
        <v>549</v>
      </c>
      <c r="K4252" s="1">
        <v>551</v>
      </c>
      <c r="L4252" s="1">
        <v>366</v>
      </c>
      <c r="M4252" s="1">
        <v>34</v>
      </c>
      <c r="N4252" s="6">
        <v>4</v>
      </c>
    </row>
    <row r="4253" spans="2:14" x14ac:dyDescent="0.3">
      <c r="E4253" s="3" t="s">
        <v>1966</v>
      </c>
      <c r="F4253" s="4"/>
      <c r="G4253" s="5">
        <v>336</v>
      </c>
      <c r="H4253" s="7">
        <v>31</v>
      </c>
      <c r="I4253" s="1">
        <v>44</v>
      </c>
      <c r="J4253" s="1">
        <v>43</v>
      </c>
      <c r="K4253" s="1">
        <v>63</v>
      </c>
      <c r="L4253" s="1">
        <v>145</v>
      </c>
      <c r="M4253" s="1">
        <v>10</v>
      </c>
      <c r="N4253" s="6">
        <v>0</v>
      </c>
    </row>
    <row r="4254" spans="2:14" x14ac:dyDescent="0.3">
      <c r="E4254" s="3" t="s">
        <v>992</v>
      </c>
      <c r="F4254" s="4"/>
      <c r="G4254" s="5">
        <v>104</v>
      </c>
      <c r="H4254" s="7">
        <v>4</v>
      </c>
      <c r="I4254" s="1">
        <v>9</v>
      </c>
      <c r="J4254" s="1">
        <v>15</v>
      </c>
      <c r="K4254" s="1">
        <v>19</v>
      </c>
      <c r="L4254" s="1">
        <v>27</v>
      </c>
      <c r="M4254" s="1">
        <v>26</v>
      </c>
      <c r="N4254" s="6">
        <v>4</v>
      </c>
    </row>
    <row r="4255" spans="2:14" x14ac:dyDescent="0.3">
      <c r="E4255" s="3" t="s">
        <v>1967</v>
      </c>
      <c r="F4255" s="4"/>
      <c r="G4255" s="5">
        <v>9878</v>
      </c>
      <c r="H4255" s="7">
        <v>3108</v>
      </c>
      <c r="I4255" s="1">
        <v>4074</v>
      </c>
      <c r="J4255" s="1">
        <v>1924</v>
      </c>
      <c r="K4255" s="1">
        <v>494</v>
      </c>
      <c r="L4255" s="1">
        <v>161</v>
      </c>
      <c r="M4255" s="1">
        <v>96</v>
      </c>
      <c r="N4255" s="6">
        <v>21</v>
      </c>
    </row>
    <row r="4256" spans="2:14" x14ac:dyDescent="0.3">
      <c r="E4256" s="3" t="s">
        <v>1968</v>
      </c>
      <c r="F4256" s="4"/>
      <c r="G4256" s="5">
        <v>8286</v>
      </c>
      <c r="H4256" s="7">
        <v>1178</v>
      </c>
      <c r="I4256" s="1">
        <v>3092</v>
      </c>
      <c r="J4256" s="1">
        <v>2659</v>
      </c>
      <c r="K4256" s="1">
        <v>934</v>
      </c>
      <c r="L4256" s="1">
        <v>324</v>
      </c>
      <c r="M4256" s="1">
        <v>89</v>
      </c>
      <c r="N4256" s="6">
        <v>10</v>
      </c>
    </row>
    <row r="4257" spans="2:14" x14ac:dyDescent="0.3">
      <c r="E4257" s="3" t="s">
        <v>1969</v>
      </c>
      <c r="F4257" s="4"/>
      <c r="G4257" s="5">
        <v>7712</v>
      </c>
      <c r="H4257" s="7">
        <v>591</v>
      </c>
      <c r="I4257" s="1">
        <v>1717</v>
      </c>
      <c r="J4257" s="1">
        <v>2597</v>
      </c>
      <c r="K4257" s="1">
        <v>1772</v>
      </c>
      <c r="L4257" s="1">
        <v>792</v>
      </c>
      <c r="M4257" s="1">
        <v>211</v>
      </c>
      <c r="N4257" s="6">
        <v>32</v>
      </c>
    </row>
    <row r="4258" spans="2:14" x14ac:dyDescent="0.3">
      <c r="E4258" s="3" t="s">
        <v>1970</v>
      </c>
      <c r="F4258" s="4"/>
      <c r="G4258" s="5">
        <v>2347</v>
      </c>
      <c r="H4258" s="7">
        <v>106</v>
      </c>
      <c r="I4258" s="1">
        <v>299</v>
      </c>
      <c r="J4258" s="1">
        <v>562</v>
      </c>
      <c r="K4258" s="1">
        <v>552</v>
      </c>
      <c r="L4258" s="1">
        <v>781</v>
      </c>
      <c r="M4258" s="1">
        <v>44</v>
      </c>
      <c r="N4258" s="6">
        <v>3</v>
      </c>
    </row>
    <row r="4259" spans="2:14" x14ac:dyDescent="0.3">
      <c r="E4259" s="3" t="s">
        <v>1971</v>
      </c>
      <c r="F4259" s="4"/>
      <c r="G4259" s="5">
        <v>386</v>
      </c>
      <c r="H4259" s="7">
        <v>19</v>
      </c>
      <c r="I4259" s="1">
        <v>25</v>
      </c>
      <c r="J4259" s="1">
        <v>60</v>
      </c>
      <c r="K4259" s="1">
        <v>56</v>
      </c>
      <c r="L4259" s="1">
        <v>215</v>
      </c>
      <c r="M4259" s="1">
        <v>8</v>
      </c>
      <c r="N4259" s="6">
        <v>3</v>
      </c>
    </row>
    <row r="4260" spans="2:14" x14ac:dyDescent="0.3">
      <c r="E4260" s="3" t="s">
        <v>998</v>
      </c>
      <c r="F4260" s="4"/>
      <c r="G4260" s="5">
        <v>231</v>
      </c>
      <c r="H4260" s="7">
        <v>11</v>
      </c>
      <c r="I4260" s="1">
        <v>25</v>
      </c>
      <c r="J4260" s="1">
        <v>32</v>
      </c>
      <c r="K4260" s="1">
        <v>47</v>
      </c>
      <c r="L4260" s="1">
        <v>70</v>
      </c>
      <c r="M4260" s="1">
        <v>39</v>
      </c>
      <c r="N4260" s="6">
        <v>7</v>
      </c>
    </row>
    <row r="4261" spans="2:14" x14ac:dyDescent="0.3">
      <c r="E4261" s="3" t="s">
        <v>1972</v>
      </c>
      <c r="F4261" s="4"/>
      <c r="G4261" s="5">
        <v>95</v>
      </c>
      <c r="H4261" s="7">
        <v>18</v>
      </c>
      <c r="I4261" s="1">
        <v>29</v>
      </c>
      <c r="J4261" s="1">
        <v>29</v>
      </c>
      <c r="K4261" s="1">
        <v>7</v>
      </c>
      <c r="L4261" s="1">
        <v>5</v>
      </c>
      <c r="M4261" s="1">
        <v>6</v>
      </c>
      <c r="N4261" s="6">
        <v>1</v>
      </c>
    </row>
    <row r="4262" spans="2:14" x14ac:dyDescent="0.3">
      <c r="E4262" s="3" t="s">
        <v>1973</v>
      </c>
      <c r="F4262" s="4"/>
      <c r="G4262" s="5">
        <v>85</v>
      </c>
      <c r="H4262" s="7">
        <v>12</v>
      </c>
      <c r="I4262" s="1">
        <v>31</v>
      </c>
      <c r="J4262" s="1">
        <v>24</v>
      </c>
      <c r="K4262" s="1">
        <v>7</v>
      </c>
      <c r="L4262" s="1">
        <v>9</v>
      </c>
      <c r="M4262" s="1">
        <v>2</v>
      </c>
      <c r="N4262" s="6">
        <v>0</v>
      </c>
    </row>
    <row r="4263" spans="2:14" x14ac:dyDescent="0.3">
      <c r="E4263" s="3" t="s">
        <v>1974</v>
      </c>
      <c r="F4263" s="4"/>
      <c r="G4263" s="5">
        <v>130</v>
      </c>
      <c r="H4263" s="7">
        <v>10</v>
      </c>
      <c r="I4263" s="1">
        <v>32</v>
      </c>
      <c r="J4263" s="1">
        <v>32</v>
      </c>
      <c r="K4263" s="1">
        <v>20</v>
      </c>
      <c r="L4263" s="1">
        <v>25</v>
      </c>
      <c r="M4263" s="1">
        <v>9</v>
      </c>
      <c r="N4263" s="6">
        <v>2</v>
      </c>
    </row>
    <row r="4264" spans="2:14" x14ac:dyDescent="0.3">
      <c r="E4264" s="3" t="s">
        <v>1975</v>
      </c>
      <c r="F4264" s="4"/>
      <c r="G4264" s="5">
        <v>63</v>
      </c>
      <c r="H4264" s="7">
        <v>4</v>
      </c>
      <c r="I4264" s="1">
        <v>10</v>
      </c>
      <c r="J4264" s="1">
        <v>13</v>
      </c>
      <c r="K4264" s="1">
        <v>15</v>
      </c>
      <c r="L4264" s="1">
        <v>16</v>
      </c>
      <c r="M4264" s="1">
        <v>3</v>
      </c>
      <c r="N4264" s="6">
        <v>2</v>
      </c>
    </row>
    <row r="4265" spans="2:14" x14ac:dyDescent="0.3">
      <c r="E4265" s="3" t="s">
        <v>1976</v>
      </c>
      <c r="F4265" s="4"/>
      <c r="G4265" s="5">
        <v>13</v>
      </c>
      <c r="H4265" s="7">
        <v>1</v>
      </c>
      <c r="I4265" s="1">
        <v>1</v>
      </c>
      <c r="J4265" s="1">
        <v>2</v>
      </c>
      <c r="K4265" s="1">
        <v>0</v>
      </c>
      <c r="L4265" s="1">
        <v>9</v>
      </c>
      <c r="M4265" s="1">
        <v>0</v>
      </c>
      <c r="N4265" s="6">
        <v>0</v>
      </c>
    </row>
    <row r="4266" spans="2:14" x14ac:dyDescent="0.3">
      <c r="E4266" s="52" t="s">
        <v>1004</v>
      </c>
      <c r="F4266" s="48"/>
      <c r="G4266" s="49">
        <v>16</v>
      </c>
      <c r="H4266" s="61">
        <v>0</v>
      </c>
      <c r="I4266" s="28">
        <v>1</v>
      </c>
      <c r="J4266" s="28">
        <v>3</v>
      </c>
      <c r="K4266" s="28">
        <v>5</v>
      </c>
      <c r="L4266" s="28">
        <v>6</v>
      </c>
      <c r="M4266" s="28">
        <v>1</v>
      </c>
      <c r="N4266" s="62">
        <v>0</v>
      </c>
    </row>
    <row r="4268" spans="2:14" x14ac:dyDescent="0.3">
      <c r="B4268" s="35" t="str">
        <f xml:space="preserve"> HYPERLINK("#'目次'!B65", "[59]")</f>
        <v>[59]</v>
      </c>
      <c r="C4268" s="25" t="s">
        <v>54</v>
      </c>
    </row>
    <row r="4271" spans="2:14" x14ac:dyDescent="0.3">
      <c r="C4271" s="25" t="s">
        <v>1961</v>
      </c>
    </row>
    <row r="4272" spans="2:14" ht="37.5" x14ac:dyDescent="0.3">
      <c r="E4272" s="95"/>
      <c r="F4272" s="96"/>
      <c r="G4272" s="37" t="s">
        <v>16</v>
      </c>
      <c r="H4272" s="41" t="s">
        <v>55</v>
      </c>
      <c r="I4272" s="18" t="s">
        <v>56</v>
      </c>
      <c r="J4272" s="18" t="s">
        <v>57</v>
      </c>
      <c r="K4272" s="18" t="s">
        <v>58</v>
      </c>
      <c r="L4272" s="34" t="s">
        <v>59</v>
      </c>
    </row>
    <row r="4273" spans="5:12" x14ac:dyDescent="0.3">
      <c r="E4273" s="97"/>
      <c r="F4273" s="98"/>
      <c r="G4273" s="40"/>
      <c r="H4273" s="36"/>
      <c r="I4273" s="19"/>
      <c r="J4273" s="19"/>
      <c r="K4273" s="19"/>
      <c r="L4273" s="39"/>
    </row>
    <row r="4274" spans="5:12" x14ac:dyDescent="0.3">
      <c r="E4274" s="54" t="s">
        <v>16</v>
      </c>
      <c r="F4274" s="50"/>
      <c r="G4274" s="38">
        <v>55336</v>
      </c>
      <c r="H4274" s="20">
        <v>4906</v>
      </c>
      <c r="I4274" s="20">
        <v>24562</v>
      </c>
      <c r="J4274" s="20">
        <v>17342</v>
      </c>
      <c r="K4274" s="20">
        <v>6139</v>
      </c>
      <c r="L4274" s="51">
        <v>2387</v>
      </c>
    </row>
    <row r="4275" spans="5:12" x14ac:dyDescent="0.3">
      <c r="E4275" s="3" t="s">
        <v>1962</v>
      </c>
      <c r="F4275" s="4"/>
      <c r="G4275" s="29">
        <v>7900</v>
      </c>
      <c r="H4275" s="32">
        <v>169</v>
      </c>
      <c r="I4275" s="17">
        <v>2077</v>
      </c>
      <c r="J4275" s="17">
        <v>3567</v>
      </c>
      <c r="K4275" s="17">
        <v>1916</v>
      </c>
      <c r="L4275" s="33">
        <v>171</v>
      </c>
    </row>
    <row r="4276" spans="5:12" x14ac:dyDescent="0.3">
      <c r="E4276" s="3" t="s">
        <v>1963</v>
      </c>
      <c r="F4276" s="4"/>
      <c r="G4276" s="5">
        <v>7773</v>
      </c>
      <c r="H4276" s="7">
        <v>296</v>
      </c>
      <c r="I4276" s="1">
        <v>3484</v>
      </c>
      <c r="J4276" s="1">
        <v>3100</v>
      </c>
      <c r="K4276" s="1">
        <v>705</v>
      </c>
      <c r="L4276" s="6">
        <v>188</v>
      </c>
    </row>
    <row r="4277" spans="5:12" x14ac:dyDescent="0.3">
      <c r="E4277" s="3" t="s">
        <v>1964</v>
      </c>
      <c r="F4277" s="4"/>
      <c r="G4277" s="5">
        <v>7717</v>
      </c>
      <c r="H4277" s="7">
        <v>704</v>
      </c>
      <c r="I4277" s="1">
        <v>4344</v>
      </c>
      <c r="J4277" s="1">
        <v>1858</v>
      </c>
      <c r="K4277" s="1">
        <v>390</v>
      </c>
      <c r="L4277" s="6">
        <v>421</v>
      </c>
    </row>
    <row r="4278" spans="5:12" x14ac:dyDescent="0.3">
      <c r="E4278" s="3" t="s">
        <v>1965</v>
      </c>
      <c r="F4278" s="4"/>
      <c r="G4278" s="5">
        <v>1978</v>
      </c>
      <c r="H4278" s="7">
        <v>420</v>
      </c>
      <c r="I4278" s="1">
        <v>1116</v>
      </c>
      <c r="J4278" s="1">
        <v>282</v>
      </c>
      <c r="K4278" s="1">
        <v>68</v>
      </c>
      <c r="L4278" s="6">
        <v>92</v>
      </c>
    </row>
    <row r="4279" spans="5:12" x14ac:dyDescent="0.3">
      <c r="E4279" s="3" t="s">
        <v>1966</v>
      </c>
      <c r="F4279" s="4"/>
      <c r="G4279" s="5">
        <v>336</v>
      </c>
      <c r="H4279" s="7">
        <v>129</v>
      </c>
      <c r="I4279" s="1">
        <v>122</v>
      </c>
      <c r="J4279" s="1">
        <v>34</v>
      </c>
      <c r="K4279" s="1">
        <v>24</v>
      </c>
      <c r="L4279" s="6">
        <v>27</v>
      </c>
    </row>
    <row r="4280" spans="5:12" x14ac:dyDescent="0.3">
      <c r="E4280" s="3" t="s">
        <v>992</v>
      </c>
      <c r="F4280" s="4"/>
      <c r="G4280" s="5">
        <v>104</v>
      </c>
      <c r="H4280" s="7">
        <v>29</v>
      </c>
      <c r="I4280" s="1">
        <v>23</v>
      </c>
      <c r="J4280" s="1">
        <v>6</v>
      </c>
      <c r="K4280" s="1">
        <v>2</v>
      </c>
      <c r="L4280" s="6">
        <v>44</v>
      </c>
    </row>
    <row r="4281" spans="5:12" x14ac:dyDescent="0.3">
      <c r="E4281" s="3" t="s">
        <v>1967</v>
      </c>
      <c r="F4281" s="4"/>
      <c r="G4281" s="5">
        <v>9878</v>
      </c>
      <c r="H4281" s="7">
        <v>231</v>
      </c>
      <c r="I4281" s="1">
        <v>3220</v>
      </c>
      <c r="J4281" s="1">
        <v>4103</v>
      </c>
      <c r="K4281" s="1">
        <v>2051</v>
      </c>
      <c r="L4281" s="6">
        <v>273</v>
      </c>
    </row>
    <row r="4282" spans="5:12" x14ac:dyDescent="0.3">
      <c r="E4282" s="3" t="s">
        <v>1968</v>
      </c>
      <c r="F4282" s="4"/>
      <c r="G4282" s="5">
        <v>8286</v>
      </c>
      <c r="H4282" s="7">
        <v>493</v>
      </c>
      <c r="I4282" s="1">
        <v>4255</v>
      </c>
      <c r="J4282" s="1">
        <v>2677</v>
      </c>
      <c r="K4282" s="1">
        <v>589</v>
      </c>
      <c r="L4282" s="6">
        <v>272</v>
      </c>
    </row>
    <row r="4283" spans="5:12" x14ac:dyDescent="0.3">
      <c r="E4283" s="3" t="s">
        <v>1969</v>
      </c>
      <c r="F4283" s="4"/>
      <c r="G4283" s="5">
        <v>7712</v>
      </c>
      <c r="H4283" s="7">
        <v>1195</v>
      </c>
      <c r="I4283" s="1">
        <v>4376</v>
      </c>
      <c r="J4283" s="1">
        <v>1332</v>
      </c>
      <c r="K4283" s="1">
        <v>305</v>
      </c>
      <c r="L4283" s="6">
        <v>504</v>
      </c>
    </row>
    <row r="4284" spans="5:12" x14ac:dyDescent="0.3">
      <c r="E4284" s="3" t="s">
        <v>1970</v>
      </c>
      <c r="F4284" s="4"/>
      <c r="G4284" s="5">
        <v>2347</v>
      </c>
      <c r="H4284" s="7">
        <v>853</v>
      </c>
      <c r="I4284" s="1">
        <v>1123</v>
      </c>
      <c r="J4284" s="1">
        <v>220</v>
      </c>
      <c r="K4284" s="1">
        <v>50</v>
      </c>
      <c r="L4284" s="6">
        <v>101</v>
      </c>
    </row>
    <row r="4285" spans="5:12" x14ac:dyDescent="0.3">
      <c r="E4285" s="3" t="s">
        <v>1971</v>
      </c>
      <c r="F4285" s="4"/>
      <c r="G4285" s="5">
        <v>386</v>
      </c>
      <c r="H4285" s="7">
        <v>209</v>
      </c>
      <c r="I4285" s="1">
        <v>122</v>
      </c>
      <c r="J4285" s="1">
        <v>17</v>
      </c>
      <c r="K4285" s="1">
        <v>7</v>
      </c>
      <c r="L4285" s="6">
        <v>31</v>
      </c>
    </row>
    <row r="4286" spans="5:12" x14ac:dyDescent="0.3">
      <c r="E4286" s="3" t="s">
        <v>998</v>
      </c>
      <c r="F4286" s="4"/>
      <c r="G4286" s="5">
        <v>231</v>
      </c>
      <c r="H4286" s="7">
        <v>71</v>
      </c>
      <c r="I4286" s="1">
        <v>78</v>
      </c>
      <c r="J4286" s="1">
        <v>11</v>
      </c>
      <c r="K4286" s="1">
        <v>5</v>
      </c>
      <c r="L4286" s="6">
        <v>66</v>
      </c>
    </row>
    <row r="4287" spans="5:12" x14ac:dyDescent="0.3">
      <c r="E4287" s="3" t="s">
        <v>1972</v>
      </c>
      <c r="F4287" s="4"/>
      <c r="G4287" s="5">
        <v>95</v>
      </c>
      <c r="H4287" s="7">
        <v>4</v>
      </c>
      <c r="I4287" s="1">
        <v>36</v>
      </c>
      <c r="J4287" s="1">
        <v>35</v>
      </c>
      <c r="K4287" s="1">
        <v>4</v>
      </c>
      <c r="L4287" s="6">
        <v>16</v>
      </c>
    </row>
    <row r="4288" spans="5:12" x14ac:dyDescent="0.3">
      <c r="E4288" s="3" t="s">
        <v>1973</v>
      </c>
      <c r="F4288" s="4"/>
      <c r="G4288" s="5">
        <v>85</v>
      </c>
      <c r="H4288" s="7">
        <v>13</v>
      </c>
      <c r="I4288" s="1">
        <v>34</v>
      </c>
      <c r="J4288" s="1">
        <v>28</v>
      </c>
      <c r="K4288" s="1">
        <v>1</v>
      </c>
      <c r="L4288" s="6">
        <v>9</v>
      </c>
    </row>
    <row r="4289" spans="2:14" x14ac:dyDescent="0.3">
      <c r="E4289" s="3" t="s">
        <v>1974</v>
      </c>
      <c r="F4289" s="4"/>
      <c r="G4289" s="5">
        <v>130</v>
      </c>
      <c r="H4289" s="7">
        <v>31</v>
      </c>
      <c r="I4289" s="1">
        <v>60</v>
      </c>
      <c r="J4289" s="1">
        <v>18</v>
      </c>
      <c r="K4289" s="1">
        <v>4</v>
      </c>
      <c r="L4289" s="6">
        <v>17</v>
      </c>
    </row>
    <row r="4290" spans="2:14" x14ac:dyDescent="0.3">
      <c r="E4290" s="3" t="s">
        <v>1975</v>
      </c>
      <c r="F4290" s="4"/>
      <c r="G4290" s="5">
        <v>63</v>
      </c>
      <c r="H4290" s="7">
        <v>19</v>
      </c>
      <c r="I4290" s="1">
        <v>25</v>
      </c>
      <c r="J4290" s="1">
        <v>8</v>
      </c>
      <c r="K4290" s="1">
        <v>2</v>
      </c>
      <c r="L4290" s="6">
        <v>9</v>
      </c>
    </row>
    <row r="4291" spans="2:14" x14ac:dyDescent="0.3">
      <c r="E4291" s="3" t="s">
        <v>1976</v>
      </c>
      <c r="F4291" s="4"/>
      <c r="G4291" s="5">
        <v>13</v>
      </c>
      <c r="H4291" s="7">
        <v>8</v>
      </c>
      <c r="I4291" s="1">
        <v>2</v>
      </c>
      <c r="J4291" s="1">
        <v>0</v>
      </c>
      <c r="K4291" s="1">
        <v>2</v>
      </c>
      <c r="L4291" s="6">
        <v>1</v>
      </c>
    </row>
    <row r="4292" spans="2:14" x14ac:dyDescent="0.3">
      <c r="E4292" s="52" t="s">
        <v>1004</v>
      </c>
      <c r="F4292" s="48"/>
      <c r="G4292" s="49">
        <v>16</v>
      </c>
      <c r="H4292" s="61">
        <v>5</v>
      </c>
      <c r="I4292" s="28">
        <v>3</v>
      </c>
      <c r="J4292" s="28">
        <v>0</v>
      </c>
      <c r="K4292" s="28">
        <v>0</v>
      </c>
      <c r="L4292" s="62">
        <v>8</v>
      </c>
    </row>
    <row r="4294" spans="2:14" x14ac:dyDescent="0.3">
      <c r="B4294" s="35" t="str">
        <f xml:space="preserve"> HYPERLINK("#'目次'!B66", "[60]")</f>
        <v>[60]</v>
      </c>
      <c r="C4294" s="25" t="s">
        <v>14</v>
      </c>
    </row>
    <row r="4297" spans="2:14" x14ac:dyDescent="0.3">
      <c r="C4297" s="25" t="s">
        <v>1979</v>
      </c>
    </row>
    <row r="4298" spans="2:14" ht="25" x14ac:dyDescent="0.3">
      <c r="E4298" s="95"/>
      <c r="F4298" s="96"/>
      <c r="G4298" s="37" t="s">
        <v>16</v>
      </c>
      <c r="H4298" s="41" t="s">
        <v>17</v>
      </c>
      <c r="I4298" s="18" t="s">
        <v>18</v>
      </c>
      <c r="J4298" s="18" t="s">
        <v>19</v>
      </c>
      <c r="K4298" s="18" t="s">
        <v>20</v>
      </c>
      <c r="L4298" s="18" t="s">
        <v>21</v>
      </c>
      <c r="M4298" s="18" t="s">
        <v>22</v>
      </c>
      <c r="N4298" s="34" t="s">
        <v>23</v>
      </c>
    </row>
    <row r="4299" spans="2:14" x14ac:dyDescent="0.3">
      <c r="E4299" s="97"/>
      <c r="F4299" s="98"/>
      <c r="G4299" s="40"/>
      <c r="H4299" s="36"/>
      <c r="I4299" s="19"/>
      <c r="J4299" s="19"/>
      <c r="K4299" s="19"/>
      <c r="L4299" s="19"/>
      <c r="M4299" s="19"/>
      <c r="N4299" s="39"/>
    </row>
    <row r="4300" spans="2:14" x14ac:dyDescent="0.3">
      <c r="E4300" s="54" t="s">
        <v>16</v>
      </c>
      <c r="F4300" s="50"/>
      <c r="G4300" s="38">
        <v>55336</v>
      </c>
      <c r="H4300" s="20">
        <v>10222</v>
      </c>
      <c r="I4300" s="20">
        <v>19178</v>
      </c>
      <c r="J4300" s="20">
        <v>13973</v>
      </c>
      <c r="K4300" s="20">
        <v>7022</v>
      </c>
      <c r="L4300" s="20">
        <v>3794</v>
      </c>
      <c r="M4300" s="20">
        <v>900</v>
      </c>
      <c r="N4300" s="51">
        <v>247</v>
      </c>
    </row>
    <row r="4301" spans="2:14" x14ac:dyDescent="0.3">
      <c r="E4301" s="3" t="s">
        <v>1980</v>
      </c>
      <c r="F4301" s="4"/>
      <c r="G4301" s="29">
        <v>186</v>
      </c>
      <c r="H4301" s="32">
        <v>48</v>
      </c>
      <c r="I4301" s="17">
        <v>70</v>
      </c>
      <c r="J4301" s="17">
        <v>42</v>
      </c>
      <c r="K4301" s="17">
        <v>17</v>
      </c>
      <c r="L4301" s="17">
        <v>6</v>
      </c>
      <c r="M4301" s="17">
        <v>3</v>
      </c>
      <c r="N4301" s="33">
        <v>0</v>
      </c>
    </row>
    <row r="4302" spans="2:14" x14ac:dyDescent="0.3">
      <c r="E4302" s="3" t="s">
        <v>1981</v>
      </c>
      <c r="F4302" s="4"/>
      <c r="G4302" s="5">
        <v>124</v>
      </c>
      <c r="H4302" s="7">
        <v>8</v>
      </c>
      <c r="I4302" s="1">
        <v>35</v>
      </c>
      <c r="J4302" s="1">
        <v>41</v>
      </c>
      <c r="K4302" s="1">
        <v>31</v>
      </c>
      <c r="L4302" s="1">
        <v>9</v>
      </c>
      <c r="M4302" s="1">
        <v>0</v>
      </c>
      <c r="N4302" s="6">
        <v>0</v>
      </c>
    </row>
    <row r="4303" spans="2:14" x14ac:dyDescent="0.3">
      <c r="E4303" s="3" t="s">
        <v>1982</v>
      </c>
      <c r="F4303" s="4"/>
      <c r="G4303" s="5">
        <v>99</v>
      </c>
      <c r="H4303" s="7">
        <v>7</v>
      </c>
      <c r="I4303" s="1">
        <v>18</v>
      </c>
      <c r="J4303" s="1">
        <v>37</v>
      </c>
      <c r="K4303" s="1">
        <v>26</v>
      </c>
      <c r="L4303" s="1">
        <v>10</v>
      </c>
      <c r="M4303" s="1">
        <v>1</v>
      </c>
      <c r="N4303" s="6">
        <v>0</v>
      </c>
    </row>
    <row r="4304" spans="2:14" x14ac:dyDescent="0.3">
      <c r="E4304" s="3" t="s">
        <v>1983</v>
      </c>
      <c r="F4304" s="4"/>
      <c r="G4304" s="5">
        <v>33</v>
      </c>
      <c r="H4304" s="7">
        <v>1</v>
      </c>
      <c r="I4304" s="1">
        <v>3</v>
      </c>
      <c r="J4304" s="1">
        <v>9</v>
      </c>
      <c r="K4304" s="1">
        <v>5</v>
      </c>
      <c r="L4304" s="1">
        <v>15</v>
      </c>
      <c r="M4304" s="1">
        <v>0</v>
      </c>
      <c r="N4304" s="6">
        <v>0</v>
      </c>
    </row>
    <row r="4305" spans="5:14" x14ac:dyDescent="0.3">
      <c r="E4305" s="3" t="s">
        <v>1984</v>
      </c>
      <c r="F4305" s="4"/>
      <c r="G4305" s="5">
        <v>6</v>
      </c>
      <c r="H4305" s="7">
        <v>0</v>
      </c>
      <c r="I4305" s="1">
        <v>0</v>
      </c>
      <c r="J4305" s="1">
        <v>1</v>
      </c>
      <c r="K4305" s="1">
        <v>1</v>
      </c>
      <c r="L4305" s="1">
        <v>4</v>
      </c>
      <c r="M4305" s="1">
        <v>0</v>
      </c>
      <c r="N4305" s="6">
        <v>0</v>
      </c>
    </row>
    <row r="4306" spans="5:14" x14ac:dyDescent="0.3">
      <c r="E4306" s="3" t="s">
        <v>1013</v>
      </c>
      <c r="F4306" s="4"/>
      <c r="G4306" s="5">
        <v>6</v>
      </c>
      <c r="H4306" s="7">
        <v>1</v>
      </c>
      <c r="I4306" s="1">
        <v>1</v>
      </c>
      <c r="J4306" s="1">
        <v>1</v>
      </c>
      <c r="K4306" s="1">
        <v>1</v>
      </c>
      <c r="L4306" s="1">
        <v>2</v>
      </c>
      <c r="M4306" s="1">
        <v>0</v>
      </c>
      <c r="N4306" s="6">
        <v>0</v>
      </c>
    </row>
    <row r="4307" spans="5:14" x14ac:dyDescent="0.3">
      <c r="E4307" s="3" t="s">
        <v>1985</v>
      </c>
      <c r="F4307" s="4"/>
      <c r="G4307" s="5">
        <v>1105</v>
      </c>
      <c r="H4307" s="7">
        <v>299</v>
      </c>
      <c r="I4307" s="1">
        <v>430</v>
      </c>
      <c r="J4307" s="1">
        <v>269</v>
      </c>
      <c r="K4307" s="1">
        <v>77</v>
      </c>
      <c r="L4307" s="1">
        <v>23</v>
      </c>
      <c r="M4307" s="1">
        <v>6</v>
      </c>
      <c r="N4307" s="6">
        <v>1</v>
      </c>
    </row>
    <row r="4308" spans="5:14" x14ac:dyDescent="0.3">
      <c r="E4308" s="3" t="s">
        <v>1986</v>
      </c>
      <c r="F4308" s="4"/>
      <c r="G4308" s="5">
        <v>1062</v>
      </c>
      <c r="H4308" s="7">
        <v>157</v>
      </c>
      <c r="I4308" s="1">
        <v>302</v>
      </c>
      <c r="J4308" s="1">
        <v>390</v>
      </c>
      <c r="K4308" s="1">
        <v>136</v>
      </c>
      <c r="L4308" s="1">
        <v>69</v>
      </c>
      <c r="M4308" s="1">
        <v>8</v>
      </c>
      <c r="N4308" s="6">
        <v>0</v>
      </c>
    </row>
    <row r="4309" spans="5:14" x14ac:dyDescent="0.3">
      <c r="E4309" s="3" t="s">
        <v>1987</v>
      </c>
      <c r="F4309" s="4"/>
      <c r="G4309" s="5">
        <v>749</v>
      </c>
      <c r="H4309" s="7">
        <v>41</v>
      </c>
      <c r="I4309" s="1">
        <v>144</v>
      </c>
      <c r="J4309" s="1">
        <v>248</v>
      </c>
      <c r="K4309" s="1">
        <v>194</v>
      </c>
      <c r="L4309" s="1">
        <v>106</v>
      </c>
      <c r="M4309" s="1">
        <v>14</v>
      </c>
      <c r="N4309" s="6">
        <v>2</v>
      </c>
    </row>
    <row r="4310" spans="5:14" x14ac:dyDescent="0.3">
      <c r="E4310" s="3" t="s">
        <v>1988</v>
      </c>
      <c r="F4310" s="4"/>
      <c r="G4310" s="5">
        <v>284</v>
      </c>
      <c r="H4310" s="7">
        <v>9</v>
      </c>
      <c r="I4310" s="1">
        <v>23</v>
      </c>
      <c r="J4310" s="1">
        <v>59</v>
      </c>
      <c r="K4310" s="1">
        <v>73</v>
      </c>
      <c r="L4310" s="1">
        <v>115</v>
      </c>
      <c r="M4310" s="1">
        <v>4</v>
      </c>
      <c r="N4310" s="6">
        <v>1</v>
      </c>
    </row>
    <row r="4311" spans="5:14" x14ac:dyDescent="0.3">
      <c r="E4311" s="3" t="s">
        <v>1989</v>
      </c>
      <c r="F4311" s="4"/>
      <c r="G4311" s="5">
        <v>55</v>
      </c>
      <c r="H4311" s="7">
        <v>3</v>
      </c>
      <c r="I4311" s="1">
        <v>2</v>
      </c>
      <c r="J4311" s="1">
        <v>4</v>
      </c>
      <c r="K4311" s="1">
        <v>9</v>
      </c>
      <c r="L4311" s="1">
        <v>36</v>
      </c>
      <c r="M4311" s="1">
        <v>1</v>
      </c>
      <c r="N4311" s="6">
        <v>0</v>
      </c>
    </row>
    <row r="4312" spans="5:14" x14ac:dyDescent="0.3">
      <c r="E4312" s="3" t="s">
        <v>1019</v>
      </c>
      <c r="F4312" s="4"/>
      <c r="G4312" s="5">
        <v>19</v>
      </c>
      <c r="H4312" s="7">
        <v>0</v>
      </c>
      <c r="I4312" s="1">
        <v>3</v>
      </c>
      <c r="J4312" s="1">
        <v>3</v>
      </c>
      <c r="K4312" s="1">
        <v>5</v>
      </c>
      <c r="L4312" s="1">
        <v>8</v>
      </c>
      <c r="M4312" s="1">
        <v>0</v>
      </c>
      <c r="N4312" s="6">
        <v>0</v>
      </c>
    </row>
    <row r="4313" spans="5:14" x14ac:dyDescent="0.3">
      <c r="E4313" s="3" t="s">
        <v>1990</v>
      </c>
      <c r="F4313" s="4"/>
      <c r="G4313" s="5">
        <v>2818</v>
      </c>
      <c r="H4313" s="7">
        <v>897</v>
      </c>
      <c r="I4313" s="1">
        <v>1126</v>
      </c>
      <c r="J4313" s="1">
        <v>552</v>
      </c>
      <c r="K4313" s="1">
        <v>167</v>
      </c>
      <c r="L4313" s="1">
        <v>57</v>
      </c>
      <c r="M4313" s="1">
        <v>15</v>
      </c>
      <c r="N4313" s="6">
        <v>4</v>
      </c>
    </row>
    <row r="4314" spans="5:14" x14ac:dyDescent="0.3">
      <c r="E4314" s="3" t="s">
        <v>1991</v>
      </c>
      <c r="F4314" s="4"/>
      <c r="G4314" s="5">
        <v>2762</v>
      </c>
      <c r="H4314" s="7">
        <v>387</v>
      </c>
      <c r="I4314" s="1">
        <v>1027</v>
      </c>
      <c r="J4314" s="1">
        <v>846</v>
      </c>
      <c r="K4314" s="1">
        <v>380</v>
      </c>
      <c r="L4314" s="1">
        <v>105</v>
      </c>
      <c r="M4314" s="1">
        <v>17</v>
      </c>
      <c r="N4314" s="6">
        <v>0</v>
      </c>
    </row>
    <row r="4315" spans="5:14" x14ac:dyDescent="0.3">
      <c r="E4315" s="3" t="s">
        <v>1992</v>
      </c>
      <c r="F4315" s="4"/>
      <c r="G4315" s="5">
        <v>2496</v>
      </c>
      <c r="H4315" s="7">
        <v>221</v>
      </c>
      <c r="I4315" s="1">
        <v>489</v>
      </c>
      <c r="J4315" s="1">
        <v>823</v>
      </c>
      <c r="K4315" s="1">
        <v>621</v>
      </c>
      <c r="L4315" s="1">
        <v>278</v>
      </c>
      <c r="M4315" s="1">
        <v>61</v>
      </c>
      <c r="N4315" s="6">
        <v>3</v>
      </c>
    </row>
    <row r="4316" spans="5:14" x14ac:dyDescent="0.3">
      <c r="E4316" s="3" t="s">
        <v>1993</v>
      </c>
      <c r="F4316" s="4"/>
      <c r="G4316" s="5">
        <v>855</v>
      </c>
      <c r="H4316" s="7">
        <v>28</v>
      </c>
      <c r="I4316" s="1">
        <v>114</v>
      </c>
      <c r="J4316" s="1">
        <v>213</v>
      </c>
      <c r="K4316" s="1">
        <v>227</v>
      </c>
      <c r="L4316" s="1">
        <v>265</v>
      </c>
      <c r="M4316" s="1">
        <v>8</v>
      </c>
      <c r="N4316" s="6">
        <v>0</v>
      </c>
    </row>
    <row r="4317" spans="5:14" x14ac:dyDescent="0.3">
      <c r="E4317" s="3" t="s">
        <v>1994</v>
      </c>
      <c r="F4317" s="4"/>
      <c r="G4317" s="5">
        <v>141</v>
      </c>
      <c r="H4317" s="7">
        <v>10</v>
      </c>
      <c r="I4317" s="1">
        <v>14</v>
      </c>
      <c r="J4317" s="1">
        <v>13</v>
      </c>
      <c r="K4317" s="1">
        <v>19</v>
      </c>
      <c r="L4317" s="1">
        <v>82</v>
      </c>
      <c r="M4317" s="1">
        <v>2</v>
      </c>
      <c r="N4317" s="6">
        <v>1</v>
      </c>
    </row>
    <row r="4318" spans="5:14" x14ac:dyDescent="0.3">
      <c r="E4318" s="3" t="s">
        <v>1025</v>
      </c>
      <c r="F4318" s="4"/>
      <c r="G4318" s="5">
        <v>64</v>
      </c>
      <c r="H4318" s="7">
        <v>0</v>
      </c>
      <c r="I4318" s="1">
        <v>5</v>
      </c>
      <c r="J4318" s="1">
        <v>12</v>
      </c>
      <c r="K4318" s="1">
        <v>14</v>
      </c>
      <c r="L4318" s="1">
        <v>25</v>
      </c>
      <c r="M4318" s="1">
        <v>7</v>
      </c>
      <c r="N4318" s="6">
        <v>1</v>
      </c>
    </row>
    <row r="4319" spans="5:14" x14ac:dyDescent="0.3">
      <c r="E4319" s="3" t="s">
        <v>1995</v>
      </c>
      <c r="F4319" s="4"/>
      <c r="G4319" s="5">
        <v>5019</v>
      </c>
      <c r="H4319" s="7">
        <v>1676</v>
      </c>
      <c r="I4319" s="1">
        <v>2136</v>
      </c>
      <c r="J4319" s="1">
        <v>829</v>
      </c>
      <c r="K4319" s="1">
        <v>249</v>
      </c>
      <c r="L4319" s="1">
        <v>79</v>
      </c>
      <c r="M4319" s="1">
        <v>45</v>
      </c>
      <c r="N4319" s="6">
        <v>5</v>
      </c>
    </row>
    <row r="4320" spans="5:14" x14ac:dyDescent="0.3">
      <c r="E4320" s="3" t="s">
        <v>1996</v>
      </c>
      <c r="F4320" s="4"/>
      <c r="G4320" s="5">
        <v>4606</v>
      </c>
      <c r="H4320" s="7">
        <v>733</v>
      </c>
      <c r="I4320" s="1">
        <v>1877</v>
      </c>
      <c r="J4320" s="1">
        <v>1312</v>
      </c>
      <c r="K4320" s="1">
        <v>478</v>
      </c>
      <c r="L4320" s="1">
        <v>157</v>
      </c>
      <c r="M4320" s="1">
        <v>47</v>
      </c>
      <c r="N4320" s="6">
        <v>2</v>
      </c>
    </row>
    <row r="4321" spans="5:14" x14ac:dyDescent="0.3">
      <c r="E4321" s="3" t="s">
        <v>1997</v>
      </c>
      <c r="F4321" s="4"/>
      <c r="G4321" s="5">
        <v>4578</v>
      </c>
      <c r="H4321" s="7">
        <v>401</v>
      </c>
      <c r="I4321" s="1">
        <v>1185</v>
      </c>
      <c r="J4321" s="1">
        <v>1465</v>
      </c>
      <c r="K4321" s="1">
        <v>997</v>
      </c>
      <c r="L4321" s="1">
        <v>396</v>
      </c>
      <c r="M4321" s="1">
        <v>119</v>
      </c>
      <c r="N4321" s="6">
        <v>15</v>
      </c>
    </row>
    <row r="4322" spans="5:14" x14ac:dyDescent="0.3">
      <c r="E4322" s="3" t="s">
        <v>1998</v>
      </c>
      <c r="F4322" s="4"/>
      <c r="G4322" s="5">
        <v>1315</v>
      </c>
      <c r="H4322" s="7">
        <v>61</v>
      </c>
      <c r="I4322" s="1">
        <v>176</v>
      </c>
      <c r="J4322" s="1">
        <v>325</v>
      </c>
      <c r="K4322" s="1">
        <v>341</v>
      </c>
      <c r="L4322" s="1">
        <v>383</v>
      </c>
      <c r="M4322" s="1">
        <v>27</v>
      </c>
      <c r="N4322" s="6">
        <v>2</v>
      </c>
    </row>
    <row r="4323" spans="5:14" x14ac:dyDescent="0.3">
      <c r="E4323" s="3" t="s">
        <v>1999</v>
      </c>
      <c r="F4323" s="4"/>
      <c r="G4323" s="5">
        <v>207</v>
      </c>
      <c r="H4323" s="7">
        <v>11</v>
      </c>
      <c r="I4323" s="1">
        <v>10</v>
      </c>
      <c r="J4323" s="1">
        <v>31</v>
      </c>
      <c r="K4323" s="1">
        <v>26</v>
      </c>
      <c r="L4323" s="1">
        <v>121</v>
      </c>
      <c r="M4323" s="1">
        <v>7</v>
      </c>
      <c r="N4323" s="6">
        <v>1</v>
      </c>
    </row>
    <row r="4324" spans="5:14" x14ac:dyDescent="0.3">
      <c r="E4324" s="3" t="s">
        <v>1031</v>
      </c>
      <c r="F4324" s="4"/>
      <c r="G4324" s="5">
        <v>109</v>
      </c>
      <c r="H4324" s="7">
        <v>4</v>
      </c>
      <c r="I4324" s="1">
        <v>10</v>
      </c>
      <c r="J4324" s="1">
        <v>15</v>
      </c>
      <c r="K4324" s="1">
        <v>28</v>
      </c>
      <c r="L4324" s="1">
        <v>26</v>
      </c>
      <c r="M4324" s="1">
        <v>22</v>
      </c>
      <c r="N4324" s="6">
        <v>4</v>
      </c>
    </row>
    <row r="4325" spans="5:14" x14ac:dyDescent="0.3">
      <c r="E4325" s="3" t="s">
        <v>2000</v>
      </c>
      <c r="F4325" s="4"/>
      <c r="G4325" s="5">
        <v>5189</v>
      </c>
      <c r="H4325" s="7">
        <v>1730</v>
      </c>
      <c r="I4325" s="1">
        <v>2243</v>
      </c>
      <c r="J4325" s="1">
        <v>820</v>
      </c>
      <c r="K4325" s="1">
        <v>217</v>
      </c>
      <c r="L4325" s="1">
        <v>110</v>
      </c>
      <c r="M4325" s="1">
        <v>59</v>
      </c>
      <c r="N4325" s="6">
        <v>10</v>
      </c>
    </row>
    <row r="4326" spans="5:14" x14ac:dyDescent="0.3">
      <c r="E4326" s="3" t="s">
        <v>2001</v>
      </c>
      <c r="F4326" s="4"/>
      <c r="G4326" s="5">
        <v>4750</v>
      </c>
      <c r="H4326" s="7">
        <v>699</v>
      </c>
      <c r="I4326" s="1">
        <v>2064</v>
      </c>
      <c r="J4326" s="1">
        <v>1356</v>
      </c>
      <c r="K4326" s="1">
        <v>431</v>
      </c>
      <c r="L4326" s="1">
        <v>136</v>
      </c>
      <c r="M4326" s="1">
        <v>54</v>
      </c>
      <c r="N4326" s="6">
        <v>10</v>
      </c>
    </row>
    <row r="4327" spans="5:14" x14ac:dyDescent="0.3">
      <c r="E4327" s="3" t="s">
        <v>2002</v>
      </c>
      <c r="F4327" s="4"/>
      <c r="G4327" s="5">
        <v>5009</v>
      </c>
      <c r="H4327" s="7">
        <v>411</v>
      </c>
      <c r="I4327" s="1">
        <v>1369</v>
      </c>
      <c r="J4327" s="1">
        <v>1683</v>
      </c>
      <c r="K4327" s="1">
        <v>1007</v>
      </c>
      <c r="L4327" s="1">
        <v>377</v>
      </c>
      <c r="M4327" s="1">
        <v>138</v>
      </c>
      <c r="N4327" s="6">
        <v>24</v>
      </c>
    </row>
    <row r="4328" spans="5:14" x14ac:dyDescent="0.3">
      <c r="E4328" s="3" t="s">
        <v>2003</v>
      </c>
      <c r="F4328" s="4"/>
      <c r="G4328" s="5">
        <v>1270</v>
      </c>
      <c r="H4328" s="7">
        <v>73</v>
      </c>
      <c r="I4328" s="1">
        <v>195</v>
      </c>
      <c r="J4328" s="1">
        <v>346</v>
      </c>
      <c r="K4328" s="1">
        <v>342</v>
      </c>
      <c r="L4328" s="1">
        <v>282</v>
      </c>
      <c r="M4328" s="1">
        <v>29</v>
      </c>
      <c r="N4328" s="6">
        <v>3</v>
      </c>
    </row>
    <row r="4329" spans="5:14" x14ac:dyDescent="0.3">
      <c r="E4329" s="3" t="s">
        <v>2004</v>
      </c>
      <c r="F4329" s="4"/>
      <c r="G4329" s="5">
        <v>217</v>
      </c>
      <c r="H4329" s="7">
        <v>14</v>
      </c>
      <c r="I4329" s="1">
        <v>21</v>
      </c>
      <c r="J4329" s="1">
        <v>31</v>
      </c>
      <c r="K4329" s="1">
        <v>46</v>
      </c>
      <c r="L4329" s="1">
        <v>98</v>
      </c>
      <c r="M4329" s="1">
        <v>7</v>
      </c>
      <c r="N4329" s="6">
        <v>0</v>
      </c>
    </row>
    <row r="4330" spans="5:14" x14ac:dyDescent="0.3">
      <c r="E4330" s="3" t="s">
        <v>1037</v>
      </c>
      <c r="F4330" s="4"/>
      <c r="G4330" s="5">
        <v>112</v>
      </c>
      <c r="H4330" s="7">
        <v>6</v>
      </c>
      <c r="I4330" s="1">
        <v>8</v>
      </c>
      <c r="J4330" s="1">
        <v>13</v>
      </c>
      <c r="K4330" s="1">
        <v>17</v>
      </c>
      <c r="L4330" s="1">
        <v>34</v>
      </c>
      <c r="M4330" s="1">
        <v>30</v>
      </c>
      <c r="N4330" s="6">
        <v>4</v>
      </c>
    </row>
    <row r="4331" spans="5:14" x14ac:dyDescent="0.3">
      <c r="E4331" s="3" t="s">
        <v>2005</v>
      </c>
      <c r="F4331" s="4"/>
      <c r="G4331" s="5">
        <v>2454</v>
      </c>
      <c r="H4331" s="7">
        <v>902</v>
      </c>
      <c r="I4331" s="1">
        <v>1084</v>
      </c>
      <c r="J4331" s="1">
        <v>332</v>
      </c>
      <c r="K4331" s="1">
        <v>72</v>
      </c>
      <c r="L4331" s="1">
        <v>34</v>
      </c>
      <c r="M4331" s="1">
        <v>23</v>
      </c>
      <c r="N4331" s="6">
        <v>7</v>
      </c>
    </row>
    <row r="4332" spans="5:14" x14ac:dyDescent="0.3">
      <c r="E4332" s="3" t="s">
        <v>2006</v>
      </c>
      <c r="F4332" s="4"/>
      <c r="G4332" s="5">
        <v>2053</v>
      </c>
      <c r="H4332" s="7">
        <v>362</v>
      </c>
      <c r="I4332" s="1">
        <v>1000</v>
      </c>
      <c r="J4332" s="1">
        <v>514</v>
      </c>
      <c r="K4332" s="1">
        <v>118</v>
      </c>
      <c r="L4332" s="1">
        <v>36</v>
      </c>
      <c r="M4332" s="1">
        <v>22</v>
      </c>
      <c r="N4332" s="6">
        <v>1</v>
      </c>
    </row>
    <row r="4333" spans="5:14" x14ac:dyDescent="0.3">
      <c r="E4333" s="3" t="s">
        <v>2007</v>
      </c>
      <c r="F4333" s="4"/>
      <c r="G4333" s="5">
        <v>1911</v>
      </c>
      <c r="H4333" s="7">
        <v>209</v>
      </c>
      <c r="I4333" s="1">
        <v>641</v>
      </c>
      <c r="J4333" s="1">
        <v>604</v>
      </c>
      <c r="K4333" s="1">
        <v>296</v>
      </c>
      <c r="L4333" s="1">
        <v>100</v>
      </c>
      <c r="M4333" s="1">
        <v>49</v>
      </c>
      <c r="N4333" s="6">
        <v>12</v>
      </c>
    </row>
    <row r="4334" spans="5:14" x14ac:dyDescent="0.3">
      <c r="E4334" s="3" t="s">
        <v>2008</v>
      </c>
      <c r="F4334" s="4"/>
      <c r="G4334" s="5">
        <v>425</v>
      </c>
      <c r="H4334" s="7">
        <v>30</v>
      </c>
      <c r="I4334" s="1">
        <v>94</v>
      </c>
      <c r="J4334" s="1">
        <v>115</v>
      </c>
      <c r="K4334" s="1">
        <v>92</v>
      </c>
      <c r="L4334" s="1">
        <v>84</v>
      </c>
      <c r="M4334" s="1">
        <v>8</v>
      </c>
      <c r="N4334" s="6">
        <v>2</v>
      </c>
    </row>
    <row r="4335" spans="5:14" x14ac:dyDescent="0.3">
      <c r="E4335" s="3" t="s">
        <v>2009</v>
      </c>
      <c r="F4335" s="4"/>
      <c r="G4335" s="5">
        <v>68</v>
      </c>
      <c r="H4335" s="7">
        <v>8</v>
      </c>
      <c r="I4335" s="1">
        <v>14</v>
      </c>
      <c r="J4335" s="1">
        <v>13</v>
      </c>
      <c r="K4335" s="1">
        <v>10</v>
      </c>
      <c r="L4335" s="1">
        <v>22</v>
      </c>
      <c r="M4335" s="1">
        <v>0</v>
      </c>
      <c r="N4335" s="6">
        <v>1</v>
      </c>
    </row>
    <row r="4336" spans="5:14" x14ac:dyDescent="0.3">
      <c r="E4336" s="3" t="s">
        <v>1043</v>
      </c>
      <c r="F4336" s="4"/>
      <c r="G4336" s="5">
        <v>26</v>
      </c>
      <c r="H4336" s="7">
        <v>3</v>
      </c>
      <c r="I4336" s="1">
        <v>6</v>
      </c>
      <c r="J4336" s="1">
        <v>2</v>
      </c>
      <c r="K4336" s="1">
        <v>4</v>
      </c>
      <c r="L4336" s="1">
        <v>5</v>
      </c>
      <c r="M4336" s="1">
        <v>5</v>
      </c>
      <c r="N4336" s="6">
        <v>1</v>
      </c>
    </row>
    <row r="4337" spans="2:14" x14ac:dyDescent="0.3">
      <c r="E4337" s="3" t="s">
        <v>2010</v>
      </c>
      <c r="F4337" s="4"/>
      <c r="G4337" s="5">
        <v>967</v>
      </c>
      <c r="H4337" s="7">
        <v>365</v>
      </c>
      <c r="I4337" s="1">
        <v>436</v>
      </c>
      <c r="J4337" s="1">
        <v>116</v>
      </c>
      <c r="K4337" s="1">
        <v>25</v>
      </c>
      <c r="L4337" s="1">
        <v>12</v>
      </c>
      <c r="M4337" s="1">
        <v>7</v>
      </c>
      <c r="N4337" s="6">
        <v>6</v>
      </c>
    </row>
    <row r="4338" spans="2:14" x14ac:dyDescent="0.3">
      <c r="E4338" s="3" t="s">
        <v>2011</v>
      </c>
      <c r="F4338" s="4"/>
      <c r="G4338" s="5">
        <v>686</v>
      </c>
      <c r="H4338" s="7">
        <v>145</v>
      </c>
      <c r="I4338" s="1">
        <v>325</v>
      </c>
      <c r="J4338" s="1">
        <v>152</v>
      </c>
      <c r="K4338" s="1">
        <v>41</v>
      </c>
      <c r="L4338" s="1">
        <v>10</v>
      </c>
      <c r="M4338" s="1">
        <v>11</v>
      </c>
      <c r="N4338" s="6">
        <v>2</v>
      </c>
    </row>
    <row r="4339" spans="2:14" x14ac:dyDescent="0.3">
      <c r="E4339" s="3" t="s">
        <v>2012</v>
      </c>
      <c r="F4339" s="4"/>
      <c r="G4339" s="5">
        <v>620</v>
      </c>
      <c r="H4339" s="7">
        <v>93</v>
      </c>
      <c r="I4339" s="1">
        <v>220</v>
      </c>
      <c r="J4339" s="1">
        <v>171</v>
      </c>
      <c r="K4339" s="1">
        <v>89</v>
      </c>
      <c r="L4339" s="1">
        <v>23</v>
      </c>
      <c r="M4339" s="1">
        <v>18</v>
      </c>
      <c r="N4339" s="6">
        <v>6</v>
      </c>
    </row>
    <row r="4340" spans="2:14" x14ac:dyDescent="0.3">
      <c r="E4340" s="3" t="s">
        <v>2013</v>
      </c>
      <c r="F4340" s="4"/>
      <c r="G4340" s="5">
        <v>165</v>
      </c>
      <c r="H4340" s="7">
        <v>17</v>
      </c>
      <c r="I4340" s="1">
        <v>49</v>
      </c>
      <c r="J4340" s="1">
        <v>46</v>
      </c>
      <c r="K4340" s="1">
        <v>33</v>
      </c>
      <c r="L4340" s="1">
        <v>14</v>
      </c>
      <c r="M4340" s="1">
        <v>5</v>
      </c>
      <c r="N4340" s="6">
        <v>1</v>
      </c>
    </row>
    <row r="4341" spans="2:14" x14ac:dyDescent="0.3">
      <c r="E4341" s="3" t="s">
        <v>2014</v>
      </c>
      <c r="F4341" s="4"/>
      <c r="G4341" s="5">
        <v>33</v>
      </c>
      <c r="H4341" s="7">
        <v>4</v>
      </c>
      <c r="I4341" s="1">
        <v>8</v>
      </c>
      <c r="J4341" s="1">
        <v>12</v>
      </c>
      <c r="K4341" s="1">
        <v>4</v>
      </c>
      <c r="L4341" s="1">
        <v>5</v>
      </c>
      <c r="M4341" s="1">
        <v>0</v>
      </c>
      <c r="N4341" s="6">
        <v>0</v>
      </c>
    </row>
    <row r="4342" spans="2:14" x14ac:dyDescent="0.3">
      <c r="E4342" s="3" t="s">
        <v>1049</v>
      </c>
      <c r="F4342" s="4"/>
      <c r="G4342" s="5">
        <v>13</v>
      </c>
      <c r="H4342" s="7">
        <v>1</v>
      </c>
      <c r="I4342" s="1">
        <v>2</v>
      </c>
      <c r="J4342" s="1">
        <v>4</v>
      </c>
      <c r="K4342" s="1">
        <v>2</v>
      </c>
      <c r="L4342" s="1">
        <v>3</v>
      </c>
      <c r="M4342" s="1">
        <v>1</v>
      </c>
      <c r="N4342" s="6">
        <v>0</v>
      </c>
    </row>
    <row r="4343" spans="2:14" x14ac:dyDescent="0.3">
      <c r="E4343" s="3" t="s">
        <v>2015</v>
      </c>
      <c r="F4343" s="4"/>
      <c r="G4343" s="5">
        <v>135</v>
      </c>
      <c r="H4343" s="7">
        <v>58</v>
      </c>
      <c r="I4343" s="1">
        <v>51</v>
      </c>
      <c r="J4343" s="1">
        <v>20</v>
      </c>
      <c r="K4343" s="1">
        <v>3</v>
      </c>
      <c r="L4343" s="1">
        <v>2</v>
      </c>
      <c r="M4343" s="1">
        <v>0</v>
      </c>
      <c r="N4343" s="6">
        <v>1</v>
      </c>
    </row>
    <row r="4344" spans="2:14" x14ac:dyDescent="0.3">
      <c r="E4344" s="3" t="s">
        <v>2016</v>
      </c>
      <c r="F4344" s="4"/>
      <c r="G4344" s="5">
        <v>101</v>
      </c>
      <c r="H4344" s="7">
        <v>31</v>
      </c>
      <c r="I4344" s="1">
        <v>39</v>
      </c>
      <c r="J4344" s="1">
        <v>19</v>
      </c>
      <c r="K4344" s="1">
        <v>11</v>
      </c>
      <c r="L4344" s="1">
        <v>1</v>
      </c>
      <c r="M4344" s="1">
        <v>0</v>
      </c>
      <c r="N4344" s="6">
        <v>0</v>
      </c>
    </row>
    <row r="4345" spans="2:14" x14ac:dyDescent="0.3">
      <c r="E4345" s="3" t="s">
        <v>2017</v>
      </c>
      <c r="F4345" s="4"/>
      <c r="G4345" s="5">
        <v>97</v>
      </c>
      <c r="H4345" s="7">
        <v>17</v>
      </c>
      <c r="I4345" s="1">
        <v>50</v>
      </c>
      <c r="J4345" s="1">
        <v>16</v>
      </c>
      <c r="K4345" s="1">
        <v>8</v>
      </c>
      <c r="L4345" s="1">
        <v>3</v>
      </c>
      <c r="M4345" s="1">
        <v>3</v>
      </c>
      <c r="N4345" s="6">
        <v>0</v>
      </c>
    </row>
    <row r="4346" spans="2:14" x14ac:dyDescent="0.3">
      <c r="E4346" s="3" t="s">
        <v>2018</v>
      </c>
      <c r="F4346" s="4"/>
      <c r="G4346" s="5">
        <v>41</v>
      </c>
      <c r="H4346" s="7">
        <v>7</v>
      </c>
      <c r="I4346" s="1">
        <v>13</v>
      </c>
      <c r="J4346" s="1">
        <v>11</v>
      </c>
      <c r="K4346" s="1">
        <v>5</v>
      </c>
      <c r="L4346" s="1">
        <v>5</v>
      </c>
      <c r="M4346" s="1">
        <v>0</v>
      </c>
      <c r="N4346" s="6">
        <v>0</v>
      </c>
    </row>
    <row r="4347" spans="2:14" x14ac:dyDescent="0.3">
      <c r="E4347" s="3" t="s">
        <v>2019</v>
      </c>
      <c r="F4347" s="4"/>
      <c r="G4347" s="5">
        <v>8</v>
      </c>
      <c r="H4347" s="7">
        <v>1</v>
      </c>
      <c r="I4347" s="1">
        <v>1</v>
      </c>
      <c r="J4347" s="1">
        <v>0</v>
      </c>
      <c r="K4347" s="1">
        <v>4</v>
      </c>
      <c r="L4347" s="1">
        <v>1</v>
      </c>
      <c r="M4347" s="1">
        <v>1</v>
      </c>
      <c r="N4347" s="6">
        <v>0</v>
      </c>
    </row>
    <row r="4348" spans="2:14" x14ac:dyDescent="0.3">
      <c r="E4348" s="52" t="s">
        <v>1055</v>
      </c>
      <c r="F4348" s="48"/>
      <c r="G4348" s="49">
        <v>2</v>
      </c>
      <c r="H4348" s="61">
        <v>0</v>
      </c>
      <c r="I4348" s="28">
        <v>0</v>
      </c>
      <c r="J4348" s="28">
        <v>0</v>
      </c>
      <c r="K4348" s="28">
        <v>0</v>
      </c>
      <c r="L4348" s="28">
        <v>0</v>
      </c>
      <c r="M4348" s="28">
        <v>1</v>
      </c>
      <c r="N4348" s="62">
        <v>1</v>
      </c>
    </row>
    <row r="4350" spans="2:14" x14ac:dyDescent="0.3">
      <c r="B4350" s="35" t="str">
        <f xml:space="preserve"> HYPERLINK("#'目次'!B67", "[61]")</f>
        <v>[61]</v>
      </c>
      <c r="C4350" s="25" t="s">
        <v>54</v>
      </c>
    </row>
    <row r="4353" spans="3:12" x14ac:dyDescent="0.3">
      <c r="C4353" s="25" t="s">
        <v>1979</v>
      </c>
    </row>
    <row r="4354" spans="3:12" ht="37.5" x14ac:dyDescent="0.3">
      <c r="E4354" s="95"/>
      <c r="F4354" s="96"/>
      <c r="G4354" s="37" t="s">
        <v>16</v>
      </c>
      <c r="H4354" s="41" t="s">
        <v>55</v>
      </c>
      <c r="I4354" s="18" t="s">
        <v>56</v>
      </c>
      <c r="J4354" s="18" t="s">
        <v>57</v>
      </c>
      <c r="K4354" s="18" t="s">
        <v>58</v>
      </c>
      <c r="L4354" s="34" t="s">
        <v>59</v>
      </c>
    </row>
    <row r="4355" spans="3:12" x14ac:dyDescent="0.3">
      <c r="E4355" s="97"/>
      <c r="F4355" s="98"/>
      <c r="G4355" s="40"/>
      <c r="H4355" s="36"/>
      <c r="I4355" s="19"/>
      <c r="J4355" s="19"/>
      <c r="K4355" s="19"/>
      <c r="L4355" s="39"/>
    </row>
    <row r="4356" spans="3:12" x14ac:dyDescent="0.3">
      <c r="E4356" s="54" t="s">
        <v>16</v>
      </c>
      <c r="F4356" s="50"/>
      <c r="G4356" s="38">
        <v>55336</v>
      </c>
      <c r="H4356" s="20">
        <v>4906</v>
      </c>
      <c r="I4356" s="20">
        <v>24562</v>
      </c>
      <c r="J4356" s="20">
        <v>17342</v>
      </c>
      <c r="K4356" s="20">
        <v>6139</v>
      </c>
      <c r="L4356" s="51">
        <v>2387</v>
      </c>
    </row>
    <row r="4357" spans="3:12" x14ac:dyDescent="0.3">
      <c r="E4357" s="3" t="s">
        <v>1980</v>
      </c>
      <c r="F4357" s="4"/>
      <c r="G4357" s="29">
        <v>186</v>
      </c>
      <c r="H4357" s="32">
        <v>4</v>
      </c>
      <c r="I4357" s="17">
        <v>67</v>
      </c>
      <c r="J4357" s="17">
        <v>78</v>
      </c>
      <c r="K4357" s="17">
        <v>29</v>
      </c>
      <c r="L4357" s="33">
        <v>8</v>
      </c>
    </row>
    <row r="4358" spans="3:12" x14ac:dyDescent="0.3">
      <c r="E4358" s="3" t="s">
        <v>1981</v>
      </c>
      <c r="F4358" s="4"/>
      <c r="G4358" s="5">
        <v>124</v>
      </c>
      <c r="H4358" s="7">
        <v>8</v>
      </c>
      <c r="I4358" s="1">
        <v>76</v>
      </c>
      <c r="J4358" s="1">
        <v>32</v>
      </c>
      <c r="K4358" s="1">
        <v>5</v>
      </c>
      <c r="L4358" s="6">
        <v>3</v>
      </c>
    </row>
    <row r="4359" spans="3:12" x14ac:dyDescent="0.3">
      <c r="E4359" s="3" t="s">
        <v>1982</v>
      </c>
      <c r="F4359" s="4"/>
      <c r="G4359" s="5">
        <v>99</v>
      </c>
      <c r="H4359" s="7">
        <v>12</v>
      </c>
      <c r="I4359" s="1">
        <v>65</v>
      </c>
      <c r="J4359" s="1">
        <v>17</v>
      </c>
      <c r="K4359" s="1">
        <v>4</v>
      </c>
      <c r="L4359" s="6">
        <v>1</v>
      </c>
    </row>
    <row r="4360" spans="3:12" x14ac:dyDescent="0.3">
      <c r="E4360" s="3" t="s">
        <v>1983</v>
      </c>
      <c r="F4360" s="4"/>
      <c r="G4360" s="5">
        <v>33</v>
      </c>
      <c r="H4360" s="7">
        <v>8</v>
      </c>
      <c r="I4360" s="1">
        <v>24</v>
      </c>
      <c r="J4360" s="1">
        <v>0</v>
      </c>
      <c r="K4360" s="1">
        <v>1</v>
      </c>
      <c r="L4360" s="6">
        <v>0</v>
      </c>
    </row>
    <row r="4361" spans="3:12" x14ac:dyDescent="0.3">
      <c r="E4361" s="3" t="s">
        <v>1984</v>
      </c>
      <c r="F4361" s="4"/>
      <c r="G4361" s="5">
        <v>6</v>
      </c>
      <c r="H4361" s="7">
        <v>5</v>
      </c>
      <c r="I4361" s="1">
        <v>1</v>
      </c>
      <c r="J4361" s="1">
        <v>0</v>
      </c>
      <c r="K4361" s="1">
        <v>0</v>
      </c>
      <c r="L4361" s="6">
        <v>0</v>
      </c>
    </row>
    <row r="4362" spans="3:12" x14ac:dyDescent="0.3">
      <c r="E4362" s="3" t="s">
        <v>1013</v>
      </c>
      <c r="F4362" s="4"/>
      <c r="G4362" s="5">
        <v>6</v>
      </c>
      <c r="H4362" s="7">
        <v>1</v>
      </c>
      <c r="I4362" s="1">
        <v>2</v>
      </c>
      <c r="J4362" s="1">
        <v>1</v>
      </c>
      <c r="K4362" s="1">
        <v>1</v>
      </c>
      <c r="L4362" s="6">
        <v>1</v>
      </c>
    </row>
    <row r="4363" spans="3:12" x14ac:dyDescent="0.3">
      <c r="E4363" s="3" t="s">
        <v>1985</v>
      </c>
      <c r="F4363" s="4"/>
      <c r="G4363" s="5">
        <v>1105</v>
      </c>
      <c r="H4363" s="7">
        <v>28</v>
      </c>
      <c r="I4363" s="1">
        <v>409</v>
      </c>
      <c r="J4363" s="1">
        <v>456</v>
      </c>
      <c r="K4363" s="1">
        <v>185</v>
      </c>
      <c r="L4363" s="6">
        <v>27</v>
      </c>
    </row>
    <row r="4364" spans="3:12" x14ac:dyDescent="0.3">
      <c r="E4364" s="3" t="s">
        <v>1986</v>
      </c>
      <c r="F4364" s="4"/>
      <c r="G4364" s="5">
        <v>1062</v>
      </c>
      <c r="H4364" s="7">
        <v>74</v>
      </c>
      <c r="I4364" s="1">
        <v>591</v>
      </c>
      <c r="J4364" s="1">
        <v>308</v>
      </c>
      <c r="K4364" s="1">
        <v>65</v>
      </c>
      <c r="L4364" s="6">
        <v>24</v>
      </c>
    </row>
    <row r="4365" spans="3:12" x14ac:dyDescent="0.3">
      <c r="E4365" s="3" t="s">
        <v>1987</v>
      </c>
      <c r="F4365" s="4"/>
      <c r="G4365" s="5">
        <v>749</v>
      </c>
      <c r="H4365" s="7">
        <v>118</v>
      </c>
      <c r="I4365" s="1">
        <v>444</v>
      </c>
      <c r="J4365" s="1">
        <v>123</v>
      </c>
      <c r="K4365" s="1">
        <v>22</v>
      </c>
      <c r="L4365" s="6">
        <v>42</v>
      </c>
    </row>
    <row r="4366" spans="3:12" x14ac:dyDescent="0.3">
      <c r="E4366" s="3" t="s">
        <v>1988</v>
      </c>
      <c r="F4366" s="4"/>
      <c r="G4366" s="5">
        <v>284</v>
      </c>
      <c r="H4366" s="7">
        <v>110</v>
      </c>
      <c r="I4366" s="1">
        <v>132</v>
      </c>
      <c r="J4366" s="1">
        <v>26</v>
      </c>
      <c r="K4366" s="1">
        <v>5</v>
      </c>
      <c r="L4366" s="6">
        <v>11</v>
      </c>
    </row>
    <row r="4367" spans="3:12" x14ac:dyDescent="0.3">
      <c r="E4367" s="3" t="s">
        <v>1989</v>
      </c>
      <c r="F4367" s="4"/>
      <c r="G4367" s="5">
        <v>55</v>
      </c>
      <c r="H4367" s="7">
        <v>30</v>
      </c>
      <c r="I4367" s="1">
        <v>19</v>
      </c>
      <c r="J4367" s="1">
        <v>1</v>
      </c>
      <c r="K4367" s="1">
        <v>4</v>
      </c>
      <c r="L4367" s="6">
        <v>1</v>
      </c>
    </row>
    <row r="4368" spans="3:12" x14ac:dyDescent="0.3">
      <c r="E4368" s="3" t="s">
        <v>1019</v>
      </c>
      <c r="F4368" s="4"/>
      <c r="G4368" s="5">
        <v>19</v>
      </c>
      <c r="H4368" s="7">
        <v>9</v>
      </c>
      <c r="I4368" s="1">
        <v>4</v>
      </c>
      <c r="J4368" s="1">
        <v>0</v>
      </c>
      <c r="K4368" s="1">
        <v>1</v>
      </c>
      <c r="L4368" s="6">
        <v>5</v>
      </c>
    </row>
    <row r="4369" spans="5:12" x14ac:dyDescent="0.3">
      <c r="E4369" s="3" t="s">
        <v>1990</v>
      </c>
      <c r="F4369" s="4"/>
      <c r="G4369" s="5">
        <v>2818</v>
      </c>
      <c r="H4369" s="7">
        <v>88</v>
      </c>
      <c r="I4369" s="1">
        <v>972</v>
      </c>
      <c r="J4369" s="1">
        <v>1119</v>
      </c>
      <c r="K4369" s="1">
        <v>586</v>
      </c>
      <c r="L4369" s="6">
        <v>53</v>
      </c>
    </row>
    <row r="4370" spans="5:12" x14ac:dyDescent="0.3">
      <c r="E4370" s="3" t="s">
        <v>1991</v>
      </c>
      <c r="F4370" s="4"/>
      <c r="G4370" s="5">
        <v>2762</v>
      </c>
      <c r="H4370" s="7">
        <v>173</v>
      </c>
      <c r="I4370" s="1">
        <v>1488</v>
      </c>
      <c r="J4370" s="1">
        <v>858</v>
      </c>
      <c r="K4370" s="1">
        <v>172</v>
      </c>
      <c r="L4370" s="6">
        <v>71</v>
      </c>
    </row>
    <row r="4371" spans="5:12" x14ac:dyDescent="0.3">
      <c r="E4371" s="3" t="s">
        <v>1992</v>
      </c>
      <c r="F4371" s="4"/>
      <c r="G4371" s="5">
        <v>2496</v>
      </c>
      <c r="H4371" s="7">
        <v>426</v>
      </c>
      <c r="I4371" s="1">
        <v>1458</v>
      </c>
      <c r="J4371" s="1">
        <v>406</v>
      </c>
      <c r="K4371" s="1">
        <v>85</v>
      </c>
      <c r="L4371" s="6">
        <v>121</v>
      </c>
    </row>
    <row r="4372" spans="5:12" x14ac:dyDescent="0.3">
      <c r="E4372" s="3" t="s">
        <v>1993</v>
      </c>
      <c r="F4372" s="4"/>
      <c r="G4372" s="5">
        <v>855</v>
      </c>
      <c r="H4372" s="7">
        <v>289</v>
      </c>
      <c r="I4372" s="1">
        <v>464</v>
      </c>
      <c r="J4372" s="1">
        <v>66</v>
      </c>
      <c r="K4372" s="1">
        <v>12</v>
      </c>
      <c r="L4372" s="6">
        <v>24</v>
      </c>
    </row>
    <row r="4373" spans="5:12" x14ac:dyDescent="0.3">
      <c r="E4373" s="3" t="s">
        <v>1994</v>
      </c>
      <c r="F4373" s="4"/>
      <c r="G4373" s="5">
        <v>141</v>
      </c>
      <c r="H4373" s="7">
        <v>74</v>
      </c>
      <c r="I4373" s="1">
        <v>39</v>
      </c>
      <c r="J4373" s="1">
        <v>9</v>
      </c>
      <c r="K4373" s="1">
        <v>7</v>
      </c>
      <c r="L4373" s="6">
        <v>12</v>
      </c>
    </row>
    <row r="4374" spans="5:12" x14ac:dyDescent="0.3">
      <c r="E4374" s="3" t="s">
        <v>1025</v>
      </c>
      <c r="F4374" s="4"/>
      <c r="G4374" s="5">
        <v>64</v>
      </c>
      <c r="H4374" s="7">
        <v>20</v>
      </c>
      <c r="I4374" s="1">
        <v>28</v>
      </c>
      <c r="J4374" s="1">
        <v>1</v>
      </c>
      <c r="K4374" s="1">
        <v>0</v>
      </c>
      <c r="L4374" s="6">
        <v>15</v>
      </c>
    </row>
    <row r="4375" spans="5:12" x14ac:dyDescent="0.3">
      <c r="E4375" s="3" t="s">
        <v>1995</v>
      </c>
      <c r="F4375" s="4"/>
      <c r="G4375" s="5">
        <v>5019</v>
      </c>
      <c r="H4375" s="7">
        <v>121</v>
      </c>
      <c r="I4375" s="1">
        <v>1650</v>
      </c>
      <c r="J4375" s="1">
        <v>2073</v>
      </c>
      <c r="K4375" s="1">
        <v>1043</v>
      </c>
      <c r="L4375" s="6">
        <v>132</v>
      </c>
    </row>
    <row r="4376" spans="5:12" x14ac:dyDescent="0.3">
      <c r="E4376" s="3" t="s">
        <v>1996</v>
      </c>
      <c r="F4376" s="4"/>
      <c r="G4376" s="5">
        <v>4606</v>
      </c>
      <c r="H4376" s="7">
        <v>253</v>
      </c>
      <c r="I4376" s="1">
        <v>2319</v>
      </c>
      <c r="J4376" s="1">
        <v>1543</v>
      </c>
      <c r="K4376" s="1">
        <v>344</v>
      </c>
      <c r="L4376" s="6">
        <v>147</v>
      </c>
    </row>
    <row r="4377" spans="5:12" x14ac:dyDescent="0.3">
      <c r="E4377" s="3" t="s">
        <v>1997</v>
      </c>
      <c r="F4377" s="4"/>
      <c r="G4377" s="5">
        <v>4578</v>
      </c>
      <c r="H4377" s="7">
        <v>608</v>
      </c>
      <c r="I4377" s="1">
        <v>2669</v>
      </c>
      <c r="J4377" s="1">
        <v>841</v>
      </c>
      <c r="K4377" s="1">
        <v>193</v>
      </c>
      <c r="L4377" s="6">
        <v>267</v>
      </c>
    </row>
    <row r="4378" spans="5:12" x14ac:dyDescent="0.3">
      <c r="E4378" s="3" t="s">
        <v>1998</v>
      </c>
      <c r="F4378" s="4"/>
      <c r="G4378" s="5">
        <v>1315</v>
      </c>
      <c r="H4378" s="7">
        <v>418</v>
      </c>
      <c r="I4378" s="1">
        <v>674</v>
      </c>
      <c r="J4378" s="1">
        <v>140</v>
      </c>
      <c r="K4378" s="1">
        <v>29</v>
      </c>
      <c r="L4378" s="6">
        <v>54</v>
      </c>
    </row>
    <row r="4379" spans="5:12" x14ac:dyDescent="0.3">
      <c r="E4379" s="3" t="s">
        <v>1999</v>
      </c>
      <c r="F4379" s="4"/>
      <c r="G4379" s="5">
        <v>207</v>
      </c>
      <c r="H4379" s="7">
        <v>125</v>
      </c>
      <c r="I4379" s="1">
        <v>57</v>
      </c>
      <c r="J4379" s="1">
        <v>6</v>
      </c>
      <c r="K4379" s="1">
        <v>5</v>
      </c>
      <c r="L4379" s="6">
        <v>14</v>
      </c>
    </row>
    <row r="4380" spans="5:12" x14ac:dyDescent="0.3">
      <c r="E4380" s="3" t="s">
        <v>1031</v>
      </c>
      <c r="F4380" s="4"/>
      <c r="G4380" s="5">
        <v>109</v>
      </c>
      <c r="H4380" s="7">
        <v>36</v>
      </c>
      <c r="I4380" s="1">
        <v>30</v>
      </c>
      <c r="J4380" s="1">
        <v>5</v>
      </c>
      <c r="K4380" s="1">
        <v>1</v>
      </c>
      <c r="L4380" s="6">
        <v>37</v>
      </c>
    </row>
    <row r="4381" spans="5:12" x14ac:dyDescent="0.3">
      <c r="E4381" s="3" t="s">
        <v>2000</v>
      </c>
      <c r="F4381" s="4"/>
      <c r="G4381" s="5">
        <v>5189</v>
      </c>
      <c r="H4381" s="7">
        <v>116</v>
      </c>
      <c r="I4381" s="1">
        <v>1441</v>
      </c>
      <c r="J4381" s="1">
        <v>2313</v>
      </c>
      <c r="K4381" s="1">
        <v>1175</v>
      </c>
      <c r="L4381" s="6">
        <v>144</v>
      </c>
    </row>
    <row r="4382" spans="5:12" x14ac:dyDescent="0.3">
      <c r="E4382" s="3" t="s">
        <v>2001</v>
      </c>
      <c r="F4382" s="4"/>
      <c r="G4382" s="5">
        <v>4750</v>
      </c>
      <c r="H4382" s="7">
        <v>217</v>
      </c>
      <c r="I4382" s="1">
        <v>2224</v>
      </c>
      <c r="J4382" s="1">
        <v>1794</v>
      </c>
      <c r="K4382" s="1">
        <v>376</v>
      </c>
      <c r="L4382" s="6">
        <v>139</v>
      </c>
    </row>
    <row r="4383" spans="5:12" x14ac:dyDescent="0.3">
      <c r="E4383" s="3" t="s">
        <v>2002</v>
      </c>
      <c r="F4383" s="4"/>
      <c r="G4383" s="5">
        <v>5009</v>
      </c>
      <c r="H4383" s="7">
        <v>557</v>
      </c>
      <c r="I4383" s="1">
        <v>2814</v>
      </c>
      <c r="J4383" s="1">
        <v>1079</v>
      </c>
      <c r="K4383" s="1">
        <v>220</v>
      </c>
      <c r="L4383" s="6">
        <v>339</v>
      </c>
    </row>
    <row r="4384" spans="5:12" x14ac:dyDescent="0.3">
      <c r="E4384" s="3" t="s">
        <v>2003</v>
      </c>
      <c r="F4384" s="4"/>
      <c r="G4384" s="5">
        <v>1270</v>
      </c>
      <c r="H4384" s="7">
        <v>347</v>
      </c>
      <c r="I4384" s="1">
        <v>663</v>
      </c>
      <c r="J4384" s="1">
        <v>153</v>
      </c>
      <c r="K4384" s="1">
        <v>36</v>
      </c>
      <c r="L4384" s="6">
        <v>71</v>
      </c>
    </row>
    <row r="4385" spans="5:12" x14ac:dyDescent="0.3">
      <c r="E4385" s="3" t="s">
        <v>2004</v>
      </c>
      <c r="F4385" s="4"/>
      <c r="G4385" s="5">
        <v>217</v>
      </c>
      <c r="H4385" s="7">
        <v>87</v>
      </c>
      <c r="I4385" s="1">
        <v>85</v>
      </c>
      <c r="J4385" s="1">
        <v>15</v>
      </c>
      <c r="K4385" s="1">
        <v>6</v>
      </c>
      <c r="L4385" s="6">
        <v>24</v>
      </c>
    </row>
    <row r="4386" spans="5:12" x14ac:dyDescent="0.3">
      <c r="E4386" s="3" t="s">
        <v>1037</v>
      </c>
      <c r="F4386" s="4"/>
      <c r="G4386" s="5">
        <v>112</v>
      </c>
      <c r="H4386" s="7">
        <v>32</v>
      </c>
      <c r="I4386" s="1">
        <v>27</v>
      </c>
      <c r="J4386" s="1">
        <v>5</v>
      </c>
      <c r="K4386" s="1">
        <v>1</v>
      </c>
      <c r="L4386" s="6">
        <v>47</v>
      </c>
    </row>
    <row r="4387" spans="5:12" x14ac:dyDescent="0.3">
      <c r="E4387" s="3" t="s">
        <v>2005</v>
      </c>
      <c r="F4387" s="4"/>
      <c r="G4387" s="5">
        <v>2454</v>
      </c>
      <c r="H4387" s="7">
        <v>36</v>
      </c>
      <c r="I4387" s="1">
        <v>590</v>
      </c>
      <c r="J4387" s="1">
        <v>1119</v>
      </c>
      <c r="K4387" s="1">
        <v>639</v>
      </c>
      <c r="L4387" s="6">
        <v>70</v>
      </c>
    </row>
    <row r="4388" spans="5:12" x14ac:dyDescent="0.3">
      <c r="E4388" s="3" t="s">
        <v>2006</v>
      </c>
      <c r="F4388" s="4"/>
      <c r="G4388" s="5">
        <v>2053</v>
      </c>
      <c r="H4388" s="7">
        <v>64</v>
      </c>
      <c r="I4388" s="1">
        <v>811</v>
      </c>
      <c r="J4388" s="1">
        <v>903</v>
      </c>
      <c r="K4388" s="1">
        <v>217</v>
      </c>
      <c r="L4388" s="6">
        <v>58</v>
      </c>
    </row>
    <row r="4389" spans="5:12" x14ac:dyDescent="0.3">
      <c r="E4389" s="3" t="s">
        <v>2007</v>
      </c>
      <c r="F4389" s="4"/>
      <c r="G4389" s="5">
        <v>1911</v>
      </c>
      <c r="H4389" s="7">
        <v>155</v>
      </c>
      <c r="I4389" s="1">
        <v>1025</v>
      </c>
      <c r="J4389" s="1">
        <v>491</v>
      </c>
      <c r="K4389" s="1">
        <v>122</v>
      </c>
      <c r="L4389" s="6">
        <v>118</v>
      </c>
    </row>
    <row r="4390" spans="5:12" x14ac:dyDescent="0.3">
      <c r="E4390" s="3" t="s">
        <v>2008</v>
      </c>
      <c r="F4390" s="4"/>
      <c r="G4390" s="5">
        <v>425</v>
      </c>
      <c r="H4390" s="7">
        <v>96</v>
      </c>
      <c r="I4390" s="1">
        <v>202</v>
      </c>
      <c r="J4390" s="1">
        <v>77</v>
      </c>
      <c r="K4390" s="1">
        <v>22</v>
      </c>
      <c r="L4390" s="6">
        <v>28</v>
      </c>
    </row>
    <row r="4391" spans="5:12" x14ac:dyDescent="0.3">
      <c r="E4391" s="3" t="s">
        <v>2009</v>
      </c>
      <c r="F4391" s="4"/>
      <c r="G4391" s="5">
        <v>68</v>
      </c>
      <c r="H4391" s="7">
        <v>19</v>
      </c>
      <c r="I4391" s="1">
        <v>25</v>
      </c>
      <c r="J4391" s="1">
        <v>13</v>
      </c>
      <c r="K4391" s="1">
        <v>6</v>
      </c>
      <c r="L4391" s="6">
        <v>5</v>
      </c>
    </row>
    <row r="4392" spans="5:12" x14ac:dyDescent="0.3">
      <c r="E4392" s="3" t="s">
        <v>1043</v>
      </c>
      <c r="F4392" s="4"/>
      <c r="G4392" s="5">
        <v>26</v>
      </c>
      <c r="H4392" s="7">
        <v>5</v>
      </c>
      <c r="I4392" s="1">
        <v>6</v>
      </c>
      <c r="J4392" s="1">
        <v>5</v>
      </c>
      <c r="K4392" s="1">
        <v>1</v>
      </c>
      <c r="L4392" s="6">
        <v>9</v>
      </c>
    </row>
    <row r="4393" spans="5:12" x14ac:dyDescent="0.3">
      <c r="E4393" s="3" t="s">
        <v>2010</v>
      </c>
      <c r="F4393" s="4"/>
      <c r="G4393" s="5">
        <v>967</v>
      </c>
      <c r="H4393" s="7">
        <v>10</v>
      </c>
      <c r="I4393" s="1">
        <v>179</v>
      </c>
      <c r="J4393" s="1">
        <v>485</v>
      </c>
      <c r="K4393" s="1">
        <v>269</v>
      </c>
      <c r="L4393" s="6">
        <v>24</v>
      </c>
    </row>
    <row r="4394" spans="5:12" x14ac:dyDescent="0.3">
      <c r="E4394" s="3" t="s">
        <v>2011</v>
      </c>
      <c r="F4394" s="4"/>
      <c r="G4394" s="5">
        <v>686</v>
      </c>
      <c r="H4394" s="7">
        <v>12</v>
      </c>
      <c r="I4394" s="1">
        <v>236</v>
      </c>
      <c r="J4394" s="1">
        <v>319</v>
      </c>
      <c r="K4394" s="1">
        <v>95</v>
      </c>
      <c r="L4394" s="6">
        <v>24</v>
      </c>
    </row>
    <row r="4395" spans="5:12" x14ac:dyDescent="0.3">
      <c r="E4395" s="3" t="s">
        <v>2012</v>
      </c>
      <c r="F4395" s="4"/>
      <c r="G4395" s="5">
        <v>620</v>
      </c>
      <c r="H4395" s="7">
        <v>50</v>
      </c>
      <c r="I4395" s="1">
        <v>271</v>
      </c>
      <c r="J4395" s="1">
        <v>210</v>
      </c>
      <c r="K4395" s="1">
        <v>41</v>
      </c>
      <c r="L4395" s="6">
        <v>48</v>
      </c>
    </row>
    <row r="4396" spans="5:12" x14ac:dyDescent="0.3">
      <c r="E4396" s="3" t="s">
        <v>2013</v>
      </c>
      <c r="F4396" s="4"/>
      <c r="G4396" s="5">
        <v>165</v>
      </c>
      <c r="H4396" s="7">
        <v>18</v>
      </c>
      <c r="I4396" s="1">
        <v>86</v>
      </c>
      <c r="J4396" s="1">
        <v>38</v>
      </c>
      <c r="K4396" s="1">
        <v>12</v>
      </c>
      <c r="L4396" s="6">
        <v>11</v>
      </c>
    </row>
    <row r="4397" spans="5:12" x14ac:dyDescent="0.3">
      <c r="E4397" s="3" t="s">
        <v>2014</v>
      </c>
      <c r="F4397" s="4"/>
      <c r="G4397" s="5">
        <v>33</v>
      </c>
      <c r="H4397" s="7">
        <v>5</v>
      </c>
      <c r="I4397" s="1">
        <v>15</v>
      </c>
      <c r="J4397" s="1">
        <v>7</v>
      </c>
      <c r="K4397" s="1">
        <v>4</v>
      </c>
      <c r="L4397" s="6">
        <v>2</v>
      </c>
    </row>
    <row r="4398" spans="5:12" x14ac:dyDescent="0.3">
      <c r="E4398" s="3" t="s">
        <v>1049</v>
      </c>
      <c r="F4398" s="4"/>
      <c r="G4398" s="5">
        <v>13</v>
      </c>
      <c r="H4398" s="7">
        <v>2</v>
      </c>
      <c r="I4398" s="1">
        <v>6</v>
      </c>
      <c r="J4398" s="1">
        <v>0</v>
      </c>
      <c r="K4398" s="1">
        <v>2</v>
      </c>
      <c r="L4398" s="6">
        <v>3</v>
      </c>
    </row>
    <row r="4399" spans="5:12" x14ac:dyDescent="0.3">
      <c r="E4399" s="3" t="s">
        <v>2015</v>
      </c>
      <c r="F4399" s="4"/>
      <c r="G4399" s="5">
        <v>135</v>
      </c>
      <c r="H4399" s="7">
        <v>1</v>
      </c>
      <c r="I4399" s="1">
        <v>25</v>
      </c>
      <c r="J4399" s="1">
        <v>62</v>
      </c>
      <c r="K4399" s="1">
        <v>45</v>
      </c>
      <c r="L4399" s="6">
        <v>2</v>
      </c>
    </row>
    <row r="4400" spans="5:12" x14ac:dyDescent="0.3">
      <c r="E4400" s="3" t="s">
        <v>2016</v>
      </c>
      <c r="F4400" s="4"/>
      <c r="G4400" s="5">
        <v>101</v>
      </c>
      <c r="H4400" s="7">
        <v>1</v>
      </c>
      <c r="I4400" s="1">
        <v>28</v>
      </c>
      <c r="J4400" s="1">
        <v>48</v>
      </c>
      <c r="K4400" s="1">
        <v>21</v>
      </c>
      <c r="L4400" s="6">
        <v>3</v>
      </c>
    </row>
    <row r="4401" spans="2:14" x14ac:dyDescent="0.3">
      <c r="E4401" s="3" t="s">
        <v>2017</v>
      </c>
      <c r="F4401" s="4"/>
      <c r="G4401" s="5">
        <v>97</v>
      </c>
      <c r="H4401" s="7">
        <v>4</v>
      </c>
      <c r="I4401" s="1">
        <v>34</v>
      </c>
      <c r="J4401" s="1">
        <v>41</v>
      </c>
      <c r="K4401" s="1">
        <v>12</v>
      </c>
      <c r="L4401" s="6">
        <v>6</v>
      </c>
    </row>
    <row r="4402" spans="2:14" x14ac:dyDescent="0.3">
      <c r="E4402" s="3" t="s">
        <v>2018</v>
      </c>
      <c r="F4402" s="4"/>
      <c r="G4402" s="5">
        <v>41</v>
      </c>
      <c r="H4402" s="7">
        <v>6</v>
      </c>
      <c r="I4402" s="1">
        <v>19</v>
      </c>
      <c r="J4402" s="1">
        <v>10</v>
      </c>
      <c r="K4402" s="1">
        <v>3</v>
      </c>
      <c r="L4402" s="6">
        <v>3</v>
      </c>
    </row>
    <row r="4403" spans="2:14" x14ac:dyDescent="0.3">
      <c r="E4403" s="3" t="s">
        <v>2019</v>
      </c>
      <c r="F4403" s="4"/>
      <c r="G4403" s="5">
        <v>8</v>
      </c>
      <c r="H4403" s="7">
        <v>1</v>
      </c>
      <c r="I4403" s="1">
        <v>5</v>
      </c>
      <c r="J4403" s="1">
        <v>0</v>
      </c>
      <c r="K4403" s="1">
        <v>1</v>
      </c>
      <c r="L4403" s="6">
        <v>1</v>
      </c>
    </row>
    <row r="4404" spans="2:14" x14ac:dyDescent="0.3">
      <c r="E4404" s="52" t="s">
        <v>1055</v>
      </c>
      <c r="F4404" s="48"/>
      <c r="G4404" s="49">
        <v>2</v>
      </c>
      <c r="H4404" s="61">
        <v>0</v>
      </c>
      <c r="I4404" s="28">
        <v>1</v>
      </c>
      <c r="J4404" s="28">
        <v>0</v>
      </c>
      <c r="K4404" s="28">
        <v>0</v>
      </c>
      <c r="L4404" s="62">
        <v>1</v>
      </c>
    </row>
    <row r="4406" spans="2:14" x14ac:dyDescent="0.3">
      <c r="B4406" s="35" t="str">
        <f xml:space="preserve"> HYPERLINK("#'目次'!B68", "[62]")</f>
        <v>[62]</v>
      </c>
      <c r="C4406" s="25" t="s">
        <v>14</v>
      </c>
    </row>
    <row r="4409" spans="2:14" x14ac:dyDescent="0.3">
      <c r="C4409" s="25" t="s">
        <v>2022</v>
      </c>
    </row>
    <row r="4410" spans="2:14" ht="25" x14ac:dyDescent="0.3">
      <c r="E4410" s="95"/>
      <c r="F4410" s="96"/>
      <c r="G4410" s="37" t="s">
        <v>16</v>
      </c>
      <c r="H4410" s="41" t="s">
        <v>17</v>
      </c>
      <c r="I4410" s="18" t="s">
        <v>18</v>
      </c>
      <c r="J4410" s="18" t="s">
        <v>19</v>
      </c>
      <c r="K4410" s="18" t="s">
        <v>20</v>
      </c>
      <c r="L4410" s="18" t="s">
        <v>21</v>
      </c>
      <c r="M4410" s="18" t="s">
        <v>22</v>
      </c>
      <c r="N4410" s="34" t="s">
        <v>23</v>
      </c>
    </row>
    <row r="4411" spans="2:14" x14ac:dyDescent="0.3">
      <c r="E4411" s="97"/>
      <c r="F4411" s="98"/>
      <c r="G4411" s="40"/>
      <c r="H4411" s="36"/>
      <c r="I4411" s="19"/>
      <c r="J4411" s="19"/>
      <c r="K4411" s="19"/>
      <c r="L4411" s="19"/>
      <c r="M4411" s="19"/>
      <c r="N4411" s="39"/>
    </row>
    <row r="4412" spans="2:14" x14ac:dyDescent="0.3">
      <c r="E4412" s="54" t="s">
        <v>16</v>
      </c>
      <c r="F4412" s="50"/>
      <c r="G4412" s="38">
        <v>55336</v>
      </c>
      <c r="H4412" s="20">
        <v>10222</v>
      </c>
      <c r="I4412" s="20">
        <v>19178</v>
      </c>
      <c r="J4412" s="20">
        <v>13973</v>
      </c>
      <c r="K4412" s="20">
        <v>7022</v>
      </c>
      <c r="L4412" s="20">
        <v>3794</v>
      </c>
      <c r="M4412" s="20">
        <v>900</v>
      </c>
      <c r="N4412" s="51">
        <v>247</v>
      </c>
    </row>
    <row r="4413" spans="2:14" x14ac:dyDescent="0.3">
      <c r="E4413" s="3" t="s">
        <v>2023</v>
      </c>
      <c r="F4413" s="4"/>
      <c r="G4413" s="29">
        <v>5037</v>
      </c>
      <c r="H4413" s="32">
        <v>2162</v>
      </c>
      <c r="I4413" s="17">
        <v>1946</v>
      </c>
      <c r="J4413" s="17">
        <v>594</v>
      </c>
      <c r="K4413" s="17">
        <v>186</v>
      </c>
      <c r="L4413" s="17">
        <v>96</v>
      </c>
      <c r="M4413" s="17">
        <v>39</v>
      </c>
      <c r="N4413" s="33">
        <v>14</v>
      </c>
    </row>
    <row r="4414" spans="2:14" x14ac:dyDescent="0.3">
      <c r="E4414" s="3" t="s">
        <v>2024</v>
      </c>
      <c r="F4414" s="4"/>
      <c r="G4414" s="5">
        <v>13723</v>
      </c>
      <c r="H4414" s="7">
        <v>2435</v>
      </c>
      <c r="I4414" s="1">
        <v>6078</v>
      </c>
      <c r="J4414" s="1">
        <v>3358</v>
      </c>
      <c r="K4414" s="1">
        <v>1294</v>
      </c>
      <c r="L4414" s="1">
        <v>383</v>
      </c>
      <c r="M4414" s="1">
        <v>154</v>
      </c>
      <c r="N4414" s="6">
        <v>21</v>
      </c>
    </row>
    <row r="4415" spans="2:14" x14ac:dyDescent="0.3">
      <c r="E4415" s="3" t="s">
        <v>2025</v>
      </c>
      <c r="F4415" s="4"/>
      <c r="G4415" s="5">
        <v>4205</v>
      </c>
      <c r="H4415" s="7">
        <v>327</v>
      </c>
      <c r="I4415" s="1">
        <v>1239</v>
      </c>
      <c r="J4415" s="1">
        <v>1321</v>
      </c>
      <c r="K4415" s="1">
        <v>867</v>
      </c>
      <c r="L4415" s="1">
        <v>325</v>
      </c>
      <c r="M4415" s="1">
        <v>116</v>
      </c>
      <c r="N4415" s="6">
        <v>10</v>
      </c>
    </row>
    <row r="4416" spans="2:14" x14ac:dyDescent="0.3">
      <c r="E4416" s="3" t="s">
        <v>2026</v>
      </c>
      <c r="F4416" s="4"/>
      <c r="G4416" s="5">
        <v>1838</v>
      </c>
      <c r="H4416" s="7">
        <v>141</v>
      </c>
      <c r="I4416" s="1">
        <v>398</v>
      </c>
      <c r="J4416" s="1">
        <v>537</v>
      </c>
      <c r="K4416" s="1">
        <v>502</v>
      </c>
      <c r="L4416" s="1">
        <v>231</v>
      </c>
      <c r="M4416" s="1">
        <v>29</v>
      </c>
      <c r="N4416" s="6">
        <v>0</v>
      </c>
    </row>
    <row r="4417" spans="2:14" x14ac:dyDescent="0.3">
      <c r="E4417" s="3" t="s">
        <v>2027</v>
      </c>
      <c r="F4417" s="4"/>
      <c r="G4417" s="5">
        <v>915</v>
      </c>
      <c r="H4417" s="7">
        <v>62</v>
      </c>
      <c r="I4417" s="1">
        <v>127</v>
      </c>
      <c r="J4417" s="1">
        <v>177</v>
      </c>
      <c r="K4417" s="1">
        <v>222</v>
      </c>
      <c r="L4417" s="1">
        <v>303</v>
      </c>
      <c r="M4417" s="1">
        <v>21</v>
      </c>
      <c r="N4417" s="6">
        <v>3</v>
      </c>
    </row>
    <row r="4418" spans="2:14" x14ac:dyDescent="0.3">
      <c r="E4418" s="3" t="s">
        <v>992</v>
      </c>
      <c r="F4418" s="4"/>
      <c r="G4418" s="5">
        <v>88</v>
      </c>
      <c r="H4418" s="7">
        <v>3</v>
      </c>
      <c r="I4418" s="1">
        <v>9</v>
      </c>
      <c r="J4418" s="1">
        <v>14</v>
      </c>
      <c r="K4418" s="1">
        <v>17</v>
      </c>
      <c r="L4418" s="1">
        <v>24</v>
      </c>
      <c r="M4418" s="1">
        <v>20</v>
      </c>
      <c r="N4418" s="6">
        <v>1</v>
      </c>
    </row>
    <row r="4419" spans="2:14" x14ac:dyDescent="0.3">
      <c r="E4419" s="3" t="s">
        <v>2028</v>
      </c>
      <c r="F4419" s="4"/>
      <c r="G4419" s="5">
        <v>7700</v>
      </c>
      <c r="H4419" s="7">
        <v>2650</v>
      </c>
      <c r="I4419" s="1">
        <v>3053</v>
      </c>
      <c r="J4419" s="1">
        <v>1362</v>
      </c>
      <c r="K4419" s="1">
        <v>385</v>
      </c>
      <c r="L4419" s="1">
        <v>133</v>
      </c>
      <c r="M4419" s="1">
        <v>92</v>
      </c>
      <c r="N4419" s="6">
        <v>25</v>
      </c>
    </row>
    <row r="4420" spans="2:14" x14ac:dyDescent="0.3">
      <c r="E4420" s="3" t="s">
        <v>2029</v>
      </c>
      <c r="F4420" s="4"/>
      <c r="G4420" s="5">
        <v>14233</v>
      </c>
      <c r="H4420" s="7">
        <v>1999</v>
      </c>
      <c r="I4420" s="1">
        <v>5067</v>
      </c>
      <c r="J4420" s="1">
        <v>4464</v>
      </c>
      <c r="K4420" s="1">
        <v>1821</v>
      </c>
      <c r="L4420" s="1">
        <v>648</v>
      </c>
      <c r="M4420" s="1">
        <v>201</v>
      </c>
      <c r="N4420" s="6">
        <v>33</v>
      </c>
    </row>
    <row r="4421" spans="2:14" x14ac:dyDescent="0.3">
      <c r="E4421" s="3" t="s">
        <v>2030</v>
      </c>
      <c r="F4421" s="4"/>
      <c r="G4421" s="5">
        <v>4005</v>
      </c>
      <c r="H4421" s="7">
        <v>241</v>
      </c>
      <c r="I4421" s="1">
        <v>761</v>
      </c>
      <c r="J4421" s="1">
        <v>1306</v>
      </c>
      <c r="K4421" s="1">
        <v>974</v>
      </c>
      <c r="L4421" s="1">
        <v>606</v>
      </c>
      <c r="M4421" s="1">
        <v>107</v>
      </c>
      <c r="N4421" s="6">
        <v>10</v>
      </c>
    </row>
    <row r="4422" spans="2:14" x14ac:dyDescent="0.3">
      <c r="E4422" s="3" t="s">
        <v>2031</v>
      </c>
      <c r="F4422" s="4"/>
      <c r="G4422" s="5">
        <v>1796</v>
      </c>
      <c r="H4422" s="7">
        <v>91</v>
      </c>
      <c r="I4422" s="1">
        <v>266</v>
      </c>
      <c r="J4422" s="1">
        <v>512</v>
      </c>
      <c r="K4422" s="1">
        <v>476</v>
      </c>
      <c r="L4422" s="1">
        <v>417</v>
      </c>
      <c r="M4422" s="1">
        <v>31</v>
      </c>
      <c r="N4422" s="6">
        <v>3</v>
      </c>
    </row>
    <row r="4423" spans="2:14" x14ac:dyDescent="0.3">
      <c r="E4423" s="3" t="s">
        <v>2032</v>
      </c>
      <c r="F4423" s="4"/>
      <c r="G4423" s="5">
        <v>876</v>
      </c>
      <c r="H4423" s="7">
        <v>28</v>
      </c>
      <c r="I4423" s="1">
        <v>69</v>
      </c>
      <c r="J4423" s="1">
        <v>152</v>
      </c>
      <c r="K4423" s="1">
        <v>158</v>
      </c>
      <c r="L4423" s="1">
        <v>447</v>
      </c>
      <c r="M4423" s="1">
        <v>18</v>
      </c>
      <c r="N4423" s="6">
        <v>4</v>
      </c>
    </row>
    <row r="4424" spans="2:14" x14ac:dyDescent="0.3">
      <c r="E4424" s="3" t="s">
        <v>998</v>
      </c>
      <c r="F4424" s="4"/>
      <c r="G4424" s="5">
        <v>213</v>
      </c>
      <c r="H4424" s="7">
        <v>9</v>
      </c>
      <c r="I4424" s="1">
        <v>12</v>
      </c>
      <c r="J4424" s="1">
        <v>37</v>
      </c>
      <c r="K4424" s="1">
        <v>41</v>
      </c>
      <c r="L4424" s="1">
        <v>78</v>
      </c>
      <c r="M4424" s="1">
        <v>35</v>
      </c>
      <c r="N4424" s="6">
        <v>1</v>
      </c>
    </row>
    <row r="4425" spans="2:14" x14ac:dyDescent="0.3">
      <c r="E4425" s="3" t="s">
        <v>2033</v>
      </c>
      <c r="F4425" s="4"/>
      <c r="G4425" s="5">
        <v>79</v>
      </c>
      <c r="H4425" s="7">
        <v>17</v>
      </c>
      <c r="I4425" s="1">
        <v>28</v>
      </c>
      <c r="J4425" s="1">
        <v>17</v>
      </c>
      <c r="K4425" s="1">
        <v>7</v>
      </c>
      <c r="L4425" s="1">
        <v>5</v>
      </c>
      <c r="M4425" s="1">
        <v>4</v>
      </c>
      <c r="N4425" s="6">
        <v>1</v>
      </c>
    </row>
    <row r="4426" spans="2:14" x14ac:dyDescent="0.3">
      <c r="E4426" s="3" t="s">
        <v>2034</v>
      </c>
      <c r="F4426" s="4"/>
      <c r="G4426" s="5">
        <v>176</v>
      </c>
      <c r="H4426" s="7">
        <v>18</v>
      </c>
      <c r="I4426" s="1">
        <v>51</v>
      </c>
      <c r="J4426" s="1">
        <v>56</v>
      </c>
      <c r="K4426" s="1">
        <v>20</v>
      </c>
      <c r="L4426" s="1">
        <v>21</v>
      </c>
      <c r="M4426" s="1">
        <v>5</v>
      </c>
      <c r="N4426" s="6">
        <v>5</v>
      </c>
    </row>
    <row r="4427" spans="2:14" x14ac:dyDescent="0.3">
      <c r="E4427" s="3" t="s">
        <v>2035</v>
      </c>
      <c r="F4427" s="4"/>
      <c r="G4427" s="5">
        <v>80</v>
      </c>
      <c r="H4427" s="7">
        <v>6</v>
      </c>
      <c r="I4427" s="1">
        <v>12</v>
      </c>
      <c r="J4427" s="1">
        <v>17</v>
      </c>
      <c r="K4427" s="1">
        <v>15</v>
      </c>
      <c r="L4427" s="1">
        <v>23</v>
      </c>
      <c r="M4427" s="1">
        <v>6</v>
      </c>
      <c r="N4427" s="6">
        <v>1</v>
      </c>
    </row>
    <row r="4428" spans="2:14" x14ac:dyDescent="0.3">
      <c r="E4428" s="3" t="s">
        <v>2036</v>
      </c>
      <c r="F4428" s="4"/>
      <c r="G4428" s="5">
        <v>32</v>
      </c>
      <c r="H4428" s="7">
        <v>2</v>
      </c>
      <c r="I4428" s="1">
        <v>7</v>
      </c>
      <c r="J4428" s="1">
        <v>6</v>
      </c>
      <c r="K4428" s="1">
        <v>5</v>
      </c>
      <c r="L4428" s="1">
        <v>8</v>
      </c>
      <c r="M4428" s="1">
        <v>2</v>
      </c>
      <c r="N4428" s="6">
        <v>2</v>
      </c>
    </row>
    <row r="4429" spans="2:14" x14ac:dyDescent="0.3">
      <c r="E4429" s="3" t="s">
        <v>2037</v>
      </c>
      <c r="F4429" s="4"/>
      <c r="G4429" s="5">
        <v>29</v>
      </c>
      <c r="H4429" s="7">
        <v>2</v>
      </c>
      <c r="I4429" s="1">
        <v>5</v>
      </c>
      <c r="J4429" s="1">
        <v>5</v>
      </c>
      <c r="K4429" s="1">
        <v>7</v>
      </c>
      <c r="L4429" s="1">
        <v>9</v>
      </c>
      <c r="M4429" s="1">
        <v>1</v>
      </c>
      <c r="N4429" s="6">
        <v>0</v>
      </c>
    </row>
    <row r="4430" spans="2:14" x14ac:dyDescent="0.3">
      <c r="E4430" s="52" t="s">
        <v>1004</v>
      </c>
      <c r="F4430" s="48"/>
      <c r="G4430" s="49">
        <v>8</v>
      </c>
      <c r="H4430" s="61">
        <v>0</v>
      </c>
      <c r="I4430" s="28">
        <v>0</v>
      </c>
      <c r="J4430" s="28">
        <v>1</v>
      </c>
      <c r="K4430" s="28">
        <v>0</v>
      </c>
      <c r="L4430" s="28">
        <v>4</v>
      </c>
      <c r="M4430" s="28">
        <v>3</v>
      </c>
      <c r="N4430" s="62">
        <v>0</v>
      </c>
    </row>
    <row r="4432" spans="2:14" x14ac:dyDescent="0.3">
      <c r="B4432" s="35" t="str">
        <f xml:space="preserve"> HYPERLINK("#'目次'!B69", "[63]")</f>
        <v>[63]</v>
      </c>
      <c r="C4432" s="25" t="s">
        <v>54</v>
      </c>
    </row>
    <row r="4435" spans="3:12" x14ac:dyDescent="0.3">
      <c r="C4435" s="25" t="s">
        <v>2022</v>
      </c>
    </row>
    <row r="4436" spans="3:12" ht="37.5" x14ac:dyDescent="0.3">
      <c r="E4436" s="95"/>
      <c r="F4436" s="96"/>
      <c r="G4436" s="37" t="s">
        <v>16</v>
      </c>
      <c r="H4436" s="41" t="s">
        <v>55</v>
      </c>
      <c r="I4436" s="18" t="s">
        <v>56</v>
      </c>
      <c r="J4436" s="18" t="s">
        <v>57</v>
      </c>
      <c r="K4436" s="18" t="s">
        <v>58</v>
      </c>
      <c r="L4436" s="34" t="s">
        <v>59</v>
      </c>
    </row>
    <row r="4437" spans="3:12" x14ac:dyDescent="0.3">
      <c r="E4437" s="97"/>
      <c r="F4437" s="98"/>
      <c r="G4437" s="40"/>
      <c r="H4437" s="36"/>
      <c r="I4437" s="19"/>
      <c r="J4437" s="19"/>
      <c r="K4437" s="19"/>
      <c r="L4437" s="39"/>
    </row>
    <row r="4438" spans="3:12" x14ac:dyDescent="0.3">
      <c r="E4438" s="54" t="s">
        <v>16</v>
      </c>
      <c r="F4438" s="50"/>
      <c r="G4438" s="38">
        <v>55336</v>
      </c>
      <c r="H4438" s="20">
        <v>4906</v>
      </c>
      <c r="I4438" s="20">
        <v>24562</v>
      </c>
      <c r="J4438" s="20">
        <v>17342</v>
      </c>
      <c r="K4438" s="20">
        <v>6139</v>
      </c>
      <c r="L4438" s="51">
        <v>2387</v>
      </c>
    </row>
    <row r="4439" spans="3:12" x14ac:dyDescent="0.3">
      <c r="E4439" s="3" t="s">
        <v>2023</v>
      </c>
      <c r="F4439" s="4"/>
      <c r="G4439" s="29">
        <v>5037</v>
      </c>
      <c r="H4439" s="32">
        <v>91</v>
      </c>
      <c r="I4439" s="17">
        <v>1165</v>
      </c>
      <c r="J4439" s="17">
        <v>2233</v>
      </c>
      <c r="K4439" s="17">
        <v>1427</v>
      </c>
      <c r="L4439" s="33">
        <v>121</v>
      </c>
    </row>
    <row r="4440" spans="3:12" x14ac:dyDescent="0.3">
      <c r="E4440" s="3" t="s">
        <v>2024</v>
      </c>
      <c r="F4440" s="4"/>
      <c r="G4440" s="5">
        <v>13723</v>
      </c>
      <c r="H4440" s="7">
        <v>577</v>
      </c>
      <c r="I4440" s="1">
        <v>6113</v>
      </c>
      <c r="J4440" s="1">
        <v>5268</v>
      </c>
      <c r="K4440" s="1">
        <v>1387</v>
      </c>
      <c r="L4440" s="6">
        <v>378</v>
      </c>
    </row>
    <row r="4441" spans="3:12" x14ac:dyDescent="0.3">
      <c r="E4441" s="3" t="s">
        <v>2025</v>
      </c>
      <c r="F4441" s="4"/>
      <c r="G4441" s="5">
        <v>4205</v>
      </c>
      <c r="H4441" s="7">
        <v>446</v>
      </c>
      <c r="I4441" s="1">
        <v>2395</v>
      </c>
      <c r="J4441" s="1">
        <v>936</v>
      </c>
      <c r="K4441" s="1">
        <v>175</v>
      </c>
      <c r="L4441" s="6">
        <v>253</v>
      </c>
    </row>
    <row r="4442" spans="3:12" x14ac:dyDescent="0.3">
      <c r="E4442" s="3" t="s">
        <v>2026</v>
      </c>
      <c r="F4442" s="4"/>
      <c r="G4442" s="5">
        <v>1838</v>
      </c>
      <c r="H4442" s="7">
        <v>300</v>
      </c>
      <c r="I4442" s="1">
        <v>1081</v>
      </c>
      <c r="J4442" s="1">
        <v>302</v>
      </c>
      <c r="K4442" s="1">
        <v>72</v>
      </c>
      <c r="L4442" s="6">
        <v>83</v>
      </c>
    </row>
    <row r="4443" spans="3:12" x14ac:dyDescent="0.3">
      <c r="E4443" s="3" t="s">
        <v>2027</v>
      </c>
      <c r="F4443" s="4"/>
      <c r="G4443" s="5">
        <v>915</v>
      </c>
      <c r="H4443" s="7">
        <v>309</v>
      </c>
      <c r="I4443" s="1">
        <v>387</v>
      </c>
      <c r="J4443" s="1">
        <v>106</v>
      </c>
      <c r="K4443" s="1">
        <v>41</v>
      </c>
      <c r="L4443" s="6">
        <v>72</v>
      </c>
    </row>
    <row r="4444" spans="3:12" x14ac:dyDescent="0.3">
      <c r="E4444" s="3" t="s">
        <v>992</v>
      </c>
      <c r="F4444" s="4"/>
      <c r="G4444" s="5">
        <v>88</v>
      </c>
      <c r="H4444" s="7">
        <v>25</v>
      </c>
      <c r="I4444" s="1">
        <v>23</v>
      </c>
      <c r="J4444" s="1">
        <v>6</v>
      </c>
      <c r="K4444" s="1">
        <v>4</v>
      </c>
      <c r="L4444" s="6">
        <v>30</v>
      </c>
    </row>
    <row r="4445" spans="3:12" x14ac:dyDescent="0.3">
      <c r="E4445" s="3" t="s">
        <v>2028</v>
      </c>
      <c r="F4445" s="4"/>
      <c r="G4445" s="5">
        <v>7700</v>
      </c>
      <c r="H4445" s="7">
        <v>180</v>
      </c>
      <c r="I4445" s="1">
        <v>2351</v>
      </c>
      <c r="J4445" s="1">
        <v>3169</v>
      </c>
      <c r="K4445" s="1">
        <v>1763</v>
      </c>
      <c r="L4445" s="6">
        <v>237</v>
      </c>
    </row>
    <row r="4446" spans="3:12" x14ac:dyDescent="0.3">
      <c r="E4446" s="3" t="s">
        <v>2029</v>
      </c>
      <c r="F4446" s="4"/>
      <c r="G4446" s="5">
        <v>14233</v>
      </c>
      <c r="H4446" s="7">
        <v>1011</v>
      </c>
      <c r="I4446" s="1">
        <v>7247</v>
      </c>
      <c r="J4446" s="1">
        <v>4343</v>
      </c>
      <c r="K4446" s="1">
        <v>1076</v>
      </c>
      <c r="L4446" s="6">
        <v>556</v>
      </c>
    </row>
    <row r="4447" spans="3:12" x14ac:dyDescent="0.3">
      <c r="E4447" s="3" t="s">
        <v>2030</v>
      </c>
      <c r="F4447" s="4"/>
      <c r="G4447" s="5">
        <v>4005</v>
      </c>
      <c r="H4447" s="7">
        <v>795</v>
      </c>
      <c r="I4447" s="1">
        <v>2228</v>
      </c>
      <c r="J4447" s="1">
        <v>604</v>
      </c>
      <c r="K4447" s="1">
        <v>110</v>
      </c>
      <c r="L4447" s="6">
        <v>268</v>
      </c>
    </row>
    <row r="4448" spans="3:12" x14ac:dyDescent="0.3">
      <c r="E4448" s="3" t="s">
        <v>2031</v>
      </c>
      <c r="F4448" s="4"/>
      <c r="G4448" s="5">
        <v>1796</v>
      </c>
      <c r="H4448" s="7">
        <v>513</v>
      </c>
      <c r="I4448" s="1">
        <v>987</v>
      </c>
      <c r="J4448" s="1">
        <v>176</v>
      </c>
      <c r="K4448" s="1">
        <v>42</v>
      </c>
      <c r="L4448" s="6">
        <v>78</v>
      </c>
    </row>
    <row r="4449" spans="2:14" x14ac:dyDescent="0.3">
      <c r="E4449" s="3" t="s">
        <v>2032</v>
      </c>
      <c r="F4449" s="4"/>
      <c r="G4449" s="5">
        <v>876</v>
      </c>
      <c r="H4449" s="7">
        <v>466</v>
      </c>
      <c r="I4449" s="1">
        <v>294</v>
      </c>
      <c r="J4449" s="1">
        <v>59</v>
      </c>
      <c r="K4449" s="1">
        <v>10</v>
      </c>
      <c r="L4449" s="6">
        <v>47</v>
      </c>
    </row>
    <row r="4450" spans="2:14" x14ac:dyDescent="0.3">
      <c r="E4450" s="3" t="s">
        <v>998</v>
      </c>
      <c r="F4450" s="4"/>
      <c r="G4450" s="5">
        <v>213</v>
      </c>
      <c r="H4450" s="7">
        <v>76</v>
      </c>
      <c r="I4450" s="1">
        <v>64</v>
      </c>
      <c r="J4450" s="1">
        <v>11</v>
      </c>
      <c r="K4450" s="1">
        <v>7</v>
      </c>
      <c r="L4450" s="6">
        <v>55</v>
      </c>
    </row>
    <row r="4451" spans="2:14" x14ac:dyDescent="0.3">
      <c r="E4451" s="3" t="s">
        <v>2033</v>
      </c>
      <c r="F4451" s="4"/>
      <c r="G4451" s="5">
        <v>79</v>
      </c>
      <c r="H4451" s="7">
        <v>5</v>
      </c>
      <c r="I4451" s="1">
        <v>28</v>
      </c>
      <c r="J4451" s="1">
        <v>27</v>
      </c>
      <c r="K4451" s="1">
        <v>6</v>
      </c>
      <c r="L4451" s="6">
        <v>13</v>
      </c>
    </row>
    <row r="4452" spans="2:14" x14ac:dyDescent="0.3">
      <c r="E4452" s="3" t="s">
        <v>2034</v>
      </c>
      <c r="F4452" s="4"/>
      <c r="G4452" s="5">
        <v>176</v>
      </c>
      <c r="H4452" s="7">
        <v>28</v>
      </c>
      <c r="I4452" s="1">
        <v>79</v>
      </c>
      <c r="J4452" s="1">
        <v>43</v>
      </c>
      <c r="K4452" s="1">
        <v>4</v>
      </c>
      <c r="L4452" s="6">
        <v>22</v>
      </c>
    </row>
    <row r="4453" spans="2:14" x14ac:dyDescent="0.3">
      <c r="E4453" s="3" t="s">
        <v>2035</v>
      </c>
      <c r="F4453" s="4"/>
      <c r="G4453" s="5">
        <v>80</v>
      </c>
      <c r="H4453" s="7">
        <v>27</v>
      </c>
      <c r="I4453" s="1">
        <v>29</v>
      </c>
      <c r="J4453" s="1">
        <v>10</v>
      </c>
      <c r="K4453" s="1">
        <v>0</v>
      </c>
      <c r="L4453" s="6">
        <v>14</v>
      </c>
    </row>
    <row r="4454" spans="2:14" x14ac:dyDescent="0.3">
      <c r="E4454" s="3" t="s">
        <v>2036</v>
      </c>
      <c r="F4454" s="4"/>
      <c r="G4454" s="5">
        <v>32</v>
      </c>
      <c r="H4454" s="7">
        <v>11</v>
      </c>
      <c r="I4454" s="1">
        <v>12</v>
      </c>
      <c r="J4454" s="1">
        <v>4</v>
      </c>
      <c r="K4454" s="1">
        <v>3</v>
      </c>
      <c r="L4454" s="6">
        <v>2</v>
      </c>
    </row>
    <row r="4455" spans="2:14" x14ac:dyDescent="0.3">
      <c r="E4455" s="3" t="s">
        <v>2037</v>
      </c>
      <c r="F4455" s="4"/>
      <c r="G4455" s="5">
        <v>29</v>
      </c>
      <c r="H4455" s="7">
        <v>8</v>
      </c>
      <c r="I4455" s="1">
        <v>9</v>
      </c>
      <c r="J4455" s="1">
        <v>5</v>
      </c>
      <c r="K4455" s="1">
        <v>0</v>
      </c>
      <c r="L4455" s="6">
        <v>7</v>
      </c>
    </row>
    <row r="4456" spans="2:14" x14ac:dyDescent="0.3">
      <c r="E4456" s="52" t="s">
        <v>1004</v>
      </c>
      <c r="F4456" s="48"/>
      <c r="G4456" s="49">
        <v>8</v>
      </c>
      <c r="H4456" s="61">
        <v>1</v>
      </c>
      <c r="I4456" s="28">
        <v>1</v>
      </c>
      <c r="J4456" s="28">
        <v>0</v>
      </c>
      <c r="K4456" s="28">
        <v>0</v>
      </c>
      <c r="L4456" s="62">
        <v>6</v>
      </c>
    </row>
    <row r="4458" spans="2:14" x14ac:dyDescent="0.3">
      <c r="B4458" s="35" t="str">
        <f xml:space="preserve"> HYPERLINK("#'目次'!B70", "[64]")</f>
        <v>[64]</v>
      </c>
      <c r="C4458" s="25" t="s">
        <v>14</v>
      </c>
    </row>
    <row r="4461" spans="2:14" x14ac:dyDescent="0.3">
      <c r="C4461" s="25" t="s">
        <v>2040</v>
      </c>
    </row>
    <row r="4462" spans="2:14" ht="25" x14ac:dyDescent="0.3">
      <c r="E4462" s="95"/>
      <c r="F4462" s="96"/>
      <c r="G4462" s="37" t="s">
        <v>16</v>
      </c>
      <c r="H4462" s="41" t="s">
        <v>17</v>
      </c>
      <c r="I4462" s="18" t="s">
        <v>18</v>
      </c>
      <c r="J4462" s="18" t="s">
        <v>19</v>
      </c>
      <c r="K4462" s="18" t="s">
        <v>20</v>
      </c>
      <c r="L4462" s="18" t="s">
        <v>21</v>
      </c>
      <c r="M4462" s="18" t="s">
        <v>22</v>
      </c>
      <c r="N4462" s="34" t="s">
        <v>23</v>
      </c>
    </row>
    <row r="4463" spans="2:14" x14ac:dyDescent="0.3">
      <c r="E4463" s="97"/>
      <c r="F4463" s="98"/>
      <c r="G4463" s="40"/>
      <c r="H4463" s="36"/>
      <c r="I4463" s="19"/>
      <c r="J4463" s="19"/>
      <c r="K4463" s="19"/>
      <c r="L4463" s="19"/>
      <c r="M4463" s="19"/>
      <c r="N4463" s="39"/>
    </row>
    <row r="4464" spans="2:14" x14ac:dyDescent="0.3">
      <c r="E4464" s="54" t="s">
        <v>16</v>
      </c>
      <c r="F4464" s="50"/>
      <c r="G4464" s="38">
        <v>55336</v>
      </c>
      <c r="H4464" s="20">
        <v>10222</v>
      </c>
      <c r="I4464" s="20">
        <v>19178</v>
      </c>
      <c r="J4464" s="20">
        <v>13973</v>
      </c>
      <c r="K4464" s="20">
        <v>7022</v>
      </c>
      <c r="L4464" s="20">
        <v>3794</v>
      </c>
      <c r="M4464" s="20">
        <v>900</v>
      </c>
      <c r="N4464" s="51">
        <v>247</v>
      </c>
    </row>
    <row r="4465" spans="5:14" x14ac:dyDescent="0.3">
      <c r="E4465" s="3" t="s">
        <v>2041</v>
      </c>
      <c r="F4465" s="4"/>
      <c r="G4465" s="29">
        <v>155</v>
      </c>
      <c r="H4465" s="32">
        <v>35</v>
      </c>
      <c r="I4465" s="17">
        <v>55</v>
      </c>
      <c r="J4465" s="17">
        <v>44</v>
      </c>
      <c r="K4465" s="17">
        <v>15</v>
      </c>
      <c r="L4465" s="17">
        <v>5</v>
      </c>
      <c r="M4465" s="17">
        <v>1</v>
      </c>
      <c r="N4465" s="33">
        <v>0</v>
      </c>
    </row>
    <row r="4466" spans="5:14" ht="25" x14ac:dyDescent="0.3">
      <c r="E4466" s="3" t="s">
        <v>2042</v>
      </c>
      <c r="F4466" s="4"/>
      <c r="G4466" s="5">
        <v>212</v>
      </c>
      <c r="H4466" s="7">
        <v>25</v>
      </c>
      <c r="I4466" s="1">
        <v>62</v>
      </c>
      <c r="J4466" s="1">
        <v>60</v>
      </c>
      <c r="K4466" s="1">
        <v>43</v>
      </c>
      <c r="L4466" s="1">
        <v>19</v>
      </c>
      <c r="M4466" s="1">
        <v>3</v>
      </c>
      <c r="N4466" s="6">
        <v>0</v>
      </c>
    </row>
    <row r="4467" spans="5:14" ht="25" x14ac:dyDescent="0.3">
      <c r="E4467" s="3" t="s">
        <v>2043</v>
      </c>
      <c r="F4467" s="4"/>
      <c r="G4467" s="5">
        <v>48</v>
      </c>
      <c r="H4467" s="7">
        <v>1</v>
      </c>
      <c r="I4467" s="1">
        <v>7</v>
      </c>
      <c r="J4467" s="1">
        <v>14</v>
      </c>
      <c r="K4467" s="1">
        <v>14</v>
      </c>
      <c r="L4467" s="1">
        <v>12</v>
      </c>
      <c r="M4467" s="1">
        <v>0</v>
      </c>
      <c r="N4467" s="6">
        <v>0</v>
      </c>
    </row>
    <row r="4468" spans="5:14" ht="25" x14ac:dyDescent="0.3">
      <c r="E4468" s="3" t="s">
        <v>2044</v>
      </c>
      <c r="F4468" s="4"/>
      <c r="G4468" s="5">
        <v>28</v>
      </c>
      <c r="H4468" s="7">
        <v>2</v>
      </c>
      <c r="I4468" s="1">
        <v>3</v>
      </c>
      <c r="J4468" s="1">
        <v>12</v>
      </c>
      <c r="K4468" s="1">
        <v>7</v>
      </c>
      <c r="L4468" s="1">
        <v>4</v>
      </c>
      <c r="M4468" s="1">
        <v>0</v>
      </c>
      <c r="N4468" s="6">
        <v>0</v>
      </c>
    </row>
    <row r="4469" spans="5:14" x14ac:dyDescent="0.3">
      <c r="E4469" s="3" t="s">
        <v>2045</v>
      </c>
      <c r="F4469" s="4"/>
      <c r="G4469" s="5">
        <v>7</v>
      </c>
      <c r="H4469" s="7">
        <v>0</v>
      </c>
      <c r="I4469" s="1">
        <v>0</v>
      </c>
      <c r="J4469" s="1">
        <v>1</v>
      </c>
      <c r="K4469" s="1">
        <v>1</v>
      </c>
      <c r="L4469" s="1">
        <v>5</v>
      </c>
      <c r="M4469" s="1">
        <v>0</v>
      </c>
      <c r="N4469" s="6">
        <v>0</v>
      </c>
    </row>
    <row r="4470" spans="5:14" x14ac:dyDescent="0.3">
      <c r="E4470" s="3" t="s">
        <v>1013</v>
      </c>
      <c r="F4470" s="4"/>
      <c r="G4470" s="5">
        <v>3</v>
      </c>
      <c r="H4470" s="7">
        <v>2</v>
      </c>
      <c r="I4470" s="1">
        <v>0</v>
      </c>
      <c r="J4470" s="1">
        <v>0</v>
      </c>
      <c r="K4470" s="1">
        <v>0</v>
      </c>
      <c r="L4470" s="1">
        <v>1</v>
      </c>
      <c r="M4470" s="1">
        <v>0</v>
      </c>
      <c r="N4470" s="6">
        <v>0</v>
      </c>
    </row>
    <row r="4471" spans="5:14" x14ac:dyDescent="0.3">
      <c r="E4471" s="3" t="s">
        <v>2046</v>
      </c>
      <c r="F4471" s="4"/>
      <c r="G4471" s="5">
        <v>801</v>
      </c>
      <c r="H4471" s="7">
        <v>245</v>
      </c>
      <c r="I4471" s="1">
        <v>300</v>
      </c>
      <c r="J4471" s="1">
        <v>183</v>
      </c>
      <c r="K4471" s="1">
        <v>47</v>
      </c>
      <c r="L4471" s="1">
        <v>23</v>
      </c>
      <c r="M4471" s="1">
        <v>2</v>
      </c>
      <c r="N4471" s="6">
        <v>1</v>
      </c>
    </row>
    <row r="4472" spans="5:14" ht="25" x14ac:dyDescent="0.3">
      <c r="E4472" s="3" t="s">
        <v>2047</v>
      </c>
      <c r="F4472" s="4"/>
      <c r="G4472" s="5">
        <v>1643</v>
      </c>
      <c r="H4472" s="7">
        <v>217</v>
      </c>
      <c r="I4472" s="1">
        <v>482</v>
      </c>
      <c r="J4472" s="1">
        <v>575</v>
      </c>
      <c r="K4472" s="1">
        <v>240</v>
      </c>
      <c r="L4472" s="1">
        <v>116</v>
      </c>
      <c r="M4472" s="1">
        <v>12</v>
      </c>
      <c r="N4472" s="6">
        <v>1</v>
      </c>
    </row>
    <row r="4473" spans="5:14" ht="25" x14ac:dyDescent="0.3">
      <c r="E4473" s="3" t="s">
        <v>2048</v>
      </c>
      <c r="F4473" s="4"/>
      <c r="G4473" s="5">
        <v>472</v>
      </c>
      <c r="H4473" s="7">
        <v>28</v>
      </c>
      <c r="I4473" s="1">
        <v>84</v>
      </c>
      <c r="J4473" s="1">
        <v>133</v>
      </c>
      <c r="K4473" s="1">
        <v>107</v>
      </c>
      <c r="L4473" s="1">
        <v>104</v>
      </c>
      <c r="M4473" s="1">
        <v>15</v>
      </c>
      <c r="N4473" s="6">
        <v>1</v>
      </c>
    </row>
    <row r="4474" spans="5:14" ht="25" x14ac:dyDescent="0.3">
      <c r="E4474" s="3" t="s">
        <v>2049</v>
      </c>
      <c r="F4474" s="4"/>
      <c r="G4474" s="5">
        <v>252</v>
      </c>
      <c r="H4474" s="7">
        <v>18</v>
      </c>
      <c r="I4474" s="1">
        <v>30</v>
      </c>
      <c r="J4474" s="1">
        <v>62</v>
      </c>
      <c r="K4474" s="1">
        <v>77</v>
      </c>
      <c r="L4474" s="1">
        <v>64</v>
      </c>
      <c r="M4474" s="1">
        <v>1</v>
      </c>
      <c r="N4474" s="6">
        <v>0</v>
      </c>
    </row>
    <row r="4475" spans="5:14" x14ac:dyDescent="0.3">
      <c r="E4475" s="3" t="s">
        <v>2050</v>
      </c>
      <c r="F4475" s="4"/>
      <c r="G4475" s="5">
        <v>95</v>
      </c>
      <c r="H4475" s="7">
        <v>1</v>
      </c>
      <c r="I4475" s="1">
        <v>7</v>
      </c>
      <c r="J4475" s="1">
        <v>17</v>
      </c>
      <c r="K4475" s="1">
        <v>19</v>
      </c>
      <c r="L4475" s="1">
        <v>49</v>
      </c>
      <c r="M4475" s="1">
        <v>1</v>
      </c>
      <c r="N4475" s="6">
        <v>1</v>
      </c>
    </row>
    <row r="4476" spans="5:14" x14ac:dyDescent="0.3">
      <c r="E4476" s="3" t="s">
        <v>1019</v>
      </c>
      <c r="F4476" s="4"/>
      <c r="G4476" s="5">
        <v>11</v>
      </c>
      <c r="H4476" s="7">
        <v>0</v>
      </c>
      <c r="I4476" s="1">
        <v>1</v>
      </c>
      <c r="J4476" s="1">
        <v>3</v>
      </c>
      <c r="K4476" s="1">
        <v>4</v>
      </c>
      <c r="L4476" s="1">
        <v>2</v>
      </c>
      <c r="M4476" s="1">
        <v>1</v>
      </c>
      <c r="N4476" s="6">
        <v>0</v>
      </c>
    </row>
    <row r="4477" spans="5:14" x14ac:dyDescent="0.3">
      <c r="E4477" s="3" t="s">
        <v>2051</v>
      </c>
      <c r="F4477" s="4"/>
      <c r="G4477" s="5">
        <v>1892</v>
      </c>
      <c r="H4477" s="7">
        <v>687</v>
      </c>
      <c r="I4477" s="1">
        <v>695</v>
      </c>
      <c r="J4477" s="1">
        <v>331</v>
      </c>
      <c r="K4477" s="1">
        <v>119</v>
      </c>
      <c r="L4477" s="1">
        <v>42</v>
      </c>
      <c r="M4477" s="1">
        <v>15</v>
      </c>
      <c r="N4477" s="6">
        <v>3</v>
      </c>
    </row>
    <row r="4478" spans="5:14" ht="25" x14ac:dyDescent="0.3">
      <c r="E4478" s="3" t="s">
        <v>2052</v>
      </c>
      <c r="F4478" s="4"/>
      <c r="G4478" s="5">
        <v>4699</v>
      </c>
      <c r="H4478" s="7">
        <v>698</v>
      </c>
      <c r="I4478" s="1">
        <v>1637</v>
      </c>
      <c r="J4478" s="1">
        <v>1402</v>
      </c>
      <c r="K4478" s="1">
        <v>689</v>
      </c>
      <c r="L4478" s="1">
        <v>229</v>
      </c>
      <c r="M4478" s="1">
        <v>42</v>
      </c>
      <c r="N4478" s="6">
        <v>2</v>
      </c>
    </row>
    <row r="4479" spans="5:14" ht="25" x14ac:dyDescent="0.3">
      <c r="E4479" s="3" t="s">
        <v>2053</v>
      </c>
      <c r="F4479" s="4"/>
      <c r="G4479" s="5">
        <v>1406</v>
      </c>
      <c r="H4479" s="7">
        <v>96</v>
      </c>
      <c r="I4479" s="1">
        <v>270</v>
      </c>
      <c r="J4479" s="1">
        <v>459</v>
      </c>
      <c r="K4479" s="1">
        <v>345</v>
      </c>
      <c r="L4479" s="1">
        <v>199</v>
      </c>
      <c r="M4479" s="1">
        <v>34</v>
      </c>
      <c r="N4479" s="6">
        <v>3</v>
      </c>
    </row>
    <row r="4480" spans="5:14" ht="25" x14ac:dyDescent="0.3">
      <c r="E4480" s="3" t="s">
        <v>2054</v>
      </c>
      <c r="F4480" s="4"/>
      <c r="G4480" s="5">
        <v>739</v>
      </c>
      <c r="H4480" s="7">
        <v>48</v>
      </c>
      <c r="I4480" s="1">
        <v>122</v>
      </c>
      <c r="J4480" s="1">
        <v>205</v>
      </c>
      <c r="K4480" s="1">
        <v>196</v>
      </c>
      <c r="L4480" s="1">
        <v>162</v>
      </c>
      <c r="M4480" s="1">
        <v>6</v>
      </c>
      <c r="N4480" s="6">
        <v>0</v>
      </c>
    </row>
    <row r="4481" spans="5:14" x14ac:dyDescent="0.3">
      <c r="E4481" s="3" t="s">
        <v>2055</v>
      </c>
      <c r="F4481" s="4"/>
      <c r="G4481" s="5">
        <v>353</v>
      </c>
      <c r="H4481" s="7">
        <v>15</v>
      </c>
      <c r="I4481" s="1">
        <v>48</v>
      </c>
      <c r="J4481" s="1">
        <v>58</v>
      </c>
      <c r="K4481" s="1">
        <v>72</v>
      </c>
      <c r="L4481" s="1">
        <v>155</v>
      </c>
      <c r="M4481" s="1">
        <v>4</v>
      </c>
      <c r="N4481" s="6">
        <v>1</v>
      </c>
    </row>
    <row r="4482" spans="5:14" x14ac:dyDescent="0.3">
      <c r="E4482" s="3" t="s">
        <v>1025</v>
      </c>
      <c r="F4482" s="4"/>
      <c r="G4482" s="5">
        <v>47</v>
      </c>
      <c r="H4482" s="7">
        <v>0</v>
      </c>
      <c r="I4482" s="1">
        <v>1</v>
      </c>
      <c r="J4482" s="1">
        <v>5</v>
      </c>
      <c r="K4482" s="1">
        <v>7</v>
      </c>
      <c r="L4482" s="1">
        <v>25</v>
      </c>
      <c r="M4482" s="1">
        <v>9</v>
      </c>
      <c r="N4482" s="6">
        <v>0</v>
      </c>
    </row>
    <row r="4483" spans="5:14" x14ac:dyDescent="0.3">
      <c r="E4483" s="3" t="s">
        <v>2056</v>
      </c>
      <c r="F4483" s="4"/>
      <c r="G4483" s="5">
        <v>3532</v>
      </c>
      <c r="H4483" s="7">
        <v>1328</v>
      </c>
      <c r="I4483" s="1">
        <v>1358</v>
      </c>
      <c r="J4483" s="1">
        <v>553</v>
      </c>
      <c r="K4483" s="1">
        <v>183</v>
      </c>
      <c r="L4483" s="1">
        <v>66</v>
      </c>
      <c r="M4483" s="1">
        <v>35</v>
      </c>
      <c r="N4483" s="6">
        <v>9</v>
      </c>
    </row>
    <row r="4484" spans="5:14" ht="25" x14ac:dyDescent="0.3">
      <c r="E4484" s="3" t="s">
        <v>2057</v>
      </c>
      <c r="F4484" s="4"/>
      <c r="G4484" s="5">
        <v>8012</v>
      </c>
      <c r="H4484" s="7">
        <v>1268</v>
      </c>
      <c r="I4484" s="1">
        <v>3210</v>
      </c>
      <c r="J4484" s="1">
        <v>2215</v>
      </c>
      <c r="K4484" s="1">
        <v>888</v>
      </c>
      <c r="L4484" s="1">
        <v>303</v>
      </c>
      <c r="M4484" s="1">
        <v>116</v>
      </c>
      <c r="N4484" s="6">
        <v>12</v>
      </c>
    </row>
    <row r="4485" spans="5:14" ht="25" x14ac:dyDescent="0.3">
      <c r="E4485" s="3" t="s">
        <v>2058</v>
      </c>
      <c r="F4485" s="4"/>
      <c r="G4485" s="5">
        <v>2494</v>
      </c>
      <c r="H4485" s="7">
        <v>186</v>
      </c>
      <c r="I4485" s="1">
        <v>584</v>
      </c>
      <c r="J4485" s="1">
        <v>775</v>
      </c>
      <c r="K4485" s="1">
        <v>583</v>
      </c>
      <c r="L4485" s="1">
        <v>294</v>
      </c>
      <c r="M4485" s="1">
        <v>66</v>
      </c>
      <c r="N4485" s="6">
        <v>6</v>
      </c>
    </row>
    <row r="4486" spans="5:14" ht="25" x14ac:dyDescent="0.3">
      <c r="E4486" s="3" t="s">
        <v>2059</v>
      </c>
      <c r="F4486" s="4"/>
      <c r="G4486" s="5">
        <v>1115</v>
      </c>
      <c r="H4486" s="7">
        <v>70</v>
      </c>
      <c r="I4486" s="1">
        <v>184</v>
      </c>
      <c r="J4486" s="1">
        <v>315</v>
      </c>
      <c r="K4486" s="1">
        <v>318</v>
      </c>
      <c r="L4486" s="1">
        <v>211</v>
      </c>
      <c r="M4486" s="1">
        <v>16</v>
      </c>
      <c r="N4486" s="6">
        <v>1</v>
      </c>
    </row>
    <row r="4487" spans="5:14" x14ac:dyDescent="0.3">
      <c r="E4487" s="3" t="s">
        <v>2060</v>
      </c>
      <c r="F4487" s="4"/>
      <c r="G4487" s="5">
        <v>589</v>
      </c>
      <c r="H4487" s="7">
        <v>30</v>
      </c>
      <c r="I4487" s="1">
        <v>53</v>
      </c>
      <c r="J4487" s="1">
        <v>99</v>
      </c>
      <c r="K4487" s="1">
        <v>132</v>
      </c>
      <c r="L4487" s="1">
        <v>251</v>
      </c>
      <c r="M4487" s="1">
        <v>20</v>
      </c>
      <c r="N4487" s="6">
        <v>4</v>
      </c>
    </row>
    <row r="4488" spans="5:14" x14ac:dyDescent="0.3">
      <c r="E4488" s="3" t="s">
        <v>1031</v>
      </c>
      <c r="F4488" s="4"/>
      <c r="G4488" s="5">
        <v>94</v>
      </c>
      <c r="H4488" s="7">
        <v>5</v>
      </c>
      <c r="I4488" s="1">
        <v>2</v>
      </c>
      <c r="J4488" s="1">
        <v>20</v>
      </c>
      <c r="K4488" s="1">
        <v>16</v>
      </c>
      <c r="L4488" s="1">
        <v>35</v>
      </c>
      <c r="M4488" s="1">
        <v>15</v>
      </c>
      <c r="N4488" s="6">
        <v>1</v>
      </c>
    </row>
    <row r="4489" spans="5:14" x14ac:dyDescent="0.3">
      <c r="E4489" s="3" t="s">
        <v>2061</v>
      </c>
      <c r="F4489" s="4"/>
      <c r="G4489" s="5">
        <v>3580</v>
      </c>
      <c r="H4489" s="7">
        <v>1320</v>
      </c>
      <c r="I4489" s="1">
        <v>1478</v>
      </c>
      <c r="J4489" s="1">
        <v>530</v>
      </c>
      <c r="K4489" s="1">
        <v>137</v>
      </c>
      <c r="L4489" s="1">
        <v>57</v>
      </c>
      <c r="M4489" s="1">
        <v>47</v>
      </c>
      <c r="N4489" s="6">
        <v>11</v>
      </c>
    </row>
    <row r="4490" spans="5:14" ht="25" x14ac:dyDescent="0.3">
      <c r="E4490" s="3" t="s">
        <v>2062</v>
      </c>
      <c r="F4490" s="4"/>
      <c r="G4490" s="5">
        <v>8500</v>
      </c>
      <c r="H4490" s="7">
        <v>1349</v>
      </c>
      <c r="I4490" s="1">
        <v>3424</v>
      </c>
      <c r="J4490" s="1">
        <v>2387</v>
      </c>
      <c r="K4490" s="1">
        <v>891</v>
      </c>
      <c r="L4490" s="1">
        <v>296</v>
      </c>
      <c r="M4490" s="1">
        <v>129</v>
      </c>
      <c r="N4490" s="6">
        <v>24</v>
      </c>
    </row>
    <row r="4491" spans="5:14" ht="25" x14ac:dyDescent="0.3">
      <c r="E4491" s="3" t="s">
        <v>2063</v>
      </c>
      <c r="F4491" s="4"/>
      <c r="G4491" s="5">
        <v>2659</v>
      </c>
      <c r="H4491" s="7">
        <v>162</v>
      </c>
      <c r="I4491" s="1">
        <v>708</v>
      </c>
      <c r="J4491" s="1">
        <v>877</v>
      </c>
      <c r="K4491" s="1">
        <v>585</v>
      </c>
      <c r="L4491" s="1">
        <v>245</v>
      </c>
      <c r="M4491" s="1">
        <v>77</v>
      </c>
      <c r="N4491" s="6">
        <v>5</v>
      </c>
    </row>
    <row r="4492" spans="5:14" ht="25" x14ac:dyDescent="0.3">
      <c r="E4492" s="3" t="s">
        <v>2064</v>
      </c>
      <c r="F4492" s="4"/>
      <c r="G4492" s="5">
        <v>1112</v>
      </c>
      <c r="H4492" s="7">
        <v>68</v>
      </c>
      <c r="I4492" s="1">
        <v>221</v>
      </c>
      <c r="J4492" s="1">
        <v>325</v>
      </c>
      <c r="K4492" s="1">
        <v>293</v>
      </c>
      <c r="L4492" s="1">
        <v>171</v>
      </c>
      <c r="M4492" s="1">
        <v>31</v>
      </c>
      <c r="N4492" s="6">
        <v>3</v>
      </c>
    </row>
    <row r="4493" spans="5:14" x14ac:dyDescent="0.3">
      <c r="E4493" s="3" t="s">
        <v>2065</v>
      </c>
      <c r="F4493" s="4"/>
      <c r="G4493" s="5">
        <v>576</v>
      </c>
      <c r="H4493" s="7">
        <v>31</v>
      </c>
      <c r="I4493" s="1">
        <v>65</v>
      </c>
      <c r="J4493" s="1">
        <v>113</v>
      </c>
      <c r="K4493" s="1">
        <v>128</v>
      </c>
      <c r="L4493" s="1">
        <v>227</v>
      </c>
      <c r="M4493" s="1">
        <v>11</v>
      </c>
      <c r="N4493" s="6">
        <v>1</v>
      </c>
    </row>
    <row r="4494" spans="5:14" x14ac:dyDescent="0.3">
      <c r="E4494" s="3" t="s">
        <v>1037</v>
      </c>
      <c r="F4494" s="4"/>
      <c r="G4494" s="5">
        <v>105</v>
      </c>
      <c r="H4494" s="7">
        <v>3</v>
      </c>
      <c r="I4494" s="1">
        <v>10</v>
      </c>
      <c r="J4494" s="1">
        <v>15</v>
      </c>
      <c r="K4494" s="1">
        <v>23</v>
      </c>
      <c r="L4494" s="1">
        <v>32</v>
      </c>
      <c r="M4494" s="1">
        <v>21</v>
      </c>
      <c r="N4494" s="6">
        <v>1</v>
      </c>
    </row>
    <row r="4495" spans="5:14" x14ac:dyDescent="0.3">
      <c r="E4495" s="3" t="s">
        <v>2066</v>
      </c>
      <c r="F4495" s="4"/>
      <c r="G4495" s="5">
        <v>1834</v>
      </c>
      <c r="H4495" s="7">
        <v>756</v>
      </c>
      <c r="I4495" s="1">
        <v>740</v>
      </c>
      <c r="J4495" s="1">
        <v>218</v>
      </c>
      <c r="K4495" s="1">
        <v>51</v>
      </c>
      <c r="L4495" s="1">
        <v>33</v>
      </c>
      <c r="M4495" s="1">
        <v>26</v>
      </c>
      <c r="N4495" s="6">
        <v>10</v>
      </c>
    </row>
    <row r="4496" spans="5:14" ht="25" x14ac:dyDescent="0.3">
      <c r="E4496" s="3" t="s">
        <v>2067</v>
      </c>
      <c r="F4496" s="4"/>
      <c r="G4496" s="5">
        <v>3669</v>
      </c>
      <c r="H4496" s="7">
        <v>645</v>
      </c>
      <c r="I4496" s="1">
        <v>1723</v>
      </c>
      <c r="J4496" s="1">
        <v>915</v>
      </c>
      <c r="K4496" s="1">
        <v>267</v>
      </c>
      <c r="L4496" s="1">
        <v>69</v>
      </c>
      <c r="M4496" s="1">
        <v>38</v>
      </c>
      <c r="N4496" s="6">
        <v>12</v>
      </c>
    </row>
    <row r="4497" spans="5:14" ht="25" x14ac:dyDescent="0.3">
      <c r="E4497" s="3" t="s">
        <v>2068</v>
      </c>
      <c r="F4497" s="4"/>
      <c r="G4497" s="5">
        <v>927</v>
      </c>
      <c r="H4497" s="7">
        <v>78</v>
      </c>
      <c r="I4497" s="1">
        <v>263</v>
      </c>
      <c r="J4497" s="1">
        <v>306</v>
      </c>
      <c r="K4497" s="1">
        <v>172</v>
      </c>
      <c r="L4497" s="1">
        <v>79</v>
      </c>
      <c r="M4497" s="1">
        <v>25</v>
      </c>
      <c r="N4497" s="6">
        <v>4</v>
      </c>
    </row>
    <row r="4498" spans="5:14" ht="25" x14ac:dyDescent="0.3">
      <c r="E4498" s="3" t="s">
        <v>2069</v>
      </c>
      <c r="F4498" s="4"/>
      <c r="G4498" s="5">
        <v>320</v>
      </c>
      <c r="H4498" s="7">
        <v>24</v>
      </c>
      <c r="I4498" s="1">
        <v>82</v>
      </c>
      <c r="J4498" s="1">
        <v>101</v>
      </c>
      <c r="K4498" s="1">
        <v>72</v>
      </c>
      <c r="L4498" s="1">
        <v>32</v>
      </c>
      <c r="M4498" s="1">
        <v>8</v>
      </c>
      <c r="N4498" s="6">
        <v>1</v>
      </c>
    </row>
    <row r="4499" spans="5:14" x14ac:dyDescent="0.3">
      <c r="E4499" s="3" t="s">
        <v>2070</v>
      </c>
      <c r="F4499" s="4"/>
      <c r="G4499" s="5">
        <v>151</v>
      </c>
      <c r="H4499" s="7">
        <v>11</v>
      </c>
      <c r="I4499" s="1">
        <v>22</v>
      </c>
      <c r="J4499" s="1">
        <v>33</v>
      </c>
      <c r="K4499" s="1">
        <v>25</v>
      </c>
      <c r="L4499" s="1">
        <v>59</v>
      </c>
      <c r="M4499" s="1">
        <v>1</v>
      </c>
      <c r="N4499" s="6">
        <v>0</v>
      </c>
    </row>
    <row r="4500" spans="5:14" x14ac:dyDescent="0.3">
      <c r="E4500" s="3" t="s">
        <v>1043</v>
      </c>
      <c r="F4500" s="4"/>
      <c r="G4500" s="5">
        <v>35</v>
      </c>
      <c r="H4500" s="7">
        <v>1</v>
      </c>
      <c r="I4500" s="1">
        <v>6</v>
      </c>
      <c r="J4500" s="1">
        <v>7</v>
      </c>
      <c r="K4500" s="1">
        <v>6</v>
      </c>
      <c r="L4500" s="1">
        <v>6</v>
      </c>
      <c r="M4500" s="1">
        <v>9</v>
      </c>
      <c r="N4500" s="6">
        <v>0</v>
      </c>
    </row>
    <row r="4501" spans="5:14" x14ac:dyDescent="0.3">
      <c r="E4501" s="3" t="s">
        <v>2071</v>
      </c>
      <c r="F4501" s="4"/>
      <c r="G4501" s="5">
        <v>883</v>
      </c>
      <c r="H4501" s="7">
        <v>388</v>
      </c>
      <c r="I4501" s="1">
        <v>352</v>
      </c>
      <c r="J4501" s="1">
        <v>96</v>
      </c>
      <c r="K4501" s="1">
        <v>24</v>
      </c>
      <c r="L4501" s="1">
        <v>8</v>
      </c>
      <c r="M4501" s="1">
        <v>9</v>
      </c>
      <c r="N4501" s="6">
        <v>6</v>
      </c>
    </row>
    <row r="4502" spans="5:14" ht="25" x14ac:dyDescent="0.3">
      <c r="E4502" s="3" t="s">
        <v>2072</v>
      </c>
      <c r="F4502" s="4"/>
      <c r="G4502" s="5">
        <v>1215</v>
      </c>
      <c r="H4502" s="7">
        <v>212</v>
      </c>
      <c r="I4502" s="1">
        <v>579</v>
      </c>
      <c r="J4502" s="1">
        <v>286</v>
      </c>
      <c r="K4502" s="1">
        <v>99</v>
      </c>
      <c r="L4502" s="1">
        <v>14</v>
      </c>
      <c r="M4502" s="1">
        <v>18</v>
      </c>
      <c r="N4502" s="6">
        <v>7</v>
      </c>
    </row>
    <row r="4503" spans="5:14" ht="25" x14ac:dyDescent="0.3">
      <c r="E4503" s="3" t="s">
        <v>2073</v>
      </c>
      <c r="F4503" s="4"/>
      <c r="G4503" s="5">
        <v>250</v>
      </c>
      <c r="H4503" s="7">
        <v>20</v>
      </c>
      <c r="I4503" s="1">
        <v>78</v>
      </c>
      <c r="J4503" s="1">
        <v>74</v>
      </c>
      <c r="K4503" s="1">
        <v>46</v>
      </c>
      <c r="L4503" s="1">
        <v>20</v>
      </c>
      <c r="M4503" s="1">
        <v>10</v>
      </c>
      <c r="N4503" s="6">
        <v>2</v>
      </c>
    </row>
    <row r="4504" spans="5:14" ht="25" x14ac:dyDescent="0.3">
      <c r="E4504" s="3" t="s">
        <v>2074</v>
      </c>
      <c r="F4504" s="4"/>
      <c r="G4504" s="5">
        <v>81</v>
      </c>
      <c r="H4504" s="7">
        <v>2</v>
      </c>
      <c r="I4504" s="1">
        <v>23</v>
      </c>
      <c r="J4504" s="1">
        <v>31</v>
      </c>
      <c r="K4504" s="1">
        <v>15</v>
      </c>
      <c r="L4504" s="1">
        <v>10</v>
      </c>
      <c r="M4504" s="1">
        <v>0</v>
      </c>
      <c r="N4504" s="6">
        <v>0</v>
      </c>
    </row>
    <row r="4505" spans="5:14" x14ac:dyDescent="0.3">
      <c r="E4505" s="3" t="s">
        <v>2075</v>
      </c>
      <c r="F4505" s="4"/>
      <c r="G4505" s="5">
        <v>44</v>
      </c>
      <c r="H4505" s="7">
        <v>4</v>
      </c>
      <c r="I4505" s="1">
        <v>6</v>
      </c>
      <c r="J4505" s="1">
        <v>13</v>
      </c>
      <c r="K4505" s="1">
        <v>8</v>
      </c>
      <c r="L4505" s="1">
        <v>10</v>
      </c>
      <c r="M4505" s="1">
        <v>3</v>
      </c>
      <c r="N4505" s="6">
        <v>0</v>
      </c>
    </row>
    <row r="4506" spans="5:14" x14ac:dyDescent="0.3">
      <c r="E4506" s="3" t="s">
        <v>1049</v>
      </c>
      <c r="F4506" s="4"/>
      <c r="G4506" s="5">
        <v>11</v>
      </c>
      <c r="H4506" s="7">
        <v>0</v>
      </c>
      <c r="I4506" s="1">
        <v>0</v>
      </c>
      <c r="J4506" s="1">
        <v>2</v>
      </c>
      <c r="K4506" s="1">
        <v>2</v>
      </c>
      <c r="L4506" s="1">
        <v>5</v>
      </c>
      <c r="M4506" s="1">
        <v>2</v>
      </c>
      <c r="N4506" s="6">
        <v>0</v>
      </c>
    </row>
    <row r="4507" spans="5:14" x14ac:dyDescent="0.3">
      <c r="E4507" s="3" t="s">
        <v>2076</v>
      </c>
      <c r="F4507" s="4"/>
      <c r="G4507" s="5">
        <v>139</v>
      </c>
      <c r="H4507" s="7">
        <v>70</v>
      </c>
      <c r="I4507" s="1">
        <v>49</v>
      </c>
      <c r="J4507" s="1">
        <v>18</v>
      </c>
      <c r="K4507" s="1">
        <v>2</v>
      </c>
      <c r="L4507" s="1">
        <v>0</v>
      </c>
      <c r="M4507" s="1">
        <v>0</v>
      </c>
      <c r="N4507" s="6">
        <v>0</v>
      </c>
    </row>
    <row r="4508" spans="5:14" ht="25" x14ac:dyDescent="0.3">
      <c r="E4508" s="3" t="s">
        <v>2077</v>
      </c>
      <c r="F4508" s="4"/>
      <c r="G4508" s="5">
        <v>182</v>
      </c>
      <c r="H4508" s="7">
        <v>38</v>
      </c>
      <c r="I4508" s="1">
        <v>79</v>
      </c>
      <c r="J4508" s="1">
        <v>38</v>
      </c>
      <c r="K4508" s="1">
        <v>18</v>
      </c>
      <c r="L4508" s="1">
        <v>6</v>
      </c>
      <c r="M4508" s="1">
        <v>2</v>
      </c>
      <c r="N4508" s="6">
        <v>1</v>
      </c>
    </row>
    <row r="4509" spans="5:14" ht="25" x14ac:dyDescent="0.3">
      <c r="E4509" s="3" t="s">
        <v>2078</v>
      </c>
      <c r="F4509" s="4"/>
      <c r="G4509" s="5">
        <v>34</v>
      </c>
      <c r="H4509" s="7">
        <v>3</v>
      </c>
      <c r="I4509" s="1">
        <v>18</v>
      </c>
      <c r="J4509" s="1">
        <v>6</v>
      </c>
      <c r="K4509" s="1">
        <v>4</v>
      </c>
      <c r="L4509" s="1">
        <v>1</v>
      </c>
      <c r="M4509" s="1">
        <v>2</v>
      </c>
      <c r="N4509" s="6">
        <v>0</v>
      </c>
    </row>
    <row r="4510" spans="5:14" x14ac:dyDescent="0.3">
      <c r="E4510" s="3" t="s">
        <v>2079</v>
      </c>
      <c r="F4510" s="4"/>
      <c r="G4510" s="5">
        <v>19</v>
      </c>
      <c r="H4510" s="7">
        <v>2</v>
      </c>
      <c r="I4510" s="1">
        <v>6</v>
      </c>
      <c r="J4510" s="1">
        <v>4</v>
      </c>
      <c r="K4510" s="1">
        <v>5</v>
      </c>
      <c r="L4510" s="1">
        <v>2</v>
      </c>
      <c r="M4510" s="1">
        <v>0</v>
      </c>
      <c r="N4510" s="6">
        <v>0</v>
      </c>
    </row>
    <row r="4511" spans="5:14" x14ac:dyDescent="0.3">
      <c r="E4511" s="3" t="s">
        <v>2080</v>
      </c>
      <c r="F4511" s="4"/>
      <c r="G4511" s="5">
        <v>5</v>
      </c>
      <c r="H4511" s="7">
        <v>0</v>
      </c>
      <c r="I4511" s="1">
        <v>0</v>
      </c>
      <c r="J4511" s="1">
        <v>0</v>
      </c>
      <c r="K4511" s="1">
        <v>2</v>
      </c>
      <c r="L4511" s="1">
        <v>3</v>
      </c>
      <c r="M4511" s="1">
        <v>0</v>
      </c>
      <c r="N4511" s="6">
        <v>0</v>
      </c>
    </row>
    <row r="4512" spans="5:14" x14ac:dyDescent="0.3">
      <c r="E4512" s="52" t="s">
        <v>1055</v>
      </c>
      <c r="F4512" s="48"/>
      <c r="G4512" s="49">
        <v>3</v>
      </c>
      <c r="H4512" s="61">
        <v>1</v>
      </c>
      <c r="I4512" s="28">
        <v>1</v>
      </c>
      <c r="J4512" s="28">
        <v>0</v>
      </c>
      <c r="K4512" s="28">
        <v>0</v>
      </c>
      <c r="L4512" s="28">
        <v>0</v>
      </c>
      <c r="M4512" s="28">
        <v>1</v>
      </c>
      <c r="N4512" s="62">
        <v>0</v>
      </c>
    </row>
    <row r="4514" spans="2:12" x14ac:dyDescent="0.3">
      <c r="B4514" s="35" t="str">
        <f xml:space="preserve"> HYPERLINK("#'目次'!B71", "[65]")</f>
        <v>[65]</v>
      </c>
      <c r="C4514" s="25" t="s">
        <v>54</v>
      </c>
    </row>
    <row r="4517" spans="2:12" x14ac:dyDescent="0.3">
      <c r="C4517" s="25" t="s">
        <v>2040</v>
      </c>
    </row>
    <row r="4518" spans="2:12" ht="37.5" x14ac:dyDescent="0.3">
      <c r="E4518" s="95"/>
      <c r="F4518" s="96"/>
      <c r="G4518" s="37" t="s">
        <v>16</v>
      </c>
      <c r="H4518" s="41" t="s">
        <v>55</v>
      </c>
      <c r="I4518" s="18" t="s">
        <v>56</v>
      </c>
      <c r="J4518" s="18" t="s">
        <v>57</v>
      </c>
      <c r="K4518" s="18" t="s">
        <v>58</v>
      </c>
      <c r="L4518" s="34" t="s">
        <v>59</v>
      </c>
    </row>
    <row r="4519" spans="2:12" x14ac:dyDescent="0.3">
      <c r="E4519" s="97"/>
      <c r="F4519" s="98"/>
      <c r="G4519" s="40"/>
      <c r="H4519" s="36"/>
      <c r="I4519" s="19"/>
      <c r="J4519" s="19"/>
      <c r="K4519" s="19"/>
      <c r="L4519" s="39"/>
    </row>
    <row r="4520" spans="2:12" x14ac:dyDescent="0.3">
      <c r="E4520" s="54" t="s">
        <v>16</v>
      </c>
      <c r="F4520" s="50"/>
      <c r="G4520" s="38">
        <v>55336</v>
      </c>
      <c r="H4520" s="20">
        <v>4906</v>
      </c>
      <c r="I4520" s="20">
        <v>24562</v>
      </c>
      <c r="J4520" s="20">
        <v>17342</v>
      </c>
      <c r="K4520" s="20">
        <v>6139</v>
      </c>
      <c r="L4520" s="51">
        <v>2387</v>
      </c>
    </row>
    <row r="4521" spans="2:12" x14ac:dyDescent="0.3">
      <c r="E4521" s="3" t="s">
        <v>2041</v>
      </c>
      <c r="F4521" s="4"/>
      <c r="G4521" s="29">
        <v>155</v>
      </c>
      <c r="H4521" s="32">
        <v>4</v>
      </c>
      <c r="I4521" s="17">
        <v>61</v>
      </c>
      <c r="J4521" s="17">
        <v>63</v>
      </c>
      <c r="K4521" s="17">
        <v>24</v>
      </c>
      <c r="L4521" s="33">
        <v>3</v>
      </c>
    </row>
    <row r="4522" spans="2:12" ht="25" x14ac:dyDescent="0.3">
      <c r="E4522" s="3" t="s">
        <v>2042</v>
      </c>
      <c r="F4522" s="4"/>
      <c r="G4522" s="5">
        <v>212</v>
      </c>
      <c r="H4522" s="7">
        <v>16</v>
      </c>
      <c r="I4522" s="1">
        <v>118</v>
      </c>
      <c r="J4522" s="1">
        <v>59</v>
      </c>
      <c r="K4522" s="1">
        <v>12</v>
      </c>
      <c r="L4522" s="6">
        <v>7</v>
      </c>
    </row>
    <row r="4523" spans="2:12" ht="25" x14ac:dyDescent="0.3">
      <c r="E4523" s="3" t="s">
        <v>2043</v>
      </c>
      <c r="F4523" s="4"/>
      <c r="G4523" s="5">
        <v>48</v>
      </c>
      <c r="H4523" s="7">
        <v>9</v>
      </c>
      <c r="I4523" s="1">
        <v>34</v>
      </c>
      <c r="J4523" s="1">
        <v>3</v>
      </c>
      <c r="K4523" s="1">
        <v>1</v>
      </c>
      <c r="L4523" s="6">
        <v>1</v>
      </c>
    </row>
    <row r="4524" spans="2:12" ht="25" x14ac:dyDescent="0.3">
      <c r="E4524" s="3" t="s">
        <v>2044</v>
      </c>
      <c r="F4524" s="4"/>
      <c r="G4524" s="5">
        <v>28</v>
      </c>
      <c r="H4524" s="7">
        <v>5</v>
      </c>
      <c r="I4524" s="1">
        <v>19</v>
      </c>
      <c r="J4524" s="1">
        <v>3</v>
      </c>
      <c r="K4524" s="1">
        <v>1</v>
      </c>
      <c r="L4524" s="6">
        <v>0</v>
      </c>
    </row>
    <row r="4525" spans="2:12" x14ac:dyDescent="0.3">
      <c r="E4525" s="3" t="s">
        <v>2045</v>
      </c>
      <c r="F4525" s="4"/>
      <c r="G4525" s="5">
        <v>7</v>
      </c>
      <c r="H4525" s="7">
        <v>4</v>
      </c>
      <c r="I4525" s="1">
        <v>1</v>
      </c>
      <c r="J4525" s="1">
        <v>0</v>
      </c>
      <c r="K4525" s="1">
        <v>0</v>
      </c>
      <c r="L4525" s="6">
        <v>2</v>
      </c>
    </row>
    <row r="4526" spans="2:12" x14ac:dyDescent="0.3">
      <c r="E4526" s="3" t="s">
        <v>1013</v>
      </c>
      <c r="F4526" s="4"/>
      <c r="G4526" s="5">
        <v>3</v>
      </c>
      <c r="H4526" s="7">
        <v>0</v>
      </c>
      <c r="I4526" s="1">
        <v>1</v>
      </c>
      <c r="J4526" s="1">
        <v>0</v>
      </c>
      <c r="K4526" s="1">
        <v>2</v>
      </c>
      <c r="L4526" s="6">
        <v>0</v>
      </c>
    </row>
    <row r="4527" spans="2:12" x14ac:dyDescent="0.3">
      <c r="E4527" s="3" t="s">
        <v>2046</v>
      </c>
      <c r="F4527" s="4"/>
      <c r="G4527" s="5">
        <v>801</v>
      </c>
      <c r="H4527" s="7">
        <v>17</v>
      </c>
      <c r="I4527" s="1">
        <v>284</v>
      </c>
      <c r="J4527" s="1">
        <v>331</v>
      </c>
      <c r="K4527" s="1">
        <v>154</v>
      </c>
      <c r="L4527" s="6">
        <v>15</v>
      </c>
    </row>
    <row r="4528" spans="2:12" ht="25" x14ac:dyDescent="0.3">
      <c r="E4528" s="3" t="s">
        <v>2047</v>
      </c>
      <c r="F4528" s="4"/>
      <c r="G4528" s="5">
        <v>1643</v>
      </c>
      <c r="H4528" s="7">
        <v>142</v>
      </c>
      <c r="I4528" s="1">
        <v>876</v>
      </c>
      <c r="J4528" s="1">
        <v>472</v>
      </c>
      <c r="K4528" s="1">
        <v>107</v>
      </c>
      <c r="L4528" s="6">
        <v>46</v>
      </c>
    </row>
    <row r="4529" spans="5:12" ht="25" x14ac:dyDescent="0.3">
      <c r="E4529" s="3" t="s">
        <v>2048</v>
      </c>
      <c r="F4529" s="4"/>
      <c r="G4529" s="5">
        <v>472</v>
      </c>
      <c r="H4529" s="7">
        <v>95</v>
      </c>
      <c r="I4529" s="1">
        <v>263</v>
      </c>
      <c r="J4529" s="1">
        <v>72</v>
      </c>
      <c r="K4529" s="1">
        <v>11</v>
      </c>
      <c r="L4529" s="6">
        <v>31</v>
      </c>
    </row>
    <row r="4530" spans="5:12" ht="25" x14ac:dyDescent="0.3">
      <c r="E4530" s="3" t="s">
        <v>2049</v>
      </c>
      <c r="F4530" s="4"/>
      <c r="G4530" s="5">
        <v>252</v>
      </c>
      <c r="H4530" s="7">
        <v>72</v>
      </c>
      <c r="I4530" s="1">
        <v>129</v>
      </c>
      <c r="J4530" s="1">
        <v>34</v>
      </c>
      <c r="K4530" s="1">
        <v>9</v>
      </c>
      <c r="L4530" s="6">
        <v>8</v>
      </c>
    </row>
    <row r="4531" spans="5:12" x14ac:dyDescent="0.3">
      <c r="E4531" s="3" t="s">
        <v>2050</v>
      </c>
      <c r="F4531" s="4"/>
      <c r="G4531" s="5">
        <v>95</v>
      </c>
      <c r="H4531" s="7">
        <v>41</v>
      </c>
      <c r="I4531" s="1">
        <v>43</v>
      </c>
      <c r="J4531" s="1">
        <v>4</v>
      </c>
      <c r="K4531" s="1">
        <v>1</v>
      </c>
      <c r="L4531" s="6">
        <v>6</v>
      </c>
    </row>
    <row r="4532" spans="5:12" x14ac:dyDescent="0.3">
      <c r="E4532" s="3" t="s">
        <v>1019</v>
      </c>
      <c r="F4532" s="4"/>
      <c r="G4532" s="5">
        <v>11</v>
      </c>
      <c r="H4532" s="7">
        <v>2</v>
      </c>
      <c r="I4532" s="1">
        <v>5</v>
      </c>
      <c r="J4532" s="1">
        <v>1</v>
      </c>
      <c r="K4532" s="1">
        <v>0</v>
      </c>
      <c r="L4532" s="6">
        <v>3</v>
      </c>
    </row>
    <row r="4533" spans="5:12" x14ac:dyDescent="0.3">
      <c r="E4533" s="3" t="s">
        <v>2051</v>
      </c>
      <c r="F4533" s="4"/>
      <c r="G4533" s="5">
        <v>1892</v>
      </c>
      <c r="H4533" s="7">
        <v>45</v>
      </c>
      <c r="I4533" s="1">
        <v>624</v>
      </c>
      <c r="J4533" s="1">
        <v>727</v>
      </c>
      <c r="K4533" s="1">
        <v>445</v>
      </c>
      <c r="L4533" s="6">
        <v>51</v>
      </c>
    </row>
    <row r="4534" spans="5:12" ht="25" x14ac:dyDescent="0.3">
      <c r="E4534" s="3" t="s">
        <v>2052</v>
      </c>
      <c r="F4534" s="4"/>
      <c r="G4534" s="5">
        <v>4699</v>
      </c>
      <c r="H4534" s="7">
        <v>354</v>
      </c>
      <c r="I4534" s="1">
        <v>2465</v>
      </c>
      <c r="J4534" s="1">
        <v>1404</v>
      </c>
      <c r="K4534" s="1">
        <v>352</v>
      </c>
      <c r="L4534" s="6">
        <v>124</v>
      </c>
    </row>
    <row r="4535" spans="5:12" ht="25" x14ac:dyDescent="0.3">
      <c r="E4535" s="3" t="s">
        <v>2053</v>
      </c>
      <c r="F4535" s="4"/>
      <c r="G4535" s="5">
        <v>1406</v>
      </c>
      <c r="H4535" s="7">
        <v>277</v>
      </c>
      <c r="I4535" s="1">
        <v>812</v>
      </c>
      <c r="J4535" s="1">
        <v>204</v>
      </c>
      <c r="K4535" s="1">
        <v>45</v>
      </c>
      <c r="L4535" s="6">
        <v>68</v>
      </c>
    </row>
    <row r="4536" spans="5:12" ht="25" x14ac:dyDescent="0.3">
      <c r="E4536" s="3" t="s">
        <v>2054</v>
      </c>
      <c r="F4536" s="4"/>
      <c r="G4536" s="5">
        <v>739</v>
      </c>
      <c r="H4536" s="7">
        <v>210</v>
      </c>
      <c r="I4536" s="1">
        <v>398</v>
      </c>
      <c r="J4536" s="1">
        <v>94</v>
      </c>
      <c r="K4536" s="1">
        <v>17</v>
      </c>
      <c r="L4536" s="6">
        <v>20</v>
      </c>
    </row>
    <row r="4537" spans="5:12" x14ac:dyDescent="0.3">
      <c r="E4537" s="3" t="s">
        <v>2055</v>
      </c>
      <c r="F4537" s="4"/>
      <c r="G4537" s="5">
        <v>353</v>
      </c>
      <c r="H4537" s="7">
        <v>165</v>
      </c>
      <c r="I4537" s="1">
        <v>135</v>
      </c>
      <c r="J4537" s="1">
        <v>30</v>
      </c>
      <c r="K4537" s="1">
        <v>4</v>
      </c>
      <c r="L4537" s="6">
        <v>19</v>
      </c>
    </row>
    <row r="4538" spans="5:12" x14ac:dyDescent="0.3">
      <c r="E4538" s="3" t="s">
        <v>1025</v>
      </c>
      <c r="F4538" s="4"/>
      <c r="G4538" s="5">
        <v>47</v>
      </c>
      <c r="H4538" s="7">
        <v>18</v>
      </c>
      <c r="I4538" s="1">
        <v>14</v>
      </c>
      <c r="J4538" s="1">
        <v>1</v>
      </c>
      <c r="K4538" s="1">
        <v>0</v>
      </c>
      <c r="L4538" s="6">
        <v>14</v>
      </c>
    </row>
    <row r="4539" spans="5:12" x14ac:dyDescent="0.3">
      <c r="E4539" s="3" t="s">
        <v>2056</v>
      </c>
      <c r="F4539" s="4"/>
      <c r="G4539" s="5">
        <v>3532</v>
      </c>
      <c r="H4539" s="7">
        <v>99</v>
      </c>
      <c r="I4539" s="1">
        <v>1103</v>
      </c>
      <c r="J4539" s="1">
        <v>1413</v>
      </c>
      <c r="K4539" s="1">
        <v>812</v>
      </c>
      <c r="L4539" s="6">
        <v>105</v>
      </c>
    </row>
    <row r="4540" spans="5:12" ht="25" x14ac:dyDescent="0.3">
      <c r="E4540" s="3" t="s">
        <v>2057</v>
      </c>
      <c r="F4540" s="4"/>
      <c r="G4540" s="5">
        <v>8012</v>
      </c>
      <c r="H4540" s="7">
        <v>483</v>
      </c>
      <c r="I4540" s="1">
        <v>3985</v>
      </c>
      <c r="J4540" s="1">
        <v>2578</v>
      </c>
      <c r="K4540" s="1">
        <v>672</v>
      </c>
      <c r="L4540" s="6">
        <v>294</v>
      </c>
    </row>
    <row r="4541" spans="5:12" ht="25" x14ac:dyDescent="0.3">
      <c r="E4541" s="3" t="s">
        <v>2058</v>
      </c>
      <c r="F4541" s="4"/>
      <c r="G4541" s="5">
        <v>2494</v>
      </c>
      <c r="H4541" s="7">
        <v>416</v>
      </c>
      <c r="I4541" s="1">
        <v>1418</v>
      </c>
      <c r="J4541" s="1">
        <v>434</v>
      </c>
      <c r="K4541" s="1">
        <v>82</v>
      </c>
      <c r="L4541" s="6">
        <v>144</v>
      </c>
    </row>
    <row r="4542" spans="5:12" ht="25" x14ac:dyDescent="0.3">
      <c r="E4542" s="3" t="s">
        <v>2059</v>
      </c>
      <c r="F4542" s="4"/>
      <c r="G4542" s="5">
        <v>1115</v>
      </c>
      <c r="H4542" s="7">
        <v>267</v>
      </c>
      <c r="I4542" s="1">
        <v>643</v>
      </c>
      <c r="J4542" s="1">
        <v>134</v>
      </c>
      <c r="K4542" s="1">
        <v>28</v>
      </c>
      <c r="L4542" s="6">
        <v>43</v>
      </c>
    </row>
    <row r="4543" spans="5:12" x14ac:dyDescent="0.3">
      <c r="E4543" s="3" t="s">
        <v>2060</v>
      </c>
      <c r="F4543" s="4"/>
      <c r="G4543" s="5">
        <v>589</v>
      </c>
      <c r="H4543" s="7">
        <v>263</v>
      </c>
      <c r="I4543" s="1">
        <v>221</v>
      </c>
      <c r="J4543" s="1">
        <v>44</v>
      </c>
      <c r="K4543" s="1">
        <v>18</v>
      </c>
      <c r="L4543" s="6">
        <v>43</v>
      </c>
    </row>
    <row r="4544" spans="5:12" x14ac:dyDescent="0.3">
      <c r="E4544" s="3" t="s">
        <v>1031</v>
      </c>
      <c r="F4544" s="4"/>
      <c r="G4544" s="5">
        <v>94</v>
      </c>
      <c r="H4544" s="7">
        <v>34</v>
      </c>
      <c r="I4544" s="1">
        <v>27</v>
      </c>
      <c r="J4544" s="1">
        <v>3</v>
      </c>
      <c r="K4544" s="1">
        <v>3</v>
      </c>
      <c r="L4544" s="6">
        <v>27</v>
      </c>
    </row>
    <row r="4545" spans="5:12" x14ac:dyDescent="0.3">
      <c r="E4545" s="3" t="s">
        <v>2061</v>
      </c>
      <c r="F4545" s="4"/>
      <c r="G4545" s="5">
        <v>3580</v>
      </c>
      <c r="H4545" s="7">
        <v>72</v>
      </c>
      <c r="I4545" s="1">
        <v>927</v>
      </c>
      <c r="J4545" s="1">
        <v>1586</v>
      </c>
      <c r="K4545" s="1">
        <v>891</v>
      </c>
      <c r="L4545" s="6">
        <v>104</v>
      </c>
    </row>
    <row r="4546" spans="5:12" ht="25" x14ac:dyDescent="0.3">
      <c r="E4546" s="3" t="s">
        <v>2062</v>
      </c>
      <c r="F4546" s="4"/>
      <c r="G4546" s="5">
        <v>8500</v>
      </c>
      <c r="H4546" s="7">
        <v>456</v>
      </c>
      <c r="I4546" s="1">
        <v>3963</v>
      </c>
      <c r="J4546" s="1">
        <v>3001</v>
      </c>
      <c r="K4546" s="1">
        <v>771</v>
      </c>
      <c r="L4546" s="6">
        <v>309</v>
      </c>
    </row>
    <row r="4547" spans="5:12" ht="25" x14ac:dyDescent="0.3">
      <c r="E4547" s="3" t="s">
        <v>2063</v>
      </c>
      <c r="F4547" s="4"/>
      <c r="G4547" s="5">
        <v>2659</v>
      </c>
      <c r="H4547" s="7">
        <v>330</v>
      </c>
      <c r="I4547" s="1">
        <v>1482</v>
      </c>
      <c r="J4547" s="1">
        <v>555</v>
      </c>
      <c r="K4547" s="1">
        <v>88</v>
      </c>
      <c r="L4547" s="6">
        <v>204</v>
      </c>
    </row>
    <row r="4548" spans="5:12" ht="25" x14ac:dyDescent="0.3">
      <c r="E4548" s="3" t="s">
        <v>2064</v>
      </c>
      <c r="F4548" s="4"/>
      <c r="G4548" s="5">
        <v>1112</v>
      </c>
      <c r="H4548" s="7">
        <v>214</v>
      </c>
      <c r="I4548" s="1">
        <v>637</v>
      </c>
      <c r="J4548" s="1">
        <v>155</v>
      </c>
      <c r="K4548" s="1">
        <v>42</v>
      </c>
      <c r="L4548" s="6">
        <v>64</v>
      </c>
    </row>
    <row r="4549" spans="5:12" x14ac:dyDescent="0.3">
      <c r="E4549" s="3" t="s">
        <v>2065</v>
      </c>
      <c r="F4549" s="4"/>
      <c r="G4549" s="5">
        <v>576</v>
      </c>
      <c r="H4549" s="7">
        <v>237</v>
      </c>
      <c r="I4549" s="1">
        <v>216</v>
      </c>
      <c r="J4549" s="1">
        <v>61</v>
      </c>
      <c r="K4549" s="1">
        <v>18</v>
      </c>
      <c r="L4549" s="6">
        <v>44</v>
      </c>
    </row>
    <row r="4550" spans="5:12" x14ac:dyDescent="0.3">
      <c r="E4550" s="3" t="s">
        <v>1037</v>
      </c>
      <c r="F4550" s="4"/>
      <c r="G4550" s="5">
        <v>105</v>
      </c>
      <c r="H4550" s="7">
        <v>39</v>
      </c>
      <c r="I4550" s="1">
        <v>28</v>
      </c>
      <c r="J4550" s="1">
        <v>8</v>
      </c>
      <c r="K4550" s="1">
        <v>4</v>
      </c>
      <c r="L4550" s="6">
        <v>26</v>
      </c>
    </row>
    <row r="4551" spans="5:12" x14ac:dyDescent="0.3">
      <c r="E4551" s="3" t="s">
        <v>2066</v>
      </c>
      <c r="F4551" s="4"/>
      <c r="G4551" s="5">
        <v>1834</v>
      </c>
      <c r="H4551" s="7">
        <v>27</v>
      </c>
      <c r="I4551" s="1">
        <v>379</v>
      </c>
      <c r="J4551" s="1">
        <v>813</v>
      </c>
      <c r="K4551" s="1">
        <v>550</v>
      </c>
      <c r="L4551" s="6">
        <v>65</v>
      </c>
    </row>
    <row r="4552" spans="5:12" ht="25" x14ac:dyDescent="0.3">
      <c r="E4552" s="3" t="s">
        <v>2067</v>
      </c>
      <c r="F4552" s="4"/>
      <c r="G4552" s="5">
        <v>3669</v>
      </c>
      <c r="H4552" s="7">
        <v>130</v>
      </c>
      <c r="I4552" s="1">
        <v>1508</v>
      </c>
      <c r="J4552" s="1">
        <v>1519</v>
      </c>
      <c r="K4552" s="1">
        <v>389</v>
      </c>
      <c r="L4552" s="6">
        <v>123</v>
      </c>
    </row>
    <row r="4553" spans="5:12" ht="25" x14ac:dyDescent="0.3">
      <c r="E4553" s="3" t="s">
        <v>2068</v>
      </c>
      <c r="F4553" s="4"/>
      <c r="G4553" s="5">
        <v>927</v>
      </c>
      <c r="H4553" s="7">
        <v>111</v>
      </c>
      <c r="I4553" s="1">
        <v>508</v>
      </c>
      <c r="J4553" s="1">
        <v>200</v>
      </c>
      <c r="K4553" s="1">
        <v>44</v>
      </c>
      <c r="L4553" s="6">
        <v>64</v>
      </c>
    </row>
    <row r="4554" spans="5:12" ht="25" x14ac:dyDescent="0.3">
      <c r="E4554" s="3" t="s">
        <v>2069</v>
      </c>
      <c r="F4554" s="4"/>
      <c r="G4554" s="5">
        <v>320</v>
      </c>
      <c r="H4554" s="7">
        <v>40</v>
      </c>
      <c r="I4554" s="1">
        <v>202</v>
      </c>
      <c r="J4554" s="1">
        <v>46</v>
      </c>
      <c r="K4554" s="1">
        <v>14</v>
      </c>
      <c r="L4554" s="6">
        <v>18</v>
      </c>
    </row>
    <row r="4555" spans="5:12" x14ac:dyDescent="0.3">
      <c r="E4555" s="3" t="s">
        <v>2070</v>
      </c>
      <c r="F4555" s="4"/>
      <c r="G4555" s="5">
        <v>151</v>
      </c>
      <c r="H4555" s="7">
        <v>59</v>
      </c>
      <c r="I4555" s="1">
        <v>51</v>
      </c>
      <c r="J4555" s="1">
        <v>28</v>
      </c>
      <c r="K4555" s="1">
        <v>8</v>
      </c>
      <c r="L4555" s="6">
        <v>5</v>
      </c>
    </row>
    <row r="4556" spans="5:12" x14ac:dyDescent="0.3">
      <c r="E4556" s="3" t="s">
        <v>1043</v>
      </c>
      <c r="F4556" s="4"/>
      <c r="G4556" s="5">
        <v>35</v>
      </c>
      <c r="H4556" s="7">
        <v>6</v>
      </c>
      <c r="I4556" s="1">
        <v>10</v>
      </c>
      <c r="J4556" s="1">
        <v>3</v>
      </c>
      <c r="K4556" s="1">
        <v>2</v>
      </c>
      <c r="L4556" s="6">
        <v>14</v>
      </c>
    </row>
    <row r="4557" spans="5:12" x14ac:dyDescent="0.3">
      <c r="E4557" s="3" t="s">
        <v>2071</v>
      </c>
      <c r="F4557" s="4"/>
      <c r="G4557" s="5">
        <v>883</v>
      </c>
      <c r="H4557" s="7">
        <v>11</v>
      </c>
      <c r="I4557" s="1">
        <v>145</v>
      </c>
      <c r="J4557" s="1">
        <v>429</v>
      </c>
      <c r="K4557" s="1">
        <v>271</v>
      </c>
      <c r="L4557" s="6">
        <v>27</v>
      </c>
    </row>
    <row r="4558" spans="5:12" ht="25" x14ac:dyDescent="0.3">
      <c r="E4558" s="3" t="s">
        <v>2072</v>
      </c>
      <c r="F4558" s="4"/>
      <c r="G4558" s="5">
        <v>1215</v>
      </c>
      <c r="H4558" s="7">
        <v>30</v>
      </c>
      <c r="I4558" s="1">
        <v>463</v>
      </c>
      <c r="J4558" s="1">
        <v>543</v>
      </c>
      <c r="K4558" s="1">
        <v>135</v>
      </c>
      <c r="L4558" s="6">
        <v>44</v>
      </c>
    </row>
    <row r="4559" spans="5:12" ht="25" x14ac:dyDescent="0.3">
      <c r="E4559" s="3" t="s">
        <v>2073</v>
      </c>
      <c r="F4559" s="4"/>
      <c r="G4559" s="5">
        <v>250</v>
      </c>
      <c r="H4559" s="7">
        <v>28</v>
      </c>
      <c r="I4559" s="1">
        <v>119</v>
      </c>
      <c r="J4559" s="1">
        <v>69</v>
      </c>
      <c r="K4559" s="1">
        <v>12</v>
      </c>
      <c r="L4559" s="6">
        <v>22</v>
      </c>
    </row>
    <row r="4560" spans="5:12" ht="25" x14ac:dyDescent="0.3">
      <c r="E4560" s="3" t="s">
        <v>2074</v>
      </c>
      <c r="F4560" s="4"/>
      <c r="G4560" s="5">
        <v>81</v>
      </c>
      <c r="H4560" s="7">
        <v>14</v>
      </c>
      <c r="I4560" s="1">
        <v>42</v>
      </c>
      <c r="J4560" s="1">
        <v>15</v>
      </c>
      <c r="K4560" s="1">
        <v>4</v>
      </c>
      <c r="L4560" s="6">
        <v>6</v>
      </c>
    </row>
    <row r="4561" spans="2:15" x14ac:dyDescent="0.3">
      <c r="E4561" s="3" t="s">
        <v>2075</v>
      </c>
      <c r="F4561" s="4"/>
      <c r="G4561" s="5">
        <v>44</v>
      </c>
      <c r="H4561" s="7">
        <v>11</v>
      </c>
      <c r="I4561" s="1">
        <v>21</v>
      </c>
      <c r="J4561" s="1">
        <v>3</v>
      </c>
      <c r="K4561" s="1">
        <v>2</v>
      </c>
      <c r="L4561" s="6">
        <v>7</v>
      </c>
    </row>
    <row r="4562" spans="2:15" x14ac:dyDescent="0.3">
      <c r="E4562" s="3" t="s">
        <v>1049</v>
      </c>
      <c r="F4562" s="4"/>
      <c r="G4562" s="5">
        <v>11</v>
      </c>
      <c r="H4562" s="7">
        <v>3</v>
      </c>
      <c r="I4562" s="1">
        <v>2</v>
      </c>
      <c r="J4562" s="1">
        <v>0</v>
      </c>
      <c r="K4562" s="1">
        <v>0</v>
      </c>
      <c r="L4562" s="6">
        <v>6</v>
      </c>
    </row>
    <row r="4563" spans="2:15" x14ac:dyDescent="0.3">
      <c r="E4563" s="3" t="s">
        <v>2076</v>
      </c>
      <c r="F4563" s="4"/>
      <c r="G4563" s="5">
        <v>139</v>
      </c>
      <c r="H4563" s="7">
        <v>1</v>
      </c>
      <c r="I4563" s="1">
        <v>21</v>
      </c>
      <c r="J4563" s="1">
        <v>67</v>
      </c>
      <c r="K4563" s="1">
        <v>49</v>
      </c>
      <c r="L4563" s="6">
        <v>1</v>
      </c>
    </row>
    <row r="4564" spans="2:15" ht="25" x14ac:dyDescent="0.3">
      <c r="E4564" s="3" t="s">
        <v>2077</v>
      </c>
      <c r="F4564" s="4"/>
      <c r="G4564" s="5">
        <v>182</v>
      </c>
      <c r="H4564" s="7">
        <v>5</v>
      </c>
      <c r="I4564" s="1">
        <v>61</v>
      </c>
      <c r="J4564" s="1">
        <v>78</v>
      </c>
      <c r="K4564" s="1">
        <v>29</v>
      </c>
      <c r="L4564" s="6">
        <v>9</v>
      </c>
    </row>
    <row r="4565" spans="2:15" ht="25" x14ac:dyDescent="0.3">
      <c r="E4565" s="3" t="s">
        <v>2078</v>
      </c>
      <c r="F4565" s="4"/>
      <c r="G4565" s="5">
        <v>34</v>
      </c>
      <c r="H4565" s="7">
        <v>2</v>
      </c>
      <c r="I4565" s="1">
        <v>16</v>
      </c>
      <c r="J4565" s="1">
        <v>13</v>
      </c>
      <c r="K4565" s="1">
        <v>2</v>
      </c>
      <c r="L4565" s="6">
        <v>1</v>
      </c>
    </row>
    <row r="4566" spans="2:15" x14ac:dyDescent="0.3">
      <c r="E4566" s="3" t="s">
        <v>2079</v>
      </c>
      <c r="F4566" s="4"/>
      <c r="G4566" s="5">
        <v>19</v>
      </c>
      <c r="H4566" s="7">
        <v>2</v>
      </c>
      <c r="I4566" s="1">
        <v>10</v>
      </c>
      <c r="J4566" s="1">
        <v>1</v>
      </c>
      <c r="K4566" s="1">
        <v>2</v>
      </c>
      <c r="L4566" s="6">
        <v>4</v>
      </c>
    </row>
    <row r="4567" spans="2:15" x14ac:dyDescent="0.3">
      <c r="E4567" s="3" t="s">
        <v>2080</v>
      </c>
      <c r="F4567" s="4"/>
      <c r="G4567" s="5">
        <v>5</v>
      </c>
      <c r="H4567" s="7">
        <v>3</v>
      </c>
      <c r="I4567" s="1">
        <v>2</v>
      </c>
      <c r="J4567" s="1">
        <v>0</v>
      </c>
      <c r="K4567" s="1">
        <v>0</v>
      </c>
      <c r="L4567" s="6">
        <v>0</v>
      </c>
    </row>
    <row r="4568" spans="2:15" x14ac:dyDescent="0.3">
      <c r="E4568" s="52" t="s">
        <v>1055</v>
      </c>
      <c r="F4568" s="48"/>
      <c r="G4568" s="49">
        <v>3</v>
      </c>
      <c r="H4568" s="61">
        <v>0</v>
      </c>
      <c r="I4568" s="28">
        <v>1</v>
      </c>
      <c r="J4568" s="28">
        <v>1</v>
      </c>
      <c r="K4568" s="28">
        <v>0</v>
      </c>
      <c r="L4568" s="62">
        <v>1</v>
      </c>
    </row>
    <row r="4570" spans="2:15" x14ac:dyDescent="0.3">
      <c r="B4570" s="35" t="str">
        <f xml:space="preserve"> HYPERLINK("#'目次'!B72", "[66]")</f>
        <v>[66]</v>
      </c>
      <c r="C4570" s="25" t="s">
        <v>2083</v>
      </c>
    </row>
    <row r="4571" spans="2:15" x14ac:dyDescent="0.3">
      <c r="C4571" s="83" t="s">
        <v>2084</v>
      </c>
    </row>
    <row r="4573" spans="2:15" x14ac:dyDescent="0.3">
      <c r="C4573" s="25" t="s">
        <v>2085</v>
      </c>
    </row>
    <row r="4574" spans="2:15" ht="25" x14ac:dyDescent="0.3">
      <c r="E4574" s="95"/>
      <c r="F4574" s="96"/>
      <c r="G4574" s="37" t="s">
        <v>16</v>
      </c>
      <c r="H4574" s="41" t="s">
        <v>2086</v>
      </c>
      <c r="I4574" s="18" t="s">
        <v>2087</v>
      </c>
      <c r="J4574" s="18" t="s">
        <v>2088</v>
      </c>
      <c r="K4574" s="18" t="s">
        <v>2089</v>
      </c>
      <c r="L4574" s="18" t="s">
        <v>2090</v>
      </c>
      <c r="M4574" s="18" t="s">
        <v>2091</v>
      </c>
      <c r="N4574" s="18" t="s">
        <v>22</v>
      </c>
      <c r="O4574" s="34" t="s">
        <v>23</v>
      </c>
    </row>
    <row r="4575" spans="2:15" x14ac:dyDescent="0.3">
      <c r="E4575" s="97"/>
      <c r="F4575" s="98"/>
      <c r="G4575" s="40"/>
      <c r="H4575" s="36"/>
      <c r="I4575" s="19"/>
      <c r="J4575" s="19"/>
      <c r="K4575" s="19"/>
      <c r="L4575" s="19"/>
      <c r="M4575" s="19"/>
      <c r="N4575" s="19"/>
      <c r="O4575" s="39"/>
    </row>
    <row r="4576" spans="2:15" x14ac:dyDescent="0.3">
      <c r="E4576" s="54" t="s">
        <v>16</v>
      </c>
      <c r="F4576" s="50"/>
      <c r="G4576" s="38">
        <v>43967</v>
      </c>
      <c r="H4576" s="20">
        <v>5797</v>
      </c>
      <c r="I4576" s="20">
        <v>2475</v>
      </c>
      <c r="J4576" s="20">
        <v>3409</v>
      </c>
      <c r="K4576" s="20">
        <v>2822</v>
      </c>
      <c r="L4576" s="20">
        <v>2986</v>
      </c>
      <c r="M4576" s="20">
        <v>10526</v>
      </c>
      <c r="N4576" s="20">
        <v>15184</v>
      </c>
      <c r="O4576" s="51">
        <v>768</v>
      </c>
    </row>
    <row r="4577" spans="5:15" ht="25" x14ac:dyDescent="0.3">
      <c r="E4577" s="3" t="s">
        <v>2092</v>
      </c>
      <c r="F4577" s="4"/>
      <c r="G4577" s="29">
        <v>1365</v>
      </c>
      <c r="H4577" s="32">
        <v>139</v>
      </c>
      <c r="I4577" s="17">
        <v>115</v>
      </c>
      <c r="J4577" s="17">
        <v>170</v>
      </c>
      <c r="K4577" s="17">
        <v>137</v>
      </c>
      <c r="L4577" s="17">
        <v>163</v>
      </c>
      <c r="M4577" s="17">
        <v>583</v>
      </c>
      <c r="N4577" s="17">
        <v>54</v>
      </c>
      <c r="O4577" s="33">
        <v>4</v>
      </c>
    </row>
    <row r="4578" spans="5:15" x14ac:dyDescent="0.3">
      <c r="E4578" s="3" t="s">
        <v>2093</v>
      </c>
      <c r="F4578" s="4"/>
      <c r="G4578" s="5">
        <v>3091</v>
      </c>
      <c r="H4578" s="7">
        <v>377</v>
      </c>
      <c r="I4578" s="1">
        <v>335</v>
      </c>
      <c r="J4578" s="1">
        <v>455</v>
      </c>
      <c r="K4578" s="1">
        <v>367</v>
      </c>
      <c r="L4578" s="1">
        <v>347</v>
      </c>
      <c r="M4578" s="1">
        <v>884</v>
      </c>
      <c r="N4578" s="1">
        <v>315</v>
      </c>
      <c r="O4578" s="6">
        <v>11</v>
      </c>
    </row>
    <row r="4579" spans="5:15" x14ac:dyDescent="0.3">
      <c r="E4579" s="3" t="s">
        <v>2094</v>
      </c>
      <c r="F4579" s="4"/>
      <c r="G4579" s="5">
        <v>6002</v>
      </c>
      <c r="H4579" s="7">
        <v>868</v>
      </c>
      <c r="I4579" s="1">
        <v>585</v>
      </c>
      <c r="J4579" s="1">
        <v>814</v>
      </c>
      <c r="K4579" s="1">
        <v>618</v>
      </c>
      <c r="L4579" s="1">
        <v>545</v>
      </c>
      <c r="M4579" s="1">
        <v>1465</v>
      </c>
      <c r="N4579" s="1">
        <v>1088</v>
      </c>
      <c r="O4579" s="6">
        <v>19</v>
      </c>
    </row>
    <row r="4580" spans="5:15" x14ac:dyDescent="0.3">
      <c r="E4580" s="3" t="s">
        <v>2095</v>
      </c>
      <c r="F4580" s="4"/>
      <c r="G4580" s="5">
        <v>9804</v>
      </c>
      <c r="H4580" s="7">
        <v>1506</v>
      </c>
      <c r="I4580" s="1">
        <v>367</v>
      </c>
      <c r="J4580" s="1">
        <v>412</v>
      </c>
      <c r="K4580" s="1">
        <v>324</v>
      </c>
      <c r="L4580" s="1">
        <v>294</v>
      </c>
      <c r="M4580" s="1">
        <v>1275</v>
      </c>
      <c r="N4580" s="1">
        <v>5369</v>
      </c>
      <c r="O4580" s="6">
        <v>257</v>
      </c>
    </row>
    <row r="4581" spans="5:15" x14ac:dyDescent="0.3">
      <c r="E4581" s="3" t="s">
        <v>2096</v>
      </c>
      <c r="F4581" s="4"/>
      <c r="G4581" s="5">
        <v>0</v>
      </c>
      <c r="H4581" s="7">
        <v>0</v>
      </c>
      <c r="I4581" s="1">
        <v>0</v>
      </c>
      <c r="J4581" s="1">
        <v>0</v>
      </c>
      <c r="K4581" s="1">
        <v>0</v>
      </c>
      <c r="L4581" s="1">
        <v>0</v>
      </c>
      <c r="M4581" s="1">
        <v>0</v>
      </c>
      <c r="N4581" s="1">
        <v>0</v>
      </c>
      <c r="O4581" s="6">
        <v>0</v>
      </c>
    </row>
    <row r="4582" spans="5:15" x14ac:dyDescent="0.3">
      <c r="E4582" s="3" t="s">
        <v>992</v>
      </c>
      <c r="F4582" s="4"/>
      <c r="G4582" s="5">
        <v>0</v>
      </c>
      <c r="H4582" s="7">
        <v>0</v>
      </c>
      <c r="I4582" s="1">
        <v>0</v>
      </c>
      <c r="J4582" s="1">
        <v>0</v>
      </c>
      <c r="K4582" s="1">
        <v>0</v>
      </c>
      <c r="L4582" s="1">
        <v>0</v>
      </c>
      <c r="M4582" s="1">
        <v>0</v>
      </c>
      <c r="N4582" s="1">
        <v>0</v>
      </c>
      <c r="O4582" s="6">
        <v>0</v>
      </c>
    </row>
    <row r="4583" spans="5:15" ht="25" x14ac:dyDescent="0.3">
      <c r="E4583" s="3" t="s">
        <v>2097</v>
      </c>
      <c r="F4583" s="4"/>
      <c r="G4583" s="5">
        <v>2347</v>
      </c>
      <c r="H4583" s="7">
        <v>188</v>
      </c>
      <c r="I4583" s="1">
        <v>164</v>
      </c>
      <c r="J4583" s="1">
        <v>233</v>
      </c>
      <c r="K4583" s="1">
        <v>225</v>
      </c>
      <c r="L4583" s="1">
        <v>325</v>
      </c>
      <c r="M4583" s="1">
        <v>1066</v>
      </c>
      <c r="N4583" s="1">
        <v>132</v>
      </c>
      <c r="O4583" s="6">
        <v>14</v>
      </c>
    </row>
    <row r="4584" spans="5:15" x14ac:dyDescent="0.3">
      <c r="E4584" s="3" t="s">
        <v>2098</v>
      </c>
      <c r="F4584" s="4"/>
      <c r="G4584" s="5">
        <v>3862</v>
      </c>
      <c r="H4584" s="7">
        <v>386</v>
      </c>
      <c r="I4584" s="1">
        <v>210</v>
      </c>
      <c r="J4584" s="1">
        <v>364</v>
      </c>
      <c r="K4584" s="1">
        <v>358</v>
      </c>
      <c r="L4584" s="1">
        <v>434</v>
      </c>
      <c r="M4584" s="1">
        <v>1517</v>
      </c>
      <c r="N4584" s="1">
        <v>577</v>
      </c>
      <c r="O4584" s="6">
        <v>16</v>
      </c>
    </row>
    <row r="4585" spans="5:15" x14ac:dyDescent="0.3">
      <c r="E4585" s="3" t="s">
        <v>2099</v>
      </c>
      <c r="F4585" s="4"/>
      <c r="G4585" s="5">
        <v>7841</v>
      </c>
      <c r="H4585" s="7">
        <v>989</v>
      </c>
      <c r="I4585" s="1">
        <v>468</v>
      </c>
      <c r="J4585" s="1">
        <v>688</v>
      </c>
      <c r="K4585" s="1">
        <v>547</v>
      </c>
      <c r="L4585" s="1">
        <v>636</v>
      </c>
      <c r="M4585" s="1">
        <v>2360</v>
      </c>
      <c r="N4585" s="1">
        <v>2090</v>
      </c>
      <c r="O4585" s="6">
        <v>63</v>
      </c>
    </row>
    <row r="4586" spans="5:15" x14ac:dyDescent="0.3">
      <c r="E4586" s="3" t="s">
        <v>2100</v>
      </c>
      <c r="F4586" s="4"/>
      <c r="G4586" s="5">
        <v>9237</v>
      </c>
      <c r="H4586" s="7">
        <v>1302</v>
      </c>
      <c r="I4586" s="1">
        <v>217</v>
      </c>
      <c r="J4586" s="1">
        <v>251</v>
      </c>
      <c r="K4586" s="1">
        <v>218</v>
      </c>
      <c r="L4586" s="1">
        <v>210</v>
      </c>
      <c r="M4586" s="1">
        <v>1253</v>
      </c>
      <c r="N4586" s="1">
        <v>5429</v>
      </c>
      <c r="O4586" s="6">
        <v>357</v>
      </c>
    </row>
    <row r="4587" spans="5:15" x14ac:dyDescent="0.3">
      <c r="E4587" s="3" t="s">
        <v>2101</v>
      </c>
      <c r="F4587" s="4"/>
      <c r="G4587" s="5">
        <v>0</v>
      </c>
      <c r="H4587" s="7">
        <v>0</v>
      </c>
      <c r="I4587" s="1">
        <v>0</v>
      </c>
      <c r="J4587" s="1">
        <v>0</v>
      </c>
      <c r="K4587" s="1">
        <v>0</v>
      </c>
      <c r="L4587" s="1">
        <v>0</v>
      </c>
      <c r="M4587" s="1">
        <v>0</v>
      </c>
      <c r="N4587" s="1">
        <v>0</v>
      </c>
      <c r="O4587" s="6">
        <v>0</v>
      </c>
    </row>
    <row r="4588" spans="5:15" x14ac:dyDescent="0.3">
      <c r="E4588" s="3" t="s">
        <v>998</v>
      </c>
      <c r="F4588" s="4"/>
      <c r="G4588" s="5">
        <v>0</v>
      </c>
      <c r="H4588" s="7">
        <v>0</v>
      </c>
      <c r="I4588" s="1">
        <v>0</v>
      </c>
      <c r="J4588" s="1">
        <v>0</v>
      </c>
      <c r="K4588" s="1">
        <v>0</v>
      </c>
      <c r="L4588" s="1">
        <v>0</v>
      </c>
      <c r="M4588" s="1">
        <v>0</v>
      </c>
      <c r="N4588" s="1">
        <v>0</v>
      </c>
      <c r="O4588" s="6">
        <v>0</v>
      </c>
    </row>
    <row r="4589" spans="5:15" ht="25" x14ac:dyDescent="0.3">
      <c r="E4589" s="3" t="s">
        <v>2102</v>
      </c>
      <c r="F4589" s="4"/>
      <c r="G4589" s="5">
        <v>70</v>
      </c>
      <c r="H4589" s="7">
        <v>7</v>
      </c>
      <c r="I4589" s="1">
        <v>1</v>
      </c>
      <c r="J4589" s="1">
        <v>3</v>
      </c>
      <c r="K4589" s="1">
        <v>10</v>
      </c>
      <c r="L4589" s="1">
        <v>8</v>
      </c>
      <c r="M4589" s="1">
        <v>37</v>
      </c>
      <c r="N4589" s="1">
        <v>4</v>
      </c>
      <c r="O4589" s="6">
        <v>0</v>
      </c>
    </row>
    <row r="4590" spans="5:15" x14ac:dyDescent="0.3">
      <c r="E4590" s="3" t="s">
        <v>2103</v>
      </c>
      <c r="F4590" s="4"/>
      <c r="G4590" s="5">
        <v>54</v>
      </c>
      <c r="H4590" s="7">
        <v>8</v>
      </c>
      <c r="I4590" s="1">
        <v>4</v>
      </c>
      <c r="J4590" s="1">
        <v>4</v>
      </c>
      <c r="K4590" s="1">
        <v>5</v>
      </c>
      <c r="L4590" s="1">
        <v>4</v>
      </c>
      <c r="M4590" s="1">
        <v>23</v>
      </c>
      <c r="N4590" s="1">
        <v>4</v>
      </c>
      <c r="O4590" s="6">
        <v>2</v>
      </c>
    </row>
    <row r="4591" spans="5:15" x14ac:dyDescent="0.3">
      <c r="E4591" s="3" t="s">
        <v>2104</v>
      </c>
      <c r="F4591" s="4"/>
      <c r="G4591" s="5">
        <v>103</v>
      </c>
      <c r="H4591" s="7">
        <v>15</v>
      </c>
      <c r="I4591" s="1">
        <v>6</v>
      </c>
      <c r="J4591" s="1">
        <v>4</v>
      </c>
      <c r="K4591" s="1">
        <v>4</v>
      </c>
      <c r="L4591" s="1">
        <v>12</v>
      </c>
      <c r="M4591" s="1">
        <v>33</v>
      </c>
      <c r="N4591" s="1">
        <v>23</v>
      </c>
      <c r="O4591" s="6">
        <v>6</v>
      </c>
    </row>
    <row r="4592" spans="5:15" x14ac:dyDescent="0.3">
      <c r="E4592" s="3" t="s">
        <v>2105</v>
      </c>
      <c r="F4592" s="4"/>
      <c r="G4592" s="5">
        <v>104</v>
      </c>
      <c r="H4592" s="7">
        <v>7</v>
      </c>
      <c r="I4592" s="1">
        <v>1</v>
      </c>
      <c r="J4592" s="1">
        <v>2</v>
      </c>
      <c r="K4592" s="1">
        <v>3</v>
      </c>
      <c r="L4592" s="1">
        <v>4</v>
      </c>
      <c r="M4592" s="1">
        <v>13</v>
      </c>
      <c r="N4592" s="1">
        <v>62</v>
      </c>
      <c r="O4592" s="6">
        <v>12</v>
      </c>
    </row>
    <row r="4593" spans="2:15" x14ac:dyDescent="0.3">
      <c r="E4593" s="3" t="s">
        <v>2106</v>
      </c>
      <c r="F4593" s="4"/>
      <c r="G4593" s="5">
        <v>0</v>
      </c>
      <c r="H4593" s="7">
        <v>0</v>
      </c>
      <c r="I4593" s="1">
        <v>0</v>
      </c>
      <c r="J4593" s="1">
        <v>0</v>
      </c>
      <c r="K4593" s="1">
        <v>0</v>
      </c>
      <c r="L4593" s="1">
        <v>0</v>
      </c>
      <c r="M4593" s="1">
        <v>0</v>
      </c>
      <c r="N4593" s="1">
        <v>0</v>
      </c>
      <c r="O4593" s="6">
        <v>0</v>
      </c>
    </row>
    <row r="4594" spans="2:15" x14ac:dyDescent="0.3">
      <c r="E4594" s="3" t="s">
        <v>1004</v>
      </c>
      <c r="F4594" s="4"/>
      <c r="G4594" s="5">
        <v>0</v>
      </c>
      <c r="H4594" s="7">
        <v>0</v>
      </c>
      <c r="I4594" s="1">
        <v>0</v>
      </c>
      <c r="J4594" s="1">
        <v>0</v>
      </c>
      <c r="K4594" s="1">
        <v>0</v>
      </c>
      <c r="L4594" s="1">
        <v>0</v>
      </c>
      <c r="M4594" s="1">
        <v>0</v>
      </c>
      <c r="N4594" s="1">
        <v>0</v>
      </c>
      <c r="O4594" s="6">
        <v>0</v>
      </c>
    </row>
    <row r="4595" spans="2:15" ht="25" x14ac:dyDescent="0.3">
      <c r="E4595" s="3" t="s">
        <v>2107</v>
      </c>
      <c r="F4595" s="4"/>
      <c r="G4595" s="5">
        <v>1738</v>
      </c>
      <c r="H4595" s="7">
        <v>167</v>
      </c>
      <c r="I4595" s="1">
        <v>145</v>
      </c>
      <c r="J4595" s="1">
        <v>221</v>
      </c>
      <c r="K4595" s="1">
        <v>177</v>
      </c>
      <c r="L4595" s="1">
        <v>230</v>
      </c>
      <c r="M4595" s="1">
        <v>667</v>
      </c>
      <c r="N4595" s="1">
        <v>126</v>
      </c>
      <c r="O4595" s="6">
        <v>5</v>
      </c>
    </row>
    <row r="4596" spans="2:15" ht="25" x14ac:dyDescent="0.3">
      <c r="E4596" s="3" t="s">
        <v>2108</v>
      </c>
      <c r="F4596" s="4"/>
      <c r="G4596" s="5">
        <v>10757</v>
      </c>
      <c r="H4596" s="7">
        <v>1455</v>
      </c>
      <c r="I4596" s="1">
        <v>929</v>
      </c>
      <c r="J4596" s="1">
        <v>1250</v>
      </c>
      <c r="K4596" s="1">
        <v>951</v>
      </c>
      <c r="L4596" s="1">
        <v>839</v>
      </c>
      <c r="M4596" s="1">
        <v>2455</v>
      </c>
      <c r="N4596" s="1">
        <v>2800</v>
      </c>
      <c r="O4596" s="6">
        <v>78</v>
      </c>
    </row>
    <row r="4597" spans="2:15" ht="25" x14ac:dyDescent="0.3">
      <c r="E4597" s="3" t="s">
        <v>2109</v>
      </c>
      <c r="F4597" s="4"/>
      <c r="G4597" s="5">
        <v>6750</v>
      </c>
      <c r="H4597" s="7">
        <v>1133</v>
      </c>
      <c r="I4597" s="1">
        <v>282</v>
      </c>
      <c r="J4597" s="1">
        <v>317</v>
      </c>
      <c r="K4597" s="1">
        <v>255</v>
      </c>
      <c r="L4597" s="1">
        <v>240</v>
      </c>
      <c r="M4597" s="1">
        <v>878</v>
      </c>
      <c r="N4597" s="1">
        <v>3464</v>
      </c>
      <c r="O4597" s="6">
        <v>181</v>
      </c>
    </row>
    <row r="4598" spans="2:15" ht="25" x14ac:dyDescent="0.3">
      <c r="E4598" s="3" t="s">
        <v>2110</v>
      </c>
      <c r="F4598" s="4"/>
      <c r="G4598" s="5">
        <v>475</v>
      </c>
      <c r="H4598" s="7">
        <v>83</v>
      </c>
      <c r="I4598" s="1">
        <v>24</v>
      </c>
      <c r="J4598" s="1">
        <v>30</v>
      </c>
      <c r="K4598" s="1">
        <v>35</v>
      </c>
      <c r="L4598" s="1">
        <v>15</v>
      </c>
      <c r="M4598" s="1">
        <v>87</v>
      </c>
      <c r="N4598" s="1">
        <v>190</v>
      </c>
      <c r="O4598" s="6">
        <v>11</v>
      </c>
    </row>
    <row r="4599" spans="2:15" ht="25" x14ac:dyDescent="0.3">
      <c r="E4599" s="3" t="s">
        <v>2111</v>
      </c>
      <c r="F4599" s="4"/>
      <c r="G4599" s="5">
        <v>3028</v>
      </c>
      <c r="H4599" s="7">
        <v>224</v>
      </c>
      <c r="I4599" s="1">
        <v>186</v>
      </c>
      <c r="J4599" s="1">
        <v>298</v>
      </c>
      <c r="K4599" s="1">
        <v>297</v>
      </c>
      <c r="L4599" s="1">
        <v>432</v>
      </c>
      <c r="M4599" s="1">
        <v>1300</v>
      </c>
      <c r="N4599" s="1">
        <v>277</v>
      </c>
      <c r="O4599" s="6">
        <v>14</v>
      </c>
    </row>
    <row r="4600" spans="2:15" ht="25" x14ac:dyDescent="0.3">
      <c r="E4600" s="3" t="s">
        <v>2112</v>
      </c>
      <c r="F4600" s="4"/>
      <c r="G4600" s="5">
        <v>12634</v>
      </c>
      <c r="H4600" s="7">
        <v>1486</v>
      </c>
      <c r="I4600" s="1">
        <v>681</v>
      </c>
      <c r="J4600" s="1">
        <v>965</v>
      </c>
      <c r="K4600" s="1">
        <v>820</v>
      </c>
      <c r="L4600" s="1">
        <v>983</v>
      </c>
      <c r="M4600" s="1">
        <v>3740</v>
      </c>
      <c r="N4600" s="1">
        <v>3807</v>
      </c>
      <c r="O4600" s="6">
        <v>152</v>
      </c>
    </row>
    <row r="4601" spans="2:15" ht="25" x14ac:dyDescent="0.3">
      <c r="E4601" s="3" t="s">
        <v>2113</v>
      </c>
      <c r="F4601" s="4"/>
      <c r="G4601" s="5">
        <v>6227</v>
      </c>
      <c r="H4601" s="7">
        <v>980</v>
      </c>
      <c r="I4601" s="1">
        <v>159</v>
      </c>
      <c r="J4601" s="1">
        <v>218</v>
      </c>
      <c r="K4601" s="1">
        <v>177</v>
      </c>
      <c r="L4601" s="1">
        <v>138</v>
      </c>
      <c r="M4601" s="1">
        <v>884</v>
      </c>
      <c r="N4601" s="1">
        <v>3438</v>
      </c>
      <c r="O4601" s="6">
        <v>233</v>
      </c>
    </row>
    <row r="4602" spans="2:15" ht="25" x14ac:dyDescent="0.3">
      <c r="E4602" s="3" t="s">
        <v>2114</v>
      </c>
      <c r="F4602" s="4"/>
      <c r="G4602" s="5">
        <v>620</v>
      </c>
      <c r="H4602" s="7">
        <v>118</v>
      </c>
      <c r="I4602" s="1">
        <v>17</v>
      </c>
      <c r="J4602" s="1">
        <v>23</v>
      </c>
      <c r="K4602" s="1">
        <v>23</v>
      </c>
      <c r="L4602" s="1">
        <v>15</v>
      </c>
      <c r="M4602" s="1">
        <v>114</v>
      </c>
      <c r="N4602" s="1">
        <v>288</v>
      </c>
      <c r="O4602" s="6">
        <v>22</v>
      </c>
    </row>
    <row r="4603" spans="2:15" ht="25" x14ac:dyDescent="0.3">
      <c r="E4603" s="3" t="s">
        <v>2115</v>
      </c>
      <c r="F4603" s="4"/>
      <c r="G4603" s="5">
        <v>79</v>
      </c>
      <c r="H4603" s="7">
        <v>11</v>
      </c>
      <c r="I4603" s="1">
        <v>2</v>
      </c>
      <c r="J4603" s="1">
        <v>5</v>
      </c>
      <c r="K4603" s="1">
        <v>8</v>
      </c>
      <c r="L4603" s="1">
        <v>12</v>
      </c>
      <c r="M4603" s="1">
        <v>36</v>
      </c>
      <c r="N4603" s="1">
        <v>4</v>
      </c>
      <c r="O4603" s="6">
        <v>1</v>
      </c>
    </row>
    <row r="4604" spans="2:15" ht="25" x14ac:dyDescent="0.3">
      <c r="E4604" s="3" t="s">
        <v>2116</v>
      </c>
      <c r="F4604" s="4"/>
      <c r="G4604" s="5">
        <v>151</v>
      </c>
      <c r="H4604" s="7">
        <v>19</v>
      </c>
      <c r="I4604" s="1">
        <v>7</v>
      </c>
      <c r="J4604" s="1">
        <v>7</v>
      </c>
      <c r="K4604" s="1">
        <v>10</v>
      </c>
      <c r="L4604" s="1">
        <v>9</v>
      </c>
      <c r="M4604" s="1">
        <v>47</v>
      </c>
      <c r="N4604" s="1">
        <v>44</v>
      </c>
      <c r="O4604" s="6">
        <v>8</v>
      </c>
    </row>
    <row r="4605" spans="2:15" ht="25" x14ac:dyDescent="0.3">
      <c r="E4605" s="3" t="s">
        <v>2117</v>
      </c>
      <c r="F4605" s="4"/>
      <c r="G4605" s="5">
        <v>62</v>
      </c>
      <c r="H4605" s="7">
        <v>4</v>
      </c>
      <c r="I4605" s="1">
        <v>0</v>
      </c>
      <c r="J4605" s="1">
        <v>1</v>
      </c>
      <c r="K4605" s="1">
        <v>2</v>
      </c>
      <c r="L4605" s="1">
        <v>4</v>
      </c>
      <c r="M4605" s="1">
        <v>11</v>
      </c>
      <c r="N4605" s="1">
        <v>33</v>
      </c>
      <c r="O4605" s="6">
        <v>7</v>
      </c>
    </row>
    <row r="4606" spans="2:15" ht="25" x14ac:dyDescent="0.3">
      <c r="E4606" s="52" t="s">
        <v>2118</v>
      </c>
      <c r="F4606" s="48"/>
      <c r="G4606" s="49">
        <v>3</v>
      </c>
      <c r="H4606" s="61">
        <v>1</v>
      </c>
      <c r="I4606" s="28">
        <v>1</v>
      </c>
      <c r="J4606" s="28">
        <v>0</v>
      </c>
      <c r="K4606" s="28">
        <v>0</v>
      </c>
      <c r="L4606" s="28">
        <v>0</v>
      </c>
      <c r="M4606" s="28">
        <v>1</v>
      </c>
      <c r="N4606" s="28">
        <v>0</v>
      </c>
      <c r="O4606" s="62">
        <v>0</v>
      </c>
    </row>
    <row r="4608" spans="2:15" x14ac:dyDescent="0.3">
      <c r="B4608" s="35" t="str">
        <f xml:space="preserve"> HYPERLINK("#'目次'!B73", "[67]")</f>
        <v>[67]</v>
      </c>
      <c r="C4608" s="25" t="s">
        <v>2083</v>
      </c>
    </row>
    <row r="4609" spans="3:15" x14ac:dyDescent="0.3">
      <c r="C4609" s="83" t="s">
        <v>2084</v>
      </c>
    </row>
    <row r="4611" spans="3:15" x14ac:dyDescent="0.3">
      <c r="C4611" s="25" t="s">
        <v>2124</v>
      </c>
    </row>
    <row r="4612" spans="3:15" ht="25" x14ac:dyDescent="0.3">
      <c r="E4612" s="95"/>
      <c r="F4612" s="96"/>
      <c r="G4612" s="37" t="s">
        <v>16</v>
      </c>
      <c r="H4612" s="41" t="s">
        <v>2086</v>
      </c>
      <c r="I4612" s="18" t="s">
        <v>2087</v>
      </c>
      <c r="J4612" s="18" t="s">
        <v>2088</v>
      </c>
      <c r="K4612" s="18" t="s">
        <v>2089</v>
      </c>
      <c r="L4612" s="18" t="s">
        <v>2090</v>
      </c>
      <c r="M4612" s="18" t="s">
        <v>2091</v>
      </c>
      <c r="N4612" s="18" t="s">
        <v>22</v>
      </c>
      <c r="O4612" s="34" t="s">
        <v>23</v>
      </c>
    </row>
    <row r="4613" spans="3:15" x14ac:dyDescent="0.3">
      <c r="E4613" s="97"/>
      <c r="F4613" s="98"/>
      <c r="G4613" s="40"/>
      <c r="H4613" s="36"/>
      <c r="I4613" s="19"/>
      <c r="J4613" s="19"/>
      <c r="K4613" s="19"/>
      <c r="L4613" s="19"/>
      <c r="M4613" s="19"/>
      <c r="N4613" s="19"/>
      <c r="O4613" s="39"/>
    </row>
    <row r="4614" spans="3:15" x14ac:dyDescent="0.3">
      <c r="E4614" s="54" t="s">
        <v>16</v>
      </c>
      <c r="F4614" s="50"/>
      <c r="G4614" s="38">
        <v>43967</v>
      </c>
      <c r="H4614" s="20">
        <v>5797</v>
      </c>
      <c r="I4614" s="20">
        <v>2475</v>
      </c>
      <c r="J4614" s="20">
        <v>3409</v>
      </c>
      <c r="K4614" s="20">
        <v>2822</v>
      </c>
      <c r="L4614" s="20">
        <v>2986</v>
      </c>
      <c r="M4614" s="20">
        <v>10526</v>
      </c>
      <c r="N4614" s="20">
        <v>15184</v>
      </c>
      <c r="O4614" s="51">
        <v>768</v>
      </c>
    </row>
    <row r="4615" spans="3:15" ht="25" x14ac:dyDescent="0.3">
      <c r="E4615" s="3" t="s">
        <v>2125</v>
      </c>
      <c r="F4615" s="4"/>
      <c r="G4615" s="29">
        <v>46</v>
      </c>
      <c r="H4615" s="32">
        <v>16</v>
      </c>
      <c r="I4615" s="17">
        <v>5</v>
      </c>
      <c r="J4615" s="17">
        <v>4</v>
      </c>
      <c r="K4615" s="17">
        <v>1</v>
      </c>
      <c r="L4615" s="17">
        <v>3</v>
      </c>
      <c r="M4615" s="17">
        <v>12</v>
      </c>
      <c r="N4615" s="17">
        <v>5</v>
      </c>
      <c r="O4615" s="33">
        <v>0</v>
      </c>
    </row>
    <row r="4616" spans="3:15" x14ac:dyDescent="0.3">
      <c r="E4616" s="3" t="s">
        <v>2126</v>
      </c>
      <c r="F4616" s="4"/>
      <c r="G4616" s="5">
        <v>81</v>
      </c>
      <c r="H4616" s="7">
        <v>51</v>
      </c>
      <c r="I4616" s="1">
        <v>4</v>
      </c>
      <c r="J4616" s="1">
        <v>3</v>
      </c>
      <c r="K4616" s="1">
        <v>2</v>
      </c>
      <c r="L4616" s="1">
        <v>5</v>
      </c>
      <c r="M4616" s="1">
        <v>7</v>
      </c>
      <c r="N4616" s="1">
        <v>9</v>
      </c>
      <c r="O4616" s="6">
        <v>0</v>
      </c>
    </row>
    <row r="4617" spans="3:15" x14ac:dyDescent="0.3">
      <c r="E4617" s="3" t="s">
        <v>2127</v>
      </c>
      <c r="F4617" s="4"/>
      <c r="G4617" s="5">
        <v>131</v>
      </c>
      <c r="H4617" s="7">
        <v>83</v>
      </c>
      <c r="I4617" s="1">
        <v>7</v>
      </c>
      <c r="J4617" s="1">
        <v>2</v>
      </c>
      <c r="K4617" s="1">
        <v>2</v>
      </c>
      <c r="L4617" s="1">
        <v>6</v>
      </c>
      <c r="M4617" s="1">
        <v>10</v>
      </c>
      <c r="N4617" s="1">
        <v>21</v>
      </c>
      <c r="O4617" s="6">
        <v>0</v>
      </c>
    </row>
    <row r="4618" spans="3:15" x14ac:dyDescent="0.3">
      <c r="E4618" s="3" t="s">
        <v>2128</v>
      </c>
      <c r="F4618" s="4"/>
      <c r="G4618" s="5">
        <v>127</v>
      </c>
      <c r="H4618" s="7">
        <v>48</v>
      </c>
      <c r="I4618" s="1">
        <v>3</v>
      </c>
      <c r="J4618" s="1">
        <v>4</v>
      </c>
      <c r="K4618" s="1">
        <v>1</v>
      </c>
      <c r="L4618" s="1">
        <v>2</v>
      </c>
      <c r="M4618" s="1">
        <v>5</v>
      </c>
      <c r="N4618" s="1">
        <v>60</v>
      </c>
      <c r="O4618" s="6">
        <v>4</v>
      </c>
    </row>
    <row r="4619" spans="3:15" x14ac:dyDescent="0.3">
      <c r="E4619" s="3" t="s">
        <v>2129</v>
      </c>
      <c r="F4619" s="4"/>
      <c r="G4619" s="5">
        <v>0</v>
      </c>
      <c r="H4619" s="7">
        <v>0</v>
      </c>
      <c r="I4619" s="1">
        <v>0</v>
      </c>
      <c r="J4619" s="1">
        <v>0</v>
      </c>
      <c r="K4619" s="1">
        <v>0</v>
      </c>
      <c r="L4619" s="1">
        <v>0</v>
      </c>
      <c r="M4619" s="1">
        <v>0</v>
      </c>
      <c r="N4619" s="1">
        <v>0</v>
      </c>
      <c r="O4619" s="6">
        <v>0</v>
      </c>
    </row>
    <row r="4620" spans="3:15" x14ac:dyDescent="0.3">
      <c r="E4620" s="3" t="s">
        <v>1013</v>
      </c>
      <c r="F4620" s="4"/>
      <c r="G4620" s="5">
        <v>0</v>
      </c>
      <c r="H4620" s="7">
        <v>0</v>
      </c>
      <c r="I4620" s="1">
        <v>0</v>
      </c>
      <c r="J4620" s="1">
        <v>0</v>
      </c>
      <c r="K4620" s="1">
        <v>0</v>
      </c>
      <c r="L4620" s="1">
        <v>0</v>
      </c>
      <c r="M4620" s="1">
        <v>0</v>
      </c>
      <c r="N4620" s="1">
        <v>0</v>
      </c>
      <c r="O4620" s="6">
        <v>0</v>
      </c>
    </row>
    <row r="4621" spans="3:15" ht="25" x14ac:dyDescent="0.3">
      <c r="E4621" s="3" t="s">
        <v>2130</v>
      </c>
      <c r="F4621" s="4"/>
      <c r="G4621" s="5">
        <v>359</v>
      </c>
      <c r="H4621" s="7">
        <v>109</v>
      </c>
      <c r="I4621" s="1">
        <v>50</v>
      </c>
      <c r="J4621" s="1">
        <v>55</v>
      </c>
      <c r="K4621" s="1">
        <v>32</v>
      </c>
      <c r="L4621" s="1">
        <v>33</v>
      </c>
      <c r="M4621" s="1">
        <v>57</v>
      </c>
      <c r="N4621" s="1">
        <v>23</v>
      </c>
      <c r="O4621" s="6">
        <v>0</v>
      </c>
    </row>
    <row r="4622" spans="3:15" x14ac:dyDescent="0.3">
      <c r="E4622" s="3" t="s">
        <v>2131</v>
      </c>
      <c r="F4622" s="4"/>
      <c r="G4622" s="5">
        <v>494</v>
      </c>
      <c r="H4622" s="7">
        <v>183</v>
      </c>
      <c r="I4622" s="1">
        <v>48</v>
      </c>
      <c r="J4622" s="1">
        <v>71</v>
      </c>
      <c r="K4622" s="1">
        <v>41</v>
      </c>
      <c r="L4622" s="1">
        <v>31</v>
      </c>
      <c r="M4622" s="1">
        <v>63</v>
      </c>
      <c r="N4622" s="1">
        <v>55</v>
      </c>
      <c r="O4622" s="6">
        <v>2</v>
      </c>
    </row>
    <row r="4623" spans="3:15" x14ac:dyDescent="0.3">
      <c r="E4623" s="3" t="s">
        <v>2132</v>
      </c>
      <c r="F4623" s="4"/>
      <c r="G4623" s="5">
        <v>973</v>
      </c>
      <c r="H4623" s="7">
        <v>368</v>
      </c>
      <c r="I4623" s="1">
        <v>109</v>
      </c>
      <c r="J4623" s="1">
        <v>107</v>
      </c>
      <c r="K4623" s="1">
        <v>51</v>
      </c>
      <c r="L4623" s="1">
        <v>50</v>
      </c>
      <c r="M4623" s="1">
        <v>93</v>
      </c>
      <c r="N4623" s="1">
        <v>194</v>
      </c>
      <c r="O4623" s="6">
        <v>1</v>
      </c>
    </row>
    <row r="4624" spans="3:15" x14ac:dyDescent="0.3">
      <c r="E4624" s="3" t="s">
        <v>2133</v>
      </c>
      <c r="F4624" s="4"/>
      <c r="G4624" s="5">
        <v>904</v>
      </c>
      <c r="H4624" s="7">
        <v>292</v>
      </c>
      <c r="I4624" s="1">
        <v>36</v>
      </c>
      <c r="J4624" s="1">
        <v>31</v>
      </c>
      <c r="K4624" s="1">
        <v>20</v>
      </c>
      <c r="L4624" s="1">
        <v>19</v>
      </c>
      <c r="M4624" s="1">
        <v>47</v>
      </c>
      <c r="N4624" s="1">
        <v>436</v>
      </c>
      <c r="O4624" s="6">
        <v>23</v>
      </c>
    </row>
    <row r="4625" spans="5:15" x14ac:dyDescent="0.3">
      <c r="E4625" s="3" t="s">
        <v>2134</v>
      </c>
      <c r="F4625" s="4"/>
      <c r="G4625" s="5">
        <v>0</v>
      </c>
      <c r="H4625" s="7">
        <v>0</v>
      </c>
      <c r="I4625" s="1">
        <v>0</v>
      </c>
      <c r="J4625" s="1">
        <v>0</v>
      </c>
      <c r="K4625" s="1">
        <v>0</v>
      </c>
      <c r="L4625" s="1">
        <v>0</v>
      </c>
      <c r="M4625" s="1">
        <v>0</v>
      </c>
      <c r="N4625" s="1">
        <v>0</v>
      </c>
      <c r="O4625" s="6">
        <v>0</v>
      </c>
    </row>
    <row r="4626" spans="5:15" x14ac:dyDescent="0.3">
      <c r="E4626" s="3" t="s">
        <v>1019</v>
      </c>
      <c r="F4626" s="4"/>
      <c r="G4626" s="5">
        <v>0</v>
      </c>
      <c r="H4626" s="7">
        <v>0</v>
      </c>
      <c r="I4626" s="1">
        <v>0</v>
      </c>
      <c r="J4626" s="1">
        <v>0</v>
      </c>
      <c r="K4626" s="1">
        <v>0</v>
      </c>
      <c r="L4626" s="1">
        <v>0</v>
      </c>
      <c r="M4626" s="1">
        <v>0</v>
      </c>
      <c r="N4626" s="1">
        <v>0</v>
      </c>
      <c r="O4626" s="6">
        <v>0</v>
      </c>
    </row>
    <row r="4627" spans="5:15" ht="25" x14ac:dyDescent="0.3">
      <c r="E4627" s="3" t="s">
        <v>2135</v>
      </c>
      <c r="F4627" s="4"/>
      <c r="G4627" s="5">
        <v>814</v>
      </c>
      <c r="H4627" s="7">
        <v>101</v>
      </c>
      <c r="I4627" s="1">
        <v>100</v>
      </c>
      <c r="J4627" s="1">
        <v>111</v>
      </c>
      <c r="K4627" s="1">
        <v>83</v>
      </c>
      <c r="L4627" s="1">
        <v>124</v>
      </c>
      <c r="M4627" s="1">
        <v>247</v>
      </c>
      <c r="N4627" s="1">
        <v>47</v>
      </c>
      <c r="O4627" s="6">
        <v>1</v>
      </c>
    </row>
    <row r="4628" spans="5:15" x14ac:dyDescent="0.3">
      <c r="E4628" s="3" t="s">
        <v>2136</v>
      </c>
      <c r="F4628" s="4"/>
      <c r="G4628" s="5">
        <v>1430</v>
      </c>
      <c r="H4628" s="7">
        <v>207</v>
      </c>
      <c r="I4628" s="1">
        <v>161</v>
      </c>
      <c r="J4628" s="1">
        <v>213</v>
      </c>
      <c r="K4628" s="1">
        <v>167</v>
      </c>
      <c r="L4628" s="1">
        <v>166</v>
      </c>
      <c r="M4628" s="1">
        <v>348</v>
      </c>
      <c r="N4628" s="1">
        <v>162</v>
      </c>
      <c r="O4628" s="6">
        <v>6</v>
      </c>
    </row>
    <row r="4629" spans="5:15" x14ac:dyDescent="0.3">
      <c r="E4629" s="3" t="s">
        <v>2137</v>
      </c>
      <c r="F4629" s="4"/>
      <c r="G4629" s="5">
        <v>2460</v>
      </c>
      <c r="H4629" s="7">
        <v>416</v>
      </c>
      <c r="I4629" s="1">
        <v>222</v>
      </c>
      <c r="J4629" s="1">
        <v>359</v>
      </c>
      <c r="K4629" s="1">
        <v>227</v>
      </c>
      <c r="L4629" s="1">
        <v>213</v>
      </c>
      <c r="M4629" s="1">
        <v>507</v>
      </c>
      <c r="N4629" s="1">
        <v>503</v>
      </c>
      <c r="O4629" s="6">
        <v>13</v>
      </c>
    </row>
    <row r="4630" spans="5:15" x14ac:dyDescent="0.3">
      <c r="E4630" s="3" t="s">
        <v>2138</v>
      </c>
      <c r="F4630" s="4"/>
      <c r="G4630" s="5">
        <v>2775</v>
      </c>
      <c r="H4630" s="7">
        <v>530</v>
      </c>
      <c r="I4630" s="1">
        <v>121</v>
      </c>
      <c r="J4630" s="1">
        <v>145</v>
      </c>
      <c r="K4630" s="1">
        <v>89</v>
      </c>
      <c r="L4630" s="1">
        <v>96</v>
      </c>
      <c r="M4630" s="1">
        <v>307</v>
      </c>
      <c r="N4630" s="1">
        <v>1433</v>
      </c>
      <c r="O4630" s="6">
        <v>54</v>
      </c>
    </row>
    <row r="4631" spans="5:15" x14ac:dyDescent="0.3">
      <c r="E4631" s="3" t="s">
        <v>2139</v>
      </c>
      <c r="F4631" s="4"/>
      <c r="G4631" s="5">
        <v>0</v>
      </c>
      <c r="H4631" s="7">
        <v>0</v>
      </c>
      <c r="I4631" s="1">
        <v>0</v>
      </c>
      <c r="J4631" s="1">
        <v>0</v>
      </c>
      <c r="K4631" s="1">
        <v>0</v>
      </c>
      <c r="L4631" s="1">
        <v>0</v>
      </c>
      <c r="M4631" s="1">
        <v>0</v>
      </c>
      <c r="N4631" s="1">
        <v>0</v>
      </c>
      <c r="O4631" s="6">
        <v>0</v>
      </c>
    </row>
    <row r="4632" spans="5:15" x14ac:dyDescent="0.3">
      <c r="E4632" s="3" t="s">
        <v>1025</v>
      </c>
      <c r="F4632" s="4"/>
      <c r="G4632" s="5">
        <v>0</v>
      </c>
      <c r="H4632" s="7">
        <v>0</v>
      </c>
      <c r="I4632" s="1">
        <v>0</v>
      </c>
      <c r="J4632" s="1">
        <v>0</v>
      </c>
      <c r="K4632" s="1">
        <v>0</v>
      </c>
      <c r="L4632" s="1">
        <v>0</v>
      </c>
      <c r="M4632" s="1">
        <v>0</v>
      </c>
      <c r="N4632" s="1">
        <v>0</v>
      </c>
      <c r="O4632" s="6">
        <v>0</v>
      </c>
    </row>
    <row r="4633" spans="5:15" ht="25" x14ac:dyDescent="0.3">
      <c r="E4633" s="3" t="s">
        <v>2140</v>
      </c>
      <c r="F4633" s="4"/>
      <c r="G4633" s="5">
        <v>1165</v>
      </c>
      <c r="H4633" s="7">
        <v>61</v>
      </c>
      <c r="I4633" s="1">
        <v>68</v>
      </c>
      <c r="J4633" s="1">
        <v>127</v>
      </c>
      <c r="K4633" s="1">
        <v>129</v>
      </c>
      <c r="L4633" s="1">
        <v>160</v>
      </c>
      <c r="M4633" s="1">
        <v>561</v>
      </c>
      <c r="N4633" s="1">
        <v>55</v>
      </c>
      <c r="O4633" s="6">
        <v>4</v>
      </c>
    </row>
    <row r="4634" spans="5:15" x14ac:dyDescent="0.3">
      <c r="E4634" s="3" t="s">
        <v>2141</v>
      </c>
      <c r="F4634" s="4"/>
      <c r="G4634" s="5">
        <v>2121</v>
      </c>
      <c r="H4634" s="7">
        <v>157</v>
      </c>
      <c r="I4634" s="1">
        <v>163</v>
      </c>
      <c r="J4634" s="1">
        <v>254</v>
      </c>
      <c r="K4634" s="1">
        <v>233</v>
      </c>
      <c r="L4634" s="1">
        <v>252</v>
      </c>
      <c r="M4634" s="1">
        <v>786</v>
      </c>
      <c r="N4634" s="1">
        <v>274</v>
      </c>
      <c r="O4634" s="6">
        <v>2</v>
      </c>
    </row>
    <row r="4635" spans="5:15" x14ac:dyDescent="0.3">
      <c r="E4635" s="3" t="s">
        <v>2142</v>
      </c>
      <c r="F4635" s="4"/>
      <c r="G4635" s="5">
        <v>3979</v>
      </c>
      <c r="H4635" s="7">
        <v>417</v>
      </c>
      <c r="I4635" s="1">
        <v>308</v>
      </c>
      <c r="J4635" s="1">
        <v>448</v>
      </c>
      <c r="K4635" s="1">
        <v>321</v>
      </c>
      <c r="L4635" s="1">
        <v>350</v>
      </c>
      <c r="M4635" s="1">
        <v>1183</v>
      </c>
      <c r="N4635" s="1">
        <v>930</v>
      </c>
      <c r="O4635" s="6">
        <v>22</v>
      </c>
    </row>
    <row r="4636" spans="5:15" x14ac:dyDescent="0.3">
      <c r="E4636" s="3" t="s">
        <v>2143</v>
      </c>
      <c r="F4636" s="4"/>
      <c r="G4636" s="5">
        <v>5395</v>
      </c>
      <c r="H4636" s="7">
        <v>752</v>
      </c>
      <c r="I4636" s="1">
        <v>180</v>
      </c>
      <c r="J4636" s="1">
        <v>213</v>
      </c>
      <c r="K4636" s="1">
        <v>177</v>
      </c>
      <c r="L4636" s="1">
        <v>136</v>
      </c>
      <c r="M4636" s="1">
        <v>745</v>
      </c>
      <c r="N4636" s="1">
        <v>3071</v>
      </c>
      <c r="O4636" s="6">
        <v>121</v>
      </c>
    </row>
    <row r="4637" spans="5:15" x14ac:dyDescent="0.3">
      <c r="E4637" s="3" t="s">
        <v>2144</v>
      </c>
      <c r="F4637" s="4"/>
      <c r="G4637" s="5">
        <v>0</v>
      </c>
      <c r="H4637" s="7">
        <v>0</v>
      </c>
      <c r="I4637" s="1">
        <v>0</v>
      </c>
      <c r="J4637" s="1">
        <v>0</v>
      </c>
      <c r="K4637" s="1">
        <v>0</v>
      </c>
      <c r="L4637" s="1">
        <v>0</v>
      </c>
      <c r="M4637" s="1">
        <v>0</v>
      </c>
      <c r="N4637" s="1">
        <v>0</v>
      </c>
      <c r="O4637" s="6">
        <v>0</v>
      </c>
    </row>
    <row r="4638" spans="5:15" x14ac:dyDescent="0.3">
      <c r="E4638" s="3" t="s">
        <v>1031</v>
      </c>
      <c r="F4638" s="4"/>
      <c r="G4638" s="5">
        <v>0</v>
      </c>
      <c r="H4638" s="7">
        <v>0</v>
      </c>
      <c r="I4638" s="1">
        <v>0</v>
      </c>
      <c r="J4638" s="1">
        <v>0</v>
      </c>
      <c r="K4638" s="1">
        <v>0</v>
      </c>
      <c r="L4638" s="1">
        <v>0</v>
      </c>
      <c r="M4638" s="1">
        <v>0</v>
      </c>
      <c r="N4638" s="1">
        <v>0</v>
      </c>
      <c r="O4638" s="6">
        <v>0</v>
      </c>
    </row>
    <row r="4639" spans="5:15" ht="25" x14ac:dyDescent="0.3">
      <c r="E4639" s="3" t="s">
        <v>2145</v>
      </c>
      <c r="F4639" s="4"/>
      <c r="G4639" s="5">
        <v>1038</v>
      </c>
      <c r="H4639" s="7">
        <v>37</v>
      </c>
      <c r="I4639" s="1">
        <v>45</v>
      </c>
      <c r="J4639" s="1">
        <v>85</v>
      </c>
      <c r="K4639" s="1">
        <v>104</v>
      </c>
      <c r="L4639" s="1">
        <v>121</v>
      </c>
      <c r="M4639" s="1">
        <v>591</v>
      </c>
      <c r="N4639" s="1">
        <v>47</v>
      </c>
      <c r="O4639" s="6">
        <v>8</v>
      </c>
    </row>
    <row r="4640" spans="5:15" x14ac:dyDescent="0.3">
      <c r="E4640" s="3" t="s">
        <v>2146</v>
      </c>
      <c r="F4640" s="4"/>
      <c r="G4640" s="5">
        <v>2063</v>
      </c>
      <c r="H4640" s="7">
        <v>124</v>
      </c>
      <c r="I4640" s="1">
        <v>124</v>
      </c>
      <c r="J4640" s="1">
        <v>215</v>
      </c>
      <c r="K4640" s="1">
        <v>209</v>
      </c>
      <c r="L4640" s="1">
        <v>248</v>
      </c>
      <c r="M4640" s="1">
        <v>857</v>
      </c>
      <c r="N4640" s="1">
        <v>275</v>
      </c>
      <c r="O4640" s="6">
        <v>11</v>
      </c>
    </row>
    <row r="4641" spans="5:15" x14ac:dyDescent="0.3">
      <c r="E4641" s="3" t="s">
        <v>2147</v>
      </c>
      <c r="F4641" s="4"/>
      <c r="G4641" s="5">
        <v>4254</v>
      </c>
      <c r="H4641" s="7">
        <v>390</v>
      </c>
      <c r="I4641" s="1">
        <v>289</v>
      </c>
      <c r="J4641" s="1">
        <v>409</v>
      </c>
      <c r="K4641" s="1">
        <v>396</v>
      </c>
      <c r="L4641" s="1">
        <v>401</v>
      </c>
      <c r="M4641" s="1">
        <v>1414</v>
      </c>
      <c r="N4641" s="1">
        <v>933</v>
      </c>
      <c r="O4641" s="6">
        <v>22</v>
      </c>
    </row>
    <row r="4642" spans="5:15" x14ac:dyDescent="0.3">
      <c r="E4642" s="3" t="s">
        <v>2148</v>
      </c>
      <c r="F4642" s="4"/>
      <c r="G4642" s="5">
        <v>5910</v>
      </c>
      <c r="H4642" s="7">
        <v>746</v>
      </c>
      <c r="I4642" s="1">
        <v>162</v>
      </c>
      <c r="J4642" s="1">
        <v>184</v>
      </c>
      <c r="K4642" s="1">
        <v>180</v>
      </c>
      <c r="L4642" s="1">
        <v>173</v>
      </c>
      <c r="M4642" s="1">
        <v>921</v>
      </c>
      <c r="N4642" s="1">
        <v>3372</v>
      </c>
      <c r="O4642" s="6">
        <v>172</v>
      </c>
    </row>
    <row r="4643" spans="5:15" x14ac:dyDescent="0.3">
      <c r="E4643" s="3" t="s">
        <v>2149</v>
      </c>
      <c r="F4643" s="4"/>
      <c r="G4643" s="5">
        <v>0</v>
      </c>
      <c r="H4643" s="7">
        <v>0</v>
      </c>
      <c r="I4643" s="1">
        <v>0</v>
      </c>
      <c r="J4643" s="1">
        <v>0</v>
      </c>
      <c r="K4643" s="1">
        <v>0</v>
      </c>
      <c r="L4643" s="1">
        <v>0</v>
      </c>
      <c r="M4643" s="1">
        <v>0</v>
      </c>
      <c r="N4643" s="1">
        <v>0</v>
      </c>
      <c r="O4643" s="6">
        <v>0</v>
      </c>
    </row>
    <row r="4644" spans="5:15" x14ac:dyDescent="0.3">
      <c r="E4644" s="3" t="s">
        <v>1037</v>
      </c>
      <c r="F4644" s="4"/>
      <c r="G4644" s="5">
        <v>0</v>
      </c>
      <c r="H4644" s="7">
        <v>0</v>
      </c>
      <c r="I4644" s="1">
        <v>0</v>
      </c>
      <c r="J4644" s="1">
        <v>0</v>
      </c>
      <c r="K4644" s="1">
        <v>0</v>
      </c>
      <c r="L4644" s="1">
        <v>0</v>
      </c>
      <c r="M4644" s="1">
        <v>0</v>
      </c>
      <c r="N4644" s="1">
        <v>0</v>
      </c>
      <c r="O4644" s="6">
        <v>0</v>
      </c>
    </row>
    <row r="4645" spans="5:15" ht="25" x14ac:dyDescent="0.3">
      <c r="E4645" s="3" t="s">
        <v>2150</v>
      </c>
      <c r="F4645" s="4"/>
      <c r="G4645" s="5">
        <v>281</v>
      </c>
      <c r="H4645" s="7">
        <v>7</v>
      </c>
      <c r="I4645" s="1">
        <v>9</v>
      </c>
      <c r="J4645" s="1">
        <v>18</v>
      </c>
      <c r="K4645" s="1">
        <v>20</v>
      </c>
      <c r="L4645" s="1">
        <v>42</v>
      </c>
      <c r="M4645" s="1">
        <v>173</v>
      </c>
      <c r="N4645" s="1">
        <v>9</v>
      </c>
      <c r="O4645" s="6">
        <v>3</v>
      </c>
    </row>
    <row r="4646" spans="5:15" x14ac:dyDescent="0.3">
      <c r="E4646" s="3" t="s">
        <v>2151</v>
      </c>
      <c r="F4646" s="4"/>
      <c r="G4646" s="5">
        <v>593</v>
      </c>
      <c r="H4646" s="7">
        <v>33</v>
      </c>
      <c r="I4646" s="1">
        <v>41</v>
      </c>
      <c r="J4646" s="1">
        <v>57</v>
      </c>
      <c r="K4646" s="1">
        <v>51</v>
      </c>
      <c r="L4646" s="1">
        <v>58</v>
      </c>
      <c r="M4646" s="1">
        <v>268</v>
      </c>
      <c r="N4646" s="1">
        <v>82</v>
      </c>
      <c r="O4646" s="6">
        <v>3</v>
      </c>
    </row>
    <row r="4647" spans="5:15" x14ac:dyDescent="0.3">
      <c r="E4647" s="3" t="s">
        <v>2152</v>
      </c>
      <c r="F4647" s="4"/>
      <c r="G4647" s="5">
        <v>1581</v>
      </c>
      <c r="H4647" s="7">
        <v>152</v>
      </c>
      <c r="I4647" s="1">
        <v>93</v>
      </c>
      <c r="J4647" s="1">
        <v>140</v>
      </c>
      <c r="K4647" s="1">
        <v>141</v>
      </c>
      <c r="L4647" s="1">
        <v>125</v>
      </c>
      <c r="M4647" s="1">
        <v>494</v>
      </c>
      <c r="N4647" s="1">
        <v>421</v>
      </c>
      <c r="O4647" s="6">
        <v>15</v>
      </c>
    </row>
    <row r="4648" spans="5:15" x14ac:dyDescent="0.3">
      <c r="E4648" s="3" t="s">
        <v>2153</v>
      </c>
      <c r="F4648" s="4"/>
      <c r="G4648" s="5">
        <v>2840</v>
      </c>
      <c r="H4648" s="7">
        <v>316</v>
      </c>
      <c r="I4648" s="1">
        <v>68</v>
      </c>
      <c r="J4648" s="1">
        <v>65</v>
      </c>
      <c r="K4648" s="1">
        <v>58</v>
      </c>
      <c r="L4648" s="1">
        <v>67</v>
      </c>
      <c r="M4648" s="1">
        <v>405</v>
      </c>
      <c r="N4648" s="1">
        <v>1711</v>
      </c>
      <c r="O4648" s="6">
        <v>150</v>
      </c>
    </row>
    <row r="4649" spans="5:15" x14ac:dyDescent="0.3">
      <c r="E4649" s="3" t="s">
        <v>2154</v>
      </c>
      <c r="F4649" s="4"/>
      <c r="G4649" s="5">
        <v>0</v>
      </c>
      <c r="H4649" s="7">
        <v>0</v>
      </c>
      <c r="I4649" s="1">
        <v>0</v>
      </c>
      <c r="J4649" s="1">
        <v>0</v>
      </c>
      <c r="K4649" s="1">
        <v>0</v>
      </c>
      <c r="L4649" s="1">
        <v>0</v>
      </c>
      <c r="M4649" s="1">
        <v>0</v>
      </c>
      <c r="N4649" s="1">
        <v>0</v>
      </c>
      <c r="O4649" s="6">
        <v>0</v>
      </c>
    </row>
    <row r="4650" spans="5:15" x14ac:dyDescent="0.3">
      <c r="E4650" s="3" t="s">
        <v>1043</v>
      </c>
      <c r="F4650" s="4"/>
      <c r="G4650" s="5">
        <v>0</v>
      </c>
      <c r="H4650" s="7">
        <v>0</v>
      </c>
      <c r="I4650" s="1">
        <v>0</v>
      </c>
      <c r="J4650" s="1">
        <v>0</v>
      </c>
      <c r="K4650" s="1">
        <v>0</v>
      </c>
      <c r="L4650" s="1">
        <v>0</v>
      </c>
      <c r="M4650" s="1">
        <v>0</v>
      </c>
      <c r="N4650" s="1">
        <v>0</v>
      </c>
      <c r="O4650" s="6">
        <v>0</v>
      </c>
    </row>
    <row r="4651" spans="5:15" ht="25" x14ac:dyDescent="0.3">
      <c r="E4651" s="3" t="s">
        <v>2155</v>
      </c>
      <c r="F4651" s="4"/>
      <c r="G4651" s="5">
        <v>67</v>
      </c>
      <c r="H4651" s="7">
        <v>1</v>
      </c>
      <c r="I4651" s="1">
        <v>3</v>
      </c>
      <c r="J4651" s="1">
        <v>5</v>
      </c>
      <c r="K4651" s="1">
        <v>2</v>
      </c>
      <c r="L4651" s="1">
        <v>10</v>
      </c>
      <c r="M4651" s="1">
        <v>41</v>
      </c>
      <c r="N4651" s="1">
        <v>3</v>
      </c>
      <c r="O4651" s="6">
        <v>2</v>
      </c>
    </row>
    <row r="4652" spans="5:15" x14ac:dyDescent="0.3">
      <c r="E4652" s="3" t="s">
        <v>2156</v>
      </c>
      <c r="F4652" s="4"/>
      <c r="G4652" s="5">
        <v>194</v>
      </c>
      <c r="H4652" s="7">
        <v>11</v>
      </c>
      <c r="I4652" s="1">
        <v>7</v>
      </c>
      <c r="J4652" s="1">
        <v>8</v>
      </c>
      <c r="K4652" s="1">
        <v>25</v>
      </c>
      <c r="L4652" s="1">
        <v>23</v>
      </c>
      <c r="M4652" s="1">
        <v>85</v>
      </c>
      <c r="N4652" s="1">
        <v>32</v>
      </c>
      <c r="O4652" s="6">
        <v>3</v>
      </c>
    </row>
    <row r="4653" spans="5:15" x14ac:dyDescent="0.3">
      <c r="E4653" s="3" t="s">
        <v>2157</v>
      </c>
      <c r="F4653" s="4"/>
      <c r="G4653" s="5">
        <v>502</v>
      </c>
      <c r="H4653" s="7">
        <v>38</v>
      </c>
      <c r="I4653" s="1">
        <v>29</v>
      </c>
      <c r="J4653" s="1">
        <v>35</v>
      </c>
      <c r="K4653" s="1">
        <v>25</v>
      </c>
      <c r="L4653" s="1">
        <v>43</v>
      </c>
      <c r="M4653" s="1">
        <v>141</v>
      </c>
      <c r="N4653" s="1">
        <v>178</v>
      </c>
      <c r="O4653" s="6">
        <v>13</v>
      </c>
    </row>
    <row r="4654" spans="5:15" x14ac:dyDescent="0.3">
      <c r="E4654" s="3" t="s">
        <v>2158</v>
      </c>
      <c r="F4654" s="4"/>
      <c r="G4654" s="5">
        <v>1040</v>
      </c>
      <c r="H4654" s="7">
        <v>111</v>
      </c>
      <c r="I4654" s="1">
        <v>11</v>
      </c>
      <c r="J4654" s="1">
        <v>20</v>
      </c>
      <c r="K4654" s="1">
        <v>19</v>
      </c>
      <c r="L4654" s="1">
        <v>14</v>
      </c>
      <c r="M4654" s="1">
        <v>99</v>
      </c>
      <c r="N4654" s="1">
        <v>680</v>
      </c>
      <c r="O4654" s="6">
        <v>86</v>
      </c>
    </row>
    <row r="4655" spans="5:15" x14ac:dyDescent="0.3">
      <c r="E4655" s="3" t="s">
        <v>2159</v>
      </c>
      <c r="F4655" s="4"/>
      <c r="G4655" s="5">
        <v>0</v>
      </c>
      <c r="H4655" s="7">
        <v>0</v>
      </c>
      <c r="I4655" s="1">
        <v>0</v>
      </c>
      <c r="J4655" s="1">
        <v>0</v>
      </c>
      <c r="K4655" s="1">
        <v>0</v>
      </c>
      <c r="L4655" s="1">
        <v>0</v>
      </c>
      <c r="M4655" s="1">
        <v>0</v>
      </c>
      <c r="N4655" s="1">
        <v>0</v>
      </c>
      <c r="O4655" s="6">
        <v>0</v>
      </c>
    </row>
    <row r="4656" spans="5:15" x14ac:dyDescent="0.3">
      <c r="E4656" s="3" t="s">
        <v>1049</v>
      </c>
      <c r="F4656" s="4"/>
      <c r="G4656" s="5">
        <v>0</v>
      </c>
      <c r="H4656" s="7">
        <v>0</v>
      </c>
      <c r="I4656" s="1">
        <v>0</v>
      </c>
      <c r="J4656" s="1">
        <v>0</v>
      </c>
      <c r="K4656" s="1">
        <v>0</v>
      </c>
      <c r="L4656" s="1">
        <v>0</v>
      </c>
      <c r="M4656" s="1">
        <v>0</v>
      </c>
      <c r="N4656" s="1">
        <v>0</v>
      </c>
      <c r="O4656" s="6">
        <v>0</v>
      </c>
    </row>
    <row r="4657" spans="5:15" ht="25" x14ac:dyDescent="0.3">
      <c r="E4657" s="3" t="s">
        <v>2160</v>
      </c>
      <c r="F4657" s="4"/>
      <c r="G4657" s="5">
        <v>12</v>
      </c>
      <c r="H4657" s="7">
        <v>2</v>
      </c>
      <c r="I4657" s="1">
        <v>0</v>
      </c>
      <c r="J4657" s="1">
        <v>1</v>
      </c>
      <c r="K4657" s="1">
        <v>1</v>
      </c>
      <c r="L4657" s="1">
        <v>3</v>
      </c>
      <c r="M4657" s="1">
        <v>4</v>
      </c>
      <c r="N4657" s="1">
        <v>1</v>
      </c>
      <c r="O4657" s="6">
        <v>0</v>
      </c>
    </row>
    <row r="4658" spans="5:15" x14ac:dyDescent="0.3">
      <c r="E4658" s="3" t="s">
        <v>2161</v>
      </c>
      <c r="F4658" s="4"/>
      <c r="G4658" s="5">
        <v>31</v>
      </c>
      <c r="H4658" s="7">
        <v>5</v>
      </c>
      <c r="I4658" s="1">
        <v>1</v>
      </c>
      <c r="J4658" s="1">
        <v>2</v>
      </c>
      <c r="K4658" s="1">
        <v>2</v>
      </c>
      <c r="L4658" s="1">
        <v>2</v>
      </c>
      <c r="M4658" s="1">
        <v>10</v>
      </c>
      <c r="N4658" s="1">
        <v>7</v>
      </c>
      <c r="O4658" s="6">
        <v>2</v>
      </c>
    </row>
    <row r="4659" spans="5:15" x14ac:dyDescent="0.3">
      <c r="E4659" s="3" t="s">
        <v>2162</v>
      </c>
      <c r="F4659" s="4"/>
      <c r="G4659" s="5">
        <v>66</v>
      </c>
      <c r="H4659" s="7">
        <v>8</v>
      </c>
      <c r="I4659" s="1">
        <v>2</v>
      </c>
      <c r="J4659" s="1">
        <v>6</v>
      </c>
      <c r="K4659" s="1">
        <v>6</v>
      </c>
      <c r="L4659" s="1">
        <v>5</v>
      </c>
      <c r="M4659" s="1">
        <v>16</v>
      </c>
      <c r="N4659" s="1">
        <v>21</v>
      </c>
      <c r="O4659" s="6">
        <v>2</v>
      </c>
    </row>
    <row r="4660" spans="5:15" x14ac:dyDescent="0.3">
      <c r="E4660" s="3" t="s">
        <v>2163</v>
      </c>
      <c r="F4660" s="4"/>
      <c r="G4660" s="5">
        <v>154</v>
      </c>
      <c r="H4660" s="7">
        <v>20</v>
      </c>
      <c r="I4660" s="1">
        <v>4</v>
      </c>
      <c r="J4660" s="1">
        <v>3</v>
      </c>
      <c r="K4660" s="1">
        <v>1</v>
      </c>
      <c r="L4660" s="1">
        <v>1</v>
      </c>
      <c r="M4660" s="1">
        <v>12</v>
      </c>
      <c r="N4660" s="1">
        <v>97</v>
      </c>
      <c r="O4660" s="6">
        <v>16</v>
      </c>
    </row>
    <row r="4661" spans="5:15" x14ac:dyDescent="0.3">
      <c r="E4661" s="3" t="s">
        <v>2164</v>
      </c>
      <c r="F4661" s="4"/>
      <c r="G4661" s="5">
        <v>0</v>
      </c>
      <c r="H4661" s="7">
        <v>0</v>
      </c>
      <c r="I4661" s="1">
        <v>0</v>
      </c>
      <c r="J4661" s="1">
        <v>0</v>
      </c>
      <c r="K4661" s="1">
        <v>0</v>
      </c>
      <c r="L4661" s="1">
        <v>0</v>
      </c>
      <c r="M4661" s="1">
        <v>0</v>
      </c>
      <c r="N4661" s="1">
        <v>0</v>
      </c>
      <c r="O4661" s="6">
        <v>0</v>
      </c>
    </row>
    <row r="4662" spans="5:15" x14ac:dyDescent="0.3">
      <c r="E4662" s="3" t="s">
        <v>1055</v>
      </c>
      <c r="F4662" s="4"/>
      <c r="G4662" s="5">
        <v>0</v>
      </c>
      <c r="H4662" s="7">
        <v>0</v>
      </c>
      <c r="I4662" s="1">
        <v>0</v>
      </c>
      <c r="J4662" s="1">
        <v>0</v>
      </c>
      <c r="K4662" s="1">
        <v>0</v>
      </c>
      <c r="L4662" s="1">
        <v>0</v>
      </c>
      <c r="M4662" s="1">
        <v>0</v>
      </c>
      <c r="N4662" s="1">
        <v>0</v>
      </c>
      <c r="O4662" s="6">
        <v>0</v>
      </c>
    </row>
    <row r="4663" spans="5:15" ht="25" x14ac:dyDescent="0.3">
      <c r="E4663" s="3" t="s">
        <v>2165</v>
      </c>
      <c r="F4663" s="4"/>
      <c r="G4663" s="5">
        <v>38</v>
      </c>
      <c r="H4663" s="7">
        <v>14</v>
      </c>
      <c r="I4663" s="1">
        <v>5</v>
      </c>
      <c r="J4663" s="1">
        <v>5</v>
      </c>
      <c r="K4663" s="1">
        <v>2</v>
      </c>
      <c r="L4663" s="1">
        <v>4</v>
      </c>
      <c r="M4663" s="1">
        <v>7</v>
      </c>
      <c r="N4663" s="1">
        <v>1</v>
      </c>
      <c r="O4663" s="6">
        <v>0</v>
      </c>
    </row>
    <row r="4664" spans="5:15" ht="25" x14ac:dyDescent="0.3">
      <c r="E4664" s="3" t="s">
        <v>2166</v>
      </c>
      <c r="F4664" s="4"/>
      <c r="G4664" s="5">
        <v>230</v>
      </c>
      <c r="H4664" s="7">
        <v>132</v>
      </c>
      <c r="I4664" s="1">
        <v>14</v>
      </c>
      <c r="J4664" s="1">
        <v>4</v>
      </c>
      <c r="K4664" s="1">
        <v>3</v>
      </c>
      <c r="L4664" s="1">
        <v>10</v>
      </c>
      <c r="M4664" s="1">
        <v>19</v>
      </c>
      <c r="N4664" s="1">
        <v>48</v>
      </c>
      <c r="O4664" s="6">
        <v>0</v>
      </c>
    </row>
    <row r="4665" spans="5:15" ht="25" x14ac:dyDescent="0.3">
      <c r="E4665" s="3" t="s">
        <v>2167</v>
      </c>
      <c r="F4665" s="4"/>
      <c r="G4665" s="5">
        <v>103</v>
      </c>
      <c r="H4665" s="7">
        <v>43</v>
      </c>
      <c r="I4665" s="1">
        <v>0</v>
      </c>
      <c r="J4665" s="1">
        <v>3</v>
      </c>
      <c r="K4665" s="1">
        <v>0</v>
      </c>
      <c r="L4665" s="1">
        <v>2</v>
      </c>
      <c r="M4665" s="1">
        <v>8</v>
      </c>
      <c r="N4665" s="1">
        <v>43</v>
      </c>
      <c r="O4665" s="6">
        <v>4</v>
      </c>
    </row>
    <row r="4666" spans="5:15" ht="25" x14ac:dyDescent="0.3">
      <c r="E4666" s="3" t="s">
        <v>2168</v>
      </c>
      <c r="F4666" s="4"/>
      <c r="G4666" s="5">
        <v>5</v>
      </c>
      <c r="H4666" s="7">
        <v>3</v>
      </c>
      <c r="I4666" s="1">
        <v>0</v>
      </c>
      <c r="J4666" s="1">
        <v>1</v>
      </c>
      <c r="K4666" s="1">
        <v>0</v>
      </c>
      <c r="L4666" s="1">
        <v>0</v>
      </c>
      <c r="M4666" s="1">
        <v>0</v>
      </c>
      <c r="N4666" s="1">
        <v>1</v>
      </c>
      <c r="O4666" s="6">
        <v>0</v>
      </c>
    </row>
    <row r="4667" spans="5:15" ht="25" x14ac:dyDescent="0.3">
      <c r="E4667" s="3" t="s">
        <v>2169</v>
      </c>
      <c r="F4667" s="4"/>
      <c r="G4667" s="5">
        <v>369</v>
      </c>
      <c r="H4667" s="7">
        <v>109</v>
      </c>
      <c r="I4667" s="1">
        <v>44</v>
      </c>
      <c r="J4667" s="1">
        <v>52</v>
      </c>
      <c r="K4667" s="1">
        <v>37</v>
      </c>
      <c r="L4667" s="1">
        <v>33</v>
      </c>
      <c r="M4667" s="1">
        <v>56</v>
      </c>
      <c r="N4667" s="1">
        <v>37</v>
      </c>
      <c r="O4667" s="6">
        <v>1</v>
      </c>
    </row>
    <row r="4668" spans="5:15" ht="25" x14ac:dyDescent="0.3">
      <c r="E4668" s="3" t="s">
        <v>2170</v>
      </c>
      <c r="F4668" s="4"/>
      <c r="G4668" s="5">
        <v>1551</v>
      </c>
      <c r="H4668" s="7">
        <v>559</v>
      </c>
      <c r="I4668" s="1">
        <v>163</v>
      </c>
      <c r="J4668" s="1">
        <v>174</v>
      </c>
      <c r="K4668" s="1">
        <v>87</v>
      </c>
      <c r="L4668" s="1">
        <v>77</v>
      </c>
      <c r="M4668" s="1">
        <v>152</v>
      </c>
      <c r="N4668" s="1">
        <v>331</v>
      </c>
      <c r="O4668" s="6">
        <v>8</v>
      </c>
    </row>
    <row r="4669" spans="5:15" ht="25" x14ac:dyDescent="0.3">
      <c r="E4669" s="3" t="s">
        <v>2171</v>
      </c>
      <c r="F4669" s="4"/>
      <c r="G4669" s="5">
        <v>676</v>
      </c>
      <c r="H4669" s="7">
        <v>237</v>
      </c>
      <c r="I4669" s="1">
        <v>33</v>
      </c>
      <c r="J4669" s="1">
        <v>26</v>
      </c>
      <c r="K4669" s="1">
        <v>15</v>
      </c>
      <c r="L4669" s="1">
        <v>17</v>
      </c>
      <c r="M4669" s="1">
        <v>40</v>
      </c>
      <c r="N4669" s="1">
        <v>293</v>
      </c>
      <c r="O4669" s="6">
        <v>15</v>
      </c>
    </row>
    <row r="4670" spans="5:15" ht="25" x14ac:dyDescent="0.3">
      <c r="E4670" s="3" t="s">
        <v>2172</v>
      </c>
      <c r="F4670" s="4"/>
      <c r="G4670" s="5">
        <v>59</v>
      </c>
      <c r="H4670" s="7">
        <v>26</v>
      </c>
      <c r="I4670" s="1">
        <v>2</v>
      </c>
      <c r="J4670" s="1">
        <v>5</v>
      </c>
      <c r="K4670" s="1">
        <v>2</v>
      </c>
      <c r="L4670" s="1">
        <v>4</v>
      </c>
      <c r="M4670" s="1">
        <v>4</v>
      </c>
      <c r="N4670" s="1">
        <v>15</v>
      </c>
      <c r="O4670" s="6">
        <v>1</v>
      </c>
    </row>
    <row r="4671" spans="5:15" ht="25" x14ac:dyDescent="0.3">
      <c r="E4671" s="3" t="s">
        <v>2173</v>
      </c>
      <c r="F4671" s="4"/>
      <c r="G4671" s="5">
        <v>1062</v>
      </c>
      <c r="H4671" s="7">
        <v>124</v>
      </c>
      <c r="I4671" s="1">
        <v>119</v>
      </c>
      <c r="J4671" s="1">
        <v>162</v>
      </c>
      <c r="K4671" s="1">
        <v>110</v>
      </c>
      <c r="L4671" s="1">
        <v>160</v>
      </c>
      <c r="M4671" s="1">
        <v>300</v>
      </c>
      <c r="N4671" s="1">
        <v>85</v>
      </c>
      <c r="O4671" s="6">
        <v>2</v>
      </c>
    </row>
    <row r="4672" spans="5:15" ht="25" x14ac:dyDescent="0.3">
      <c r="E4672" s="3" t="s">
        <v>2174</v>
      </c>
      <c r="F4672" s="4"/>
      <c r="G4672" s="5">
        <v>4270</v>
      </c>
      <c r="H4672" s="7">
        <v>699</v>
      </c>
      <c r="I4672" s="1">
        <v>388</v>
      </c>
      <c r="J4672" s="1">
        <v>533</v>
      </c>
      <c r="K4672" s="1">
        <v>368</v>
      </c>
      <c r="L4672" s="1">
        <v>367</v>
      </c>
      <c r="M4672" s="1">
        <v>850</v>
      </c>
      <c r="N4672" s="1">
        <v>1032</v>
      </c>
      <c r="O4672" s="6">
        <v>33</v>
      </c>
    </row>
    <row r="4673" spans="5:15" ht="25" x14ac:dyDescent="0.3">
      <c r="E4673" s="3" t="s">
        <v>2175</v>
      </c>
      <c r="F4673" s="4"/>
      <c r="G4673" s="5">
        <v>1797</v>
      </c>
      <c r="H4673" s="7">
        <v>363</v>
      </c>
      <c r="I4673" s="1">
        <v>84</v>
      </c>
      <c r="J4673" s="1">
        <v>108</v>
      </c>
      <c r="K4673" s="1">
        <v>67</v>
      </c>
      <c r="L4673" s="1">
        <v>60</v>
      </c>
      <c r="M4673" s="1">
        <v>189</v>
      </c>
      <c r="N4673" s="1">
        <v>892</v>
      </c>
      <c r="O4673" s="6">
        <v>34</v>
      </c>
    </row>
    <row r="4674" spans="5:15" ht="25" x14ac:dyDescent="0.3">
      <c r="E4674" s="3" t="s">
        <v>2176</v>
      </c>
      <c r="F4674" s="4"/>
      <c r="G4674" s="5">
        <v>153</v>
      </c>
      <c r="H4674" s="7">
        <v>39</v>
      </c>
      <c r="I4674" s="1">
        <v>7</v>
      </c>
      <c r="J4674" s="1">
        <v>12</v>
      </c>
      <c r="K4674" s="1">
        <v>8</v>
      </c>
      <c r="L4674" s="1">
        <v>3</v>
      </c>
      <c r="M4674" s="1">
        <v>31</v>
      </c>
      <c r="N4674" s="1">
        <v>50</v>
      </c>
      <c r="O4674" s="6">
        <v>3</v>
      </c>
    </row>
    <row r="4675" spans="5:15" ht="25" x14ac:dyDescent="0.3">
      <c r="E4675" s="3" t="s">
        <v>2177</v>
      </c>
      <c r="F4675" s="4"/>
      <c r="G4675" s="5">
        <v>1553</v>
      </c>
      <c r="H4675" s="7">
        <v>88</v>
      </c>
      <c r="I4675" s="1">
        <v>90</v>
      </c>
      <c r="J4675" s="1">
        <v>165</v>
      </c>
      <c r="K4675" s="1">
        <v>174</v>
      </c>
      <c r="L4675" s="1">
        <v>231</v>
      </c>
      <c r="M4675" s="1">
        <v>681</v>
      </c>
      <c r="N4675" s="1">
        <v>119</v>
      </c>
      <c r="O4675" s="6">
        <v>5</v>
      </c>
    </row>
    <row r="4676" spans="5:15" ht="25" x14ac:dyDescent="0.3">
      <c r="E4676" s="3" t="s">
        <v>2178</v>
      </c>
      <c r="F4676" s="4"/>
      <c r="G4676" s="5">
        <v>7046</v>
      </c>
      <c r="H4676" s="7">
        <v>684</v>
      </c>
      <c r="I4676" s="1">
        <v>490</v>
      </c>
      <c r="J4676" s="1">
        <v>692</v>
      </c>
      <c r="K4676" s="1">
        <v>529</v>
      </c>
      <c r="L4676" s="1">
        <v>547</v>
      </c>
      <c r="M4676" s="1">
        <v>2001</v>
      </c>
      <c r="N4676" s="1">
        <v>2050</v>
      </c>
      <c r="O4676" s="6">
        <v>53</v>
      </c>
    </row>
    <row r="4677" spans="5:15" ht="25" x14ac:dyDescent="0.3">
      <c r="E4677" s="3" t="s">
        <v>2179</v>
      </c>
      <c r="F4677" s="4"/>
      <c r="G4677" s="5">
        <v>3431</v>
      </c>
      <c r="H4677" s="7">
        <v>544</v>
      </c>
      <c r="I4677" s="1">
        <v>118</v>
      </c>
      <c r="J4677" s="1">
        <v>155</v>
      </c>
      <c r="K4677" s="1">
        <v>128</v>
      </c>
      <c r="L4677" s="1">
        <v>91</v>
      </c>
      <c r="M4677" s="1">
        <v>462</v>
      </c>
      <c r="N4677" s="1">
        <v>1851</v>
      </c>
      <c r="O4677" s="6">
        <v>82</v>
      </c>
    </row>
    <row r="4678" spans="5:15" ht="25" x14ac:dyDescent="0.3">
      <c r="E4678" s="3" t="s">
        <v>2180</v>
      </c>
      <c r="F4678" s="4"/>
      <c r="G4678" s="5">
        <v>239</v>
      </c>
      <c r="H4678" s="7">
        <v>46</v>
      </c>
      <c r="I4678" s="1">
        <v>10</v>
      </c>
      <c r="J4678" s="1">
        <v>7</v>
      </c>
      <c r="K4678" s="1">
        <v>14</v>
      </c>
      <c r="L4678" s="1">
        <v>11</v>
      </c>
      <c r="M4678" s="1">
        <v>42</v>
      </c>
      <c r="N4678" s="1">
        <v>103</v>
      </c>
      <c r="O4678" s="6">
        <v>6</v>
      </c>
    </row>
    <row r="4679" spans="5:15" ht="25" x14ac:dyDescent="0.3">
      <c r="E4679" s="3" t="s">
        <v>2181</v>
      </c>
      <c r="F4679" s="4"/>
      <c r="G4679" s="5">
        <v>1345</v>
      </c>
      <c r="H4679" s="7">
        <v>46</v>
      </c>
      <c r="I4679" s="1">
        <v>56</v>
      </c>
      <c r="J4679" s="1">
        <v>113</v>
      </c>
      <c r="K4679" s="1">
        <v>118</v>
      </c>
      <c r="L4679" s="1">
        <v>175</v>
      </c>
      <c r="M4679" s="1">
        <v>717</v>
      </c>
      <c r="N4679" s="1">
        <v>111</v>
      </c>
      <c r="O4679" s="6">
        <v>9</v>
      </c>
    </row>
    <row r="4680" spans="5:15" ht="25" x14ac:dyDescent="0.3">
      <c r="E4680" s="3" t="s">
        <v>2182</v>
      </c>
      <c r="F4680" s="4"/>
      <c r="G4680" s="5">
        <v>7018</v>
      </c>
      <c r="H4680" s="7">
        <v>594</v>
      </c>
      <c r="I4680" s="1">
        <v>387</v>
      </c>
      <c r="J4680" s="1">
        <v>584</v>
      </c>
      <c r="K4680" s="1">
        <v>579</v>
      </c>
      <c r="L4680" s="1">
        <v>598</v>
      </c>
      <c r="M4680" s="1">
        <v>2226</v>
      </c>
      <c r="N4680" s="1">
        <v>1985</v>
      </c>
      <c r="O4680" s="6">
        <v>65</v>
      </c>
    </row>
    <row r="4681" spans="5:15" ht="25" x14ac:dyDescent="0.3">
      <c r="E4681" s="3" t="s">
        <v>2183</v>
      </c>
      <c r="F4681" s="4"/>
      <c r="G4681" s="5">
        <v>4134</v>
      </c>
      <c r="H4681" s="7">
        <v>583</v>
      </c>
      <c r="I4681" s="1">
        <v>150</v>
      </c>
      <c r="J4681" s="1">
        <v>166</v>
      </c>
      <c r="K4681" s="1">
        <v>148</v>
      </c>
      <c r="L4681" s="1">
        <v>137</v>
      </c>
      <c r="M4681" s="1">
        <v>675</v>
      </c>
      <c r="N4681" s="1">
        <v>2161</v>
      </c>
      <c r="O4681" s="6">
        <v>114</v>
      </c>
    </row>
    <row r="4682" spans="5:15" ht="25" x14ac:dyDescent="0.3">
      <c r="E4682" s="3" t="s">
        <v>2184</v>
      </c>
      <c r="F4682" s="4"/>
      <c r="G4682" s="5">
        <v>330</v>
      </c>
      <c r="H4682" s="7">
        <v>51</v>
      </c>
      <c r="I4682" s="1">
        <v>14</v>
      </c>
      <c r="J4682" s="1">
        <v>16</v>
      </c>
      <c r="K4682" s="1">
        <v>23</v>
      </c>
      <c r="L4682" s="1">
        <v>7</v>
      </c>
      <c r="M4682" s="1">
        <v>68</v>
      </c>
      <c r="N4682" s="1">
        <v>145</v>
      </c>
      <c r="O4682" s="6">
        <v>6</v>
      </c>
    </row>
    <row r="4683" spans="5:15" ht="25" x14ac:dyDescent="0.3">
      <c r="E4683" s="3" t="s">
        <v>2185</v>
      </c>
      <c r="F4683" s="4"/>
      <c r="G4683" s="5">
        <v>371</v>
      </c>
      <c r="H4683" s="7">
        <v>14</v>
      </c>
      <c r="I4683" s="1">
        <v>17</v>
      </c>
      <c r="J4683" s="1">
        <v>19</v>
      </c>
      <c r="K4683" s="1">
        <v>34</v>
      </c>
      <c r="L4683" s="1">
        <v>55</v>
      </c>
      <c r="M4683" s="1">
        <v>193</v>
      </c>
      <c r="N4683" s="1">
        <v>36</v>
      </c>
      <c r="O4683" s="6">
        <v>3</v>
      </c>
    </row>
    <row r="4684" spans="5:15" ht="25" x14ac:dyDescent="0.3">
      <c r="E4684" s="3" t="s">
        <v>2186</v>
      </c>
      <c r="F4684" s="4"/>
      <c r="G4684" s="5">
        <v>2559</v>
      </c>
      <c r="H4684" s="7">
        <v>223</v>
      </c>
      <c r="I4684" s="1">
        <v>140</v>
      </c>
      <c r="J4684" s="1">
        <v>189</v>
      </c>
      <c r="K4684" s="1">
        <v>172</v>
      </c>
      <c r="L4684" s="1">
        <v>168</v>
      </c>
      <c r="M4684" s="1">
        <v>769</v>
      </c>
      <c r="N4684" s="1">
        <v>856</v>
      </c>
      <c r="O4684" s="6">
        <v>42</v>
      </c>
    </row>
    <row r="4685" spans="5:15" ht="25" x14ac:dyDescent="0.3">
      <c r="E4685" s="3" t="s">
        <v>2187</v>
      </c>
      <c r="F4685" s="4"/>
      <c r="G4685" s="5">
        <v>1990</v>
      </c>
      <c r="H4685" s="7">
        <v>243</v>
      </c>
      <c r="I4685" s="1">
        <v>43</v>
      </c>
      <c r="J4685" s="1">
        <v>58</v>
      </c>
      <c r="K4685" s="1">
        <v>54</v>
      </c>
      <c r="L4685" s="1">
        <v>60</v>
      </c>
      <c r="M4685" s="1">
        <v>297</v>
      </c>
      <c r="N4685" s="1">
        <v>1130</v>
      </c>
      <c r="O4685" s="6">
        <v>105</v>
      </c>
    </row>
    <row r="4686" spans="5:15" ht="25" x14ac:dyDescent="0.3">
      <c r="E4686" s="3" t="s">
        <v>2188</v>
      </c>
      <c r="F4686" s="4"/>
      <c r="G4686" s="5">
        <v>201</v>
      </c>
      <c r="H4686" s="7">
        <v>24</v>
      </c>
      <c r="I4686" s="1">
        <v>4</v>
      </c>
      <c r="J4686" s="1">
        <v>8</v>
      </c>
      <c r="K4686" s="1">
        <v>4</v>
      </c>
      <c r="L4686" s="1">
        <v>4</v>
      </c>
      <c r="M4686" s="1">
        <v>39</v>
      </c>
      <c r="N4686" s="1">
        <v>112</v>
      </c>
      <c r="O4686" s="6">
        <v>6</v>
      </c>
    </row>
    <row r="4687" spans="5:15" ht="25" x14ac:dyDescent="0.3">
      <c r="E4687" s="3" t="s">
        <v>2189</v>
      </c>
      <c r="F4687" s="4"/>
      <c r="G4687" s="5">
        <v>94</v>
      </c>
      <c r="H4687" s="7">
        <v>6</v>
      </c>
      <c r="I4687" s="1">
        <v>1</v>
      </c>
      <c r="J4687" s="1">
        <v>7</v>
      </c>
      <c r="K4687" s="1">
        <v>5</v>
      </c>
      <c r="L4687" s="1">
        <v>13</v>
      </c>
      <c r="M4687" s="1">
        <v>46</v>
      </c>
      <c r="N4687" s="1">
        <v>16</v>
      </c>
      <c r="O4687" s="6">
        <v>0</v>
      </c>
    </row>
    <row r="4688" spans="5:15" ht="25" x14ac:dyDescent="0.3">
      <c r="E4688" s="3" t="s">
        <v>2190</v>
      </c>
      <c r="F4688" s="4"/>
      <c r="G4688" s="5">
        <v>762</v>
      </c>
      <c r="H4688" s="7">
        <v>54</v>
      </c>
      <c r="I4688" s="1">
        <v>34</v>
      </c>
      <c r="J4688" s="1">
        <v>40</v>
      </c>
      <c r="K4688" s="1">
        <v>38</v>
      </c>
      <c r="L4688" s="1">
        <v>58</v>
      </c>
      <c r="M4688" s="1">
        <v>202</v>
      </c>
      <c r="N4688" s="1">
        <v>304</v>
      </c>
      <c r="O4688" s="6">
        <v>32</v>
      </c>
    </row>
    <row r="4689" spans="2:28" ht="25" x14ac:dyDescent="0.3">
      <c r="E4689" s="3" t="s">
        <v>2191</v>
      </c>
      <c r="F4689" s="4"/>
      <c r="G4689" s="5">
        <v>792</v>
      </c>
      <c r="H4689" s="7">
        <v>89</v>
      </c>
      <c r="I4689" s="1">
        <v>10</v>
      </c>
      <c r="J4689" s="1">
        <v>15</v>
      </c>
      <c r="K4689" s="1">
        <v>19</v>
      </c>
      <c r="L4689" s="1">
        <v>14</v>
      </c>
      <c r="M4689" s="1">
        <v>91</v>
      </c>
      <c r="N4689" s="1">
        <v>497</v>
      </c>
      <c r="O4689" s="6">
        <v>57</v>
      </c>
    </row>
    <row r="4690" spans="2:28" ht="25" x14ac:dyDescent="0.3">
      <c r="E4690" s="3" t="s">
        <v>2192</v>
      </c>
      <c r="F4690" s="4"/>
      <c r="G4690" s="5">
        <v>92</v>
      </c>
      <c r="H4690" s="7">
        <v>10</v>
      </c>
      <c r="I4690" s="1">
        <v>3</v>
      </c>
      <c r="J4690" s="1">
        <v>4</v>
      </c>
      <c r="K4690" s="1">
        <v>7</v>
      </c>
      <c r="L4690" s="1">
        <v>1</v>
      </c>
      <c r="M4690" s="1">
        <v>14</v>
      </c>
      <c r="N4690" s="1">
        <v>45</v>
      </c>
      <c r="O4690" s="6">
        <v>8</v>
      </c>
    </row>
    <row r="4691" spans="2:28" ht="25" x14ac:dyDescent="0.3">
      <c r="E4691" s="3" t="s">
        <v>2193</v>
      </c>
      <c r="F4691" s="4"/>
      <c r="G4691" s="5">
        <v>13</v>
      </c>
      <c r="H4691" s="7">
        <v>1</v>
      </c>
      <c r="I4691" s="1">
        <v>1</v>
      </c>
      <c r="J4691" s="1">
        <v>1</v>
      </c>
      <c r="K4691" s="1">
        <v>2</v>
      </c>
      <c r="L4691" s="1">
        <v>3</v>
      </c>
      <c r="M4691" s="1">
        <v>3</v>
      </c>
      <c r="N4691" s="1">
        <v>2</v>
      </c>
      <c r="O4691" s="6">
        <v>0</v>
      </c>
    </row>
    <row r="4692" spans="2:28" ht="25" x14ac:dyDescent="0.3">
      <c r="E4692" s="3" t="s">
        <v>2194</v>
      </c>
      <c r="F4692" s="4"/>
      <c r="G4692" s="5">
        <v>106</v>
      </c>
      <c r="H4692" s="7">
        <v>15</v>
      </c>
      <c r="I4692" s="1">
        <v>1</v>
      </c>
      <c r="J4692" s="1">
        <v>6</v>
      </c>
      <c r="K4692" s="1">
        <v>5</v>
      </c>
      <c r="L4692" s="1">
        <v>6</v>
      </c>
      <c r="M4692" s="1">
        <v>23</v>
      </c>
      <c r="N4692" s="1">
        <v>45</v>
      </c>
      <c r="O4692" s="6">
        <v>5</v>
      </c>
    </row>
    <row r="4693" spans="2:28" ht="25" x14ac:dyDescent="0.3">
      <c r="E4693" s="3" t="s">
        <v>2195</v>
      </c>
      <c r="F4693" s="4"/>
      <c r="G4693" s="5">
        <v>116</v>
      </c>
      <c r="H4693" s="7">
        <v>15</v>
      </c>
      <c r="I4693" s="1">
        <v>3</v>
      </c>
      <c r="J4693" s="1">
        <v>5</v>
      </c>
      <c r="K4693" s="1">
        <v>3</v>
      </c>
      <c r="L4693" s="1">
        <v>1</v>
      </c>
      <c r="M4693" s="1">
        <v>11</v>
      </c>
      <c r="N4693" s="1">
        <v>68</v>
      </c>
      <c r="O4693" s="6">
        <v>10</v>
      </c>
    </row>
    <row r="4694" spans="2:28" ht="25" x14ac:dyDescent="0.3">
      <c r="E4694" s="52" t="s">
        <v>2196</v>
      </c>
      <c r="F4694" s="48"/>
      <c r="G4694" s="49">
        <v>19</v>
      </c>
      <c r="H4694" s="61">
        <v>3</v>
      </c>
      <c r="I4694" s="28">
        <v>2</v>
      </c>
      <c r="J4694" s="28">
        <v>0</v>
      </c>
      <c r="K4694" s="28">
        <v>0</v>
      </c>
      <c r="L4694" s="28">
        <v>0</v>
      </c>
      <c r="M4694" s="28">
        <v>4</v>
      </c>
      <c r="N4694" s="28">
        <v>7</v>
      </c>
      <c r="O4694" s="62">
        <v>3</v>
      </c>
    </row>
    <row r="4696" spans="2:28" x14ac:dyDescent="0.3">
      <c r="B4696" s="35" t="str">
        <f xml:space="preserve"> HYPERLINK("#'目次'!B74", "[68]")</f>
        <v>[68]</v>
      </c>
      <c r="C4696" s="25" t="s">
        <v>2199</v>
      </c>
    </row>
    <row r="4697" spans="2:28" x14ac:dyDescent="0.3">
      <c r="C4697" s="83" t="s">
        <v>2084</v>
      </c>
    </row>
    <row r="4699" spans="2:28" x14ac:dyDescent="0.3">
      <c r="C4699" s="25" t="s">
        <v>2085</v>
      </c>
    </row>
    <row r="4700" spans="2:28" ht="75" x14ac:dyDescent="0.3">
      <c r="E4700" s="95"/>
      <c r="F4700" s="96"/>
      <c r="G4700" s="37" t="s">
        <v>16</v>
      </c>
      <c r="H4700" s="41" t="s">
        <v>2200</v>
      </c>
      <c r="I4700" s="18" t="s">
        <v>2201</v>
      </c>
      <c r="J4700" s="18" t="s">
        <v>2202</v>
      </c>
      <c r="K4700" s="18" t="s">
        <v>2203</v>
      </c>
      <c r="L4700" s="18" t="s">
        <v>2204</v>
      </c>
      <c r="M4700" s="18" t="s">
        <v>2205</v>
      </c>
      <c r="N4700" s="18" t="s">
        <v>2206</v>
      </c>
      <c r="O4700" s="18" t="s">
        <v>2207</v>
      </c>
      <c r="P4700" s="18" t="s">
        <v>2208</v>
      </c>
      <c r="Q4700" s="18" t="s">
        <v>2209</v>
      </c>
      <c r="R4700" s="18" t="s">
        <v>2210</v>
      </c>
      <c r="S4700" s="18" t="s">
        <v>2211</v>
      </c>
      <c r="T4700" s="18" t="s">
        <v>2212</v>
      </c>
      <c r="U4700" s="18" t="s">
        <v>2213</v>
      </c>
      <c r="V4700" s="18" t="s">
        <v>2214</v>
      </c>
      <c r="W4700" s="18" t="s">
        <v>2215</v>
      </c>
      <c r="X4700" s="18" t="s">
        <v>2216</v>
      </c>
      <c r="Y4700" s="18" t="s">
        <v>2217</v>
      </c>
      <c r="Z4700" s="18" t="s">
        <v>836</v>
      </c>
      <c r="AA4700" s="18" t="s">
        <v>22</v>
      </c>
      <c r="AB4700" s="34" t="s">
        <v>23</v>
      </c>
    </row>
    <row r="4701" spans="2:28" x14ac:dyDescent="0.3">
      <c r="E4701" s="97"/>
      <c r="F4701" s="98"/>
      <c r="G4701" s="40"/>
      <c r="H4701" s="36"/>
      <c r="I4701" s="19"/>
      <c r="J4701" s="19"/>
      <c r="K4701" s="19"/>
      <c r="L4701" s="19"/>
      <c r="M4701" s="19"/>
      <c r="N4701" s="19"/>
      <c r="O4701" s="19"/>
      <c r="P4701" s="19"/>
      <c r="Q4701" s="19"/>
      <c r="R4701" s="19"/>
      <c r="S4701" s="19"/>
      <c r="T4701" s="19"/>
      <c r="U4701" s="19"/>
      <c r="V4701" s="19"/>
      <c r="W4701" s="19"/>
      <c r="X4701" s="19"/>
      <c r="Y4701" s="19"/>
      <c r="Z4701" s="19"/>
      <c r="AA4701" s="19"/>
      <c r="AB4701" s="39"/>
    </row>
    <row r="4702" spans="2:28" x14ac:dyDescent="0.3">
      <c r="E4702" s="54" t="s">
        <v>16</v>
      </c>
      <c r="F4702" s="50"/>
      <c r="G4702" s="38">
        <v>43967</v>
      </c>
      <c r="H4702" s="20">
        <v>9500</v>
      </c>
      <c r="I4702" s="20">
        <v>8779</v>
      </c>
      <c r="J4702" s="20">
        <v>7088</v>
      </c>
      <c r="K4702" s="20">
        <v>3461</v>
      </c>
      <c r="L4702" s="20">
        <v>5423</v>
      </c>
      <c r="M4702" s="20">
        <v>3758</v>
      </c>
      <c r="N4702" s="20">
        <v>3998</v>
      </c>
      <c r="O4702" s="20">
        <v>1539</v>
      </c>
      <c r="P4702" s="20">
        <v>2148</v>
      </c>
      <c r="Q4702" s="20">
        <v>4744</v>
      </c>
      <c r="R4702" s="20">
        <v>4557</v>
      </c>
      <c r="S4702" s="20">
        <v>961</v>
      </c>
      <c r="T4702" s="20">
        <v>2914</v>
      </c>
      <c r="U4702" s="20">
        <v>1594</v>
      </c>
      <c r="V4702" s="20">
        <v>9422</v>
      </c>
      <c r="W4702" s="20">
        <v>10895</v>
      </c>
      <c r="X4702" s="20">
        <v>313</v>
      </c>
      <c r="Y4702" s="20">
        <v>519</v>
      </c>
      <c r="Z4702" s="20">
        <v>4513</v>
      </c>
      <c r="AA4702" s="20">
        <v>7586</v>
      </c>
      <c r="AB4702" s="51">
        <v>644</v>
      </c>
    </row>
    <row r="4703" spans="2:28" ht="25" x14ac:dyDescent="0.3">
      <c r="E4703" s="3" t="s">
        <v>2092</v>
      </c>
      <c r="F4703" s="4"/>
      <c r="G4703" s="29">
        <v>1365</v>
      </c>
      <c r="H4703" s="32">
        <v>493</v>
      </c>
      <c r="I4703" s="17">
        <v>322</v>
      </c>
      <c r="J4703" s="17">
        <v>463</v>
      </c>
      <c r="K4703" s="17">
        <v>116</v>
      </c>
      <c r="L4703" s="17">
        <v>206</v>
      </c>
      <c r="M4703" s="17">
        <v>150</v>
      </c>
      <c r="N4703" s="17">
        <v>109</v>
      </c>
      <c r="O4703" s="17">
        <v>49</v>
      </c>
      <c r="P4703" s="17">
        <v>100</v>
      </c>
      <c r="Q4703" s="17">
        <v>172</v>
      </c>
      <c r="R4703" s="17">
        <v>225</v>
      </c>
      <c r="S4703" s="17">
        <v>59</v>
      </c>
      <c r="T4703" s="17">
        <v>198</v>
      </c>
      <c r="U4703" s="17">
        <v>116</v>
      </c>
      <c r="V4703" s="17">
        <v>354</v>
      </c>
      <c r="W4703" s="17">
        <v>411</v>
      </c>
      <c r="X4703" s="17">
        <v>23</v>
      </c>
      <c r="Y4703" s="17">
        <v>25</v>
      </c>
      <c r="Z4703" s="17">
        <v>194</v>
      </c>
      <c r="AA4703" s="17">
        <v>85</v>
      </c>
      <c r="AB4703" s="33">
        <v>14</v>
      </c>
    </row>
    <row r="4704" spans="2:28" x14ac:dyDescent="0.3">
      <c r="E4704" s="3" t="s">
        <v>2093</v>
      </c>
      <c r="F4704" s="4"/>
      <c r="G4704" s="5">
        <v>3091</v>
      </c>
      <c r="H4704" s="7">
        <v>1026</v>
      </c>
      <c r="I4704" s="1">
        <v>615</v>
      </c>
      <c r="J4704" s="1">
        <v>1167</v>
      </c>
      <c r="K4704" s="1">
        <v>188</v>
      </c>
      <c r="L4704" s="1">
        <v>338</v>
      </c>
      <c r="M4704" s="1">
        <v>279</v>
      </c>
      <c r="N4704" s="1">
        <v>208</v>
      </c>
      <c r="O4704" s="1">
        <v>113</v>
      </c>
      <c r="P4704" s="1">
        <v>112</v>
      </c>
      <c r="Q4704" s="1">
        <v>306</v>
      </c>
      <c r="R4704" s="1">
        <v>365</v>
      </c>
      <c r="S4704" s="1">
        <v>97</v>
      </c>
      <c r="T4704" s="1">
        <v>384</v>
      </c>
      <c r="U4704" s="1">
        <v>112</v>
      </c>
      <c r="V4704" s="1">
        <v>641</v>
      </c>
      <c r="W4704" s="1">
        <v>821</v>
      </c>
      <c r="X4704" s="1">
        <v>18</v>
      </c>
      <c r="Y4704" s="1">
        <v>40</v>
      </c>
      <c r="Z4704" s="1">
        <v>277</v>
      </c>
      <c r="AA4704" s="1">
        <v>251</v>
      </c>
      <c r="AB4704" s="6">
        <v>30</v>
      </c>
    </row>
    <row r="4705" spans="5:28" x14ac:dyDescent="0.3">
      <c r="E4705" s="3" t="s">
        <v>2094</v>
      </c>
      <c r="F4705" s="4"/>
      <c r="G4705" s="5">
        <v>6002</v>
      </c>
      <c r="H4705" s="7">
        <v>1952</v>
      </c>
      <c r="I4705" s="1">
        <v>1146</v>
      </c>
      <c r="J4705" s="1">
        <v>2320</v>
      </c>
      <c r="K4705" s="1">
        <v>295</v>
      </c>
      <c r="L4705" s="1">
        <v>593</v>
      </c>
      <c r="M4705" s="1">
        <v>408</v>
      </c>
      <c r="N4705" s="1">
        <v>394</v>
      </c>
      <c r="O4705" s="1">
        <v>162</v>
      </c>
      <c r="P4705" s="1">
        <v>192</v>
      </c>
      <c r="Q4705" s="1">
        <v>516</v>
      </c>
      <c r="R4705" s="1">
        <v>492</v>
      </c>
      <c r="S4705" s="1">
        <v>122</v>
      </c>
      <c r="T4705" s="1">
        <v>723</v>
      </c>
      <c r="U4705" s="1">
        <v>140</v>
      </c>
      <c r="V4705" s="1">
        <v>969</v>
      </c>
      <c r="W4705" s="1">
        <v>1207</v>
      </c>
      <c r="X4705" s="1">
        <v>34</v>
      </c>
      <c r="Y4705" s="1">
        <v>50</v>
      </c>
      <c r="Z4705" s="1">
        <v>507</v>
      </c>
      <c r="AA4705" s="1">
        <v>556</v>
      </c>
      <c r="AB4705" s="6">
        <v>33</v>
      </c>
    </row>
    <row r="4706" spans="5:28" x14ac:dyDescent="0.3">
      <c r="E4706" s="3" t="s">
        <v>2095</v>
      </c>
      <c r="F4706" s="4"/>
      <c r="G4706" s="5">
        <v>9804</v>
      </c>
      <c r="H4706" s="7">
        <v>2136</v>
      </c>
      <c r="I4706" s="1">
        <v>1025</v>
      </c>
      <c r="J4706" s="1">
        <v>2632</v>
      </c>
      <c r="K4706" s="1">
        <v>336</v>
      </c>
      <c r="L4706" s="1">
        <v>606</v>
      </c>
      <c r="M4706" s="1">
        <v>416</v>
      </c>
      <c r="N4706" s="1">
        <v>447</v>
      </c>
      <c r="O4706" s="1">
        <v>184</v>
      </c>
      <c r="P4706" s="1">
        <v>127</v>
      </c>
      <c r="Q4706" s="1">
        <v>492</v>
      </c>
      <c r="R4706" s="1">
        <v>366</v>
      </c>
      <c r="S4706" s="1">
        <v>117</v>
      </c>
      <c r="T4706" s="1">
        <v>641</v>
      </c>
      <c r="U4706" s="1">
        <v>117</v>
      </c>
      <c r="V4706" s="1">
        <v>802</v>
      </c>
      <c r="W4706" s="1">
        <v>1100</v>
      </c>
      <c r="X4706" s="1">
        <v>22</v>
      </c>
      <c r="Y4706" s="1">
        <v>50</v>
      </c>
      <c r="Z4706" s="1">
        <v>636</v>
      </c>
      <c r="AA4706" s="1">
        <v>3133</v>
      </c>
      <c r="AB4706" s="6">
        <v>198</v>
      </c>
    </row>
    <row r="4707" spans="5:28" x14ac:dyDescent="0.3">
      <c r="E4707" s="3" t="s">
        <v>2096</v>
      </c>
      <c r="F4707" s="4"/>
      <c r="G4707" s="5">
        <v>0</v>
      </c>
      <c r="H4707" s="7">
        <v>0</v>
      </c>
      <c r="I4707" s="1">
        <v>0</v>
      </c>
      <c r="J4707" s="1">
        <v>0</v>
      </c>
      <c r="K4707" s="1">
        <v>0</v>
      </c>
      <c r="L4707" s="1">
        <v>0</v>
      </c>
      <c r="M4707" s="1">
        <v>0</v>
      </c>
      <c r="N4707" s="1">
        <v>0</v>
      </c>
      <c r="O4707" s="1">
        <v>0</v>
      </c>
      <c r="P4707" s="1">
        <v>0</v>
      </c>
      <c r="Q4707" s="1">
        <v>0</v>
      </c>
      <c r="R4707" s="1">
        <v>0</v>
      </c>
      <c r="S4707" s="1">
        <v>0</v>
      </c>
      <c r="T4707" s="1">
        <v>0</v>
      </c>
      <c r="U4707" s="1">
        <v>0</v>
      </c>
      <c r="V4707" s="1">
        <v>0</v>
      </c>
      <c r="W4707" s="1">
        <v>0</v>
      </c>
      <c r="X4707" s="1">
        <v>0</v>
      </c>
      <c r="Y4707" s="1">
        <v>0</v>
      </c>
      <c r="Z4707" s="1">
        <v>0</v>
      </c>
      <c r="AA4707" s="1">
        <v>0</v>
      </c>
      <c r="AB4707" s="6">
        <v>0</v>
      </c>
    </row>
    <row r="4708" spans="5:28" x14ac:dyDescent="0.3">
      <c r="E4708" s="3" t="s">
        <v>992</v>
      </c>
      <c r="F4708" s="4"/>
      <c r="G4708" s="5">
        <v>0</v>
      </c>
      <c r="H4708" s="7">
        <v>0</v>
      </c>
      <c r="I4708" s="1">
        <v>0</v>
      </c>
      <c r="J4708" s="1">
        <v>0</v>
      </c>
      <c r="K4708" s="1">
        <v>0</v>
      </c>
      <c r="L4708" s="1">
        <v>0</v>
      </c>
      <c r="M4708" s="1">
        <v>0</v>
      </c>
      <c r="N4708" s="1">
        <v>0</v>
      </c>
      <c r="O4708" s="1">
        <v>0</v>
      </c>
      <c r="P4708" s="1">
        <v>0</v>
      </c>
      <c r="Q4708" s="1">
        <v>0</v>
      </c>
      <c r="R4708" s="1">
        <v>0</v>
      </c>
      <c r="S4708" s="1">
        <v>0</v>
      </c>
      <c r="T4708" s="1">
        <v>0</v>
      </c>
      <c r="U4708" s="1">
        <v>0</v>
      </c>
      <c r="V4708" s="1">
        <v>0</v>
      </c>
      <c r="W4708" s="1">
        <v>0</v>
      </c>
      <c r="X4708" s="1">
        <v>0</v>
      </c>
      <c r="Y4708" s="1">
        <v>0</v>
      </c>
      <c r="Z4708" s="1">
        <v>0</v>
      </c>
      <c r="AA4708" s="1">
        <v>0</v>
      </c>
      <c r="AB4708" s="6">
        <v>0</v>
      </c>
    </row>
    <row r="4709" spans="5:28" ht="25" x14ac:dyDescent="0.3">
      <c r="E4709" s="3" t="s">
        <v>2097</v>
      </c>
      <c r="F4709" s="4"/>
      <c r="G4709" s="5">
        <v>2347</v>
      </c>
      <c r="H4709" s="7">
        <v>487</v>
      </c>
      <c r="I4709" s="1">
        <v>813</v>
      </c>
      <c r="J4709" s="1">
        <v>51</v>
      </c>
      <c r="K4709" s="1">
        <v>328</v>
      </c>
      <c r="L4709" s="1">
        <v>539</v>
      </c>
      <c r="M4709" s="1">
        <v>353</v>
      </c>
      <c r="N4709" s="1">
        <v>352</v>
      </c>
      <c r="O4709" s="1">
        <v>110</v>
      </c>
      <c r="P4709" s="1">
        <v>319</v>
      </c>
      <c r="Q4709" s="1">
        <v>513</v>
      </c>
      <c r="R4709" s="1">
        <v>586</v>
      </c>
      <c r="S4709" s="1">
        <v>130</v>
      </c>
      <c r="T4709" s="1">
        <v>168</v>
      </c>
      <c r="U4709" s="1">
        <v>318</v>
      </c>
      <c r="V4709" s="1">
        <v>965</v>
      </c>
      <c r="W4709" s="1">
        <v>1042</v>
      </c>
      <c r="X4709" s="1">
        <v>47</v>
      </c>
      <c r="Y4709" s="1">
        <v>63</v>
      </c>
      <c r="Z4709" s="1">
        <v>325</v>
      </c>
      <c r="AA4709" s="1">
        <v>142</v>
      </c>
      <c r="AB4709" s="6">
        <v>22</v>
      </c>
    </row>
    <row r="4710" spans="5:28" x14ac:dyDescent="0.3">
      <c r="E4710" s="3" t="s">
        <v>2098</v>
      </c>
      <c r="F4710" s="4"/>
      <c r="G4710" s="5">
        <v>3862</v>
      </c>
      <c r="H4710" s="7">
        <v>700</v>
      </c>
      <c r="I4710" s="1">
        <v>1165</v>
      </c>
      <c r="J4710" s="1">
        <v>90</v>
      </c>
      <c r="K4710" s="1">
        <v>503</v>
      </c>
      <c r="L4710" s="1">
        <v>779</v>
      </c>
      <c r="M4710" s="1">
        <v>509</v>
      </c>
      <c r="N4710" s="1">
        <v>494</v>
      </c>
      <c r="O4710" s="1">
        <v>170</v>
      </c>
      <c r="P4710" s="1">
        <v>330</v>
      </c>
      <c r="Q4710" s="1">
        <v>683</v>
      </c>
      <c r="R4710" s="1">
        <v>685</v>
      </c>
      <c r="S4710" s="1">
        <v>116</v>
      </c>
      <c r="T4710" s="1">
        <v>200</v>
      </c>
      <c r="U4710" s="1">
        <v>220</v>
      </c>
      <c r="V4710" s="1">
        <v>1395</v>
      </c>
      <c r="W4710" s="1">
        <v>1593</v>
      </c>
      <c r="X4710" s="1">
        <v>50</v>
      </c>
      <c r="Y4710" s="1">
        <v>74</v>
      </c>
      <c r="Z4710" s="1">
        <v>487</v>
      </c>
      <c r="AA4710" s="1">
        <v>293</v>
      </c>
      <c r="AB4710" s="6">
        <v>33</v>
      </c>
    </row>
    <row r="4711" spans="5:28" x14ac:dyDescent="0.3">
      <c r="E4711" s="3" t="s">
        <v>2099</v>
      </c>
      <c r="F4711" s="4"/>
      <c r="G4711" s="5">
        <v>7841</v>
      </c>
      <c r="H4711" s="7">
        <v>1408</v>
      </c>
      <c r="I4711" s="1">
        <v>2039</v>
      </c>
      <c r="J4711" s="1">
        <v>195</v>
      </c>
      <c r="K4711" s="1">
        <v>890</v>
      </c>
      <c r="L4711" s="1">
        <v>1297</v>
      </c>
      <c r="M4711" s="1">
        <v>904</v>
      </c>
      <c r="N4711" s="1">
        <v>1036</v>
      </c>
      <c r="O4711" s="1">
        <v>391</v>
      </c>
      <c r="P4711" s="1">
        <v>575</v>
      </c>
      <c r="Q4711" s="1">
        <v>1138</v>
      </c>
      <c r="R4711" s="1">
        <v>1101</v>
      </c>
      <c r="S4711" s="1">
        <v>196</v>
      </c>
      <c r="T4711" s="1">
        <v>320</v>
      </c>
      <c r="U4711" s="1">
        <v>358</v>
      </c>
      <c r="V4711" s="1">
        <v>2509</v>
      </c>
      <c r="W4711" s="1">
        <v>2674</v>
      </c>
      <c r="X4711" s="1">
        <v>71</v>
      </c>
      <c r="Y4711" s="1">
        <v>106</v>
      </c>
      <c r="Z4711" s="1">
        <v>1084</v>
      </c>
      <c r="AA4711" s="1">
        <v>649</v>
      </c>
      <c r="AB4711" s="6">
        <v>66</v>
      </c>
    </row>
    <row r="4712" spans="5:28" x14ac:dyDescent="0.3">
      <c r="E4712" s="3" t="s">
        <v>2100</v>
      </c>
      <c r="F4712" s="4"/>
      <c r="G4712" s="5">
        <v>9237</v>
      </c>
      <c r="H4712" s="7">
        <v>1224</v>
      </c>
      <c r="I4712" s="1">
        <v>1552</v>
      </c>
      <c r="J4712" s="1">
        <v>154</v>
      </c>
      <c r="K4712" s="1">
        <v>764</v>
      </c>
      <c r="L4712" s="1">
        <v>989</v>
      </c>
      <c r="M4712" s="1">
        <v>693</v>
      </c>
      <c r="N4712" s="1">
        <v>916</v>
      </c>
      <c r="O4712" s="1">
        <v>337</v>
      </c>
      <c r="P4712" s="1">
        <v>350</v>
      </c>
      <c r="Q4712" s="1">
        <v>855</v>
      </c>
      <c r="R4712" s="1">
        <v>666</v>
      </c>
      <c r="S4712" s="1">
        <v>102</v>
      </c>
      <c r="T4712" s="1">
        <v>253</v>
      </c>
      <c r="U4712" s="1">
        <v>185</v>
      </c>
      <c r="V4712" s="1">
        <v>1669</v>
      </c>
      <c r="W4712" s="1">
        <v>1938</v>
      </c>
      <c r="X4712" s="1">
        <v>39</v>
      </c>
      <c r="Y4712" s="1">
        <v>101</v>
      </c>
      <c r="Z4712" s="1">
        <v>923</v>
      </c>
      <c r="AA4712" s="1">
        <v>2408</v>
      </c>
      <c r="AB4712" s="6">
        <v>223</v>
      </c>
    </row>
    <row r="4713" spans="5:28" x14ac:dyDescent="0.3">
      <c r="E4713" s="3" t="s">
        <v>2101</v>
      </c>
      <c r="F4713" s="4"/>
      <c r="G4713" s="5">
        <v>0</v>
      </c>
      <c r="H4713" s="7">
        <v>0</v>
      </c>
      <c r="I4713" s="1">
        <v>0</v>
      </c>
      <c r="J4713" s="1">
        <v>0</v>
      </c>
      <c r="K4713" s="1">
        <v>0</v>
      </c>
      <c r="L4713" s="1">
        <v>0</v>
      </c>
      <c r="M4713" s="1">
        <v>0</v>
      </c>
      <c r="N4713" s="1">
        <v>0</v>
      </c>
      <c r="O4713" s="1">
        <v>0</v>
      </c>
      <c r="P4713" s="1">
        <v>0</v>
      </c>
      <c r="Q4713" s="1">
        <v>0</v>
      </c>
      <c r="R4713" s="1">
        <v>0</v>
      </c>
      <c r="S4713" s="1">
        <v>0</v>
      </c>
      <c r="T4713" s="1">
        <v>0</v>
      </c>
      <c r="U4713" s="1">
        <v>0</v>
      </c>
      <c r="V4713" s="1">
        <v>0</v>
      </c>
      <c r="W4713" s="1">
        <v>0</v>
      </c>
      <c r="X4713" s="1">
        <v>0</v>
      </c>
      <c r="Y4713" s="1">
        <v>0</v>
      </c>
      <c r="Z4713" s="1">
        <v>0</v>
      </c>
      <c r="AA4713" s="1">
        <v>0</v>
      </c>
      <c r="AB4713" s="6">
        <v>0</v>
      </c>
    </row>
    <row r="4714" spans="5:28" x14ac:dyDescent="0.3">
      <c r="E4714" s="3" t="s">
        <v>998</v>
      </c>
      <c r="F4714" s="4"/>
      <c r="G4714" s="5">
        <v>0</v>
      </c>
      <c r="H4714" s="7">
        <v>0</v>
      </c>
      <c r="I4714" s="1">
        <v>0</v>
      </c>
      <c r="J4714" s="1">
        <v>0</v>
      </c>
      <c r="K4714" s="1">
        <v>0</v>
      </c>
      <c r="L4714" s="1">
        <v>0</v>
      </c>
      <c r="M4714" s="1">
        <v>0</v>
      </c>
      <c r="N4714" s="1">
        <v>0</v>
      </c>
      <c r="O4714" s="1">
        <v>0</v>
      </c>
      <c r="P4714" s="1">
        <v>0</v>
      </c>
      <c r="Q4714" s="1">
        <v>0</v>
      </c>
      <c r="R4714" s="1">
        <v>0</v>
      </c>
      <c r="S4714" s="1">
        <v>0</v>
      </c>
      <c r="T4714" s="1">
        <v>0</v>
      </c>
      <c r="U4714" s="1">
        <v>0</v>
      </c>
      <c r="V4714" s="1">
        <v>0</v>
      </c>
      <c r="W4714" s="1">
        <v>0</v>
      </c>
      <c r="X4714" s="1">
        <v>0</v>
      </c>
      <c r="Y4714" s="1">
        <v>0</v>
      </c>
      <c r="Z4714" s="1">
        <v>0</v>
      </c>
      <c r="AA4714" s="1">
        <v>0</v>
      </c>
      <c r="AB4714" s="6">
        <v>0</v>
      </c>
    </row>
    <row r="4715" spans="5:28" ht="25" x14ac:dyDescent="0.3">
      <c r="E4715" s="3" t="s">
        <v>2102</v>
      </c>
      <c r="F4715" s="4"/>
      <c r="G4715" s="5">
        <v>70</v>
      </c>
      <c r="H4715" s="7">
        <v>17</v>
      </c>
      <c r="I4715" s="1">
        <v>32</v>
      </c>
      <c r="J4715" s="1">
        <v>5</v>
      </c>
      <c r="K4715" s="1">
        <v>11</v>
      </c>
      <c r="L4715" s="1">
        <v>24</v>
      </c>
      <c r="M4715" s="1">
        <v>11</v>
      </c>
      <c r="N4715" s="1">
        <v>12</v>
      </c>
      <c r="O4715" s="1">
        <v>5</v>
      </c>
      <c r="P4715" s="1">
        <v>10</v>
      </c>
      <c r="Q4715" s="1">
        <v>17</v>
      </c>
      <c r="R4715" s="1">
        <v>21</v>
      </c>
      <c r="S4715" s="1">
        <v>6</v>
      </c>
      <c r="T4715" s="1">
        <v>8</v>
      </c>
      <c r="U4715" s="1">
        <v>10</v>
      </c>
      <c r="V4715" s="1">
        <v>28</v>
      </c>
      <c r="W4715" s="1">
        <v>29</v>
      </c>
      <c r="X4715" s="1">
        <v>4</v>
      </c>
      <c r="Y4715" s="1">
        <v>3</v>
      </c>
      <c r="Z4715" s="1">
        <v>18</v>
      </c>
      <c r="AA4715" s="1">
        <v>3</v>
      </c>
      <c r="AB4715" s="6">
        <v>4</v>
      </c>
    </row>
    <row r="4716" spans="5:28" x14ac:dyDescent="0.3">
      <c r="E4716" s="3" t="s">
        <v>2103</v>
      </c>
      <c r="F4716" s="4"/>
      <c r="G4716" s="5">
        <v>54</v>
      </c>
      <c r="H4716" s="7">
        <v>9</v>
      </c>
      <c r="I4716" s="1">
        <v>17</v>
      </c>
      <c r="J4716" s="1">
        <v>2</v>
      </c>
      <c r="K4716" s="1">
        <v>5</v>
      </c>
      <c r="L4716" s="1">
        <v>13</v>
      </c>
      <c r="M4716" s="1">
        <v>5</v>
      </c>
      <c r="N4716" s="1">
        <v>3</v>
      </c>
      <c r="O4716" s="1">
        <v>2</v>
      </c>
      <c r="P4716" s="1">
        <v>8</v>
      </c>
      <c r="Q4716" s="1">
        <v>7</v>
      </c>
      <c r="R4716" s="1">
        <v>8</v>
      </c>
      <c r="S4716" s="1">
        <v>2</v>
      </c>
      <c r="T4716" s="1">
        <v>1</v>
      </c>
      <c r="U4716" s="1">
        <v>3</v>
      </c>
      <c r="V4716" s="1">
        <v>12</v>
      </c>
      <c r="W4716" s="1">
        <v>12</v>
      </c>
      <c r="X4716" s="1">
        <v>0</v>
      </c>
      <c r="Y4716" s="1">
        <v>0</v>
      </c>
      <c r="Z4716" s="1">
        <v>14</v>
      </c>
      <c r="AA4716" s="1">
        <v>6</v>
      </c>
      <c r="AB4716" s="6">
        <v>1</v>
      </c>
    </row>
    <row r="4717" spans="5:28" x14ac:dyDescent="0.3">
      <c r="E4717" s="3" t="s">
        <v>2104</v>
      </c>
      <c r="F4717" s="4"/>
      <c r="G4717" s="5">
        <v>103</v>
      </c>
      <c r="H4717" s="7">
        <v>17</v>
      </c>
      <c r="I4717" s="1">
        <v>21</v>
      </c>
      <c r="J4717" s="1">
        <v>5</v>
      </c>
      <c r="K4717" s="1">
        <v>14</v>
      </c>
      <c r="L4717" s="1">
        <v>15</v>
      </c>
      <c r="M4717" s="1">
        <v>14</v>
      </c>
      <c r="N4717" s="1">
        <v>8</v>
      </c>
      <c r="O4717" s="1">
        <v>4</v>
      </c>
      <c r="P4717" s="1">
        <v>9</v>
      </c>
      <c r="Q4717" s="1">
        <v>21</v>
      </c>
      <c r="R4717" s="1">
        <v>16</v>
      </c>
      <c r="S4717" s="1">
        <v>4</v>
      </c>
      <c r="T4717" s="1">
        <v>6</v>
      </c>
      <c r="U4717" s="1">
        <v>6</v>
      </c>
      <c r="V4717" s="1">
        <v>30</v>
      </c>
      <c r="W4717" s="1">
        <v>25</v>
      </c>
      <c r="X4717" s="1">
        <v>1</v>
      </c>
      <c r="Y4717" s="1">
        <v>2</v>
      </c>
      <c r="Z4717" s="1">
        <v>15</v>
      </c>
      <c r="AA4717" s="1">
        <v>12</v>
      </c>
      <c r="AB4717" s="6">
        <v>3</v>
      </c>
    </row>
    <row r="4718" spans="5:28" x14ac:dyDescent="0.3">
      <c r="E4718" s="3" t="s">
        <v>2105</v>
      </c>
      <c r="F4718" s="4"/>
      <c r="G4718" s="5">
        <v>104</v>
      </c>
      <c r="H4718" s="7">
        <v>17</v>
      </c>
      <c r="I4718" s="1">
        <v>14</v>
      </c>
      <c r="J4718" s="1">
        <v>4</v>
      </c>
      <c r="K4718" s="1">
        <v>7</v>
      </c>
      <c r="L4718" s="1">
        <v>9</v>
      </c>
      <c r="M4718" s="1">
        <v>8</v>
      </c>
      <c r="N4718" s="1">
        <v>8</v>
      </c>
      <c r="O4718" s="1">
        <v>5</v>
      </c>
      <c r="P4718" s="1">
        <v>8</v>
      </c>
      <c r="Q4718" s="1">
        <v>11</v>
      </c>
      <c r="R4718" s="1">
        <v>15</v>
      </c>
      <c r="S4718" s="1">
        <v>4</v>
      </c>
      <c r="T4718" s="1">
        <v>5</v>
      </c>
      <c r="U4718" s="1">
        <v>5</v>
      </c>
      <c r="V4718" s="1">
        <v>23</v>
      </c>
      <c r="W4718" s="1">
        <v>24</v>
      </c>
      <c r="X4718" s="1">
        <v>2</v>
      </c>
      <c r="Y4718" s="1">
        <v>3</v>
      </c>
      <c r="Z4718" s="1">
        <v>13</v>
      </c>
      <c r="AA4718" s="1">
        <v>29</v>
      </c>
      <c r="AB4718" s="6">
        <v>12</v>
      </c>
    </row>
    <row r="4719" spans="5:28" x14ac:dyDescent="0.3">
      <c r="E4719" s="3" t="s">
        <v>2106</v>
      </c>
      <c r="F4719" s="4"/>
      <c r="G4719" s="5">
        <v>0</v>
      </c>
      <c r="H4719" s="7">
        <v>0</v>
      </c>
      <c r="I4719" s="1">
        <v>0</v>
      </c>
      <c r="J4719" s="1">
        <v>0</v>
      </c>
      <c r="K4719" s="1">
        <v>0</v>
      </c>
      <c r="L4719" s="1">
        <v>0</v>
      </c>
      <c r="M4719" s="1">
        <v>0</v>
      </c>
      <c r="N4719" s="1">
        <v>0</v>
      </c>
      <c r="O4719" s="1">
        <v>0</v>
      </c>
      <c r="P4719" s="1">
        <v>0</v>
      </c>
      <c r="Q4719" s="1">
        <v>0</v>
      </c>
      <c r="R4719" s="1">
        <v>0</v>
      </c>
      <c r="S4719" s="1">
        <v>0</v>
      </c>
      <c r="T4719" s="1">
        <v>0</v>
      </c>
      <c r="U4719" s="1">
        <v>0</v>
      </c>
      <c r="V4719" s="1">
        <v>0</v>
      </c>
      <c r="W4719" s="1">
        <v>0</v>
      </c>
      <c r="X4719" s="1">
        <v>0</v>
      </c>
      <c r="Y4719" s="1">
        <v>0</v>
      </c>
      <c r="Z4719" s="1">
        <v>0</v>
      </c>
      <c r="AA4719" s="1">
        <v>0</v>
      </c>
      <c r="AB4719" s="6">
        <v>0</v>
      </c>
    </row>
    <row r="4720" spans="5:28" x14ac:dyDescent="0.3">
      <c r="E4720" s="3" t="s">
        <v>1004</v>
      </c>
      <c r="F4720" s="4"/>
      <c r="G4720" s="5">
        <v>0</v>
      </c>
      <c r="H4720" s="7">
        <v>0</v>
      </c>
      <c r="I4720" s="1">
        <v>0</v>
      </c>
      <c r="J4720" s="1">
        <v>0</v>
      </c>
      <c r="K4720" s="1">
        <v>0</v>
      </c>
      <c r="L4720" s="1">
        <v>0</v>
      </c>
      <c r="M4720" s="1">
        <v>0</v>
      </c>
      <c r="N4720" s="1">
        <v>0</v>
      </c>
      <c r="O4720" s="1">
        <v>0</v>
      </c>
      <c r="P4720" s="1">
        <v>0</v>
      </c>
      <c r="Q4720" s="1">
        <v>0</v>
      </c>
      <c r="R4720" s="1">
        <v>0</v>
      </c>
      <c r="S4720" s="1">
        <v>0</v>
      </c>
      <c r="T4720" s="1">
        <v>0</v>
      </c>
      <c r="U4720" s="1">
        <v>0</v>
      </c>
      <c r="V4720" s="1">
        <v>0</v>
      </c>
      <c r="W4720" s="1">
        <v>0</v>
      </c>
      <c r="X4720" s="1">
        <v>0</v>
      </c>
      <c r="Y4720" s="1">
        <v>0</v>
      </c>
      <c r="Z4720" s="1">
        <v>0</v>
      </c>
      <c r="AA4720" s="1">
        <v>0</v>
      </c>
      <c r="AB4720" s="6">
        <v>0</v>
      </c>
    </row>
    <row r="4721" spans="2:28" ht="25" x14ac:dyDescent="0.3">
      <c r="E4721" s="3" t="s">
        <v>2107</v>
      </c>
      <c r="F4721" s="4"/>
      <c r="G4721" s="5">
        <v>1738</v>
      </c>
      <c r="H4721" s="7">
        <v>542</v>
      </c>
      <c r="I4721" s="1">
        <v>389</v>
      </c>
      <c r="J4721" s="1">
        <v>552</v>
      </c>
      <c r="K4721" s="1">
        <v>134</v>
      </c>
      <c r="L4721" s="1">
        <v>245</v>
      </c>
      <c r="M4721" s="1">
        <v>163</v>
      </c>
      <c r="N4721" s="1">
        <v>120</v>
      </c>
      <c r="O4721" s="1">
        <v>59</v>
      </c>
      <c r="P4721" s="1">
        <v>111</v>
      </c>
      <c r="Q4721" s="1">
        <v>194</v>
      </c>
      <c r="R4721" s="1">
        <v>263</v>
      </c>
      <c r="S4721" s="1">
        <v>72</v>
      </c>
      <c r="T4721" s="1">
        <v>246</v>
      </c>
      <c r="U4721" s="1">
        <v>132</v>
      </c>
      <c r="V4721" s="1">
        <v>426</v>
      </c>
      <c r="W4721" s="1">
        <v>526</v>
      </c>
      <c r="X4721" s="1">
        <v>23</v>
      </c>
      <c r="Y4721" s="1">
        <v>28</v>
      </c>
      <c r="Z4721" s="1">
        <v>213</v>
      </c>
      <c r="AA4721" s="1">
        <v>145</v>
      </c>
      <c r="AB4721" s="6">
        <v>18</v>
      </c>
    </row>
    <row r="4722" spans="2:28" ht="25" x14ac:dyDescent="0.3">
      <c r="E4722" s="3" t="s">
        <v>2108</v>
      </c>
      <c r="F4722" s="4"/>
      <c r="G4722" s="5">
        <v>10757</v>
      </c>
      <c r="H4722" s="7">
        <v>3145</v>
      </c>
      <c r="I4722" s="1">
        <v>1915</v>
      </c>
      <c r="J4722" s="1">
        <v>3727</v>
      </c>
      <c r="K4722" s="1">
        <v>553</v>
      </c>
      <c r="L4722" s="1">
        <v>1019</v>
      </c>
      <c r="M4722" s="1">
        <v>715</v>
      </c>
      <c r="N4722" s="1">
        <v>659</v>
      </c>
      <c r="O4722" s="1">
        <v>284</v>
      </c>
      <c r="P4722" s="1">
        <v>304</v>
      </c>
      <c r="Q4722" s="1">
        <v>849</v>
      </c>
      <c r="R4722" s="1">
        <v>886</v>
      </c>
      <c r="S4722" s="1">
        <v>219</v>
      </c>
      <c r="T4722" s="1">
        <v>1164</v>
      </c>
      <c r="U4722" s="1">
        <v>252</v>
      </c>
      <c r="V4722" s="1">
        <v>1696</v>
      </c>
      <c r="W4722" s="1">
        <v>2199</v>
      </c>
      <c r="X4722" s="1">
        <v>47</v>
      </c>
      <c r="Y4722" s="1">
        <v>90</v>
      </c>
      <c r="Z4722" s="1">
        <v>884</v>
      </c>
      <c r="AA4722" s="1">
        <v>1585</v>
      </c>
      <c r="AB4722" s="6">
        <v>96</v>
      </c>
    </row>
    <row r="4723" spans="2:28" ht="25" x14ac:dyDescent="0.3">
      <c r="E4723" s="3" t="s">
        <v>2109</v>
      </c>
      <c r="F4723" s="4"/>
      <c r="G4723" s="5">
        <v>6750</v>
      </c>
      <c r="H4723" s="7">
        <v>1630</v>
      </c>
      <c r="I4723" s="1">
        <v>697</v>
      </c>
      <c r="J4723" s="1">
        <v>2013</v>
      </c>
      <c r="K4723" s="1">
        <v>208</v>
      </c>
      <c r="L4723" s="1">
        <v>420</v>
      </c>
      <c r="M4723" s="1">
        <v>310</v>
      </c>
      <c r="N4723" s="1">
        <v>322</v>
      </c>
      <c r="O4723" s="1">
        <v>141</v>
      </c>
      <c r="P4723" s="1">
        <v>99</v>
      </c>
      <c r="Q4723" s="1">
        <v>364</v>
      </c>
      <c r="R4723" s="1">
        <v>233</v>
      </c>
      <c r="S4723" s="1">
        <v>81</v>
      </c>
      <c r="T4723" s="1">
        <v>446</v>
      </c>
      <c r="U4723" s="1">
        <v>72</v>
      </c>
      <c r="V4723" s="1">
        <v>520</v>
      </c>
      <c r="W4723" s="1">
        <v>673</v>
      </c>
      <c r="X4723" s="1">
        <v>23</v>
      </c>
      <c r="Y4723" s="1">
        <v>40</v>
      </c>
      <c r="Z4723" s="1">
        <v>444</v>
      </c>
      <c r="AA4723" s="1">
        <v>2039</v>
      </c>
      <c r="AB4723" s="6">
        <v>144</v>
      </c>
    </row>
    <row r="4724" spans="2:28" ht="25" x14ac:dyDescent="0.3">
      <c r="E4724" s="3" t="s">
        <v>2110</v>
      </c>
      <c r="F4724" s="4"/>
      <c r="G4724" s="5">
        <v>475</v>
      </c>
      <c r="H4724" s="7">
        <v>133</v>
      </c>
      <c r="I4724" s="1">
        <v>43</v>
      </c>
      <c r="J4724" s="1">
        <v>166</v>
      </c>
      <c r="K4724" s="1">
        <v>22</v>
      </c>
      <c r="L4724" s="1">
        <v>20</v>
      </c>
      <c r="M4724" s="1">
        <v>29</v>
      </c>
      <c r="N4724" s="1">
        <v>28</v>
      </c>
      <c r="O4724" s="1">
        <v>13</v>
      </c>
      <c r="P4724" s="1">
        <v>5</v>
      </c>
      <c r="Q4724" s="1">
        <v>31</v>
      </c>
      <c r="R4724" s="1">
        <v>26</v>
      </c>
      <c r="S4724" s="1">
        <v>5</v>
      </c>
      <c r="T4724" s="1">
        <v>46</v>
      </c>
      <c r="U4724" s="1">
        <v>4</v>
      </c>
      <c r="V4724" s="1">
        <v>42</v>
      </c>
      <c r="W4724" s="1">
        <v>45</v>
      </c>
      <c r="X4724" s="1">
        <v>2</v>
      </c>
      <c r="Y4724" s="1">
        <v>4</v>
      </c>
      <c r="Z4724" s="1">
        <v>35</v>
      </c>
      <c r="AA4724" s="1">
        <v>103</v>
      </c>
      <c r="AB4724" s="6">
        <v>5</v>
      </c>
    </row>
    <row r="4725" spans="2:28" ht="25" x14ac:dyDescent="0.3">
      <c r="E4725" s="3" t="s">
        <v>2111</v>
      </c>
      <c r="F4725" s="4"/>
      <c r="G4725" s="5">
        <v>3028</v>
      </c>
      <c r="H4725" s="7">
        <v>541</v>
      </c>
      <c r="I4725" s="1">
        <v>1040</v>
      </c>
      <c r="J4725" s="1">
        <v>63</v>
      </c>
      <c r="K4725" s="1">
        <v>367</v>
      </c>
      <c r="L4725" s="1">
        <v>702</v>
      </c>
      <c r="M4725" s="1">
        <v>420</v>
      </c>
      <c r="N4725" s="1">
        <v>431</v>
      </c>
      <c r="O4725" s="1">
        <v>129</v>
      </c>
      <c r="P4725" s="1">
        <v>331</v>
      </c>
      <c r="Q4725" s="1">
        <v>631</v>
      </c>
      <c r="R4725" s="1">
        <v>668</v>
      </c>
      <c r="S4725" s="1">
        <v>152</v>
      </c>
      <c r="T4725" s="1">
        <v>184</v>
      </c>
      <c r="U4725" s="1">
        <v>344</v>
      </c>
      <c r="V4725" s="1">
        <v>1210</v>
      </c>
      <c r="W4725" s="1">
        <v>1366</v>
      </c>
      <c r="X4725" s="1">
        <v>58</v>
      </c>
      <c r="Y4725" s="1">
        <v>74</v>
      </c>
      <c r="Z4725" s="1">
        <v>407</v>
      </c>
      <c r="AA4725" s="1">
        <v>200</v>
      </c>
      <c r="AB4725" s="6">
        <v>28</v>
      </c>
    </row>
    <row r="4726" spans="2:28" ht="25" x14ac:dyDescent="0.3">
      <c r="E4726" s="3" t="s">
        <v>2112</v>
      </c>
      <c r="F4726" s="4"/>
      <c r="G4726" s="5">
        <v>12634</v>
      </c>
      <c r="H4726" s="7">
        <v>2135</v>
      </c>
      <c r="I4726" s="1">
        <v>3296</v>
      </c>
      <c r="J4726" s="1">
        <v>287</v>
      </c>
      <c r="K4726" s="1">
        <v>1437</v>
      </c>
      <c r="L4726" s="1">
        <v>2170</v>
      </c>
      <c r="M4726" s="1">
        <v>1367</v>
      </c>
      <c r="N4726" s="1">
        <v>1451</v>
      </c>
      <c r="O4726" s="1">
        <v>524</v>
      </c>
      <c r="P4726" s="1">
        <v>883</v>
      </c>
      <c r="Q4726" s="1">
        <v>1773</v>
      </c>
      <c r="R4726" s="1">
        <v>1732</v>
      </c>
      <c r="S4726" s="1">
        <v>292</v>
      </c>
      <c r="T4726" s="1">
        <v>519</v>
      </c>
      <c r="U4726" s="1">
        <v>559</v>
      </c>
      <c r="V4726" s="1">
        <v>3906</v>
      </c>
      <c r="W4726" s="1">
        <v>4337</v>
      </c>
      <c r="X4726" s="1">
        <v>117</v>
      </c>
      <c r="Y4726" s="1">
        <v>185</v>
      </c>
      <c r="Z4726" s="1">
        <v>1605</v>
      </c>
      <c r="AA4726" s="1">
        <v>1470</v>
      </c>
      <c r="AB4726" s="6">
        <v>124</v>
      </c>
    </row>
    <row r="4727" spans="2:28" ht="25" x14ac:dyDescent="0.3">
      <c r="E4727" s="3" t="s">
        <v>2113</v>
      </c>
      <c r="F4727" s="4"/>
      <c r="G4727" s="5">
        <v>6227</v>
      </c>
      <c r="H4727" s="7">
        <v>934</v>
      </c>
      <c r="I4727" s="1">
        <v>1012</v>
      </c>
      <c r="J4727" s="1">
        <v>115</v>
      </c>
      <c r="K4727" s="1">
        <v>572</v>
      </c>
      <c r="L4727" s="1">
        <v>588</v>
      </c>
      <c r="M4727" s="1">
        <v>535</v>
      </c>
      <c r="N4727" s="1">
        <v>726</v>
      </c>
      <c r="O4727" s="1">
        <v>277</v>
      </c>
      <c r="P4727" s="1">
        <v>287</v>
      </c>
      <c r="Q4727" s="1">
        <v>612</v>
      </c>
      <c r="R4727" s="1">
        <v>508</v>
      </c>
      <c r="S4727" s="1">
        <v>77</v>
      </c>
      <c r="T4727" s="1">
        <v>195</v>
      </c>
      <c r="U4727" s="1">
        <v>144</v>
      </c>
      <c r="V4727" s="1">
        <v>1126</v>
      </c>
      <c r="W4727" s="1">
        <v>1245</v>
      </c>
      <c r="X4727" s="1">
        <v>27</v>
      </c>
      <c r="Y4727" s="1">
        <v>70</v>
      </c>
      <c r="Z4727" s="1">
        <v>632</v>
      </c>
      <c r="AA4727" s="1">
        <v>1547</v>
      </c>
      <c r="AB4727" s="6">
        <v>145</v>
      </c>
    </row>
    <row r="4728" spans="2:28" ht="25" x14ac:dyDescent="0.3">
      <c r="E4728" s="3" t="s">
        <v>2114</v>
      </c>
      <c r="F4728" s="4"/>
      <c r="G4728" s="5">
        <v>620</v>
      </c>
      <c r="H4728" s="7">
        <v>107</v>
      </c>
      <c r="I4728" s="1">
        <v>99</v>
      </c>
      <c r="J4728" s="1">
        <v>14</v>
      </c>
      <c r="K4728" s="1">
        <v>48</v>
      </c>
      <c r="L4728" s="1">
        <v>58</v>
      </c>
      <c r="M4728" s="1">
        <v>73</v>
      </c>
      <c r="N4728" s="1">
        <v>89</v>
      </c>
      <c r="O4728" s="1">
        <v>47</v>
      </c>
      <c r="P4728" s="1">
        <v>30</v>
      </c>
      <c r="Q4728" s="1">
        <v>76</v>
      </c>
      <c r="R4728" s="1">
        <v>46</v>
      </c>
      <c r="S4728" s="1">
        <v>8</v>
      </c>
      <c r="T4728" s="1">
        <v>18</v>
      </c>
      <c r="U4728" s="1">
        <v>8</v>
      </c>
      <c r="V4728" s="1">
        <v>113</v>
      </c>
      <c r="W4728" s="1">
        <v>96</v>
      </c>
      <c r="X4728" s="1">
        <v>1</v>
      </c>
      <c r="Y4728" s="1">
        <v>6</v>
      </c>
      <c r="Z4728" s="1">
        <v>68</v>
      </c>
      <c r="AA4728" s="1">
        <v>98</v>
      </c>
      <c r="AB4728" s="6">
        <v>19</v>
      </c>
    </row>
    <row r="4729" spans="2:28" ht="25" x14ac:dyDescent="0.3">
      <c r="E4729" s="3" t="s">
        <v>2115</v>
      </c>
      <c r="F4729" s="4"/>
      <c r="G4729" s="5">
        <v>79</v>
      </c>
      <c r="H4729" s="7">
        <v>16</v>
      </c>
      <c r="I4729" s="1">
        <v>33</v>
      </c>
      <c r="J4729" s="1">
        <v>4</v>
      </c>
      <c r="K4729" s="1">
        <v>12</v>
      </c>
      <c r="L4729" s="1">
        <v>26</v>
      </c>
      <c r="M4729" s="1">
        <v>12</v>
      </c>
      <c r="N4729" s="1">
        <v>12</v>
      </c>
      <c r="O4729" s="1">
        <v>5</v>
      </c>
      <c r="P4729" s="1">
        <v>12</v>
      </c>
      <c r="Q4729" s="1">
        <v>19</v>
      </c>
      <c r="R4729" s="1">
        <v>20</v>
      </c>
      <c r="S4729" s="1">
        <v>5</v>
      </c>
      <c r="T4729" s="1">
        <v>6</v>
      </c>
      <c r="U4729" s="1">
        <v>9</v>
      </c>
      <c r="V4729" s="1">
        <v>30</v>
      </c>
      <c r="W4729" s="1">
        <v>30</v>
      </c>
      <c r="X4729" s="1">
        <v>3</v>
      </c>
      <c r="Y4729" s="1">
        <v>3</v>
      </c>
      <c r="Z4729" s="1">
        <v>16</v>
      </c>
      <c r="AA4729" s="1">
        <v>5</v>
      </c>
      <c r="AB4729" s="6">
        <v>2</v>
      </c>
    </row>
    <row r="4730" spans="2:28" ht="25" x14ac:dyDescent="0.3">
      <c r="E4730" s="3" t="s">
        <v>2116</v>
      </c>
      <c r="F4730" s="4"/>
      <c r="G4730" s="5">
        <v>151</v>
      </c>
      <c r="H4730" s="7">
        <v>33</v>
      </c>
      <c r="I4730" s="1">
        <v>36</v>
      </c>
      <c r="J4730" s="1">
        <v>7</v>
      </c>
      <c r="K4730" s="1">
        <v>17</v>
      </c>
      <c r="L4730" s="1">
        <v>27</v>
      </c>
      <c r="M4730" s="1">
        <v>16</v>
      </c>
      <c r="N4730" s="1">
        <v>10</v>
      </c>
      <c r="O4730" s="1">
        <v>6</v>
      </c>
      <c r="P4730" s="1">
        <v>15</v>
      </c>
      <c r="Q4730" s="1">
        <v>25</v>
      </c>
      <c r="R4730" s="1">
        <v>22</v>
      </c>
      <c r="S4730" s="1">
        <v>6</v>
      </c>
      <c r="T4730" s="1">
        <v>8</v>
      </c>
      <c r="U4730" s="1">
        <v>7</v>
      </c>
      <c r="V4730" s="1">
        <v>42</v>
      </c>
      <c r="W4730" s="1">
        <v>39</v>
      </c>
      <c r="X4730" s="1">
        <v>4</v>
      </c>
      <c r="Y4730" s="1">
        <v>3</v>
      </c>
      <c r="Z4730" s="1">
        <v>22</v>
      </c>
      <c r="AA4730" s="1">
        <v>25</v>
      </c>
      <c r="AB4730" s="6">
        <v>6</v>
      </c>
    </row>
    <row r="4731" spans="2:28" ht="25" x14ac:dyDescent="0.3">
      <c r="E4731" s="3" t="s">
        <v>2117</v>
      </c>
      <c r="F4731" s="4"/>
      <c r="G4731" s="5">
        <v>62</v>
      </c>
      <c r="H4731" s="7">
        <v>8</v>
      </c>
      <c r="I4731" s="1">
        <v>7</v>
      </c>
      <c r="J4731" s="1">
        <v>3</v>
      </c>
      <c r="K4731" s="1">
        <v>4</v>
      </c>
      <c r="L4731" s="1">
        <v>5</v>
      </c>
      <c r="M4731" s="1">
        <v>6</v>
      </c>
      <c r="N4731" s="1">
        <v>6</v>
      </c>
      <c r="O4731" s="1">
        <v>3</v>
      </c>
      <c r="P4731" s="1">
        <v>2</v>
      </c>
      <c r="Q4731" s="1">
        <v>7</v>
      </c>
      <c r="R4731" s="1">
        <v>10</v>
      </c>
      <c r="S4731" s="1">
        <v>3</v>
      </c>
      <c r="T4731" s="1">
        <v>3</v>
      </c>
      <c r="U4731" s="1">
        <v>2</v>
      </c>
      <c r="V4731" s="1">
        <v>12</v>
      </c>
      <c r="W4731" s="1">
        <v>16</v>
      </c>
      <c r="X4731" s="1">
        <v>0</v>
      </c>
      <c r="Y4731" s="1">
        <v>2</v>
      </c>
      <c r="Z4731" s="1">
        <v>13</v>
      </c>
      <c r="AA4731" s="1">
        <v>16</v>
      </c>
      <c r="AB4731" s="6">
        <v>7</v>
      </c>
    </row>
    <row r="4732" spans="2:28" ht="25" x14ac:dyDescent="0.3">
      <c r="E4732" s="52" t="s">
        <v>2118</v>
      </c>
      <c r="F4732" s="48"/>
      <c r="G4732" s="49">
        <v>3</v>
      </c>
      <c r="H4732" s="61">
        <v>0</v>
      </c>
      <c r="I4732" s="28">
        <v>0</v>
      </c>
      <c r="J4732" s="28">
        <v>0</v>
      </c>
      <c r="K4732" s="28">
        <v>0</v>
      </c>
      <c r="L4732" s="28">
        <v>1</v>
      </c>
      <c r="M4732" s="28">
        <v>0</v>
      </c>
      <c r="N4732" s="28">
        <v>0</v>
      </c>
      <c r="O4732" s="28">
        <v>0</v>
      </c>
      <c r="P4732" s="28">
        <v>0</v>
      </c>
      <c r="Q4732" s="28">
        <v>0</v>
      </c>
      <c r="R4732" s="28">
        <v>2</v>
      </c>
      <c r="S4732" s="28">
        <v>0</v>
      </c>
      <c r="T4732" s="28">
        <v>0</v>
      </c>
      <c r="U4732" s="28">
        <v>0</v>
      </c>
      <c r="V4732" s="28">
        <v>0</v>
      </c>
      <c r="W4732" s="28">
        <v>0</v>
      </c>
      <c r="X4732" s="28">
        <v>0</v>
      </c>
      <c r="Y4732" s="28">
        <v>0</v>
      </c>
      <c r="Z4732" s="28">
        <v>1</v>
      </c>
      <c r="AA4732" s="28">
        <v>0</v>
      </c>
      <c r="AB4732" s="62">
        <v>0</v>
      </c>
    </row>
    <row r="4734" spans="2:28" x14ac:dyDescent="0.3">
      <c r="B4734" s="35" t="str">
        <f xml:space="preserve"> HYPERLINK("#'目次'!B75", "[69]")</f>
        <v>[69]</v>
      </c>
      <c r="C4734" s="25" t="s">
        <v>2199</v>
      </c>
    </row>
    <row r="4735" spans="2:28" x14ac:dyDescent="0.3">
      <c r="C4735" s="83" t="s">
        <v>2084</v>
      </c>
    </row>
    <row r="4737" spans="3:28" x14ac:dyDescent="0.3">
      <c r="C4737" s="25" t="s">
        <v>2124</v>
      </c>
    </row>
    <row r="4738" spans="3:28" ht="75" x14ac:dyDescent="0.3">
      <c r="E4738" s="95"/>
      <c r="F4738" s="96"/>
      <c r="G4738" s="37" t="s">
        <v>16</v>
      </c>
      <c r="H4738" s="41" t="s">
        <v>2200</v>
      </c>
      <c r="I4738" s="18" t="s">
        <v>2201</v>
      </c>
      <c r="J4738" s="18" t="s">
        <v>2202</v>
      </c>
      <c r="K4738" s="18" t="s">
        <v>2203</v>
      </c>
      <c r="L4738" s="18" t="s">
        <v>2204</v>
      </c>
      <c r="M4738" s="18" t="s">
        <v>2205</v>
      </c>
      <c r="N4738" s="18" t="s">
        <v>2206</v>
      </c>
      <c r="O4738" s="18" t="s">
        <v>2207</v>
      </c>
      <c r="P4738" s="18" t="s">
        <v>2208</v>
      </c>
      <c r="Q4738" s="18" t="s">
        <v>2209</v>
      </c>
      <c r="R4738" s="18" t="s">
        <v>2210</v>
      </c>
      <c r="S4738" s="18" t="s">
        <v>2211</v>
      </c>
      <c r="T4738" s="18" t="s">
        <v>2212</v>
      </c>
      <c r="U4738" s="18" t="s">
        <v>2213</v>
      </c>
      <c r="V4738" s="18" t="s">
        <v>2214</v>
      </c>
      <c r="W4738" s="18" t="s">
        <v>2215</v>
      </c>
      <c r="X4738" s="18" t="s">
        <v>2216</v>
      </c>
      <c r="Y4738" s="18" t="s">
        <v>2217</v>
      </c>
      <c r="Z4738" s="18" t="s">
        <v>836</v>
      </c>
      <c r="AA4738" s="18" t="s">
        <v>22</v>
      </c>
      <c r="AB4738" s="34" t="s">
        <v>23</v>
      </c>
    </row>
    <row r="4739" spans="3:28" x14ac:dyDescent="0.3">
      <c r="E4739" s="97"/>
      <c r="F4739" s="98"/>
      <c r="G4739" s="40"/>
      <c r="H4739" s="36"/>
      <c r="I4739" s="19"/>
      <c r="J4739" s="19"/>
      <c r="K4739" s="19"/>
      <c r="L4739" s="19"/>
      <c r="M4739" s="19"/>
      <c r="N4739" s="19"/>
      <c r="O4739" s="19"/>
      <c r="P4739" s="19"/>
      <c r="Q4739" s="19"/>
      <c r="R4739" s="19"/>
      <c r="S4739" s="19"/>
      <c r="T4739" s="19"/>
      <c r="U4739" s="19"/>
      <c r="V4739" s="19"/>
      <c r="W4739" s="19"/>
      <c r="X4739" s="19"/>
      <c r="Y4739" s="19"/>
      <c r="Z4739" s="19"/>
      <c r="AA4739" s="19"/>
      <c r="AB4739" s="39"/>
    </row>
    <row r="4740" spans="3:28" x14ac:dyDescent="0.3">
      <c r="E4740" s="54" t="s">
        <v>16</v>
      </c>
      <c r="F4740" s="50"/>
      <c r="G4740" s="38">
        <v>43967</v>
      </c>
      <c r="H4740" s="20">
        <v>9500</v>
      </c>
      <c r="I4740" s="20">
        <v>8779</v>
      </c>
      <c r="J4740" s="20">
        <v>7088</v>
      </c>
      <c r="K4740" s="20">
        <v>3461</v>
      </c>
      <c r="L4740" s="20">
        <v>5423</v>
      </c>
      <c r="M4740" s="20">
        <v>3758</v>
      </c>
      <c r="N4740" s="20">
        <v>3998</v>
      </c>
      <c r="O4740" s="20">
        <v>1539</v>
      </c>
      <c r="P4740" s="20">
        <v>2148</v>
      </c>
      <c r="Q4740" s="20">
        <v>4744</v>
      </c>
      <c r="R4740" s="20">
        <v>4557</v>
      </c>
      <c r="S4740" s="20">
        <v>961</v>
      </c>
      <c r="T4740" s="20">
        <v>2914</v>
      </c>
      <c r="U4740" s="20">
        <v>1594</v>
      </c>
      <c r="V4740" s="20">
        <v>9422</v>
      </c>
      <c r="W4740" s="20">
        <v>10895</v>
      </c>
      <c r="X4740" s="20">
        <v>313</v>
      </c>
      <c r="Y4740" s="20">
        <v>519</v>
      </c>
      <c r="Z4740" s="20">
        <v>4513</v>
      </c>
      <c r="AA4740" s="20">
        <v>7586</v>
      </c>
      <c r="AB4740" s="51">
        <v>644</v>
      </c>
    </row>
    <row r="4741" spans="3:28" ht="25" x14ac:dyDescent="0.3">
      <c r="E4741" s="3" t="s">
        <v>2125</v>
      </c>
      <c r="F4741" s="4"/>
      <c r="G4741" s="29">
        <v>46</v>
      </c>
      <c r="H4741" s="32">
        <v>11</v>
      </c>
      <c r="I4741" s="17">
        <v>7</v>
      </c>
      <c r="J4741" s="17">
        <v>0</v>
      </c>
      <c r="K4741" s="17">
        <v>29</v>
      </c>
      <c r="L4741" s="17">
        <v>6</v>
      </c>
      <c r="M4741" s="17">
        <v>7</v>
      </c>
      <c r="N4741" s="17">
        <v>0</v>
      </c>
      <c r="O4741" s="17">
        <v>0</v>
      </c>
      <c r="P4741" s="17">
        <v>4</v>
      </c>
      <c r="Q4741" s="17">
        <v>12</v>
      </c>
      <c r="R4741" s="17">
        <v>11</v>
      </c>
      <c r="S4741" s="17">
        <v>3</v>
      </c>
      <c r="T4741" s="17">
        <v>2</v>
      </c>
      <c r="U4741" s="17">
        <v>4</v>
      </c>
      <c r="V4741" s="17">
        <v>10</v>
      </c>
      <c r="W4741" s="17">
        <v>19</v>
      </c>
      <c r="X4741" s="17">
        <v>0</v>
      </c>
      <c r="Y4741" s="17">
        <v>1</v>
      </c>
      <c r="Z4741" s="17">
        <v>2</v>
      </c>
      <c r="AA4741" s="17">
        <v>5</v>
      </c>
      <c r="AB4741" s="33">
        <v>0</v>
      </c>
    </row>
    <row r="4742" spans="3:28" x14ac:dyDescent="0.3">
      <c r="E4742" s="3" t="s">
        <v>2126</v>
      </c>
      <c r="F4742" s="4"/>
      <c r="G4742" s="5">
        <v>81</v>
      </c>
      <c r="H4742" s="7">
        <v>14</v>
      </c>
      <c r="I4742" s="1">
        <v>10</v>
      </c>
      <c r="J4742" s="1">
        <v>0</v>
      </c>
      <c r="K4742" s="1">
        <v>61</v>
      </c>
      <c r="L4742" s="1">
        <v>9</v>
      </c>
      <c r="M4742" s="1">
        <v>10</v>
      </c>
      <c r="N4742" s="1">
        <v>2</v>
      </c>
      <c r="O4742" s="1">
        <v>0</v>
      </c>
      <c r="P4742" s="1">
        <v>2</v>
      </c>
      <c r="Q4742" s="1">
        <v>5</v>
      </c>
      <c r="R4742" s="1">
        <v>6</v>
      </c>
      <c r="S4742" s="1">
        <v>1</v>
      </c>
      <c r="T4742" s="1">
        <v>1</v>
      </c>
      <c r="U4742" s="1">
        <v>2</v>
      </c>
      <c r="V4742" s="1">
        <v>19</v>
      </c>
      <c r="W4742" s="1">
        <v>40</v>
      </c>
      <c r="X4742" s="1">
        <v>0</v>
      </c>
      <c r="Y4742" s="1">
        <v>0</v>
      </c>
      <c r="Z4742" s="1">
        <v>6</v>
      </c>
      <c r="AA4742" s="1">
        <v>5</v>
      </c>
      <c r="AB4742" s="6">
        <v>1</v>
      </c>
    </row>
    <row r="4743" spans="3:28" x14ac:dyDescent="0.3">
      <c r="E4743" s="3" t="s">
        <v>2127</v>
      </c>
      <c r="F4743" s="4"/>
      <c r="G4743" s="5">
        <v>131</v>
      </c>
      <c r="H4743" s="7">
        <v>18</v>
      </c>
      <c r="I4743" s="1">
        <v>11</v>
      </c>
      <c r="J4743" s="1">
        <v>0</v>
      </c>
      <c r="K4743" s="1">
        <v>80</v>
      </c>
      <c r="L4743" s="1">
        <v>7</v>
      </c>
      <c r="M4743" s="1">
        <v>6</v>
      </c>
      <c r="N4743" s="1">
        <v>5</v>
      </c>
      <c r="O4743" s="1">
        <v>2</v>
      </c>
      <c r="P4743" s="1">
        <v>4</v>
      </c>
      <c r="Q4743" s="1">
        <v>12</v>
      </c>
      <c r="R4743" s="1">
        <v>18</v>
      </c>
      <c r="S4743" s="1">
        <v>0</v>
      </c>
      <c r="T4743" s="1">
        <v>2</v>
      </c>
      <c r="U4743" s="1">
        <v>0</v>
      </c>
      <c r="V4743" s="1">
        <v>31</v>
      </c>
      <c r="W4743" s="1">
        <v>53</v>
      </c>
      <c r="X4743" s="1">
        <v>2</v>
      </c>
      <c r="Y4743" s="1">
        <v>0</v>
      </c>
      <c r="Z4743" s="1">
        <v>7</v>
      </c>
      <c r="AA4743" s="1">
        <v>8</v>
      </c>
      <c r="AB4743" s="6">
        <v>0</v>
      </c>
    </row>
    <row r="4744" spans="3:28" x14ac:dyDescent="0.3">
      <c r="E4744" s="3" t="s">
        <v>2128</v>
      </c>
      <c r="F4744" s="4"/>
      <c r="G4744" s="5">
        <v>127</v>
      </c>
      <c r="H4744" s="7">
        <v>14</v>
      </c>
      <c r="I4744" s="1">
        <v>6</v>
      </c>
      <c r="J4744" s="1">
        <v>1</v>
      </c>
      <c r="K4744" s="1">
        <v>62</v>
      </c>
      <c r="L4744" s="1">
        <v>3</v>
      </c>
      <c r="M4744" s="1">
        <v>7</v>
      </c>
      <c r="N4744" s="1">
        <v>1</v>
      </c>
      <c r="O4744" s="1">
        <v>0</v>
      </c>
      <c r="P4744" s="1">
        <v>0</v>
      </c>
      <c r="Q4744" s="1">
        <v>3</v>
      </c>
      <c r="R4744" s="1">
        <v>15</v>
      </c>
      <c r="S4744" s="1">
        <v>1</v>
      </c>
      <c r="T4744" s="1">
        <v>0</v>
      </c>
      <c r="U4744" s="1">
        <v>1</v>
      </c>
      <c r="V4744" s="1">
        <v>21</v>
      </c>
      <c r="W4744" s="1">
        <v>37</v>
      </c>
      <c r="X4744" s="1">
        <v>0</v>
      </c>
      <c r="Y4744" s="1">
        <v>0</v>
      </c>
      <c r="Z4744" s="1">
        <v>8</v>
      </c>
      <c r="AA4744" s="1">
        <v>34</v>
      </c>
      <c r="AB4744" s="6">
        <v>0</v>
      </c>
    </row>
    <row r="4745" spans="3:28" x14ac:dyDescent="0.3">
      <c r="E4745" s="3" t="s">
        <v>2129</v>
      </c>
      <c r="F4745" s="4"/>
      <c r="G4745" s="5">
        <v>0</v>
      </c>
      <c r="H4745" s="7">
        <v>0</v>
      </c>
      <c r="I4745" s="1">
        <v>0</v>
      </c>
      <c r="J4745" s="1">
        <v>0</v>
      </c>
      <c r="K4745" s="1">
        <v>0</v>
      </c>
      <c r="L4745" s="1">
        <v>0</v>
      </c>
      <c r="M4745" s="1">
        <v>0</v>
      </c>
      <c r="N4745" s="1">
        <v>0</v>
      </c>
      <c r="O4745" s="1">
        <v>0</v>
      </c>
      <c r="P4745" s="1">
        <v>0</v>
      </c>
      <c r="Q4745" s="1">
        <v>0</v>
      </c>
      <c r="R4745" s="1">
        <v>0</v>
      </c>
      <c r="S4745" s="1">
        <v>0</v>
      </c>
      <c r="T4745" s="1">
        <v>0</v>
      </c>
      <c r="U4745" s="1">
        <v>0</v>
      </c>
      <c r="V4745" s="1">
        <v>0</v>
      </c>
      <c r="W4745" s="1">
        <v>0</v>
      </c>
      <c r="X4745" s="1">
        <v>0</v>
      </c>
      <c r="Y4745" s="1">
        <v>0</v>
      </c>
      <c r="Z4745" s="1">
        <v>0</v>
      </c>
      <c r="AA4745" s="1">
        <v>0</v>
      </c>
      <c r="AB4745" s="6">
        <v>0</v>
      </c>
    </row>
    <row r="4746" spans="3:28" x14ac:dyDescent="0.3">
      <c r="E4746" s="3" t="s">
        <v>1013</v>
      </c>
      <c r="F4746" s="4"/>
      <c r="G4746" s="5">
        <v>0</v>
      </c>
      <c r="H4746" s="7">
        <v>0</v>
      </c>
      <c r="I4746" s="1">
        <v>0</v>
      </c>
      <c r="J4746" s="1">
        <v>0</v>
      </c>
      <c r="K4746" s="1">
        <v>0</v>
      </c>
      <c r="L4746" s="1">
        <v>0</v>
      </c>
      <c r="M4746" s="1">
        <v>0</v>
      </c>
      <c r="N4746" s="1">
        <v>0</v>
      </c>
      <c r="O4746" s="1">
        <v>0</v>
      </c>
      <c r="P4746" s="1">
        <v>0</v>
      </c>
      <c r="Q4746" s="1">
        <v>0</v>
      </c>
      <c r="R4746" s="1">
        <v>0</v>
      </c>
      <c r="S4746" s="1">
        <v>0</v>
      </c>
      <c r="T4746" s="1">
        <v>0</v>
      </c>
      <c r="U4746" s="1">
        <v>0</v>
      </c>
      <c r="V4746" s="1">
        <v>0</v>
      </c>
      <c r="W4746" s="1">
        <v>0</v>
      </c>
      <c r="X4746" s="1">
        <v>0</v>
      </c>
      <c r="Y4746" s="1">
        <v>0</v>
      </c>
      <c r="Z4746" s="1">
        <v>0</v>
      </c>
      <c r="AA4746" s="1">
        <v>0</v>
      </c>
      <c r="AB4746" s="6">
        <v>0</v>
      </c>
    </row>
    <row r="4747" spans="3:28" ht="25" x14ac:dyDescent="0.3">
      <c r="E4747" s="3" t="s">
        <v>2130</v>
      </c>
      <c r="F4747" s="4"/>
      <c r="G4747" s="5">
        <v>359</v>
      </c>
      <c r="H4747" s="7">
        <v>122</v>
      </c>
      <c r="I4747" s="1">
        <v>95</v>
      </c>
      <c r="J4747" s="1">
        <v>27</v>
      </c>
      <c r="K4747" s="1">
        <v>151</v>
      </c>
      <c r="L4747" s="1">
        <v>63</v>
      </c>
      <c r="M4747" s="1">
        <v>35</v>
      </c>
      <c r="N4747" s="1">
        <v>18</v>
      </c>
      <c r="O4747" s="1">
        <v>8</v>
      </c>
      <c r="P4747" s="1">
        <v>28</v>
      </c>
      <c r="Q4747" s="1">
        <v>74</v>
      </c>
      <c r="R4747" s="1">
        <v>89</v>
      </c>
      <c r="S4747" s="1">
        <v>14</v>
      </c>
      <c r="T4747" s="1">
        <v>21</v>
      </c>
      <c r="U4747" s="1">
        <v>44</v>
      </c>
      <c r="V4747" s="1">
        <v>124</v>
      </c>
      <c r="W4747" s="1">
        <v>159</v>
      </c>
      <c r="X4747" s="1">
        <v>6</v>
      </c>
      <c r="Y4747" s="1">
        <v>7</v>
      </c>
      <c r="Z4747" s="1">
        <v>43</v>
      </c>
      <c r="AA4747" s="1">
        <v>17</v>
      </c>
      <c r="AB4747" s="6">
        <v>1</v>
      </c>
    </row>
    <row r="4748" spans="3:28" x14ac:dyDescent="0.3">
      <c r="E4748" s="3" t="s">
        <v>2131</v>
      </c>
      <c r="F4748" s="4"/>
      <c r="G4748" s="5">
        <v>494</v>
      </c>
      <c r="H4748" s="7">
        <v>177</v>
      </c>
      <c r="I4748" s="1">
        <v>134</v>
      </c>
      <c r="J4748" s="1">
        <v>30</v>
      </c>
      <c r="K4748" s="1">
        <v>209</v>
      </c>
      <c r="L4748" s="1">
        <v>92</v>
      </c>
      <c r="M4748" s="1">
        <v>52</v>
      </c>
      <c r="N4748" s="1">
        <v>29</v>
      </c>
      <c r="O4748" s="1">
        <v>9</v>
      </c>
      <c r="P4748" s="1">
        <v>18</v>
      </c>
      <c r="Q4748" s="1">
        <v>66</v>
      </c>
      <c r="R4748" s="1">
        <v>104</v>
      </c>
      <c r="S4748" s="1">
        <v>13</v>
      </c>
      <c r="T4748" s="1">
        <v>26</v>
      </c>
      <c r="U4748" s="1">
        <v>19</v>
      </c>
      <c r="V4748" s="1">
        <v>147</v>
      </c>
      <c r="W4748" s="1">
        <v>199</v>
      </c>
      <c r="X4748" s="1">
        <v>9</v>
      </c>
      <c r="Y4748" s="1">
        <v>8</v>
      </c>
      <c r="Z4748" s="1">
        <v>30</v>
      </c>
      <c r="AA4748" s="1">
        <v>22</v>
      </c>
      <c r="AB4748" s="6">
        <v>4</v>
      </c>
    </row>
    <row r="4749" spans="3:28" x14ac:dyDescent="0.3">
      <c r="E4749" s="3" t="s">
        <v>2132</v>
      </c>
      <c r="F4749" s="4"/>
      <c r="G4749" s="5">
        <v>973</v>
      </c>
      <c r="H4749" s="7">
        <v>370</v>
      </c>
      <c r="I4749" s="1">
        <v>235</v>
      </c>
      <c r="J4749" s="1">
        <v>71</v>
      </c>
      <c r="K4749" s="1">
        <v>400</v>
      </c>
      <c r="L4749" s="1">
        <v>157</v>
      </c>
      <c r="M4749" s="1">
        <v>89</v>
      </c>
      <c r="N4749" s="1">
        <v>50</v>
      </c>
      <c r="O4749" s="1">
        <v>11</v>
      </c>
      <c r="P4749" s="1">
        <v>28</v>
      </c>
      <c r="Q4749" s="1">
        <v>92</v>
      </c>
      <c r="R4749" s="1">
        <v>150</v>
      </c>
      <c r="S4749" s="1">
        <v>20</v>
      </c>
      <c r="T4749" s="1">
        <v>30</v>
      </c>
      <c r="U4749" s="1">
        <v>44</v>
      </c>
      <c r="V4749" s="1">
        <v>257</v>
      </c>
      <c r="W4749" s="1">
        <v>327</v>
      </c>
      <c r="X4749" s="1">
        <v>9</v>
      </c>
      <c r="Y4749" s="1">
        <v>13</v>
      </c>
      <c r="Z4749" s="1">
        <v>48</v>
      </c>
      <c r="AA4749" s="1">
        <v>68</v>
      </c>
      <c r="AB4749" s="6">
        <v>4</v>
      </c>
    </row>
    <row r="4750" spans="3:28" x14ac:dyDescent="0.3">
      <c r="E4750" s="3" t="s">
        <v>2133</v>
      </c>
      <c r="F4750" s="4"/>
      <c r="G4750" s="5">
        <v>904</v>
      </c>
      <c r="H4750" s="7">
        <v>296</v>
      </c>
      <c r="I4750" s="1">
        <v>162</v>
      </c>
      <c r="J4750" s="1">
        <v>60</v>
      </c>
      <c r="K4750" s="1">
        <v>292</v>
      </c>
      <c r="L4750" s="1">
        <v>90</v>
      </c>
      <c r="M4750" s="1">
        <v>63</v>
      </c>
      <c r="N4750" s="1">
        <v>24</v>
      </c>
      <c r="O4750" s="1">
        <v>9</v>
      </c>
      <c r="P4750" s="1">
        <v>13</v>
      </c>
      <c r="Q4750" s="1">
        <v>45</v>
      </c>
      <c r="R4750" s="1">
        <v>80</v>
      </c>
      <c r="S4750" s="1">
        <v>11</v>
      </c>
      <c r="T4750" s="1">
        <v>25</v>
      </c>
      <c r="U4750" s="1">
        <v>24</v>
      </c>
      <c r="V4750" s="1">
        <v>136</v>
      </c>
      <c r="W4750" s="1">
        <v>228</v>
      </c>
      <c r="X4750" s="1">
        <v>2</v>
      </c>
      <c r="Y4750" s="1">
        <v>2</v>
      </c>
      <c r="Z4750" s="1">
        <v>37</v>
      </c>
      <c r="AA4750" s="1">
        <v>176</v>
      </c>
      <c r="AB4750" s="6">
        <v>7</v>
      </c>
    </row>
    <row r="4751" spans="3:28" x14ac:dyDescent="0.3">
      <c r="E4751" s="3" t="s">
        <v>2134</v>
      </c>
      <c r="F4751" s="4"/>
      <c r="G4751" s="5">
        <v>0</v>
      </c>
      <c r="H4751" s="7">
        <v>0</v>
      </c>
      <c r="I4751" s="1">
        <v>0</v>
      </c>
      <c r="J4751" s="1">
        <v>0</v>
      </c>
      <c r="K4751" s="1">
        <v>0</v>
      </c>
      <c r="L4751" s="1">
        <v>0</v>
      </c>
      <c r="M4751" s="1">
        <v>0</v>
      </c>
      <c r="N4751" s="1">
        <v>0</v>
      </c>
      <c r="O4751" s="1">
        <v>0</v>
      </c>
      <c r="P4751" s="1">
        <v>0</v>
      </c>
      <c r="Q4751" s="1">
        <v>0</v>
      </c>
      <c r="R4751" s="1">
        <v>0</v>
      </c>
      <c r="S4751" s="1">
        <v>0</v>
      </c>
      <c r="T4751" s="1">
        <v>0</v>
      </c>
      <c r="U4751" s="1">
        <v>0</v>
      </c>
      <c r="V4751" s="1">
        <v>0</v>
      </c>
      <c r="W4751" s="1">
        <v>0</v>
      </c>
      <c r="X4751" s="1">
        <v>0</v>
      </c>
      <c r="Y4751" s="1">
        <v>0</v>
      </c>
      <c r="Z4751" s="1">
        <v>0</v>
      </c>
      <c r="AA4751" s="1">
        <v>0</v>
      </c>
      <c r="AB4751" s="6">
        <v>0</v>
      </c>
    </row>
    <row r="4752" spans="3:28" x14ac:dyDescent="0.3">
      <c r="E4752" s="3" t="s">
        <v>1019</v>
      </c>
      <c r="F4752" s="4"/>
      <c r="G4752" s="5">
        <v>0</v>
      </c>
      <c r="H4752" s="7">
        <v>0</v>
      </c>
      <c r="I4752" s="1">
        <v>0</v>
      </c>
      <c r="J4752" s="1">
        <v>0</v>
      </c>
      <c r="K4752" s="1">
        <v>0</v>
      </c>
      <c r="L4752" s="1">
        <v>0</v>
      </c>
      <c r="M4752" s="1">
        <v>0</v>
      </c>
      <c r="N4752" s="1">
        <v>0</v>
      </c>
      <c r="O4752" s="1">
        <v>0</v>
      </c>
      <c r="P4752" s="1">
        <v>0</v>
      </c>
      <c r="Q4752" s="1">
        <v>0</v>
      </c>
      <c r="R4752" s="1">
        <v>0</v>
      </c>
      <c r="S4752" s="1">
        <v>0</v>
      </c>
      <c r="T4752" s="1">
        <v>0</v>
      </c>
      <c r="U4752" s="1">
        <v>0</v>
      </c>
      <c r="V4752" s="1">
        <v>0</v>
      </c>
      <c r="W4752" s="1">
        <v>0</v>
      </c>
      <c r="X4752" s="1">
        <v>0</v>
      </c>
      <c r="Y4752" s="1">
        <v>0</v>
      </c>
      <c r="Z4752" s="1">
        <v>0</v>
      </c>
      <c r="AA4752" s="1">
        <v>0</v>
      </c>
      <c r="AB4752" s="6">
        <v>0</v>
      </c>
    </row>
    <row r="4753" spans="5:28" ht="25" x14ac:dyDescent="0.3">
      <c r="E4753" s="3" t="s">
        <v>2135</v>
      </c>
      <c r="F4753" s="4"/>
      <c r="G4753" s="5">
        <v>814</v>
      </c>
      <c r="H4753" s="7">
        <v>227</v>
      </c>
      <c r="I4753" s="1">
        <v>335</v>
      </c>
      <c r="J4753" s="1">
        <v>87</v>
      </c>
      <c r="K4753" s="1">
        <v>122</v>
      </c>
      <c r="L4753" s="1">
        <v>224</v>
      </c>
      <c r="M4753" s="1">
        <v>98</v>
      </c>
      <c r="N4753" s="1">
        <v>78</v>
      </c>
      <c r="O4753" s="1">
        <v>29</v>
      </c>
      <c r="P4753" s="1">
        <v>73</v>
      </c>
      <c r="Q4753" s="1">
        <v>131</v>
      </c>
      <c r="R4753" s="1">
        <v>174</v>
      </c>
      <c r="S4753" s="1">
        <v>34</v>
      </c>
      <c r="T4753" s="1">
        <v>83</v>
      </c>
      <c r="U4753" s="1">
        <v>92</v>
      </c>
      <c r="V4753" s="1">
        <v>318</v>
      </c>
      <c r="W4753" s="1">
        <v>370</v>
      </c>
      <c r="X4753" s="1">
        <v>14</v>
      </c>
      <c r="Y4753" s="1">
        <v>25</v>
      </c>
      <c r="Z4753" s="1">
        <v>114</v>
      </c>
      <c r="AA4753" s="1">
        <v>46</v>
      </c>
      <c r="AB4753" s="6">
        <v>5</v>
      </c>
    </row>
    <row r="4754" spans="5:28" x14ac:dyDescent="0.3">
      <c r="E4754" s="3" t="s">
        <v>2136</v>
      </c>
      <c r="F4754" s="4"/>
      <c r="G4754" s="5">
        <v>1430</v>
      </c>
      <c r="H4754" s="7">
        <v>382</v>
      </c>
      <c r="I4754" s="1">
        <v>548</v>
      </c>
      <c r="J4754" s="1">
        <v>197</v>
      </c>
      <c r="K4754" s="1">
        <v>176</v>
      </c>
      <c r="L4754" s="1">
        <v>305</v>
      </c>
      <c r="M4754" s="1">
        <v>152</v>
      </c>
      <c r="N4754" s="1">
        <v>94</v>
      </c>
      <c r="O4754" s="1">
        <v>31</v>
      </c>
      <c r="P4754" s="1">
        <v>84</v>
      </c>
      <c r="Q4754" s="1">
        <v>162</v>
      </c>
      <c r="R4754" s="1">
        <v>234</v>
      </c>
      <c r="S4754" s="1">
        <v>27</v>
      </c>
      <c r="T4754" s="1">
        <v>110</v>
      </c>
      <c r="U4754" s="1">
        <v>73</v>
      </c>
      <c r="V4754" s="1">
        <v>450</v>
      </c>
      <c r="W4754" s="1">
        <v>581</v>
      </c>
      <c r="X4754" s="1">
        <v>17</v>
      </c>
      <c r="Y4754" s="1">
        <v>22</v>
      </c>
      <c r="Z4754" s="1">
        <v>154</v>
      </c>
      <c r="AA4754" s="1">
        <v>101</v>
      </c>
      <c r="AB4754" s="6">
        <v>10</v>
      </c>
    </row>
    <row r="4755" spans="5:28" x14ac:dyDescent="0.3">
      <c r="E4755" s="3" t="s">
        <v>2137</v>
      </c>
      <c r="F4755" s="4"/>
      <c r="G4755" s="5">
        <v>2460</v>
      </c>
      <c r="H4755" s="7">
        <v>656</v>
      </c>
      <c r="I4755" s="1">
        <v>862</v>
      </c>
      <c r="J4755" s="1">
        <v>317</v>
      </c>
      <c r="K4755" s="1">
        <v>301</v>
      </c>
      <c r="L4755" s="1">
        <v>451</v>
      </c>
      <c r="M4755" s="1">
        <v>209</v>
      </c>
      <c r="N4755" s="1">
        <v>141</v>
      </c>
      <c r="O4755" s="1">
        <v>46</v>
      </c>
      <c r="P4755" s="1">
        <v>101</v>
      </c>
      <c r="Q4755" s="1">
        <v>251</v>
      </c>
      <c r="R4755" s="1">
        <v>298</v>
      </c>
      <c r="S4755" s="1">
        <v>46</v>
      </c>
      <c r="T4755" s="1">
        <v>166</v>
      </c>
      <c r="U4755" s="1">
        <v>108</v>
      </c>
      <c r="V4755" s="1">
        <v>688</v>
      </c>
      <c r="W4755" s="1">
        <v>839</v>
      </c>
      <c r="X4755" s="1">
        <v>16</v>
      </c>
      <c r="Y4755" s="1">
        <v>33</v>
      </c>
      <c r="Z4755" s="1">
        <v>251</v>
      </c>
      <c r="AA4755" s="1">
        <v>197</v>
      </c>
      <c r="AB4755" s="6">
        <v>21</v>
      </c>
    </row>
    <row r="4756" spans="5:28" x14ac:dyDescent="0.3">
      <c r="E4756" s="3" t="s">
        <v>2138</v>
      </c>
      <c r="F4756" s="4"/>
      <c r="G4756" s="5">
        <v>2775</v>
      </c>
      <c r="H4756" s="7">
        <v>611</v>
      </c>
      <c r="I4756" s="1">
        <v>650</v>
      </c>
      <c r="J4756" s="1">
        <v>347</v>
      </c>
      <c r="K4756" s="1">
        <v>284</v>
      </c>
      <c r="L4756" s="1">
        <v>359</v>
      </c>
      <c r="M4756" s="1">
        <v>117</v>
      </c>
      <c r="N4756" s="1">
        <v>112</v>
      </c>
      <c r="O4756" s="1">
        <v>31</v>
      </c>
      <c r="P4756" s="1">
        <v>72</v>
      </c>
      <c r="Q4756" s="1">
        <v>192</v>
      </c>
      <c r="R4756" s="1">
        <v>204</v>
      </c>
      <c r="S4756" s="1">
        <v>35</v>
      </c>
      <c r="T4756" s="1">
        <v>130</v>
      </c>
      <c r="U4756" s="1">
        <v>77</v>
      </c>
      <c r="V4756" s="1">
        <v>462</v>
      </c>
      <c r="W4756" s="1">
        <v>610</v>
      </c>
      <c r="X4756" s="1">
        <v>12</v>
      </c>
      <c r="Y4756" s="1">
        <v>26</v>
      </c>
      <c r="Z4756" s="1">
        <v>191</v>
      </c>
      <c r="AA4756" s="1">
        <v>673</v>
      </c>
      <c r="AB4756" s="6">
        <v>39</v>
      </c>
    </row>
    <row r="4757" spans="5:28" x14ac:dyDescent="0.3">
      <c r="E4757" s="3" t="s">
        <v>2139</v>
      </c>
      <c r="F4757" s="4"/>
      <c r="G4757" s="5">
        <v>0</v>
      </c>
      <c r="H4757" s="7">
        <v>0</v>
      </c>
      <c r="I4757" s="1">
        <v>0</v>
      </c>
      <c r="J4757" s="1">
        <v>0</v>
      </c>
      <c r="K4757" s="1">
        <v>0</v>
      </c>
      <c r="L4757" s="1">
        <v>0</v>
      </c>
      <c r="M4757" s="1">
        <v>0</v>
      </c>
      <c r="N4757" s="1">
        <v>0</v>
      </c>
      <c r="O4757" s="1">
        <v>0</v>
      </c>
      <c r="P4757" s="1">
        <v>0</v>
      </c>
      <c r="Q4757" s="1">
        <v>0</v>
      </c>
      <c r="R4757" s="1">
        <v>0</v>
      </c>
      <c r="S4757" s="1">
        <v>0</v>
      </c>
      <c r="T4757" s="1">
        <v>0</v>
      </c>
      <c r="U4757" s="1">
        <v>0</v>
      </c>
      <c r="V4757" s="1">
        <v>0</v>
      </c>
      <c r="W4757" s="1">
        <v>0</v>
      </c>
      <c r="X4757" s="1">
        <v>0</v>
      </c>
      <c r="Y4757" s="1">
        <v>0</v>
      </c>
      <c r="Z4757" s="1">
        <v>0</v>
      </c>
      <c r="AA4757" s="1">
        <v>0</v>
      </c>
      <c r="AB4757" s="6">
        <v>0</v>
      </c>
    </row>
    <row r="4758" spans="5:28" x14ac:dyDescent="0.3">
      <c r="E4758" s="3" t="s">
        <v>1025</v>
      </c>
      <c r="F4758" s="4"/>
      <c r="G4758" s="5">
        <v>0</v>
      </c>
      <c r="H4758" s="7">
        <v>0</v>
      </c>
      <c r="I4758" s="1">
        <v>0</v>
      </c>
      <c r="J4758" s="1">
        <v>0</v>
      </c>
      <c r="K4758" s="1">
        <v>0</v>
      </c>
      <c r="L4758" s="1">
        <v>0</v>
      </c>
      <c r="M4758" s="1">
        <v>0</v>
      </c>
      <c r="N4758" s="1">
        <v>0</v>
      </c>
      <c r="O4758" s="1">
        <v>0</v>
      </c>
      <c r="P4758" s="1">
        <v>0</v>
      </c>
      <c r="Q4758" s="1">
        <v>0</v>
      </c>
      <c r="R4758" s="1">
        <v>0</v>
      </c>
      <c r="S4758" s="1">
        <v>0</v>
      </c>
      <c r="T4758" s="1">
        <v>0</v>
      </c>
      <c r="U4758" s="1">
        <v>0</v>
      </c>
      <c r="V4758" s="1">
        <v>0</v>
      </c>
      <c r="W4758" s="1">
        <v>0</v>
      </c>
      <c r="X4758" s="1">
        <v>0</v>
      </c>
      <c r="Y4758" s="1">
        <v>0</v>
      </c>
      <c r="Z4758" s="1">
        <v>0</v>
      </c>
      <c r="AA4758" s="1">
        <v>0</v>
      </c>
      <c r="AB4758" s="6">
        <v>0</v>
      </c>
    </row>
    <row r="4759" spans="5:28" ht="25" x14ac:dyDescent="0.3">
      <c r="E4759" s="3" t="s">
        <v>2140</v>
      </c>
      <c r="F4759" s="4"/>
      <c r="G4759" s="5">
        <v>1165</v>
      </c>
      <c r="H4759" s="7">
        <v>276</v>
      </c>
      <c r="I4759" s="1">
        <v>412</v>
      </c>
      <c r="J4759" s="1">
        <v>160</v>
      </c>
      <c r="K4759" s="1">
        <v>98</v>
      </c>
      <c r="L4759" s="1">
        <v>249</v>
      </c>
      <c r="M4759" s="1">
        <v>147</v>
      </c>
      <c r="N4759" s="1">
        <v>123</v>
      </c>
      <c r="O4759" s="1">
        <v>38</v>
      </c>
      <c r="P4759" s="1">
        <v>151</v>
      </c>
      <c r="Q4759" s="1">
        <v>223</v>
      </c>
      <c r="R4759" s="1">
        <v>259</v>
      </c>
      <c r="S4759" s="1">
        <v>55</v>
      </c>
      <c r="T4759" s="1">
        <v>127</v>
      </c>
      <c r="U4759" s="1">
        <v>130</v>
      </c>
      <c r="V4759" s="1">
        <v>434</v>
      </c>
      <c r="W4759" s="1">
        <v>479</v>
      </c>
      <c r="X4759" s="1">
        <v>23</v>
      </c>
      <c r="Y4759" s="1">
        <v>29</v>
      </c>
      <c r="Z4759" s="1">
        <v>174</v>
      </c>
      <c r="AA4759" s="1">
        <v>83</v>
      </c>
      <c r="AB4759" s="6">
        <v>14</v>
      </c>
    </row>
    <row r="4760" spans="5:28" x14ac:dyDescent="0.3">
      <c r="E4760" s="3" t="s">
        <v>2141</v>
      </c>
      <c r="F4760" s="4"/>
      <c r="G4760" s="5">
        <v>2121</v>
      </c>
      <c r="H4760" s="7">
        <v>447</v>
      </c>
      <c r="I4760" s="1">
        <v>573</v>
      </c>
      <c r="J4760" s="1">
        <v>338</v>
      </c>
      <c r="K4760" s="1">
        <v>151</v>
      </c>
      <c r="L4760" s="1">
        <v>348</v>
      </c>
      <c r="M4760" s="1">
        <v>228</v>
      </c>
      <c r="N4760" s="1">
        <v>178</v>
      </c>
      <c r="O4760" s="1">
        <v>64</v>
      </c>
      <c r="P4760" s="1">
        <v>167</v>
      </c>
      <c r="Q4760" s="1">
        <v>291</v>
      </c>
      <c r="R4760" s="1">
        <v>315</v>
      </c>
      <c r="S4760" s="1">
        <v>67</v>
      </c>
      <c r="T4760" s="1">
        <v>175</v>
      </c>
      <c r="U4760" s="1">
        <v>111</v>
      </c>
      <c r="V4760" s="1">
        <v>635</v>
      </c>
      <c r="W4760" s="1">
        <v>726</v>
      </c>
      <c r="X4760" s="1">
        <v>17</v>
      </c>
      <c r="Y4760" s="1">
        <v>34</v>
      </c>
      <c r="Z4760" s="1">
        <v>252</v>
      </c>
      <c r="AA4760" s="1">
        <v>199</v>
      </c>
      <c r="AB4760" s="6">
        <v>15</v>
      </c>
    </row>
    <row r="4761" spans="5:28" x14ac:dyDescent="0.3">
      <c r="E4761" s="3" t="s">
        <v>2142</v>
      </c>
      <c r="F4761" s="4"/>
      <c r="G4761" s="5">
        <v>3979</v>
      </c>
      <c r="H4761" s="7">
        <v>777</v>
      </c>
      <c r="I4761" s="1">
        <v>1059</v>
      </c>
      <c r="J4761" s="1">
        <v>681</v>
      </c>
      <c r="K4761" s="1">
        <v>228</v>
      </c>
      <c r="L4761" s="1">
        <v>572</v>
      </c>
      <c r="M4761" s="1">
        <v>335</v>
      </c>
      <c r="N4761" s="1">
        <v>311</v>
      </c>
      <c r="O4761" s="1">
        <v>131</v>
      </c>
      <c r="P4761" s="1">
        <v>236</v>
      </c>
      <c r="Q4761" s="1">
        <v>470</v>
      </c>
      <c r="R4761" s="1">
        <v>504</v>
      </c>
      <c r="S4761" s="1">
        <v>68</v>
      </c>
      <c r="T4761" s="1">
        <v>287</v>
      </c>
      <c r="U4761" s="1">
        <v>144</v>
      </c>
      <c r="V4761" s="1">
        <v>1085</v>
      </c>
      <c r="W4761" s="1">
        <v>1236</v>
      </c>
      <c r="X4761" s="1">
        <v>32</v>
      </c>
      <c r="Y4761" s="1">
        <v>50</v>
      </c>
      <c r="Z4761" s="1">
        <v>506</v>
      </c>
      <c r="AA4761" s="1">
        <v>385</v>
      </c>
      <c r="AB4761" s="6">
        <v>29</v>
      </c>
    </row>
    <row r="4762" spans="5:28" x14ac:dyDescent="0.3">
      <c r="E4762" s="3" t="s">
        <v>2143</v>
      </c>
      <c r="F4762" s="4"/>
      <c r="G4762" s="5">
        <v>5395</v>
      </c>
      <c r="H4762" s="7">
        <v>843</v>
      </c>
      <c r="I4762" s="1">
        <v>912</v>
      </c>
      <c r="J4762" s="1">
        <v>713</v>
      </c>
      <c r="K4762" s="1">
        <v>277</v>
      </c>
      <c r="L4762" s="1">
        <v>521</v>
      </c>
      <c r="M4762" s="1">
        <v>306</v>
      </c>
      <c r="N4762" s="1">
        <v>297</v>
      </c>
      <c r="O4762" s="1">
        <v>98</v>
      </c>
      <c r="P4762" s="1">
        <v>160</v>
      </c>
      <c r="Q4762" s="1">
        <v>339</v>
      </c>
      <c r="R4762" s="1">
        <v>333</v>
      </c>
      <c r="S4762" s="1">
        <v>58</v>
      </c>
      <c r="T4762" s="1">
        <v>320</v>
      </c>
      <c r="U4762" s="1">
        <v>74</v>
      </c>
      <c r="V4762" s="1">
        <v>802</v>
      </c>
      <c r="W4762" s="1">
        <v>965</v>
      </c>
      <c r="X4762" s="1">
        <v>21</v>
      </c>
      <c r="Y4762" s="1">
        <v>53</v>
      </c>
      <c r="Z4762" s="1">
        <v>444</v>
      </c>
      <c r="AA4762" s="1">
        <v>1610</v>
      </c>
      <c r="AB4762" s="6">
        <v>101</v>
      </c>
    </row>
    <row r="4763" spans="5:28" x14ac:dyDescent="0.3">
      <c r="E4763" s="3" t="s">
        <v>2144</v>
      </c>
      <c r="F4763" s="4"/>
      <c r="G4763" s="5">
        <v>0</v>
      </c>
      <c r="H4763" s="7">
        <v>0</v>
      </c>
      <c r="I4763" s="1">
        <v>0</v>
      </c>
      <c r="J4763" s="1">
        <v>0</v>
      </c>
      <c r="K4763" s="1">
        <v>0</v>
      </c>
      <c r="L4763" s="1">
        <v>0</v>
      </c>
      <c r="M4763" s="1">
        <v>0</v>
      </c>
      <c r="N4763" s="1">
        <v>0</v>
      </c>
      <c r="O4763" s="1">
        <v>0</v>
      </c>
      <c r="P4763" s="1">
        <v>0</v>
      </c>
      <c r="Q4763" s="1">
        <v>0</v>
      </c>
      <c r="R4763" s="1">
        <v>0</v>
      </c>
      <c r="S4763" s="1">
        <v>0</v>
      </c>
      <c r="T4763" s="1">
        <v>0</v>
      </c>
      <c r="U4763" s="1">
        <v>0</v>
      </c>
      <c r="V4763" s="1">
        <v>0</v>
      </c>
      <c r="W4763" s="1">
        <v>0</v>
      </c>
      <c r="X4763" s="1">
        <v>0</v>
      </c>
      <c r="Y4763" s="1">
        <v>0</v>
      </c>
      <c r="Z4763" s="1">
        <v>0</v>
      </c>
      <c r="AA4763" s="1">
        <v>0</v>
      </c>
      <c r="AB4763" s="6">
        <v>0</v>
      </c>
    </row>
    <row r="4764" spans="5:28" x14ac:dyDescent="0.3">
      <c r="E4764" s="3" t="s">
        <v>1031</v>
      </c>
      <c r="F4764" s="4"/>
      <c r="G4764" s="5">
        <v>0</v>
      </c>
      <c r="H4764" s="7">
        <v>0</v>
      </c>
      <c r="I4764" s="1">
        <v>0</v>
      </c>
      <c r="J4764" s="1">
        <v>0</v>
      </c>
      <c r="K4764" s="1">
        <v>0</v>
      </c>
      <c r="L4764" s="1">
        <v>0</v>
      </c>
      <c r="M4764" s="1">
        <v>0</v>
      </c>
      <c r="N4764" s="1">
        <v>0</v>
      </c>
      <c r="O4764" s="1">
        <v>0</v>
      </c>
      <c r="P4764" s="1">
        <v>0</v>
      </c>
      <c r="Q4764" s="1">
        <v>0</v>
      </c>
      <c r="R4764" s="1">
        <v>0</v>
      </c>
      <c r="S4764" s="1">
        <v>0</v>
      </c>
      <c r="T4764" s="1">
        <v>0</v>
      </c>
      <c r="U4764" s="1">
        <v>0</v>
      </c>
      <c r="V4764" s="1">
        <v>0</v>
      </c>
      <c r="W4764" s="1">
        <v>0</v>
      </c>
      <c r="X4764" s="1">
        <v>0</v>
      </c>
      <c r="Y4764" s="1">
        <v>0</v>
      </c>
      <c r="Z4764" s="1">
        <v>0</v>
      </c>
      <c r="AA4764" s="1">
        <v>0</v>
      </c>
      <c r="AB4764" s="6">
        <v>0</v>
      </c>
    </row>
    <row r="4765" spans="5:28" ht="25" x14ac:dyDescent="0.3">
      <c r="E4765" s="3" t="s">
        <v>2145</v>
      </c>
      <c r="F4765" s="4"/>
      <c r="G4765" s="5">
        <v>1038</v>
      </c>
      <c r="H4765" s="7">
        <v>243</v>
      </c>
      <c r="I4765" s="1">
        <v>256</v>
      </c>
      <c r="J4765" s="1">
        <v>196</v>
      </c>
      <c r="K4765" s="1">
        <v>46</v>
      </c>
      <c r="L4765" s="1">
        <v>179</v>
      </c>
      <c r="M4765" s="1">
        <v>165</v>
      </c>
      <c r="N4765" s="1">
        <v>167</v>
      </c>
      <c r="O4765" s="1">
        <v>59</v>
      </c>
      <c r="P4765" s="1">
        <v>124</v>
      </c>
      <c r="Q4765" s="1">
        <v>185</v>
      </c>
      <c r="R4765" s="1">
        <v>237</v>
      </c>
      <c r="S4765" s="1">
        <v>61</v>
      </c>
      <c r="T4765" s="1">
        <v>109</v>
      </c>
      <c r="U4765" s="1">
        <v>124</v>
      </c>
      <c r="V4765" s="1">
        <v>350</v>
      </c>
      <c r="W4765" s="1">
        <v>347</v>
      </c>
      <c r="X4765" s="1">
        <v>21</v>
      </c>
      <c r="Y4765" s="1">
        <v>22</v>
      </c>
      <c r="Z4765" s="1">
        <v>139</v>
      </c>
      <c r="AA4765" s="1">
        <v>69</v>
      </c>
      <c r="AB4765" s="6">
        <v>17</v>
      </c>
    </row>
    <row r="4766" spans="5:28" x14ac:dyDescent="0.3">
      <c r="E4766" s="3" t="s">
        <v>2146</v>
      </c>
      <c r="F4766" s="4"/>
      <c r="G4766" s="5">
        <v>2063</v>
      </c>
      <c r="H4766" s="7">
        <v>490</v>
      </c>
      <c r="I4766" s="1">
        <v>433</v>
      </c>
      <c r="J4766" s="1">
        <v>551</v>
      </c>
      <c r="K4766" s="1">
        <v>84</v>
      </c>
      <c r="L4766" s="1">
        <v>262</v>
      </c>
      <c r="M4766" s="1">
        <v>243</v>
      </c>
      <c r="N4766" s="1">
        <v>237</v>
      </c>
      <c r="O4766" s="1">
        <v>111</v>
      </c>
      <c r="P4766" s="1">
        <v>130</v>
      </c>
      <c r="Q4766" s="1">
        <v>312</v>
      </c>
      <c r="R4766" s="1">
        <v>306</v>
      </c>
      <c r="S4766" s="1">
        <v>77</v>
      </c>
      <c r="T4766" s="1">
        <v>218</v>
      </c>
      <c r="U4766" s="1">
        <v>99</v>
      </c>
      <c r="V4766" s="1">
        <v>579</v>
      </c>
      <c r="W4766" s="1">
        <v>661</v>
      </c>
      <c r="X4766" s="1">
        <v>16</v>
      </c>
      <c r="Y4766" s="1">
        <v>37</v>
      </c>
      <c r="Z4766" s="1">
        <v>248</v>
      </c>
      <c r="AA4766" s="1">
        <v>176</v>
      </c>
      <c r="AB4766" s="6">
        <v>19</v>
      </c>
    </row>
    <row r="4767" spans="5:28" x14ac:dyDescent="0.3">
      <c r="E4767" s="3" t="s">
        <v>2147</v>
      </c>
      <c r="F4767" s="4"/>
      <c r="G4767" s="5">
        <v>4254</v>
      </c>
      <c r="H4767" s="7">
        <v>1011</v>
      </c>
      <c r="I4767" s="1">
        <v>790</v>
      </c>
      <c r="J4767" s="1">
        <v>1077</v>
      </c>
      <c r="K4767" s="1">
        <v>155</v>
      </c>
      <c r="L4767" s="1">
        <v>471</v>
      </c>
      <c r="M4767" s="1">
        <v>470</v>
      </c>
      <c r="N4767" s="1">
        <v>532</v>
      </c>
      <c r="O4767" s="1">
        <v>183</v>
      </c>
      <c r="P4767" s="1">
        <v>303</v>
      </c>
      <c r="Q4767" s="1">
        <v>510</v>
      </c>
      <c r="R4767" s="1">
        <v>474</v>
      </c>
      <c r="S4767" s="1">
        <v>115</v>
      </c>
      <c r="T4767" s="1">
        <v>420</v>
      </c>
      <c r="U4767" s="1">
        <v>152</v>
      </c>
      <c r="V4767" s="1">
        <v>991</v>
      </c>
      <c r="W4767" s="1">
        <v>1011</v>
      </c>
      <c r="X4767" s="1">
        <v>27</v>
      </c>
      <c r="Y4767" s="1">
        <v>40</v>
      </c>
      <c r="Z4767" s="1">
        <v>546</v>
      </c>
      <c r="AA4767" s="1">
        <v>380</v>
      </c>
      <c r="AB4767" s="6">
        <v>22</v>
      </c>
    </row>
    <row r="4768" spans="5:28" x14ac:dyDescent="0.3">
      <c r="E4768" s="3" t="s">
        <v>2148</v>
      </c>
      <c r="F4768" s="4"/>
      <c r="G4768" s="5">
        <v>5910</v>
      </c>
      <c r="H4768" s="7">
        <v>1003</v>
      </c>
      <c r="I4768" s="1">
        <v>635</v>
      </c>
      <c r="J4768" s="1">
        <v>1162</v>
      </c>
      <c r="K4768" s="1">
        <v>141</v>
      </c>
      <c r="L4768" s="1">
        <v>374</v>
      </c>
      <c r="M4768" s="1">
        <v>390</v>
      </c>
      <c r="N4768" s="1">
        <v>464</v>
      </c>
      <c r="O4768" s="1">
        <v>171</v>
      </c>
      <c r="P4768" s="1">
        <v>159</v>
      </c>
      <c r="Q4768" s="1">
        <v>421</v>
      </c>
      <c r="R4768" s="1">
        <v>289</v>
      </c>
      <c r="S4768" s="1">
        <v>65</v>
      </c>
      <c r="T4768" s="1">
        <v>301</v>
      </c>
      <c r="U4768" s="1">
        <v>79</v>
      </c>
      <c r="V4768" s="1">
        <v>663</v>
      </c>
      <c r="W4768" s="1">
        <v>793</v>
      </c>
      <c r="X4768" s="1">
        <v>14</v>
      </c>
      <c r="Y4768" s="1">
        <v>44</v>
      </c>
      <c r="Z4768" s="1">
        <v>484</v>
      </c>
      <c r="AA4768" s="1">
        <v>1786</v>
      </c>
      <c r="AB4768" s="6">
        <v>120</v>
      </c>
    </row>
    <row r="4769" spans="5:28" x14ac:dyDescent="0.3">
      <c r="E4769" s="3" t="s">
        <v>2149</v>
      </c>
      <c r="F4769" s="4"/>
      <c r="G4769" s="5">
        <v>0</v>
      </c>
      <c r="H4769" s="7">
        <v>0</v>
      </c>
      <c r="I4769" s="1">
        <v>0</v>
      </c>
      <c r="J4769" s="1">
        <v>0</v>
      </c>
      <c r="K4769" s="1">
        <v>0</v>
      </c>
      <c r="L4769" s="1">
        <v>0</v>
      </c>
      <c r="M4769" s="1">
        <v>0</v>
      </c>
      <c r="N4769" s="1">
        <v>0</v>
      </c>
      <c r="O4769" s="1">
        <v>0</v>
      </c>
      <c r="P4769" s="1">
        <v>0</v>
      </c>
      <c r="Q4769" s="1">
        <v>0</v>
      </c>
      <c r="R4769" s="1">
        <v>0</v>
      </c>
      <c r="S4769" s="1">
        <v>0</v>
      </c>
      <c r="T4769" s="1">
        <v>0</v>
      </c>
      <c r="U4769" s="1">
        <v>0</v>
      </c>
      <c r="V4769" s="1">
        <v>0</v>
      </c>
      <c r="W4769" s="1">
        <v>0</v>
      </c>
      <c r="X4769" s="1">
        <v>0</v>
      </c>
      <c r="Y4769" s="1">
        <v>0</v>
      </c>
      <c r="Z4769" s="1">
        <v>0</v>
      </c>
      <c r="AA4769" s="1">
        <v>0</v>
      </c>
      <c r="AB4769" s="6">
        <v>0</v>
      </c>
    </row>
    <row r="4770" spans="5:28" x14ac:dyDescent="0.3">
      <c r="E4770" s="3" t="s">
        <v>1037</v>
      </c>
      <c r="F4770" s="4"/>
      <c r="G4770" s="5">
        <v>0</v>
      </c>
      <c r="H4770" s="7">
        <v>0</v>
      </c>
      <c r="I4770" s="1">
        <v>0</v>
      </c>
      <c r="J4770" s="1">
        <v>0</v>
      </c>
      <c r="K4770" s="1">
        <v>0</v>
      </c>
      <c r="L4770" s="1">
        <v>0</v>
      </c>
      <c r="M4770" s="1">
        <v>0</v>
      </c>
      <c r="N4770" s="1">
        <v>0</v>
      </c>
      <c r="O4770" s="1">
        <v>0</v>
      </c>
      <c r="P4770" s="1">
        <v>0</v>
      </c>
      <c r="Q4770" s="1">
        <v>0</v>
      </c>
      <c r="R4770" s="1">
        <v>0</v>
      </c>
      <c r="S4770" s="1">
        <v>0</v>
      </c>
      <c r="T4770" s="1">
        <v>0</v>
      </c>
      <c r="U4770" s="1">
        <v>0</v>
      </c>
      <c r="V4770" s="1">
        <v>0</v>
      </c>
      <c r="W4770" s="1">
        <v>0</v>
      </c>
      <c r="X4770" s="1">
        <v>0</v>
      </c>
      <c r="Y4770" s="1">
        <v>0</v>
      </c>
      <c r="Z4770" s="1">
        <v>0</v>
      </c>
      <c r="AA4770" s="1">
        <v>0</v>
      </c>
      <c r="AB4770" s="6">
        <v>0</v>
      </c>
    </row>
    <row r="4771" spans="5:28" ht="25" x14ac:dyDescent="0.3">
      <c r="E4771" s="3" t="s">
        <v>2150</v>
      </c>
      <c r="F4771" s="4"/>
      <c r="G4771" s="5">
        <v>281</v>
      </c>
      <c r="H4771" s="7">
        <v>95</v>
      </c>
      <c r="I4771" s="1">
        <v>48</v>
      </c>
      <c r="J4771" s="1">
        <v>43</v>
      </c>
      <c r="K4771" s="1">
        <v>8</v>
      </c>
      <c r="L4771" s="1">
        <v>39</v>
      </c>
      <c r="M4771" s="1">
        <v>46</v>
      </c>
      <c r="N4771" s="1">
        <v>64</v>
      </c>
      <c r="O4771" s="1">
        <v>23</v>
      </c>
      <c r="P4771" s="1">
        <v>39</v>
      </c>
      <c r="Q4771" s="1">
        <v>63</v>
      </c>
      <c r="R4771" s="1">
        <v>52</v>
      </c>
      <c r="S4771" s="1">
        <v>24</v>
      </c>
      <c r="T4771" s="1">
        <v>31</v>
      </c>
      <c r="U4771" s="1">
        <v>41</v>
      </c>
      <c r="V4771" s="1">
        <v>92</v>
      </c>
      <c r="W4771" s="1">
        <v>90</v>
      </c>
      <c r="X4771" s="1">
        <v>9</v>
      </c>
      <c r="Y4771" s="1">
        <v>7</v>
      </c>
      <c r="Z4771" s="1">
        <v>46</v>
      </c>
      <c r="AA4771" s="1">
        <v>6</v>
      </c>
      <c r="AB4771" s="6">
        <v>3</v>
      </c>
    </row>
    <row r="4772" spans="5:28" x14ac:dyDescent="0.3">
      <c r="E4772" s="3" t="s">
        <v>2151</v>
      </c>
      <c r="F4772" s="4"/>
      <c r="G4772" s="5">
        <v>593</v>
      </c>
      <c r="H4772" s="7">
        <v>164</v>
      </c>
      <c r="I4772" s="1">
        <v>86</v>
      </c>
      <c r="J4772" s="1">
        <v>126</v>
      </c>
      <c r="K4772" s="1">
        <v>13</v>
      </c>
      <c r="L4772" s="1">
        <v>94</v>
      </c>
      <c r="M4772" s="1">
        <v>87</v>
      </c>
      <c r="N4772" s="1">
        <v>112</v>
      </c>
      <c r="O4772" s="1">
        <v>50</v>
      </c>
      <c r="P4772" s="1">
        <v>37</v>
      </c>
      <c r="Q4772" s="1">
        <v>112</v>
      </c>
      <c r="R4772" s="1">
        <v>81</v>
      </c>
      <c r="S4772" s="1">
        <v>25</v>
      </c>
      <c r="T4772" s="1">
        <v>49</v>
      </c>
      <c r="U4772" s="1">
        <v>25</v>
      </c>
      <c r="V4772" s="1">
        <v>163</v>
      </c>
      <c r="W4772" s="1">
        <v>167</v>
      </c>
      <c r="X4772" s="1">
        <v>5</v>
      </c>
      <c r="Y4772" s="1">
        <v>9</v>
      </c>
      <c r="Z4772" s="1">
        <v>62</v>
      </c>
      <c r="AA4772" s="1">
        <v>33</v>
      </c>
      <c r="AB4772" s="6">
        <v>11</v>
      </c>
    </row>
    <row r="4773" spans="5:28" x14ac:dyDescent="0.3">
      <c r="E4773" s="3" t="s">
        <v>2152</v>
      </c>
      <c r="F4773" s="4"/>
      <c r="G4773" s="5">
        <v>1581</v>
      </c>
      <c r="H4773" s="7">
        <v>409</v>
      </c>
      <c r="I4773" s="1">
        <v>204</v>
      </c>
      <c r="J4773" s="1">
        <v>342</v>
      </c>
      <c r="K4773" s="1">
        <v>22</v>
      </c>
      <c r="L4773" s="1">
        <v>199</v>
      </c>
      <c r="M4773" s="1">
        <v>165</v>
      </c>
      <c r="N4773" s="1">
        <v>280</v>
      </c>
      <c r="O4773" s="1">
        <v>106</v>
      </c>
      <c r="P4773" s="1">
        <v>76</v>
      </c>
      <c r="Q4773" s="1">
        <v>236</v>
      </c>
      <c r="R4773" s="1">
        <v>132</v>
      </c>
      <c r="S4773" s="1">
        <v>52</v>
      </c>
      <c r="T4773" s="1">
        <v>124</v>
      </c>
      <c r="U4773" s="1">
        <v>45</v>
      </c>
      <c r="V4773" s="1">
        <v>328</v>
      </c>
      <c r="W4773" s="1">
        <v>323</v>
      </c>
      <c r="X4773" s="1">
        <v>16</v>
      </c>
      <c r="Y4773" s="1">
        <v>16</v>
      </c>
      <c r="Z4773" s="1">
        <v>183</v>
      </c>
      <c r="AA4773" s="1">
        <v>124</v>
      </c>
      <c r="AB4773" s="6">
        <v>22</v>
      </c>
    </row>
    <row r="4774" spans="5:28" x14ac:dyDescent="0.3">
      <c r="E4774" s="3" t="s">
        <v>2153</v>
      </c>
      <c r="F4774" s="4"/>
      <c r="G4774" s="5">
        <v>2840</v>
      </c>
      <c r="H4774" s="7">
        <v>463</v>
      </c>
      <c r="I4774" s="1">
        <v>194</v>
      </c>
      <c r="J4774" s="1">
        <v>448</v>
      </c>
      <c r="K4774" s="1">
        <v>44</v>
      </c>
      <c r="L4774" s="1">
        <v>214</v>
      </c>
      <c r="M4774" s="1">
        <v>180</v>
      </c>
      <c r="N4774" s="1">
        <v>318</v>
      </c>
      <c r="O4774" s="1">
        <v>117</v>
      </c>
      <c r="P4774" s="1">
        <v>66</v>
      </c>
      <c r="Q4774" s="1">
        <v>233</v>
      </c>
      <c r="R4774" s="1">
        <v>110</v>
      </c>
      <c r="S4774" s="1">
        <v>39</v>
      </c>
      <c r="T4774" s="1">
        <v>108</v>
      </c>
      <c r="U4774" s="1">
        <v>41</v>
      </c>
      <c r="V4774" s="1">
        <v>298</v>
      </c>
      <c r="W4774" s="1">
        <v>305</v>
      </c>
      <c r="X4774" s="1">
        <v>12</v>
      </c>
      <c r="Y4774" s="1">
        <v>26</v>
      </c>
      <c r="Z4774" s="1">
        <v>269</v>
      </c>
      <c r="AA4774" s="1">
        <v>871</v>
      </c>
      <c r="AB4774" s="6">
        <v>104</v>
      </c>
    </row>
    <row r="4775" spans="5:28" x14ac:dyDescent="0.3">
      <c r="E4775" s="3" t="s">
        <v>2154</v>
      </c>
      <c r="F4775" s="4"/>
      <c r="G4775" s="5">
        <v>0</v>
      </c>
      <c r="H4775" s="7">
        <v>0</v>
      </c>
      <c r="I4775" s="1">
        <v>0</v>
      </c>
      <c r="J4775" s="1">
        <v>0</v>
      </c>
      <c r="K4775" s="1">
        <v>0</v>
      </c>
      <c r="L4775" s="1">
        <v>0</v>
      </c>
      <c r="M4775" s="1">
        <v>0</v>
      </c>
      <c r="N4775" s="1">
        <v>0</v>
      </c>
      <c r="O4775" s="1">
        <v>0</v>
      </c>
      <c r="P4775" s="1">
        <v>0</v>
      </c>
      <c r="Q4775" s="1">
        <v>0</v>
      </c>
      <c r="R4775" s="1">
        <v>0</v>
      </c>
      <c r="S4775" s="1">
        <v>0</v>
      </c>
      <c r="T4775" s="1">
        <v>0</v>
      </c>
      <c r="U4775" s="1">
        <v>0</v>
      </c>
      <c r="V4775" s="1">
        <v>0</v>
      </c>
      <c r="W4775" s="1">
        <v>0</v>
      </c>
      <c r="X4775" s="1">
        <v>0</v>
      </c>
      <c r="Y4775" s="1">
        <v>0</v>
      </c>
      <c r="Z4775" s="1">
        <v>0</v>
      </c>
      <c r="AA4775" s="1">
        <v>0</v>
      </c>
      <c r="AB4775" s="6">
        <v>0</v>
      </c>
    </row>
    <row r="4776" spans="5:28" x14ac:dyDescent="0.3">
      <c r="E4776" s="3" t="s">
        <v>1043</v>
      </c>
      <c r="F4776" s="4"/>
      <c r="G4776" s="5">
        <v>0</v>
      </c>
      <c r="H4776" s="7">
        <v>0</v>
      </c>
      <c r="I4776" s="1">
        <v>0</v>
      </c>
      <c r="J4776" s="1">
        <v>0</v>
      </c>
      <c r="K4776" s="1">
        <v>0</v>
      </c>
      <c r="L4776" s="1">
        <v>0</v>
      </c>
      <c r="M4776" s="1">
        <v>0</v>
      </c>
      <c r="N4776" s="1">
        <v>0</v>
      </c>
      <c r="O4776" s="1">
        <v>0</v>
      </c>
      <c r="P4776" s="1">
        <v>0</v>
      </c>
      <c r="Q4776" s="1">
        <v>0</v>
      </c>
      <c r="R4776" s="1">
        <v>0</v>
      </c>
      <c r="S4776" s="1">
        <v>0</v>
      </c>
      <c r="T4776" s="1">
        <v>0</v>
      </c>
      <c r="U4776" s="1">
        <v>0</v>
      </c>
      <c r="V4776" s="1">
        <v>0</v>
      </c>
      <c r="W4776" s="1">
        <v>0</v>
      </c>
      <c r="X4776" s="1">
        <v>0</v>
      </c>
      <c r="Y4776" s="1">
        <v>0</v>
      </c>
      <c r="Z4776" s="1">
        <v>0</v>
      </c>
      <c r="AA4776" s="1">
        <v>0</v>
      </c>
      <c r="AB4776" s="6">
        <v>0</v>
      </c>
    </row>
    <row r="4777" spans="5:28" ht="25" x14ac:dyDescent="0.3">
      <c r="E4777" s="3" t="s">
        <v>2155</v>
      </c>
      <c r="F4777" s="4"/>
      <c r="G4777" s="5">
        <v>67</v>
      </c>
      <c r="H4777" s="7">
        <v>20</v>
      </c>
      <c r="I4777" s="1">
        <v>13</v>
      </c>
      <c r="J4777" s="1">
        <v>6</v>
      </c>
      <c r="K4777" s="1">
        <v>1</v>
      </c>
      <c r="L4777" s="1">
        <v>7</v>
      </c>
      <c r="M4777" s="1">
        <v>14</v>
      </c>
      <c r="N4777" s="1">
        <v>17</v>
      </c>
      <c r="O4777" s="1">
        <v>7</v>
      </c>
      <c r="P4777" s="1">
        <v>9</v>
      </c>
      <c r="Q4777" s="1">
        <v>12</v>
      </c>
      <c r="R4777" s="1">
        <v>10</v>
      </c>
      <c r="S4777" s="1">
        <v>4</v>
      </c>
      <c r="T4777" s="1">
        <v>1</v>
      </c>
      <c r="U4777" s="1">
        <v>9</v>
      </c>
      <c r="V4777" s="1">
        <v>19</v>
      </c>
      <c r="W4777" s="1">
        <v>16</v>
      </c>
      <c r="X4777" s="1">
        <v>1</v>
      </c>
      <c r="Y4777" s="1">
        <v>0</v>
      </c>
      <c r="Z4777" s="1">
        <v>15</v>
      </c>
      <c r="AA4777" s="1">
        <v>4</v>
      </c>
      <c r="AB4777" s="6">
        <v>0</v>
      </c>
    </row>
    <row r="4778" spans="5:28" x14ac:dyDescent="0.3">
      <c r="E4778" s="3" t="s">
        <v>2156</v>
      </c>
      <c r="F4778" s="4"/>
      <c r="G4778" s="5">
        <v>194</v>
      </c>
      <c r="H4778" s="7">
        <v>51</v>
      </c>
      <c r="I4778" s="1">
        <v>10</v>
      </c>
      <c r="J4778" s="1">
        <v>15</v>
      </c>
      <c r="K4778" s="1">
        <v>1</v>
      </c>
      <c r="L4778" s="1">
        <v>18</v>
      </c>
      <c r="M4778" s="1">
        <v>16</v>
      </c>
      <c r="N4778" s="1">
        <v>44</v>
      </c>
      <c r="O4778" s="1">
        <v>16</v>
      </c>
      <c r="P4778" s="1">
        <v>9</v>
      </c>
      <c r="Q4778" s="1">
        <v>38</v>
      </c>
      <c r="R4778" s="1">
        <v>10</v>
      </c>
      <c r="S4778" s="1">
        <v>3</v>
      </c>
      <c r="T4778" s="1">
        <v>5</v>
      </c>
      <c r="U4778" s="1">
        <v>5</v>
      </c>
      <c r="V4778" s="1">
        <v>51</v>
      </c>
      <c r="W4778" s="1">
        <v>46</v>
      </c>
      <c r="X4778" s="1">
        <v>4</v>
      </c>
      <c r="Y4778" s="1">
        <v>4</v>
      </c>
      <c r="Z4778" s="1">
        <v>25</v>
      </c>
      <c r="AA4778" s="1">
        <v>13</v>
      </c>
      <c r="AB4778" s="6">
        <v>4</v>
      </c>
    </row>
    <row r="4779" spans="5:28" x14ac:dyDescent="0.3">
      <c r="E4779" s="3" t="s">
        <v>2157</v>
      </c>
      <c r="F4779" s="4"/>
      <c r="G4779" s="5">
        <v>502</v>
      </c>
      <c r="H4779" s="7">
        <v>118</v>
      </c>
      <c r="I4779" s="1">
        <v>36</v>
      </c>
      <c r="J4779" s="1">
        <v>31</v>
      </c>
      <c r="K4779" s="1">
        <v>10</v>
      </c>
      <c r="L4779" s="1">
        <v>44</v>
      </c>
      <c r="M4779" s="1">
        <v>47</v>
      </c>
      <c r="N4779" s="1">
        <v>97</v>
      </c>
      <c r="O4779" s="1">
        <v>67</v>
      </c>
      <c r="P4779" s="1">
        <v>23</v>
      </c>
      <c r="Q4779" s="1">
        <v>90</v>
      </c>
      <c r="R4779" s="1">
        <v>29</v>
      </c>
      <c r="S4779" s="1">
        <v>18</v>
      </c>
      <c r="T4779" s="1">
        <v>19</v>
      </c>
      <c r="U4779" s="1">
        <v>11</v>
      </c>
      <c r="V4779" s="1">
        <v>113</v>
      </c>
      <c r="W4779" s="1">
        <v>104</v>
      </c>
      <c r="X4779" s="1">
        <v>3</v>
      </c>
      <c r="Y4779" s="1">
        <v>5</v>
      </c>
      <c r="Z4779" s="1">
        <v>57</v>
      </c>
      <c r="AA4779" s="1">
        <v>51</v>
      </c>
      <c r="AB4779" s="6">
        <v>2</v>
      </c>
    </row>
    <row r="4780" spans="5:28" x14ac:dyDescent="0.3">
      <c r="E4780" s="3" t="s">
        <v>2158</v>
      </c>
      <c r="F4780" s="4"/>
      <c r="G4780" s="5">
        <v>1040</v>
      </c>
      <c r="H4780" s="7">
        <v>132</v>
      </c>
      <c r="I4780" s="1">
        <v>27</v>
      </c>
      <c r="J4780" s="1">
        <v>54</v>
      </c>
      <c r="K4780" s="1">
        <v>6</v>
      </c>
      <c r="L4780" s="1">
        <v>41</v>
      </c>
      <c r="M4780" s="1">
        <v>52</v>
      </c>
      <c r="N4780" s="1">
        <v>132</v>
      </c>
      <c r="O4780" s="1">
        <v>82</v>
      </c>
      <c r="P4780" s="1">
        <v>14</v>
      </c>
      <c r="Q4780" s="1">
        <v>104</v>
      </c>
      <c r="R4780" s="1">
        <v>14</v>
      </c>
      <c r="S4780" s="1">
        <v>11</v>
      </c>
      <c r="T4780" s="1">
        <v>14</v>
      </c>
      <c r="U4780" s="1">
        <v>11</v>
      </c>
      <c r="V4780" s="1">
        <v>97</v>
      </c>
      <c r="W4780" s="1">
        <v>106</v>
      </c>
      <c r="X4780" s="1">
        <v>2</v>
      </c>
      <c r="Y4780" s="1">
        <v>3</v>
      </c>
      <c r="Z4780" s="1">
        <v>119</v>
      </c>
      <c r="AA4780" s="1">
        <v>375</v>
      </c>
      <c r="AB4780" s="6">
        <v>54</v>
      </c>
    </row>
    <row r="4781" spans="5:28" x14ac:dyDescent="0.3">
      <c r="E4781" s="3" t="s">
        <v>2159</v>
      </c>
      <c r="F4781" s="4"/>
      <c r="G4781" s="5">
        <v>0</v>
      </c>
      <c r="H4781" s="7">
        <v>0</v>
      </c>
      <c r="I4781" s="1">
        <v>0</v>
      </c>
      <c r="J4781" s="1">
        <v>0</v>
      </c>
      <c r="K4781" s="1">
        <v>0</v>
      </c>
      <c r="L4781" s="1">
        <v>0</v>
      </c>
      <c r="M4781" s="1">
        <v>0</v>
      </c>
      <c r="N4781" s="1">
        <v>0</v>
      </c>
      <c r="O4781" s="1">
        <v>0</v>
      </c>
      <c r="P4781" s="1">
        <v>0</v>
      </c>
      <c r="Q4781" s="1">
        <v>0</v>
      </c>
      <c r="R4781" s="1">
        <v>0</v>
      </c>
      <c r="S4781" s="1">
        <v>0</v>
      </c>
      <c r="T4781" s="1">
        <v>0</v>
      </c>
      <c r="U4781" s="1">
        <v>0</v>
      </c>
      <c r="V4781" s="1">
        <v>0</v>
      </c>
      <c r="W4781" s="1">
        <v>0</v>
      </c>
      <c r="X4781" s="1">
        <v>0</v>
      </c>
      <c r="Y4781" s="1">
        <v>0</v>
      </c>
      <c r="Z4781" s="1">
        <v>0</v>
      </c>
      <c r="AA4781" s="1">
        <v>0</v>
      </c>
      <c r="AB4781" s="6">
        <v>0</v>
      </c>
    </row>
    <row r="4782" spans="5:28" x14ac:dyDescent="0.3">
      <c r="E4782" s="3" t="s">
        <v>1049</v>
      </c>
      <c r="F4782" s="4"/>
      <c r="G4782" s="5">
        <v>0</v>
      </c>
      <c r="H4782" s="7">
        <v>0</v>
      </c>
      <c r="I4782" s="1">
        <v>0</v>
      </c>
      <c r="J4782" s="1">
        <v>0</v>
      </c>
      <c r="K4782" s="1">
        <v>0</v>
      </c>
      <c r="L4782" s="1">
        <v>0</v>
      </c>
      <c r="M4782" s="1">
        <v>0</v>
      </c>
      <c r="N4782" s="1">
        <v>0</v>
      </c>
      <c r="O4782" s="1">
        <v>0</v>
      </c>
      <c r="P4782" s="1">
        <v>0</v>
      </c>
      <c r="Q4782" s="1">
        <v>0</v>
      </c>
      <c r="R4782" s="1">
        <v>0</v>
      </c>
      <c r="S4782" s="1">
        <v>0</v>
      </c>
      <c r="T4782" s="1">
        <v>0</v>
      </c>
      <c r="U4782" s="1">
        <v>0</v>
      </c>
      <c r="V4782" s="1">
        <v>0</v>
      </c>
      <c r="W4782" s="1">
        <v>0</v>
      </c>
      <c r="X4782" s="1">
        <v>0</v>
      </c>
      <c r="Y4782" s="1">
        <v>0</v>
      </c>
      <c r="Z4782" s="1">
        <v>0</v>
      </c>
      <c r="AA4782" s="1">
        <v>0</v>
      </c>
      <c r="AB4782" s="6">
        <v>0</v>
      </c>
    </row>
    <row r="4783" spans="5:28" ht="25" x14ac:dyDescent="0.3">
      <c r="E4783" s="3" t="s">
        <v>2160</v>
      </c>
      <c r="F4783" s="4"/>
      <c r="G4783" s="5">
        <v>12</v>
      </c>
      <c r="H4783" s="7">
        <v>3</v>
      </c>
      <c r="I4783" s="1">
        <v>1</v>
      </c>
      <c r="J4783" s="1">
        <v>0</v>
      </c>
      <c r="K4783" s="1">
        <v>0</v>
      </c>
      <c r="L4783" s="1">
        <v>2</v>
      </c>
      <c r="M4783" s="1">
        <v>2</v>
      </c>
      <c r="N4783" s="1">
        <v>6</v>
      </c>
      <c r="O4783" s="1">
        <v>0</v>
      </c>
      <c r="P4783" s="1">
        <v>1</v>
      </c>
      <c r="Q4783" s="1">
        <v>2</v>
      </c>
      <c r="R4783" s="1">
        <v>0</v>
      </c>
      <c r="S4783" s="1">
        <v>0</v>
      </c>
      <c r="T4783" s="1">
        <v>0</v>
      </c>
      <c r="U4783" s="1">
        <v>0</v>
      </c>
      <c r="V4783" s="1">
        <v>0</v>
      </c>
      <c r="W4783" s="1">
        <v>2</v>
      </c>
      <c r="X4783" s="1">
        <v>0</v>
      </c>
      <c r="Y4783" s="1">
        <v>0</v>
      </c>
      <c r="Z4783" s="1">
        <v>4</v>
      </c>
      <c r="AA4783" s="1">
        <v>0</v>
      </c>
      <c r="AB4783" s="6">
        <v>0</v>
      </c>
    </row>
    <row r="4784" spans="5:28" x14ac:dyDescent="0.3">
      <c r="E4784" s="3" t="s">
        <v>2161</v>
      </c>
      <c r="F4784" s="4"/>
      <c r="G4784" s="5">
        <v>31</v>
      </c>
      <c r="H4784" s="7">
        <v>10</v>
      </c>
      <c r="I4784" s="1">
        <v>3</v>
      </c>
      <c r="J4784" s="1">
        <v>2</v>
      </c>
      <c r="K4784" s="1">
        <v>1</v>
      </c>
      <c r="L4784" s="1">
        <v>2</v>
      </c>
      <c r="M4784" s="1">
        <v>5</v>
      </c>
      <c r="N4784" s="1">
        <v>9</v>
      </c>
      <c r="O4784" s="1">
        <v>4</v>
      </c>
      <c r="P4784" s="1">
        <v>3</v>
      </c>
      <c r="Q4784" s="1">
        <v>10</v>
      </c>
      <c r="R4784" s="1">
        <v>2</v>
      </c>
      <c r="S4784" s="1">
        <v>2</v>
      </c>
      <c r="T4784" s="1">
        <v>1</v>
      </c>
      <c r="U4784" s="1">
        <v>1</v>
      </c>
      <c r="V4784" s="1">
        <v>4</v>
      </c>
      <c r="W4784" s="1">
        <v>6</v>
      </c>
      <c r="X4784" s="1">
        <v>0</v>
      </c>
      <c r="Y4784" s="1">
        <v>0</v>
      </c>
      <c r="Z4784" s="1">
        <v>1</v>
      </c>
      <c r="AA4784" s="1">
        <v>1</v>
      </c>
      <c r="AB4784" s="6">
        <v>0</v>
      </c>
    </row>
    <row r="4785" spans="5:28" x14ac:dyDescent="0.3">
      <c r="E4785" s="3" t="s">
        <v>2162</v>
      </c>
      <c r="F4785" s="4"/>
      <c r="G4785" s="5">
        <v>66</v>
      </c>
      <c r="H4785" s="7">
        <v>18</v>
      </c>
      <c r="I4785" s="1">
        <v>9</v>
      </c>
      <c r="J4785" s="1">
        <v>1</v>
      </c>
      <c r="K4785" s="1">
        <v>3</v>
      </c>
      <c r="L4785" s="1">
        <v>4</v>
      </c>
      <c r="M4785" s="1">
        <v>5</v>
      </c>
      <c r="N4785" s="1">
        <v>22</v>
      </c>
      <c r="O4785" s="1">
        <v>11</v>
      </c>
      <c r="P4785" s="1">
        <v>5</v>
      </c>
      <c r="Q4785" s="1">
        <v>14</v>
      </c>
      <c r="R4785" s="1">
        <v>4</v>
      </c>
      <c r="S4785" s="1">
        <v>3</v>
      </c>
      <c r="T4785" s="1">
        <v>1</v>
      </c>
      <c r="U4785" s="1">
        <v>0</v>
      </c>
      <c r="V4785" s="1">
        <v>15</v>
      </c>
      <c r="W4785" s="1">
        <v>13</v>
      </c>
      <c r="X4785" s="1">
        <v>1</v>
      </c>
      <c r="Y4785" s="1">
        <v>1</v>
      </c>
      <c r="Z4785" s="1">
        <v>8</v>
      </c>
      <c r="AA4785" s="1">
        <v>4</v>
      </c>
      <c r="AB4785" s="6">
        <v>2</v>
      </c>
    </row>
    <row r="4786" spans="5:28" x14ac:dyDescent="0.3">
      <c r="E4786" s="3" t="s">
        <v>2163</v>
      </c>
      <c r="F4786" s="4"/>
      <c r="G4786" s="5">
        <v>154</v>
      </c>
      <c r="H4786" s="7">
        <v>15</v>
      </c>
      <c r="I4786" s="1">
        <v>5</v>
      </c>
      <c r="J4786" s="1">
        <v>5</v>
      </c>
      <c r="K4786" s="1">
        <v>1</v>
      </c>
      <c r="L4786" s="1">
        <v>2</v>
      </c>
      <c r="M4786" s="1">
        <v>2</v>
      </c>
      <c r="N4786" s="1">
        <v>23</v>
      </c>
      <c r="O4786" s="1">
        <v>18</v>
      </c>
      <c r="P4786" s="1">
        <v>1</v>
      </c>
      <c r="Q4786" s="1">
        <v>21</v>
      </c>
      <c r="R4786" s="1">
        <v>2</v>
      </c>
      <c r="S4786" s="1">
        <v>3</v>
      </c>
      <c r="T4786" s="1">
        <v>1</v>
      </c>
      <c r="U4786" s="1">
        <v>0</v>
      </c>
      <c r="V4786" s="1">
        <v>15</v>
      </c>
      <c r="W4786" s="1">
        <v>18</v>
      </c>
      <c r="X4786" s="1">
        <v>0</v>
      </c>
      <c r="Y4786" s="1">
        <v>0</v>
      </c>
      <c r="Z4786" s="1">
        <v>20</v>
      </c>
      <c r="AA4786" s="1">
        <v>45</v>
      </c>
      <c r="AB4786" s="6">
        <v>8</v>
      </c>
    </row>
    <row r="4787" spans="5:28" x14ac:dyDescent="0.3">
      <c r="E4787" s="3" t="s">
        <v>2164</v>
      </c>
      <c r="F4787" s="4"/>
      <c r="G4787" s="5">
        <v>0</v>
      </c>
      <c r="H4787" s="7">
        <v>0</v>
      </c>
      <c r="I4787" s="1">
        <v>0</v>
      </c>
      <c r="J4787" s="1">
        <v>0</v>
      </c>
      <c r="K4787" s="1">
        <v>0</v>
      </c>
      <c r="L4787" s="1">
        <v>0</v>
      </c>
      <c r="M4787" s="1">
        <v>0</v>
      </c>
      <c r="N4787" s="1">
        <v>0</v>
      </c>
      <c r="O4787" s="1">
        <v>0</v>
      </c>
      <c r="P4787" s="1">
        <v>0</v>
      </c>
      <c r="Q4787" s="1">
        <v>0</v>
      </c>
      <c r="R4787" s="1">
        <v>0</v>
      </c>
      <c r="S4787" s="1">
        <v>0</v>
      </c>
      <c r="T4787" s="1">
        <v>0</v>
      </c>
      <c r="U4787" s="1">
        <v>0</v>
      </c>
      <c r="V4787" s="1">
        <v>0</v>
      </c>
      <c r="W4787" s="1">
        <v>0</v>
      </c>
      <c r="X4787" s="1">
        <v>0</v>
      </c>
      <c r="Y4787" s="1">
        <v>0</v>
      </c>
      <c r="Z4787" s="1">
        <v>0</v>
      </c>
      <c r="AA4787" s="1">
        <v>0</v>
      </c>
      <c r="AB4787" s="6">
        <v>0</v>
      </c>
    </row>
    <row r="4788" spans="5:28" x14ac:dyDescent="0.3">
      <c r="E4788" s="3" t="s">
        <v>1055</v>
      </c>
      <c r="F4788" s="4"/>
      <c r="G4788" s="5">
        <v>0</v>
      </c>
      <c r="H4788" s="7">
        <v>0</v>
      </c>
      <c r="I4788" s="1">
        <v>0</v>
      </c>
      <c r="J4788" s="1">
        <v>0</v>
      </c>
      <c r="K4788" s="1">
        <v>0</v>
      </c>
      <c r="L4788" s="1">
        <v>0</v>
      </c>
      <c r="M4788" s="1">
        <v>0</v>
      </c>
      <c r="N4788" s="1">
        <v>0</v>
      </c>
      <c r="O4788" s="1">
        <v>0</v>
      </c>
      <c r="P4788" s="1">
        <v>0</v>
      </c>
      <c r="Q4788" s="1">
        <v>0</v>
      </c>
      <c r="R4788" s="1">
        <v>0</v>
      </c>
      <c r="S4788" s="1">
        <v>0</v>
      </c>
      <c r="T4788" s="1">
        <v>0</v>
      </c>
      <c r="U4788" s="1">
        <v>0</v>
      </c>
      <c r="V4788" s="1">
        <v>0</v>
      </c>
      <c r="W4788" s="1">
        <v>0</v>
      </c>
      <c r="X4788" s="1">
        <v>0</v>
      </c>
      <c r="Y4788" s="1">
        <v>0</v>
      </c>
      <c r="Z4788" s="1">
        <v>0</v>
      </c>
      <c r="AA4788" s="1">
        <v>0</v>
      </c>
      <c r="AB4788" s="6">
        <v>0</v>
      </c>
    </row>
    <row r="4789" spans="5:28" ht="25" x14ac:dyDescent="0.3">
      <c r="E4789" s="3" t="s">
        <v>2165</v>
      </c>
      <c r="F4789" s="4"/>
      <c r="G4789" s="5">
        <v>38</v>
      </c>
      <c r="H4789" s="7">
        <v>6</v>
      </c>
      <c r="I4789" s="1">
        <v>5</v>
      </c>
      <c r="J4789" s="1">
        <v>0</v>
      </c>
      <c r="K4789" s="1">
        <v>24</v>
      </c>
      <c r="L4789" s="1">
        <v>8</v>
      </c>
      <c r="M4789" s="1">
        <v>5</v>
      </c>
      <c r="N4789" s="1">
        <v>0</v>
      </c>
      <c r="O4789" s="1">
        <v>0</v>
      </c>
      <c r="P4789" s="1">
        <v>1</v>
      </c>
      <c r="Q4789" s="1">
        <v>7</v>
      </c>
      <c r="R4789" s="1">
        <v>7</v>
      </c>
      <c r="S4789" s="1">
        <v>2</v>
      </c>
      <c r="T4789" s="1">
        <v>2</v>
      </c>
      <c r="U4789" s="1">
        <v>4</v>
      </c>
      <c r="V4789" s="1">
        <v>10</v>
      </c>
      <c r="W4789" s="1">
        <v>16</v>
      </c>
      <c r="X4789" s="1">
        <v>0</v>
      </c>
      <c r="Y4789" s="1">
        <v>1</v>
      </c>
      <c r="Z4789" s="1">
        <v>2</v>
      </c>
      <c r="AA4789" s="1">
        <v>2</v>
      </c>
      <c r="AB4789" s="6">
        <v>0</v>
      </c>
    </row>
    <row r="4790" spans="5:28" ht="25" x14ac:dyDescent="0.3">
      <c r="E4790" s="3" t="s">
        <v>2166</v>
      </c>
      <c r="F4790" s="4"/>
      <c r="G4790" s="5">
        <v>230</v>
      </c>
      <c r="H4790" s="7">
        <v>38</v>
      </c>
      <c r="I4790" s="1">
        <v>22</v>
      </c>
      <c r="J4790" s="1">
        <v>0</v>
      </c>
      <c r="K4790" s="1">
        <v>152</v>
      </c>
      <c r="L4790" s="1">
        <v>13</v>
      </c>
      <c r="M4790" s="1">
        <v>19</v>
      </c>
      <c r="N4790" s="1">
        <v>4</v>
      </c>
      <c r="O4790" s="1">
        <v>1</v>
      </c>
      <c r="P4790" s="1">
        <v>7</v>
      </c>
      <c r="Q4790" s="1">
        <v>17</v>
      </c>
      <c r="R4790" s="1">
        <v>29</v>
      </c>
      <c r="S4790" s="1">
        <v>2</v>
      </c>
      <c r="T4790" s="1">
        <v>2</v>
      </c>
      <c r="U4790" s="1">
        <v>1</v>
      </c>
      <c r="V4790" s="1">
        <v>56</v>
      </c>
      <c r="W4790" s="1">
        <v>103</v>
      </c>
      <c r="X4790" s="1">
        <v>2</v>
      </c>
      <c r="Y4790" s="1">
        <v>0</v>
      </c>
      <c r="Z4790" s="1">
        <v>15</v>
      </c>
      <c r="AA4790" s="1">
        <v>20</v>
      </c>
      <c r="AB4790" s="6">
        <v>1</v>
      </c>
    </row>
    <row r="4791" spans="5:28" ht="25" x14ac:dyDescent="0.3">
      <c r="E4791" s="3" t="s">
        <v>2167</v>
      </c>
      <c r="F4791" s="4"/>
      <c r="G4791" s="5">
        <v>103</v>
      </c>
      <c r="H4791" s="7">
        <v>12</v>
      </c>
      <c r="I4791" s="1">
        <v>6</v>
      </c>
      <c r="J4791" s="1">
        <v>1</v>
      </c>
      <c r="K4791" s="1">
        <v>47</v>
      </c>
      <c r="L4791" s="1">
        <v>2</v>
      </c>
      <c r="M4791" s="1">
        <v>5</v>
      </c>
      <c r="N4791" s="1">
        <v>4</v>
      </c>
      <c r="O4791" s="1">
        <v>1</v>
      </c>
      <c r="P4791" s="1">
        <v>2</v>
      </c>
      <c r="Q4791" s="1">
        <v>6</v>
      </c>
      <c r="R4791" s="1">
        <v>12</v>
      </c>
      <c r="S4791" s="1">
        <v>1</v>
      </c>
      <c r="T4791" s="1">
        <v>0</v>
      </c>
      <c r="U4791" s="1">
        <v>1</v>
      </c>
      <c r="V4791" s="1">
        <v>12</v>
      </c>
      <c r="W4791" s="1">
        <v>26</v>
      </c>
      <c r="X4791" s="1">
        <v>0</v>
      </c>
      <c r="Y4791" s="1">
        <v>0</v>
      </c>
      <c r="Z4791" s="1">
        <v>6</v>
      </c>
      <c r="AA4791" s="1">
        <v>28</v>
      </c>
      <c r="AB4791" s="6">
        <v>0</v>
      </c>
    </row>
    <row r="4792" spans="5:28" ht="25" x14ac:dyDescent="0.3">
      <c r="E4792" s="3" t="s">
        <v>2168</v>
      </c>
      <c r="F4792" s="4"/>
      <c r="G4792" s="5">
        <v>5</v>
      </c>
      <c r="H4792" s="7">
        <v>0</v>
      </c>
      <c r="I4792" s="1">
        <v>0</v>
      </c>
      <c r="J4792" s="1">
        <v>0</v>
      </c>
      <c r="K4792" s="1">
        <v>3</v>
      </c>
      <c r="L4792" s="1">
        <v>2</v>
      </c>
      <c r="M4792" s="1">
        <v>1</v>
      </c>
      <c r="N4792" s="1">
        <v>0</v>
      </c>
      <c r="O4792" s="1">
        <v>0</v>
      </c>
      <c r="P4792" s="1">
        <v>0</v>
      </c>
      <c r="Q4792" s="1">
        <v>2</v>
      </c>
      <c r="R4792" s="1">
        <v>2</v>
      </c>
      <c r="S4792" s="1">
        <v>0</v>
      </c>
      <c r="T4792" s="1">
        <v>0</v>
      </c>
      <c r="U4792" s="1">
        <v>0</v>
      </c>
      <c r="V4792" s="1">
        <v>2</v>
      </c>
      <c r="W4792" s="1">
        <v>2</v>
      </c>
      <c r="X4792" s="1">
        <v>0</v>
      </c>
      <c r="Y4792" s="1">
        <v>0</v>
      </c>
      <c r="Z4792" s="1">
        <v>0</v>
      </c>
      <c r="AA4792" s="1">
        <v>1</v>
      </c>
      <c r="AB4792" s="6">
        <v>0</v>
      </c>
    </row>
    <row r="4793" spans="5:28" ht="25" x14ac:dyDescent="0.3">
      <c r="E4793" s="3" t="s">
        <v>2169</v>
      </c>
      <c r="F4793" s="4"/>
      <c r="G4793" s="5">
        <v>369</v>
      </c>
      <c r="H4793" s="7">
        <v>122</v>
      </c>
      <c r="I4793" s="1">
        <v>109</v>
      </c>
      <c r="J4793" s="1">
        <v>21</v>
      </c>
      <c r="K4793" s="1">
        <v>151</v>
      </c>
      <c r="L4793" s="1">
        <v>78</v>
      </c>
      <c r="M4793" s="1">
        <v>40</v>
      </c>
      <c r="N4793" s="1">
        <v>16</v>
      </c>
      <c r="O4793" s="1">
        <v>8</v>
      </c>
      <c r="P4793" s="1">
        <v>23</v>
      </c>
      <c r="Q4793" s="1">
        <v>65</v>
      </c>
      <c r="R4793" s="1">
        <v>87</v>
      </c>
      <c r="S4793" s="1">
        <v>15</v>
      </c>
      <c r="T4793" s="1">
        <v>28</v>
      </c>
      <c r="U4793" s="1">
        <v>33</v>
      </c>
      <c r="V4793" s="1">
        <v>130</v>
      </c>
      <c r="W4793" s="1">
        <v>169</v>
      </c>
      <c r="X4793" s="1">
        <v>7</v>
      </c>
      <c r="Y4793" s="1">
        <v>7</v>
      </c>
      <c r="Z4793" s="1">
        <v>36</v>
      </c>
      <c r="AA4793" s="1">
        <v>23</v>
      </c>
      <c r="AB4793" s="6">
        <v>2</v>
      </c>
    </row>
    <row r="4794" spans="5:28" ht="25" x14ac:dyDescent="0.3">
      <c r="E4794" s="3" t="s">
        <v>2170</v>
      </c>
      <c r="F4794" s="4"/>
      <c r="G4794" s="5">
        <v>1551</v>
      </c>
      <c r="H4794" s="7">
        <v>567</v>
      </c>
      <c r="I4794" s="1">
        <v>374</v>
      </c>
      <c r="J4794" s="1">
        <v>111</v>
      </c>
      <c r="K4794" s="1">
        <v>613</v>
      </c>
      <c r="L4794" s="1">
        <v>247</v>
      </c>
      <c r="M4794" s="1">
        <v>125</v>
      </c>
      <c r="N4794" s="1">
        <v>71</v>
      </c>
      <c r="O4794" s="1">
        <v>23</v>
      </c>
      <c r="P4794" s="1">
        <v>45</v>
      </c>
      <c r="Q4794" s="1">
        <v>168</v>
      </c>
      <c r="R4794" s="1">
        <v>247</v>
      </c>
      <c r="S4794" s="1">
        <v>30</v>
      </c>
      <c r="T4794" s="1">
        <v>53</v>
      </c>
      <c r="U4794" s="1">
        <v>73</v>
      </c>
      <c r="V4794" s="1">
        <v>396</v>
      </c>
      <c r="W4794" s="1">
        <v>552</v>
      </c>
      <c r="X4794" s="1">
        <v>16</v>
      </c>
      <c r="Y4794" s="1">
        <v>19</v>
      </c>
      <c r="Z4794" s="1">
        <v>89</v>
      </c>
      <c r="AA4794" s="1">
        <v>115</v>
      </c>
      <c r="AB4794" s="6">
        <v>8</v>
      </c>
    </row>
    <row r="4795" spans="5:28" ht="25" x14ac:dyDescent="0.3">
      <c r="E4795" s="3" t="s">
        <v>2171</v>
      </c>
      <c r="F4795" s="4"/>
      <c r="G4795" s="5">
        <v>676</v>
      </c>
      <c r="H4795" s="7">
        <v>236</v>
      </c>
      <c r="I4795" s="1">
        <v>120</v>
      </c>
      <c r="J4795" s="1">
        <v>50</v>
      </c>
      <c r="K4795" s="1">
        <v>240</v>
      </c>
      <c r="L4795" s="1">
        <v>66</v>
      </c>
      <c r="M4795" s="1">
        <v>62</v>
      </c>
      <c r="N4795" s="1">
        <v>25</v>
      </c>
      <c r="O4795" s="1">
        <v>4</v>
      </c>
      <c r="P4795" s="1">
        <v>14</v>
      </c>
      <c r="Q4795" s="1">
        <v>30</v>
      </c>
      <c r="R4795" s="1">
        <v>71</v>
      </c>
      <c r="S4795" s="1">
        <v>9</v>
      </c>
      <c r="T4795" s="1">
        <v>19</v>
      </c>
      <c r="U4795" s="1">
        <v>20</v>
      </c>
      <c r="V4795" s="1">
        <v>116</v>
      </c>
      <c r="W4795" s="1">
        <v>155</v>
      </c>
      <c r="X4795" s="1">
        <v>3</v>
      </c>
      <c r="Y4795" s="1">
        <v>4</v>
      </c>
      <c r="Z4795" s="1">
        <v>26</v>
      </c>
      <c r="AA4795" s="1">
        <v>126</v>
      </c>
      <c r="AB4795" s="6">
        <v>4</v>
      </c>
    </row>
    <row r="4796" spans="5:28" ht="25" x14ac:dyDescent="0.3">
      <c r="E4796" s="3" t="s">
        <v>2172</v>
      </c>
      <c r="F4796" s="4"/>
      <c r="G4796" s="5">
        <v>59</v>
      </c>
      <c r="H4796" s="7">
        <v>18</v>
      </c>
      <c r="I4796" s="1">
        <v>11</v>
      </c>
      <c r="J4796" s="1">
        <v>4</v>
      </c>
      <c r="K4796" s="1">
        <v>24</v>
      </c>
      <c r="L4796" s="1">
        <v>4</v>
      </c>
      <c r="M4796" s="1">
        <v>6</v>
      </c>
      <c r="N4796" s="1">
        <v>3</v>
      </c>
      <c r="O4796" s="1">
        <v>1</v>
      </c>
      <c r="P4796" s="1">
        <v>1</v>
      </c>
      <c r="Q4796" s="1">
        <v>5</v>
      </c>
      <c r="R4796" s="1">
        <v>10</v>
      </c>
      <c r="S4796" s="1">
        <v>1</v>
      </c>
      <c r="T4796" s="1">
        <v>0</v>
      </c>
      <c r="U4796" s="1">
        <v>0</v>
      </c>
      <c r="V4796" s="1">
        <v>7</v>
      </c>
      <c r="W4796" s="1">
        <v>14</v>
      </c>
      <c r="X4796" s="1">
        <v>0</v>
      </c>
      <c r="Y4796" s="1">
        <v>0</v>
      </c>
      <c r="Z4796" s="1">
        <v>3</v>
      </c>
      <c r="AA4796" s="1">
        <v>7</v>
      </c>
      <c r="AB4796" s="6">
        <v>0</v>
      </c>
    </row>
    <row r="4797" spans="5:28" ht="25" x14ac:dyDescent="0.3">
      <c r="E4797" s="3" t="s">
        <v>2173</v>
      </c>
      <c r="F4797" s="4"/>
      <c r="G4797" s="5">
        <v>1062</v>
      </c>
      <c r="H4797" s="7">
        <v>272</v>
      </c>
      <c r="I4797" s="1">
        <v>442</v>
      </c>
      <c r="J4797" s="1">
        <v>108</v>
      </c>
      <c r="K4797" s="1">
        <v>158</v>
      </c>
      <c r="L4797" s="1">
        <v>288</v>
      </c>
      <c r="M4797" s="1">
        <v>124</v>
      </c>
      <c r="N4797" s="1">
        <v>100</v>
      </c>
      <c r="O4797" s="1">
        <v>34</v>
      </c>
      <c r="P4797" s="1">
        <v>80</v>
      </c>
      <c r="Q4797" s="1">
        <v>164</v>
      </c>
      <c r="R4797" s="1">
        <v>201</v>
      </c>
      <c r="S4797" s="1">
        <v>37</v>
      </c>
      <c r="T4797" s="1">
        <v>105</v>
      </c>
      <c r="U4797" s="1">
        <v>104</v>
      </c>
      <c r="V4797" s="1">
        <v>402</v>
      </c>
      <c r="W4797" s="1">
        <v>498</v>
      </c>
      <c r="X4797" s="1">
        <v>14</v>
      </c>
      <c r="Y4797" s="1">
        <v>22</v>
      </c>
      <c r="Z4797" s="1">
        <v>129</v>
      </c>
      <c r="AA4797" s="1">
        <v>65</v>
      </c>
      <c r="AB4797" s="6">
        <v>6</v>
      </c>
    </row>
    <row r="4798" spans="5:28" ht="25" x14ac:dyDescent="0.3">
      <c r="E4798" s="3" t="s">
        <v>2174</v>
      </c>
      <c r="F4798" s="4"/>
      <c r="G4798" s="5">
        <v>4270</v>
      </c>
      <c r="H4798" s="7">
        <v>1082</v>
      </c>
      <c r="I4798" s="1">
        <v>1469</v>
      </c>
      <c r="J4798" s="1">
        <v>565</v>
      </c>
      <c r="K4798" s="1">
        <v>504</v>
      </c>
      <c r="L4798" s="1">
        <v>783</v>
      </c>
      <c r="M4798" s="1">
        <v>337</v>
      </c>
      <c r="N4798" s="1">
        <v>224</v>
      </c>
      <c r="O4798" s="1">
        <v>73</v>
      </c>
      <c r="P4798" s="1">
        <v>192</v>
      </c>
      <c r="Q4798" s="1">
        <v>404</v>
      </c>
      <c r="R4798" s="1">
        <v>526</v>
      </c>
      <c r="S4798" s="1">
        <v>80</v>
      </c>
      <c r="T4798" s="1">
        <v>283</v>
      </c>
      <c r="U4798" s="1">
        <v>180</v>
      </c>
      <c r="V4798" s="1">
        <v>1142</v>
      </c>
      <c r="W4798" s="1">
        <v>1433</v>
      </c>
      <c r="X4798" s="1">
        <v>33</v>
      </c>
      <c r="Y4798" s="1">
        <v>60</v>
      </c>
      <c r="Z4798" s="1">
        <v>426</v>
      </c>
      <c r="AA4798" s="1">
        <v>457</v>
      </c>
      <c r="AB4798" s="6">
        <v>36</v>
      </c>
    </row>
    <row r="4799" spans="5:28" ht="25" x14ac:dyDescent="0.3">
      <c r="E4799" s="3" t="s">
        <v>2175</v>
      </c>
      <c r="F4799" s="4"/>
      <c r="G4799" s="5">
        <v>1797</v>
      </c>
      <c r="H4799" s="7">
        <v>433</v>
      </c>
      <c r="I4799" s="1">
        <v>407</v>
      </c>
      <c r="J4799" s="1">
        <v>236</v>
      </c>
      <c r="K4799" s="1">
        <v>191</v>
      </c>
      <c r="L4799" s="1">
        <v>219</v>
      </c>
      <c r="M4799" s="1">
        <v>96</v>
      </c>
      <c r="N4799" s="1">
        <v>82</v>
      </c>
      <c r="O4799" s="1">
        <v>24</v>
      </c>
      <c r="P4799" s="1">
        <v>46</v>
      </c>
      <c r="Q4799" s="1">
        <v>141</v>
      </c>
      <c r="R4799" s="1">
        <v>149</v>
      </c>
      <c r="S4799" s="1">
        <v>21</v>
      </c>
      <c r="T4799" s="1">
        <v>83</v>
      </c>
      <c r="U4799" s="1">
        <v>52</v>
      </c>
      <c r="V4799" s="1">
        <v>291</v>
      </c>
      <c r="W4799" s="1">
        <v>387</v>
      </c>
      <c r="X4799" s="1">
        <v>10</v>
      </c>
      <c r="Y4799" s="1">
        <v>22</v>
      </c>
      <c r="Z4799" s="1">
        <v>129</v>
      </c>
      <c r="AA4799" s="1">
        <v>426</v>
      </c>
      <c r="AB4799" s="6">
        <v>27</v>
      </c>
    </row>
    <row r="4800" spans="5:28" ht="25" x14ac:dyDescent="0.3">
      <c r="E4800" s="3" t="s">
        <v>2176</v>
      </c>
      <c r="F4800" s="4"/>
      <c r="G4800" s="5">
        <v>153</v>
      </c>
      <c r="H4800" s="7">
        <v>44</v>
      </c>
      <c r="I4800" s="1">
        <v>37</v>
      </c>
      <c r="J4800" s="1">
        <v>23</v>
      </c>
      <c r="K4800" s="1">
        <v>14</v>
      </c>
      <c r="L4800" s="1">
        <v>19</v>
      </c>
      <c r="M4800" s="1">
        <v>5</v>
      </c>
      <c r="N4800" s="1">
        <v>6</v>
      </c>
      <c r="O4800" s="1">
        <v>2</v>
      </c>
      <c r="P4800" s="1">
        <v>5</v>
      </c>
      <c r="Q4800" s="1">
        <v>11</v>
      </c>
      <c r="R4800" s="1">
        <v>16</v>
      </c>
      <c r="S4800" s="1">
        <v>2</v>
      </c>
      <c r="T4800" s="1">
        <v>11</v>
      </c>
      <c r="U4800" s="1">
        <v>4</v>
      </c>
      <c r="V4800" s="1">
        <v>35</v>
      </c>
      <c r="W4800" s="1">
        <v>31</v>
      </c>
      <c r="X4800" s="1">
        <v>0</v>
      </c>
      <c r="Y4800" s="1">
        <v>1</v>
      </c>
      <c r="Z4800" s="1">
        <v>11</v>
      </c>
      <c r="AA4800" s="1">
        <v>22</v>
      </c>
      <c r="AB4800" s="6">
        <v>2</v>
      </c>
    </row>
    <row r="4801" spans="5:28" ht="25" x14ac:dyDescent="0.3">
      <c r="E4801" s="3" t="s">
        <v>2177</v>
      </c>
      <c r="F4801" s="4"/>
      <c r="G4801" s="5">
        <v>1553</v>
      </c>
      <c r="H4801" s="7">
        <v>321</v>
      </c>
      <c r="I4801" s="1">
        <v>534</v>
      </c>
      <c r="J4801" s="1">
        <v>187</v>
      </c>
      <c r="K4801" s="1">
        <v>119</v>
      </c>
      <c r="L4801" s="1">
        <v>316</v>
      </c>
      <c r="M4801" s="1">
        <v>179</v>
      </c>
      <c r="N4801" s="1">
        <v>157</v>
      </c>
      <c r="O4801" s="1">
        <v>40</v>
      </c>
      <c r="P4801" s="1">
        <v>163</v>
      </c>
      <c r="Q4801" s="1">
        <v>273</v>
      </c>
      <c r="R4801" s="1">
        <v>312</v>
      </c>
      <c r="S4801" s="1">
        <v>73</v>
      </c>
      <c r="T4801" s="1">
        <v>140</v>
      </c>
      <c r="U4801" s="1">
        <v>147</v>
      </c>
      <c r="V4801" s="1">
        <v>542</v>
      </c>
      <c r="W4801" s="1">
        <v>619</v>
      </c>
      <c r="X4801" s="1">
        <v>28</v>
      </c>
      <c r="Y4801" s="1">
        <v>34</v>
      </c>
      <c r="Z4801" s="1">
        <v>222</v>
      </c>
      <c r="AA4801" s="1">
        <v>113</v>
      </c>
      <c r="AB4801" s="6">
        <v>19</v>
      </c>
    </row>
    <row r="4802" spans="5:28" ht="25" x14ac:dyDescent="0.3">
      <c r="E4802" s="3" t="s">
        <v>2178</v>
      </c>
      <c r="F4802" s="4"/>
      <c r="G4802" s="5">
        <v>7046</v>
      </c>
      <c r="H4802" s="7">
        <v>1309</v>
      </c>
      <c r="I4802" s="1">
        <v>1752</v>
      </c>
      <c r="J4802" s="1">
        <v>1105</v>
      </c>
      <c r="K4802" s="1">
        <v>424</v>
      </c>
      <c r="L4802" s="1">
        <v>1018</v>
      </c>
      <c r="M4802" s="1">
        <v>576</v>
      </c>
      <c r="N4802" s="1">
        <v>496</v>
      </c>
      <c r="O4802" s="1">
        <v>198</v>
      </c>
      <c r="P4802" s="1">
        <v>404</v>
      </c>
      <c r="Q4802" s="1">
        <v>749</v>
      </c>
      <c r="R4802" s="1">
        <v>822</v>
      </c>
      <c r="S4802" s="1">
        <v>124</v>
      </c>
      <c r="T4802" s="1">
        <v>526</v>
      </c>
      <c r="U4802" s="1">
        <v>240</v>
      </c>
      <c r="V4802" s="1">
        <v>1805</v>
      </c>
      <c r="W4802" s="1">
        <v>2100</v>
      </c>
      <c r="X4802" s="1">
        <v>46</v>
      </c>
      <c r="Y4802" s="1">
        <v>93</v>
      </c>
      <c r="Z4802" s="1">
        <v>796</v>
      </c>
      <c r="AA4802" s="1">
        <v>1017</v>
      </c>
      <c r="AB4802" s="6">
        <v>59</v>
      </c>
    </row>
    <row r="4803" spans="5:28" ht="25" x14ac:dyDescent="0.3">
      <c r="E4803" s="3" t="s">
        <v>2179</v>
      </c>
      <c r="F4803" s="4"/>
      <c r="G4803" s="5">
        <v>3431</v>
      </c>
      <c r="H4803" s="7">
        <v>600</v>
      </c>
      <c r="I4803" s="1">
        <v>558</v>
      </c>
      <c r="J4803" s="1">
        <v>517</v>
      </c>
      <c r="K4803" s="1">
        <v>175</v>
      </c>
      <c r="L4803" s="1">
        <v>302</v>
      </c>
      <c r="M4803" s="1">
        <v>201</v>
      </c>
      <c r="N4803" s="1">
        <v>200</v>
      </c>
      <c r="O4803" s="1">
        <v>77</v>
      </c>
      <c r="P4803" s="1">
        <v>114</v>
      </c>
      <c r="Q4803" s="1">
        <v>237</v>
      </c>
      <c r="R4803" s="1">
        <v>216</v>
      </c>
      <c r="S4803" s="1">
        <v>36</v>
      </c>
      <c r="T4803" s="1">
        <v>205</v>
      </c>
      <c r="U4803" s="1">
        <v>52</v>
      </c>
      <c r="V4803" s="1">
        <v>492</v>
      </c>
      <c r="W4803" s="1">
        <v>551</v>
      </c>
      <c r="X4803" s="1">
        <v>17</v>
      </c>
      <c r="Y4803" s="1">
        <v>33</v>
      </c>
      <c r="Z4803" s="1">
        <v>288</v>
      </c>
      <c r="AA4803" s="1">
        <v>1004</v>
      </c>
      <c r="AB4803" s="6">
        <v>71</v>
      </c>
    </row>
    <row r="4804" spans="5:28" ht="25" x14ac:dyDescent="0.3">
      <c r="E4804" s="3" t="s">
        <v>2180</v>
      </c>
      <c r="F4804" s="4"/>
      <c r="G4804" s="5">
        <v>239</v>
      </c>
      <c r="H4804" s="7">
        <v>46</v>
      </c>
      <c r="I4804" s="1">
        <v>42</v>
      </c>
      <c r="J4804" s="1">
        <v>37</v>
      </c>
      <c r="K4804" s="1">
        <v>14</v>
      </c>
      <c r="L4804" s="1">
        <v>15</v>
      </c>
      <c r="M4804" s="1">
        <v>27</v>
      </c>
      <c r="N4804" s="1">
        <v>25</v>
      </c>
      <c r="O4804" s="1">
        <v>11</v>
      </c>
      <c r="P4804" s="1">
        <v>10</v>
      </c>
      <c r="Q4804" s="1">
        <v>26</v>
      </c>
      <c r="R4804" s="1">
        <v>19</v>
      </c>
      <c r="S4804" s="1">
        <v>1</v>
      </c>
      <c r="T4804" s="1">
        <v>13</v>
      </c>
      <c r="U4804" s="1">
        <v>4</v>
      </c>
      <c r="V4804" s="1">
        <v>34</v>
      </c>
      <c r="W4804" s="1">
        <v>37</v>
      </c>
      <c r="X4804" s="1">
        <v>1</v>
      </c>
      <c r="Y4804" s="1">
        <v>2</v>
      </c>
      <c r="Z4804" s="1">
        <v>24</v>
      </c>
      <c r="AA4804" s="1">
        <v>38</v>
      </c>
      <c r="AB4804" s="6">
        <v>4</v>
      </c>
    </row>
    <row r="4805" spans="5:28" ht="25" x14ac:dyDescent="0.3">
      <c r="E4805" s="3" t="s">
        <v>2181</v>
      </c>
      <c r="F4805" s="4"/>
      <c r="G4805" s="5">
        <v>1345</v>
      </c>
      <c r="H4805" s="7">
        <v>269</v>
      </c>
      <c r="I4805" s="1">
        <v>292</v>
      </c>
      <c r="J4805" s="1">
        <v>234</v>
      </c>
      <c r="K4805" s="1">
        <v>55</v>
      </c>
      <c r="L4805" s="1">
        <v>211</v>
      </c>
      <c r="M4805" s="1">
        <v>183</v>
      </c>
      <c r="N4805" s="1">
        <v>197</v>
      </c>
      <c r="O4805" s="1">
        <v>78</v>
      </c>
      <c r="P4805" s="1">
        <v>136</v>
      </c>
      <c r="Q4805" s="1">
        <v>232</v>
      </c>
      <c r="R4805" s="1">
        <v>268</v>
      </c>
      <c r="S4805" s="1">
        <v>70</v>
      </c>
      <c r="T4805" s="1">
        <v>129</v>
      </c>
      <c r="U4805" s="1">
        <v>144</v>
      </c>
      <c r="V4805" s="1">
        <v>437</v>
      </c>
      <c r="W4805" s="1">
        <v>467</v>
      </c>
      <c r="X4805" s="1">
        <v>25</v>
      </c>
      <c r="Y4805" s="1">
        <v>31</v>
      </c>
      <c r="Z4805" s="1">
        <v>181</v>
      </c>
      <c r="AA4805" s="1">
        <v>122</v>
      </c>
      <c r="AB4805" s="6">
        <v>15</v>
      </c>
    </row>
    <row r="4806" spans="5:28" ht="25" x14ac:dyDescent="0.3">
      <c r="E4806" s="3" t="s">
        <v>2182</v>
      </c>
      <c r="F4806" s="4"/>
      <c r="G4806" s="5">
        <v>7018</v>
      </c>
      <c r="H4806" s="7">
        <v>1532</v>
      </c>
      <c r="I4806" s="1">
        <v>1289</v>
      </c>
      <c r="J4806" s="1">
        <v>1689</v>
      </c>
      <c r="K4806" s="1">
        <v>253</v>
      </c>
      <c r="L4806" s="1">
        <v>776</v>
      </c>
      <c r="M4806" s="1">
        <v>711</v>
      </c>
      <c r="N4806" s="1">
        <v>777</v>
      </c>
      <c r="O4806" s="1">
        <v>284</v>
      </c>
      <c r="P4806" s="1">
        <v>412</v>
      </c>
      <c r="Q4806" s="1">
        <v>798</v>
      </c>
      <c r="R4806" s="1">
        <v>770</v>
      </c>
      <c r="S4806" s="1">
        <v>182</v>
      </c>
      <c r="T4806" s="1">
        <v>623</v>
      </c>
      <c r="U4806" s="1">
        <v>231</v>
      </c>
      <c r="V4806" s="1">
        <v>1553</v>
      </c>
      <c r="W4806" s="1">
        <v>1707</v>
      </c>
      <c r="X4806" s="1">
        <v>42</v>
      </c>
      <c r="Y4806" s="1">
        <v>71</v>
      </c>
      <c r="Z4806" s="1">
        <v>802</v>
      </c>
      <c r="AA4806" s="1">
        <v>944</v>
      </c>
      <c r="AB4806" s="6">
        <v>62</v>
      </c>
    </row>
    <row r="4807" spans="5:28" ht="25" x14ac:dyDescent="0.3">
      <c r="E4807" s="3" t="s">
        <v>2183</v>
      </c>
      <c r="F4807" s="4"/>
      <c r="G4807" s="5">
        <v>4134</v>
      </c>
      <c r="H4807" s="7">
        <v>797</v>
      </c>
      <c r="I4807" s="1">
        <v>440</v>
      </c>
      <c r="J4807" s="1">
        <v>926</v>
      </c>
      <c r="K4807" s="1">
        <v>97</v>
      </c>
      <c r="L4807" s="1">
        <v>238</v>
      </c>
      <c r="M4807" s="1">
        <v>307</v>
      </c>
      <c r="N4807" s="1">
        <v>350</v>
      </c>
      <c r="O4807" s="1">
        <v>131</v>
      </c>
      <c r="P4807" s="1">
        <v>140</v>
      </c>
      <c r="Q4807" s="1">
        <v>308</v>
      </c>
      <c r="R4807" s="1">
        <v>203</v>
      </c>
      <c r="S4807" s="1">
        <v>54</v>
      </c>
      <c r="T4807" s="1">
        <v>238</v>
      </c>
      <c r="U4807" s="1">
        <v>60</v>
      </c>
      <c r="V4807" s="1">
        <v>469</v>
      </c>
      <c r="W4807" s="1">
        <v>522</v>
      </c>
      <c r="X4807" s="1">
        <v>8</v>
      </c>
      <c r="Y4807" s="1">
        <v>32</v>
      </c>
      <c r="Z4807" s="1">
        <v>347</v>
      </c>
      <c r="AA4807" s="1">
        <v>1174</v>
      </c>
      <c r="AB4807" s="6">
        <v>79</v>
      </c>
    </row>
    <row r="4808" spans="5:28" ht="25" x14ac:dyDescent="0.3">
      <c r="E4808" s="3" t="s">
        <v>2184</v>
      </c>
      <c r="F4808" s="4"/>
      <c r="G4808" s="5">
        <v>330</v>
      </c>
      <c r="H4808" s="7">
        <v>73</v>
      </c>
      <c r="I4808" s="1">
        <v>37</v>
      </c>
      <c r="J4808" s="1">
        <v>80</v>
      </c>
      <c r="K4808" s="1">
        <v>10</v>
      </c>
      <c r="L4808" s="1">
        <v>25</v>
      </c>
      <c r="M4808" s="1">
        <v>37</v>
      </c>
      <c r="N4808" s="1">
        <v>36</v>
      </c>
      <c r="O4808" s="1">
        <v>15</v>
      </c>
      <c r="P4808" s="1">
        <v>12</v>
      </c>
      <c r="Q4808" s="1">
        <v>33</v>
      </c>
      <c r="R4808" s="1">
        <v>18</v>
      </c>
      <c r="S4808" s="1">
        <v>4</v>
      </c>
      <c r="T4808" s="1">
        <v>29</v>
      </c>
      <c r="U4808" s="1">
        <v>1</v>
      </c>
      <c r="V4808" s="1">
        <v>42</v>
      </c>
      <c r="W4808" s="1">
        <v>30</v>
      </c>
      <c r="X4808" s="1">
        <v>0</v>
      </c>
      <c r="Y4808" s="1">
        <v>5</v>
      </c>
      <c r="Z4808" s="1">
        <v>24</v>
      </c>
      <c r="AA4808" s="1">
        <v>67</v>
      </c>
      <c r="AB4808" s="6">
        <v>4</v>
      </c>
    </row>
    <row r="4809" spans="5:28" ht="25" x14ac:dyDescent="0.3">
      <c r="E4809" s="3" t="s">
        <v>2185</v>
      </c>
      <c r="F4809" s="4"/>
      <c r="G4809" s="5">
        <v>371</v>
      </c>
      <c r="H4809" s="7">
        <v>87</v>
      </c>
      <c r="I4809" s="1">
        <v>69</v>
      </c>
      <c r="J4809" s="1">
        <v>62</v>
      </c>
      <c r="K4809" s="1">
        <v>6</v>
      </c>
      <c r="L4809" s="1">
        <v>60</v>
      </c>
      <c r="M4809" s="1">
        <v>51</v>
      </c>
      <c r="N4809" s="1">
        <v>69</v>
      </c>
      <c r="O4809" s="1">
        <v>25</v>
      </c>
      <c r="P4809" s="1">
        <v>39</v>
      </c>
      <c r="Q4809" s="1">
        <v>78</v>
      </c>
      <c r="R4809" s="1">
        <v>67</v>
      </c>
      <c r="S4809" s="1">
        <v>31</v>
      </c>
      <c r="T4809" s="1">
        <v>30</v>
      </c>
      <c r="U4809" s="1">
        <v>45</v>
      </c>
      <c r="V4809" s="1">
        <v>112</v>
      </c>
      <c r="W4809" s="1">
        <v>125</v>
      </c>
      <c r="X4809" s="1">
        <v>8</v>
      </c>
      <c r="Y4809" s="1">
        <v>7</v>
      </c>
      <c r="Z4809" s="1">
        <v>49</v>
      </c>
      <c r="AA4809" s="1">
        <v>20</v>
      </c>
      <c r="AB4809" s="6">
        <v>6</v>
      </c>
    </row>
    <row r="4810" spans="5:28" ht="25" x14ac:dyDescent="0.3">
      <c r="E4810" s="3" t="s">
        <v>2186</v>
      </c>
      <c r="F4810" s="4"/>
      <c r="G4810" s="5">
        <v>2559</v>
      </c>
      <c r="H4810" s="7">
        <v>608</v>
      </c>
      <c r="I4810" s="1">
        <v>283</v>
      </c>
      <c r="J4810" s="1">
        <v>500</v>
      </c>
      <c r="K4810" s="1">
        <v>44</v>
      </c>
      <c r="L4810" s="1">
        <v>313</v>
      </c>
      <c r="M4810" s="1">
        <v>252</v>
      </c>
      <c r="N4810" s="1">
        <v>406</v>
      </c>
      <c r="O4810" s="1">
        <v>144</v>
      </c>
      <c r="P4810" s="1">
        <v>109</v>
      </c>
      <c r="Q4810" s="1">
        <v>357</v>
      </c>
      <c r="R4810" s="1">
        <v>205</v>
      </c>
      <c r="S4810" s="1">
        <v>69</v>
      </c>
      <c r="T4810" s="1">
        <v>180</v>
      </c>
      <c r="U4810" s="1">
        <v>68</v>
      </c>
      <c r="V4810" s="1">
        <v>526</v>
      </c>
      <c r="W4810" s="1">
        <v>508</v>
      </c>
      <c r="X4810" s="1">
        <v>23</v>
      </c>
      <c r="Y4810" s="1">
        <v>27</v>
      </c>
      <c r="Z4810" s="1">
        <v>279</v>
      </c>
      <c r="AA4810" s="1">
        <v>367</v>
      </c>
      <c r="AB4810" s="6">
        <v>41</v>
      </c>
    </row>
    <row r="4811" spans="5:28" ht="25" x14ac:dyDescent="0.3">
      <c r="E4811" s="3" t="s">
        <v>2187</v>
      </c>
      <c r="F4811" s="4"/>
      <c r="G4811" s="5">
        <v>1990</v>
      </c>
      <c r="H4811" s="7">
        <v>368</v>
      </c>
      <c r="I4811" s="1">
        <v>158</v>
      </c>
      <c r="J4811" s="1">
        <v>355</v>
      </c>
      <c r="K4811" s="1">
        <v>30</v>
      </c>
      <c r="L4811" s="1">
        <v>152</v>
      </c>
      <c r="M4811" s="1">
        <v>136</v>
      </c>
      <c r="N4811" s="1">
        <v>249</v>
      </c>
      <c r="O4811" s="1">
        <v>98</v>
      </c>
      <c r="P4811" s="1">
        <v>59</v>
      </c>
      <c r="Q4811" s="1">
        <v>167</v>
      </c>
      <c r="R4811" s="1">
        <v>84</v>
      </c>
      <c r="S4811" s="1">
        <v>31</v>
      </c>
      <c r="T4811" s="1">
        <v>87</v>
      </c>
      <c r="U4811" s="1">
        <v>29</v>
      </c>
      <c r="V4811" s="1">
        <v>194</v>
      </c>
      <c r="W4811" s="1">
        <v>204</v>
      </c>
      <c r="X4811" s="1">
        <v>9</v>
      </c>
      <c r="Y4811" s="1">
        <v>20</v>
      </c>
      <c r="Z4811" s="1">
        <v>187</v>
      </c>
      <c r="AA4811" s="1">
        <v>554</v>
      </c>
      <c r="AB4811" s="6">
        <v>72</v>
      </c>
    </row>
    <row r="4812" spans="5:28" ht="25" x14ac:dyDescent="0.3">
      <c r="E4812" s="3" t="s">
        <v>2188</v>
      </c>
      <c r="F4812" s="4"/>
      <c r="G4812" s="5">
        <v>201</v>
      </c>
      <c r="H4812" s="7">
        <v>36</v>
      </c>
      <c r="I4812" s="1">
        <v>12</v>
      </c>
      <c r="J4812" s="1">
        <v>30</v>
      </c>
      <c r="K4812" s="1">
        <v>4</v>
      </c>
      <c r="L4812" s="1">
        <v>10</v>
      </c>
      <c r="M4812" s="1">
        <v>23</v>
      </c>
      <c r="N4812" s="1">
        <v>23</v>
      </c>
      <c r="O4812" s="1">
        <v>17</v>
      </c>
      <c r="P4812" s="1">
        <v>4</v>
      </c>
      <c r="Q4812" s="1">
        <v>21</v>
      </c>
      <c r="R4812" s="1">
        <v>8</v>
      </c>
      <c r="S4812" s="1">
        <v>4</v>
      </c>
      <c r="T4812" s="1">
        <v>8</v>
      </c>
      <c r="U4812" s="1">
        <v>3</v>
      </c>
      <c r="V4812" s="1">
        <v>16</v>
      </c>
      <c r="W4812" s="1">
        <v>16</v>
      </c>
      <c r="X4812" s="1">
        <v>2</v>
      </c>
      <c r="Y4812" s="1">
        <v>1</v>
      </c>
      <c r="Z4812" s="1">
        <v>23</v>
      </c>
      <c r="AA4812" s="1">
        <v>46</v>
      </c>
      <c r="AB4812" s="6">
        <v>10</v>
      </c>
    </row>
    <row r="4813" spans="5:28" ht="25" x14ac:dyDescent="0.3">
      <c r="E4813" s="3" t="s">
        <v>2189</v>
      </c>
      <c r="F4813" s="4"/>
      <c r="G4813" s="5">
        <v>94</v>
      </c>
      <c r="H4813" s="7">
        <v>20</v>
      </c>
      <c r="I4813" s="1">
        <v>10</v>
      </c>
      <c r="J4813" s="1">
        <v>7</v>
      </c>
      <c r="K4813" s="1">
        <v>0</v>
      </c>
      <c r="L4813" s="1">
        <v>11</v>
      </c>
      <c r="M4813" s="1">
        <v>12</v>
      </c>
      <c r="N4813" s="1">
        <v>20</v>
      </c>
      <c r="O4813" s="1">
        <v>7</v>
      </c>
      <c r="P4813" s="1">
        <v>11</v>
      </c>
      <c r="Q4813" s="1">
        <v>21</v>
      </c>
      <c r="R4813" s="1">
        <v>9</v>
      </c>
      <c r="S4813" s="1">
        <v>1</v>
      </c>
      <c r="T4813" s="1">
        <v>2</v>
      </c>
      <c r="U4813" s="1">
        <v>8</v>
      </c>
      <c r="V4813" s="1">
        <v>33</v>
      </c>
      <c r="W4813" s="1">
        <v>25</v>
      </c>
      <c r="X4813" s="1">
        <v>2</v>
      </c>
      <c r="Y4813" s="1">
        <v>3</v>
      </c>
      <c r="Z4813" s="1">
        <v>14</v>
      </c>
      <c r="AA4813" s="1">
        <v>5</v>
      </c>
      <c r="AB4813" s="6">
        <v>0</v>
      </c>
    </row>
    <row r="4814" spans="5:28" ht="25" x14ac:dyDescent="0.3">
      <c r="E4814" s="3" t="s">
        <v>2190</v>
      </c>
      <c r="F4814" s="4"/>
      <c r="G4814" s="5">
        <v>762</v>
      </c>
      <c r="H4814" s="7">
        <v>152</v>
      </c>
      <c r="I4814" s="1">
        <v>48</v>
      </c>
      <c r="J4814" s="1">
        <v>46</v>
      </c>
      <c r="K4814" s="1">
        <v>13</v>
      </c>
      <c r="L4814" s="1">
        <v>60</v>
      </c>
      <c r="M4814" s="1">
        <v>69</v>
      </c>
      <c r="N4814" s="1">
        <v>112</v>
      </c>
      <c r="O4814" s="1">
        <v>76</v>
      </c>
      <c r="P4814" s="1">
        <v>27</v>
      </c>
      <c r="Q4814" s="1">
        <v>133</v>
      </c>
      <c r="R4814" s="1">
        <v>35</v>
      </c>
      <c r="S4814" s="1">
        <v>24</v>
      </c>
      <c r="T4814" s="1">
        <v>22</v>
      </c>
      <c r="U4814" s="1">
        <v>24</v>
      </c>
      <c r="V4814" s="1">
        <v>148</v>
      </c>
      <c r="W4814" s="1">
        <v>149</v>
      </c>
      <c r="X4814" s="1">
        <v>6</v>
      </c>
      <c r="Y4814" s="1">
        <v>8</v>
      </c>
      <c r="Z4814" s="1">
        <v>86</v>
      </c>
      <c r="AA4814" s="1">
        <v>153</v>
      </c>
      <c r="AB4814" s="6">
        <v>17</v>
      </c>
    </row>
    <row r="4815" spans="5:28" ht="25" x14ac:dyDescent="0.3">
      <c r="E4815" s="3" t="s">
        <v>2191</v>
      </c>
      <c r="F4815" s="4"/>
      <c r="G4815" s="5">
        <v>792</v>
      </c>
      <c r="H4815" s="7">
        <v>115</v>
      </c>
      <c r="I4815" s="1">
        <v>21</v>
      </c>
      <c r="J4815" s="1">
        <v>43</v>
      </c>
      <c r="K4815" s="1">
        <v>3</v>
      </c>
      <c r="L4815" s="1">
        <v>32</v>
      </c>
      <c r="M4815" s="1">
        <v>42</v>
      </c>
      <c r="N4815" s="1">
        <v>123</v>
      </c>
      <c r="O4815" s="1">
        <v>72</v>
      </c>
      <c r="P4815" s="1">
        <v>11</v>
      </c>
      <c r="Q4815" s="1">
        <v>75</v>
      </c>
      <c r="R4815" s="1">
        <v>15</v>
      </c>
      <c r="S4815" s="1">
        <v>8</v>
      </c>
      <c r="T4815" s="1">
        <v>12</v>
      </c>
      <c r="U4815" s="1">
        <v>4</v>
      </c>
      <c r="V4815" s="1">
        <v>73</v>
      </c>
      <c r="W4815" s="1">
        <v>80</v>
      </c>
      <c r="X4815" s="1">
        <v>2</v>
      </c>
      <c r="Y4815" s="1">
        <v>0</v>
      </c>
      <c r="Z4815" s="1">
        <v>96</v>
      </c>
      <c r="AA4815" s="1">
        <v>251</v>
      </c>
      <c r="AB4815" s="6">
        <v>37</v>
      </c>
    </row>
    <row r="4816" spans="5:28" ht="25" x14ac:dyDescent="0.3">
      <c r="E4816" s="3" t="s">
        <v>2192</v>
      </c>
      <c r="F4816" s="4"/>
      <c r="G4816" s="5">
        <v>92</v>
      </c>
      <c r="H4816" s="7">
        <v>19</v>
      </c>
      <c r="I4816" s="1">
        <v>3</v>
      </c>
      <c r="J4816" s="1">
        <v>6</v>
      </c>
      <c r="K4816" s="1">
        <v>1</v>
      </c>
      <c r="L4816" s="1">
        <v>4</v>
      </c>
      <c r="M4816" s="1">
        <v>2</v>
      </c>
      <c r="N4816" s="1">
        <v>21</v>
      </c>
      <c r="O4816" s="1">
        <v>11</v>
      </c>
      <c r="P4816" s="1">
        <v>2</v>
      </c>
      <c r="Q4816" s="1">
        <v>7</v>
      </c>
      <c r="R4816" s="1">
        <v>1</v>
      </c>
      <c r="S4816" s="1">
        <v>1</v>
      </c>
      <c r="T4816" s="1">
        <v>2</v>
      </c>
      <c r="U4816" s="1">
        <v>0</v>
      </c>
      <c r="V4816" s="1">
        <v>15</v>
      </c>
      <c r="W4816" s="1">
        <v>9</v>
      </c>
      <c r="X4816" s="1">
        <v>0</v>
      </c>
      <c r="Y4816" s="1">
        <v>1</v>
      </c>
      <c r="Z4816" s="1">
        <v>17</v>
      </c>
      <c r="AA4816" s="1">
        <v>19</v>
      </c>
      <c r="AB4816" s="6">
        <v>2</v>
      </c>
    </row>
    <row r="4817" spans="2:28" ht="25" x14ac:dyDescent="0.3">
      <c r="E4817" s="3" t="s">
        <v>2193</v>
      </c>
      <c r="F4817" s="4"/>
      <c r="G4817" s="5">
        <v>13</v>
      </c>
      <c r="H4817" s="7">
        <v>2</v>
      </c>
      <c r="I4817" s="1">
        <v>1</v>
      </c>
      <c r="J4817" s="1">
        <v>0</v>
      </c>
      <c r="K4817" s="1">
        <v>0</v>
      </c>
      <c r="L4817" s="1">
        <v>1</v>
      </c>
      <c r="M4817" s="1">
        <v>1</v>
      </c>
      <c r="N4817" s="1">
        <v>4</v>
      </c>
      <c r="O4817" s="1">
        <v>1</v>
      </c>
      <c r="P4817" s="1">
        <v>1</v>
      </c>
      <c r="Q4817" s="1">
        <v>4</v>
      </c>
      <c r="R4817" s="1">
        <v>0</v>
      </c>
      <c r="S4817" s="1">
        <v>0</v>
      </c>
      <c r="T4817" s="1">
        <v>0</v>
      </c>
      <c r="U4817" s="1">
        <v>0</v>
      </c>
      <c r="V4817" s="1">
        <v>0</v>
      </c>
      <c r="W4817" s="1">
        <v>3</v>
      </c>
      <c r="X4817" s="1">
        <v>0</v>
      </c>
      <c r="Y4817" s="1">
        <v>0</v>
      </c>
      <c r="Z4817" s="1">
        <v>3</v>
      </c>
      <c r="AA4817" s="1">
        <v>0</v>
      </c>
      <c r="AB4817" s="6">
        <v>0</v>
      </c>
    </row>
    <row r="4818" spans="2:28" ht="25" x14ac:dyDescent="0.3">
      <c r="E4818" s="3" t="s">
        <v>2194</v>
      </c>
      <c r="F4818" s="4"/>
      <c r="G4818" s="5">
        <v>106</v>
      </c>
      <c r="H4818" s="7">
        <v>25</v>
      </c>
      <c r="I4818" s="1">
        <v>10</v>
      </c>
      <c r="J4818" s="1">
        <v>5</v>
      </c>
      <c r="K4818" s="1">
        <v>4</v>
      </c>
      <c r="L4818" s="1">
        <v>6</v>
      </c>
      <c r="M4818" s="1">
        <v>9</v>
      </c>
      <c r="N4818" s="1">
        <v>30</v>
      </c>
      <c r="O4818" s="1">
        <v>15</v>
      </c>
      <c r="P4818" s="1">
        <v>6</v>
      </c>
      <c r="Q4818" s="1">
        <v>21</v>
      </c>
      <c r="R4818" s="1">
        <v>6</v>
      </c>
      <c r="S4818" s="1">
        <v>6</v>
      </c>
      <c r="T4818" s="1">
        <v>2</v>
      </c>
      <c r="U4818" s="1">
        <v>1</v>
      </c>
      <c r="V4818" s="1">
        <v>18</v>
      </c>
      <c r="W4818" s="1">
        <v>23</v>
      </c>
      <c r="X4818" s="1">
        <v>0</v>
      </c>
      <c r="Y4818" s="1">
        <v>0</v>
      </c>
      <c r="Z4818" s="1">
        <v>18</v>
      </c>
      <c r="AA4818" s="1">
        <v>7</v>
      </c>
      <c r="AB4818" s="6">
        <v>2</v>
      </c>
    </row>
    <row r="4819" spans="2:28" ht="25" x14ac:dyDescent="0.3">
      <c r="E4819" s="3" t="s">
        <v>2195</v>
      </c>
      <c r="F4819" s="4"/>
      <c r="G4819" s="5">
        <v>116</v>
      </c>
      <c r="H4819" s="7">
        <v>11</v>
      </c>
      <c r="I4819" s="1">
        <v>6</v>
      </c>
      <c r="J4819" s="1">
        <v>3</v>
      </c>
      <c r="K4819" s="1">
        <v>1</v>
      </c>
      <c r="L4819" s="1">
        <v>2</v>
      </c>
      <c r="M4819" s="1">
        <v>2</v>
      </c>
      <c r="N4819" s="1">
        <v>21</v>
      </c>
      <c r="O4819" s="1">
        <v>14</v>
      </c>
      <c r="P4819" s="1">
        <v>2</v>
      </c>
      <c r="Q4819" s="1">
        <v>19</v>
      </c>
      <c r="R4819" s="1">
        <v>1</v>
      </c>
      <c r="S4819" s="1">
        <v>1</v>
      </c>
      <c r="T4819" s="1">
        <v>0</v>
      </c>
      <c r="U4819" s="1">
        <v>0</v>
      </c>
      <c r="V4819" s="1">
        <v>11</v>
      </c>
      <c r="W4819" s="1">
        <v>9</v>
      </c>
      <c r="X4819" s="1">
        <v>1</v>
      </c>
      <c r="Y4819" s="1">
        <v>1</v>
      </c>
      <c r="Z4819" s="1">
        <v>10</v>
      </c>
      <c r="AA4819" s="1">
        <v>39</v>
      </c>
      <c r="AB4819" s="6">
        <v>6</v>
      </c>
    </row>
    <row r="4820" spans="2:28" ht="25" x14ac:dyDescent="0.3">
      <c r="E4820" s="52" t="s">
        <v>2196</v>
      </c>
      <c r="F4820" s="48"/>
      <c r="G4820" s="49">
        <v>19</v>
      </c>
      <c r="H4820" s="61">
        <v>4</v>
      </c>
      <c r="I4820" s="28">
        <v>0</v>
      </c>
      <c r="J4820" s="28">
        <v>0</v>
      </c>
      <c r="K4820" s="28">
        <v>0</v>
      </c>
      <c r="L4820" s="28">
        <v>0</v>
      </c>
      <c r="M4820" s="28">
        <v>1</v>
      </c>
      <c r="N4820" s="28">
        <v>3</v>
      </c>
      <c r="O4820" s="28">
        <v>3</v>
      </c>
      <c r="P4820" s="28">
        <v>1</v>
      </c>
      <c r="Q4820" s="28">
        <v>2</v>
      </c>
      <c r="R4820" s="28">
        <v>0</v>
      </c>
      <c r="S4820" s="28">
        <v>0</v>
      </c>
      <c r="T4820" s="28">
        <v>1</v>
      </c>
      <c r="U4820" s="28">
        <v>0</v>
      </c>
      <c r="V4820" s="28">
        <v>4</v>
      </c>
      <c r="W4820" s="28">
        <v>2</v>
      </c>
      <c r="X4820" s="28">
        <v>0</v>
      </c>
      <c r="Y4820" s="28">
        <v>0</v>
      </c>
      <c r="Z4820" s="28">
        <v>2</v>
      </c>
      <c r="AA4820" s="28">
        <v>1</v>
      </c>
      <c r="AB4820" s="62">
        <v>2</v>
      </c>
    </row>
    <row r="4822" spans="2:28" x14ac:dyDescent="0.3">
      <c r="B4822" s="35" t="str">
        <f xml:space="preserve"> HYPERLINK("#'目次'!B76", "[70]")</f>
        <v>[70]</v>
      </c>
      <c r="C4822" s="25" t="s">
        <v>2220</v>
      </c>
    </row>
    <row r="4825" spans="2:28" x14ac:dyDescent="0.3">
      <c r="C4825" s="25" t="s">
        <v>15</v>
      </c>
    </row>
    <row r="4826" spans="2:28" ht="25" x14ac:dyDescent="0.3">
      <c r="E4826" s="95"/>
      <c r="F4826" s="96"/>
      <c r="G4826" s="37" t="s">
        <v>16</v>
      </c>
      <c r="H4826" s="41" t="s">
        <v>2221</v>
      </c>
      <c r="I4826" s="18" t="s">
        <v>2222</v>
      </c>
      <c r="J4826" s="18" t="s">
        <v>2223</v>
      </c>
      <c r="K4826" s="18" t="s">
        <v>2224</v>
      </c>
      <c r="L4826" s="18" t="s">
        <v>2225</v>
      </c>
      <c r="M4826" s="18" t="s">
        <v>2226</v>
      </c>
      <c r="N4826" s="18" t="s">
        <v>2227</v>
      </c>
      <c r="O4826" s="18" t="s">
        <v>22</v>
      </c>
      <c r="P4826" s="34" t="s">
        <v>23</v>
      </c>
    </row>
    <row r="4827" spans="2:28" x14ac:dyDescent="0.3">
      <c r="E4827" s="97"/>
      <c r="F4827" s="98"/>
      <c r="G4827" s="40"/>
      <c r="H4827" s="36"/>
      <c r="I4827" s="19"/>
      <c r="J4827" s="19"/>
      <c r="K4827" s="19"/>
      <c r="L4827" s="19"/>
      <c r="M4827" s="19"/>
      <c r="N4827" s="19"/>
      <c r="O4827" s="19"/>
      <c r="P4827" s="39"/>
    </row>
    <row r="4828" spans="2:28" x14ac:dyDescent="0.3">
      <c r="E4828" s="54" t="s">
        <v>16</v>
      </c>
      <c r="F4828" s="50"/>
      <c r="G4828" s="38">
        <v>55336</v>
      </c>
      <c r="H4828" s="20">
        <v>19215</v>
      </c>
      <c r="I4828" s="20">
        <v>12449</v>
      </c>
      <c r="J4828" s="20">
        <v>10144</v>
      </c>
      <c r="K4828" s="20">
        <v>5096</v>
      </c>
      <c r="L4828" s="20">
        <v>4727</v>
      </c>
      <c r="M4828" s="20">
        <v>2806</v>
      </c>
      <c r="N4828" s="20">
        <v>280</v>
      </c>
      <c r="O4828" s="20">
        <v>407</v>
      </c>
      <c r="P4828" s="51">
        <v>212</v>
      </c>
    </row>
    <row r="4829" spans="2:28" x14ac:dyDescent="0.3">
      <c r="E4829" s="3" t="s">
        <v>24</v>
      </c>
      <c r="F4829" s="4"/>
      <c r="G4829" s="29">
        <v>144</v>
      </c>
      <c r="H4829" s="32">
        <v>76</v>
      </c>
      <c r="I4829" s="17">
        <v>34</v>
      </c>
      <c r="J4829" s="17">
        <v>14</v>
      </c>
      <c r="K4829" s="17">
        <v>8</v>
      </c>
      <c r="L4829" s="17">
        <v>6</v>
      </c>
      <c r="M4829" s="17">
        <v>4</v>
      </c>
      <c r="N4829" s="17">
        <v>2</v>
      </c>
      <c r="O4829" s="17">
        <v>0</v>
      </c>
      <c r="P4829" s="33">
        <v>0</v>
      </c>
    </row>
    <row r="4830" spans="2:28" x14ac:dyDescent="0.3">
      <c r="E4830" s="3" t="s">
        <v>25</v>
      </c>
      <c r="F4830" s="4"/>
      <c r="G4830" s="5">
        <v>1073</v>
      </c>
      <c r="H4830" s="7">
        <v>474</v>
      </c>
      <c r="I4830" s="1">
        <v>224</v>
      </c>
      <c r="J4830" s="1">
        <v>145</v>
      </c>
      <c r="K4830" s="1">
        <v>96</v>
      </c>
      <c r="L4830" s="1">
        <v>75</v>
      </c>
      <c r="M4830" s="1">
        <v>45</v>
      </c>
      <c r="N4830" s="1">
        <v>8</v>
      </c>
      <c r="O4830" s="1">
        <v>5</v>
      </c>
      <c r="P4830" s="6">
        <v>1</v>
      </c>
    </row>
    <row r="4831" spans="2:28" x14ac:dyDescent="0.3">
      <c r="E4831" s="3" t="s">
        <v>26</v>
      </c>
      <c r="F4831" s="4"/>
      <c r="G4831" s="5">
        <v>3737</v>
      </c>
      <c r="H4831" s="7">
        <v>1093</v>
      </c>
      <c r="I4831" s="1">
        <v>736</v>
      </c>
      <c r="J4831" s="1">
        <v>705</v>
      </c>
      <c r="K4831" s="1">
        <v>403</v>
      </c>
      <c r="L4831" s="1">
        <v>482</v>
      </c>
      <c r="M4831" s="1">
        <v>276</v>
      </c>
      <c r="N4831" s="1">
        <v>23</v>
      </c>
      <c r="O4831" s="1">
        <v>14</v>
      </c>
      <c r="P4831" s="6">
        <v>5</v>
      </c>
    </row>
    <row r="4832" spans="2:28" x14ac:dyDescent="0.3">
      <c r="E4832" s="3" t="s">
        <v>27</v>
      </c>
      <c r="F4832" s="4"/>
      <c r="G4832" s="5">
        <v>6583</v>
      </c>
      <c r="H4832" s="7">
        <v>1861</v>
      </c>
      <c r="I4832" s="1">
        <v>1260</v>
      </c>
      <c r="J4832" s="1">
        <v>1272</v>
      </c>
      <c r="K4832" s="1">
        <v>718</v>
      </c>
      <c r="L4832" s="1">
        <v>817</v>
      </c>
      <c r="M4832" s="1">
        <v>548</v>
      </c>
      <c r="N4832" s="1">
        <v>48</v>
      </c>
      <c r="O4832" s="1">
        <v>43</v>
      </c>
      <c r="P4832" s="6">
        <v>16</v>
      </c>
    </row>
    <row r="4833" spans="5:16" x14ac:dyDescent="0.3">
      <c r="E4833" s="3" t="s">
        <v>28</v>
      </c>
      <c r="F4833" s="4"/>
      <c r="G4833" s="5">
        <v>8475</v>
      </c>
      <c r="H4833" s="7">
        <v>2811</v>
      </c>
      <c r="I4833" s="1">
        <v>1707</v>
      </c>
      <c r="J4833" s="1">
        <v>1742</v>
      </c>
      <c r="K4833" s="1">
        <v>797</v>
      </c>
      <c r="L4833" s="1">
        <v>769</v>
      </c>
      <c r="M4833" s="1">
        <v>535</v>
      </c>
      <c r="N4833" s="1">
        <v>41</v>
      </c>
      <c r="O4833" s="1">
        <v>50</v>
      </c>
      <c r="P4833" s="6">
        <v>23</v>
      </c>
    </row>
    <row r="4834" spans="5:16" x14ac:dyDescent="0.3">
      <c r="E4834" s="3" t="s">
        <v>29</v>
      </c>
      <c r="F4834" s="4"/>
      <c r="G4834" s="5">
        <v>4017</v>
      </c>
      <c r="H4834" s="7">
        <v>1300</v>
      </c>
      <c r="I4834" s="1">
        <v>833</v>
      </c>
      <c r="J4834" s="1">
        <v>815</v>
      </c>
      <c r="K4834" s="1">
        <v>352</v>
      </c>
      <c r="L4834" s="1">
        <v>409</v>
      </c>
      <c r="M4834" s="1">
        <v>242</v>
      </c>
      <c r="N4834" s="1">
        <v>36</v>
      </c>
      <c r="O4834" s="1">
        <v>20</v>
      </c>
      <c r="P4834" s="6">
        <v>10</v>
      </c>
    </row>
    <row r="4835" spans="5:16" x14ac:dyDescent="0.3">
      <c r="E4835" s="3" t="s">
        <v>30</v>
      </c>
      <c r="F4835" s="4"/>
      <c r="G4835" s="5">
        <v>1579</v>
      </c>
      <c r="H4835" s="7">
        <v>463</v>
      </c>
      <c r="I4835" s="1">
        <v>329</v>
      </c>
      <c r="J4835" s="1">
        <v>304</v>
      </c>
      <c r="K4835" s="1">
        <v>150</v>
      </c>
      <c r="L4835" s="1">
        <v>192</v>
      </c>
      <c r="M4835" s="1">
        <v>105</v>
      </c>
      <c r="N4835" s="1">
        <v>18</v>
      </c>
      <c r="O4835" s="1">
        <v>11</v>
      </c>
      <c r="P4835" s="6">
        <v>7</v>
      </c>
    </row>
    <row r="4836" spans="5:16" x14ac:dyDescent="0.3">
      <c r="E4836" s="3" t="s">
        <v>31</v>
      </c>
      <c r="F4836" s="4"/>
      <c r="G4836" s="5">
        <v>247</v>
      </c>
      <c r="H4836" s="7">
        <v>80</v>
      </c>
      <c r="I4836" s="1">
        <v>53</v>
      </c>
      <c r="J4836" s="1">
        <v>52</v>
      </c>
      <c r="K4836" s="1">
        <v>20</v>
      </c>
      <c r="L4836" s="1">
        <v>26</v>
      </c>
      <c r="M4836" s="1">
        <v>13</v>
      </c>
      <c r="N4836" s="1">
        <v>2</v>
      </c>
      <c r="O4836" s="1">
        <v>1</v>
      </c>
      <c r="P4836" s="6">
        <v>0</v>
      </c>
    </row>
    <row r="4837" spans="5:16" x14ac:dyDescent="0.3">
      <c r="E4837" s="3" t="s">
        <v>32</v>
      </c>
      <c r="F4837" s="4"/>
      <c r="G4837" s="5">
        <v>298</v>
      </c>
      <c r="H4837" s="7">
        <v>189</v>
      </c>
      <c r="I4837" s="1">
        <v>61</v>
      </c>
      <c r="J4837" s="1">
        <v>24</v>
      </c>
      <c r="K4837" s="1">
        <v>9</v>
      </c>
      <c r="L4837" s="1">
        <v>6</v>
      </c>
      <c r="M4837" s="1">
        <v>5</v>
      </c>
      <c r="N4837" s="1">
        <v>2</v>
      </c>
      <c r="O4837" s="1">
        <v>2</v>
      </c>
      <c r="P4837" s="6">
        <v>0</v>
      </c>
    </row>
    <row r="4838" spans="5:16" x14ac:dyDescent="0.3">
      <c r="E4838" s="3" t="s">
        <v>33</v>
      </c>
      <c r="F4838" s="4"/>
      <c r="G4838" s="5">
        <v>2148</v>
      </c>
      <c r="H4838" s="7">
        <v>1126</v>
      </c>
      <c r="I4838" s="1">
        <v>535</v>
      </c>
      <c r="J4838" s="1">
        <v>236</v>
      </c>
      <c r="K4838" s="1">
        <v>121</v>
      </c>
      <c r="L4838" s="1">
        <v>78</v>
      </c>
      <c r="M4838" s="1">
        <v>37</v>
      </c>
      <c r="N4838" s="1">
        <v>2</v>
      </c>
      <c r="O4838" s="1">
        <v>9</v>
      </c>
      <c r="P4838" s="6">
        <v>4</v>
      </c>
    </row>
    <row r="4839" spans="5:16" x14ac:dyDescent="0.3">
      <c r="E4839" s="3" t="s">
        <v>34</v>
      </c>
      <c r="F4839" s="4"/>
      <c r="G4839" s="5">
        <v>5324</v>
      </c>
      <c r="H4839" s="7">
        <v>1920</v>
      </c>
      <c r="I4839" s="1">
        <v>1392</v>
      </c>
      <c r="J4839" s="1">
        <v>909</v>
      </c>
      <c r="K4839" s="1">
        <v>505</v>
      </c>
      <c r="L4839" s="1">
        <v>368</v>
      </c>
      <c r="M4839" s="1">
        <v>171</v>
      </c>
      <c r="N4839" s="1">
        <v>18</v>
      </c>
      <c r="O4839" s="1">
        <v>34</v>
      </c>
      <c r="P4839" s="6">
        <v>7</v>
      </c>
    </row>
    <row r="4840" spans="5:16" x14ac:dyDescent="0.3">
      <c r="E4840" s="3" t="s">
        <v>35</v>
      </c>
      <c r="F4840" s="4"/>
      <c r="G4840" s="5">
        <v>9153</v>
      </c>
      <c r="H4840" s="7">
        <v>3208</v>
      </c>
      <c r="I4840" s="1">
        <v>2266</v>
      </c>
      <c r="J4840" s="1">
        <v>1681</v>
      </c>
      <c r="K4840" s="1">
        <v>869</v>
      </c>
      <c r="L4840" s="1">
        <v>649</v>
      </c>
      <c r="M4840" s="1">
        <v>336</v>
      </c>
      <c r="N4840" s="1">
        <v>30</v>
      </c>
      <c r="O4840" s="1">
        <v>88</v>
      </c>
      <c r="P4840" s="6">
        <v>26</v>
      </c>
    </row>
    <row r="4841" spans="5:16" x14ac:dyDescent="0.3">
      <c r="E4841" s="3" t="s">
        <v>36</v>
      </c>
      <c r="F4841" s="4"/>
      <c r="G4841" s="5">
        <v>8028</v>
      </c>
      <c r="H4841" s="7">
        <v>2885</v>
      </c>
      <c r="I4841" s="1">
        <v>1895</v>
      </c>
      <c r="J4841" s="1">
        <v>1510</v>
      </c>
      <c r="K4841" s="1">
        <v>707</v>
      </c>
      <c r="L4841" s="1">
        <v>551</v>
      </c>
      <c r="M4841" s="1">
        <v>325</v>
      </c>
      <c r="N4841" s="1">
        <v>31</v>
      </c>
      <c r="O4841" s="1">
        <v>81</v>
      </c>
      <c r="P4841" s="6">
        <v>43</v>
      </c>
    </row>
    <row r="4842" spans="5:16" x14ac:dyDescent="0.3">
      <c r="E4842" s="3" t="s">
        <v>37</v>
      </c>
      <c r="F4842" s="4"/>
      <c r="G4842" s="5">
        <v>2918</v>
      </c>
      <c r="H4842" s="7">
        <v>1136</v>
      </c>
      <c r="I4842" s="1">
        <v>742</v>
      </c>
      <c r="J4842" s="1">
        <v>483</v>
      </c>
      <c r="K4842" s="1">
        <v>212</v>
      </c>
      <c r="L4842" s="1">
        <v>189</v>
      </c>
      <c r="M4842" s="1">
        <v>103</v>
      </c>
      <c r="N4842" s="1">
        <v>6</v>
      </c>
      <c r="O4842" s="1">
        <v>31</v>
      </c>
      <c r="P4842" s="6">
        <v>16</v>
      </c>
    </row>
    <row r="4843" spans="5:16" x14ac:dyDescent="0.3">
      <c r="E4843" s="3" t="s">
        <v>38</v>
      </c>
      <c r="F4843" s="4"/>
      <c r="G4843" s="5">
        <v>906</v>
      </c>
      <c r="H4843" s="7">
        <v>359</v>
      </c>
      <c r="I4843" s="1">
        <v>234</v>
      </c>
      <c r="J4843" s="1">
        <v>145</v>
      </c>
      <c r="K4843" s="1">
        <v>68</v>
      </c>
      <c r="L4843" s="1">
        <v>58</v>
      </c>
      <c r="M4843" s="1">
        <v>32</v>
      </c>
      <c r="N4843" s="1">
        <v>3</v>
      </c>
      <c r="O4843" s="1">
        <v>5</v>
      </c>
      <c r="P4843" s="6">
        <v>2</v>
      </c>
    </row>
    <row r="4844" spans="5:16" x14ac:dyDescent="0.3">
      <c r="E4844" s="3" t="s">
        <v>39</v>
      </c>
      <c r="F4844" s="4"/>
      <c r="G4844" s="5">
        <v>137</v>
      </c>
      <c r="H4844" s="7">
        <v>48</v>
      </c>
      <c r="I4844" s="1">
        <v>37</v>
      </c>
      <c r="J4844" s="1">
        <v>25</v>
      </c>
      <c r="K4844" s="1">
        <v>7</v>
      </c>
      <c r="L4844" s="1">
        <v>10</v>
      </c>
      <c r="M4844" s="1">
        <v>6</v>
      </c>
      <c r="N4844" s="1">
        <v>1</v>
      </c>
      <c r="O4844" s="1">
        <v>2</v>
      </c>
      <c r="P4844" s="6">
        <v>1</v>
      </c>
    </row>
    <row r="4845" spans="5:16" x14ac:dyDescent="0.3">
      <c r="E4845" s="3" t="s">
        <v>40</v>
      </c>
      <c r="F4845" s="4"/>
      <c r="G4845" s="5">
        <v>12</v>
      </c>
      <c r="H4845" s="7">
        <v>9</v>
      </c>
      <c r="I4845" s="1">
        <v>0</v>
      </c>
      <c r="J4845" s="1">
        <v>2</v>
      </c>
      <c r="K4845" s="1">
        <v>0</v>
      </c>
      <c r="L4845" s="1">
        <v>0</v>
      </c>
      <c r="M4845" s="1">
        <v>0</v>
      </c>
      <c r="N4845" s="1">
        <v>1</v>
      </c>
      <c r="O4845" s="1">
        <v>0</v>
      </c>
      <c r="P4845" s="6">
        <v>0</v>
      </c>
    </row>
    <row r="4846" spans="5:16" x14ac:dyDescent="0.3">
      <c r="E4846" s="3" t="s">
        <v>41</v>
      </c>
      <c r="F4846" s="4"/>
      <c r="G4846" s="5">
        <v>56</v>
      </c>
      <c r="H4846" s="7">
        <v>28</v>
      </c>
      <c r="I4846" s="1">
        <v>9</v>
      </c>
      <c r="J4846" s="1">
        <v>10</v>
      </c>
      <c r="K4846" s="1">
        <v>3</v>
      </c>
      <c r="L4846" s="1">
        <v>2</v>
      </c>
      <c r="M4846" s="1">
        <v>2</v>
      </c>
      <c r="N4846" s="1">
        <v>0</v>
      </c>
      <c r="O4846" s="1">
        <v>0</v>
      </c>
      <c r="P4846" s="6">
        <v>2</v>
      </c>
    </row>
    <row r="4847" spans="5:16" x14ac:dyDescent="0.3">
      <c r="E4847" s="3" t="s">
        <v>42</v>
      </c>
      <c r="F4847" s="4"/>
      <c r="G4847" s="5">
        <v>88</v>
      </c>
      <c r="H4847" s="7">
        <v>23</v>
      </c>
      <c r="I4847" s="1">
        <v>16</v>
      </c>
      <c r="J4847" s="1">
        <v>16</v>
      </c>
      <c r="K4847" s="1">
        <v>10</v>
      </c>
      <c r="L4847" s="1">
        <v>6</v>
      </c>
      <c r="M4847" s="1">
        <v>8</v>
      </c>
      <c r="N4847" s="1">
        <v>2</v>
      </c>
      <c r="O4847" s="1">
        <v>1</v>
      </c>
      <c r="P4847" s="6">
        <v>6</v>
      </c>
    </row>
    <row r="4848" spans="5:16" x14ac:dyDescent="0.3">
      <c r="E4848" s="3" t="s">
        <v>43</v>
      </c>
      <c r="F4848" s="4"/>
      <c r="G4848" s="5">
        <v>138</v>
      </c>
      <c r="H4848" s="7">
        <v>41</v>
      </c>
      <c r="I4848" s="1">
        <v>29</v>
      </c>
      <c r="J4848" s="1">
        <v>23</v>
      </c>
      <c r="K4848" s="1">
        <v>15</v>
      </c>
      <c r="L4848" s="1">
        <v>15</v>
      </c>
      <c r="M4848" s="1">
        <v>5</v>
      </c>
      <c r="N4848" s="1">
        <v>0</v>
      </c>
      <c r="O4848" s="1">
        <v>2</v>
      </c>
      <c r="P4848" s="6">
        <v>8</v>
      </c>
    </row>
    <row r="4849" spans="2:16" x14ac:dyDescent="0.3">
      <c r="E4849" s="3" t="s">
        <v>44</v>
      </c>
      <c r="F4849" s="4"/>
      <c r="G4849" s="5">
        <v>95</v>
      </c>
      <c r="H4849" s="7">
        <v>24</v>
      </c>
      <c r="I4849" s="1">
        <v>30</v>
      </c>
      <c r="J4849" s="1">
        <v>11</v>
      </c>
      <c r="K4849" s="1">
        <v>8</v>
      </c>
      <c r="L4849" s="1">
        <v>6</v>
      </c>
      <c r="M4849" s="1">
        <v>4</v>
      </c>
      <c r="N4849" s="1">
        <v>3</v>
      </c>
      <c r="O4849" s="1">
        <v>2</v>
      </c>
      <c r="P4849" s="6">
        <v>7</v>
      </c>
    </row>
    <row r="4850" spans="2:16" x14ac:dyDescent="0.3">
      <c r="E4850" s="3" t="s">
        <v>45</v>
      </c>
      <c r="F4850" s="4"/>
      <c r="G4850" s="5">
        <v>23</v>
      </c>
      <c r="H4850" s="7">
        <v>8</v>
      </c>
      <c r="I4850" s="1">
        <v>5</v>
      </c>
      <c r="J4850" s="1">
        <v>2</v>
      </c>
      <c r="K4850" s="1">
        <v>4</v>
      </c>
      <c r="L4850" s="1">
        <v>1</v>
      </c>
      <c r="M4850" s="1">
        <v>1</v>
      </c>
      <c r="N4850" s="1">
        <v>0</v>
      </c>
      <c r="O4850" s="1">
        <v>0</v>
      </c>
      <c r="P4850" s="6">
        <v>2</v>
      </c>
    </row>
    <row r="4851" spans="2:16" x14ac:dyDescent="0.3">
      <c r="E4851" s="3" t="s">
        <v>46</v>
      </c>
      <c r="F4851" s="4"/>
      <c r="G4851" s="5">
        <v>6</v>
      </c>
      <c r="H4851" s="7">
        <v>3</v>
      </c>
      <c r="I4851" s="1">
        <v>2</v>
      </c>
      <c r="J4851" s="1">
        <v>0</v>
      </c>
      <c r="K4851" s="1">
        <v>0</v>
      </c>
      <c r="L4851" s="1">
        <v>0</v>
      </c>
      <c r="M4851" s="1">
        <v>0</v>
      </c>
      <c r="N4851" s="1">
        <v>0</v>
      </c>
      <c r="O4851" s="1">
        <v>1</v>
      </c>
      <c r="P4851" s="6">
        <v>0</v>
      </c>
    </row>
    <row r="4852" spans="2:16" x14ac:dyDescent="0.3">
      <c r="E4852" s="52" t="s">
        <v>47</v>
      </c>
      <c r="F4852" s="48"/>
      <c r="G4852" s="49">
        <v>1</v>
      </c>
      <c r="H4852" s="61">
        <v>0</v>
      </c>
      <c r="I4852" s="28">
        <v>0</v>
      </c>
      <c r="J4852" s="28">
        <v>0</v>
      </c>
      <c r="K4852" s="28">
        <v>1</v>
      </c>
      <c r="L4852" s="28">
        <v>0</v>
      </c>
      <c r="M4852" s="28">
        <v>0</v>
      </c>
      <c r="N4852" s="28">
        <v>0</v>
      </c>
      <c r="O4852" s="28">
        <v>0</v>
      </c>
      <c r="P4852" s="62">
        <v>0</v>
      </c>
    </row>
    <row r="4854" spans="2:16" x14ac:dyDescent="0.3">
      <c r="B4854" s="35" t="str">
        <f xml:space="preserve"> HYPERLINK("#'目次'!B77", "[71]")</f>
        <v>[71]</v>
      </c>
      <c r="C4854" s="25" t="s">
        <v>2230</v>
      </c>
    </row>
    <row r="4855" spans="2:16" x14ac:dyDescent="0.3">
      <c r="C4855" s="83" t="s">
        <v>2231</v>
      </c>
    </row>
    <row r="4857" spans="2:16" x14ac:dyDescent="0.3">
      <c r="C4857" s="25" t="s">
        <v>15</v>
      </c>
    </row>
    <row r="4858" spans="2:16" ht="25" x14ac:dyDescent="0.3">
      <c r="E4858" s="95"/>
      <c r="F4858" s="96"/>
      <c r="G4858" s="37" t="s">
        <v>16</v>
      </c>
      <c r="H4858" s="41" t="s">
        <v>2221</v>
      </c>
      <c r="I4858" s="18" t="s">
        <v>2222</v>
      </c>
      <c r="J4858" s="18" t="s">
        <v>2223</v>
      </c>
      <c r="K4858" s="18" t="s">
        <v>2224</v>
      </c>
      <c r="L4858" s="18" t="s">
        <v>2225</v>
      </c>
      <c r="M4858" s="18" t="s">
        <v>2226</v>
      </c>
      <c r="N4858" s="18" t="s">
        <v>2227</v>
      </c>
      <c r="O4858" s="18" t="s">
        <v>22</v>
      </c>
      <c r="P4858" s="34" t="s">
        <v>23</v>
      </c>
    </row>
    <row r="4859" spans="2:16" x14ac:dyDescent="0.3">
      <c r="E4859" s="97"/>
      <c r="F4859" s="98"/>
      <c r="G4859" s="40"/>
      <c r="H4859" s="36"/>
      <c r="I4859" s="19"/>
      <c r="J4859" s="19"/>
      <c r="K4859" s="19"/>
      <c r="L4859" s="19"/>
      <c r="M4859" s="19"/>
      <c r="N4859" s="19"/>
      <c r="O4859" s="19"/>
      <c r="P4859" s="39"/>
    </row>
    <row r="4860" spans="2:16" x14ac:dyDescent="0.3">
      <c r="E4860" s="54" t="s">
        <v>16</v>
      </c>
      <c r="F4860" s="50"/>
      <c r="G4860" s="38">
        <v>38243</v>
      </c>
      <c r="H4860" s="20">
        <v>34961</v>
      </c>
      <c r="I4860" s="20">
        <v>1133</v>
      </c>
      <c r="J4860" s="20">
        <v>546</v>
      </c>
      <c r="K4860" s="20">
        <v>233</v>
      </c>
      <c r="L4860" s="20">
        <v>243</v>
      </c>
      <c r="M4860" s="20">
        <v>382</v>
      </c>
      <c r="N4860" s="20">
        <v>287</v>
      </c>
      <c r="O4860" s="20">
        <v>321</v>
      </c>
      <c r="P4860" s="51">
        <v>137</v>
      </c>
    </row>
    <row r="4861" spans="2:16" x14ac:dyDescent="0.3">
      <c r="E4861" s="3" t="s">
        <v>24</v>
      </c>
      <c r="F4861" s="4"/>
      <c r="G4861" s="29">
        <v>124</v>
      </c>
      <c r="H4861" s="32">
        <v>115</v>
      </c>
      <c r="I4861" s="17">
        <v>3</v>
      </c>
      <c r="J4861" s="17">
        <v>3</v>
      </c>
      <c r="K4861" s="17">
        <v>1</v>
      </c>
      <c r="L4861" s="17">
        <v>1</v>
      </c>
      <c r="M4861" s="17">
        <v>0</v>
      </c>
      <c r="N4861" s="17">
        <v>1</v>
      </c>
      <c r="O4861" s="17">
        <v>0</v>
      </c>
      <c r="P4861" s="33">
        <v>0</v>
      </c>
    </row>
    <row r="4862" spans="2:16" x14ac:dyDescent="0.3">
      <c r="E4862" s="3" t="s">
        <v>25</v>
      </c>
      <c r="F4862" s="4"/>
      <c r="G4862" s="5">
        <v>508</v>
      </c>
      <c r="H4862" s="7">
        <v>405</v>
      </c>
      <c r="I4862" s="1">
        <v>53</v>
      </c>
      <c r="J4862" s="1">
        <v>21</v>
      </c>
      <c r="K4862" s="1">
        <v>4</v>
      </c>
      <c r="L4862" s="1">
        <v>5</v>
      </c>
      <c r="M4862" s="1">
        <v>3</v>
      </c>
      <c r="N4862" s="1">
        <v>12</v>
      </c>
      <c r="O4862" s="1">
        <v>5</v>
      </c>
      <c r="P4862" s="6">
        <v>0</v>
      </c>
    </row>
    <row r="4863" spans="2:16" x14ac:dyDescent="0.3">
      <c r="E4863" s="3" t="s">
        <v>26</v>
      </c>
      <c r="F4863" s="4"/>
      <c r="G4863" s="5">
        <v>2291</v>
      </c>
      <c r="H4863" s="7">
        <v>2105</v>
      </c>
      <c r="I4863" s="1">
        <v>71</v>
      </c>
      <c r="J4863" s="1">
        <v>34</v>
      </c>
      <c r="K4863" s="1">
        <v>18</v>
      </c>
      <c r="L4863" s="1">
        <v>7</v>
      </c>
      <c r="M4863" s="1">
        <v>25</v>
      </c>
      <c r="N4863" s="1">
        <v>17</v>
      </c>
      <c r="O4863" s="1">
        <v>9</v>
      </c>
      <c r="P4863" s="6">
        <v>5</v>
      </c>
    </row>
    <row r="4864" spans="2:16" x14ac:dyDescent="0.3">
      <c r="E4864" s="3" t="s">
        <v>27</v>
      </c>
      <c r="F4864" s="4"/>
      <c r="G4864" s="5">
        <v>3766</v>
      </c>
      <c r="H4864" s="7">
        <v>3459</v>
      </c>
      <c r="I4864" s="1">
        <v>99</v>
      </c>
      <c r="J4864" s="1">
        <v>41</v>
      </c>
      <c r="K4864" s="1">
        <v>24</v>
      </c>
      <c r="L4864" s="1">
        <v>24</v>
      </c>
      <c r="M4864" s="1">
        <v>52</v>
      </c>
      <c r="N4864" s="1">
        <v>28</v>
      </c>
      <c r="O4864" s="1">
        <v>26</v>
      </c>
      <c r="P4864" s="6">
        <v>13</v>
      </c>
    </row>
    <row r="4865" spans="5:16" x14ac:dyDescent="0.3">
      <c r="E4865" s="3" t="s">
        <v>28</v>
      </c>
      <c r="F4865" s="4"/>
      <c r="G4865" s="5">
        <v>3286</v>
      </c>
      <c r="H4865" s="7">
        <v>2876</v>
      </c>
      <c r="I4865" s="1">
        <v>111</v>
      </c>
      <c r="J4865" s="1">
        <v>62</v>
      </c>
      <c r="K4865" s="1">
        <v>20</v>
      </c>
      <c r="L4865" s="1">
        <v>28</v>
      </c>
      <c r="M4865" s="1">
        <v>75</v>
      </c>
      <c r="N4865" s="1">
        <v>56</v>
      </c>
      <c r="O4865" s="1">
        <v>42</v>
      </c>
      <c r="P4865" s="6">
        <v>16</v>
      </c>
    </row>
    <row r="4866" spans="5:16" x14ac:dyDescent="0.3">
      <c r="E4866" s="3" t="s">
        <v>29</v>
      </c>
      <c r="F4866" s="4"/>
      <c r="G4866" s="5">
        <v>2045</v>
      </c>
      <c r="H4866" s="7">
        <v>1759</v>
      </c>
      <c r="I4866" s="1">
        <v>79</v>
      </c>
      <c r="J4866" s="1">
        <v>45</v>
      </c>
      <c r="K4866" s="1">
        <v>20</v>
      </c>
      <c r="L4866" s="1">
        <v>26</v>
      </c>
      <c r="M4866" s="1">
        <v>39</v>
      </c>
      <c r="N4866" s="1">
        <v>43</v>
      </c>
      <c r="O4866" s="1">
        <v>24</v>
      </c>
      <c r="P4866" s="6">
        <v>10</v>
      </c>
    </row>
    <row r="4867" spans="5:16" x14ac:dyDescent="0.3">
      <c r="E4867" s="3" t="s">
        <v>30</v>
      </c>
      <c r="F4867" s="4"/>
      <c r="G4867" s="5">
        <v>1137</v>
      </c>
      <c r="H4867" s="7">
        <v>942</v>
      </c>
      <c r="I4867" s="1">
        <v>53</v>
      </c>
      <c r="J4867" s="1">
        <v>30</v>
      </c>
      <c r="K4867" s="1">
        <v>16</v>
      </c>
      <c r="L4867" s="1">
        <v>18</v>
      </c>
      <c r="M4867" s="1">
        <v>24</v>
      </c>
      <c r="N4867" s="1">
        <v>17</v>
      </c>
      <c r="O4867" s="1">
        <v>30</v>
      </c>
      <c r="P4867" s="6">
        <v>7</v>
      </c>
    </row>
    <row r="4868" spans="5:16" x14ac:dyDescent="0.3">
      <c r="E4868" s="3" t="s">
        <v>31</v>
      </c>
      <c r="F4868" s="4"/>
      <c r="G4868" s="5">
        <v>207</v>
      </c>
      <c r="H4868" s="7">
        <v>167</v>
      </c>
      <c r="I4868" s="1">
        <v>9</v>
      </c>
      <c r="J4868" s="1">
        <v>14</v>
      </c>
      <c r="K4868" s="1">
        <v>2</v>
      </c>
      <c r="L4868" s="1">
        <v>2</v>
      </c>
      <c r="M4868" s="1">
        <v>6</v>
      </c>
      <c r="N4868" s="1">
        <v>4</v>
      </c>
      <c r="O4868" s="1">
        <v>2</v>
      </c>
      <c r="P4868" s="6">
        <v>1</v>
      </c>
    </row>
    <row r="4869" spans="5:16" x14ac:dyDescent="0.3">
      <c r="E4869" s="3" t="s">
        <v>32</v>
      </c>
      <c r="F4869" s="4"/>
      <c r="G4869" s="5">
        <v>256</v>
      </c>
      <c r="H4869" s="7">
        <v>234</v>
      </c>
      <c r="I4869" s="1">
        <v>11</v>
      </c>
      <c r="J4869" s="1">
        <v>4</v>
      </c>
      <c r="K4869" s="1">
        <v>2</v>
      </c>
      <c r="L4869" s="1">
        <v>0</v>
      </c>
      <c r="M4869" s="1">
        <v>0</v>
      </c>
      <c r="N4869" s="1">
        <v>3</v>
      </c>
      <c r="O4869" s="1">
        <v>2</v>
      </c>
      <c r="P4869" s="6">
        <v>0</v>
      </c>
    </row>
    <row r="4870" spans="5:16" x14ac:dyDescent="0.3">
      <c r="E4870" s="3" t="s">
        <v>33</v>
      </c>
      <c r="F4870" s="4"/>
      <c r="G4870" s="5">
        <v>1498</v>
      </c>
      <c r="H4870" s="7">
        <v>1213</v>
      </c>
      <c r="I4870" s="1">
        <v>163</v>
      </c>
      <c r="J4870" s="1">
        <v>56</v>
      </c>
      <c r="K4870" s="1">
        <v>19</v>
      </c>
      <c r="L4870" s="1">
        <v>9</v>
      </c>
      <c r="M4870" s="1">
        <v>16</v>
      </c>
      <c r="N4870" s="1">
        <v>15</v>
      </c>
      <c r="O4870" s="1">
        <v>6</v>
      </c>
      <c r="P4870" s="6">
        <v>1</v>
      </c>
    </row>
    <row r="4871" spans="5:16" x14ac:dyDescent="0.3">
      <c r="E4871" s="3" t="s">
        <v>34</v>
      </c>
      <c r="F4871" s="4"/>
      <c r="G4871" s="5">
        <v>4561</v>
      </c>
      <c r="H4871" s="7">
        <v>4229</v>
      </c>
      <c r="I4871" s="1">
        <v>143</v>
      </c>
      <c r="J4871" s="1">
        <v>59</v>
      </c>
      <c r="K4871" s="1">
        <v>29</v>
      </c>
      <c r="L4871" s="1">
        <v>21</v>
      </c>
      <c r="M4871" s="1">
        <v>24</v>
      </c>
      <c r="N4871" s="1">
        <v>25</v>
      </c>
      <c r="O4871" s="1">
        <v>26</v>
      </c>
      <c r="P4871" s="6">
        <v>5</v>
      </c>
    </row>
    <row r="4872" spans="5:16" x14ac:dyDescent="0.3">
      <c r="E4872" s="3" t="s">
        <v>35</v>
      </c>
      <c r="F4872" s="4"/>
      <c r="G4872" s="5">
        <v>8270</v>
      </c>
      <c r="H4872" s="7">
        <v>7896</v>
      </c>
      <c r="I4872" s="1">
        <v>122</v>
      </c>
      <c r="J4872" s="1">
        <v>64</v>
      </c>
      <c r="K4872" s="1">
        <v>29</v>
      </c>
      <c r="L4872" s="1">
        <v>34</v>
      </c>
      <c r="M4872" s="1">
        <v>38</v>
      </c>
      <c r="N4872" s="1">
        <v>27</v>
      </c>
      <c r="O4872" s="1">
        <v>39</v>
      </c>
      <c r="P4872" s="6">
        <v>21</v>
      </c>
    </row>
    <row r="4873" spans="5:16" x14ac:dyDescent="0.3">
      <c r="E4873" s="3" t="s">
        <v>36</v>
      </c>
      <c r="F4873" s="4"/>
      <c r="G4873" s="5">
        <v>6972</v>
      </c>
      <c r="H4873" s="7">
        <v>6547</v>
      </c>
      <c r="I4873" s="1">
        <v>136</v>
      </c>
      <c r="J4873" s="1">
        <v>66</v>
      </c>
      <c r="K4873" s="1">
        <v>29</v>
      </c>
      <c r="L4873" s="1">
        <v>41</v>
      </c>
      <c r="M4873" s="1">
        <v>48</v>
      </c>
      <c r="N4873" s="1">
        <v>21</v>
      </c>
      <c r="O4873" s="1">
        <v>59</v>
      </c>
      <c r="P4873" s="6">
        <v>25</v>
      </c>
    </row>
    <row r="4874" spans="5:16" x14ac:dyDescent="0.3">
      <c r="E4874" s="3" t="s">
        <v>37</v>
      </c>
      <c r="F4874" s="4"/>
      <c r="G4874" s="5">
        <v>2296</v>
      </c>
      <c r="H4874" s="7">
        <v>2123</v>
      </c>
      <c r="I4874" s="1">
        <v>40</v>
      </c>
      <c r="J4874" s="1">
        <v>32</v>
      </c>
      <c r="K4874" s="1">
        <v>14</v>
      </c>
      <c r="L4874" s="1">
        <v>18</v>
      </c>
      <c r="M4874" s="1">
        <v>20</v>
      </c>
      <c r="N4874" s="1">
        <v>7</v>
      </c>
      <c r="O4874" s="1">
        <v>27</v>
      </c>
      <c r="P4874" s="6">
        <v>15</v>
      </c>
    </row>
    <row r="4875" spans="5:16" x14ac:dyDescent="0.3">
      <c r="E4875" s="3" t="s">
        <v>38</v>
      </c>
      <c r="F4875" s="4"/>
      <c r="G4875" s="5">
        <v>616</v>
      </c>
      <c r="H4875" s="7">
        <v>539</v>
      </c>
      <c r="I4875" s="1">
        <v>23</v>
      </c>
      <c r="J4875" s="1">
        <v>7</v>
      </c>
      <c r="K4875" s="1">
        <v>4</v>
      </c>
      <c r="L4875" s="1">
        <v>6</v>
      </c>
      <c r="M4875" s="1">
        <v>8</v>
      </c>
      <c r="N4875" s="1">
        <v>7</v>
      </c>
      <c r="O4875" s="1">
        <v>15</v>
      </c>
      <c r="P4875" s="6">
        <v>7</v>
      </c>
    </row>
    <row r="4876" spans="5:16" x14ac:dyDescent="0.3">
      <c r="E4876" s="3" t="s">
        <v>39</v>
      </c>
      <c r="F4876" s="4"/>
      <c r="G4876" s="5">
        <v>72</v>
      </c>
      <c r="H4876" s="7">
        <v>57</v>
      </c>
      <c r="I4876" s="1">
        <v>5</v>
      </c>
      <c r="J4876" s="1">
        <v>3</v>
      </c>
      <c r="K4876" s="1">
        <v>1</v>
      </c>
      <c r="L4876" s="1">
        <v>2</v>
      </c>
      <c r="M4876" s="1">
        <v>1</v>
      </c>
      <c r="N4876" s="1">
        <v>0</v>
      </c>
      <c r="O4876" s="1">
        <v>2</v>
      </c>
      <c r="P4876" s="6">
        <v>1</v>
      </c>
    </row>
    <row r="4877" spans="5:16" x14ac:dyDescent="0.3">
      <c r="E4877" s="3" t="s">
        <v>40</v>
      </c>
      <c r="F4877" s="4"/>
      <c r="G4877" s="5">
        <v>12</v>
      </c>
      <c r="H4877" s="7">
        <v>11</v>
      </c>
      <c r="I4877" s="1">
        <v>1</v>
      </c>
      <c r="J4877" s="1">
        <v>0</v>
      </c>
      <c r="K4877" s="1">
        <v>0</v>
      </c>
      <c r="L4877" s="1">
        <v>0</v>
      </c>
      <c r="M4877" s="1">
        <v>0</v>
      </c>
      <c r="N4877" s="1">
        <v>0</v>
      </c>
      <c r="O4877" s="1">
        <v>0</v>
      </c>
      <c r="P4877" s="6">
        <v>0</v>
      </c>
    </row>
    <row r="4878" spans="5:16" x14ac:dyDescent="0.3">
      <c r="E4878" s="3" t="s">
        <v>41</v>
      </c>
      <c r="F4878" s="4"/>
      <c r="G4878" s="5">
        <v>35</v>
      </c>
      <c r="H4878" s="7">
        <v>24</v>
      </c>
      <c r="I4878" s="1">
        <v>5</v>
      </c>
      <c r="J4878" s="1">
        <v>3</v>
      </c>
      <c r="K4878" s="1">
        <v>1</v>
      </c>
      <c r="L4878" s="1">
        <v>0</v>
      </c>
      <c r="M4878" s="1">
        <v>0</v>
      </c>
      <c r="N4878" s="1">
        <v>2</v>
      </c>
      <c r="O4878" s="1">
        <v>0</v>
      </c>
      <c r="P4878" s="6">
        <v>0</v>
      </c>
    </row>
    <row r="4879" spans="5:16" x14ac:dyDescent="0.3">
      <c r="E4879" s="3" t="s">
        <v>42</v>
      </c>
      <c r="F4879" s="4"/>
      <c r="G4879" s="5">
        <v>58</v>
      </c>
      <c r="H4879" s="7">
        <v>52</v>
      </c>
      <c r="I4879" s="1">
        <v>2</v>
      </c>
      <c r="J4879" s="1">
        <v>1</v>
      </c>
      <c r="K4879" s="1">
        <v>0</v>
      </c>
      <c r="L4879" s="1">
        <v>0</v>
      </c>
      <c r="M4879" s="1">
        <v>1</v>
      </c>
      <c r="N4879" s="1">
        <v>0</v>
      </c>
      <c r="O4879" s="1">
        <v>2</v>
      </c>
      <c r="P4879" s="6">
        <v>0</v>
      </c>
    </row>
    <row r="4880" spans="5:16" x14ac:dyDescent="0.3">
      <c r="E4880" s="3" t="s">
        <v>43</v>
      </c>
      <c r="F4880" s="4"/>
      <c r="G4880" s="5">
        <v>87</v>
      </c>
      <c r="H4880" s="7">
        <v>79</v>
      </c>
      <c r="I4880" s="1">
        <v>3</v>
      </c>
      <c r="J4880" s="1">
        <v>0</v>
      </c>
      <c r="K4880" s="1">
        <v>0</v>
      </c>
      <c r="L4880" s="1">
        <v>0</v>
      </c>
      <c r="M4880" s="1">
        <v>1</v>
      </c>
      <c r="N4880" s="1">
        <v>0</v>
      </c>
      <c r="O4880" s="1">
        <v>2</v>
      </c>
      <c r="P4880" s="6">
        <v>2</v>
      </c>
    </row>
    <row r="4881" spans="2:18" x14ac:dyDescent="0.3">
      <c r="E4881" s="3" t="s">
        <v>44</v>
      </c>
      <c r="F4881" s="4"/>
      <c r="G4881" s="5">
        <v>60</v>
      </c>
      <c r="H4881" s="7">
        <v>54</v>
      </c>
      <c r="I4881" s="1">
        <v>1</v>
      </c>
      <c r="J4881" s="1">
        <v>1</v>
      </c>
      <c r="K4881" s="1">
        <v>0</v>
      </c>
      <c r="L4881" s="1">
        <v>0</v>
      </c>
      <c r="M4881" s="1">
        <v>1</v>
      </c>
      <c r="N4881" s="1">
        <v>0</v>
      </c>
      <c r="O4881" s="1">
        <v>1</v>
      </c>
      <c r="P4881" s="6">
        <v>2</v>
      </c>
    </row>
    <row r="4882" spans="2:18" x14ac:dyDescent="0.3">
      <c r="E4882" s="3" t="s">
        <v>45</v>
      </c>
      <c r="F4882" s="4"/>
      <c r="G4882" s="5">
        <v>9</v>
      </c>
      <c r="H4882" s="7">
        <v>8</v>
      </c>
      <c r="I4882" s="1">
        <v>0</v>
      </c>
      <c r="J4882" s="1">
        <v>0</v>
      </c>
      <c r="K4882" s="1">
        <v>0</v>
      </c>
      <c r="L4882" s="1">
        <v>0</v>
      </c>
      <c r="M4882" s="1">
        <v>0</v>
      </c>
      <c r="N4882" s="1">
        <v>0</v>
      </c>
      <c r="O4882" s="1">
        <v>0</v>
      </c>
      <c r="P4882" s="6">
        <v>1</v>
      </c>
    </row>
    <row r="4883" spans="2:18" x14ac:dyDescent="0.3">
      <c r="E4883" s="3" t="s">
        <v>46</v>
      </c>
      <c r="F4883" s="4"/>
      <c r="G4883" s="5">
        <v>2</v>
      </c>
      <c r="H4883" s="7">
        <v>2</v>
      </c>
      <c r="I4883" s="1">
        <v>0</v>
      </c>
      <c r="J4883" s="1">
        <v>0</v>
      </c>
      <c r="K4883" s="1">
        <v>0</v>
      </c>
      <c r="L4883" s="1">
        <v>0</v>
      </c>
      <c r="M4883" s="1">
        <v>0</v>
      </c>
      <c r="N4883" s="1">
        <v>0</v>
      </c>
      <c r="O4883" s="1">
        <v>0</v>
      </c>
      <c r="P4883" s="6">
        <v>0</v>
      </c>
    </row>
    <row r="4884" spans="2:18" x14ac:dyDescent="0.3">
      <c r="E4884" s="52" t="s">
        <v>47</v>
      </c>
      <c r="F4884" s="48"/>
      <c r="G4884" s="49">
        <v>1</v>
      </c>
      <c r="H4884" s="61">
        <v>0</v>
      </c>
      <c r="I4884" s="28">
        <v>0</v>
      </c>
      <c r="J4884" s="28">
        <v>0</v>
      </c>
      <c r="K4884" s="28">
        <v>0</v>
      </c>
      <c r="L4884" s="28">
        <v>1</v>
      </c>
      <c r="M4884" s="28">
        <v>0</v>
      </c>
      <c r="N4884" s="28">
        <v>0</v>
      </c>
      <c r="O4884" s="28">
        <v>0</v>
      </c>
      <c r="P4884" s="62">
        <v>0</v>
      </c>
    </row>
    <row r="4886" spans="2:18" x14ac:dyDescent="0.3">
      <c r="B4886" s="35" t="str">
        <f xml:space="preserve"> HYPERLINK("#'目次'!B78", "[72]")</f>
        <v>[72]</v>
      </c>
      <c r="C4886" s="25" t="s">
        <v>2235</v>
      </c>
    </row>
    <row r="4889" spans="2:18" x14ac:dyDescent="0.3">
      <c r="C4889" s="25" t="s">
        <v>15</v>
      </c>
    </row>
    <row r="4890" spans="2:18" ht="75" x14ac:dyDescent="0.3">
      <c r="E4890" s="95"/>
      <c r="F4890" s="96"/>
      <c r="G4890" s="37" t="s">
        <v>16</v>
      </c>
      <c r="H4890" s="41" t="s">
        <v>2236</v>
      </c>
      <c r="I4890" s="18" t="s">
        <v>2237</v>
      </c>
      <c r="J4890" s="18" t="s">
        <v>2238</v>
      </c>
      <c r="K4890" s="18" t="s">
        <v>2239</v>
      </c>
      <c r="L4890" s="18" t="s">
        <v>2240</v>
      </c>
      <c r="M4890" s="18" t="s">
        <v>2241</v>
      </c>
      <c r="N4890" s="18" t="s">
        <v>2242</v>
      </c>
      <c r="O4890" s="18" t="s">
        <v>2243</v>
      </c>
      <c r="P4890" s="18" t="s">
        <v>2244</v>
      </c>
      <c r="Q4890" s="18" t="s">
        <v>22</v>
      </c>
      <c r="R4890" s="34" t="s">
        <v>23</v>
      </c>
    </row>
    <row r="4891" spans="2:18" x14ac:dyDescent="0.3">
      <c r="E4891" s="97"/>
      <c r="F4891" s="98"/>
      <c r="G4891" s="40"/>
      <c r="H4891" s="36"/>
      <c r="I4891" s="19"/>
      <c r="J4891" s="19"/>
      <c r="K4891" s="19"/>
      <c r="L4891" s="19"/>
      <c r="M4891" s="19"/>
      <c r="N4891" s="19"/>
      <c r="O4891" s="19"/>
      <c r="P4891" s="19"/>
      <c r="Q4891" s="19"/>
      <c r="R4891" s="39"/>
    </row>
    <row r="4892" spans="2:18" x14ac:dyDescent="0.3">
      <c r="E4892" s="54" t="s">
        <v>16</v>
      </c>
      <c r="F4892" s="50"/>
      <c r="G4892" s="38">
        <v>55336</v>
      </c>
      <c r="H4892" s="20">
        <v>5009</v>
      </c>
      <c r="I4892" s="20">
        <v>2456</v>
      </c>
      <c r="J4892" s="20">
        <v>2045</v>
      </c>
      <c r="K4892" s="20">
        <v>24539</v>
      </c>
      <c r="L4892" s="20">
        <v>7909</v>
      </c>
      <c r="M4892" s="20">
        <v>2231</v>
      </c>
      <c r="N4892" s="20">
        <v>2553</v>
      </c>
      <c r="O4892" s="20">
        <v>32004</v>
      </c>
      <c r="P4892" s="20">
        <v>22838</v>
      </c>
      <c r="Q4892" s="20">
        <v>209</v>
      </c>
      <c r="R4892" s="51">
        <v>285</v>
      </c>
    </row>
    <row r="4893" spans="2:18" x14ac:dyDescent="0.3">
      <c r="E4893" s="3" t="s">
        <v>24</v>
      </c>
      <c r="F4893" s="4"/>
      <c r="G4893" s="29">
        <v>144</v>
      </c>
      <c r="H4893" s="32">
        <v>22</v>
      </c>
      <c r="I4893" s="17">
        <v>3</v>
      </c>
      <c r="J4893" s="17">
        <v>5</v>
      </c>
      <c r="K4893" s="17">
        <v>71</v>
      </c>
      <c r="L4893" s="17">
        <v>10</v>
      </c>
      <c r="M4893" s="17">
        <v>3</v>
      </c>
      <c r="N4893" s="17">
        <v>10</v>
      </c>
      <c r="O4893" s="17">
        <v>90</v>
      </c>
      <c r="P4893" s="17">
        <v>52</v>
      </c>
      <c r="Q4893" s="17">
        <v>1</v>
      </c>
      <c r="R4893" s="33">
        <v>1</v>
      </c>
    </row>
    <row r="4894" spans="2:18" x14ac:dyDescent="0.3">
      <c r="E4894" s="3" t="s">
        <v>25</v>
      </c>
      <c r="F4894" s="4"/>
      <c r="G4894" s="5">
        <v>1073</v>
      </c>
      <c r="H4894" s="7">
        <v>86</v>
      </c>
      <c r="I4894" s="1">
        <v>20</v>
      </c>
      <c r="J4894" s="1">
        <v>32</v>
      </c>
      <c r="K4894" s="1">
        <v>484</v>
      </c>
      <c r="L4894" s="1">
        <v>133</v>
      </c>
      <c r="M4894" s="1">
        <v>28</v>
      </c>
      <c r="N4894" s="1">
        <v>31</v>
      </c>
      <c r="O4894" s="1">
        <v>599</v>
      </c>
      <c r="P4894" s="1">
        <v>470</v>
      </c>
      <c r="Q4894" s="1">
        <v>3</v>
      </c>
      <c r="R4894" s="6">
        <v>1</v>
      </c>
    </row>
    <row r="4895" spans="2:18" x14ac:dyDescent="0.3">
      <c r="E4895" s="3" t="s">
        <v>26</v>
      </c>
      <c r="F4895" s="4"/>
      <c r="G4895" s="5">
        <v>3737</v>
      </c>
      <c r="H4895" s="7">
        <v>216</v>
      </c>
      <c r="I4895" s="1">
        <v>62</v>
      </c>
      <c r="J4895" s="1">
        <v>37</v>
      </c>
      <c r="K4895" s="1">
        <v>1766</v>
      </c>
      <c r="L4895" s="1">
        <v>703</v>
      </c>
      <c r="M4895" s="1">
        <v>56</v>
      </c>
      <c r="N4895" s="1">
        <v>116</v>
      </c>
      <c r="O4895" s="1">
        <v>2165</v>
      </c>
      <c r="P4895" s="1">
        <v>1557</v>
      </c>
      <c r="Q4895" s="1">
        <v>8</v>
      </c>
      <c r="R4895" s="6">
        <v>7</v>
      </c>
    </row>
    <row r="4896" spans="2:18" x14ac:dyDescent="0.3">
      <c r="E4896" s="3" t="s">
        <v>27</v>
      </c>
      <c r="F4896" s="4"/>
      <c r="G4896" s="5">
        <v>6583</v>
      </c>
      <c r="H4896" s="7">
        <v>462</v>
      </c>
      <c r="I4896" s="1">
        <v>172</v>
      </c>
      <c r="J4896" s="1">
        <v>87</v>
      </c>
      <c r="K4896" s="1">
        <v>3168</v>
      </c>
      <c r="L4896" s="1">
        <v>1251</v>
      </c>
      <c r="M4896" s="1">
        <v>133</v>
      </c>
      <c r="N4896" s="1">
        <v>211</v>
      </c>
      <c r="O4896" s="1">
        <v>3916</v>
      </c>
      <c r="P4896" s="1">
        <v>2631</v>
      </c>
      <c r="Q4896" s="1">
        <v>17</v>
      </c>
      <c r="R4896" s="6">
        <v>19</v>
      </c>
    </row>
    <row r="4897" spans="5:18" x14ac:dyDescent="0.3">
      <c r="E4897" s="3" t="s">
        <v>28</v>
      </c>
      <c r="F4897" s="4"/>
      <c r="G4897" s="5">
        <v>8475</v>
      </c>
      <c r="H4897" s="7">
        <v>471</v>
      </c>
      <c r="I4897" s="1">
        <v>108</v>
      </c>
      <c r="J4897" s="1">
        <v>142</v>
      </c>
      <c r="K4897" s="1">
        <v>4324</v>
      </c>
      <c r="L4897" s="1">
        <v>1919</v>
      </c>
      <c r="M4897" s="1">
        <v>149</v>
      </c>
      <c r="N4897" s="1">
        <v>276</v>
      </c>
      <c r="O4897" s="1">
        <v>5215</v>
      </c>
      <c r="P4897" s="1">
        <v>3224</v>
      </c>
      <c r="Q4897" s="1">
        <v>17</v>
      </c>
      <c r="R4897" s="6">
        <v>19</v>
      </c>
    </row>
    <row r="4898" spans="5:18" x14ac:dyDescent="0.3">
      <c r="E4898" s="3" t="s">
        <v>29</v>
      </c>
      <c r="F4898" s="4"/>
      <c r="G4898" s="5">
        <v>4017</v>
      </c>
      <c r="H4898" s="7">
        <v>255</v>
      </c>
      <c r="I4898" s="1">
        <v>57</v>
      </c>
      <c r="J4898" s="1">
        <v>133</v>
      </c>
      <c r="K4898" s="1">
        <v>1822</v>
      </c>
      <c r="L4898" s="1">
        <v>706</v>
      </c>
      <c r="M4898" s="1">
        <v>153</v>
      </c>
      <c r="N4898" s="1">
        <v>179</v>
      </c>
      <c r="O4898" s="1">
        <v>2303</v>
      </c>
      <c r="P4898" s="1">
        <v>1693</v>
      </c>
      <c r="Q4898" s="1">
        <v>8</v>
      </c>
      <c r="R4898" s="6">
        <v>13</v>
      </c>
    </row>
    <row r="4899" spans="5:18" x14ac:dyDescent="0.3">
      <c r="E4899" s="3" t="s">
        <v>30</v>
      </c>
      <c r="F4899" s="4"/>
      <c r="G4899" s="5">
        <v>1579</v>
      </c>
      <c r="H4899" s="7">
        <v>145</v>
      </c>
      <c r="I4899" s="1">
        <v>52</v>
      </c>
      <c r="J4899" s="1">
        <v>86</v>
      </c>
      <c r="K4899" s="1">
        <v>652</v>
      </c>
      <c r="L4899" s="1">
        <v>161</v>
      </c>
      <c r="M4899" s="1">
        <v>93</v>
      </c>
      <c r="N4899" s="1">
        <v>102</v>
      </c>
      <c r="O4899" s="1">
        <v>892</v>
      </c>
      <c r="P4899" s="1">
        <v>673</v>
      </c>
      <c r="Q4899" s="1">
        <v>3</v>
      </c>
      <c r="R4899" s="6">
        <v>11</v>
      </c>
    </row>
    <row r="4900" spans="5:18" x14ac:dyDescent="0.3">
      <c r="E4900" s="3" t="s">
        <v>31</v>
      </c>
      <c r="F4900" s="4"/>
      <c r="G4900" s="5">
        <v>247</v>
      </c>
      <c r="H4900" s="7">
        <v>22</v>
      </c>
      <c r="I4900" s="1">
        <v>9</v>
      </c>
      <c r="J4900" s="1">
        <v>13</v>
      </c>
      <c r="K4900" s="1">
        <v>112</v>
      </c>
      <c r="L4900" s="1">
        <v>35</v>
      </c>
      <c r="M4900" s="1">
        <v>11</v>
      </c>
      <c r="N4900" s="1">
        <v>28</v>
      </c>
      <c r="O4900" s="1">
        <v>153</v>
      </c>
      <c r="P4900" s="1">
        <v>94</v>
      </c>
      <c r="Q4900" s="1">
        <v>0</v>
      </c>
      <c r="R4900" s="6">
        <v>0</v>
      </c>
    </row>
    <row r="4901" spans="5:18" x14ac:dyDescent="0.3">
      <c r="E4901" s="3" t="s">
        <v>32</v>
      </c>
      <c r="F4901" s="4"/>
      <c r="G4901" s="5">
        <v>298</v>
      </c>
      <c r="H4901" s="7">
        <v>48</v>
      </c>
      <c r="I4901" s="1">
        <v>12</v>
      </c>
      <c r="J4901" s="1">
        <v>16</v>
      </c>
      <c r="K4901" s="1">
        <v>100</v>
      </c>
      <c r="L4901" s="1">
        <v>23</v>
      </c>
      <c r="M4901" s="1">
        <v>8</v>
      </c>
      <c r="N4901" s="1">
        <v>15</v>
      </c>
      <c r="O4901" s="1">
        <v>162</v>
      </c>
      <c r="P4901" s="1">
        <v>130</v>
      </c>
      <c r="Q4901" s="1">
        <v>6</v>
      </c>
      <c r="R4901" s="6">
        <v>0</v>
      </c>
    </row>
    <row r="4902" spans="5:18" x14ac:dyDescent="0.3">
      <c r="E4902" s="3" t="s">
        <v>33</v>
      </c>
      <c r="F4902" s="4"/>
      <c r="G4902" s="5">
        <v>2148</v>
      </c>
      <c r="H4902" s="7">
        <v>131</v>
      </c>
      <c r="I4902" s="1">
        <v>53</v>
      </c>
      <c r="J4902" s="1">
        <v>60</v>
      </c>
      <c r="K4902" s="1">
        <v>709</v>
      </c>
      <c r="L4902" s="1">
        <v>222</v>
      </c>
      <c r="M4902" s="1">
        <v>75</v>
      </c>
      <c r="N4902" s="1">
        <v>82</v>
      </c>
      <c r="O4902" s="1">
        <v>1012</v>
      </c>
      <c r="P4902" s="1">
        <v>1122</v>
      </c>
      <c r="Q4902" s="1">
        <v>11</v>
      </c>
      <c r="R4902" s="6">
        <v>3</v>
      </c>
    </row>
    <row r="4903" spans="5:18" x14ac:dyDescent="0.3">
      <c r="E4903" s="3" t="s">
        <v>34</v>
      </c>
      <c r="F4903" s="4"/>
      <c r="G4903" s="5">
        <v>5324</v>
      </c>
      <c r="H4903" s="7">
        <v>383</v>
      </c>
      <c r="I4903" s="1">
        <v>227</v>
      </c>
      <c r="J4903" s="1">
        <v>163</v>
      </c>
      <c r="K4903" s="1">
        <v>1882</v>
      </c>
      <c r="L4903" s="1">
        <v>566</v>
      </c>
      <c r="M4903" s="1">
        <v>191</v>
      </c>
      <c r="N4903" s="1">
        <v>211</v>
      </c>
      <c r="O4903" s="1">
        <v>2628</v>
      </c>
      <c r="P4903" s="1">
        <v>2642</v>
      </c>
      <c r="Q4903" s="1">
        <v>40</v>
      </c>
      <c r="R4903" s="6">
        <v>14</v>
      </c>
    </row>
    <row r="4904" spans="5:18" x14ac:dyDescent="0.3">
      <c r="E4904" s="3" t="s">
        <v>35</v>
      </c>
      <c r="F4904" s="4"/>
      <c r="G4904" s="5">
        <v>9153</v>
      </c>
      <c r="H4904" s="7">
        <v>1089</v>
      </c>
      <c r="I4904" s="1">
        <v>781</v>
      </c>
      <c r="J4904" s="1">
        <v>461</v>
      </c>
      <c r="K4904" s="1">
        <v>3757</v>
      </c>
      <c r="L4904" s="1">
        <v>1026</v>
      </c>
      <c r="M4904" s="1">
        <v>417</v>
      </c>
      <c r="N4904" s="1">
        <v>515</v>
      </c>
      <c r="O4904" s="1">
        <v>5303</v>
      </c>
      <c r="P4904" s="1">
        <v>3740</v>
      </c>
      <c r="Q4904" s="1">
        <v>57</v>
      </c>
      <c r="R4904" s="6">
        <v>53</v>
      </c>
    </row>
    <row r="4905" spans="5:18" x14ac:dyDescent="0.3">
      <c r="E4905" s="3" t="s">
        <v>36</v>
      </c>
      <c r="F4905" s="4"/>
      <c r="G4905" s="5">
        <v>8028</v>
      </c>
      <c r="H4905" s="7">
        <v>1024</v>
      </c>
      <c r="I4905" s="1">
        <v>604</v>
      </c>
      <c r="J4905" s="1">
        <v>489</v>
      </c>
      <c r="K4905" s="1">
        <v>3526</v>
      </c>
      <c r="L4905" s="1">
        <v>745</v>
      </c>
      <c r="M4905" s="1">
        <v>500</v>
      </c>
      <c r="N4905" s="1">
        <v>456</v>
      </c>
      <c r="O4905" s="1">
        <v>4712</v>
      </c>
      <c r="P4905" s="1">
        <v>3234</v>
      </c>
      <c r="Q4905" s="1">
        <v>30</v>
      </c>
      <c r="R4905" s="6">
        <v>52</v>
      </c>
    </row>
    <row r="4906" spans="5:18" x14ac:dyDescent="0.3">
      <c r="E4906" s="3" t="s">
        <v>37</v>
      </c>
      <c r="F4906" s="4"/>
      <c r="G4906" s="5">
        <v>2918</v>
      </c>
      <c r="H4906" s="7">
        <v>417</v>
      </c>
      <c r="I4906" s="1">
        <v>173</v>
      </c>
      <c r="J4906" s="1">
        <v>212</v>
      </c>
      <c r="K4906" s="1">
        <v>1402</v>
      </c>
      <c r="L4906" s="1">
        <v>237</v>
      </c>
      <c r="M4906" s="1">
        <v>287</v>
      </c>
      <c r="N4906" s="1">
        <v>191</v>
      </c>
      <c r="O4906" s="1">
        <v>1828</v>
      </c>
      <c r="P4906" s="1">
        <v>1070</v>
      </c>
      <c r="Q4906" s="1">
        <v>2</v>
      </c>
      <c r="R4906" s="6">
        <v>18</v>
      </c>
    </row>
    <row r="4907" spans="5:18" x14ac:dyDescent="0.3">
      <c r="E4907" s="3" t="s">
        <v>38</v>
      </c>
      <c r="F4907" s="4"/>
      <c r="G4907" s="5">
        <v>906</v>
      </c>
      <c r="H4907" s="7">
        <v>141</v>
      </c>
      <c r="I4907" s="1">
        <v>77</v>
      </c>
      <c r="J4907" s="1">
        <v>66</v>
      </c>
      <c r="K4907" s="1">
        <v>497</v>
      </c>
      <c r="L4907" s="1">
        <v>106</v>
      </c>
      <c r="M4907" s="1">
        <v>94</v>
      </c>
      <c r="N4907" s="1">
        <v>66</v>
      </c>
      <c r="O4907" s="1">
        <v>650</v>
      </c>
      <c r="P4907" s="1">
        <v>253</v>
      </c>
      <c r="Q4907" s="1">
        <v>0</v>
      </c>
      <c r="R4907" s="6">
        <v>3</v>
      </c>
    </row>
    <row r="4908" spans="5:18" x14ac:dyDescent="0.3">
      <c r="E4908" s="3" t="s">
        <v>39</v>
      </c>
      <c r="F4908" s="4"/>
      <c r="G4908" s="5">
        <v>137</v>
      </c>
      <c r="H4908" s="7">
        <v>25</v>
      </c>
      <c r="I4908" s="1">
        <v>5</v>
      </c>
      <c r="J4908" s="1">
        <v>9</v>
      </c>
      <c r="K4908" s="1">
        <v>64</v>
      </c>
      <c r="L4908" s="1">
        <v>22</v>
      </c>
      <c r="M4908" s="1">
        <v>16</v>
      </c>
      <c r="N4908" s="1">
        <v>14</v>
      </c>
      <c r="O4908" s="1">
        <v>92</v>
      </c>
      <c r="P4908" s="1">
        <v>45</v>
      </c>
      <c r="Q4908" s="1">
        <v>0</v>
      </c>
      <c r="R4908" s="6">
        <v>0</v>
      </c>
    </row>
    <row r="4909" spans="5:18" x14ac:dyDescent="0.3">
      <c r="E4909" s="3" t="s">
        <v>40</v>
      </c>
      <c r="F4909" s="4"/>
      <c r="G4909" s="5">
        <v>12</v>
      </c>
      <c r="H4909" s="7">
        <v>2</v>
      </c>
      <c r="I4909" s="1">
        <v>0</v>
      </c>
      <c r="J4909" s="1">
        <v>1</v>
      </c>
      <c r="K4909" s="1">
        <v>6</v>
      </c>
      <c r="L4909" s="1">
        <v>2</v>
      </c>
      <c r="M4909" s="1">
        <v>0</v>
      </c>
      <c r="N4909" s="1">
        <v>0</v>
      </c>
      <c r="O4909" s="1">
        <v>9</v>
      </c>
      <c r="P4909" s="1">
        <v>2</v>
      </c>
      <c r="Q4909" s="1">
        <v>1</v>
      </c>
      <c r="R4909" s="6">
        <v>0</v>
      </c>
    </row>
    <row r="4910" spans="5:18" x14ac:dyDescent="0.3">
      <c r="E4910" s="3" t="s">
        <v>41</v>
      </c>
      <c r="F4910" s="4"/>
      <c r="G4910" s="5">
        <v>56</v>
      </c>
      <c r="H4910" s="7">
        <v>4</v>
      </c>
      <c r="I4910" s="1">
        <v>3</v>
      </c>
      <c r="J4910" s="1">
        <v>4</v>
      </c>
      <c r="K4910" s="1">
        <v>19</v>
      </c>
      <c r="L4910" s="1">
        <v>2</v>
      </c>
      <c r="M4910" s="1">
        <v>0</v>
      </c>
      <c r="N4910" s="1">
        <v>3</v>
      </c>
      <c r="O4910" s="1">
        <v>23</v>
      </c>
      <c r="P4910" s="1">
        <v>31</v>
      </c>
      <c r="Q4910" s="1">
        <v>0</v>
      </c>
      <c r="R4910" s="6">
        <v>2</v>
      </c>
    </row>
    <row r="4911" spans="5:18" x14ac:dyDescent="0.3">
      <c r="E4911" s="3" t="s">
        <v>42</v>
      </c>
      <c r="F4911" s="4"/>
      <c r="G4911" s="5">
        <v>88</v>
      </c>
      <c r="H4911" s="7">
        <v>12</v>
      </c>
      <c r="I4911" s="1">
        <v>5</v>
      </c>
      <c r="J4911" s="1">
        <v>5</v>
      </c>
      <c r="K4911" s="1">
        <v>30</v>
      </c>
      <c r="L4911" s="1">
        <v>3</v>
      </c>
      <c r="M4911" s="1">
        <v>0</v>
      </c>
      <c r="N4911" s="1">
        <v>5</v>
      </c>
      <c r="O4911" s="1">
        <v>37</v>
      </c>
      <c r="P4911" s="1">
        <v>45</v>
      </c>
      <c r="Q4911" s="1">
        <v>0</v>
      </c>
      <c r="R4911" s="6">
        <v>6</v>
      </c>
    </row>
    <row r="4912" spans="5:18" x14ac:dyDescent="0.3">
      <c r="E4912" s="3" t="s">
        <v>43</v>
      </c>
      <c r="F4912" s="4"/>
      <c r="G4912" s="5">
        <v>138</v>
      </c>
      <c r="H4912" s="7">
        <v>23</v>
      </c>
      <c r="I4912" s="1">
        <v>13</v>
      </c>
      <c r="J4912" s="1">
        <v>8</v>
      </c>
      <c r="K4912" s="1">
        <v>52</v>
      </c>
      <c r="L4912" s="1">
        <v>13</v>
      </c>
      <c r="M4912" s="1">
        <v>4</v>
      </c>
      <c r="N4912" s="1">
        <v>15</v>
      </c>
      <c r="O4912" s="1">
        <v>72</v>
      </c>
      <c r="P4912" s="1">
        <v>55</v>
      </c>
      <c r="Q4912" s="1">
        <v>2</v>
      </c>
      <c r="R4912" s="6">
        <v>9</v>
      </c>
    </row>
    <row r="4913" spans="2:19" x14ac:dyDescent="0.3">
      <c r="E4913" s="3" t="s">
        <v>44</v>
      </c>
      <c r="F4913" s="4"/>
      <c r="G4913" s="5">
        <v>95</v>
      </c>
      <c r="H4913" s="7">
        <v>11</v>
      </c>
      <c r="I4913" s="1">
        <v>5</v>
      </c>
      <c r="J4913" s="1">
        <v>5</v>
      </c>
      <c r="K4913" s="1">
        <v>37</v>
      </c>
      <c r="L4913" s="1">
        <v>9</v>
      </c>
      <c r="M4913" s="1">
        <v>6</v>
      </c>
      <c r="N4913" s="1">
        <v>12</v>
      </c>
      <c r="O4913" s="1">
        <v>52</v>
      </c>
      <c r="P4913" s="1">
        <v>30</v>
      </c>
      <c r="Q4913" s="1">
        <v>1</v>
      </c>
      <c r="R4913" s="6">
        <v>12</v>
      </c>
    </row>
    <row r="4914" spans="2:19" x14ac:dyDescent="0.3">
      <c r="E4914" s="3" t="s">
        <v>45</v>
      </c>
      <c r="F4914" s="4"/>
      <c r="G4914" s="5">
        <v>23</v>
      </c>
      <c r="H4914" s="7">
        <v>1</v>
      </c>
      <c r="I4914" s="1">
        <v>4</v>
      </c>
      <c r="J4914" s="1">
        <v>1</v>
      </c>
      <c r="K4914" s="1">
        <v>7</v>
      </c>
      <c r="L4914" s="1">
        <v>2</v>
      </c>
      <c r="M4914" s="1">
        <v>1</v>
      </c>
      <c r="N4914" s="1">
        <v>1</v>
      </c>
      <c r="O4914" s="1">
        <v>11</v>
      </c>
      <c r="P4914" s="1">
        <v>6</v>
      </c>
      <c r="Q4914" s="1">
        <v>0</v>
      </c>
      <c r="R4914" s="6">
        <v>6</v>
      </c>
    </row>
    <row r="4915" spans="2:19" x14ac:dyDescent="0.3">
      <c r="E4915" s="3" t="s">
        <v>46</v>
      </c>
      <c r="F4915" s="4"/>
      <c r="G4915" s="5">
        <v>6</v>
      </c>
      <c r="H4915" s="7">
        <v>0</v>
      </c>
      <c r="I4915" s="1">
        <v>0</v>
      </c>
      <c r="J4915" s="1">
        <v>1</v>
      </c>
      <c r="K4915" s="1">
        <v>3</v>
      </c>
      <c r="L4915" s="1">
        <v>0</v>
      </c>
      <c r="M4915" s="1">
        <v>0</v>
      </c>
      <c r="N4915" s="1">
        <v>0</v>
      </c>
      <c r="O4915" s="1">
        <v>3</v>
      </c>
      <c r="P4915" s="1">
        <v>1</v>
      </c>
      <c r="Q4915" s="1">
        <v>1</v>
      </c>
      <c r="R4915" s="6">
        <v>1</v>
      </c>
    </row>
    <row r="4916" spans="2:19" x14ac:dyDescent="0.3">
      <c r="E4916" s="52" t="s">
        <v>47</v>
      </c>
      <c r="F4916" s="48"/>
      <c r="G4916" s="49">
        <v>1</v>
      </c>
      <c r="H4916" s="61">
        <v>0</v>
      </c>
      <c r="I4916" s="28">
        <v>0</v>
      </c>
      <c r="J4916" s="28">
        <v>0</v>
      </c>
      <c r="K4916" s="28">
        <v>1</v>
      </c>
      <c r="L4916" s="28">
        <v>0</v>
      </c>
      <c r="M4916" s="28">
        <v>0</v>
      </c>
      <c r="N4916" s="28">
        <v>0</v>
      </c>
      <c r="O4916" s="28">
        <v>1</v>
      </c>
      <c r="P4916" s="28">
        <v>0</v>
      </c>
      <c r="Q4916" s="28">
        <v>0</v>
      </c>
      <c r="R4916" s="62">
        <v>0</v>
      </c>
    </row>
    <row r="4918" spans="2:19" x14ac:dyDescent="0.3">
      <c r="B4918" s="35" t="str">
        <f xml:space="preserve"> HYPERLINK("#'目次'!B79", "[73]")</f>
        <v>[73]</v>
      </c>
      <c r="C4918" s="25" t="s">
        <v>2247</v>
      </c>
    </row>
    <row r="4919" spans="2:19" x14ac:dyDescent="0.3">
      <c r="C4919" s="83" t="s">
        <v>2248</v>
      </c>
    </row>
    <row r="4921" spans="2:19" x14ac:dyDescent="0.3">
      <c r="C4921" s="25" t="s">
        <v>2249</v>
      </c>
    </row>
    <row r="4922" spans="2:19" ht="75" x14ac:dyDescent="0.3">
      <c r="D4922" s="95"/>
      <c r="E4922" s="96"/>
      <c r="F4922" s="96"/>
      <c r="G4922" s="37" t="s">
        <v>16</v>
      </c>
      <c r="H4922" s="41" t="s">
        <v>2250</v>
      </c>
      <c r="I4922" s="18" t="s">
        <v>2251</v>
      </c>
      <c r="J4922" s="18" t="s">
        <v>2252</v>
      </c>
      <c r="K4922" s="18" t="s">
        <v>2253</v>
      </c>
      <c r="L4922" s="18" t="s">
        <v>2240</v>
      </c>
      <c r="M4922" s="18" t="s">
        <v>2254</v>
      </c>
      <c r="N4922" s="18" t="s">
        <v>2241</v>
      </c>
      <c r="O4922" s="18" t="s">
        <v>2255</v>
      </c>
      <c r="P4922" s="18" t="s">
        <v>2256</v>
      </c>
      <c r="Q4922" s="18" t="s">
        <v>836</v>
      </c>
      <c r="R4922" s="18" t="s">
        <v>22</v>
      </c>
      <c r="S4922" s="34" t="s">
        <v>23</v>
      </c>
    </row>
    <row r="4923" spans="2:19" x14ac:dyDescent="0.3">
      <c r="D4923" s="97"/>
      <c r="E4923" s="98"/>
      <c r="F4923" s="98"/>
      <c r="G4923" s="40"/>
      <c r="H4923" s="36"/>
      <c r="I4923" s="19"/>
      <c r="J4923" s="19"/>
      <c r="K4923" s="19"/>
      <c r="L4923" s="19"/>
      <c r="M4923" s="19"/>
      <c r="N4923" s="19"/>
      <c r="O4923" s="19"/>
      <c r="P4923" s="19"/>
      <c r="Q4923" s="19"/>
      <c r="R4923" s="19"/>
      <c r="S4923" s="39"/>
    </row>
    <row r="4924" spans="2:19" x14ac:dyDescent="0.3">
      <c r="D4924" s="77"/>
      <c r="E4924" s="78" t="s">
        <v>16</v>
      </c>
      <c r="F4924" s="50"/>
      <c r="G4924" s="38">
        <v>54340</v>
      </c>
      <c r="H4924" s="20">
        <v>35631</v>
      </c>
      <c r="I4924" s="20">
        <v>23779</v>
      </c>
      <c r="J4924" s="20">
        <v>28514</v>
      </c>
      <c r="K4924" s="20">
        <v>3048</v>
      </c>
      <c r="L4924" s="20">
        <v>2929</v>
      </c>
      <c r="M4924" s="20">
        <v>43388</v>
      </c>
      <c r="N4924" s="20">
        <v>1615</v>
      </c>
      <c r="O4924" s="20">
        <v>4537</v>
      </c>
      <c r="P4924" s="20">
        <v>84</v>
      </c>
      <c r="Q4924" s="20">
        <v>2297</v>
      </c>
      <c r="R4924" s="20">
        <v>7</v>
      </c>
      <c r="S4924" s="51">
        <v>45</v>
      </c>
    </row>
    <row r="4925" spans="2:19" x14ac:dyDescent="0.3">
      <c r="D4925" s="92" t="s">
        <v>2257</v>
      </c>
      <c r="E4925" s="46" t="s">
        <v>2086</v>
      </c>
      <c r="F4925" s="47"/>
      <c r="G4925" s="29">
        <v>4314</v>
      </c>
      <c r="H4925" s="32">
        <v>3210</v>
      </c>
      <c r="I4925" s="17">
        <v>1787</v>
      </c>
      <c r="J4925" s="17">
        <v>2002</v>
      </c>
      <c r="K4925" s="17">
        <v>143</v>
      </c>
      <c r="L4925" s="17">
        <v>194</v>
      </c>
      <c r="M4925" s="17">
        <v>3292</v>
      </c>
      <c r="N4925" s="17">
        <v>65</v>
      </c>
      <c r="O4925" s="17">
        <v>128</v>
      </c>
      <c r="P4925" s="17">
        <v>4</v>
      </c>
      <c r="Q4925" s="17">
        <v>114</v>
      </c>
      <c r="R4925" s="17">
        <v>0</v>
      </c>
      <c r="S4925" s="33">
        <v>1</v>
      </c>
    </row>
    <row r="4926" spans="2:19" x14ac:dyDescent="0.3">
      <c r="D4926" s="93"/>
      <c r="E4926" s="3" t="s">
        <v>2087</v>
      </c>
      <c r="F4926" s="4"/>
      <c r="G4926" s="5">
        <v>4006</v>
      </c>
      <c r="H4926" s="7">
        <v>2929</v>
      </c>
      <c r="I4926" s="1">
        <v>1605</v>
      </c>
      <c r="J4926" s="1">
        <v>2005</v>
      </c>
      <c r="K4926" s="1">
        <v>162</v>
      </c>
      <c r="L4926" s="1">
        <v>234</v>
      </c>
      <c r="M4926" s="1">
        <v>3109</v>
      </c>
      <c r="N4926" s="1">
        <v>41</v>
      </c>
      <c r="O4926" s="1">
        <v>197</v>
      </c>
      <c r="P4926" s="1">
        <v>6</v>
      </c>
      <c r="Q4926" s="1">
        <v>107</v>
      </c>
      <c r="R4926" s="1">
        <v>2</v>
      </c>
      <c r="S4926" s="6">
        <v>0</v>
      </c>
    </row>
    <row r="4927" spans="2:19" x14ac:dyDescent="0.3">
      <c r="D4927" s="93"/>
      <c r="E4927" s="3" t="s">
        <v>2088</v>
      </c>
      <c r="F4927" s="4"/>
      <c r="G4927" s="5">
        <v>6233</v>
      </c>
      <c r="H4927" s="7">
        <v>4497</v>
      </c>
      <c r="I4927" s="1">
        <v>2629</v>
      </c>
      <c r="J4927" s="1">
        <v>3337</v>
      </c>
      <c r="K4927" s="1">
        <v>239</v>
      </c>
      <c r="L4927" s="1">
        <v>445</v>
      </c>
      <c r="M4927" s="1">
        <v>4896</v>
      </c>
      <c r="N4927" s="1">
        <v>78</v>
      </c>
      <c r="O4927" s="1">
        <v>366</v>
      </c>
      <c r="P4927" s="1">
        <v>7</v>
      </c>
      <c r="Q4927" s="1">
        <v>154</v>
      </c>
      <c r="R4927" s="1">
        <v>0</v>
      </c>
      <c r="S4927" s="6">
        <v>2</v>
      </c>
    </row>
    <row r="4928" spans="2:19" x14ac:dyDescent="0.3">
      <c r="D4928" s="93"/>
      <c r="E4928" s="3" t="s">
        <v>2089</v>
      </c>
      <c r="F4928" s="4"/>
      <c r="G4928" s="5">
        <v>4647</v>
      </c>
      <c r="H4928" s="7">
        <v>3369</v>
      </c>
      <c r="I4928" s="1">
        <v>1968</v>
      </c>
      <c r="J4928" s="1">
        <v>2570</v>
      </c>
      <c r="K4928" s="1">
        <v>126</v>
      </c>
      <c r="L4928" s="1">
        <v>279</v>
      </c>
      <c r="M4928" s="1">
        <v>3619</v>
      </c>
      <c r="N4928" s="1">
        <v>40</v>
      </c>
      <c r="O4928" s="1">
        <v>317</v>
      </c>
      <c r="P4928" s="1">
        <v>3</v>
      </c>
      <c r="Q4928" s="1">
        <v>124</v>
      </c>
      <c r="R4928" s="1">
        <v>0</v>
      </c>
      <c r="S4928" s="6">
        <v>1</v>
      </c>
    </row>
    <row r="4929" spans="4:19" x14ac:dyDescent="0.3">
      <c r="D4929" s="93"/>
      <c r="E4929" s="3" t="s">
        <v>2090</v>
      </c>
      <c r="F4929" s="4"/>
      <c r="G4929" s="5">
        <v>5466</v>
      </c>
      <c r="H4929" s="7">
        <v>3791</v>
      </c>
      <c r="I4929" s="1">
        <v>2365</v>
      </c>
      <c r="J4929" s="1">
        <v>2991</v>
      </c>
      <c r="K4929" s="1">
        <v>185</v>
      </c>
      <c r="L4929" s="1">
        <v>335</v>
      </c>
      <c r="M4929" s="1">
        <v>4303</v>
      </c>
      <c r="N4929" s="1">
        <v>96</v>
      </c>
      <c r="O4929" s="1">
        <v>430</v>
      </c>
      <c r="P4929" s="1">
        <v>10</v>
      </c>
      <c r="Q4929" s="1">
        <v>191</v>
      </c>
      <c r="R4929" s="1">
        <v>2</v>
      </c>
      <c r="S4929" s="6">
        <v>1</v>
      </c>
    </row>
    <row r="4930" spans="4:19" x14ac:dyDescent="0.3">
      <c r="D4930" s="93"/>
      <c r="E4930" s="3" t="s">
        <v>2091</v>
      </c>
      <c r="F4930" s="4"/>
      <c r="G4930" s="5">
        <v>29433</v>
      </c>
      <c r="H4930" s="7">
        <v>17717</v>
      </c>
      <c r="I4930" s="1">
        <v>13323</v>
      </c>
      <c r="J4930" s="1">
        <v>15501</v>
      </c>
      <c r="K4930" s="1">
        <v>2171</v>
      </c>
      <c r="L4930" s="1">
        <v>1431</v>
      </c>
      <c r="M4930" s="1">
        <v>23991</v>
      </c>
      <c r="N4930" s="1">
        <v>1286</v>
      </c>
      <c r="O4930" s="1">
        <v>3077</v>
      </c>
      <c r="P4930" s="1">
        <v>52</v>
      </c>
      <c r="Q4930" s="1">
        <v>1589</v>
      </c>
      <c r="R4930" s="1">
        <v>2</v>
      </c>
      <c r="S4930" s="6">
        <v>25</v>
      </c>
    </row>
    <row r="4931" spans="4:19" x14ac:dyDescent="0.3">
      <c r="D4931" s="92" t="s">
        <v>2258</v>
      </c>
      <c r="E4931" s="46" t="s">
        <v>2259</v>
      </c>
      <c r="F4931" s="47"/>
      <c r="G4931" s="29">
        <v>8539</v>
      </c>
      <c r="H4931" s="32">
        <v>6895</v>
      </c>
      <c r="I4931" s="17">
        <v>4327</v>
      </c>
      <c r="J4931" s="17">
        <v>4332</v>
      </c>
      <c r="K4931" s="17">
        <v>431</v>
      </c>
      <c r="L4931" s="17">
        <v>374</v>
      </c>
      <c r="M4931" s="17">
        <v>6348</v>
      </c>
      <c r="N4931" s="17">
        <v>210</v>
      </c>
      <c r="O4931" s="17">
        <v>414</v>
      </c>
      <c r="P4931" s="17">
        <v>13</v>
      </c>
      <c r="Q4931" s="17">
        <v>185</v>
      </c>
      <c r="R4931" s="17">
        <v>1</v>
      </c>
      <c r="S4931" s="33">
        <v>1</v>
      </c>
    </row>
    <row r="4932" spans="4:19" x14ac:dyDescent="0.3">
      <c r="D4932" s="93"/>
      <c r="E4932" s="3" t="s">
        <v>2260</v>
      </c>
      <c r="F4932" s="4"/>
      <c r="G4932" s="5">
        <v>22353</v>
      </c>
      <c r="H4932" s="7">
        <v>15912</v>
      </c>
      <c r="I4932" s="1">
        <v>8925</v>
      </c>
      <c r="J4932" s="1">
        <v>12338</v>
      </c>
      <c r="K4932" s="1">
        <v>839</v>
      </c>
      <c r="L4932" s="1">
        <v>1530</v>
      </c>
      <c r="M4932" s="1">
        <v>17554</v>
      </c>
      <c r="N4932" s="1">
        <v>321</v>
      </c>
      <c r="O4932" s="1">
        <v>1505</v>
      </c>
      <c r="P4932" s="1">
        <v>26</v>
      </c>
      <c r="Q4932" s="1">
        <v>694</v>
      </c>
      <c r="R4932" s="1">
        <v>4</v>
      </c>
      <c r="S4932" s="6">
        <v>7</v>
      </c>
    </row>
    <row r="4933" spans="4:19" x14ac:dyDescent="0.3">
      <c r="D4933" s="93"/>
      <c r="E4933" s="3" t="s">
        <v>2261</v>
      </c>
      <c r="F4933" s="4"/>
      <c r="G4933" s="5">
        <v>17031</v>
      </c>
      <c r="H4933" s="7">
        <v>9006</v>
      </c>
      <c r="I4933" s="1">
        <v>7549</v>
      </c>
      <c r="J4933" s="1">
        <v>8546</v>
      </c>
      <c r="K4933" s="1">
        <v>1316</v>
      </c>
      <c r="L4933" s="1">
        <v>764</v>
      </c>
      <c r="M4933" s="1">
        <v>14368</v>
      </c>
      <c r="N4933" s="1">
        <v>816</v>
      </c>
      <c r="O4933" s="1">
        <v>1931</v>
      </c>
      <c r="P4933" s="1">
        <v>32</v>
      </c>
      <c r="Q4933" s="1">
        <v>1068</v>
      </c>
      <c r="R4933" s="1">
        <v>0</v>
      </c>
      <c r="S4933" s="6">
        <v>13</v>
      </c>
    </row>
    <row r="4934" spans="4:19" ht="37.5" x14ac:dyDescent="0.3">
      <c r="D4934" s="93"/>
      <c r="E4934" s="3" t="s">
        <v>2262</v>
      </c>
      <c r="F4934" s="4"/>
      <c r="G4934" s="5">
        <v>2850</v>
      </c>
      <c r="H4934" s="7">
        <v>1699</v>
      </c>
      <c r="I4934" s="1">
        <v>1342</v>
      </c>
      <c r="J4934" s="1">
        <v>1520</v>
      </c>
      <c r="K4934" s="1">
        <v>184</v>
      </c>
      <c r="L4934" s="1">
        <v>131</v>
      </c>
      <c r="M4934" s="1">
        <v>2351</v>
      </c>
      <c r="N4934" s="1">
        <v>110</v>
      </c>
      <c r="O4934" s="1">
        <v>276</v>
      </c>
      <c r="P4934" s="1">
        <v>5</v>
      </c>
      <c r="Q4934" s="1">
        <v>161</v>
      </c>
      <c r="R4934" s="1">
        <v>1</v>
      </c>
      <c r="S4934" s="6">
        <v>3</v>
      </c>
    </row>
    <row r="4935" spans="4:19" x14ac:dyDescent="0.3">
      <c r="D4935" s="93"/>
      <c r="E4935" s="3" t="s">
        <v>2263</v>
      </c>
      <c r="F4935" s="4"/>
      <c r="G4935" s="5">
        <v>830</v>
      </c>
      <c r="H4935" s="7">
        <v>332</v>
      </c>
      <c r="I4935" s="1">
        <v>372</v>
      </c>
      <c r="J4935" s="1">
        <v>416</v>
      </c>
      <c r="K4935" s="1">
        <v>76</v>
      </c>
      <c r="L4935" s="1">
        <v>35</v>
      </c>
      <c r="M4935" s="1">
        <v>674</v>
      </c>
      <c r="N4935" s="1">
        <v>53</v>
      </c>
      <c r="O4935" s="1">
        <v>113</v>
      </c>
      <c r="P4935" s="1">
        <v>2</v>
      </c>
      <c r="Q4935" s="1">
        <v>38</v>
      </c>
      <c r="R4935" s="1">
        <v>0</v>
      </c>
      <c r="S4935" s="6">
        <v>0</v>
      </c>
    </row>
    <row r="4936" spans="4:19" x14ac:dyDescent="0.3">
      <c r="D4936" s="93"/>
      <c r="E4936" s="3" t="s">
        <v>2264</v>
      </c>
      <c r="F4936" s="4"/>
      <c r="G4936" s="5">
        <v>2080</v>
      </c>
      <c r="H4936" s="7">
        <v>1374</v>
      </c>
      <c r="I4936" s="1">
        <v>1004</v>
      </c>
      <c r="J4936" s="1">
        <v>1062</v>
      </c>
      <c r="K4936" s="1">
        <v>162</v>
      </c>
      <c r="L4936" s="1">
        <v>78</v>
      </c>
      <c r="M4936" s="1">
        <v>1602</v>
      </c>
      <c r="N4936" s="1">
        <v>86</v>
      </c>
      <c r="O4936" s="1">
        <v>241</v>
      </c>
      <c r="P4936" s="1">
        <v>5</v>
      </c>
      <c r="Q4936" s="1">
        <v>103</v>
      </c>
      <c r="R4936" s="1">
        <v>1</v>
      </c>
      <c r="S4936" s="6">
        <v>0</v>
      </c>
    </row>
    <row r="4937" spans="4:19" x14ac:dyDescent="0.3">
      <c r="D4937" s="92" t="s">
        <v>2265</v>
      </c>
      <c r="E4937" s="46" t="s">
        <v>2266</v>
      </c>
      <c r="F4937" s="47"/>
      <c r="G4937" s="29">
        <v>13166</v>
      </c>
      <c r="H4937" s="32">
        <v>8415</v>
      </c>
      <c r="I4937" s="17">
        <v>5431</v>
      </c>
      <c r="J4937" s="17">
        <v>7057</v>
      </c>
      <c r="K4937" s="17">
        <v>690</v>
      </c>
      <c r="L4937" s="17">
        <v>868</v>
      </c>
      <c r="M4937" s="17">
        <v>10752</v>
      </c>
      <c r="N4937" s="17">
        <v>282</v>
      </c>
      <c r="O4937" s="17">
        <v>1121</v>
      </c>
      <c r="P4937" s="17">
        <v>9</v>
      </c>
      <c r="Q4937" s="17">
        <v>591</v>
      </c>
      <c r="R4937" s="17">
        <v>3</v>
      </c>
      <c r="S4937" s="33">
        <v>4</v>
      </c>
    </row>
    <row r="4938" spans="4:19" x14ac:dyDescent="0.3">
      <c r="D4938" s="93"/>
      <c r="E4938" s="3" t="s">
        <v>2267</v>
      </c>
      <c r="F4938" s="4"/>
      <c r="G4938" s="5">
        <v>16402</v>
      </c>
      <c r="H4938" s="7">
        <v>8669</v>
      </c>
      <c r="I4938" s="1">
        <v>7297</v>
      </c>
      <c r="J4938" s="1">
        <v>8279</v>
      </c>
      <c r="K4938" s="1">
        <v>1272</v>
      </c>
      <c r="L4938" s="1">
        <v>735</v>
      </c>
      <c r="M4938" s="1">
        <v>13894</v>
      </c>
      <c r="N4938" s="1">
        <v>776</v>
      </c>
      <c r="O4938" s="1">
        <v>1881</v>
      </c>
      <c r="P4938" s="1">
        <v>29</v>
      </c>
      <c r="Q4938" s="1">
        <v>1027</v>
      </c>
      <c r="R4938" s="1">
        <v>0</v>
      </c>
      <c r="S4938" s="6">
        <v>9</v>
      </c>
    </row>
    <row r="4939" spans="4:19" ht="25" x14ac:dyDescent="0.3">
      <c r="D4939" s="93"/>
      <c r="E4939" s="3" t="s">
        <v>2268</v>
      </c>
      <c r="F4939" s="4"/>
      <c r="G4939" s="5">
        <v>2575</v>
      </c>
      <c r="H4939" s="7">
        <v>1505</v>
      </c>
      <c r="I4939" s="1">
        <v>1245</v>
      </c>
      <c r="J4939" s="1">
        <v>1392</v>
      </c>
      <c r="K4939" s="1">
        <v>176</v>
      </c>
      <c r="L4939" s="1">
        <v>123</v>
      </c>
      <c r="M4939" s="1">
        <v>2153</v>
      </c>
      <c r="N4939" s="1">
        <v>100</v>
      </c>
      <c r="O4939" s="1">
        <v>256</v>
      </c>
      <c r="P4939" s="1">
        <v>4</v>
      </c>
      <c r="Q4939" s="1">
        <v>154</v>
      </c>
      <c r="R4939" s="1">
        <v>0</v>
      </c>
      <c r="S4939" s="6">
        <v>3</v>
      </c>
    </row>
    <row r="4940" spans="4:19" x14ac:dyDescent="0.3">
      <c r="D4940" s="93"/>
      <c r="E4940" s="3" t="s">
        <v>2269</v>
      </c>
      <c r="F4940" s="4"/>
      <c r="G4940" s="5">
        <v>19570</v>
      </c>
      <c r="H4940" s="7">
        <v>12378</v>
      </c>
      <c r="I4940" s="1">
        <v>8870</v>
      </c>
      <c r="J4940" s="1">
        <v>9783</v>
      </c>
      <c r="K4940" s="1">
        <v>1378</v>
      </c>
      <c r="L4940" s="1">
        <v>1247</v>
      </c>
      <c r="M4940" s="1">
        <v>16398</v>
      </c>
      <c r="N4940" s="1">
        <v>637</v>
      </c>
      <c r="O4940" s="1">
        <v>1856</v>
      </c>
      <c r="P4940" s="1">
        <v>20</v>
      </c>
      <c r="Q4940" s="1">
        <v>1402</v>
      </c>
      <c r="R4940" s="1">
        <v>4</v>
      </c>
      <c r="S4940" s="6">
        <v>5</v>
      </c>
    </row>
    <row r="4941" spans="4:19" x14ac:dyDescent="0.3">
      <c r="D4941" s="93"/>
      <c r="E4941" s="3" t="s">
        <v>2270</v>
      </c>
      <c r="F4941" s="4"/>
      <c r="G4941" s="5">
        <v>161</v>
      </c>
      <c r="H4941" s="7">
        <v>120</v>
      </c>
      <c r="I4941" s="1">
        <v>66</v>
      </c>
      <c r="J4941" s="1">
        <v>63</v>
      </c>
      <c r="K4941" s="1">
        <v>10</v>
      </c>
      <c r="L4941" s="1">
        <v>7</v>
      </c>
      <c r="M4941" s="1">
        <v>97</v>
      </c>
      <c r="N4941" s="1">
        <v>4</v>
      </c>
      <c r="O4941" s="1">
        <v>10</v>
      </c>
      <c r="P4941" s="1">
        <v>0</v>
      </c>
      <c r="Q4941" s="1">
        <v>9</v>
      </c>
      <c r="R4941" s="1">
        <v>0</v>
      </c>
      <c r="S4941" s="6">
        <v>0</v>
      </c>
    </row>
    <row r="4942" spans="4:19" x14ac:dyDescent="0.3">
      <c r="D4942" s="93"/>
      <c r="E4942" s="3" t="s">
        <v>2271</v>
      </c>
      <c r="F4942" s="4"/>
      <c r="G4942" s="5">
        <v>266</v>
      </c>
      <c r="H4942" s="7">
        <v>188</v>
      </c>
      <c r="I4942" s="1">
        <v>111</v>
      </c>
      <c r="J4942" s="1">
        <v>110</v>
      </c>
      <c r="K4942" s="1">
        <v>19</v>
      </c>
      <c r="L4942" s="1">
        <v>14</v>
      </c>
      <c r="M4942" s="1">
        <v>180</v>
      </c>
      <c r="N4942" s="1">
        <v>14</v>
      </c>
      <c r="O4942" s="1">
        <v>24</v>
      </c>
      <c r="P4942" s="1">
        <v>0</v>
      </c>
      <c r="Q4942" s="1">
        <v>9</v>
      </c>
      <c r="R4942" s="1">
        <v>0</v>
      </c>
      <c r="S4942" s="6">
        <v>0</v>
      </c>
    </row>
    <row r="4943" spans="4:19" x14ac:dyDescent="0.3">
      <c r="D4943" s="93"/>
      <c r="E4943" s="3" t="s">
        <v>2272</v>
      </c>
      <c r="F4943" s="4"/>
      <c r="G4943" s="5">
        <v>753</v>
      </c>
      <c r="H4943" s="7">
        <v>391</v>
      </c>
      <c r="I4943" s="1">
        <v>294</v>
      </c>
      <c r="J4943" s="1">
        <v>304</v>
      </c>
      <c r="K4943" s="1">
        <v>46</v>
      </c>
      <c r="L4943" s="1">
        <v>34</v>
      </c>
      <c r="M4943" s="1">
        <v>617</v>
      </c>
      <c r="N4943" s="1">
        <v>55</v>
      </c>
      <c r="O4943" s="1">
        <v>85</v>
      </c>
      <c r="P4943" s="1">
        <v>2</v>
      </c>
      <c r="Q4943" s="1">
        <v>42</v>
      </c>
      <c r="R4943" s="1">
        <v>0</v>
      </c>
      <c r="S4943" s="6">
        <v>0</v>
      </c>
    </row>
    <row r="4944" spans="4:19" x14ac:dyDescent="0.3">
      <c r="D4944" s="93"/>
      <c r="E4944" s="3" t="s">
        <v>2273</v>
      </c>
      <c r="F4944" s="4"/>
      <c r="G4944" s="5">
        <v>151</v>
      </c>
      <c r="H4944" s="7">
        <v>102</v>
      </c>
      <c r="I4944" s="1">
        <v>71</v>
      </c>
      <c r="J4944" s="1">
        <v>66</v>
      </c>
      <c r="K4944" s="1">
        <v>10</v>
      </c>
      <c r="L4944" s="1">
        <v>10</v>
      </c>
      <c r="M4944" s="1">
        <v>105</v>
      </c>
      <c r="N4944" s="1">
        <v>8</v>
      </c>
      <c r="O4944" s="1">
        <v>9</v>
      </c>
      <c r="P4944" s="1">
        <v>0</v>
      </c>
      <c r="Q4944" s="1">
        <v>6</v>
      </c>
      <c r="R4944" s="1">
        <v>0</v>
      </c>
      <c r="S4944" s="6">
        <v>0</v>
      </c>
    </row>
    <row r="4945" spans="4:19" ht="37.5" x14ac:dyDescent="0.3">
      <c r="D4945" s="93"/>
      <c r="E4945" s="3" t="s">
        <v>2274</v>
      </c>
      <c r="F4945" s="4"/>
      <c r="G4945" s="5">
        <v>379</v>
      </c>
      <c r="H4945" s="7">
        <v>161</v>
      </c>
      <c r="I4945" s="1">
        <v>150</v>
      </c>
      <c r="J4945" s="1">
        <v>168</v>
      </c>
      <c r="K4945" s="1">
        <v>25</v>
      </c>
      <c r="L4945" s="1">
        <v>19</v>
      </c>
      <c r="M4945" s="1">
        <v>316</v>
      </c>
      <c r="N4945" s="1">
        <v>28</v>
      </c>
      <c r="O4945" s="1">
        <v>44</v>
      </c>
      <c r="P4945" s="1">
        <v>3</v>
      </c>
      <c r="Q4945" s="1">
        <v>31</v>
      </c>
      <c r="R4945" s="1">
        <v>0</v>
      </c>
      <c r="S4945" s="6">
        <v>1</v>
      </c>
    </row>
    <row r="4946" spans="4:19" x14ac:dyDescent="0.3">
      <c r="D4946" s="93"/>
      <c r="E4946" s="3" t="s">
        <v>2275</v>
      </c>
      <c r="F4946" s="4"/>
      <c r="G4946" s="5">
        <v>448</v>
      </c>
      <c r="H4946" s="7">
        <v>345</v>
      </c>
      <c r="I4946" s="1">
        <v>217</v>
      </c>
      <c r="J4946" s="1">
        <v>225</v>
      </c>
      <c r="K4946" s="1">
        <v>38</v>
      </c>
      <c r="L4946" s="1">
        <v>22</v>
      </c>
      <c r="M4946" s="1">
        <v>334</v>
      </c>
      <c r="N4946" s="1">
        <v>30</v>
      </c>
      <c r="O4946" s="1">
        <v>21</v>
      </c>
      <c r="P4946" s="1">
        <v>1</v>
      </c>
      <c r="Q4946" s="1">
        <v>9</v>
      </c>
      <c r="R4946" s="1">
        <v>0</v>
      </c>
      <c r="S4946" s="6">
        <v>0</v>
      </c>
    </row>
    <row r="4947" spans="4:19" x14ac:dyDescent="0.3">
      <c r="D4947" s="93"/>
      <c r="E4947" s="3" t="s">
        <v>2276</v>
      </c>
      <c r="F4947" s="4"/>
      <c r="G4947" s="5">
        <v>882</v>
      </c>
      <c r="H4947" s="7">
        <v>593</v>
      </c>
      <c r="I4947" s="1">
        <v>474</v>
      </c>
      <c r="J4947" s="1">
        <v>452</v>
      </c>
      <c r="K4947" s="1">
        <v>54</v>
      </c>
      <c r="L4947" s="1">
        <v>28</v>
      </c>
      <c r="M4947" s="1">
        <v>697</v>
      </c>
      <c r="N4947" s="1">
        <v>50</v>
      </c>
      <c r="O4947" s="1">
        <v>44</v>
      </c>
      <c r="P4947" s="1">
        <v>3</v>
      </c>
      <c r="Q4947" s="1">
        <v>26</v>
      </c>
      <c r="R4947" s="1">
        <v>0</v>
      </c>
      <c r="S4947" s="6">
        <v>0</v>
      </c>
    </row>
    <row r="4948" spans="4:19" x14ac:dyDescent="0.3">
      <c r="D4948" s="93"/>
      <c r="E4948" s="3" t="s">
        <v>2277</v>
      </c>
      <c r="F4948" s="4"/>
      <c r="G4948" s="5">
        <v>532</v>
      </c>
      <c r="H4948" s="7">
        <v>460</v>
      </c>
      <c r="I4948" s="1">
        <v>291</v>
      </c>
      <c r="J4948" s="1">
        <v>260</v>
      </c>
      <c r="K4948" s="1">
        <v>58</v>
      </c>
      <c r="L4948" s="1">
        <v>8</v>
      </c>
      <c r="M4948" s="1">
        <v>326</v>
      </c>
      <c r="N4948" s="1">
        <v>17</v>
      </c>
      <c r="O4948" s="1">
        <v>6</v>
      </c>
      <c r="P4948" s="1">
        <v>2</v>
      </c>
      <c r="Q4948" s="1">
        <v>6</v>
      </c>
      <c r="R4948" s="1">
        <v>0</v>
      </c>
      <c r="S4948" s="6">
        <v>1</v>
      </c>
    </row>
    <row r="4949" spans="4:19" x14ac:dyDescent="0.3">
      <c r="D4949" s="93"/>
      <c r="E4949" s="3" t="s">
        <v>2278</v>
      </c>
      <c r="F4949" s="4"/>
      <c r="G4949" s="5">
        <v>1489</v>
      </c>
      <c r="H4949" s="7">
        <v>1260</v>
      </c>
      <c r="I4949" s="1">
        <v>845</v>
      </c>
      <c r="J4949" s="1">
        <v>738</v>
      </c>
      <c r="K4949" s="1">
        <v>73</v>
      </c>
      <c r="L4949" s="1">
        <v>50</v>
      </c>
      <c r="M4949" s="1">
        <v>1094</v>
      </c>
      <c r="N4949" s="1">
        <v>43</v>
      </c>
      <c r="O4949" s="1">
        <v>50</v>
      </c>
      <c r="P4949" s="1">
        <v>1</v>
      </c>
      <c r="Q4949" s="1">
        <v>23</v>
      </c>
      <c r="R4949" s="1">
        <v>0</v>
      </c>
      <c r="S4949" s="6">
        <v>0</v>
      </c>
    </row>
    <row r="4950" spans="4:19" x14ac:dyDescent="0.3">
      <c r="D4950" s="93"/>
      <c r="E4950" s="3" t="s">
        <v>2279</v>
      </c>
      <c r="F4950" s="4"/>
      <c r="G4950" s="5">
        <v>678</v>
      </c>
      <c r="H4950" s="7">
        <v>437</v>
      </c>
      <c r="I4950" s="1">
        <v>293</v>
      </c>
      <c r="J4950" s="1">
        <v>341</v>
      </c>
      <c r="K4950" s="1">
        <v>45</v>
      </c>
      <c r="L4950" s="1">
        <v>34</v>
      </c>
      <c r="M4950" s="1">
        <v>523</v>
      </c>
      <c r="N4950" s="1">
        <v>28</v>
      </c>
      <c r="O4950" s="1">
        <v>56</v>
      </c>
      <c r="P4950" s="1">
        <v>2</v>
      </c>
      <c r="Q4950" s="1">
        <v>63</v>
      </c>
      <c r="R4950" s="1">
        <v>1</v>
      </c>
      <c r="S4950" s="6">
        <v>0</v>
      </c>
    </row>
    <row r="4951" spans="4:19" x14ac:dyDescent="0.3">
      <c r="D4951" s="93"/>
      <c r="E4951" s="3" t="s">
        <v>2280</v>
      </c>
      <c r="F4951" s="4"/>
      <c r="G4951" s="5">
        <v>16208</v>
      </c>
      <c r="H4951" s="7">
        <v>12765</v>
      </c>
      <c r="I4951" s="1">
        <v>6953</v>
      </c>
      <c r="J4951" s="1">
        <v>8999</v>
      </c>
      <c r="K4951" s="1">
        <v>512</v>
      </c>
      <c r="L4951" s="1">
        <v>977</v>
      </c>
      <c r="M4951" s="1">
        <v>12217</v>
      </c>
      <c r="N4951" s="1">
        <v>229</v>
      </c>
      <c r="O4951" s="1">
        <v>900</v>
      </c>
      <c r="P4951" s="1">
        <v>30</v>
      </c>
      <c r="Q4951" s="1">
        <v>290</v>
      </c>
      <c r="R4951" s="1">
        <v>2</v>
      </c>
      <c r="S4951" s="6">
        <v>2</v>
      </c>
    </row>
    <row r="4952" spans="4:19" x14ac:dyDescent="0.3">
      <c r="D4952" s="92" t="s">
        <v>2281</v>
      </c>
      <c r="E4952" s="46" t="s">
        <v>2282</v>
      </c>
      <c r="F4952" s="47"/>
      <c r="G4952" s="29">
        <v>263</v>
      </c>
      <c r="H4952" s="32">
        <v>121</v>
      </c>
      <c r="I4952" s="17">
        <v>90</v>
      </c>
      <c r="J4952" s="17">
        <v>101</v>
      </c>
      <c r="K4952" s="17">
        <v>9</v>
      </c>
      <c r="L4952" s="17">
        <v>9</v>
      </c>
      <c r="M4952" s="17">
        <v>185</v>
      </c>
      <c r="N4952" s="17">
        <v>3</v>
      </c>
      <c r="O4952" s="17">
        <v>17</v>
      </c>
      <c r="P4952" s="17">
        <v>1</v>
      </c>
      <c r="Q4952" s="17">
        <v>14</v>
      </c>
      <c r="R4952" s="17">
        <v>0</v>
      </c>
      <c r="S4952" s="33">
        <v>0</v>
      </c>
    </row>
    <row r="4953" spans="4:19" x14ac:dyDescent="0.3">
      <c r="D4953" s="93"/>
      <c r="E4953" s="3" t="s">
        <v>2283</v>
      </c>
      <c r="F4953" s="4"/>
      <c r="G4953" s="5">
        <v>5502</v>
      </c>
      <c r="H4953" s="7">
        <v>2858</v>
      </c>
      <c r="I4953" s="1">
        <v>2077</v>
      </c>
      <c r="J4953" s="1">
        <v>2490</v>
      </c>
      <c r="K4953" s="1">
        <v>272</v>
      </c>
      <c r="L4953" s="1">
        <v>173</v>
      </c>
      <c r="M4953" s="1">
        <v>4318</v>
      </c>
      <c r="N4953" s="1">
        <v>247</v>
      </c>
      <c r="O4953" s="1">
        <v>413</v>
      </c>
      <c r="P4953" s="1">
        <v>20</v>
      </c>
      <c r="Q4953" s="1">
        <v>220</v>
      </c>
      <c r="R4953" s="1">
        <v>0</v>
      </c>
      <c r="S4953" s="6">
        <v>4</v>
      </c>
    </row>
    <row r="4954" spans="4:19" x14ac:dyDescent="0.3">
      <c r="D4954" s="93"/>
      <c r="E4954" s="3" t="s">
        <v>2284</v>
      </c>
      <c r="F4954" s="4"/>
      <c r="G4954" s="5">
        <v>3912</v>
      </c>
      <c r="H4954" s="7">
        <v>2111</v>
      </c>
      <c r="I4954" s="1">
        <v>1674</v>
      </c>
      <c r="J4954" s="1">
        <v>1799</v>
      </c>
      <c r="K4954" s="1">
        <v>213</v>
      </c>
      <c r="L4954" s="1">
        <v>136</v>
      </c>
      <c r="M4954" s="1">
        <v>3163</v>
      </c>
      <c r="N4954" s="1">
        <v>154</v>
      </c>
      <c r="O4954" s="1">
        <v>346</v>
      </c>
      <c r="P4954" s="1">
        <v>6</v>
      </c>
      <c r="Q4954" s="1">
        <v>187</v>
      </c>
      <c r="R4954" s="1">
        <v>1</v>
      </c>
      <c r="S4954" s="6">
        <v>1</v>
      </c>
    </row>
    <row r="4955" spans="4:19" x14ac:dyDescent="0.3">
      <c r="D4955" s="93"/>
      <c r="E4955" s="3" t="s">
        <v>2285</v>
      </c>
      <c r="F4955" s="4"/>
      <c r="G4955" s="5">
        <v>5286</v>
      </c>
      <c r="H4955" s="7">
        <v>2729</v>
      </c>
      <c r="I4955" s="1">
        <v>2300</v>
      </c>
      <c r="J4955" s="1">
        <v>2621</v>
      </c>
      <c r="K4955" s="1">
        <v>351</v>
      </c>
      <c r="L4955" s="1">
        <v>218</v>
      </c>
      <c r="M4955" s="1">
        <v>4384</v>
      </c>
      <c r="N4955" s="1">
        <v>211</v>
      </c>
      <c r="O4955" s="1">
        <v>535</v>
      </c>
      <c r="P4955" s="1">
        <v>11</v>
      </c>
      <c r="Q4955" s="1">
        <v>263</v>
      </c>
      <c r="R4955" s="1">
        <v>1</v>
      </c>
      <c r="S4955" s="6">
        <v>3</v>
      </c>
    </row>
    <row r="4956" spans="4:19" x14ac:dyDescent="0.3">
      <c r="D4956" s="93"/>
      <c r="E4956" s="3" t="s">
        <v>2286</v>
      </c>
      <c r="F4956" s="4"/>
      <c r="G4956" s="5">
        <v>38777</v>
      </c>
      <c r="H4956" s="7">
        <v>27511</v>
      </c>
      <c r="I4956" s="1">
        <v>17377</v>
      </c>
      <c r="J4956" s="1">
        <v>21216</v>
      </c>
      <c r="K4956" s="1">
        <v>2151</v>
      </c>
      <c r="L4956" s="1">
        <v>2370</v>
      </c>
      <c r="M4956" s="1">
        <v>30880</v>
      </c>
      <c r="N4956" s="1">
        <v>973</v>
      </c>
      <c r="O4956" s="1">
        <v>3172</v>
      </c>
      <c r="P4956" s="1">
        <v>43</v>
      </c>
      <c r="Q4956" s="1">
        <v>1561</v>
      </c>
      <c r="R4956" s="1">
        <v>5</v>
      </c>
      <c r="S4956" s="6">
        <v>15</v>
      </c>
    </row>
    <row r="4957" spans="4:19" x14ac:dyDescent="0.3">
      <c r="D4957" s="93"/>
      <c r="E4957" s="3" t="s">
        <v>2287</v>
      </c>
      <c r="F4957" s="4"/>
      <c r="G4957" s="5">
        <v>220</v>
      </c>
      <c r="H4957" s="7">
        <v>128</v>
      </c>
      <c r="I4957" s="1">
        <v>105</v>
      </c>
      <c r="J4957" s="1">
        <v>114</v>
      </c>
      <c r="K4957" s="1">
        <v>25</v>
      </c>
      <c r="L4957" s="1">
        <v>10</v>
      </c>
      <c r="M4957" s="1">
        <v>169</v>
      </c>
      <c r="N4957" s="1">
        <v>15</v>
      </c>
      <c r="O4957" s="1">
        <v>21</v>
      </c>
      <c r="P4957" s="1">
        <v>1</v>
      </c>
      <c r="Q4957" s="1">
        <v>17</v>
      </c>
      <c r="R4957" s="1">
        <v>0</v>
      </c>
      <c r="S4957" s="6">
        <v>0</v>
      </c>
    </row>
    <row r="4958" spans="4:19" x14ac:dyDescent="0.3">
      <c r="D4958" s="92" t="s">
        <v>2288</v>
      </c>
      <c r="E4958" s="46" t="s">
        <v>2289</v>
      </c>
      <c r="F4958" s="47"/>
      <c r="G4958" s="29">
        <v>17541</v>
      </c>
      <c r="H4958" s="32">
        <v>15279</v>
      </c>
      <c r="I4958" s="17">
        <v>6763</v>
      </c>
      <c r="J4958" s="17">
        <v>9888</v>
      </c>
      <c r="K4958" s="17">
        <v>261</v>
      </c>
      <c r="L4958" s="17">
        <v>1215</v>
      </c>
      <c r="M4958" s="17">
        <v>13250</v>
      </c>
      <c r="N4958" s="17">
        <v>147</v>
      </c>
      <c r="O4958" s="17">
        <v>1023</v>
      </c>
      <c r="P4958" s="17">
        <v>21</v>
      </c>
      <c r="Q4958" s="17">
        <v>259</v>
      </c>
      <c r="R4958" s="17">
        <v>1</v>
      </c>
      <c r="S4958" s="33">
        <v>2</v>
      </c>
    </row>
    <row r="4959" spans="4:19" ht="25" x14ac:dyDescent="0.3">
      <c r="D4959" s="93"/>
      <c r="E4959" s="3" t="s">
        <v>2290</v>
      </c>
      <c r="F4959" s="4"/>
      <c r="G4959" s="5">
        <v>9127</v>
      </c>
      <c r="H4959" s="7">
        <v>7730</v>
      </c>
      <c r="I4959" s="1">
        <v>4338</v>
      </c>
      <c r="J4959" s="1">
        <v>4831</v>
      </c>
      <c r="K4959" s="1">
        <v>523</v>
      </c>
      <c r="L4959" s="1">
        <v>382</v>
      </c>
      <c r="M4959" s="1">
        <v>7293</v>
      </c>
      <c r="N4959" s="1">
        <v>326</v>
      </c>
      <c r="O4959" s="1">
        <v>783</v>
      </c>
      <c r="P4959" s="1">
        <v>11</v>
      </c>
      <c r="Q4959" s="1">
        <v>349</v>
      </c>
      <c r="R4959" s="1">
        <v>1</v>
      </c>
      <c r="S4959" s="6">
        <v>1</v>
      </c>
    </row>
    <row r="4960" spans="4:19" ht="25" x14ac:dyDescent="0.3">
      <c r="D4960" s="93"/>
      <c r="E4960" s="3" t="s">
        <v>2291</v>
      </c>
      <c r="F4960" s="4"/>
      <c r="G4960" s="5">
        <v>3064</v>
      </c>
      <c r="H4960" s="7">
        <v>2449</v>
      </c>
      <c r="I4960" s="1">
        <v>1343</v>
      </c>
      <c r="J4960" s="1">
        <v>1456</v>
      </c>
      <c r="K4960" s="1">
        <v>204</v>
      </c>
      <c r="L4960" s="1">
        <v>135</v>
      </c>
      <c r="M4960" s="1">
        <v>2421</v>
      </c>
      <c r="N4960" s="1">
        <v>123</v>
      </c>
      <c r="O4960" s="1">
        <v>241</v>
      </c>
      <c r="P4960" s="1">
        <v>2</v>
      </c>
      <c r="Q4960" s="1">
        <v>109</v>
      </c>
      <c r="R4960" s="1">
        <v>0</v>
      </c>
      <c r="S4960" s="6">
        <v>0</v>
      </c>
    </row>
    <row r="4961" spans="4:19" x14ac:dyDescent="0.3">
      <c r="D4961" s="93"/>
      <c r="E4961" s="3" t="s">
        <v>2292</v>
      </c>
      <c r="F4961" s="4"/>
      <c r="G4961" s="5">
        <v>2255</v>
      </c>
      <c r="H4961" s="7">
        <v>2031</v>
      </c>
      <c r="I4961" s="1">
        <v>980</v>
      </c>
      <c r="J4961" s="1">
        <v>1146</v>
      </c>
      <c r="K4961" s="1">
        <v>118</v>
      </c>
      <c r="L4961" s="1">
        <v>154</v>
      </c>
      <c r="M4961" s="1">
        <v>1701</v>
      </c>
      <c r="N4961" s="1">
        <v>48</v>
      </c>
      <c r="O4961" s="1">
        <v>135</v>
      </c>
      <c r="P4961" s="1">
        <v>4</v>
      </c>
      <c r="Q4961" s="1">
        <v>67</v>
      </c>
      <c r="R4961" s="1">
        <v>1</v>
      </c>
      <c r="S4961" s="6">
        <v>0</v>
      </c>
    </row>
    <row r="4962" spans="4:19" x14ac:dyDescent="0.3">
      <c r="D4962" s="93"/>
      <c r="E4962" s="3" t="s">
        <v>2293</v>
      </c>
      <c r="F4962" s="4"/>
      <c r="G4962" s="5">
        <v>4307</v>
      </c>
      <c r="H4962" s="7">
        <v>2624</v>
      </c>
      <c r="I4962" s="1">
        <v>2154</v>
      </c>
      <c r="J4962" s="1">
        <v>2278</v>
      </c>
      <c r="K4962" s="1">
        <v>391</v>
      </c>
      <c r="L4962" s="1">
        <v>243</v>
      </c>
      <c r="M4962" s="1">
        <v>3484</v>
      </c>
      <c r="N4962" s="1">
        <v>209</v>
      </c>
      <c r="O4962" s="1">
        <v>396</v>
      </c>
      <c r="P4962" s="1">
        <v>8</v>
      </c>
      <c r="Q4962" s="1">
        <v>209</v>
      </c>
      <c r="R4962" s="1">
        <v>1</v>
      </c>
      <c r="S4962" s="6">
        <v>2</v>
      </c>
    </row>
    <row r="4963" spans="4:19" x14ac:dyDescent="0.3">
      <c r="D4963" s="93"/>
      <c r="E4963" s="3" t="s">
        <v>2294</v>
      </c>
      <c r="F4963" s="4"/>
      <c r="G4963" s="5">
        <v>1248</v>
      </c>
      <c r="H4963" s="7">
        <v>343</v>
      </c>
      <c r="I4963" s="1">
        <v>626</v>
      </c>
      <c r="J4963" s="1">
        <v>632</v>
      </c>
      <c r="K4963" s="1">
        <v>119</v>
      </c>
      <c r="L4963" s="1">
        <v>79</v>
      </c>
      <c r="M4963" s="1">
        <v>1104</v>
      </c>
      <c r="N4963" s="1">
        <v>65</v>
      </c>
      <c r="O4963" s="1">
        <v>136</v>
      </c>
      <c r="P4963" s="1">
        <v>1</v>
      </c>
      <c r="Q4963" s="1">
        <v>93</v>
      </c>
      <c r="R4963" s="1">
        <v>1</v>
      </c>
      <c r="S4963" s="6">
        <v>0</v>
      </c>
    </row>
    <row r="4964" spans="4:19" x14ac:dyDescent="0.3">
      <c r="D4964" s="93"/>
      <c r="E4964" s="3" t="s">
        <v>2295</v>
      </c>
      <c r="F4964" s="4"/>
      <c r="G4964" s="5">
        <v>2294</v>
      </c>
      <c r="H4964" s="7">
        <v>2083</v>
      </c>
      <c r="I4964" s="1">
        <v>1229</v>
      </c>
      <c r="J4964" s="1">
        <v>1076</v>
      </c>
      <c r="K4964" s="1">
        <v>137</v>
      </c>
      <c r="L4964" s="1">
        <v>93</v>
      </c>
      <c r="M4964" s="1">
        <v>1598</v>
      </c>
      <c r="N4964" s="1">
        <v>50</v>
      </c>
      <c r="O4964" s="1">
        <v>52</v>
      </c>
      <c r="P4964" s="1">
        <v>2</v>
      </c>
      <c r="Q4964" s="1">
        <v>34</v>
      </c>
      <c r="R4964" s="1">
        <v>0</v>
      </c>
      <c r="S4964" s="6">
        <v>0</v>
      </c>
    </row>
    <row r="4965" spans="4:19" ht="37.5" x14ac:dyDescent="0.3">
      <c r="D4965" s="93"/>
      <c r="E4965" s="3" t="s">
        <v>2296</v>
      </c>
      <c r="F4965" s="4"/>
      <c r="G4965" s="5">
        <v>1983</v>
      </c>
      <c r="H4965" s="7">
        <v>384</v>
      </c>
      <c r="I4965" s="1">
        <v>871</v>
      </c>
      <c r="J4965" s="1">
        <v>918</v>
      </c>
      <c r="K4965" s="1">
        <v>180</v>
      </c>
      <c r="L4965" s="1">
        <v>66</v>
      </c>
      <c r="M4965" s="1">
        <v>1728</v>
      </c>
      <c r="N4965" s="1">
        <v>86</v>
      </c>
      <c r="O4965" s="1">
        <v>217</v>
      </c>
      <c r="P4965" s="1">
        <v>0</v>
      </c>
      <c r="Q4965" s="1">
        <v>171</v>
      </c>
      <c r="R4965" s="1">
        <v>0</v>
      </c>
      <c r="S4965" s="6">
        <v>2</v>
      </c>
    </row>
    <row r="4966" spans="4:19" ht="37.5" x14ac:dyDescent="0.3">
      <c r="D4966" s="93"/>
      <c r="E4966" s="3" t="s">
        <v>2297</v>
      </c>
      <c r="F4966" s="4"/>
      <c r="G4966" s="5">
        <v>8427</v>
      </c>
      <c r="H4966" s="7">
        <v>938</v>
      </c>
      <c r="I4966" s="1">
        <v>3721</v>
      </c>
      <c r="J4966" s="1">
        <v>4353</v>
      </c>
      <c r="K4966" s="1">
        <v>732</v>
      </c>
      <c r="L4966" s="1">
        <v>402</v>
      </c>
      <c r="M4966" s="1">
        <v>7533</v>
      </c>
      <c r="N4966" s="1">
        <v>327</v>
      </c>
      <c r="O4966" s="1">
        <v>1122</v>
      </c>
      <c r="P4966" s="1">
        <v>25</v>
      </c>
      <c r="Q4966" s="1">
        <v>652</v>
      </c>
      <c r="R4966" s="1">
        <v>0</v>
      </c>
      <c r="S4966" s="6">
        <v>1</v>
      </c>
    </row>
    <row r="4967" spans="4:19" x14ac:dyDescent="0.3">
      <c r="D4967" s="93"/>
      <c r="E4967" s="3" t="s">
        <v>2287</v>
      </c>
      <c r="F4967" s="4"/>
      <c r="G4967" s="5">
        <v>3527</v>
      </c>
      <c r="H4967" s="7">
        <v>1530</v>
      </c>
      <c r="I4967" s="1">
        <v>1539</v>
      </c>
      <c r="J4967" s="1">
        <v>1683</v>
      </c>
      <c r="K4967" s="1">
        <v>342</v>
      </c>
      <c r="L4967" s="1">
        <v>149</v>
      </c>
      <c r="M4967" s="1">
        <v>2857</v>
      </c>
      <c r="N4967" s="1">
        <v>220</v>
      </c>
      <c r="O4967" s="1">
        <v>370</v>
      </c>
      <c r="P4967" s="1">
        <v>8</v>
      </c>
      <c r="Q4967" s="1">
        <v>305</v>
      </c>
      <c r="R4967" s="1">
        <v>1</v>
      </c>
      <c r="S4967" s="6">
        <v>8</v>
      </c>
    </row>
    <row r="4968" spans="4:19" x14ac:dyDescent="0.3">
      <c r="D4968" s="92" t="s">
        <v>2298</v>
      </c>
      <c r="E4968" s="46" t="s">
        <v>833</v>
      </c>
      <c r="F4968" s="47"/>
      <c r="G4968" s="29">
        <v>32291</v>
      </c>
      <c r="H4968" s="32">
        <v>22756</v>
      </c>
      <c r="I4968" s="17">
        <v>14792</v>
      </c>
      <c r="J4968" s="17">
        <v>17631</v>
      </c>
      <c r="K4968" s="17">
        <v>1513</v>
      </c>
      <c r="L4968" s="17">
        <v>2023</v>
      </c>
      <c r="M4968" s="17">
        <v>25534</v>
      </c>
      <c r="N4968" s="17">
        <v>758</v>
      </c>
      <c r="O4968" s="17">
        <v>2611</v>
      </c>
      <c r="P4968" s="17">
        <v>30</v>
      </c>
      <c r="Q4968" s="17">
        <v>1189</v>
      </c>
      <c r="R4968" s="17">
        <v>5</v>
      </c>
      <c r="S4968" s="33">
        <v>22</v>
      </c>
    </row>
    <row r="4969" spans="4:19" x14ac:dyDescent="0.3">
      <c r="D4969" s="93"/>
      <c r="E4969" s="3" t="s">
        <v>834</v>
      </c>
      <c r="F4969" s="4"/>
      <c r="G4969" s="5">
        <v>18789</v>
      </c>
      <c r="H4969" s="7">
        <v>11236</v>
      </c>
      <c r="I4969" s="1">
        <v>7753</v>
      </c>
      <c r="J4969" s="1">
        <v>9436</v>
      </c>
      <c r="K4969" s="1">
        <v>1259</v>
      </c>
      <c r="L4969" s="1">
        <v>805</v>
      </c>
      <c r="M4969" s="1">
        <v>15260</v>
      </c>
      <c r="N4969" s="1">
        <v>709</v>
      </c>
      <c r="O4969" s="1">
        <v>1663</v>
      </c>
      <c r="P4969" s="1">
        <v>47</v>
      </c>
      <c r="Q4969" s="1">
        <v>892</v>
      </c>
      <c r="R4969" s="1">
        <v>2</v>
      </c>
      <c r="S4969" s="6">
        <v>8</v>
      </c>
    </row>
    <row r="4970" spans="4:19" x14ac:dyDescent="0.3">
      <c r="D4970" s="93"/>
      <c r="E4970" s="3" t="s">
        <v>835</v>
      </c>
      <c r="F4970" s="4"/>
      <c r="G4970" s="5">
        <v>1594</v>
      </c>
      <c r="H4970" s="7">
        <v>767</v>
      </c>
      <c r="I4970" s="1">
        <v>590</v>
      </c>
      <c r="J4970" s="1">
        <v>706</v>
      </c>
      <c r="K4970" s="1">
        <v>160</v>
      </c>
      <c r="L4970" s="1">
        <v>54</v>
      </c>
      <c r="M4970" s="1">
        <v>1283</v>
      </c>
      <c r="N4970" s="1">
        <v>95</v>
      </c>
      <c r="O4970" s="1">
        <v>130</v>
      </c>
      <c r="P4970" s="1">
        <v>2</v>
      </c>
      <c r="Q4970" s="1">
        <v>86</v>
      </c>
      <c r="R4970" s="1">
        <v>0</v>
      </c>
      <c r="S4970" s="6">
        <v>2</v>
      </c>
    </row>
    <row r="4971" spans="4:19" x14ac:dyDescent="0.3">
      <c r="D4971" s="93"/>
      <c r="E4971" s="3" t="s">
        <v>2287</v>
      </c>
      <c r="F4971" s="4"/>
      <c r="G4971" s="5">
        <v>1492</v>
      </c>
      <c r="H4971" s="7">
        <v>781</v>
      </c>
      <c r="I4971" s="1">
        <v>575</v>
      </c>
      <c r="J4971" s="1">
        <v>664</v>
      </c>
      <c r="K4971" s="1">
        <v>105</v>
      </c>
      <c r="L4971" s="1">
        <v>44</v>
      </c>
      <c r="M4971" s="1">
        <v>1190</v>
      </c>
      <c r="N4971" s="1">
        <v>48</v>
      </c>
      <c r="O4971" s="1">
        <v>113</v>
      </c>
      <c r="P4971" s="1">
        <v>4</v>
      </c>
      <c r="Q4971" s="1">
        <v>116</v>
      </c>
      <c r="R4971" s="1">
        <v>0</v>
      </c>
      <c r="S4971" s="6">
        <v>2</v>
      </c>
    </row>
    <row r="4972" spans="4:19" x14ac:dyDescent="0.3">
      <c r="D4972" s="92" t="s">
        <v>2299</v>
      </c>
      <c r="E4972" s="46" t="s">
        <v>2300</v>
      </c>
      <c r="F4972" s="47"/>
      <c r="G4972" s="29">
        <v>6496</v>
      </c>
      <c r="H4972" s="32">
        <v>4268</v>
      </c>
      <c r="I4972" s="17">
        <v>3187</v>
      </c>
      <c r="J4972" s="17">
        <v>4126</v>
      </c>
      <c r="K4972" s="17">
        <v>427</v>
      </c>
      <c r="L4972" s="17">
        <v>403</v>
      </c>
      <c r="M4972" s="17">
        <v>5307</v>
      </c>
      <c r="N4972" s="17">
        <v>141</v>
      </c>
      <c r="O4972" s="17">
        <v>589</v>
      </c>
      <c r="P4972" s="17">
        <v>8</v>
      </c>
      <c r="Q4972" s="17">
        <v>266</v>
      </c>
      <c r="R4972" s="17">
        <v>0</v>
      </c>
      <c r="S4972" s="33">
        <v>3</v>
      </c>
    </row>
    <row r="4973" spans="4:19" x14ac:dyDescent="0.3">
      <c r="D4973" s="93"/>
      <c r="E4973" s="3" t="s">
        <v>2301</v>
      </c>
      <c r="F4973" s="4"/>
      <c r="G4973" s="5">
        <v>15883</v>
      </c>
      <c r="H4973" s="7">
        <v>10965</v>
      </c>
      <c r="I4973" s="1">
        <v>7460</v>
      </c>
      <c r="J4973" s="1">
        <v>9264</v>
      </c>
      <c r="K4973" s="1">
        <v>826</v>
      </c>
      <c r="L4973" s="1">
        <v>1005</v>
      </c>
      <c r="M4973" s="1">
        <v>12910</v>
      </c>
      <c r="N4973" s="1">
        <v>379</v>
      </c>
      <c r="O4973" s="1">
        <v>1295</v>
      </c>
      <c r="P4973" s="1">
        <v>19</v>
      </c>
      <c r="Q4973" s="1">
        <v>585</v>
      </c>
      <c r="R4973" s="1">
        <v>1</v>
      </c>
      <c r="S4973" s="6">
        <v>1</v>
      </c>
    </row>
    <row r="4974" spans="4:19" x14ac:dyDescent="0.3">
      <c r="D4974" s="93"/>
      <c r="E4974" s="3" t="s">
        <v>2302</v>
      </c>
      <c r="F4974" s="4"/>
      <c r="G4974" s="5">
        <v>23695</v>
      </c>
      <c r="H4974" s="7">
        <v>15119</v>
      </c>
      <c r="I4974" s="1">
        <v>9944</v>
      </c>
      <c r="J4974" s="1">
        <v>11755</v>
      </c>
      <c r="K4974" s="1">
        <v>1350</v>
      </c>
      <c r="L4974" s="1">
        <v>1145</v>
      </c>
      <c r="M4974" s="1">
        <v>18847</v>
      </c>
      <c r="N4974" s="1">
        <v>774</v>
      </c>
      <c r="O4974" s="1">
        <v>1914</v>
      </c>
      <c r="P4974" s="1">
        <v>39</v>
      </c>
      <c r="Q4974" s="1">
        <v>1003</v>
      </c>
      <c r="R4974" s="1">
        <v>3</v>
      </c>
      <c r="S4974" s="6">
        <v>14</v>
      </c>
    </row>
    <row r="4975" spans="4:19" x14ac:dyDescent="0.3">
      <c r="D4975" s="93"/>
      <c r="E4975" s="3" t="s">
        <v>2303</v>
      </c>
      <c r="F4975" s="4"/>
      <c r="G4975" s="5">
        <v>6326</v>
      </c>
      <c r="H4975" s="7">
        <v>4109</v>
      </c>
      <c r="I4975" s="1">
        <v>2532</v>
      </c>
      <c r="J4975" s="1">
        <v>2680</v>
      </c>
      <c r="K4975" s="1">
        <v>327</v>
      </c>
      <c r="L4975" s="1">
        <v>306</v>
      </c>
      <c r="M4975" s="1">
        <v>4904</v>
      </c>
      <c r="N4975" s="1">
        <v>249</v>
      </c>
      <c r="O4975" s="1">
        <v>565</v>
      </c>
      <c r="P4975" s="1">
        <v>11</v>
      </c>
      <c r="Q4975" s="1">
        <v>325</v>
      </c>
      <c r="R4975" s="1">
        <v>0</v>
      </c>
      <c r="S4975" s="6">
        <v>7</v>
      </c>
    </row>
    <row r="4976" spans="4:19" x14ac:dyDescent="0.3">
      <c r="D4976" s="93"/>
      <c r="E4976" s="3" t="s">
        <v>2304</v>
      </c>
      <c r="F4976" s="4"/>
      <c r="G4976" s="5">
        <v>1523</v>
      </c>
      <c r="H4976" s="7">
        <v>955</v>
      </c>
      <c r="I4976" s="1">
        <v>484</v>
      </c>
      <c r="J4976" s="1">
        <v>507</v>
      </c>
      <c r="K4976" s="1">
        <v>85</v>
      </c>
      <c r="L4976" s="1">
        <v>59</v>
      </c>
      <c r="M4976" s="1">
        <v>1095</v>
      </c>
      <c r="N4976" s="1">
        <v>60</v>
      </c>
      <c r="O4976" s="1">
        <v>128</v>
      </c>
      <c r="P4976" s="1">
        <v>6</v>
      </c>
      <c r="Q4976" s="1">
        <v>80</v>
      </c>
      <c r="R4976" s="1">
        <v>2</v>
      </c>
      <c r="S4976" s="6">
        <v>5</v>
      </c>
    </row>
    <row r="4977" spans="4:19" x14ac:dyDescent="0.3">
      <c r="D4977" s="93"/>
      <c r="E4977" s="3" t="s">
        <v>22</v>
      </c>
      <c r="F4977" s="4"/>
      <c r="G4977" s="5">
        <v>142</v>
      </c>
      <c r="H4977" s="7">
        <v>79</v>
      </c>
      <c r="I4977" s="1">
        <v>50</v>
      </c>
      <c r="J4977" s="1">
        <v>54</v>
      </c>
      <c r="K4977" s="1">
        <v>7</v>
      </c>
      <c r="L4977" s="1">
        <v>3</v>
      </c>
      <c r="M4977" s="1">
        <v>111</v>
      </c>
      <c r="N4977" s="1">
        <v>4</v>
      </c>
      <c r="O4977" s="1">
        <v>13</v>
      </c>
      <c r="P4977" s="1">
        <v>0</v>
      </c>
      <c r="Q4977" s="1">
        <v>11</v>
      </c>
      <c r="R4977" s="1">
        <v>1</v>
      </c>
      <c r="S4977" s="6">
        <v>0</v>
      </c>
    </row>
    <row r="4978" spans="4:19" x14ac:dyDescent="0.3">
      <c r="D4978" s="92" t="s">
        <v>2305</v>
      </c>
      <c r="E4978" s="46" t="s">
        <v>2306</v>
      </c>
      <c r="F4978" s="47"/>
      <c r="G4978" s="29">
        <v>10281</v>
      </c>
      <c r="H4978" s="32">
        <v>7054</v>
      </c>
      <c r="I4978" s="17">
        <v>5447</v>
      </c>
      <c r="J4978" s="17">
        <v>5954</v>
      </c>
      <c r="K4978" s="17">
        <v>1026</v>
      </c>
      <c r="L4978" s="17">
        <v>492</v>
      </c>
      <c r="M4978" s="17">
        <v>8394</v>
      </c>
      <c r="N4978" s="17">
        <v>572</v>
      </c>
      <c r="O4978" s="17">
        <v>1118</v>
      </c>
      <c r="P4978" s="17">
        <v>12</v>
      </c>
      <c r="Q4978" s="17">
        <v>574</v>
      </c>
      <c r="R4978" s="17">
        <v>0</v>
      </c>
      <c r="S4978" s="33">
        <v>8</v>
      </c>
    </row>
    <row r="4979" spans="4:19" ht="25" x14ac:dyDescent="0.3">
      <c r="D4979" s="93"/>
      <c r="E4979" s="3" t="s">
        <v>2307</v>
      </c>
      <c r="F4979" s="4"/>
      <c r="G4979" s="5">
        <v>9547</v>
      </c>
      <c r="H4979" s="7">
        <v>6239</v>
      </c>
      <c r="I4979" s="1">
        <v>4613</v>
      </c>
      <c r="J4979" s="1">
        <v>5258</v>
      </c>
      <c r="K4979" s="1">
        <v>709</v>
      </c>
      <c r="L4979" s="1">
        <v>491</v>
      </c>
      <c r="M4979" s="1">
        <v>7779</v>
      </c>
      <c r="N4979" s="1">
        <v>395</v>
      </c>
      <c r="O4979" s="1">
        <v>983</v>
      </c>
      <c r="P4979" s="1">
        <v>8</v>
      </c>
      <c r="Q4979" s="1">
        <v>498</v>
      </c>
      <c r="R4979" s="1">
        <v>2</v>
      </c>
      <c r="S4979" s="6">
        <v>9</v>
      </c>
    </row>
    <row r="4980" spans="4:19" ht="25" x14ac:dyDescent="0.3">
      <c r="D4980" s="93"/>
      <c r="E4980" s="3" t="s">
        <v>2308</v>
      </c>
      <c r="F4980" s="4"/>
      <c r="G4980" s="5">
        <v>12550</v>
      </c>
      <c r="H4980" s="7">
        <v>7790</v>
      </c>
      <c r="I4980" s="1">
        <v>5225</v>
      </c>
      <c r="J4980" s="1">
        <v>6342</v>
      </c>
      <c r="K4980" s="1">
        <v>649</v>
      </c>
      <c r="L4980" s="1">
        <v>610</v>
      </c>
      <c r="M4980" s="1">
        <v>10024</v>
      </c>
      <c r="N4980" s="1">
        <v>383</v>
      </c>
      <c r="O4980" s="1">
        <v>1055</v>
      </c>
      <c r="P4980" s="1">
        <v>17</v>
      </c>
      <c r="Q4980" s="1">
        <v>513</v>
      </c>
      <c r="R4980" s="1">
        <v>1</v>
      </c>
      <c r="S4980" s="6">
        <v>7</v>
      </c>
    </row>
    <row r="4981" spans="4:19" x14ac:dyDescent="0.3">
      <c r="D4981" s="93"/>
      <c r="E4981" s="3" t="s">
        <v>2309</v>
      </c>
      <c r="F4981" s="4"/>
      <c r="G4981" s="5">
        <v>12673</v>
      </c>
      <c r="H4981" s="7">
        <v>8054</v>
      </c>
      <c r="I4981" s="1">
        <v>5238</v>
      </c>
      <c r="J4981" s="1">
        <v>6541</v>
      </c>
      <c r="K4981" s="1">
        <v>454</v>
      </c>
      <c r="L4981" s="1">
        <v>785</v>
      </c>
      <c r="M4981" s="1">
        <v>10121</v>
      </c>
      <c r="N4981" s="1">
        <v>202</v>
      </c>
      <c r="O4981" s="1">
        <v>917</v>
      </c>
      <c r="P4981" s="1">
        <v>21</v>
      </c>
      <c r="Q4981" s="1">
        <v>445</v>
      </c>
      <c r="R4981" s="1">
        <v>2</v>
      </c>
      <c r="S4981" s="6">
        <v>9</v>
      </c>
    </row>
    <row r="4982" spans="4:19" x14ac:dyDescent="0.3">
      <c r="D4982" s="93"/>
      <c r="E4982" s="3" t="s">
        <v>2310</v>
      </c>
      <c r="F4982" s="4"/>
      <c r="G4982" s="5">
        <v>8301</v>
      </c>
      <c r="H4982" s="7">
        <v>5892</v>
      </c>
      <c r="I4982" s="1">
        <v>2908</v>
      </c>
      <c r="J4982" s="1">
        <v>3986</v>
      </c>
      <c r="K4982" s="1">
        <v>173</v>
      </c>
      <c r="L4982" s="1">
        <v>504</v>
      </c>
      <c r="M4982" s="1">
        <v>6351</v>
      </c>
      <c r="N4982" s="1">
        <v>50</v>
      </c>
      <c r="O4982" s="1">
        <v>392</v>
      </c>
      <c r="P4982" s="1">
        <v>23</v>
      </c>
      <c r="Q4982" s="1">
        <v>211</v>
      </c>
      <c r="R4982" s="1">
        <v>2</v>
      </c>
      <c r="S4982" s="6">
        <v>1</v>
      </c>
    </row>
    <row r="4983" spans="4:19" x14ac:dyDescent="0.3">
      <c r="D4983" s="92" t="s">
        <v>2311</v>
      </c>
      <c r="E4983" s="46" t="s">
        <v>2306</v>
      </c>
      <c r="F4983" s="47"/>
      <c r="G4983" s="29">
        <v>6155</v>
      </c>
      <c r="H4983" s="32">
        <v>4398</v>
      </c>
      <c r="I4983" s="17">
        <v>3282</v>
      </c>
      <c r="J4983" s="17">
        <v>3627</v>
      </c>
      <c r="K4983" s="17">
        <v>499</v>
      </c>
      <c r="L4983" s="17">
        <v>367</v>
      </c>
      <c r="M4983" s="17">
        <v>4888</v>
      </c>
      <c r="N4983" s="17">
        <v>228</v>
      </c>
      <c r="O4983" s="17">
        <v>542</v>
      </c>
      <c r="P4983" s="17">
        <v>4</v>
      </c>
      <c r="Q4983" s="17">
        <v>299</v>
      </c>
      <c r="R4983" s="17">
        <v>3</v>
      </c>
      <c r="S4983" s="33">
        <v>5</v>
      </c>
    </row>
    <row r="4984" spans="4:19" ht="25" x14ac:dyDescent="0.3">
      <c r="D4984" s="93"/>
      <c r="E4984" s="3" t="s">
        <v>2307</v>
      </c>
      <c r="F4984" s="4"/>
      <c r="G4984" s="5">
        <v>7654</v>
      </c>
      <c r="H4984" s="7">
        <v>5504</v>
      </c>
      <c r="I4984" s="1">
        <v>3586</v>
      </c>
      <c r="J4984" s="1">
        <v>4354</v>
      </c>
      <c r="K4984" s="1">
        <v>384</v>
      </c>
      <c r="L4984" s="1">
        <v>530</v>
      </c>
      <c r="M4984" s="1">
        <v>6085</v>
      </c>
      <c r="N4984" s="1">
        <v>196</v>
      </c>
      <c r="O4984" s="1">
        <v>604</v>
      </c>
      <c r="P4984" s="1">
        <v>10</v>
      </c>
      <c r="Q4984" s="1">
        <v>308</v>
      </c>
      <c r="R4984" s="1">
        <v>1</v>
      </c>
      <c r="S4984" s="6">
        <v>5</v>
      </c>
    </row>
    <row r="4985" spans="4:19" ht="25" x14ac:dyDescent="0.3">
      <c r="D4985" s="93"/>
      <c r="E4985" s="3" t="s">
        <v>2308</v>
      </c>
      <c r="F4985" s="4"/>
      <c r="G4985" s="5">
        <v>11084</v>
      </c>
      <c r="H4985" s="7">
        <v>7346</v>
      </c>
      <c r="I4985" s="1">
        <v>4621</v>
      </c>
      <c r="J4985" s="1">
        <v>5675</v>
      </c>
      <c r="K4985" s="1">
        <v>487</v>
      </c>
      <c r="L4985" s="1">
        <v>659</v>
      </c>
      <c r="M4985" s="1">
        <v>8710</v>
      </c>
      <c r="N4985" s="1">
        <v>245</v>
      </c>
      <c r="O4985" s="1">
        <v>871</v>
      </c>
      <c r="P4985" s="1">
        <v>18</v>
      </c>
      <c r="Q4985" s="1">
        <v>405</v>
      </c>
      <c r="R4985" s="1">
        <v>1</v>
      </c>
      <c r="S4985" s="6">
        <v>9</v>
      </c>
    </row>
    <row r="4986" spans="4:19" x14ac:dyDescent="0.3">
      <c r="D4986" s="93"/>
      <c r="E4986" s="3" t="s">
        <v>2309</v>
      </c>
      <c r="F4986" s="4"/>
      <c r="G4986" s="5">
        <v>10961</v>
      </c>
      <c r="H4986" s="7">
        <v>6620</v>
      </c>
      <c r="I4986" s="1">
        <v>4307</v>
      </c>
      <c r="J4986" s="1">
        <v>5288</v>
      </c>
      <c r="K4986" s="1">
        <v>383</v>
      </c>
      <c r="L4986" s="1">
        <v>567</v>
      </c>
      <c r="M4986" s="1">
        <v>8591</v>
      </c>
      <c r="N4986" s="1">
        <v>273</v>
      </c>
      <c r="O4986" s="1">
        <v>830</v>
      </c>
      <c r="P4986" s="1">
        <v>21</v>
      </c>
      <c r="Q4986" s="1">
        <v>390</v>
      </c>
      <c r="R4986" s="1">
        <v>0</v>
      </c>
      <c r="S4986" s="6">
        <v>7</v>
      </c>
    </row>
    <row r="4987" spans="4:19" x14ac:dyDescent="0.3">
      <c r="D4987" s="93"/>
      <c r="E4987" s="3" t="s">
        <v>2310</v>
      </c>
      <c r="F4987" s="4"/>
      <c r="G4987" s="5">
        <v>2174</v>
      </c>
      <c r="H4987" s="7">
        <v>1185</v>
      </c>
      <c r="I4987" s="1">
        <v>724</v>
      </c>
      <c r="J4987" s="1">
        <v>883</v>
      </c>
      <c r="K4987" s="1">
        <v>60</v>
      </c>
      <c r="L4987" s="1">
        <v>81</v>
      </c>
      <c r="M4987" s="1">
        <v>1602</v>
      </c>
      <c r="N4987" s="1">
        <v>54</v>
      </c>
      <c r="O4987" s="1">
        <v>160</v>
      </c>
      <c r="P4987" s="1">
        <v>12</v>
      </c>
      <c r="Q4987" s="1">
        <v>65</v>
      </c>
      <c r="R4987" s="1">
        <v>1</v>
      </c>
      <c r="S4987" s="6">
        <v>1</v>
      </c>
    </row>
    <row r="4988" spans="4:19" x14ac:dyDescent="0.3">
      <c r="D4988" s="93"/>
      <c r="E4988" s="3" t="s">
        <v>2312</v>
      </c>
      <c r="F4988" s="4"/>
      <c r="G4988" s="5">
        <v>15746</v>
      </c>
      <c r="H4988" s="7">
        <v>10304</v>
      </c>
      <c r="I4988" s="1">
        <v>7061</v>
      </c>
      <c r="J4988" s="1">
        <v>8466</v>
      </c>
      <c r="K4988" s="1">
        <v>1203</v>
      </c>
      <c r="L4988" s="1">
        <v>705</v>
      </c>
      <c r="M4988" s="1">
        <v>13097</v>
      </c>
      <c r="N4988" s="1">
        <v>592</v>
      </c>
      <c r="O4988" s="1">
        <v>1480</v>
      </c>
      <c r="P4988" s="1">
        <v>17</v>
      </c>
      <c r="Q4988" s="1">
        <v>798</v>
      </c>
      <c r="R4988" s="1">
        <v>1</v>
      </c>
      <c r="S4988" s="6">
        <v>7</v>
      </c>
    </row>
    <row r="4989" spans="4:19" x14ac:dyDescent="0.3">
      <c r="D4989" s="92" t="s">
        <v>2313</v>
      </c>
      <c r="E4989" s="46" t="s">
        <v>2314</v>
      </c>
      <c r="F4989" s="47"/>
      <c r="G4989" s="29">
        <v>17675</v>
      </c>
      <c r="H4989" s="32">
        <v>11825</v>
      </c>
      <c r="I4989" s="17">
        <v>8877</v>
      </c>
      <c r="J4989" s="17">
        <v>10373</v>
      </c>
      <c r="K4989" s="17">
        <v>1300</v>
      </c>
      <c r="L4989" s="17">
        <v>1069</v>
      </c>
      <c r="M4989" s="17">
        <v>14186</v>
      </c>
      <c r="N4989" s="17">
        <v>680</v>
      </c>
      <c r="O4989" s="17">
        <v>1114</v>
      </c>
      <c r="P4989" s="17">
        <v>18</v>
      </c>
      <c r="Q4989" s="17">
        <v>690</v>
      </c>
      <c r="R4989" s="17">
        <v>0</v>
      </c>
      <c r="S4989" s="33">
        <v>10</v>
      </c>
    </row>
    <row r="4990" spans="4:19" x14ac:dyDescent="0.3">
      <c r="D4990" s="93"/>
      <c r="E4990" s="3" t="s">
        <v>2315</v>
      </c>
      <c r="F4990" s="4"/>
      <c r="G4990" s="5">
        <v>15955</v>
      </c>
      <c r="H4990" s="7">
        <v>10828</v>
      </c>
      <c r="I4990" s="1">
        <v>7315</v>
      </c>
      <c r="J4990" s="1">
        <v>8851</v>
      </c>
      <c r="K4990" s="1">
        <v>910</v>
      </c>
      <c r="L4990" s="1">
        <v>944</v>
      </c>
      <c r="M4990" s="1">
        <v>12910</v>
      </c>
      <c r="N4990" s="1">
        <v>459</v>
      </c>
      <c r="O4990" s="1">
        <v>1272</v>
      </c>
      <c r="P4990" s="1">
        <v>15</v>
      </c>
      <c r="Q4990" s="1">
        <v>630</v>
      </c>
      <c r="R4990" s="1">
        <v>0</v>
      </c>
      <c r="S4990" s="6">
        <v>2</v>
      </c>
    </row>
    <row r="4991" spans="4:19" x14ac:dyDescent="0.3">
      <c r="D4991" s="93"/>
      <c r="E4991" s="3" t="s">
        <v>2316</v>
      </c>
      <c r="F4991" s="4"/>
      <c r="G4991" s="5">
        <v>15223</v>
      </c>
      <c r="H4991" s="7">
        <v>9700</v>
      </c>
      <c r="I4991" s="1">
        <v>5792</v>
      </c>
      <c r="J4991" s="1">
        <v>7165</v>
      </c>
      <c r="K4991" s="1">
        <v>615</v>
      </c>
      <c r="L4991" s="1">
        <v>706</v>
      </c>
      <c r="M4991" s="1">
        <v>12051</v>
      </c>
      <c r="N4991" s="1">
        <v>347</v>
      </c>
      <c r="O4991" s="1">
        <v>1305</v>
      </c>
      <c r="P4991" s="1">
        <v>35</v>
      </c>
      <c r="Q4991" s="1">
        <v>660</v>
      </c>
      <c r="R4991" s="1">
        <v>5</v>
      </c>
      <c r="S4991" s="6">
        <v>15</v>
      </c>
    </row>
    <row r="4992" spans="4:19" x14ac:dyDescent="0.3">
      <c r="D4992" s="93"/>
      <c r="E4992" s="3" t="s">
        <v>2317</v>
      </c>
      <c r="F4992" s="4"/>
      <c r="G4992" s="5">
        <v>4270</v>
      </c>
      <c r="H4992" s="7">
        <v>2624</v>
      </c>
      <c r="I4992" s="1">
        <v>1440</v>
      </c>
      <c r="J4992" s="1">
        <v>1691</v>
      </c>
      <c r="K4992" s="1">
        <v>160</v>
      </c>
      <c r="L4992" s="1">
        <v>168</v>
      </c>
      <c r="M4992" s="1">
        <v>3320</v>
      </c>
      <c r="N4992" s="1">
        <v>94</v>
      </c>
      <c r="O4992" s="1">
        <v>645</v>
      </c>
      <c r="P4992" s="1">
        <v>11</v>
      </c>
      <c r="Q4992" s="1">
        <v>215</v>
      </c>
      <c r="R4992" s="1">
        <v>2</v>
      </c>
      <c r="S4992" s="6">
        <v>5</v>
      </c>
    </row>
    <row r="4993" spans="2:19" x14ac:dyDescent="0.3">
      <c r="D4993" s="93"/>
      <c r="E4993" s="3" t="s">
        <v>2318</v>
      </c>
      <c r="F4993" s="4"/>
      <c r="G4993" s="5">
        <v>698</v>
      </c>
      <c r="H4993" s="7">
        <v>365</v>
      </c>
      <c r="I4993" s="1">
        <v>180</v>
      </c>
      <c r="J4993" s="1">
        <v>217</v>
      </c>
      <c r="K4993" s="1">
        <v>26</v>
      </c>
      <c r="L4993" s="1">
        <v>26</v>
      </c>
      <c r="M4993" s="1">
        <v>519</v>
      </c>
      <c r="N4993" s="1">
        <v>18</v>
      </c>
      <c r="O4993" s="1">
        <v>138</v>
      </c>
      <c r="P4993" s="1">
        <v>4</v>
      </c>
      <c r="Q4993" s="1">
        <v>53</v>
      </c>
      <c r="R4993" s="1">
        <v>0</v>
      </c>
      <c r="S4993" s="6">
        <v>1</v>
      </c>
    </row>
    <row r="4994" spans="2:19" x14ac:dyDescent="0.3">
      <c r="D4994" s="93"/>
      <c r="E4994" s="3" t="s">
        <v>22</v>
      </c>
      <c r="F4994" s="4"/>
      <c r="G4994" s="5">
        <v>312</v>
      </c>
      <c r="H4994" s="7">
        <v>169</v>
      </c>
      <c r="I4994" s="1">
        <v>93</v>
      </c>
      <c r="J4994" s="1">
        <v>120</v>
      </c>
      <c r="K4994" s="1">
        <v>18</v>
      </c>
      <c r="L4994" s="1">
        <v>9</v>
      </c>
      <c r="M4994" s="1">
        <v>244</v>
      </c>
      <c r="N4994" s="1">
        <v>8</v>
      </c>
      <c r="O4994" s="1">
        <v>32</v>
      </c>
      <c r="P4994" s="1">
        <v>0</v>
      </c>
      <c r="Q4994" s="1">
        <v>30</v>
      </c>
      <c r="R4994" s="1">
        <v>0</v>
      </c>
      <c r="S4994" s="6">
        <v>0</v>
      </c>
    </row>
    <row r="4995" spans="2:19" x14ac:dyDescent="0.3">
      <c r="D4995" s="92" t="s">
        <v>2319</v>
      </c>
      <c r="E4995" s="46" t="s">
        <v>2320</v>
      </c>
      <c r="F4995" s="47"/>
      <c r="G4995" s="29">
        <v>12655</v>
      </c>
      <c r="H4995" s="32">
        <v>7997</v>
      </c>
      <c r="I4995" s="17">
        <v>6596</v>
      </c>
      <c r="J4995" s="17">
        <v>7671</v>
      </c>
      <c r="K4995" s="17">
        <v>1133</v>
      </c>
      <c r="L4995" s="17">
        <v>770</v>
      </c>
      <c r="M4995" s="17">
        <v>10355</v>
      </c>
      <c r="N4995" s="17">
        <v>598</v>
      </c>
      <c r="O4995" s="17">
        <v>1062</v>
      </c>
      <c r="P4995" s="17">
        <v>10</v>
      </c>
      <c r="Q4995" s="17">
        <v>520</v>
      </c>
      <c r="R4995" s="17">
        <v>0</v>
      </c>
      <c r="S4995" s="33">
        <v>11</v>
      </c>
    </row>
    <row r="4996" spans="2:19" x14ac:dyDescent="0.3">
      <c r="D4996" s="93"/>
      <c r="E4996" s="3" t="s">
        <v>2321</v>
      </c>
      <c r="F4996" s="4"/>
      <c r="G4996" s="5">
        <v>27804</v>
      </c>
      <c r="H4996" s="7">
        <v>18819</v>
      </c>
      <c r="I4996" s="1">
        <v>12491</v>
      </c>
      <c r="J4996" s="1">
        <v>15136</v>
      </c>
      <c r="K4996" s="1">
        <v>1412</v>
      </c>
      <c r="L4996" s="1">
        <v>1566</v>
      </c>
      <c r="M4996" s="1">
        <v>22383</v>
      </c>
      <c r="N4996" s="1">
        <v>749</v>
      </c>
      <c r="O4996" s="1">
        <v>2287</v>
      </c>
      <c r="P4996" s="1">
        <v>38</v>
      </c>
      <c r="Q4996" s="1">
        <v>1116</v>
      </c>
      <c r="R4996" s="1">
        <v>2</v>
      </c>
      <c r="S4996" s="6">
        <v>9</v>
      </c>
    </row>
    <row r="4997" spans="2:19" x14ac:dyDescent="0.3">
      <c r="D4997" s="93"/>
      <c r="E4997" s="3" t="s">
        <v>2322</v>
      </c>
      <c r="F4997" s="4"/>
      <c r="G4997" s="5">
        <v>8084</v>
      </c>
      <c r="H4997" s="7">
        <v>5223</v>
      </c>
      <c r="I4997" s="1">
        <v>2895</v>
      </c>
      <c r="J4997" s="1">
        <v>3507</v>
      </c>
      <c r="K4997" s="1">
        <v>289</v>
      </c>
      <c r="L4997" s="1">
        <v>348</v>
      </c>
      <c r="M4997" s="1">
        <v>6255</v>
      </c>
      <c r="N4997" s="1">
        <v>140</v>
      </c>
      <c r="O4997" s="1">
        <v>661</v>
      </c>
      <c r="P4997" s="1">
        <v>15</v>
      </c>
      <c r="Q4997" s="1">
        <v>360</v>
      </c>
      <c r="R4997" s="1">
        <v>2</v>
      </c>
      <c r="S4997" s="6">
        <v>3</v>
      </c>
    </row>
    <row r="4998" spans="2:19" x14ac:dyDescent="0.3">
      <c r="D4998" s="93"/>
      <c r="E4998" s="3" t="s">
        <v>2323</v>
      </c>
      <c r="F4998" s="4"/>
      <c r="G4998" s="5">
        <v>3578</v>
      </c>
      <c r="H4998" s="7">
        <v>2317</v>
      </c>
      <c r="I4998" s="1">
        <v>1173</v>
      </c>
      <c r="J4998" s="1">
        <v>1449</v>
      </c>
      <c r="K4998" s="1">
        <v>126</v>
      </c>
      <c r="L4998" s="1">
        <v>166</v>
      </c>
      <c r="M4998" s="1">
        <v>2753</v>
      </c>
      <c r="N4998" s="1">
        <v>78</v>
      </c>
      <c r="O4998" s="1">
        <v>302</v>
      </c>
      <c r="P4998" s="1">
        <v>7</v>
      </c>
      <c r="Q4998" s="1">
        <v>171</v>
      </c>
      <c r="R4998" s="1">
        <v>1</v>
      </c>
      <c r="S4998" s="6">
        <v>5</v>
      </c>
    </row>
    <row r="4999" spans="2:19" x14ac:dyDescent="0.3">
      <c r="D4999" s="93"/>
      <c r="E4999" s="3" t="s">
        <v>2324</v>
      </c>
      <c r="F4999" s="4"/>
      <c r="G4999" s="5">
        <v>1725</v>
      </c>
      <c r="H4999" s="7">
        <v>1004</v>
      </c>
      <c r="I4999" s="1">
        <v>474</v>
      </c>
      <c r="J4999" s="1">
        <v>540</v>
      </c>
      <c r="K4999" s="1">
        <v>49</v>
      </c>
      <c r="L4999" s="1">
        <v>57</v>
      </c>
      <c r="M4999" s="1">
        <v>1281</v>
      </c>
      <c r="N4999" s="1">
        <v>30</v>
      </c>
      <c r="O4999" s="1">
        <v>161</v>
      </c>
      <c r="P4999" s="1">
        <v>12</v>
      </c>
      <c r="Q4999" s="1">
        <v>91</v>
      </c>
      <c r="R4999" s="1">
        <v>2</v>
      </c>
      <c r="S4999" s="6">
        <v>3</v>
      </c>
    </row>
    <row r="5000" spans="2:19" x14ac:dyDescent="0.3">
      <c r="D5000" s="94"/>
      <c r="E5000" s="52" t="s">
        <v>22</v>
      </c>
      <c r="F5000" s="48"/>
      <c r="G5000" s="49">
        <v>275</v>
      </c>
      <c r="H5000" s="61">
        <v>150</v>
      </c>
      <c r="I5000" s="28">
        <v>69</v>
      </c>
      <c r="J5000" s="28">
        <v>111</v>
      </c>
      <c r="K5000" s="28">
        <v>17</v>
      </c>
      <c r="L5000" s="28">
        <v>14</v>
      </c>
      <c r="M5000" s="28">
        <v>205</v>
      </c>
      <c r="N5000" s="28">
        <v>9</v>
      </c>
      <c r="O5000" s="28">
        <v>34</v>
      </c>
      <c r="P5000" s="28">
        <v>1</v>
      </c>
      <c r="Q5000" s="28">
        <v>19</v>
      </c>
      <c r="R5000" s="28">
        <v>0</v>
      </c>
      <c r="S5000" s="62">
        <v>3</v>
      </c>
    </row>
    <row r="5002" spans="2:19" x14ac:dyDescent="0.3">
      <c r="B5002" s="35" t="str">
        <f xml:space="preserve"> HYPERLINK("#'目次'!B80", "[74]")</f>
        <v>[74]</v>
      </c>
      <c r="C5002" s="25" t="s">
        <v>2330</v>
      </c>
    </row>
    <row r="5005" spans="2:19" x14ac:dyDescent="0.3">
      <c r="C5005" s="25" t="s">
        <v>2249</v>
      </c>
    </row>
    <row r="5006" spans="2:19" ht="100" x14ac:dyDescent="0.3">
      <c r="D5006" s="95"/>
      <c r="E5006" s="96"/>
      <c r="F5006" s="96"/>
      <c r="G5006" s="37" t="s">
        <v>16</v>
      </c>
      <c r="H5006" s="41" t="s">
        <v>2331</v>
      </c>
      <c r="I5006" s="18" t="s">
        <v>2332</v>
      </c>
      <c r="J5006" s="18" t="s">
        <v>2333</v>
      </c>
      <c r="K5006" s="18" t="s">
        <v>2334</v>
      </c>
      <c r="L5006" s="18" t="s">
        <v>2335</v>
      </c>
      <c r="M5006" s="18" t="s">
        <v>2336</v>
      </c>
      <c r="N5006" s="18" t="s">
        <v>836</v>
      </c>
      <c r="O5006" s="18" t="s">
        <v>22</v>
      </c>
      <c r="P5006" s="34" t="s">
        <v>23</v>
      </c>
    </row>
    <row r="5007" spans="2:19" x14ac:dyDescent="0.3">
      <c r="D5007" s="97"/>
      <c r="E5007" s="98"/>
      <c r="F5007" s="98"/>
      <c r="G5007" s="40"/>
      <c r="H5007" s="36"/>
      <c r="I5007" s="19"/>
      <c r="J5007" s="19"/>
      <c r="K5007" s="19"/>
      <c r="L5007" s="19"/>
      <c r="M5007" s="19"/>
      <c r="N5007" s="19"/>
      <c r="O5007" s="19"/>
      <c r="P5007" s="39"/>
    </row>
    <row r="5008" spans="2:19" x14ac:dyDescent="0.3">
      <c r="D5008" s="77"/>
      <c r="E5008" s="78" t="s">
        <v>16</v>
      </c>
      <c r="F5008" s="50"/>
      <c r="G5008" s="38">
        <v>55336</v>
      </c>
      <c r="H5008" s="20">
        <v>39571</v>
      </c>
      <c r="I5008" s="20">
        <v>30624</v>
      </c>
      <c r="J5008" s="20">
        <v>9574</v>
      </c>
      <c r="K5008" s="20">
        <v>37214</v>
      </c>
      <c r="L5008" s="20">
        <v>20055</v>
      </c>
      <c r="M5008" s="20">
        <v>36610</v>
      </c>
      <c r="N5008" s="20">
        <v>3463</v>
      </c>
      <c r="O5008" s="20">
        <v>74</v>
      </c>
      <c r="P5008" s="51">
        <v>210</v>
      </c>
    </row>
    <row r="5009" spans="4:16" x14ac:dyDescent="0.3">
      <c r="D5009" s="92" t="s">
        <v>2257</v>
      </c>
      <c r="E5009" s="46" t="s">
        <v>2086</v>
      </c>
      <c r="F5009" s="47"/>
      <c r="G5009" s="29">
        <v>4354</v>
      </c>
      <c r="H5009" s="32">
        <v>3364</v>
      </c>
      <c r="I5009" s="17">
        <v>1818</v>
      </c>
      <c r="J5009" s="17">
        <v>527</v>
      </c>
      <c r="K5009" s="17">
        <v>3431</v>
      </c>
      <c r="L5009" s="17">
        <v>1214</v>
      </c>
      <c r="M5009" s="17">
        <v>2976</v>
      </c>
      <c r="N5009" s="17">
        <v>134</v>
      </c>
      <c r="O5009" s="17">
        <v>6</v>
      </c>
      <c r="P5009" s="33">
        <v>5</v>
      </c>
    </row>
    <row r="5010" spans="4:16" x14ac:dyDescent="0.3">
      <c r="D5010" s="93"/>
      <c r="E5010" s="3" t="s">
        <v>2087</v>
      </c>
      <c r="F5010" s="4"/>
      <c r="G5010" s="5">
        <v>4046</v>
      </c>
      <c r="H5010" s="7">
        <v>3062</v>
      </c>
      <c r="I5010" s="1">
        <v>1773</v>
      </c>
      <c r="J5010" s="1">
        <v>506</v>
      </c>
      <c r="K5010" s="1">
        <v>3091</v>
      </c>
      <c r="L5010" s="1">
        <v>1362</v>
      </c>
      <c r="M5010" s="1">
        <v>2743</v>
      </c>
      <c r="N5010" s="1">
        <v>161</v>
      </c>
      <c r="O5010" s="1">
        <v>5</v>
      </c>
      <c r="P5010" s="6">
        <v>3</v>
      </c>
    </row>
    <row r="5011" spans="4:16" x14ac:dyDescent="0.3">
      <c r="D5011" s="93"/>
      <c r="E5011" s="3" t="s">
        <v>2088</v>
      </c>
      <c r="F5011" s="4"/>
      <c r="G5011" s="5">
        <v>6305</v>
      </c>
      <c r="H5011" s="7">
        <v>4813</v>
      </c>
      <c r="I5011" s="1">
        <v>2973</v>
      </c>
      <c r="J5011" s="1">
        <v>836</v>
      </c>
      <c r="K5011" s="1">
        <v>4868</v>
      </c>
      <c r="L5011" s="1">
        <v>2296</v>
      </c>
      <c r="M5011" s="1">
        <v>4288</v>
      </c>
      <c r="N5011" s="1">
        <v>242</v>
      </c>
      <c r="O5011" s="1">
        <v>3</v>
      </c>
      <c r="P5011" s="6">
        <v>10</v>
      </c>
    </row>
    <row r="5012" spans="4:16" x14ac:dyDescent="0.3">
      <c r="D5012" s="93"/>
      <c r="E5012" s="3" t="s">
        <v>2089</v>
      </c>
      <c r="F5012" s="4"/>
      <c r="G5012" s="5">
        <v>4692</v>
      </c>
      <c r="H5012" s="7">
        <v>3547</v>
      </c>
      <c r="I5012" s="1">
        <v>2163</v>
      </c>
      <c r="J5012" s="1">
        <v>558</v>
      </c>
      <c r="K5012" s="1">
        <v>3633</v>
      </c>
      <c r="L5012" s="1">
        <v>1731</v>
      </c>
      <c r="M5012" s="1">
        <v>3122</v>
      </c>
      <c r="N5012" s="1">
        <v>189</v>
      </c>
      <c r="O5012" s="1">
        <v>2</v>
      </c>
      <c r="P5012" s="6">
        <v>3</v>
      </c>
    </row>
    <row r="5013" spans="4:16" x14ac:dyDescent="0.3">
      <c r="D5013" s="93"/>
      <c r="E5013" s="3" t="s">
        <v>2090</v>
      </c>
      <c r="F5013" s="4"/>
      <c r="G5013" s="5">
        <v>5539</v>
      </c>
      <c r="H5013" s="7">
        <v>4085</v>
      </c>
      <c r="I5013" s="1">
        <v>2781</v>
      </c>
      <c r="J5013" s="1">
        <v>807</v>
      </c>
      <c r="K5013" s="1">
        <v>4046</v>
      </c>
      <c r="L5013" s="1">
        <v>2080</v>
      </c>
      <c r="M5013" s="1">
        <v>3671</v>
      </c>
      <c r="N5013" s="1">
        <v>266</v>
      </c>
      <c r="O5013" s="1">
        <v>7</v>
      </c>
      <c r="P5013" s="6">
        <v>9</v>
      </c>
    </row>
    <row r="5014" spans="4:16" x14ac:dyDescent="0.3">
      <c r="D5014" s="93"/>
      <c r="E5014" s="3" t="s">
        <v>2091</v>
      </c>
      <c r="F5014" s="4"/>
      <c r="G5014" s="5">
        <v>30104</v>
      </c>
      <c r="H5014" s="7">
        <v>20556</v>
      </c>
      <c r="I5014" s="1">
        <v>18975</v>
      </c>
      <c r="J5014" s="1">
        <v>6300</v>
      </c>
      <c r="K5014" s="1">
        <v>18029</v>
      </c>
      <c r="L5014" s="1">
        <v>11283</v>
      </c>
      <c r="M5014" s="1">
        <v>19676</v>
      </c>
      <c r="N5014" s="1">
        <v>2435</v>
      </c>
      <c r="O5014" s="1">
        <v>46</v>
      </c>
      <c r="P5014" s="6">
        <v>126</v>
      </c>
    </row>
    <row r="5015" spans="4:16" x14ac:dyDescent="0.3">
      <c r="D5015" s="92" t="s">
        <v>2258</v>
      </c>
      <c r="E5015" s="46" t="s">
        <v>2259</v>
      </c>
      <c r="F5015" s="47"/>
      <c r="G5015" s="29">
        <v>8680</v>
      </c>
      <c r="H5015" s="32">
        <v>7147</v>
      </c>
      <c r="I5015" s="17">
        <v>2011</v>
      </c>
      <c r="J5015" s="17">
        <v>1452</v>
      </c>
      <c r="K5015" s="17">
        <v>7174</v>
      </c>
      <c r="L5015" s="17">
        <v>3054</v>
      </c>
      <c r="M5015" s="17">
        <v>5477</v>
      </c>
      <c r="N5015" s="17">
        <v>375</v>
      </c>
      <c r="O5015" s="17">
        <v>9</v>
      </c>
      <c r="P5015" s="33">
        <v>15</v>
      </c>
    </row>
    <row r="5016" spans="4:16" x14ac:dyDescent="0.3">
      <c r="D5016" s="93"/>
      <c r="E5016" s="3" t="s">
        <v>2260</v>
      </c>
      <c r="F5016" s="4"/>
      <c r="G5016" s="5">
        <v>22588</v>
      </c>
      <c r="H5016" s="7">
        <v>16517</v>
      </c>
      <c r="I5016" s="1">
        <v>11616</v>
      </c>
      <c r="J5016" s="1">
        <v>2366</v>
      </c>
      <c r="K5016" s="1">
        <v>17037</v>
      </c>
      <c r="L5016" s="1">
        <v>8665</v>
      </c>
      <c r="M5016" s="1">
        <v>15153</v>
      </c>
      <c r="N5016" s="1">
        <v>1027</v>
      </c>
      <c r="O5016" s="1">
        <v>23</v>
      </c>
      <c r="P5016" s="6">
        <v>24</v>
      </c>
    </row>
    <row r="5017" spans="4:16" x14ac:dyDescent="0.3">
      <c r="D5017" s="93"/>
      <c r="E5017" s="3" t="s">
        <v>2261</v>
      </c>
      <c r="F5017" s="4"/>
      <c r="G5017" s="5">
        <v>17416</v>
      </c>
      <c r="H5017" s="7">
        <v>11334</v>
      </c>
      <c r="I5017" s="1">
        <v>13560</v>
      </c>
      <c r="J5017" s="1">
        <v>4393</v>
      </c>
      <c r="K5017" s="1">
        <v>9071</v>
      </c>
      <c r="L5017" s="1">
        <v>5868</v>
      </c>
      <c r="M5017" s="1">
        <v>11731</v>
      </c>
      <c r="N5017" s="1">
        <v>1482</v>
      </c>
      <c r="O5017" s="1">
        <v>20</v>
      </c>
      <c r="P5017" s="6">
        <v>64</v>
      </c>
    </row>
    <row r="5018" spans="4:16" ht="37.5" x14ac:dyDescent="0.3">
      <c r="D5018" s="93"/>
      <c r="E5018" s="3" t="s">
        <v>2262</v>
      </c>
      <c r="F5018" s="4"/>
      <c r="G5018" s="5">
        <v>2902</v>
      </c>
      <c r="H5018" s="7">
        <v>1964</v>
      </c>
      <c r="I5018" s="1">
        <v>2145</v>
      </c>
      <c r="J5018" s="1">
        <v>559</v>
      </c>
      <c r="K5018" s="1">
        <v>1755</v>
      </c>
      <c r="L5018" s="1">
        <v>1037</v>
      </c>
      <c r="M5018" s="1">
        <v>2012</v>
      </c>
      <c r="N5018" s="1">
        <v>215</v>
      </c>
      <c r="O5018" s="1">
        <v>6</v>
      </c>
      <c r="P5018" s="6">
        <v>10</v>
      </c>
    </row>
    <row r="5019" spans="4:16" x14ac:dyDescent="0.3">
      <c r="D5019" s="93"/>
      <c r="E5019" s="3" t="s">
        <v>2263</v>
      </c>
      <c r="F5019" s="4"/>
      <c r="G5019" s="5">
        <v>850</v>
      </c>
      <c r="H5019" s="7">
        <v>582</v>
      </c>
      <c r="I5019" s="1">
        <v>274</v>
      </c>
      <c r="J5019" s="1">
        <v>231</v>
      </c>
      <c r="K5019" s="1">
        <v>333</v>
      </c>
      <c r="L5019" s="1">
        <v>324</v>
      </c>
      <c r="M5019" s="1">
        <v>512</v>
      </c>
      <c r="N5019" s="1">
        <v>89</v>
      </c>
      <c r="O5019" s="1">
        <v>3</v>
      </c>
      <c r="P5019" s="6">
        <v>4</v>
      </c>
    </row>
    <row r="5020" spans="4:16" x14ac:dyDescent="0.3">
      <c r="D5020" s="93"/>
      <c r="E5020" s="3" t="s">
        <v>2264</v>
      </c>
      <c r="F5020" s="4"/>
      <c r="G5020" s="5">
        <v>2133</v>
      </c>
      <c r="H5020" s="7">
        <v>1590</v>
      </c>
      <c r="I5020" s="1">
        <v>723</v>
      </c>
      <c r="J5020" s="1">
        <v>458</v>
      </c>
      <c r="K5020" s="1">
        <v>1419</v>
      </c>
      <c r="L5020" s="1">
        <v>868</v>
      </c>
      <c r="M5020" s="1">
        <v>1328</v>
      </c>
      <c r="N5020" s="1">
        <v>177</v>
      </c>
      <c r="O5020" s="1">
        <v>3</v>
      </c>
      <c r="P5020" s="6">
        <v>4</v>
      </c>
    </row>
    <row r="5021" spans="4:16" x14ac:dyDescent="0.3">
      <c r="D5021" s="92" t="s">
        <v>2265</v>
      </c>
      <c r="E5021" s="46" t="s">
        <v>2266</v>
      </c>
      <c r="F5021" s="47"/>
      <c r="G5021" s="29">
        <v>13259</v>
      </c>
      <c r="H5021" s="32">
        <v>9031</v>
      </c>
      <c r="I5021" s="17">
        <v>10593</v>
      </c>
      <c r="J5021" s="17">
        <v>1850</v>
      </c>
      <c r="K5021" s="17">
        <v>8830</v>
      </c>
      <c r="L5021" s="17">
        <v>4809</v>
      </c>
      <c r="M5021" s="17">
        <v>9442</v>
      </c>
      <c r="N5021" s="17">
        <v>680</v>
      </c>
      <c r="O5021" s="17">
        <v>11</v>
      </c>
      <c r="P5021" s="33">
        <v>14</v>
      </c>
    </row>
    <row r="5022" spans="4:16" x14ac:dyDescent="0.3">
      <c r="D5022" s="93"/>
      <c r="E5022" s="3" t="s">
        <v>2267</v>
      </c>
      <c r="F5022" s="4"/>
      <c r="G5022" s="5">
        <v>16766</v>
      </c>
      <c r="H5022" s="7">
        <v>10934</v>
      </c>
      <c r="I5022" s="1">
        <v>13229</v>
      </c>
      <c r="J5022" s="1">
        <v>4241</v>
      </c>
      <c r="K5022" s="1">
        <v>8714</v>
      </c>
      <c r="L5022" s="1">
        <v>5668</v>
      </c>
      <c r="M5022" s="1">
        <v>11349</v>
      </c>
      <c r="N5022" s="1">
        <v>1436</v>
      </c>
      <c r="O5022" s="1">
        <v>20</v>
      </c>
      <c r="P5022" s="6">
        <v>58</v>
      </c>
    </row>
    <row r="5023" spans="4:16" ht="25" x14ac:dyDescent="0.3">
      <c r="D5023" s="93"/>
      <c r="E5023" s="3" t="s">
        <v>2268</v>
      </c>
      <c r="F5023" s="4"/>
      <c r="G5023" s="5">
        <v>2616</v>
      </c>
      <c r="H5023" s="7">
        <v>1757</v>
      </c>
      <c r="I5023" s="1">
        <v>2064</v>
      </c>
      <c r="J5023" s="1">
        <v>538</v>
      </c>
      <c r="K5023" s="1">
        <v>1554</v>
      </c>
      <c r="L5023" s="1">
        <v>956</v>
      </c>
      <c r="M5023" s="1">
        <v>1844</v>
      </c>
      <c r="N5023" s="1">
        <v>196</v>
      </c>
      <c r="O5023" s="1">
        <v>3</v>
      </c>
      <c r="P5023" s="6">
        <v>8</v>
      </c>
    </row>
    <row r="5024" spans="4:16" x14ac:dyDescent="0.3">
      <c r="D5024" s="93"/>
      <c r="E5024" s="3" t="s">
        <v>2269</v>
      </c>
      <c r="F5024" s="4"/>
      <c r="G5024" s="5">
        <v>19889</v>
      </c>
      <c r="H5024" s="7">
        <v>13606</v>
      </c>
      <c r="I5024" s="1">
        <v>16521</v>
      </c>
      <c r="J5024" s="1">
        <v>4312</v>
      </c>
      <c r="K5024" s="1">
        <v>12969</v>
      </c>
      <c r="L5024" s="1">
        <v>6944</v>
      </c>
      <c r="M5024" s="1">
        <v>14069</v>
      </c>
      <c r="N5024" s="1">
        <v>1355</v>
      </c>
      <c r="O5024" s="1">
        <v>22</v>
      </c>
      <c r="P5024" s="6">
        <v>43</v>
      </c>
    </row>
    <row r="5025" spans="4:16" x14ac:dyDescent="0.3">
      <c r="D5025" s="93"/>
      <c r="E5025" s="3" t="s">
        <v>2270</v>
      </c>
      <c r="F5025" s="4"/>
      <c r="G5025" s="5">
        <v>169</v>
      </c>
      <c r="H5025" s="7">
        <v>125</v>
      </c>
      <c r="I5025" s="1">
        <v>103</v>
      </c>
      <c r="J5025" s="1">
        <v>41</v>
      </c>
      <c r="K5025" s="1">
        <v>124</v>
      </c>
      <c r="L5025" s="1">
        <v>47</v>
      </c>
      <c r="M5025" s="1">
        <v>79</v>
      </c>
      <c r="N5025" s="1">
        <v>10</v>
      </c>
      <c r="O5025" s="1">
        <v>0</v>
      </c>
      <c r="P5025" s="6">
        <v>1</v>
      </c>
    </row>
    <row r="5026" spans="4:16" x14ac:dyDescent="0.3">
      <c r="D5026" s="93"/>
      <c r="E5026" s="3" t="s">
        <v>2271</v>
      </c>
      <c r="F5026" s="4"/>
      <c r="G5026" s="5">
        <v>277</v>
      </c>
      <c r="H5026" s="7">
        <v>207</v>
      </c>
      <c r="I5026" s="1">
        <v>172</v>
      </c>
      <c r="J5026" s="1">
        <v>65</v>
      </c>
      <c r="K5026" s="1">
        <v>199</v>
      </c>
      <c r="L5026" s="1">
        <v>87</v>
      </c>
      <c r="M5026" s="1">
        <v>143</v>
      </c>
      <c r="N5026" s="1">
        <v>15</v>
      </c>
      <c r="O5026" s="1">
        <v>1</v>
      </c>
      <c r="P5026" s="6">
        <v>2</v>
      </c>
    </row>
    <row r="5027" spans="4:16" x14ac:dyDescent="0.3">
      <c r="D5027" s="93"/>
      <c r="E5027" s="3" t="s">
        <v>2272</v>
      </c>
      <c r="F5027" s="4"/>
      <c r="G5027" s="5">
        <v>772</v>
      </c>
      <c r="H5027" s="7">
        <v>533</v>
      </c>
      <c r="I5027" s="1">
        <v>583</v>
      </c>
      <c r="J5027" s="1">
        <v>164</v>
      </c>
      <c r="K5027" s="1">
        <v>395</v>
      </c>
      <c r="L5027" s="1">
        <v>200</v>
      </c>
      <c r="M5027" s="1">
        <v>484</v>
      </c>
      <c r="N5027" s="1">
        <v>65</v>
      </c>
      <c r="O5027" s="1">
        <v>1</v>
      </c>
      <c r="P5027" s="6">
        <v>1</v>
      </c>
    </row>
    <row r="5028" spans="4:16" x14ac:dyDescent="0.3">
      <c r="D5028" s="93"/>
      <c r="E5028" s="3" t="s">
        <v>2273</v>
      </c>
      <c r="F5028" s="4"/>
      <c r="G5028" s="5">
        <v>154</v>
      </c>
      <c r="H5028" s="7">
        <v>115</v>
      </c>
      <c r="I5028" s="1">
        <v>106</v>
      </c>
      <c r="J5028" s="1">
        <v>40</v>
      </c>
      <c r="K5028" s="1">
        <v>99</v>
      </c>
      <c r="L5028" s="1">
        <v>50</v>
      </c>
      <c r="M5028" s="1">
        <v>81</v>
      </c>
      <c r="N5028" s="1">
        <v>8</v>
      </c>
      <c r="O5028" s="1">
        <v>0</v>
      </c>
      <c r="P5028" s="6">
        <v>0</v>
      </c>
    </row>
    <row r="5029" spans="4:16" ht="37.5" x14ac:dyDescent="0.3">
      <c r="D5029" s="93"/>
      <c r="E5029" s="3" t="s">
        <v>2274</v>
      </c>
      <c r="F5029" s="4"/>
      <c r="G5029" s="5">
        <v>391</v>
      </c>
      <c r="H5029" s="7">
        <v>278</v>
      </c>
      <c r="I5029" s="1">
        <v>280</v>
      </c>
      <c r="J5029" s="1">
        <v>92</v>
      </c>
      <c r="K5029" s="1">
        <v>160</v>
      </c>
      <c r="L5029" s="1">
        <v>115</v>
      </c>
      <c r="M5029" s="1">
        <v>233</v>
      </c>
      <c r="N5029" s="1">
        <v>26</v>
      </c>
      <c r="O5029" s="1">
        <v>0</v>
      </c>
      <c r="P5029" s="6">
        <v>2</v>
      </c>
    </row>
    <row r="5030" spans="4:16" x14ac:dyDescent="0.3">
      <c r="D5030" s="93"/>
      <c r="E5030" s="3" t="s">
        <v>2275</v>
      </c>
      <c r="F5030" s="4"/>
      <c r="G5030" s="5">
        <v>454</v>
      </c>
      <c r="H5030" s="7">
        <v>350</v>
      </c>
      <c r="I5030" s="1">
        <v>224</v>
      </c>
      <c r="J5030" s="1">
        <v>92</v>
      </c>
      <c r="K5030" s="1">
        <v>345</v>
      </c>
      <c r="L5030" s="1">
        <v>171</v>
      </c>
      <c r="M5030" s="1">
        <v>281</v>
      </c>
      <c r="N5030" s="1">
        <v>22</v>
      </c>
      <c r="O5030" s="1">
        <v>1</v>
      </c>
      <c r="P5030" s="6">
        <v>1</v>
      </c>
    </row>
    <row r="5031" spans="4:16" x14ac:dyDescent="0.3">
      <c r="D5031" s="93"/>
      <c r="E5031" s="3" t="s">
        <v>2276</v>
      </c>
      <c r="F5031" s="4"/>
      <c r="G5031" s="5">
        <v>895</v>
      </c>
      <c r="H5031" s="7">
        <v>670</v>
      </c>
      <c r="I5031" s="1">
        <v>481</v>
      </c>
      <c r="J5031" s="1">
        <v>215</v>
      </c>
      <c r="K5031" s="1">
        <v>630</v>
      </c>
      <c r="L5031" s="1">
        <v>324</v>
      </c>
      <c r="M5031" s="1">
        <v>563</v>
      </c>
      <c r="N5031" s="1">
        <v>49</v>
      </c>
      <c r="O5031" s="1">
        <v>2</v>
      </c>
      <c r="P5031" s="6">
        <v>0</v>
      </c>
    </row>
    <row r="5032" spans="4:16" x14ac:dyDescent="0.3">
      <c r="D5032" s="93"/>
      <c r="E5032" s="3" t="s">
        <v>2277</v>
      </c>
      <c r="F5032" s="4"/>
      <c r="G5032" s="5">
        <v>536</v>
      </c>
      <c r="H5032" s="7">
        <v>436</v>
      </c>
      <c r="I5032" s="1">
        <v>339</v>
      </c>
      <c r="J5032" s="1">
        <v>97</v>
      </c>
      <c r="K5032" s="1">
        <v>458</v>
      </c>
      <c r="L5032" s="1">
        <v>171</v>
      </c>
      <c r="M5032" s="1">
        <v>338</v>
      </c>
      <c r="N5032" s="1">
        <v>15</v>
      </c>
      <c r="O5032" s="1">
        <v>0</v>
      </c>
      <c r="P5032" s="6">
        <v>0</v>
      </c>
    </row>
    <row r="5033" spans="4:16" x14ac:dyDescent="0.3">
      <c r="D5033" s="93"/>
      <c r="E5033" s="3" t="s">
        <v>2278</v>
      </c>
      <c r="F5033" s="4"/>
      <c r="G5033" s="5">
        <v>1513</v>
      </c>
      <c r="H5033" s="7">
        <v>1253</v>
      </c>
      <c r="I5033" s="1">
        <v>652</v>
      </c>
      <c r="J5033" s="1">
        <v>298</v>
      </c>
      <c r="K5033" s="1">
        <v>1321</v>
      </c>
      <c r="L5033" s="1">
        <v>490</v>
      </c>
      <c r="M5033" s="1">
        <v>969</v>
      </c>
      <c r="N5033" s="1">
        <v>38</v>
      </c>
      <c r="O5033" s="1">
        <v>1</v>
      </c>
      <c r="P5033" s="6">
        <v>2</v>
      </c>
    </row>
    <row r="5034" spans="4:16" x14ac:dyDescent="0.3">
      <c r="D5034" s="93"/>
      <c r="E5034" s="3" t="s">
        <v>2279</v>
      </c>
      <c r="F5034" s="4"/>
      <c r="G5034" s="5">
        <v>701</v>
      </c>
      <c r="H5034" s="7">
        <v>511</v>
      </c>
      <c r="I5034" s="1">
        <v>387</v>
      </c>
      <c r="J5034" s="1">
        <v>123</v>
      </c>
      <c r="K5034" s="1">
        <v>461</v>
      </c>
      <c r="L5034" s="1">
        <v>226</v>
      </c>
      <c r="M5034" s="1">
        <v>454</v>
      </c>
      <c r="N5034" s="1">
        <v>78</v>
      </c>
      <c r="O5034" s="1">
        <v>2</v>
      </c>
      <c r="P5034" s="6">
        <v>1</v>
      </c>
    </row>
    <row r="5035" spans="4:16" x14ac:dyDescent="0.3">
      <c r="D5035" s="93"/>
      <c r="E5035" s="3" t="s">
        <v>2280</v>
      </c>
      <c r="F5035" s="4"/>
      <c r="G5035" s="5">
        <v>16489</v>
      </c>
      <c r="H5035" s="7">
        <v>13479</v>
      </c>
      <c r="I5035" s="1">
        <v>1394</v>
      </c>
      <c r="J5035" s="1">
        <v>1728</v>
      </c>
      <c r="K5035" s="1">
        <v>13710</v>
      </c>
      <c r="L5035" s="1">
        <v>6567</v>
      </c>
      <c r="M5035" s="1">
        <v>10323</v>
      </c>
      <c r="N5035" s="1">
        <v>762</v>
      </c>
      <c r="O5035" s="1">
        <v>19</v>
      </c>
      <c r="P5035" s="6">
        <v>17</v>
      </c>
    </row>
    <row r="5036" spans="4:16" x14ac:dyDescent="0.3">
      <c r="D5036" s="92" t="s">
        <v>2281</v>
      </c>
      <c r="E5036" s="46" t="s">
        <v>2282</v>
      </c>
      <c r="F5036" s="47"/>
      <c r="G5036" s="29">
        <v>271</v>
      </c>
      <c r="H5036" s="32">
        <v>146</v>
      </c>
      <c r="I5036" s="17">
        <v>127</v>
      </c>
      <c r="J5036" s="17">
        <v>52</v>
      </c>
      <c r="K5036" s="17">
        <v>125</v>
      </c>
      <c r="L5036" s="17">
        <v>69</v>
      </c>
      <c r="M5036" s="17">
        <v>138</v>
      </c>
      <c r="N5036" s="17">
        <v>34</v>
      </c>
      <c r="O5036" s="17">
        <v>0</v>
      </c>
      <c r="P5036" s="33">
        <v>0</v>
      </c>
    </row>
    <row r="5037" spans="4:16" x14ac:dyDescent="0.3">
      <c r="D5037" s="93"/>
      <c r="E5037" s="3" t="s">
        <v>2283</v>
      </c>
      <c r="F5037" s="4"/>
      <c r="G5037" s="5">
        <v>5662</v>
      </c>
      <c r="H5037" s="7">
        <v>3550</v>
      </c>
      <c r="I5037" s="1">
        <v>2543</v>
      </c>
      <c r="J5037" s="1">
        <v>881</v>
      </c>
      <c r="K5037" s="1">
        <v>3172</v>
      </c>
      <c r="L5037" s="1">
        <v>1695</v>
      </c>
      <c r="M5037" s="1">
        <v>3163</v>
      </c>
      <c r="N5037" s="1">
        <v>420</v>
      </c>
      <c r="O5037" s="1">
        <v>9</v>
      </c>
      <c r="P5037" s="6">
        <v>12</v>
      </c>
    </row>
    <row r="5038" spans="4:16" x14ac:dyDescent="0.3">
      <c r="D5038" s="93"/>
      <c r="E5038" s="3" t="s">
        <v>2284</v>
      </c>
      <c r="F5038" s="4"/>
      <c r="G5038" s="5">
        <v>4025</v>
      </c>
      <c r="H5038" s="7">
        <v>2480</v>
      </c>
      <c r="I5038" s="1">
        <v>2413</v>
      </c>
      <c r="J5038" s="1">
        <v>836</v>
      </c>
      <c r="K5038" s="1">
        <v>2204</v>
      </c>
      <c r="L5038" s="1">
        <v>1218</v>
      </c>
      <c r="M5038" s="1">
        <v>2412</v>
      </c>
      <c r="N5038" s="1">
        <v>316</v>
      </c>
      <c r="O5038" s="1">
        <v>9</v>
      </c>
      <c r="P5038" s="6">
        <v>6</v>
      </c>
    </row>
    <row r="5039" spans="4:16" x14ac:dyDescent="0.3">
      <c r="D5039" s="93"/>
      <c r="E5039" s="3" t="s">
        <v>2285</v>
      </c>
      <c r="F5039" s="4"/>
      <c r="G5039" s="5">
        <v>5421</v>
      </c>
      <c r="H5039" s="7">
        <v>3443</v>
      </c>
      <c r="I5039" s="1">
        <v>3501</v>
      </c>
      <c r="J5039" s="1">
        <v>1107</v>
      </c>
      <c r="K5039" s="1">
        <v>2878</v>
      </c>
      <c r="L5039" s="1">
        <v>1819</v>
      </c>
      <c r="M5039" s="1">
        <v>3418</v>
      </c>
      <c r="N5039" s="1">
        <v>420</v>
      </c>
      <c r="O5039" s="1">
        <v>9</v>
      </c>
      <c r="P5039" s="6">
        <v>17</v>
      </c>
    </row>
    <row r="5040" spans="4:16" x14ac:dyDescent="0.3">
      <c r="D5040" s="93"/>
      <c r="E5040" s="3" t="s">
        <v>2286</v>
      </c>
      <c r="F5040" s="4"/>
      <c r="G5040" s="5">
        <v>39257</v>
      </c>
      <c r="H5040" s="7">
        <v>29584</v>
      </c>
      <c r="I5040" s="1">
        <v>21720</v>
      </c>
      <c r="J5040" s="1">
        <v>6573</v>
      </c>
      <c r="K5040" s="1">
        <v>28524</v>
      </c>
      <c r="L5040" s="1">
        <v>15058</v>
      </c>
      <c r="M5040" s="1">
        <v>27119</v>
      </c>
      <c r="N5040" s="1">
        <v>2184</v>
      </c>
      <c r="O5040" s="1">
        <v>41</v>
      </c>
      <c r="P5040" s="6">
        <v>90</v>
      </c>
    </row>
    <row r="5041" spans="4:16" x14ac:dyDescent="0.3">
      <c r="D5041" s="93"/>
      <c r="E5041" s="3" t="s">
        <v>2287</v>
      </c>
      <c r="F5041" s="4"/>
      <c r="G5041" s="5">
        <v>233</v>
      </c>
      <c r="H5041" s="7">
        <v>139</v>
      </c>
      <c r="I5041" s="1">
        <v>115</v>
      </c>
      <c r="J5041" s="1">
        <v>57</v>
      </c>
      <c r="K5041" s="1">
        <v>127</v>
      </c>
      <c r="L5041" s="1">
        <v>67</v>
      </c>
      <c r="M5041" s="1">
        <v>133</v>
      </c>
      <c r="N5041" s="1">
        <v>28</v>
      </c>
      <c r="O5041" s="1">
        <v>1</v>
      </c>
      <c r="P5041" s="6">
        <v>2</v>
      </c>
    </row>
    <row r="5042" spans="4:16" x14ac:dyDescent="0.3">
      <c r="D5042" s="92" t="s">
        <v>2288</v>
      </c>
      <c r="E5042" s="46" t="s">
        <v>2289</v>
      </c>
      <c r="F5042" s="47"/>
      <c r="G5042" s="29">
        <v>17768</v>
      </c>
      <c r="H5042" s="32">
        <v>13873</v>
      </c>
      <c r="I5042" s="17">
        <v>6711</v>
      </c>
      <c r="J5042" s="17">
        <v>1359</v>
      </c>
      <c r="K5042" s="17">
        <v>16240</v>
      </c>
      <c r="L5042" s="17">
        <v>6960</v>
      </c>
      <c r="M5042" s="17">
        <v>11489</v>
      </c>
      <c r="N5042" s="17">
        <v>581</v>
      </c>
      <c r="O5042" s="17">
        <v>16</v>
      </c>
      <c r="P5042" s="33">
        <v>10</v>
      </c>
    </row>
    <row r="5043" spans="4:16" ht="25" x14ac:dyDescent="0.3">
      <c r="D5043" s="93"/>
      <c r="E5043" s="3" t="s">
        <v>2290</v>
      </c>
      <c r="F5043" s="4"/>
      <c r="G5043" s="5">
        <v>9309</v>
      </c>
      <c r="H5043" s="7">
        <v>6979</v>
      </c>
      <c r="I5043" s="1">
        <v>5885</v>
      </c>
      <c r="J5043" s="1">
        <v>1932</v>
      </c>
      <c r="K5043" s="1">
        <v>8012</v>
      </c>
      <c r="L5043" s="1">
        <v>3313</v>
      </c>
      <c r="M5043" s="1">
        <v>6091</v>
      </c>
      <c r="N5043" s="1">
        <v>492</v>
      </c>
      <c r="O5043" s="1">
        <v>10</v>
      </c>
      <c r="P5043" s="6">
        <v>14</v>
      </c>
    </row>
    <row r="5044" spans="4:16" ht="25" x14ac:dyDescent="0.3">
      <c r="D5044" s="93"/>
      <c r="E5044" s="3" t="s">
        <v>2291</v>
      </c>
      <c r="F5044" s="4"/>
      <c r="G5044" s="5">
        <v>3102</v>
      </c>
      <c r="H5044" s="7">
        <v>2159</v>
      </c>
      <c r="I5044" s="1">
        <v>1827</v>
      </c>
      <c r="J5044" s="1">
        <v>581</v>
      </c>
      <c r="K5044" s="1">
        <v>2518</v>
      </c>
      <c r="L5044" s="1">
        <v>992</v>
      </c>
      <c r="M5044" s="1">
        <v>1959</v>
      </c>
      <c r="N5044" s="1">
        <v>174</v>
      </c>
      <c r="O5044" s="1">
        <v>7</v>
      </c>
      <c r="P5044" s="6">
        <v>7</v>
      </c>
    </row>
    <row r="5045" spans="4:16" x14ac:dyDescent="0.3">
      <c r="D5045" s="93"/>
      <c r="E5045" s="3" t="s">
        <v>2292</v>
      </c>
      <c r="F5045" s="4"/>
      <c r="G5045" s="5">
        <v>2283</v>
      </c>
      <c r="H5045" s="7">
        <v>1755</v>
      </c>
      <c r="I5045" s="1">
        <v>1243</v>
      </c>
      <c r="J5045" s="1">
        <v>385</v>
      </c>
      <c r="K5045" s="1">
        <v>2149</v>
      </c>
      <c r="L5045" s="1">
        <v>778</v>
      </c>
      <c r="M5045" s="1">
        <v>1515</v>
      </c>
      <c r="N5045" s="1">
        <v>110</v>
      </c>
      <c r="O5045" s="1">
        <v>0</v>
      </c>
      <c r="P5045" s="6">
        <v>2</v>
      </c>
    </row>
    <row r="5046" spans="4:16" x14ac:dyDescent="0.3">
      <c r="D5046" s="93"/>
      <c r="E5046" s="3" t="s">
        <v>2293</v>
      </c>
      <c r="F5046" s="4"/>
      <c r="G5046" s="5">
        <v>4390</v>
      </c>
      <c r="H5046" s="7">
        <v>3120</v>
      </c>
      <c r="I5046" s="1">
        <v>2835</v>
      </c>
      <c r="J5046" s="1">
        <v>1072</v>
      </c>
      <c r="K5046" s="1">
        <v>2231</v>
      </c>
      <c r="L5046" s="1">
        <v>1737</v>
      </c>
      <c r="M5046" s="1">
        <v>2869</v>
      </c>
      <c r="N5046" s="1">
        <v>366</v>
      </c>
      <c r="O5046" s="1">
        <v>7</v>
      </c>
      <c r="P5046" s="6">
        <v>13</v>
      </c>
    </row>
    <row r="5047" spans="4:16" x14ac:dyDescent="0.3">
      <c r="D5047" s="93"/>
      <c r="E5047" s="3" t="s">
        <v>2294</v>
      </c>
      <c r="F5047" s="4"/>
      <c r="G5047" s="5">
        <v>1266</v>
      </c>
      <c r="H5047" s="7">
        <v>814</v>
      </c>
      <c r="I5047" s="1">
        <v>1045</v>
      </c>
      <c r="J5047" s="1">
        <v>334</v>
      </c>
      <c r="K5047" s="1">
        <v>398</v>
      </c>
      <c r="L5047" s="1">
        <v>459</v>
      </c>
      <c r="M5047" s="1">
        <v>897</v>
      </c>
      <c r="N5047" s="1">
        <v>87</v>
      </c>
      <c r="O5047" s="1">
        <v>1</v>
      </c>
      <c r="P5047" s="6">
        <v>4</v>
      </c>
    </row>
    <row r="5048" spans="4:16" x14ac:dyDescent="0.3">
      <c r="D5048" s="93"/>
      <c r="E5048" s="3" t="s">
        <v>2295</v>
      </c>
      <c r="F5048" s="4"/>
      <c r="G5048" s="5">
        <v>2319</v>
      </c>
      <c r="H5048" s="7">
        <v>1902</v>
      </c>
      <c r="I5048" s="1">
        <v>975</v>
      </c>
      <c r="J5048" s="1">
        <v>478</v>
      </c>
      <c r="K5048" s="1">
        <v>2129</v>
      </c>
      <c r="L5048" s="1">
        <v>686</v>
      </c>
      <c r="M5048" s="1">
        <v>1492</v>
      </c>
      <c r="N5048" s="1">
        <v>44</v>
      </c>
      <c r="O5048" s="1">
        <v>0</v>
      </c>
      <c r="P5048" s="6">
        <v>2</v>
      </c>
    </row>
    <row r="5049" spans="4:16" ht="37.5" x14ac:dyDescent="0.3">
      <c r="D5049" s="93"/>
      <c r="E5049" s="3" t="s">
        <v>2296</v>
      </c>
      <c r="F5049" s="4"/>
      <c r="G5049" s="5">
        <v>2014</v>
      </c>
      <c r="H5049" s="7">
        <v>1255</v>
      </c>
      <c r="I5049" s="1">
        <v>1478</v>
      </c>
      <c r="J5049" s="1">
        <v>485</v>
      </c>
      <c r="K5049" s="1">
        <v>441</v>
      </c>
      <c r="L5049" s="1">
        <v>619</v>
      </c>
      <c r="M5049" s="1">
        <v>1426</v>
      </c>
      <c r="N5049" s="1">
        <v>188</v>
      </c>
      <c r="O5049" s="1">
        <v>3</v>
      </c>
      <c r="P5049" s="6">
        <v>5</v>
      </c>
    </row>
    <row r="5050" spans="4:16" ht="37.5" x14ac:dyDescent="0.3">
      <c r="D5050" s="93"/>
      <c r="E5050" s="3" t="s">
        <v>2297</v>
      </c>
      <c r="F5050" s="4"/>
      <c r="G5050" s="5">
        <v>8573</v>
      </c>
      <c r="H5050" s="7">
        <v>5150</v>
      </c>
      <c r="I5050" s="1">
        <v>6325</v>
      </c>
      <c r="J5050" s="1">
        <v>2031</v>
      </c>
      <c r="K5050" s="1">
        <v>1309</v>
      </c>
      <c r="L5050" s="1">
        <v>3039</v>
      </c>
      <c r="M5050" s="1">
        <v>6327</v>
      </c>
      <c r="N5050" s="1">
        <v>825</v>
      </c>
      <c r="O5050" s="1">
        <v>13</v>
      </c>
      <c r="P5050" s="6">
        <v>21</v>
      </c>
    </row>
    <row r="5051" spans="4:16" x14ac:dyDescent="0.3">
      <c r="D5051" s="93"/>
      <c r="E5051" s="3" t="s">
        <v>2287</v>
      </c>
      <c r="F5051" s="4"/>
      <c r="G5051" s="5">
        <v>3628</v>
      </c>
      <c r="H5051" s="7">
        <v>2201</v>
      </c>
      <c r="I5051" s="1">
        <v>1944</v>
      </c>
      <c r="J5051" s="1">
        <v>813</v>
      </c>
      <c r="K5051" s="1">
        <v>1533</v>
      </c>
      <c r="L5051" s="1">
        <v>1284</v>
      </c>
      <c r="M5051" s="1">
        <v>2199</v>
      </c>
      <c r="N5051" s="1">
        <v>521</v>
      </c>
      <c r="O5051" s="1">
        <v>9</v>
      </c>
      <c r="P5051" s="6">
        <v>19</v>
      </c>
    </row>
    <row r="5052" spans="4:16" x14ac:dyDescent="0.3">
      <c r="D5052" s="92" t="s">
        <v>2298</v>
      </c>
      <c r="E5052" s="46" t="s">
        <v>833</v>
      </c>
      <c r="F5052" s="47"/>
      <c r="G5052" s="29">
        <v>32722</v>
      </c>
      <c r="H5052" s="32">
        <v>23994</v>
      </c>
      <c r="I5052" s="17">
        <v>16684</v>
      </c>
      <c r="J5052" s="17">
        <v>5016</v>
      </c>
      <c r="K5052" s="17">
        <v>23519</v>
      </c>
      <c r="L5052" s="17">
        <v>12514</v>
      </c>
      <c r="M5052" s="17">
        <v>22291</v>
      </c>
      <c r="N5052" s="17">
        <v>1881</v>
      </c>
      <c r="O5052" s="17">
        <v>35</v>
      </c>
      <c r="P5052" s="33">
        <v>84</v>
      </c>
    </row>
    <row r="5053" spans="4:16" x14ac:dyDescent="0.3">
      <c r="D5053" s="93"/>
      <c r="E5053" s="3" t="s">
        <v>834</v>
      </c>
      <c r="F5053" s="4"/>
      <c r="G5053" s="5">
        <v>19147</v>
      </c>
      <c r="H5053" s="7">
        <v>13363</v>
      </c>
      <c r="I5053" s="1">
        <v>11954</v>
      </c>
      <c r="J5053" s="1">
        <v>3790</v>
      </c>
      <c r="K5053" s="1">
        <v>11909</v>
      </c>
      <c r="L5053" s="1">
        <v>6550</v>
      </c>
      <c r="M5053" s="1">
        <v>12390</v>
      </c>
      <c r="N5053" s="1">
        <v>1232</v>
      </c>
      <c r="O5053" s="1">
        <v>22</v>
      </c>
      <c r="P5053" s="6">
        <v>42</v>
      </c>
    </row>
    <row r="5054" spans="4:16" x14ac:dyDescent="0.3">
      <c r="D5054" s="93"/>
      <c r="E5054" s="3" t="s">
        <v>835</v>
      </c>
      <c r="F5054" s="4"/>
      <c r="G5054" s="5">
        <v>1655</v>
      </c>
      <c r="H5054" s="7">
        <v>1076</v>
      </c>
      <c r="I5054" s="1">
        <v>995</v>
      </c>
      <c r="J5054" s="1">
        <v>430</v>
      </c>
      <c r="K5054" s="1">
        <v>839</v>
      </c>
      <c r="L5054" s="1">
        <v>515</v>
      </c>
      <c r="M5054" s="1">
        <v>944</v>
      </c>
      <c r="N5054" s="1">
        <v>141</v>
      </c>
      <c r="O5054" s="1">
        <v>0</v>
      </c>
      <c r="P5054" s="6">
        <v>5</v>
      </c>
    </row>
    <row r="5055" spans="4:16" x14ac:dyDescent="0.3">
      <c r="D5055" s="93"/>
      <c r="E5055" s="3" t="s">
        <v>2287</v>
      </c>
      <c r="F5055" s="4"/>
      <c r="G5055" s="5">
        <v>1576</v>
      </c>
      <c r="H5055" s="7">
        <v>1027</v>
      </c>
      <c r="I5055" s="1">
        <v>886</v>
      </c>
      <c r="J5055" s="1">
        <v>307</v>
      </c>
      <c r="K5055" s="1">
        <v>857</v>
      </c>
      <c r="L5055" s="1">
        <v>421</v>
      </c>
      <c r="M5055" s="1">
        <v>881</v>
      </c>
      <c r="N5055" s="1">
        <v>182</v>
      </c>
      <c r="O5055" s="1">
        <v>15</v>
      </c>
      <c r="P5055" s="6">
        <v>16</v>
      </c>
    </row>
    <row r="5056" spans="4:16" x14ac:dyDescent="0.3">
      <c r="D5056" s="92" t="s">
        <v>2299</v>
      </c>
      <c r="E5056" s="46" t="s">
        <v>2300</v>
      </c>
      <c r="F5056" s="47"/>
      <c r="G5056" s="29">
        <v>6558</v>
      </c>
      <c r="H5056" s="32">
        <v>5006</v>
      </c>
      <c r="I5056" s="17">
        <v>3494</v>
      </c>
      <c r="J5056" s="17">
        <v>1201</v>
      </c>
      <c r="K5056" s="17">
        <v>4389</v>
      </c>
      <c r="L5056" s="17">
        <v>2980</v>
      </c>
      <c r="M5056" s="17">
        <v>4679</v>
      </c>
      <c r="N5056" s="17">
        <v>445</v>
      </c>
      <c r="O5056" s="17">
        <v>4</v>
      </c>
      <c r="P5056" s="33">
        <v>4</v>
      </c>
    </row>
    <row r="5057" spans="4:16" x14ac:dyDescent="0.3">
      <c r="D5057" s="93"/>
      <c r="E5057" s="3" t="s">
        <v>2301</v>
      </c>
      <c r="F5057" s="4"/>
      <c r="G5057" s="5">
        <v>16006</v>
      </c>
      <c r="H5057" s="7">
        <v>11953</v>
      </c>
      <c r="I5057" s="1">
        <v>8978</v>
      </c>
      <c r="J5057" s="1">
        <v>2743</v>
      </c>
      <c r="K5057" s="1">
        <v>11427</v>
      </c>
      <c r="L5057" s="1">
        <v>6470</v>
      </c>
      <c r="M5057" s="1">
        <v>11175</v>
      </c>
      <c r="N5057" s="1">
        <v>864</v>
      </c>
      <c r="O5057" s="1">
        <v>7</v>
      </c>
      <c r="P5057" s="6">
        <v>9</v>
      </c>
    </row>
    <row r="5058" spans="4:16" x14ac:dyDescent="0.3">
      <c r="D5058" s="93"/>
      <c r="E5058" s="3" t="s">
        <v>2302</v>
      </c>
      <c r="F5058" s="4"/>
      <c r="G5058" s="5">
        <v>24125</v>
      </c>
      <c r="H5058" s="7">
        <v>16812</v>
      </c>
      <c r="I5058" s="1">
        <v>13341</v>
      </c>
      <c r="J5058" s="1">
        <v>4270</v>
      </c>
      <c r="K5058" s="1">
        <v>15897</v>
      </c>
      <c r="L5058" s="1">
        <v>8208</v>
      </c>
      <c r="M5058" s="1">
        <v>15641</v>
      </c>
      <c r="N5058" s="1">
        <v>1564</v>
      </c>
      <c r="O5058" s="1">
        <v>42</v>
      </c>
      <c r="P5058" s="6">
        <v>72</v>
      </c>
    </row>
    <row r="5059" spans="4:16" x14ac:dyDescent="0.3">
      <c r="D5059" s="93"/>
      <c r="E5059" s="3" t="s">
        <v>2303</v>
      </c>
      <c r="F5059" s="4"/>
      <c r="G5059" s="5">
        <v>6494</v>
      </c>
      <c r="H5059" s="7">
        <v>4479</v>
      </c>
      <c r="I5059" s="1">
        <v>3722</v>
      </c>
      <c r="J5059" s="1">
        <v>1059</v>
      </c>
      <c r="K5059" s="1">
        <v>4277</v>
      </c>
      <c r="L5059" s="1">
        <v>1892</v>
      </c>
      <c r="M5059" s="1">
        <v>4017</v>
      </c>
      <c r="N5059" s="1">
        <v>397</v>
      </c>
      <c r="O5059" s="1">
        <v>7</v>
      </c>
      <c r="P5059" s="6">
        <v>20</v>
      </c>
    </row>
    <row r="5060" spans="4:16" x14ac:dyDescent="0.3">
      <c r="D5060" s="93"/>
      <c r="E5060" s="3" t="s">
        <v>2304</v>
      </c>
      <c r="F5060" s="4"/>
      <c r="G5060" s="5">
        <v>1611</v>
      </c>
      <c r="H5060" s="7">
        <v>1049</v>
      </c>
      <c r="I5060" s="1">
        <v>823</v>
      </c>
      <c r="J5060" s="1">
        <v>213</v>
      </c>
      <c r="K5060" s="1">
        <v>999</v>
      </c>
      <c r="L5060" s="1">
        <v>370</v>
      </c>
      <c r="M5060" s="1">
        <v>820</v>
      </c>
      <c r="N5060" s="1">
        <v>134</v>
      </c>
      <c r="O5060" s="1">
        <v>6</v>
      </c>
      <c r="P5060" s="6">
        <v>7</v>
      </c>
    </row>
    <row r="5061" spans="4:16" x14ac:dyDescent="0.3">
      <c r="D5061" s="93"/>
      <c r="E5061" s="3" t="s">
        <v>22</v>
      </c>
      <c r="F5061" s="4"/>
      <c r="G5061" s="5">
        <v>164</v>
      </c>
      <c r="H5061" s="7">
        <v>91</v>
      </c>
      <c r="I5061" s="1">
        <v>97</v>
      </c>
      <c r="J5061" s="1">
        <v>26</v>
      </c>
      <c r="K5061" s="1">
        <v>85</v>
      </c>
      <c r="L5061" s="1">
        <v>31</v>
      </c>
      <c r="M5061" s="1">
        <v>97</v>
      </c>
      <c r="N5061" s="1">
        <v>17</v>
      </c>
      <c r="O5061" s="1">
        <v>7</v>
      </c>
      <c r="P5061" s="6">
        <v>5</v>
      </c>
    </row>
    <row r="5062" spans="4:16" x14ac:dyDescent="0.3">
      <c r="D5062" s="92" t="s">
        <v>2305</v>
      </c>
      <c r="E5062" s="46" t="s">
        <v>2306</v>
      </c>
      <c r="F5062" s="47"/>
      <c r="G5062" s="29">
        <v>10458</v>
      </c>
      <c r="H5062" s="32">
        <v>7808</v>
      </c>
      <c r="I5062" s="17">
        <v>7018</v>
      </c>
      <c r="J5062" s="17">
        <v>2738</v>
      </c>
      <c r="K5062" s="17">
        <v>7058</v>
      </c>
      <c r="L5062" s="17">
        <v>4549</v>
      </c>
      <c r="M5062" s="17">
        <v>7301</v>
      </c>
      <c r="N5062" s="17">
        <v>857</v>
      </c>
      <c r="O5062" s="17">
        <v>12</v>
      </c>
      <c r="P5062" s="33">
        <v>43</v>
      </c>
    </row>
    <row r="5063" spans="4:16" ht="25" x14ac:dyDescent="0.3">
      <c r="D5063" s="93"/>
      <c r="E5063" s="3" t="s">
        <v>2307</v>
      </c>
      <c r="F5063" s="4"/>
      <c r="G5063" s="5">
        <v>9695</v>
      </c>
      <c r="H5063" s="7">
        <v>6914</v>
      </c>
      <c r="I5063" s="1">
        <v>6383</v>
      </c>
      <c r="J5063" s="1">
        <v>2158</v>
      </c>
      <c r="K5063" s="1">
        <v>6271</v>
      </c>
      <c r="L5063" s="1">
        <v>3671</v>
      </c>
      <c r="M5063" s="1">
        <v>6688</v>
      </c>
      <c r="N5063" s="1">
        <v>706</v>
      </c>
      <c r="O5063" s="1">
        <v>14</v>
      </c>
      <c r="P5063" s="6">
        <v>27</v>
      </c>
    </row>
    <row r="5064" spans="4:16" ht="25" x14ac:dyDescent="0.3">
      <c r="D5064" s="93"/>
      <c r="E5064" s="3" t="s">
        <v>2308</v>
      </c>
      <c r="F5064" s="4"/>
      <c r="G5064" s="5">
        <v>12771</v>
      </c>
      <c r="H5064" s="7">
        <v>8715</v>
      </c>
      <c r="I5064" s="1">
        <v>7407</v>
      </c>
      <c r="J5064" s="1">
        <v>2221</v>
      </c>
      <c r="K5064" s="1">
        <v>8096</v>
      </c>
      <c r="L5064" s="1">
        <v>4352</v>
      </c>
      <c r="M5064" s="1">
        <v>8211</v>
      </c>
      <c r="N5064" s="1">
        <v>768</v>
      </c>
      <c r="O5064" s="1">
        <v>15</v>
      </c>
      <c r="P5064" s="6">
        <v>34</v>
      </c>
    </row>
    <row r="5065" spans="4:16" x14ac:dyDescent="0.3">
      <c r="D5065" s="93"/>
      <c r="E5065" s="3" t="s">
        <v>2309</v>
      </c>
      <c r="F5065" s="4"/>
      <c r="G5065" s="5">
        <v>12862</v>
      </c>
      <c r="H5065" s="7">
        <v>9122</v>
      </c>
      <c r="I5065" s="1">
        <v>6173</v>
      </c>
      <c r="J5065" s="1">
        <v>1622</v>
      </c>
      <c r="K5065" s="1">
        <v>8727</v>
      </c>
      <c r="L5065" s="1">
        <v>4492</v>
      </c>
      <c r="M5065" s="1">
        <v>8487</v>
      </c>
      <c r="N5065" s="1">
        <v>677</v>
      </c>
      <c r="O5065" s="1">
        <v>11</v>
      </c>
      <c r="P5065" s="6">
        <v>32</v>
      </c>
    </row>
    <row r="5066" spans="4:16" x14ac:dyDescent="0.3">
      <c r="D5066" s="93"/>
      <c r="E5066" s="3" t="s">
        <v>2310</v>
      </c>
      <c r="F5066" s="4"/>
      <c r="G5066" s="5">
        <v>8460</v>
      </c>
      <c r="H5066" s="7">
        <v>6346</v>
      </c>
      <c r="I5066" s="1">
        <v>3231</v>
      </c>
      <c r="J5066" s="1">
        <v>723</v>
      </c>
      <c r="K5066" s="1">
        <v>6429</v>
      </c>
      <c r="L5066" s="1">
        <v>2684</v>
      </c>
      <c r="M5066" s="1">
        <v>5372</v>
      </c>
      <c r="N5066" s="1">
        <v>359</v>
      </c>
      <c r="O5066" s="1">
        <v>11</v>
      </c>
      <c r="P5066" s="6">
        <v>9</v>
      </c>
    </row>
    <row r="5067" spans="4:16" x14ac:dyDescent="0.3">
      <c r="D5067" s="92" t="s">
        <v>2311</v>
      </c>
      <c r="E5067" s="46" t="s">
        <v>2306</v>
      </c>
      <c r="F5067" s="47"/>
      <c r="G5067" s="29">
        <v>6247</v>
      </c>
      <c r="H5067" s="32">
        <v>4717</v>
      </c>
      <c r="I5067" s="17">
        <v>3726</v>
      </c>
      <c r="J5067" s="17">
        <v>1442</v>
      </c>
      <c r="K5067" s="17">
        <v>4470</v>
      </c>
      <c r="L5067" s="17">
        <v>2763</v>
      </c>
      <c r="M5067" s="17">
        <v>4262</v>
      </c>
      <c r="N5067" s="17">
        <v>433</v>
      </c>
      <c r="O5067" s="17">
        <v>6</v>
      </c>
      <c r="P5067" s="33">
        <v>19</v>
      </c>
    </row>
    <row r="5068" spans="4:16" ht="25" x14ac:dyDescent="0.3">
      <c r="D5068" s="93"/>
      <c r="E5068" s="3" t="s">
        <v>2307</v>
      </c>
      <c r="F5068" s="4"/>
      <c r="G5068" s="5">
        <v>7751</v>
      </c>
      <c r="H5068" s="7">
        <v>5716</v>
      </c>
      <c r="I5068" s="1">
        <v>4183</v>
      </c>
      <c r="J5068" s="1">
        <v>1341</v>
      </c>
      <c r="K5068" s="1">
        <v>5559</v>
      </c>
      <c r="L5068" s="1">
        <v>3072</v>
      </c>
      <c r="M5068" s="1">
        <v>5311</v>
      </c>
      <c r="N5068" s="1">
        <v>483</v>
      </c>
      <c r="O5068" s="1">
        <v>11</v>
      </c>
      <c r="P5068" s="6">
        <v>22</v>
      </c>
    </row>
    <row r="5069" spans="4:16" ht="25" x14ac:dyDescent="0.3">
      <c r="D5069" s="93"/>
      <c r="E5069" s="3" t="s">
        <v>2308</v>
      </c>
      <c r="F5069" s="4"/>
      <c r="G5069" s="5">
        <v>11247</v>
      </c>
      <c r="H5069" s="7">
        <v>7921</v>
      </c>
      <c r="I5069" s="1">
        <v>5547</v>
      </c>
      <c r="J5069" s="1">
        <v>1780</v>
      </c>
      <c r="K5069" s="1">
        <v>7655</v>
      </c>
      <c r="L5069" s="1">
        <v>4032</v>
      </c>
      <c r="M5069" s="1">
        <v>7241</v>
      </c>
      <c r="N5069" s="1">
        <v>666</v>
      </c>
      <c r="O5069" s="1">
        <v>12</v>
      </c>
      <c r="P5069" s="6">
        <v>31</v>
      </c>
    </row>
    <row r="5070" spans="4:16" x14ac:dyDescent="0.3">
      <c r="D5070" s="93"/>
      <c r="E5070" s="3" t="s">
        <v>2309</v>
      </c>
      <c r="F5070" s="4"/>
      <c r="G5070" s="5">
        <v>11179</v>
      </c>
      <c r="H5070" s="7">
        <v>7600</v>
      </c>
      <c r="I5070" s="1">
        <v>4967</v>
      </c>
      <c r="J5070" s="1">
        <v>1519</v>
      </c>
      <c r="K5070" s="1">
        <v>7214</v>
      </c>
      <c r="L5070" s="1">
        <v>3682</v>
      </c>
      <c r="M5070" s="1">
        <v>7024</v>
      </c>
      <c r="N5070" s="1">
        <v>653</v>
      </c>
      <c r="O5070" s="1">
        <v>13</v>
      </c>
      <c r="P5070" s="6">
        <v>32</v>
      </c>
    </row>
    <row r="5071" spans="4:16" x14ac:dyDescent="0.3">
      <c r="D5071" s="93"/>
      <c r="E5071" s="3" t="s">
        <v>2310</v>
      </c>
      <c r="F5071" s="4"/>
      <c r="G5071" s="5">
        <v>2253</v>
      </c>
      <c r="H5071" s="7">
        <v>1438</v>
      </c>
      <c r="I5071" s="1">
        <v>833</v>
      </c>
      <c r="J5071" s="1">
        <v>203</v>
      </c>
      <c r="K5071" s="1">
        <v>1354</v>
      </c>
      <c r="L5071" s="1">
        <v>581</v>
      </c>
      <c r="M5071" s="1">
        <v>1172</v>
      </c>
      <c r="N5071" s="1">
        <v>120</v>
      </c>
      <c r="O5071" s="1">
        <v>7</v>
      </c>
      <c r="P5071" s="6">
        <v>3</v>
      </c>
    </row>
    <row r="5072" spans="4:16" x14ac:dyDescent="0.3">
      <c r="D5072" s="93"/>
      <c r="E5072" s="3" t="s">
        <v>2312</v>
      </c>
      <c r="F5072" s="4"/>
      <c r="G5072" s="5">
        <v>15996</v>
      </c>
      <c r="H5072" s="7">
        <v>11841</v>
      </c>
      <c r="I5072" s="1">
        <v>11117</v>
      </c>
      <c r="J5072" s="1">
        <v>3214</v>
      </c>
      <c r="K5072" s="1">
        <v>10669</v>
      </c>
      <c r="L5072" s="1">
        <v>5747</v>
      </c>
      <c r="M5072" s="1">
        <v>11292</v>
      </c>
      <c r="N5072" s="1">
        <v>1029</v>
      </c>
      <c r="O5072" s="1">
        <v>15</v>
      </c>
      <c r="P5072" s="6">
        <v>41</v>
      </c>
    </row>
    <row r="5073" spans="2:16" x14ac:dyDescent="0.3">
      <c r="D5073" s="92" t="s">
        <v>2313</v>
      </c>
      <c r="E5073" s="46" t="s">
        <v>2314</v>
      </c>
      <c r="F5073" s="47"/>
      <c r="G5073" s="29">
        <v>17873</v>
      </c>
      <c r="H5073" s="32">
        <v>12818</v>
      </c>
      <c r="I5073" s="17">
        <v>10347</v>
      </c>
      <c r="J5073" s="17">
        <v>3763</v>
      </c>
      <c r="K5073" s="17">
        <v>12139</v>
      </c>
      <c r="L5073" s="17">
        <v>7698</v>
      </c>
      <c r="M5073" s="17">
        <v>12250</v>
      </c>
      <c r="N5073" s="17">
        <v>1100</v>
      </c>
      <c r="O5073" s="17">
        <v>15</v>
      </c>
      <c r="P5073" s="33">
        <v>35</v>
      </c>
    </row>
    <row r="5074" spans="2:16" x14ac:dyDescent="0.3">
      <c r="D5074" s="93"/>
      <c r="E5074" s="3" t="s">
        <v>2315</v>
      </c>
      <c r="F5074" s="4"/>
      <c r="G5074" s="5">
        <v>16144</v>
      </c>
      <c r="H5074" s="7">
        <v>11856</v>
      </c>
      <c r="I5074" s="1">
        <v>9129</v>
      </c>
      <c r="J5074" s="1">
        <v>2898</v>
      </c>
      <c r="K5074" s="1">
        <v>11275</v>
      </c>
      <c r="L5074" s="1">
        <v>6156</v>
      </c>
      <c r="M5074" s="1">
        <v>11160</v>
      </c>
      <c r="N5074" s="1">
        <v>931</v>
      </c>
      <c r="O5074" s="1">
        <v>11</v>
      </c>
      <c r="P5074" s="6">
        <v>26</v>
      </c>
    </row>
    <row r="5075" spans="2:16" x14ac:dyDescent="0.3">
      <c r="D5075" s="93"/>
      <c r="E5075" s="3" t="s">
        <v>2316</v>
      </c>
      <c r="F5075" s="4"/>
      <c r="G5075" s="5">
        <v>15559</v>
      </c>
      <c r="H5075" s="7">
        <v>10863</v>
      </c>
      <c r="I5075" s="1">
        <v>8135</v>
      </c>
      <c r="J5075" s="1">
        <v>2210</v>
      </c>
      <c r="K5075" s="1">
        <v>10319</v>
      </c>
      <c r="L5075" s="1">
        <v>4788</v>
      </c>
      <c r="M5075" s="1">
        <v>9844</v>
      </c>
      <c r="N5075" s="1">
        <v>986</v>
      </c>
      <c r="O5075" s="1">
        <v>19</v>
      </c>
      <c r="P5075" s="6">
        <v>49</v>
      </c>
    </row>
    <row r="5076" spans="2:16" x14ac:dyDescent="0.3">
      <c r="D5076" s="93"/>
      <c r="E5076" s="3" t="s">
        <v>2317</v>
      </c>
      <c r="F5076" s="4"/>
      <c r="G5076" s="5">
        <v>4388</v>
      </c>
      <c r="H5076" s="7">
        <v>3173</v>
      </c>
      <c r="I5076" s="1">
        <v>2329</v>
      </c>
      <c r="J5076" s="1">
        <v>546</v>
      </c>
      <c r="K5076" s="1">
        <v>2791</v>
      </c>
      <c r="L5076" s="1">
        <v>1138</v>
      </c>
      <c r="M5076" s="1">
        <v>2653</v>
      </c>
      <c r="N5076" s="1">
        <v>281</v>
      </c>
      <c r="O5076" s="1">
        <v>14</v>
      </c>
      <c r="P5076" s="6">
        <v>12</v>
      </c>
    </row>
    <row r="5077" spans="2:16" x14ac:dyDescent="0.3">
      <c r="D5077" s="93"/>
      <c r="E5077" s="3" t="s">
        <v>2318</v>
      </c>
      <c r="F5077" s="4"/>
      <c r="G5077" s="5">
        <v>735</v>
      </c>
      <c r="H5077" s="7">
        <v>497</v>
      </c>
      <c r="I5077" s="1">
        <v>370</v>
      </c>
      <c r="J5077" s="1">
        <v>73</v>
      </c>
      <c r="K5077" s="1">
        <v>394</v>
      </c>
      <c r="L5077" s="1">
        <v>135</v>
      </c>
      <c r="M5077" s="1">
        <v>378</v>
      </c>
      <c r="N5077" s="1">
        <v>80</v>
      </c>
      <c r="O5077" s="1">
        <v>3</v>
      </c>
      <c r="P5077" s="6">
        <v>5</v>
      </c>
    </row>
    <row r="5078" spans="2:16" x14ac:dyDescent="0.3">
      <c r="D5078" s="93"/>
      <c r="E5078" s="3" t="s">
        <v>22</v>
      </c>
      <c r="F5078" s="4"/>
      <c r="G5078" s="5">
        <v>351</v>
      </c>
      <c r="H5078" s="7">
        <v>221</v>
      </c>
      <c r="I5078" s="1">
        <v>194</v>
      </c>
      <c r="J5078" s="1">
        <v>46</v>
      </c>
      <c r="K5078" s="1">
        <v>175</v>
      </c>
      <c r="L5078" s="1">
        <v>65</v>
      </c>
      <c r="M5078" s="1">
        <v>196</v>
      </c>
      <c r="N5078" s="1">
        <v>52</v>
      </c>
      <c r="O5078" s="1">
        <v>11</v>
      </c>
      <c r="P5078" s="6">
        <v>11</v>
      </c>
    </row>
    <row r="5079" spans="2:16" x14ac:dyDescent="0.3">
      <c r="D5079" s="92" t="s">
        <v>2319</v>
      </c>
      <c r="E5079" s="46" t="s">
        <v>2320</v>
      </c>
      <c r="F5079" s="47"/>
      <c r="G5079" s="29">
        <v>12816</v>
      </c>
      <c r="H5079" s="32">
        <v>9152</v>
      </c>
      <c r="I5079" s="17">
        <v>7942</v>
      </c>
      <c r="J5079" s="17">
        <v>2991</v>
      </c>
      <c r="K5079" s="17">
        <v>8132</v>
      </c>
      <c r="L5079" s="17">
        <v>5692</v>
      </c>
      <c r="M5079" s="17">
        <v>8950</v>
      </c>
      <c r="N5079" s="17">
        <v>892</v>
      </c>
      <c r="O5079" s="17">
        <v>10</v>
      </c>
      <c r="P5079" s="33">
        <v>40</v>
      </c>
    </row>
    <row r="5080" spans="2:16" x14ac:dyDescent="0.3">
      <c r="D5080" s="93"/>
      <c r="E5080" s="3" t="s">
        <v>2321</v>
      </c>
      <c r="F5080" s="4"/>
      <c r="G5080" s="5">
        <v>28132</v>
      </c>
      <c r="H5080" s="7">
        <v>20313</v>
      </c>
      <c r="I5080" s="1">
        <v>15645</v>
      </c>
      <c r="J5080" s="1">
        <v>4840</v>
      </c>
      <c r="K5080" s="1">
        <v>19606</v>
      </c>
      <c r="L5080" s="1">
        <v>10548</v>
      </c>
      <c r="M5080" s="1">
        <v>19198</v>
      </c>
      <c r="N5080" s="1">
        <v>1615</v>
      </c>
      <c r="O5080" s="1">
        <v>24</v>
      </c>
      <c r="P5080" s="6">
        <v>44</v>
      </c>
    </row>
    <row r="5081" spans="2:16" x14ac:dyDescent="0.3">
      <c r="D5081" s="93"/>
      <c r="E5081" s="3" t="s">
        <v>2322</v>
      </c>
      <c r="F5081" s="4"/>
      <c r="G5081" s="5">
        <v>8290</v>
      </c>
      <c r="H5081" s="7">
        <v>5848</v>
      </c>
      <c r="I5081" s="1">
        <v>4044</v>
      </c>
      <c r="J5081" s="1">
        <v>1007</v>
      </c>
      <c r="K5081" s="1">
        <v>5588</v>
      </c>
      <c r="L5081" s="1">
        <v>2365</v>
      </c>
      <c r="M5081" s="1">
        <v>5039</v>
      </c>
      <c r="N5081" s="1">
        <v>522</v>
      </c>
      <c r="O5081" s="1">
        <v>12</v>
      </c>
      <c r="P5081" s="6">
        <v>27</v>
      </c>
    </row>
    <row r="5082" spans="2:16" x14ac:dyDescent="0.3">
      <c r="D5082" s="93"/>
      <c r="E5082" s="3" t="s">
        <v>2323</v>
      </c>
      <c r="F5082" s="4"/>
      <c r="G5082" s="5">
        <v>3666</v>
      </c>
      <c r="H5082" s="7">
        <v>2662</v>
      </c>
      <c r="I5082" s="1">
        <v>1862</v>
      </c>
      <c r="J5082" s="1">
        <v>474</v>
      </c>
      <c r="K5082" s="1">
        <v>2505</v>
      </c>
      <c r="L5082" s="1">
        <v>956</v>
      </c>
      <c r="M5082" s="1">
        <v>2215</v>
      </c>
      <c r="N5082" s="1">
        <v>233</v>
      </c>
      <c r="O5082" s="1">
        <v>9</v>
      </c>
      <c r="P5082" s="6">
        <v>9</v>
      </c>
    </row>
    <row r="5083" spans="2:16" x14ac:dyDescent="0.3">
      <c r="D5083" s="93"/>
      <c r="E5083" s="3" t="s">
        <v>2324</v>
      </c>
      <c r="F5083" s="4"/>
      <c r="G5083" s="5">
        <v>1820</v>
      </c>
      <c r="H5083" s="7">
        <v>1257</v>
      </c>
      <c r="I5083" s="1">
        <v>848</v>
      </c>
      <c r="J5083" s="1">
        <v>168</v>
      </c>
      <c r="K5083" s="1">
        <v>1102</v>
      </c>
      <c r="L5083" s="1">
        <v>358</v>
      </c>
      <c r="M5083" s="1">
        <v>900</v>
      </c>
      <c r="N5083" s="1">
        <v>131</v>
      </c>
      <c r="O5083" s="1">
        <v>6</v>
      </c>
      <c r="P5083" s="6">
        <v>10</v>
      </c>
    </row>
    <row r="5084" spans="2:16" x14ac:dyDescent="0.3">
      <c r="D5084" s="94"/>
      <c r="E5084" s="52" t="s">
        <v>22</v>
      </c>
      <c r="F5084" s="48"/>
      <c r="G5084" s="49">
        <v>309</v>
      </c>
      <c r="H5084" s="61">
        <v>191</v>
      </c>
      <c r="I5084" s="28">
        <v>157</v>
      </c>
      <c r="J5084" s="28">
        <v>53</v>
      </c>
      <c r="K5084" s="28">
        <v>157</v>
      </c>
      <c r="L5084" s="28">
        <v>67</v>
      </c>
      <c r="M5084" s="28">
        <v>167</v>
      </c>
      <c r="N5084" s="28">
        <v>38</v>
      </c>
      <c r="O5084" s="28">
        <v>10</v>
      </c>
      <c r="P5084" s="62">
        <v>7</v>
      </c>
    </row>
    <row r="5086" spans="2:16" x14ac:dyDescent="0.3">
      <c r="B5086" s="35" t="str">
        <f xml:space="preserve"> HYPERLINK("#'目次'!B81", "[75]")</f>
        <v>[75]</v>
      </c>
      <c r="C5086" s="25" t="s">
        <v>2339</v>
      </c>
    </row>
    <row r="5089" spans="3:11" x14ac:dyDescent="0.3">
      <c r="C5089" s="25" t="s">
        <v>2249</v>
      </c>
    </row>
    <row r="5090" spans="3:11" ht="25" x14ac:dyDescent="0.3">
      <c r="D5090" s="95"/>
      <c r="E5090" s="96"/>
      <c r="F5090" s="96"/>
      <c r="G5090" s="37" t="s">
        <v>16</v>
      </c>
      <c r="H5090" s="41" t="s">
        <v>2340</v>
      </c>
      <c r="I5090" s="18" t="s">
        <v>2341</v>
      </c>
      <c r="J5090" s="18" t="s">
        <v>22</v>
      </c>
      <c r="K5090" s="34" t="s">
        <v>23</v>
      </c>
    </row>
    <row r="5091" spans="3:11" x14ac:dyDescent="0.3">
      <c r="D5091" s="97"/>
      <c r="E5091" s="98"/>
      <c r="F5091" s="98"/>
      <c r="G5091" s="40"/>
      <c r="H5091" s="36"/>
      <c r="I5091" s="19"/>
      <c r="J5091" s="19"/>
      <c r="K5091" s="39"/>
    </row>
    <row r="5092" spans="3:11" x14ac:dyDescent="0.3">
      <c r="D5092" s="77"/>
      <c r="E5092" s="78" t="s">
        <v>16</v>
      </c>
      <c r="F5092" s="50"/>
      <c r="G5092" s="38">
        <v>55336</v>
      </c>
      <c r="H5092" s="20">
        <v>45545</v>
      </c>
      <c r="I5092" s="20">
        <v>5371</v>
      </c>
      <c r="J5092" s="20">
        <v>4082</v>
      </c>
      <c r="K5092" s="51">
        <v>338</v>
      </c>
    </row>
    <row r="5093" spans="3:11" x14ac:dyDescent="0.3">
      <c r="D5093" s="92" t="s">
        <v>2257</v>
      </c>
      <c r="E5093" s="46" t="s">
        <v>2086</v>
      </c>
      <c r="F5093" s="47"/>
      <c r="G5093" s="29">
        <v>4354</v>
      </c>
      <c r="H5093" s="32">
        <v>3662</v>
      </c>
      <c r="I5093" s="17">
        <v>346</v>
      </c>
      <c r="J5093" s="17">
        <v>333</v>
      </c>
      <c r="K5093" s="33">
        <v>13</v>
      </c>
    </row>
    <row r="5094" spans="3:11" x14ac:dyDescent="0.3">
      <c r="D5094" s="93"/>
      <c r="E5094" s="3" t="s">
        <v>2087</v>
      </c>
      <c r="F5094" s="4"/>
      <c r="G5094" s="5">
        <v>4046</v>
      </c>
      <c r="H5094" s="7">
        <v>3292</v>
      </c>
      <c r="I5094" s="1">
        <v>413</v>
      </c>
      <c r="J5094" s="1">
        <v>323</v>
      </c>
      <c r="K5094" s="6">
        <v>18</v>
      </c>
    </row>
    <row r="5095" spans="3:11" x14ac:dyDescent="0.3">
      <c r="D5095" s="93"/>
      <c r="E5095" s="3" t="s">
        <v>2088</v>
      </c>
      <c r="F5095" s="4"/>
      <c r="G5095" s="5">
        <v>6305</v>
      </c>
      <c r="H5095" s="7">
        <v>5085</v>
      </c>
      <c r="I5095" s="1">
        <v>682</v>
      </c>
      <c r="J5095" s="1">
        <v>511</v>
      </c>
      <c r="K5095" s="6">
        <v>27</v>
      </c>
    </row>
    <row r="5096" spans="3:11" x14ac:dyDescent="0.3">
      <c r="D5096" s="93"/>
      <c r="E5096" s="3" t="s">
        <v>2089</v>
      </c>
      <c r="F5096" s="4"/>
      <c r="G5096" s="5">
        <v>4692</v>
      </c>
      <c r="H5096" s="7">
        <v>3781</v>
      </c>
      <c r="I5096" s="1">
        <v>548</v>
      </c>
      <c r="J5096" s="1">
        <v>335</v>
      </c>
      <c r="K5096" s="6">
        <v>28</v>
      </c>
    </row>
    <row r="5097" spans="3:11" x14ac:dyDescent="0.3">
      <c r="D5097" s="93"/>
      <c r="E5097" s="3" t="s">
        <v>2090</v>
      </c>
      <c r="F5097" s="4"/>
      <c r="G5097" s="5">
        <v>5539</v>
      </c>
      <c r="H5097" s="7">
        <v>4415</v>
      </c>
      <c r="I5097" s="1">
        <v>638</v>
      </c>
      <c r="J5097" s="1">
        <v>465</v>
      </c>
      <c r="K5097" s="6">
        <v>21</v>
      </c>
    </row>
    <row r="5098" spans="3:11" x14ac:dyDescent="0.3">
      <c r="D5098" s="93"/>
      <c r="E5098" s="3" t="s">
        <v>2091</v>
      </c>
      <c r="F5098" s="4"/>
      <c r="G5098" s="5">
        <v>30104</v>
      </c>
      <c r="H5098" s="7">
        <v>25120</v>
      </c>
      <c r="I5098" s="1">
        <v>2716</v>
      </c>
      <c r="J5098" s="1">
        <v>2086</v>
      </c>
      <c r="K5098" s="6">
        <v>182</v>
      </c>
    </row>
    <row r="5099" spans="3:11" x14ac:dyDescent="0.3">
      <c r="D5099" s="92" t="s">
        <v>2258</v>
      </c>
      <c r="E5099" s="46" t="s">
        <v>2259</v>
      </c>
      <c r="F5099" s="47"/>
      <c r="G5099" s="29">
        <v>8680</v>
      </c>
      <c r="H5099" s="32">
        <v>6777</v>
      </c>
      <c r="I5099" s="17">
        <v>1037</v>
      </c>
      <c r="J5099" s="17">
        <v>821</v>
      </c>
      <c r="K5099" s="33">
        <v>45</v>
      </c>
    </row>
    <row r="5100" spans="3:11" x14ac:dyDescent="0.3">
      <c r="D5100" s="93"/>
      <c r="E5100" s="3" t="s">
        <v>2260</v>
      </c>
      <c r="F5100" s="4"/>
      <c r="G5100" s="5">
        <v>22588</v>
      </c>
      <c r="H5100" s="7">
        <v>18576</v>
      </c>
      <c r="I5100" s="1">
        <v>2339</v>
      </c>
      <c r="J5100" s="1">
        <v>1590</v>
      </c>
      <c r="K5100" s="6">
        <v>83</v>
      </c>
    </row>
    <row r="5101" spans="3:11" x14ac:dyDescent="0.3">
      <c r="D5101" s="93"/>
      <c r="E5101" s="3" t="s">
        <v>2261</v>
      </c>
      <c r="F5101" s="4"/>
      <c r="G5101" s="5">
        <v>17416</v>
      </c>
      <c r="H5101" s="7">
        <v>14852</v>
      </c>
      <c r="I5101" s="1">
        <v>1335</v>
      </c>
      <c r="J5101" s="1">
        <v>1145</v>
      </c>
      <c r="K5101" s="6">
        <v>84</v>
      </c>
    </row>
    <row r="5102" spans="3:11" ht="37.5" x14ac:dyDescent="0.3">
      <c r="D5102" s="93"/>
      <c r="E5102" s="3" t="s">
        <v>2262</v>
      </c>
      <c r="F5102" s="4"/>
      <c r="G5102" s="5">
        <v>2902</v>
      </c>
      <c r="H5102" s="7">
        <v>2444</v>
      </c>
      <c r="I5102" s="1">
        <v>231</v>
      </c>
      <c r="J5102" s="1">
        <v>212</v>
      </c>
      <c r="K5102" s="6">
        <v>15</v>
      </c>
    </row>
    <row r="5103" spans="3:11" x14ac:dyDescent="0.3">
      <c r="D5103" s="93"/>
      <c r="E5103" s="3" t="s">
        <v>2263</v>
      </c>
      <c r="F5103" s="4"/>
      <c r="G5103" s="5">
        <v>850</v>
      </c>
      <c r="H5103" s="7">
        <v>708</v>
      </c>
      <c r="I5103" s="1">
        <v>84</v>
      </c>
      <c r="J5103" s="1">
        <v>52</v>
      </c>
      <c r="K5103" s="6">
        <v>6</v>
      </c>
    </row>
    <row r="5104" spans="3:11" x14ac:dyDescent="0.3">
      <c r="D5104" s="93"/>
      <c r="E5104" s="3" t="s">
        <v>2264</v>
      </c>
      <c r="F5104" s="4"/>
      <c r="G5104" s="5">
        <v>2133</v>
      </c>
      <c r="H5104" s="7">
        <v>1685</v>
      </c>
      <c r="I5104" s="1">
        <v>269</v>
      </c>
      <c r="J5104" s="1">
        <v>171</v>
      </c>
      <c r="K5104" s="6">
        <v>8</v>
      </c>
    </row>
    <row r="5105" spans="4:11" x14ac:dyDescent="0.3">
      <c r="D5105" s="92" t="s">
        <v>2265</v>
      </c>
      <c r="E5105" s="46" t="s">
        <v>2266</v>
      </c>
      <c r="F5105" s="47"/>
      <c r="G5105" s="29">
        <v>13259</v>
      </c>
      <c r="H5105" s="32">
        <v>11329</v>
      </c>
      <c r="I5105" s="17">
        <v>998</v>
      </c>
      <c r="J5105" s="17">
        <v>890</v>
      </c>
      <c r="K5105" s="33">
        <v>42</v>
      </c>
    </row>
    <row r="5106" spans="4:11" x14ac:dyDescent="0.3">
      <c r="D5106" s="93"/>
      <c r="E5106" s="3" t="s">
        <v>2267</v>
      </c>
      <c r="F5106" s="4"/>
      <c r="G5106" s="5">
        <v>16766</v>
      </c>
      <c r="H5106" s="7">
        <v>14330</v>
      </c>
      <c r="I5106" s="1">
        <v>1248</v>
      </c>
      <c r="J5106" s="1">
        <v>1108</v>
      </c>
      <c r="K5106" s="6">
        <v>80</v>
      </c>
    </row>
    <row r="5107" spans="4:11" ht="25" x14ac:dyDescent="0.3">
      <c r="D5107" s="93"/>
      <c r="E5107" s="3" t="s">
        <v>2268</v>
      </c>
      <c r="F5107" s="4"/>
      <c r="G5107" s="5">
        <v>2616</v>
      </c>
      <c r="H5107" s="7">
        <v>2226</v>
      </c>
      <c r="I5107" s="1">
        <v>180</v>
      </c>
      <c r="J5107" s="1">
        <v>195</v>
      </c>
      <c r="K5107" s="6">
        <v>15</v>
      </c>
    </row>
    <row r="5108" spans="4:11" x14ac:dyDescent="0.3">
      <c r="D5108" s="93"/>
      <c r="E5108" s="3" t="s">
        <v>2269</v>
      </c>
      <c r="F5108" s="4"/>
      <c r="G5108" s="5">
        <v>19889</v>
      </c>
      <c r="H5108" s="7">
        <v>16665</v>
      </c>
      <c r="I5108" s="1">
        <v>1600</v>
      </c>
      <c r="J5108" s="1">
        <v>1546</v>
      </c>
      <c r="K5108" s="6">
        <v>78</v>
      </c>
    </row>
    <row r="5109" spans="4:11" x14ac:dyDescent="0.3">
      <c r="D5109" s="93"/>
      <c r="E5109" s="3" t="s">
        <v>2270</v>
      </c>
      <c r="F5109" s="4"/>
      <c r="G5109" s="5">
        <v>169</v>
      </c>
      <c r="H5109" s="7">
        <v>139</v>
      </c>
      <c r="I5109" s="1">
        <v>14</v>
      </c>
      <c r="J5109" s="1">
        <v>13</v>
      </c>
      <c r="K5109" s="6">
        <v>3</v>
      </c>
    </row>
    <row r="5110" spans="4:11" x14ac:dyDescent="0.3">
      <c r="D5110" s="93"/>
      <c r="E5110" s="3" t="s">
        <v>2271</v>
      </c>
      <c r="F5110" s="4"/>
      <c r="G5110" s="5">
        <v>277</v>
      </c>
      <c r="H5110" s="7">
        <v>230</v>
      </c>
      <c r="I5110" s="1">
        <v>24</v>
      </c>
      <c r="J5110" s="1">
        <v>21</v>
      </c>
      <c r="K5110" s="6">
        <v>2</v>
      </c>
    </row>
    <row r="5111" spans="4:11" x14ac:dyDescent="0.3">
      <c r="D5111" s="93"/>
      <c r="E5111" s="3" t="s">
        <v>2272</v>
      </c>
      <c r="F5111" s="4"/>
      <c r="G5111" s="5">
        <v>772</v>
      </c>
      <c r="H5111" s="7">
        <v>665</v>
      </c>
      <c r="I5111" s="1">
        <v>62</v>
      </c>
      <c r="J5111" s="1">
        <v>40</v>
      </c>
      <c r="K5111" s="6">
        <v>5</v>
      </c>
    </row>
    <row r="5112" spans="4:11" x14ac:dyDescent="0.3">
      <c r="D5112" s="93"/>
      <c r="E5112" s="3" t="s">
        <v>2273</v>
      </c>
      <c r="F5112" s="4"/>
      <c r="G5112" s="5">
        <v>154</v>
      </c>
      <c r="H5112" s="7">
        <v>131</v>
      </c>
      <c r="I5112" s="1">
        <v>9</v>
      </c>
      <c r="J5112" s="1">
        <v>12</v>
      </c>
      <c r="K5112" s="6">
        <v>2</v>
      </c>
    </row>
    <row r="5113" spans="4:11" ht="37.5" x14ac:dyDescent="0.3">
      <c r="D5113" s="93"/>
      <c r="E5113" s="3" t="s">
        <v>2274</v>
      </c>
      <c r="F5113" s="4"/>
      <c r="G5113" s="5">
        <v>391</v>
      </c>
      <c r="H5113" s="7">
        <v>332</v>
      </c>
      <c r="I5113" s="1">
        <v>40</v>
      </c>
      <c r="J5113" s="1">
        <v>17</v>
      </c>
      <c r="K5113" s="6">
        <v>2</v>
      </c>
    </row>
    <row r="5114" spans="4:11" x14ac:dyDescent="0.3">
      <c r="D5114" s="93"/>
      <c r="E5114" s="3" t="s">
        <v>2275</v>
      </c>
      <c r="F5114" s="4"/>
      <c r="G5114" s="5">
        <v>454</v>
      </c>
      <c r="H5114" s="7">
        <v>395</v>
      </c>
      <c r="I5114" s="1">
        <v>30</v>
      </c>
      <c r="J5114" s="1">
        <v>29</v>
      </c>
      <c r="K5114" s="6">
        <v>0</v>
      </c>
    </row>
    <row r="5115" spans="4:11" x14ac:dyDescent="0.3">
      <c r="D5115" s="93"/>
      <c r="E5115" s="3" t="s">
        <v>2276</v>
      </c>
      <c r="F5115" s="4"/>
      <c r="G5115" s="5">
        <v>895</v>
      </c>
      <c r="H5115" s="7">
        <v>767</v>
      </c>
      <c r="I5115" s="1">
        <v>64</v>
      </c>
      <c r="J5115" s="1">
        <v>63</v>
      </c>
      <c r="K5115" s="6">
        <v>1</v>
      </c>
    </row>
    <row r="5116" spans="4:11" x14ac:dyDescent="0.3">
      <c r="D5116" s="93"/>
      <c r="E5116" s="3" t="s">
        <v>2277</v>
      </c>
      <c r="F5116" s="4"/>
      <c r="G5116" s="5">
        <v>536</v>
      </c>
      <c r="H5116" s="7">
        <v>468</v>
      </c>
      <c r="I5116" s="1">
        <v>26</v>
      </c>
      <c r="J5116" s="1">
        <v>41</v>
      </c>
      <c r="K5116" s="6">
        <v>1</v>
      </c>
    </row>
    <row r="5117" spans="4:11" x14ac:dyDescent="0.3">
      <c r="D5117" s="93"/>
      <c r="E5117" s="3" t="s">
        <v>2278</v>
      </c>
      <c r="F5117" s="4"/>
      <c r="G5117" s="5">
        <v>1513</v>
      </c>
      <c r="H5117" s="7">
        <v>1263</v>
      </c>
      <c r="I5117" s="1">
        <v>114</v>
      </c>
      <c r="J5117" s="1">
        <v>132</v>
      </c>
      <c r="K5117" s="6">
        <v>4</v>
      </c>
    </row>
    <row r="5118" spans="4:11" x14ac:dyDescent="0.3">
      <c r="D5118" s="93"/>
      <c r="E5118" s="3" t="s">
        <v>2279</v>
      </c>
      <c r="F5118" s="4"/>
      <c r="G5118" s="5">
        <v>701</v>
      </c>
      <c r="H5118" s="7">
        <v>575</v>
      </c>
      <c r="I5118" s="1">
        <v>69</v>
      </c>
      <c r="J5118" s="1">
        <v>53</v>
      </c>
      <c r="K5118" s="6">
        <v>4</v>
      </c>
    </row>
    <row r="5119" spans="4:11" x14ac:dyDescent="0.3">
      <c r="D5119" s="93"/>
      <c r="E5119" s="3" t="s">
        <v>2280</v>
      </c>
      <c r="F5119" s="4"/>
      <c r="G5119" s="5">
        <v>16489</v>
      </c>
      <c r="H5119" s="7">
        <v>12631</v>
      </c>
      <c r="I5119" s="1">
        <v>2405</v>
      </c>
      <c r="J5119" s="1">
        <v>1380</v>
      </c>
      <c r="K5119" s="6">
        <v>73</v>
      </c>
    </row>
    <row r="5120" spans="4:11" x14ac:dyDescent="0.3">
      <c r="D5120" s="92" t="s">
        <v>2281</v>
      </c>
      <c r="E5120" s="46" t="s">
        <v>2282</v>
      </c>
      <c r="F5120" s="47"/>
      <c r="G5120" s="29">
        <v>271</v>
      </c>
      <c r="H5120" s="32">
        <v>202</v>
      </c>
      <c r="I5120" s="17">
        <v>53</v>
      </c>
      <c r="J5120" s="17">
        <v>15</v>
      </c>
      <c r="K5120" s="33">
        <v>1</v>
      </c>
    </row>
    <row r="5121" spans="4:11" x14ac:dyDescent="0.3">
      <c r="D5121" s="93"/>
      <c r="E5121" s="3" t="s">
        <v>2283</v>
      </c>
      <c r="F5121" s="4"/>
      <c r="G5121" s="5">
        <v>5662</v>
      </c>
      <c r="H5121" s="7">
        <v>4508</v>
      </c>
      <c r="I5121" s="1">
        <v>716</v>
      </c>
      <c r="J5121" s="1">
        <v>412</v>
      </c>
      <c r="K5121" s="6">
        <v>26</v>
      </c>
    </row>
    <row r="5122" spans="4:11" x14ac:dyDescent="0.3">
      <c r="D5122" s="93"/>
      <c r="E5122" s="3" t="s">
        <v>2284</v>
      </c>
      <c r="F5122" s="4"/>
      <c r="G5122" s="5">
        <v>4025</v>
      </c>
      <c r="H5122" s="7">
        <v>3310</v>
      </c>
      <c r="I5122" s="1">
        <v>380</v>
      </c>
      <c r="J5122" s="1">
        <v>318</v>
      </c>
      <c r="K5122" s="6">
        <v>17</v>
      </c>
    </row>
    <row r="5123" spans="4:11" x14ac:dyDescent="0.3">
      <c r="D5123" s="93"/>
      <c r="E5123" s="3" t="s">
        <v>2285</v>
      </c>
      <c r="F5123" s="4"/>
      <c r="G5123" s="5">
        <v>5421</v>
      </c>
      <c r="H5123" s="7">
        <v>4532</v>
      </c>
      <c r="I5123" s="1">
        <v>456</v>
      </c>
      <c r="J5123" s="1">
        <v>400</v>
      </c>
      <c r="K5123" s="6">
        <v>33</v>
      </c>
    </row>
    <row r="5124" spans="4:11" x14ac:dyDescent="0.3">
      <c r="D5124" s="93"/>
      <c r="E5124" s="3" t="s">
        <v>2286</v>
      </c>
      <c r="F5124" s="4"/>
      <c r="G5124" s="5">
        <v>39257</v>
      </c>
      <c r="H5124" s="7">
        <v>32515</v>
      </c>
      <c r="I5124" s="1">
        <v>3692</v>
      </c>
      <c r="J5124" s="1">
        <v>2867</v>
      </c>
      <c r="K5124" s="6">
        <v>183</v>
      </c>
    </row>
    <row r="5125" spans="4:11" x14ac:dyDescent="0.3">
      <c r="D5125" s="93"/>
      <c r="E5125" s="3" t="s">
        <v>2287</v>
      </c>
      <c r="F5125" s="4"/>
      <c r="G5125" s="5">
        <v>233</v>
      </c>
      <c r="H5125" s="7">
        <v>192</v>
      </c>
      <c r="I5125" s="1">
        <v>19</v>
      </c>
      <c r="J5125" s="1">
        <v>20</v>
      </c>
      <c r="K5125" s="6">
        <v>2</v>
      </c>
    </row>
    <row r="5126" spans="4:11" x14ac:dyDescent="0.3">
      <c r="D5126" s="92" t="s">
        <v>2288</v>
      </c>
      <c r="E5126" s="46" t="s">
        <v>2289</v>
      </c>
      <c r="F5126" s="47"/>
      <c r="G5126" s="29">
        <v>17768</v>
      </c>
      <c r="H5126" s="32">
        <v>14084</v>
      </c>
      <c r="I5126" s="17">
        <v>2266</v>
      </c>
      <c r="J5126" s="17">
        <v>1361</v>
      </c>
      <c r="K5126" s="33">
        <v>57</v>
      </c>
    </row>
    <row r="5127" spans="4:11" ht="25" x14ac:dyDescent="0.3">
      <c r="D5127" s="93"/>
      <c r="E5127" s="3" t="s">
        <v>2290</v>
      </c>
      <c r="F5127" s="4"/>
      <c r="G5127" s="5">
        <v>9309</v>
      </c>
      <c r="H5127" s="7">
        <v>7853</v>
      </c>
      <c r="I5127" s="1">
        <v>780</v>
      </c>
      <c r="J5127" s="1">
        <v>631</v>
      </c>
      <c r="K5127" s="6">
        <v>45</v>
      </c>
    </row>
    <row r="5128" spans="4:11" ht="25" x14ac:dyDescent="0.3">
      <c r="D5128" s="93"/>
      <c r="E5128" s="3" t="s">
        <v>2291</v>
      </c>
      <c r="F5128" s="4"/>
      <c r="G5128" s="5">
        <v>3102</v>
      </c>
      <c r="H5128" s="7">
        <v>2579</v>
      </c>
      <c r="I5128" s="1">
        <v>261</v>
      </c>
      <c r="J5128" s="1">
        <v>255</v>
      </c>
      <c r="K5128" s="6">
        <v>7</v>
      </c>
    </row>
    <row r="5129" spans="4:11" x14ac:dyDescent="0.3">
      <c r="D5129" s="93"/>
      <c r="E5129" s="3" t="s">
        <v>2292</v>
      </c>
      <c r="F5129" s="4"/>
      <c r="G5129" s="5">
        <v>2283</v>
      </c>
      <c r="H5129" s="7">
        <v>1925</v>
      </c>
      <c r="I5129" s="1">
        <v>187</v>
      </c>
      <c r="J5129" s="1">
        <v>158</v>
      </c>
      <c r="K5129" s="6">
        <v>13</v>
      </c>
    </row>
    <row r="5130" spans="4:11" x14ac:dyDescent="0.3">
      <c r="D5130" s="93"/>
      <c r="E5130" s="3" t="s">
        <v>2293</v>
      </c>
      <c r="F5130" s="4"/>
      <c r="G5130" s="5">
        <v>4390</v>
      </c>
      <c r="H5130" s="7">
        <v>3768</v>
      </c>
      <c r="I5130" s="1">
        <v>345</v>
      </c>
      <c r="J5130" s="1">
        <v>253</v>
      </c>
      <c r="K5130" s="6">
        <v>24</v>
      </c>
    </row>
    <row r="5131" spans="4:11" x14ac:dyDescent="0.3">
      <c r="D5131" s="93"/>
      <c r="E5131" s="3" t="s">
        <v>2294</v>
      </c>
      <c r="F5131" s="4"/>
      <c r="G5131" s="5">
        <v>1266</v>
      </c>
      <c r="H5131" s="7">
        <v>1059</v>
      </c>
      <c r="I5131" s="1">
        <v>103</v>
      </c>
      <c r="J5131" s="1">
        <v>103</v>
      </c>
      <c r="K5131" s="6">
        <v>1</v>
      </c>
    </row>
    <row r="5132" spans="4:11" x14ac:dyDescent="0.3">
      <c r="D5132" s="93"/>
      <c r="E5132" s="3" t="s">
        <v>2295</v>
      </c>
      <c r="F5132" s="4"/>
      <c r="G5132" s="5">
        <v>2319</v>
      </c>
      <c r="H5132" s="7">
        <v>1977</v>
      </c>
      <c r="I5132" s="1">
        <v>127</v>
      </c>
      <c r="J5132" s="1">
        <v>210</v>
      </c>
      <c r="K5132" s="6">
        <v>5</v>
      </c>
    </row>
    <row r="5133" spans="4:11" ht="37.5" x14ac:dyDescent="0.3">
      <c r="D5133" s="93"/>
      <c r="E5133" s="3" t="s">
        <v>2296</v>
      </c>
      <c r="F5133" s="4"/>
      <c r="G5133" s="5">
        <v>2014</v>
      </c>
      <c r="H5133" s="7">
        <v>1523</v>
      </c>
      <c r="I5133" s="1">
        <v>281</v>
      </c>
      <c r="J5133" s="1">
        <v>204</v>
      </c>
      <c r="K5133" s="6">
        <v>6</v>
      </c>
    </row>
    <row r="5134" spans="4:11" ht="37.5" x14ac:dyDescent="0.3">
      <c r="D5134" s="93"/>
      <c r="E5134" s="3" t="s">
        <v>2297</v>
      </c>
      <c r="F5134" s="4"/>
      <c r="G5134" s="5">
        <v>8573</v>
      </c>
      <c r="H5134" s="7">
        <v>7265</v>
      </c>
      <c r="I5134" s="1">
        <v>709</v>
      </c>
      <c r="J5134" s="1">
        <v>564</v>
      </c>
      <c r="K5134" s="6">
        <v>35</v>
      </c>
    </row>
    <row r="5135" spans="4:11" x14ac:dyDescent="0.3">
      <c r="D5135" s="93"/>
      <c r="E5135" s="3" t="s">
        <v>2287</v>
      </c>
      <c r="F5135" s="4"/>
      <c r="G5135" s="5">
        <v>3628</v>
      </c>
      <c r="H5135" s="7">
        <v>3062</v>
      </c>
      <c r="I5135" s="1">
        <v>257</v>
      </c>
      <c r="J5135" s="1">
        <v>274</v>
      </c>
      <c r="K5135" s="6">
        <v>35</v>
      </c>
    </row>
    <row r="5136" spans="4:11" x14ac:dyDescent="0.3">
      <c r="D5136" s="92" t="s">
        <v>2298</v>
      </c>
      <c r="E5136" s="46" t="s">
        <v>833</v>
      </c>
      <c r="F5136" s="47"/>
      <c r="G5136" s="29">
        <v>32722</v>
      </c>
      <c r="H5136" s="32">
        <v>27112</v>
      </c>
      <c r="I5136" s="17">
        <v>3158</v>
      </c>
      <c r="J5136" s="17">
        <v>2284</v>
      </c>
      <c r="K5136" s="33">
        <v>168</v>
      </c>
    </row>
    <row r="5137" spans="4:11" x14ac:dyDescent="0.3">
      <c r="D5137" s="93"/>
      <c r="E5137" s="3" t="s">
        <v>834</v>
      </c>
      <c r="F5137" s="4"/>
      <c r="G5137" s="5">
        <v>19147</v>
      </c>
      <c r="H5137" s="7">
        <v>15766</v>
      </c>
      <c r="I5137" s="1">
        <v>1820</v>
      </c>
      <c r="J5137" s="1">
        <v>1476</v>
      </c>
      <c r="K5137" s="6">
        <v>85</v>
      </c>
    </row>
    <row r="5138" spans="4:11" x14ac:dyDescent="0.3">
      <c r="D5138" s="93"/>
      <c r="E5138" s="3" t="s">
        <v>835</v>
      </c>
      <c r="F5138" s="4"/>
      <c r="G5138" s="5">
        <v>1655</v>
      </c>
      <c r="H5138" s="7">
        <v>1337</v>
      </c>
      <c r="I5138" s="1">
        <v>185</v>
      </c>
      <c r="J5138" s="1">
        <v>126</v>
      </c>
      <c r="K5138" s="6">
        <v>7</v>
      </c>
    </row>
    <row r="5139" spans="4:11" x14ac:dyDescent="0.3">
      <c r="D5139" s="93"/>
      <c r="E5139" s="3" t="s">
        <v>2287</v>
      </c>
      <c r="F5139" s="4"/>
      <c r="G5139" s="5">
        <v>1576</v>
      </c>
      <c r="H5139" s="7">
        <v>1197</v>
      </c>
      <c r="I5139" s="1">
        <v>188</v>
      </c>
      <c r="J5139" s="1">
        <v>174</v>
      </c>
      <c r="K5139" s="6">
        <v>17</v>
      </c>
    </row>
    <row r="5140" spans="4:11" x14ac:dyDescent="0.3">
      <c r="D5140" s="92" t="s">
        <v>2299</v>
      </c>
      <c r="E5140" s="46" t="s">
        <v>2300</v>
      </c>
      <c r="F5140" s="47"/>
      <c r="G5140" s="29">
        <v>6558</v>
      </c>
      <c r="H5140" s="32">
        <v>5756</v>
      </c>
      <c r="I5140" s="17">
        <v>495</v>
      </c>
      <c r="J5140" s="17">
        <v>293</v>
      </c>
      <c r="K5140" s="33">
        <v>14</v>
      </c>
    </row>
    <row r="5141" spans="4:11" x14ac:dyDescent="0.3">
      <c r="D5141" s="93"/>
      <c r="E5141" s="3" t="s">
        <v>2301</v>
      </c>
      <c r="F5141" s="4"/>
      <c r="G5141" s="5">
        <v>16006</v>
      </c>
      <c r="H5141" s="7">
        <v>13788</v>
      </c>
      <c r="I5141" s="1">
        <v>1217</v>
      </c>
      <c r="J5141" s="1">
        <v>954</v>
      </c>
      <c r="K5141" s="6">
        <v>47</v>
      </c>
    </row>
    <row r="5142" spans="4:11" x14ac:dyDescent="0.3">
      <c r="D5142" s="93"/>
      <c r="E5142" s="3" t="s">
        <v>2302</v>
      </c>
      <c r="F5142" s="4"/>
      <c r="G5142" s="5">
        <v>24125</v>
      </c>
      <c r="H5142" s="7">
        <v>19839</v>
      </c>
      <c r="I5142" s="1">
        <v>2257</v>
      </c>
      <c r="J5142" s="1">
        <v>1913</v>
      </c>
      <c r="K5142" s="6">
        <v>116</v>
      </c>
    </row>
    <row r="5143" spans="4:11" x14ac:dyDescent="0.3">
      <c r="D5143" s="93"/>
      <c r="E5143" s="3" t="s">
        <v>2303</v>
      </c>
      <c r="F5143" s="4"/>
      <c r="G5143" s="5">
        <v>6494</v>
      </c>
      <c r="H5143" s="7">
        <v>4832</v>
      </c>
      <c r="I5143" s="1">
        <v>946</v>
      </c>
      <c r="J5143" s="1">
        <v>673</v>
      </c>
      <c r="K5143" s="6">
        <v>43</v>
      </c>
    </row>
    <row r="5144" spans="4:11" x14ac:dyDescent="0.3">
      <c r="D5144" s="93"/>
      <c r="E5144" s="3" t="s">
        <v>2304</v>
      </c>
      <c r="F5144" s="4"/>
      <c r="G5144" s="5">
        <v>1611</v>
      </c>
      <c r="H5144" s="7">
        <v>990</v>
      </c>
      <c r="I5144" s="1">
        <v>407</v>
      </c>
      <c r="J5144" s="1">
        <v>194</v>
      </c>
      <c r="K5144" s="6">
        <v>20</v>
      </c>
    </row>
    <row r="5145" spans="4:11" x14ac:dyDescent="0.3">
      <c r="D5145" s="93"/>
      <c r="E5145" s="3" t="s">
        <v>22</v>
      </c>
      <c r="F5145" s="4"/>
      <c r="G5145" s="5">
        <v>164</v>
      </c>
      <c r="H5145" s="7">
        <v>113</v>
      </c>
      <c r="I5145" s="1">
        <v>21</v>
      </c>
      <c r="J5145" s="1">
        <v>25</v>
      </c>
      <c r="K5145" s="6">
        <v>5</v>
      </c>
    </row>
    <row r="5146" spans="4:11" x14ac:dyDescent="0.3">
      <c r="D5146" s="92" t="s">
        <v>2305</v>
      </c>
      <c r="E5146" s="46" t="s">
        <v>2306</v>
      </c>
      <c r="F5146" s="47"/>
      <c r="G5146" s="29">
        <v>10458</v>
      </c>
      <c r="H5146" s="32">
        <v>9274</v>
      </c>
      <c r="I5146" s="17">
        <v>590</v>
      </c>
      <c r="J5146" s="17">
        <v>539</v>
      </c>
      <c r="K5146" s="33">
        <v>55</v>
      </c>
    </row>
    <row r="5147" spans="4:11" ht="25" x14ac:dyDescent="0.3">
      <c r="D5147" s="93"/>
      <c r="E5147" s="3" t="s">
        <v>2307</v>
      </c>
      <c r="F5147" s="4"/>
      <c r="G5147" s="5">
        <v>9695</v>
      </c>
      <c r="H5147" s="7">
        <v>8317</v>
      </c>
      <c r="I5147" s="1">
        <v>677</v>
      </c>
      <c r="J5147" s="1">
        <v>643</v>
      </c>
      <c r="K5147" s="6">
        <v>58</v>
      </c>
    </row>
    <row r="5148" spans="4:11" ht="25" x14ac:dyDescent="0.3">
      <c r="D5148" s="93"/>
      <c r="E5148" s="3" t="s">
        <v>2308</v>
      </c>
      <c r="F5148" s="4"/>
      <c r="G5148" s="5">
        <v>12771</v>
      </c>
      <c r="H5148" s="7">
        <v>10524</v>
      </c>
      <c r="I5148" s="1">
        <v>1175</v>
      </c>
      <c r="J5148" s="1">
        <v>1011</v>
      </c>
      <c r="K5148" s="6">
        <v>61</v>
      </c>
    </row>
    <row r="5149" spans="4:11" x14ac:dyDescent="0.3">
      <c r="D5149" s="93"/>
      <c r="E5149" s="3" t="s">
        <v>2309</v>
      </c>
      <c r="F5149" s="4"/>
      <c r="G5149" s="5">
        <v>12862</v>
      </c>
      <c r="H5149" s="7">
        <v>10188</v>
      </c>
      <c r="I5149" s="1">
        <v>1544</v>
      </c>
      <c r="J5149" s="1">
        <v>1070</v>
      </c>
      <c r="K5149" s="6">
        <v>60</v>
      </c>
    </row>
    <row r="5150" spans="4:11" x14ac:dyDescent="0.3">
      <c r="D5150" s="93"/>
      <c r="E5150" s="3" t="s">
        <v>2310</v>
      </c>
      <c r="F5150" s="4"/>
      <c r="G5150" s="5">
        <v>8460</v>
      </c>
      <c r="H5150" s="7">
        <v>6479</v>
      </c>
      <c r="I5150" s="1">
        <v>1254</v>
      </c>
      <c r="J5150" s="1">
        <v>697</v>
      </c>
      <c r="K5150" s="6">
        <v>30</v>
      </c>
    </row>
    <row r="5151" spans="4:11" x14ac:dyDescent="0.3">
      <c r="D5151" s="92" t="s">
        <v>2311</v>
      </c>
      <c r="E5151" s="46" t="s">
        <v>2306</v>
      </c>
      <c r="F5151" s="47"/>
      <c r="G5151" s="29">
        <v>6247</v>
      </c>
      <c r="H5151" s="32">
        <v>5410</v>
      </c>
      <c r="I5151" s="17">
        <v>463</v>
      </c>
      <c r="J5151" s="17">
        <v>343</v>
      </c>
      <c r="K5151" s="33">
        <v>31</v>
      </c>
    </row>
    <row r="5152" spans="4:11" ht="25" x14ac:dyDescent="0.3">
      <c r="D5152" s="93"/>
      <c r="E5152" s="3" t="s">
        <v>2307</v>
      </c>
      <c r="F5152" s="4"/>
      <c r="G5152" s="5">
        <v>7751</v>
      </c>
      <c r="H5152" s="7">
        <v>6509</v>
      </c>
      <c r="I5152" s="1">
        <v>674</v>
      </c>
      <c r="J5152" s="1">
        <v>527</v>
      </c>
      <c r="K5152" s="6">
        <v>41</v>
      </c>
    </row>
    <row r="5153" spans="4:11" ht="25" x14ac:dyDescent="0.3">
      <c r="D5153" s="93"/>
      <c r="E5153" s="3" t="s">
        <v>2308</v>
      </c>
      <c r="F5153" s="4"/>
      <c r="G5153" s="5">
        <v>11247</v>
      </c>
      <c r="H5153" s="7">
        <v>9240</v>
      </c>
      <c r="I5153" s="1">
        <v>1131</v>
      </c>
      <c r="J5153" s="1">
        <v>815</v>
      </c>
      <c r="K5153" s="6">
        <v>61</v>
      </c>
    </row>
    <row r="5154" spans="4:11" x14ac:dyDescent="0.3">
      <c r="D5154" s="93"/>
      <c r="E5154" s="3" t="s">
        <v>2309</v>
      </c>
      <c r="F5154" s="4"/>
      <c r="G5154" s="5">
        <v>11179</v>
      </c>
      <c r="H5154" s="7">
        <v>8806</v>
      </c>
      <c r="I5154" s="1">
        <v>1375</v>
      </c>
      <c r="J5154" s="1">
        <v>939</v>
      </c>
      <c r="K5154" s="6">
        <v>59</v>
      </c>
    </row>
    <row r="5155" spans="4:11" x14ac:dyDescent="0.3">
      <c r="D5155" s="93"/>
      <c r="E5155" s="3" t="s">
        <v>2310</v>
      </c>
      <c r="F5155" s="4"/>
      <c r="G5155" s="5">
        <v>2253</v>
      </c>
      <c r="H5155" s="7">
        <v>1605</v>
      </c>
      <c r="I5155" s="1">
        <v>441</v>
      </c>
      <c r="J5155" s="1">
        <v>200</v>
      </c>
      <c r="K5155" s="6">
        <v>7</v>
      </c>
    </row>
    <row r="5156" spans="4:11" x14ac:dyDescent="0.3">
      <c r="D5156" s="93"/>
      <c r="E5156" s="3" t="s">
        <v>2312</v>
      </c>
      <c r="F5156" s="4"/>
      <c r="G5156" s="5">
        <v>15996</v>
      </c>
      <c r="H5156" s="7">
        <v>13541</v>
      </c>
      <c r="I5156" s="1">
        <v>1204</v>
      </c>
      <c r="J5156" s="1">
        <v>1179</v>
      </c>
      <c r="K5156" s="6">
        <v>72</v>
      </c>
    </row>
    <row r="5157" spans="4:11" x14ac:dyDescent="0.3">
      <c r="D5157" s="92" t="s">
        <v>2313</v>
      </c>
      <c r="E5157" s="46" t="s">
        <v>2314</v>
      </c>
      <c r="F5157" s="47"/>
      <c r="G5157" s="29">
        <v>17873</v>
      </c>
      <c r="H5157" s="32">
        <v>16483</v>
      </c>
      <c r="I5157" s="17">
        <v>774</v>
      </c>
      <c r="J5157" s="17">
        <v>569</v>
      </c>
      <c r="K5157" s="33">
        <v>47</v>
      </c>
    </row>
    <row r="5158" spans="4:11" x14ac:dyDescent="0.3">
      <c r="D5158" s="93"/>
      <c r="E5158" s="3" t="s">
        <v>2315</v>
      </c>
      <c r="F5158" s="4"/>
      <c r="G5158" s="5">
        <v>16144</v>
      </c>
      <c r="H5158" s="7">
        <v>14054</v>
      </c>
      <c r="I5158" s="1">
        <v>1026</v>
      </c>
      <c r="J5158" s="1">
        <v>1016</v>
      </c>
      <c r="K5158" s="6">
        <v>48</v>
      </c>
    </row>
    <row r="5159" spans="4:11" x14ac:dyDescent="0.3">
      <c r="D5159" s="93"/>
      <c r="E5159" s="3" t="s">
        <v>2316</v>
      </c>
      <c r="F5159" s="4"/>
      <c r="G5159" s="5">
        <v>15559</v>
      </c>
      <c r="H5159" s="7">
        <v>11599</v>
      </c>
      <c r="I5159" s="1">
        <v>2103</v>
      </c>
      <c r="J5159" s="1">
        <v>1759</v>
      </c>
      <c r="K5159" s="6">
        <v>98</v>
      </c>
    </row>
    <row r="5160" spans="4:11" x14ac:dyDescent="0.3">
      <c r="D5160" s="93"/>
      <c r="E5160" s="3" t="s">
        <v>2317</v>
      </c>
      <c r="F5160" s="4"/>
      <c r="G5160" s="5">
        <v>4388</v>
      </c>
      <c r="H5160" s="7">
        <v>2760</v>
      </c>
      <c r="I5160" s="1">
        <v>1080</v>
      </c>
      <c r="J5160" s="1">
        <v>525</v>
      </c>
      <c r="K5160" s="6">
        <v>23</v>
      </c>
    </row>
    <row r="5161" spans="4:11" x14ac:dyDescent="0.3">
      <c r="D5161" s="93"/>
      <c r="E5161" s="3" t="s">
        <v>2318</v>
      </c>
      <c r="F5161" s="4"/>
      <c r="G5161" s="5">
        <v>735</v>
      </c>
      <c r="H5161" s="7">
        <v>354</v>
      </c>
      <c r="I5161" s="1">
        <v>284</v>
      </c>
      <c r="J5161" s="1">
        <v>92</v>
      </c>
      <c r="K5161" s="6">
        <v>5</v>
      </c>
    </row>
    <row r="5162" spans="4:11" x14ac:dyDescent="0.3">
      <c r="D5162" s="93"/>
      <c r="E5162" s="3" t="s">
        <v>22</v>
      </c>
      <c r="F5162" s="4"/>
      <c r="G5162" s="5">
        <v>351</v>
      </c>
      <c r="H5162" s="7">
        <v>159</v>
      </c>
      <c r="I5162" s="1">
        <v>79</v>
      </c>
      <c r="J5162" s="1">
        <v>96</v>
      </c>
      <c r="K5162" s="6">
        <v>17</v>
      </c>
    </row>
    <row r="5163" spans="4:11" x14ac:dyDescent="0.3">
      <c r="D5163" s="92" t="s">
        <v>2319</v>
      </c>
      <c r="E5163" s="46" t="s">
        <v>2320</v>
      </c>
      <c r="F5163" s="47"/>
      <c r="G5163" s="29">
        <v>12816</v>
      </c>
      <c r="H5163" s="32">
        <v>11974</v>
      </c>
      <c r="I5163" s="17">
        <v>464</v>
      </c>
      <c r="J5163" s="17">
        <v>348</v>
      </c>
      <c r="K5163" s="33">
        <v>30</v>
      </c>
    </row>
    <row r="5164" spans="4:11" x14ac:dyDescent="0.3">
      <c r="D5164" s="93"/>
      <c r="E5164" s="3" t="s">
        <v>2321</v>
      </c>
      <c r="F5164" s="4"/>
      <c r="G5164" s="5">
        <v>28132</v>
      </c>
      <c r="H5164" s="7">
        <v>24258</v>
      </c>
      <c r="I5164" s="1">
        <v>1914</v>
      </c>
      <c r="J5164" s="1">
        <v>1862</v>
      </c>
      <c r="K5164" s="6">
        <v>98</v>
      </c>
    </row>
    <row r="5165" spans="4:11" x14ac:dyDescent="0.3">
      <c r="D5165" s="93"/>
      <c r="E5165" s="3" t="s">
        <v>2322</v>
      </c>
      <c r="F5165" s="4"/>
      <c r="G5165" s="5">
        <v>8290</v>
      </c>
      <c r="H5165" s="7">
        <v>5726</v>
      </c>
      <c r="I5165" s="1">
        <v>1410</v>
      </c>
      <c r="J5165" s="1">
        <v>1090</v>
      </c>
      <c r="K5165" s="6">
        <v>64</v>
      </c>
    </row>
    <row r="5166" spans="4:11" x14ac:dyDescent="0.3">
      <c r="D5166" s="93"/>
      <c r="E5166" s="3" t="s">
        <v>2323</v>
      </c>
      <c r="F5166" s="4"/>
      <c r="G5166" s="5">
        <v>3666</v>
      </c>
      <c r="H5166" s="7">
        <v>2398</v>
      </c>
      <c r="I5166" s="1">
        <v>801</v>
      </c>
      <c r="J5166" s="1">
        <v>439</v>
      </c>
      <c r="K5166" s="6">
        <v>28</v>
      </c>
    </row>
    <row r="5167" spans="4:11" x14ac:dyDescent="0.3">
      <c r="D5167" s="93"/>
      <c r="E5167" s="3" t="s">
        <v>2324</v>
      </c>
      <c r="F5167" s="4"/>
      <c r="G5167" s="5">
        <v>1820</v>
      </c>
      <c r="H5167" s="7">
        <v>908</v>
      </c>
      <c r="I5167" s="1">
        <v>678</v>
      </c>
      <c r="J5167" s="1">
        <v>222</v>
      </c>
      <c r="K5167" s="6">
        <v>12</v>
      </c>
    </row>
    <row r="5168" spans="4:11" x14ac:dyDescent="0.3">
      <c r="D5168" s="94"/>
      <c r="E5168" s="52" t="s">
        <v>22</v>
      </c>
      <c r="F5168" s="48"/>
      <c r="G5168" s="49">
        <v>309</v>
      </c>
      <c r="H5168" s="61">
        <v>130</v>
      </c>
      <c r="I5168" s="28">
        <v>75</v>
      </c>
      <c r="J5168" s="28">
        <v>96</v>
      </c>
      <c r="K5168" s="62">
        <v>8</v>
      </c>
    </row>
    <row r="5170" spans="2:17" x14ac:dyDescent="0.3">
      <c r="B5170" s="35" t="str">
        <f xml:space="preserve"> HYPERLINK("#'目次'!B82", "[76]")</f>
        <v>[76]</v>
      </c>
      <c r="C5170" s="25" t="s">
        <v>2344</v>
      </c>
    </row>
    <row r="5171" spans="2:17" x14ac:dyDescent="0.3">
      <c r="C5171" s="83" t="s">
        <v>2345</v>
      </c>
    </row>
    <row r="5173" spans="2:17" x14ac:dyDescent="0.3">
      <c r="C5173" s="25" t="s">
        <v>2249</v>
      </c>
    </row>
    <row r="5174" spans="2:17" ht="112.5" x14ac:dyDescent="0.3">
      <c r="D5174" s="95"/>
      <c r="E5174" s="96"/>
      <c r="F5174" s="96"/>
      <c r="G5174" s="37" t="s">
        <v>16</v>
      </c>
      <c r="H5174" s="41" t="s">
        <v>2346</v>
      </c>
      <c r="I5174" s="18" t="s">
        <v>2347</v>
      </c>
      <c r="J5174" s="18" t="s">
        <v>2348</v>
      </c>
      <c r="K5174" s="18" t="s">
        <v>2349</v>
      </c>
      <c r="L5174" s="18" t="s">
        <v>2350</v>
      </c>
      <c r="M5174" s="18" t="s">
        <v>2351</v>
      </c>
      <c r="N5174" s="18" t="s">
        <v>2352</v>
      </c>
      <c r="O5174" s="18" t="s">
        <v>836</v>
      </c>
      <c r="P5174" s="18" t="s">
        <v>2353</v>
      </c>
      <c r="Q5174" s="34" t="s">
        <v>23</v>
      </c>
    </row>
    <row r="5175" spans="2:17" x14ac:dyDescent="0.3">
      <c r="D5175" s="97"/>
      <c r="E5175" s="98"/>
      <c r="F5175" s="98"/>
      <c r="G5175" s="40"/>
      <c r="H5175" s="36"/>
      <c r="I5175" s="19"/>
      <c r="J5175" s="19"/>
      <c r="K5175" s="19"/>
      <c r="L5175" s="19"/>
      <c r="M5175" s="19"/>
      <c r="N5175" s="19"/>
      <c r="O5175" s="19"/>
      <c r="P5175" s="19"/>
      <c r="Q5175" s="39"/>
    </row>
    <row r="5176" spans="2:17" x14ac:dyDescent="0.3">
      <c r="D5176" s="77"/>
      <c r="E5176" s="78" t="s">
        <v>16</v>
      </c>
      <c r="F5176" s="50"/>
      <c r="G5176" s="38">
        <v>45545</v>
      </c>
      <c r="H5176" s="20">
        <v>39418</v>
      </c>
      <c r="I5176" s="20">
        <v>33557</v>
      </c>
      <c r="J5176" s="20">
        <v>15796</v>
      </c>
      <c r="K5176" s="20">
        <v>4629</v>
      </c>
      <c r="L5176" s="20">
        <v>1325</v>
      </c>
      <c r="M5176" s="20">
        <v>474</v>
      </c>
      <c r="N5176" s="20">
        <v>196</v>
      </c>
      <c r="O5176" s="20">
        <v>1056</v>
      </c>
      <c r="P5176" s="20">
        <v>19</v>
      </c>
      <c r="Q5176" s="51">
        <v>73</v>
      </c>
    </row>
    <row r="5177" spans="2:17" x14ac:dyDescent="0.3">
      <c r="D5177" s="92" t="s">
        <v>2257</v>
      </c>
      <c r="E5177" s="46" t="s">
        <v>2086</v>
      </c>
      <c r="F5177" s="47"/>
      <c r="G5177" s="29">
        <v>3662</v>
      </c>
      <c r="H5177" s="32">
        <v>3101</v>
      </c>
      <c r="I5177" s="17">
        <v>2556</v>
      </c>
      <c r="J5177" s="17">
        <v>1594</v>
      </c>
      <c r="K5177" s="17">
        <v>111</v>
      </c>
      <c r="L5177" s="17">
        <v>117</v>
      </c>
      <c r="M5177" s="17">
        <v>32</v>
      </c>
      <c r="N5177" s="17">
        <v>20</v>
      </c>
      <c r="O5177" s="17">
        <v>95</v>
      </c>
      <c r="P5177" s="17">
        <v>1</v>
      </c>
      <c r="Q5177" s="33">
        <v>5</v>
      </c>
    </row>
    <row r="5178" spans="2:17" x14ac:dyDescent="0.3">
      <c r="D5178" s="93"/>
      <c r="E5178" s="3" t="s">
        <v>2087</v>
      </c>
      <c r="F5178" s="4"/>
      <c r="G5178" s="5">
        <v>3292</v>
      </c>
      <c r="H5178" s="7">
        <v>2829</v>
      </c>
      <c r="I5178" s="1">
        <v>2207</v>
      </c>
      <c r="J5178" s="1">
        <v>1515</v>
      </c>
      <c r="K5178" s="1">
        <v>135</v>
      </c>
      <c r="L5178" s="1">
        <v>96</v>
      </c>
      <c r="M5178" s="1">
        <v>22</v>
      </c>
      <c r="N5178" s="1">
        <v>20</v>
      </c>
      <c r="O5178" s="1">
        <v>59</v>
      </c>
      <c r="P5178" s="1">
        <v>2</v>
      </c>
      <c r="Q5178" s="6">
        <v>1</v>
      </c>
    </row>
    <row r="5179" spans="2:17" x14ac:dyDescent="0.3">
      <c r="D5179" s="93"/>
      <c r="E5179" s="3" t="s">
        <v>2088</v>
      </c>
      <c r="F5179" s="4"/>
      <c r="G5179" s="5">
        <v>5085</v>
      </c>
      <c r="H5179" s="7">
        <v>4418</v>
      </c>
      <c r="I5179" s="1">
        <v>3380</v>
      </c>
      <c r="J5179" s="1">
        <v>2342</v>
      </c>
      <c r="K5179" s="1">
        <v>294</v>
      </c>
      <c r="L5179" s="1">
        <v>171</v>
      </c>
      <c r="M5179" s="1">
        <v>21</v>
      </c>
      <c r="N5179" s="1">
        <v>17</v>
      </c>
      <c r="O5179" s="1">
        <v>97</v>
      </c>
      <c r="P5179" s="1">
        <v>2</v>
      </c>
      <c r="Q5179" s="6">
        <v>2</v>
      </c>
    </row>
    <row r="5180" spans="2:17" x14ac:dyDescent="0.3">
      <c r="D5180" s="93"/>
      <c r="E5180" s="3" t="s">
        <v>2089</v>
      </c>
      <c r="F5180" s="4"/>
      <c r="G5180" s="5">
        <v>3781</v>
      </c>
      <c r="H5180" s="7">
        <v>3339</v>
      </c>
      <c r="I5180" s="1">
        <v>2434</v>
      </c>
      <c r="J5180" s="1">
        <v>1789</v>
      </c>
      <c r="K5180" s="1">
        <v>226</v>
      </c>
      <c r="L5180" s="1">
        <v>97</v>
      </c>
      <c r="M5180" s="1">
        <v>11</v>
      </c>
      <c r="N5180" s="1">
        <v>10</v>
      </c>
      <c r="O5180" s="1">
        <v>52</v>
      </c>
      <c r="P5180" s="1">
        <v>1</v>
      </c>
      <c r="Q5180" s="6">
        <v>2</v>
      </c>
    </row>
    <row r="5181" spans="2:17" x14ac:dyDescent="0.3">
      <c r="D5181" s="93"/>
      <c r="E5181" s="3" t="s">
        <v>2090</v>
      </c>
      <c r="F5181" s="4"/>
      <c r="G5181" s="5">
        <v>4415</v>
      </c>
      <c r="H5181" s="7">
        <v>3850</v>
      </c>
      <c r="I5181" s="1">
        <v>3007</v>
      </c>
      <c r="J5181" s="1">
        <v>1820</v>
      </c>
      <c r="K5181" s="1">
        <v>314</v>
      </c>
      <c r="L5181" s="1">
        <v>139</v>
      </c>
      <c r="M5181" s="1">
        <v>36</v>
      </c>
      <c r="N5181" s="1">
        <v>25</v>
      </c>
      <c r="O5181" s="1">
        <v>68</v>
      </c>
      <c r="P5181" s="1">
        <v>1</v>
      </c>
      <c r="Q5181" s="6">
        <v>5</v>
      </c>
    </row>
    <row r="5182" spans="2:17" x14ac:dyDescent="0.3">
      <c r="D5182" s="93"/>
      <c r="E5182" s="3" t="s">
        <v>2091</v>
      </c>
      <c r="F5182" s="4"/>
      <c r="G5182" s="5">
        <v>25120</v>
      </c>
      <c r="H5182" s="7">
        <v>21729</v>
      </c>
      <c r="I5182" s="1">
        <v>19828</v>
      </c>
      <c r="J5182" s="1">
        <v>6699</v>
      </c>
      <c r="K5182" s="1">
        <v>3521</v>
      </c>
      <c r="L5182" s="1">
        <v>701</v>
      </c>
      <c r="M5182" s="1">
        <v>345</v>
      </c>
      <c r="N5182" s="1">
        <v>103</v>
      </c>
      <c r="O5182" s="1">
        <v>670</v>
      </c>
      <c r="P5182" s="1">
        <v>12</v>
      </c>
      <c r="Q5182" s="6">
        <v>46</v>
      </c>
    </row>
    <row r="5183" spans="2:17" x14ac:dyDescent="0.3">
      <c r="D5183" s="92" t="s">
        <v>2258</v>
      </c>
      <c r="E5183" s="46" t="s">
        <v>2259</v>
      </c>
      <c r="F5183" s="47"/>
      <c r="G5183" s="29">
        <v>6777</v>
      </c>
      <c r="H5183" s="32">
        <v>4461</v>
      </c>
      <c r="I5183" s="17">
        <v>5959</v>
      </c>
      <c r="J5183" s="17">
        <v>2857</v>
      </c>
      <c r="K5183" s="17">
        <v>466</v>
      </c>
      <c r="L5183" s="17">
        <v>181</v>
      </c>
      <c r="M5183" s="17">
        <v>84</v>
      </c>
      <c r="N5183" s="17">
        <v>33</v>
      </c>
      <c r="O5183" s="17">
        <v>245</v>
      </c>
      <c r="P5183" s="17">
        <v>3</v>
      </c>
      <c r="Q5183" s="33">
        <v>12</v>
      </c>
    </row>
    <row r="5184" spans="2:17" x14ac:dyDescent="0.3">
      <c r="D5184" s="93"/>
      <c r="E5184" s="3" t="s">
        <v>2260</v>
      </c>
      <c r="F5184" s="4"/>
      <c r="G5184" s="5">
        <v>18576</v>
      </c>
      <c r="H5184" s="7">
        <v>16889</v>
      </c>
      <c r="I5184" s="1">
        <v>11749</v>
      </c>
      <c r="J5184" s="1">
        <v>8472</v>
      </c>
      <c r="K5184" s="1">
        <v>1447</v>
      </c>
      <c r="L5184" s="1">
        <v>536</v>
      </c>
      <c r="M5184" s="1">
        <v>101</v>
      </c>
      <c r="N5184" s="1">
        <v>70</v>
      </c>
      <c r="O5184" s="1">
        <v>267</v>
      </c>
      <c r="P5184" s="1">
        <v>7</v>
      </c>
      <c r="Q5184" s="6">
        <v>9</v>
      </c>
    </row>
    <row r="5185" spans="4:17" x14ac:dyDescent="0.3">
      <c r="D5185" s="93"/>
      <c r="E5185" s="3" t="s">
        <v>2261</v>
      </c>
      <c r="F5185" s="4"/>
      <c r="G5185" s="5">
        <v>14852</v>
      </c>
      <c r="H5185" s="7">
        <v>13811</v>
      </c>
      <c r="I5185" s="1">
        <v>11495</v>
      </c>
      <c r="J5185" s="1">
        <v>3027</v>
      </c>
      <c r="K5185" s="1">
        <v>1938</v>
      </c>
      <c r="L5185" s="1">
        <v>455</v>
      </c>
      <c r="M5185" s="1">
        <v>183</v>
      </c>
      <c r="N5185" s="1">
        <v>62</v>
      </c>
      <c r="O5185" s="1">
        <v>353</v>
      </c>
      <c r="P5185" s="1">
        <v>7</v>
      </c>
      <c r="Q5185" s="6">
        <v>26</v>
      </c>
    </row>
    <row r="5186" spans="4:17" ht="37.5" x14ac:dyDescent="0.3">
      <c r="D5186" s="93"/>
      <c r="E5186" s="3" t="s">
        <v>2262</v>
      </c>
      <c r="F5186" s="4"/>
      <c r="G5186" s="5">
        <v>2444</v>
      </c>
      <c r="H5186" s="7">
        <v>2250</v>
      </c>
      <c r="I5186" s="1">
        <v>1844</v>
      </c>
      <c r="J5186" s="1">
        <v>652</v>
      </c>
      <c r="K5186" s="1">
        <v>291</v>
      </c>
      <c r="L5186" s="1">
        <v>61</v>
      </c>
      <c r="M5186" s="1">
        <v>23</v>
      </c>
      <c r="N5186" s="1">
        <v>9</v>
      </c>
      <c r="O5186" s="1">
        <v>54</v>
      </c>
      <c r="P5186" s="1">
        <v>1</v>
      </c>
      <c r="Q5186" s="6">
        <v>1</v>
      </c>
    </row>
    <row r="5187" spans="4:17" x14ac:dyDescent="0.3">
      <c r="D5187" s="93"/>
      <c r="E5187" s="3" t="s">
        <v>2263</v>
      </c>
      <c r="F5187" s="4"/>
      <c r="G5187" s="5">
        <v>708</v>
      </c>
      <c r="H5187" s="7">
        <v>547</v>
      </c>
      <c r="I5187" s="1">
        <v>611</v>
      </c>
      <c r="J5187" s="1">
        <v>137</v>
      </c>
      <c r="K5187" s="1">
        <v>142</v>
      </c>
      <c r="L5187" s="1">
        <v>24</v>
      </c>
      <c r="M5187" s="1">
        <v>21</v>
      </c>
      <c r="N5187" s="1">
        <v>11</v>
      </c>
      <c r="O5187" s="1">
        <v>27</v>
      </c>
      <c r="P5187" s="1">
        <v>0</v>
      </c>
      <c r="Q5187" s="6">
        <v>2</v>
      </c>
    </row>
    <row r="5188" spans="4:17" x14ac:dyDescent="0.3">
      <c r="D5188" s="93"/>
      <c r="E5188" s="3" t="s">
        <v>2264</v>
      </c>
      <c r="F5188" s="4"/>
      <c r="G5188" s="5">
        <v>1685</v>
      </c>
      <c r="H5188" s="7">
        <v>1084</v>
      </c>
      <c r="I5188" s="1">
        <v>1500</v>
      </c>
      <c r="J5188" s="1">
        <v>517</v>
      </c>
      <c r="K5188" s="1">
        <v>270</v>
      </c>
      <c r="L5188" s="1">
        <v>56</v>
      </c>
      <c r="M5188" s="1">
        <v>45</v>
      </c>
      <c r="N5188" s="1">
        <v>10</v>
      </c>
      <c r="O5188" s="1">
        <v>88</v>
      </c>
      <c r="P5188" s="1">
        <v>1</v>
      </c>
      <c r="Q5188" s="6">
        <v>1</v>
      </c>
    </row>
    <row r="5189" spans="4:17" x14ac:dyDescent="0.3">
      <c r="D5189" s="92" t="s">
        <v>2265</v>
      </c>
      <c r="E5189" s="46" t="s">
        <v>2266</v>
      </c>
      <c r="F5189" s="47"/>
      <c r="G5189" s="29">
        <v>11329</v>
      </c>
      <c r="H5189" s="32">
        <v>10767</v>
      </c>
      <c r="I5189" s="17">
        <v>7372</v>
      </c>
      <c r="J5189" s="17">
        <v>4028</v>
      </c>
      <c r="K5189" s="17">
        <v>984</v>
      </c>
      <c r="L5189" s="17">
        <v>295</v>
      </c>
      <c r="M5189" s="17">
        <v>80</v>
      </c>
      <c r="N5189" s="17">
        <v>48</v>
      </c>
      <c r="O5189" s="17">
        <v>187</v>
      </c>
      <c r="P5189" s="17">
        <v>3</v>
      </c>
      <c r="Q5189" s="33">
        <v>5</v>
      </c>
    </row>
    <row r="5190" spans="4:17" x14ac:dyDescent="0.3">
      <c r="D5190" s="93"/>
      <c r="E5190" s="3" t="s">
        <v>2267</v>
      </c>
      <c r="F5190" s="4"/>
      <c r="G5190" s="5">
        <v>14330</v>
      </c>
      <c r="H5190" s="7">
        <v>13362</v>
      </c>
      <c r="I5190" s="1">
        <v>11110</v>
      </c>
      <c r="J5190" s="1">
        <v>2899</v>
      </c>
      <c r="K5190" s="1">
        <v>1887</v>
      </c>
      <c r="L5190" s="1">
        <v>433</v>
      </c>
      <c r="M5190" s="1">
        <v>175</v>
      </c>
      <c r="N5190" s="1">
        <v>56</v>
      </c>
      <c r="O5190" s="1">
        <v>342</v>
      </c>
      <c r="P5190" s="1">
        <v>4</v>
      </c>
      <c r="Q5190" s="6">
        <v>24</v>
      </c>
    </row>
    <row r="5191" spans="4:17" ht="25" x14ac:dyDescent="0.3">
      <c r="D5191" s="93"/>
      <c r="E5191" s="3" t="s">
        <v>2268</v>
      </c>
      <c r="F5191" s="4"/>
      <c r="G5191" s="5">
        <v>2226</v>
      </c>
      <c r="H5191" s="7">
        <v>2065</v>
      </c>
      <c r="I5191" s="1">
        <v>1718</v>
      </c>
      <c r="J5191" s="1">
        <v>556</v>
      </c>
      <c r="K5191" s="1">
        <v>273</v>
      </c>
      <c r="L5191" s="1">
        <v>55</v>
      </c>
      <c r="M5191" s="1">
        <v>22</v>
      </c>
      <c r="N5191" s="1">
        <v>9</v>
      </c>
      <c r="O5191" s="1">
        <v>54</v>
      </c>
      <c r="P5191" s="1">
        <v>1</v>
      </c>
      <c r="Q5191" s="6">
        <v>1</v>
      </c>
    </row>
    <row r="5192" spans="4:17" x14ac:dyDescent="0.3">
      <c r="D5192" s="93"/>
      <c r="E5192" s="3" t="s">
        <v>2269</v>
      </c>
      <c r="F5192" s="4"/>
      <c r="G5192" s="5">
        <v>16665</v>
      </c>
      <c r="H5192" s="7">
        <v>15557</v>
      </c>
      <c r="I5192" s="1">
        <v>12521</v>
      </c>
      <c r="J5192" s="1">
        <v>5012</v>
      </c>
      <c r="K5192" s="1">
        <v>1784</v>
      </c>
      <c r="L5192" s="1">
        <v>406</v>
      </c>
      <c r="M5192" s="1">
        <v>197</v>
      </c>
      <c r="N5192" s="1">
        <v>75</v>
      </c>
      <c r="O5192" s="1">
        <v>327</v>
      </c>
      <c r="P5192" s="1">
        <v>10</v>
      </c>
      <c r="Q5192" s="6">
        <v>11</v>
      </c>
    </row>
    <row r="5193" spans="4:17" x14ac:dyDescent="0.3">
      <c r="D5193" s="93"/>
      <c r="E5193" s="3" t="s">
        <v>2270</v>
      </c>
      <c r="F5193" s="4"/>
      <c r="G5193" s="5">
        <v>139</v>
      </c>
      <c r="H5193" s="7">
        <v>117</v>
      </c>
      <c r="I5193" s="1">
        <v>100</v>
      </c>
      <c r="J5193" s="1">
        <v>39</v>
      </c>
      <c r="K5193" s="1">
        <v>10</v>
      </c>
      <c r="L5193" s="1">
        <v>4</v>
      </c>
      <c r="M5193" s="1">
        <v>2</v>
      </c>
      <c r="N5193" s="1">
        <v>0</v>
      </c>
      <c r="O5193" s="1">
        <v>4</v>
      </c>
      <c r="P5193" s="1">
        <v>0</v>
      </c>
      <c r="Q5193" s="6">
        <v>0</v>
      </c>
    </row>
    <row r="5194" spans="4:17" x14ac:dyDescent="0.3">
      <c r="D5194" s="93"/>
      <c r="E5194" s="3" t="s">
        <v>2271</v>
      </c>
      <c r="F5194" s="4"/>
      <c r="G5194" s="5">
        <v>230</v>
      </c>
      <c r="H5194" s="7">
        <v>202</v>
      </c>
      <c r="I5194" s="1">
        <v>171</v>
      </c>
      <c r="J5194" s="1">
        <v>68</v>
      </c>
      <c r="K5194" s="1">
        <v>23</v>
      </c>
      <c r="L5194" s="1">
        <v>10</v>
      </c>
      <c r="M5194" s="1">
        <v>3</v>
      </c>
      <c r="N5194" s="1">
        <v>0</v>
      </c>
      <c r="O5194" s="1">
        <v>10</v>
      </c>
      <c r="P5194" s="1">
        <v>0</v>
      </c>
      <c r="Q5194" s="6">
        <v>0</v>
      </c>
    </row>
    <row r="5195" spans="4:17" x14ac:dyDescent="0.3">
      <c r="D5195" s="93"/>
      <c r="E5195" s="3" t="s">
        <v>2272</v>
      </c>
      <c r="F5195" s="4"/>
      <c r="G5195" s="5">
        <v>665</v>
      </c>
      <c r="H5195" s="7">
        <v>613</v>
      </c>
      <c r="I5195" s="1">
        <v>497</v>
      </c>
      <c r="J5195" s="1">
        <v>151</v>
      </c>
      <c r="K5195" s="1">
        <v>63</v>
      </c>
      <c r="L5195" s="1">
        <v>27</v>
      </c>
      <c r="M5195" s="1">
        <v>7</v>
      </c>
      <c r="N5195" s="1">
        <v>3</v>
      </c>
      <c r="O5195" s="1">
        <v>12</v>
      </c>
      <c r="P5195" s="1">
        <v>3</v>
      </c>
      <c r="Q5195" s="6">
        <v>0</v>
      </c>
    </row>
    <row r="5196" spans="4:17" x14ac:dyDescent="0.3">
      <c r="D5196" s="93"/>
      <c r="E5196" s="3" t="s">
        <v>2273</v>
      </c>
      <c r="F5196" s="4"/>
      <c r="G5196" s="5">
        <v>131</v>
      </c>
      <c r="H5196" s="7">
        <v>115</v>
      </c>
      <c r="I5196" s="1">
        <v>97</v>
      </c>
      <c r="J5196" s="1">
        <v>24</v>
      </c>
      <c r="K5196" s="1">
        <v>15</v>
      </c>
      <c r="L5196" s="1">
        <v>3</v>
      </c>
      <c r="M5196" s="1">
        <v>2</v>
      </c>
      <c r="N5196" s="1">
        <v>1</v>
      </c>
      <c r="O5196" s="1">
        <v>4</v>
      </c>
      <c r="P5196" s="1">
        <v>0</v>
      </c>
      <c r="Q5196" s="6">
        <v>0</v>
      </c>
    </row>
    <row r="5197" spans="4:17" ht="37.5" x14ac:dyDescent="0.3">
      <c r="D5197" s="93"/>
      <c r="E5197" s="3" t="s">
        <v>2274</v>
      </c>
      <c r="F5197" s="4"/>
      <c r="G5197" s="5">
        <v>332</v>
      </c>
      <c r="H5197" s="7">
        <v>298</v>
      </c>
      <c r="I5197" s="1">
        <v>225</v>
      </c>
      <c r="J5197" s="1">
        <v>55</v>
      </c>
      <c r="K5197" s="1">
        <v>44</v>
      </c>
      <c r="L5197" s="1">
        <v>21</v>
      </c>
      <c r="M5197" s="1">
        <v>6</v>
      </c>
      <c r="N5197" s="1">
        <v>2</v>
      </c>
      <c r="O5197" s="1">
        <v>9</v>
      </c>
      <c r="P5197" s="1">
        <v>1</v>
      </c>
      <c r="Q5197" s="6">
        <v>0</v>
      </c>
    </row>
    <row r="5198" spans="4:17" x14ac:dyDescent="0.3">
      <c r="D5198" s="93"/>
      <c r="E5198" s="3" t="s">
        <v>2275</v>
      </c>
      <c r="F5198" s="4"/>
      <c r="G5198" s="5">
        <v>395</v>
      </c>
      <c r="H5198" s="7">
        <v>277</v>
      </c>
      <c r="I5198" s="1">
        <v>350</v>
      </c>
      <c r="J5198" s="1">
        <v>145</v>
      </c>
      <c r="K5198" s="1">
        <v>35</v>
      </c>
      <c r="L5198" s="1">
        <v>16</v>
      </c>
      <c r="M5198" s="1">
        <v>9</v>
      </c>
      <c r="N5198" s="1">
        <v>1</v>
      </c>
      <c r="O5198" s="1">
        <v>13</v>
      </c>
      <c r="P5198" s="1">
        <v>0</v>
      </c>
      <c r="Q5198" s="6">
        <v>0</v>
      </c>
    </row>
    <row r="5199" spans="4:17" x14ac:dyDescent="0.3">
      <c r="D5199" s="93"/>
      <c r="E5199" s="3" t="s">
        <v>2276</v>
      </c>
      <c r="F5199" s="4"/>
      <c r="G5199" s="5">
        <v>767</v>
      </c>
      <c r="H5199" s="7">
        <v>521</v>
      </c>
      <c r="I5199" s="1">
        <v>706</v>
      </c>
      <c r="J5199" s="1">
        <v>239</v>
      </c>
      <c r="K5199" s="1">
        <v>78</v>
      </c>
      <c r="L5199" s="1">
        <v>32</v>
      </c>
      <c r="M5199" s="1">
        <v>14</v>
      </c>
      <c r="N5199" s="1">
        <v>4</v>
      </c>
      <c r="O5199" s="1">
        <v>26</v>
      </c>
      <c r="P5199" s="1">
        <v>1</v>
      </c>
      <c r="Q5199" s="6">
        <v>0</v>
      </c>
    </row>
    <row r="5200" spans="4:17" x14ac:dyDescent="0.3">
      <c r="D5200" s="93"/>
      <c r="E5200" s="3" t="s">
        <v>2277</v>
      </c>
      <c r="F5200" s="4"/>
      <c r="G5200" s="5">
        <v>468</v>
      </c>
      <c r="H5200" s="7">
        <v>373</v>
      </c>
      <c r="I5200" s="1">
        <v>388</v>
      </c>
      <c r="J5200" s="1">
        <v>184</v>
      </c>
      <c r="K5200" s="1">
        <v>9</v>
      </c>
      <c r="L5200" s="1">
        <v>9</v>
      </c>
      <c r="M5200" s="1">
        <v>21</v>
      </c>
      <c r="N5200" s="1">
        <v>10</v>
      </c>
      <c r="O5200" s="1">
        <v>44</v>
      </c>
      <c r="P5200" s="1">
        <v>0</v>
      </c>
      <c r="Q5200" s="6">
        <v>0</v>
      </c>
    </row>
    <row r="5201" spans="4:17" x14ac:dyDescent="0.3">
      <c r="D5201" s="93"/>
      <c r="E5201" s="3" t="s">
        <v>2278</v>
      </c>
      <c r="F5201" s="4"/>
      <c r="G5201" s="5">
        <v>1263</v>
      </c>
      <c r="H5201" s="7">
        <v>959</v>
      </c>
      <c r="I5201" s="1">
        <v>1131</v>
      </c>
      <c r="J5201" s="1">
        <v>449</v>
      </c>
      <c r="K5201" s="1">
        <v>60</v>
      </c>
      <c r="L5201" s="1">
        <v>32</v>
      </c>
      <c r="M5201" s="1">
        <v>18</v>
      </c>
      <c r="N5201" s="1">
        <v>3</v>
      </c>
      <c r="O5201" s="1">
        <v>53</v>
      </c>
      <c r="P5201" s="1">
        <v>2</v>
      </c>
      <c r="Q5201" s="6">
        <v>2</v>
      </c>
    </row>
    <row r="5202" spans="4:17" x14ac:dyDescent="0.3">
      <c r="D5202" s="93"/>
      <c r="E5202" s="3" t="s">
        <v>2279</v>
      </c>
      <c r="F5202" s="4"/>
      <c r="G5202" s="5">
        <v>575</v>
      </c>
      <c r="H5202" s="7">
        <v>439</v>
      </c>
      <c r="I5202" s="1">
        <v>447</v>
      </c>
      <c r="J5202" s="1">
        <v>171</v>
      </c>
      <c r="K5202" s="1">
        <v>60</v>
      </c>
      <c r="L5202" s="1">
        <v>27</v>
      </c>
      <c r="M5202" s="1">
        <v>9</v>
      </c>
      <c r="N5202" s="1">
        <v>2</v>
      </c>
      <c r="O5202" s="1">
        <v>46</v>
      </c>
      <c r="P5202" s="1">
        <v>0</v>
      </c>
      <c r="Q5202" s="6">
        <v>0</v>
      </c>
    </row>
    <row r="5203" spans="4:17" x14ac:dyDescent="0.3">
      <c r="D5203" s="93"/>
      <c r="E5203" s="3" t="s">
        <v>2280</v>
      </c>
      <c r="F5203" s="4"/>
      <c r="G5203" s="5">
        <v>12631</v>
      </c>
      <c r="H5203" s="7">
        <v>9356</v>
      </c>
      <c r="I5203" s="1">
        <v>9099</v>
      </c>
      <c r="J5203" s="1">
        <v>6712</v>
      </c>
      <c r="K5203" s="1">
        <v>1017</v>
      </c>
      <c r="L5203" s="1">
        <v>402</v>
      </c>
      <c r="M5203" s="1">
        <v>88</v>
      </c>
      <c r="N5203" s="1">
        <v>51</v>
      </c>
      <c r="O5203" s="1">
        <v>256</v>
      </c>
      <c r="P5203" s="1">
        <v>4</v>
      </c>
      <c r="Q5203" s="6">
        <v>14</v>
      </c>
    </row>
    <row r="5204" spans="4:17" x14ac:dyDescent="0.3">
      <c r="D5204" s="92" t="s">
        <v>2281</v>
      </c>
      <c r="E5204" s="46" t="s">
        <v>2282</v>
      </c>
      <c r="F5204" s="47"/>
      <c r="G5204" s="29">
        <v>202</v>
      </c>
      <c r="H5204" s="32">
        <v>155</v>
      </c>
      <c r="I5204" s="17">
        <v>141</v>
      </c>
      <c r="J5204" s="17">
        <v>30</v>
      </c>
      <c r="K5204" s="17">
        <v>21</v>
      </c>
      <c r="L5204" s="17">
        <v>11</v>
      </c>
      <c r="M5204" s="17">
        <v>4</v>
      </c>
      <c r="N5204" s="17">
        <v>0</v>
      </c>
      <c r="O5204" s="17">
        <v>7</v>
      </c>
      <c r="P5204" s="17">
        <v>0</v>
      </c>
      <c r="Q5204" s="33">
        <v>0</v>
      </c>
    </row>
    <row r="5205" spans="4:17" x14ac:dyDescent="0.3">
      <c r="D5205" s="93"/>
      <c r="E5205" s="3" t="s">
        <v>2283</v>
      </c>
      <c r="F5205" s="4"/>
      <c r="G5205" s="5">
        <v>4508</v>
      </c>
      <c r="H5205" s="7">
        <v>3680</v>
      </c>
      <c r="I5205" s="1">
        <v>3216</v>
      </c>
      <c r="J5205" s="1">
        <v>1361</v>
      </c>
      <c r="K5205" s="1">
        <v>319</v>
      </c>
      <c r="L5205" s="1">
        <v>123</v>
      </c>
      <c r="M5205" s="1">
        <v>50</v>
      </c>
      <c r="N5205" s="1">
        <v>20</v>
      </c>
      <c r="O5205" s="1">
        <v>127</v>
      </c>
      <c r="P5205" s="1">
        <v>1</v>
      </c>
      <c r="Q5205" s="6">
        <v>6</v>
      </c>
    </row>
    <row r="5206" spans="4:17" x14ac:dyDescent="0.3">
      <c r="D5206" s="93"/>
      <c r="E5206" s="3" t="s">
        <v>2284</v>
      </c>
      <c r="F5206" s="4"/>
      <c r="G5206" s="5">
        <v>3310</v>
      </c>
      <c r="H5206" s="7">
        <v>2793</v>
      </c>
      <c r="I5206" s="1">
        <v>2625</v>
      </c>
      <c r="J5206" s="1">
        <v>744</v>
      </c>
      <c r="K5206" s="1">
        <v>320</v>
      </c>
      <c r="L5206" s="1">
        <v>80</v>
      </c>
      <c r="M5206" s="1">
        <v>27</v>
      </c>
      <c r="N5206" s="1">
        <v>19</v>
      </c>
      <c r="O5206" s="1">
        <v>82</v>
      </c>
      <c r="P5206" s="1">
        <v>3</v>
      </c>
      <c r="Q5206" s="6">
        <v>7</v>
      </c>
    </row>
    <row r="5207" spans="4:17" x14ac:dyDescent="0.3">
      <c r="D5207" s="93"/>
      <c r="E5207" s="3" t="s">
        <v>2285</v>
      </c>
      <c r="F5207" s="4"/>
      <c r="G5207" s="5">
        <v>4532</v>
      </c>
      <c r="H5207" s="7">
        <v>3983</v>
      </c>
      <c r="I5207" s="1">
        <v>3613</v>
      </c>
      <c r="J5207" s="1">
        <v>1041</v>
      </c>
      <c r="K5207" s="1">
        <v>479</v>
      </c>
      <c r="L5207" s="1">
        <v>115</v>
      </c>
      <c r="M5207" s="1">
        <v>51</v>
      </c>
      <c r="N5207" s="1">
        <v>15</v>
      </c>
      <c r="O5207" s="1">
        <v>116</v>
      </c>
      <c r="P5207" s="1">
        <v>1</v>
      </c>
      <c r="Q5207" s="6">
        <v>5</v>
      </c>
    </row>
    <row r="5208" spans="4:17" x14ac:dyDescent="0.3">
      <c r="D5208" s="93"/>
      <c r="E5208" s="3" t="s">
        <v>2286</v>
      </c>
      <c r="F5208" s="4"/>
      <c r="G5208" s="5">
        <v>32515</v>
      </c>
      <c r="H5208" s="7">
        <v>28420</v>
      </c>
      <c r="I5208" s="1">
        <v>23596</v>
      </c>
      <c r="J5208" s="1">
        <v>12514</v>
      </c>
      <c r="K5208" s="1">
        <v>3413</v>
      </c>
      <c r="L5208" s="1">
        <v>977</v>
      </c>
      <c r="M5208" s="1">
        <v>330</v>
      </c>
      <c r="N5208" s="1">
        <v>138</v>
      </c>
      <c r="O5208" s="1">
        <v>699</v>
      </c>
      <c r="P5208" s="1">
        <v>14</v>
      </c>
      <c r="Q5208" s="6">
        <v>37</v>
      </c>
    </row>
    <row r="5209" spans="4:17" x14ac:dyDescent="0.3">
      <c r="D5209" s="93"/>
      <c r="E5209" s="3" t="s">
        <v>2287</v>
      </c>
      <c r="F5209" s="4"/>
      <c r="G5209" s="5">
        <v>192</v>
      </c>
      <c r="H5209" s="7">
        <v>151</v>
      </c>
      <c r="I5209" s="1">
        <v>156</v>
      </c>
      <c r="J5209" s="1">
        <v>50</v>
      </c>
      <c r="K5209" s="1">
        <v>31</v>
      </c>
      <c r="L5209" s="1">
        <v>12</v>
      </c>
      <c r="M5209" s="1">
        <v>3</v>
      </c>
      <c r="N5209" s="1">
        <v>2</v>
      </c>
      <c r="O5209" s="1">
        <v>10</v>
      </c>
      <c r="P5209" s="1">
        <v>0</v>
      </c>
      <c r="Q5209" s="6">
        <v>0</v>
      </c>
    </row>
    <row r="5210" spans="4:17" x14ac:dyDescent="0.3">
      <c r="D5210" s="92" t="s">
        <v>2288</v>
      </c>
      <c r="E5210" s="46" t="s">
        <v>2289</v>
      </c>
      <c r="F5210" s="47"/>
      <c r="G5210" s="29">
        <v>14084</v>
      </c>
      <c r="H5210" s="32">
        <v>12129</v>
      </c>
      <c r="I5210" s="17">
        <v>8668</v>
      </c>
      <c r="J5210" s="17">
        <v>8310</v>
      </c>
      <c r="K5210" s="17">
        <v>901</v>
      </c>
      <c r="L5210" s="17">
        <v>376</v>
      </c>
      <c r="M5210" s="17">
        <v>35</v>
      </c>
      <c r="N5210" s="17">
        <v>21</v>
      </c>
      <c r="O5210" s="17">
        <v>148</v>
      </c>
      <c r="P5210" s="17">
        <v>5</v>
      </c>
      <c r="Q5210" s="33">
        <v>8</v>
      </c>
    </row>
    <row r="5211" spans="4:17" ht="25" x14ac:dyDescent="0.3">
      <c r="D5211" s="93"/>
      <c r="E5211" s="3" t="s">
        <v>2290</v>
      </c>
      <c r="F5211" s="4"/>
      <c r="G5211" s="5">
        <v>7853</v>
      </c>
      <c r="H5211" s="7">
        <v>6724</v>
      </c>
      <c r="I5211" s="1">
        <v>6337</v>
      </c>
      <c r="J5211" s="1">
        <v>3352</v>
      </c>
      <c r="K5211" s="1">
        <v>1034</v>
      </c>
      <c r="L5211" s="1">
        <v>194</v>
      </c>
      <c r="M5211" s="1">
        <v>106</v>
      </c>
      <c r="N5211" s="1">
        <v>32</v>
      </c>
      <c r="O5211" s="1">
        <v>187</v>
      </c>
      <c r="P5211" s="1">
        <v>6</v>
      </c>
      <c r="Q5211" s="6">
        <v>8</v>
      </c>
    </row>
    <row r="5212" spans="4:17" ht="25" x14ac:dyDescent="0.3">
      <c r="D5212" s="93"/>
      <c r="E5212" s="3" t="s">
        <v>2291</v>
      </c>
      <c r="F5212" s="4"/>
      <c r="G5212" s="5">
        <v>2579</v>
      </c>
      <c r="H5212" s="7">
        <v>2204</v>
      </c>
      <c r="I5212" s="1">
        <v>2097</v>
      </c>
      <c r="J5212" s="1">
        <v>874</v>
      </c>
      <c r="K5212" s="1">
        <v>260</v>
      </c>
      <c r="L5212" s="1">
        <v>80</v>
      </c>
      <c r="M5212" s="1">
        <v>35</v>
      </c>
      <c r="N5212" s="1">
        <v>15</v>
      </c>
      <c r="O5212" s="1">
        <v>60</v>
      </c>
      <c r="P5212" s="1">
        <v>2</v>
      </c>
      <c r="Q5212" s="6">
        <v>2</v>
      </c>
    </row>
    <row r="5213" spans="4:17" x14ac:dyDescent="0.3">
      <c r="D5213" s="93"/>
      <c r="E5213" s="3" t="s">
        <v>2292</v>
      </c>
      <c r="F5213" s="4"/>
      <c r="G5213" s="5">
        <v>1925</v>
      </c>
      <c r="H5213" s="7">
        <v>1662</v>
      </c>
      <c r="I5213" s="1">
        <v>1368</v>
      </c>
      <c r="J5213" s="1">
        <v>1025</v>
      </c>
      <c r="K5213" s="1">
        <v>214</v>
      </c>
      <c r="L5213" s="1">
        <v>102</v>
      </c>
      <c r="M5213" s="1">
        <v>20</v>
      </c>
      <c r="N5213" s="1">
        <v>12</v>
      </c>
      <c r="O5213" s="1">
        <v>39</v>
      </c>
      <c r="P5213" s="1">
        <v>0</v>
      </c>
      <c r="Q5213" s="6">
        <v>3</v>
      </c>
    </row>
    <row r="5214" spans="4:17" x14ac:dyDescent="0.3">
      <c r="D5214" s="93"/>
      <c r="E5214" s="3" t="s">
        <v>2293</v>
      </c>
      <c r="F5214" s="4"/>
      <c r="G5214" s="5">
        <v>3768</v>
      </c>
      <c r="H5214" s="7">
        <v>3189</v>
      </c>
      <c r="I5214" s="1">
        <v>3128</v>
      </c>
      <c r="J5214" s="1">
        <v>492</v>
      </c>
      <c r="K5214" s="1">
        <v>486</v>
      </c>
      <c r="L5214" s="1">
        <v>104</v>
      </c>
      <c r="M5214" s="1">
        <v>55</v>
      </c>
      <c r="N5214" s="1">
        <v>30</v>
      </c>
      <c r="O5214" s="1">
        <v>135</v>
      </c>
      <c r="P5214" s="1">
        <v>2</v>
      </c>
      <c r="Q5214" s="6">
        <v>5</v>
      </c>
    </row>
    <row r="5215" spans="4:17" x14ac:dyDescent="0.3">
      <c r="D5215" s="93"/>
      <c r="E5215" s="3" t="s">
        <v>2294</v>
      </c>
      <c r="F5215" s="4"/>
      <c r="G5215" s="5">
        <v>1059</v>
      </c>
      <c r="H5215" s="7">
        <v>979</v>
      </c>
      <c r="I5215" s="1">
        <v>817</v>
      </c>
      <c r="J5215" s="1">
        <v>56</v>
      </c>
      <c r="K5215" s="1">
        <v>98</v>
      </c>
      <c r="L5215" s="1">
        <v>24</v>
      </c>
      <c r="M5215" s="1">
        <v>11</v>
      </c>
      <c r="N5215" s="1">
        <v>1</v>
      </c>
      <c r="O5215" s="1">
        <v>33</v>
      </c>
      <c r="P5215" s="1">
        <v>0</v>
      </c>
      <c r="Q5215" s="6">
        <v>0</v>
      </c>
    </row>
    <row r="5216" spans="4:17" x14ac:dyDescent="0.3">
      <c r="D5216" s="93"/>
      <c r="E5216" s="3" t="s">
        <v>2295</v>
      </c>
      <c r="F5216" s="4"/>
      <c r="G5216" s="5">
        <v>1977</v>
      </c>
      <c r="H5216" s="7">
        <v>1632</v>
      </c>
      <c r="I5216" s="1">
        <v>1688</v>
      </c>
      <c r="J5216" s="1">
        <v>692</v>
      </c>
      <c r="K5216" s="1">
        <v>80</v>
      </c>
      <c r="L5216" s="1">
        <v>75</v>
      </c>
      <c r="M5216" s="1">
        <v>26</v>
      </c>
      <c r="N5216" s="1">
        <v>9</v>
      </c>
      <c r="O5216" s="1">
        <v>69</v>
      </c>
      <c r="P5216" s="1">
        <v>0</v>
      </c>
      <c r="Q5216" s="6">
        <v>1</v>
      </c>
    </row>
    <row r="5217" spans="4:17" ht="37.5" x14ac:dyDescent="0.3">
      <c r="D5217" s="93"/>
      <c r="E5217" s="3" t="s">
        <v>2296</v>
      </c>
      <c r="F5217" s="4"/>
      <c r="G5217" s="5">
        <v>1523</v>
      </c>
      <c r="H5217" s="7">
        <v>1317</v>
      </c>
      <c r="I5217" s="1">
        <v>1191</v>
      </c>
      <c r="J5217" s="1">
        <v>86</v>
      </c>
      <c r="K5217" s="1">
        <v>163</v>
      </c>
      <c r="L5217" s="1">
        <v>42</v>
      </c>
      <c r="M5217" s="1">
        <v>38</v>
      </c>
      <c r="N5217" s="1">
        <v>12</v>
      </c>
      <c r="O5217" s="1">
        <v>36</v>
      </c>
      <c r="P5217" s="1">
        <v>3</v>
      </c>
      <c r="Q5217" s="6">
        <v>2</v>
      </c>
    </row>
    <row r="5218" spans="4:17" ht="37.5" x14ac:dyDescent="0.3">
      <c r="D5218" s="93"/>
      <c r="E5218" s="3" t="s">
        <v>2297</v>
      </c>
      <c r="F5218" s="4"/>
      <c r="G5218" s="5">
        <v>7265</v>
      </c>
      <c r="H5218" s="7">
        <v>6659</v>
      </c>
      <c r="I5218" s="1">
        <v>5523</v>
      </c>
      <c r="J5218" s="1">
        <v>267</v>
      </c>
      <c r="K5218" s="1">
        <v>883</v>
      </c>
      <c r="L5218" s="1">
        <v>212</v>
      </c>
      <c r="M5218" s="1">
        <v>84</v>
      </c>
      <c r="N5218" s="1">
        <v>39</v>
      </c>
      <c r="O5218" s="1">
        <v>171</v>
      </c>
      <c r="P5218" s="1">
        <v>0</v>
      </c>
      <c r="Q5218" s="6">
        <v>8</v>
      </c>
    </row>
    <row r="5219" spans="4:17" x14ac:dyDescent="0.3">
      <c r="D5219" s="93"/>
      <c r="E5219" s="3" t="s">
        <v>2287</v>
      </c>
      <c r="F5219" s="4"/>
      <c r="G5219" s="5">
        <v>3062</v>
      </c>
      <c r="H5219" s="7">
        <v>2550</v>
      </c>
      <c r="I5219" s="1">
        <v>2416</v>
      </c>
      <c r="J5219" s="1">
        <v>574</v>
      </c>
      <c r="K5219" s="1">
        <v>452</v>
      </c>
      <c r="L5219" s="1">
        <v>102</v>
      </c>
      <c r="M5219" s="1">
        <v>52</v>
      </c>
      <c r="N5219" s="1">
        <v>22</v>
      </c>
      <c r="O5219" s="1">
        <v>157</v>
      </c>
      <c r="P5219" s="1">
        <v>1</v>
      </c>
      <c r="Q5219" s="6">
        <v>9</v>
      </c>
    </row>
    <row r="5220" spans="4:17" x14ac:dyDescent="0.3">
      <c r="D5220" s="92" t="s">
        <v>2298</v>
      </c>
      <c r="E5220" s="46" t="s">
        <v>833</v>
      </c>
      <c r="F5220" s="47"/>
      <c r="G5220" s="29">
        <v>27112</v>
      </c>
      <c r="H5220" s="32">
        <v>23348</v>
      </c>
      <c r="I5220" s="17">
        <v>19893</v>
      </c>
      <c r="J5220" s="17">
        <v>10383</v>
      </c>
      <c r="K5220" s="17">
        <v>2620</v>
      </c>
      <c r="L5220" s="17">
        <v>847</v>
      </c>
      <c r="M5220" s="17">
        <v>248</v>
      </c>
      <c r="N5220" s="17">
        <v>112</v>
      </c>
      <c r="O5220" s="17">
        <v>582</v>
      </c>
      <c r="P5220" s="17">
        <v>9</v>
      </c>
      <c r="Q5220" s="33">
        <v>42</v>
      </c>
    </row>
    <row r="5221" spans="4:17" x14ac:dyDescent="0.3">
      <c r="D5221" s="93"/>
      <c r="E5221" s="3" t="s">
        <v>834</v>
      </c>
      <c r="F5221" s="4"/>
      <c r="G5221" s="5">
        <v>15766</v>
      </c>
      <c r="H5221" s="7">
        <v>13830</v>
      </c>
      <c r="I5221" s="1">
        <v>11670</v>
      </c>
      <c r="J5221" s="1">
        <v>4765</v>
      </c>
      <c r="K5221" s="1">
        <v>1740</v>
      </c>
      <c r="L5221" s="1">
        <v>387</v>
      </c>
      <c r="M5221" s="1">
        <v>186</v>
      </c>
      <c r="N5221" s="1">
        <v>66</v>
      </c>
      <c r="O5221" s="1">
        <v>375</v>
      </c>
      <c r="P5221" s="1">
        <v>9</v>
      </c>
      <c r="Q5221" s="6">
        <v>13</v>
      </c>
    </row>
    <row r="5222" spans="4:17" x14ac:dyDescent="0.3">
      <c r="D5222" s="93"/>
      <c r="E5222" s="3" t="s">
        <v>835</v>
      </c>
      <c r="F5222" s="4"/>
      <c r="G5222" s="5">
        <v>1337</v>
      </c>
      <c r="H5222" s="7">
        <v>1130</v>
      </c>
      <c r="I5222" s="1">
        <v>998</v>
      </c>
      <c r="J5222" s="1">
        <v>312</v>
      </c>
      <c r="K5222" s="1">
        <v>129</v>
      </c>
      <c r="L5222" s="1">
        <v>51</v>
      </c>
      <c r="M5222" s="1">
        <v>21</v>
      </c>
      <c r="N5222" s="1">
        <v>11</v>
      </c>
      <c r="O5222" s="1">
        <v>51</v>
      </c>
      <c r="P5222" s="1">
        <v>1</v>
      </c>
      <c r="Q5222" s="6">
        <v>1</v>
      </c>
    </row>
    <row r="5223" spans="4:17" x14ac:dyDescent="0.3">
      <c r="D5223" s="93"/>
      <c r="E5223" s="3" t="s">
        <v>2287</v>
      </c>
      <c r="F5223" s="4"/>
      <c r="G5223" s="5">
        <v>1197</v>
      </c>
      <c r="H5223" s="7">
        <v>1003</v>
      </c>
      <c r="I5223" s="1">
        <v>900</v>
      </c>
      <c r="J5223" s="1">
        <v>313</v>
      </c>
      <c r="K5223" s="1">
        <v>115</v>
      </c>
      <c r="L5223" s="1">
        <v>37</v>
      </c>
      <c r="M5223" s="1">
        <v>15</v>
      </c>
      <c r="N5223" s="1">
        <v>7</v>
      </c>
      <c r="O5223" s="1">
        <v>39</v>
      </c>
      <c r="P5223" s="1">
        <v>0</v>
      </c>
      <c r="Q5223" s="6">
        <v>4</v>
      </c>
    </row>
    <row r="5224" spans="4:17" x14ac:dyDescent="0.3">
      <c r="D5224" s="92" t="s">
        <v>2299</v>
      </c>
      <c r="E5224" s="46" t="s">
        <v>2300</v>
      </c>
      <c r="F5224" s="47"/>
      <c r="G5224" s="29">
        <v>5756</v>
      </c>
      <c r="H5224" s="32">
        <v>5019</v>
      </c>
      <c r="I5224" s="17">
        <v>4204</v>
      </c>
      <c r="J5224" s="17">
        <v>2168</v>
      </c>
      <c r="K5224" s="17">
        <v>707</v>
      </c>
      <c r="L5224" s="17">
        <v>147</v>
      </c>
      <c r="M5224" s="17">
        <v>53</v>
      </c>
      <c r="N5224" s="17">
        <v>20</v>
      </c>
      <c r="O5224" s="17">
        <v>114</v>
      </c>
      <c r="P5224" s="17">
        <v>2</v>
      </c>
      <c r="Q5224" s="33">
        <v>7</v>
      </c>
    </row>
    <row r="5225" spans="4:17" x14ac:dyDescent="0.3">
      <c r="D5225" s="93"/>
      <c r="E5225" s="3" t="s">
        <v>2301</v>
      </c>
      <c r="F5225" s="4"/>
      <c r="G5225" s="5">
        <v>13788</v>
      </c>
      <c r="H5225" s="7">
        <v>12209</v>
      </c>
      <c r="I5225" s="1">
        <v>10083</v>
      </c>
      <c r="J5225" s="1">
        <v>5359</v>
      </c>
      <c r="K5225" s="1">
        <v>1388</v>
      </c>
      <c r="L5225" s="1">
        <v>399</v>
      </c>
      <c r="M5225" s="1">
        <v>113</v>
      </c>
      <c r="N5225" s="1">
        <v>55</v>
      </c>
      <c r="O5225" s="1">
        <v>289</v>
      </c>
      <c r="P5225" s="1">
        <v>6</v>
      </c>
      <c r="Q5225" s="6">
        <v>4</v>
      </c>
    </row>
    <row r="5226" spans="4:17" x14ac:dyDescent="0.3">
      <c r="D5226" s="93"/>
      <c r="E5226" s="3" t="s">
        <v>2302</v>
      </c>
      <c r="F5226" s="4"/>
      <c r="G5226" s="5">
        <v>19839</v>
      </c>
      <c r="H5226" s="7">
        <v>17086</v>
      </c>
      <c r="I5226" s="1">
        <v>14674</v>
      </c>
      <c r="J5226" s="1">
        <v>6466</v>
      </c>
      <c r="K5226" s="1">
        <v>1961</v>
      </c>
      <c r="L5226" s="1">
        <v>600</v>
      </c>
      <c r="M5226" s="1">
        <v>198</v>
      </c>
      <c r="N5226" s="1">
        <v>87</v>
      </c>
      <c r="O5226" s="1">
        <v>447</v>
      </c>
      <c r="P5226" s="1">
        <v>7</v>
      </c>
      <c r="Q5226" s="6">
        <v>32</v>
      </c>
    </row>
    <row r="5227" spans="4:17" x14ac:dyDescent="0.3">
      <c r="D5227" s="93"/>
      <c r="E5227" s="3" t="s">
        <v>2303</v>
      </c>
      <c r="F5227" s="4"/>
      <c r="G5227" s="5">
        <v>4832</v>
      </c>
      <c r="H5227" s="7">
        <v>4036</v>
      </c>
      <c r="I5227" s="1">
        <v>3661</v>
      </c>
      <c r="J5227" s="1">
        <v>1495</v>
      </c>
      <c r="K5227" s="1">
        <v>437</v>
      </c>
      <c r="L5227" s="1">
        <v>138</v>
      </c>
      <c r="M5227" s="1">
        <v>84</v>
      </c>
      <c r="N5227" s="1">
        <v>29</v>
      </c>
      <c r="O5227" s="1">
        <v>139</v>
      </c>
      <c r="P5227" s="1">
        <v>2</v>
      </c>
      <c r="Q5227" s="6">
        <v>8</v>
      </c>
    </row>
    <row r="5228" spans="4:17" x14ac:dyDescent="0.3">
      <c r="D5228" s="93"/>
      <c r="E5228" s="3" t="s">
        <v>2304</v>
      </c>
      <c r="F5228" s="4"/>
      <c r="G5228" s="5">
        <v>990</v>
      </c>
      <c r="H5228" s="7">
        <v>788</v>
      </c>
      <c r="I5228" s="1">
        <v>682</v>
      </c>
      <c r="J5228" s="1">
        <v>257</v>
      </c>
      <c r="K5228" s="1">
        <v>85</v>
      </c>
      <c r="L5228" s="1">
        <v>34</v>
      </c>
      <c r="M5228" s="1">
        <v>16</v>
      </c>
      <c r="N5228" s="1">
        <v>4</v>
      </c>
      <c r="O5228" s="1">
        <v>39</v>
      </c>
      <c r="P5228" s="1">
        <v>1</v>
      </c>
      <c r="Q5228" s="6">
        <v>4</v>
      </c>
    </row>
    <row r="5229" spans="4:17" x14ac:dyDescent="0.3">
      <c r="D5229" s="93"/>
      <c r="E5229" s="3" t="s">
        <v>22</v>
      </c>
      <c r="F5229" s="4"/>
      <c r="G5229" s="5">
        <v>113</v>
      </c>
      <c r="H5229" s="7">
        <v>96</v>
      </c>
      <c r="I5229" s="1">
        <v>79</v>
      </c>
      <c r="J5229" s="1">
        <v>19</v>
      </c>
      <c r="K5229" s="1">
        <v>9</v>
      </c>
      <c r="L5229" s="1">
        <v>1</v>
      </c>
      <c r="M5229" s="1">
        <v>3</v>
      </c>
      <c r="N5229" s="1">
        <v>1</v>
      </c>
      <c r="O5229" s="1">
        <v>12</v>
      </c>
      <c r="P5229" s="1">
        <v>1</v>
      </c>
      <c r="Q5229" s="6">
        <v>2</v>
      </c>
    </row>
    <row r="5230" spans="4:17" x14ac:dyDescent="0.3">
      <c r="D5230" s="92" t="s">
        <v>2305</v>
      </c>
      <c r="E5230" s="46" t="s">
        <v>2306</v>
      </c>
      <c r="F5230" s="47"/>
      <c r="G5230" s="29">
        <v>9274</v>
      </c>
      <c r="H5230" s="32">
        <v>8153</v>
      </c>
      <c r="I5230" s="17">
        <v>7558</v>
      </c>
      <c r="J5230" s="17">
        <v>2852</v>
      </c>
      <c r="K5230" s="17">
        <v>1625</v>
      </c>
      <c r="L5230" s="17">
        <v>219</v>
      </c>
      <c r="M5230" s="17">
        <v>159</v>
      </c>
      <c r="N5230" s="17">
        <v>34</v>
      </c>
      <c r="O5230" s="17">
        <v>304</v>
      </c>
      <c r="P5230" s="17">
        <v>4</v>
      </c>
      <c r="Q5230" s="33">
        <v>15</v>
      </c>
    </row>
    <row r="5231" spans="4:17" ht="25" x14ac:dyDescent="0.3">
      <c r="D5231" s="93"/>
      <c r="E5231" s="3" t="s">
        <v>2307</v>
      </c>
      <c r="F5231" s="4"/>
      <c r="G5231" s="5">
        <v>8317</v>
      </c>
      <c r="H5231" s="7">
        <v>7356</v>
      </c>
      <c r="I5231" s="1">
        <v>6558</v>
      </c>
      <c r="J5231" s="1">
        <v>2421</v>
      </c>
      <c r="K5231" s="1">
        <v>1047</v>
      </c>
      <c r="L5231" s="1">
        <v>236</v>
      </c>
      <c r="M5231" s="1">
        <v>114</v>
      </c>
      <c r="N5231" s="1">
        <v>44</v>
      </c>
      <c r="O5231" s="1">
        <v>209</v>
      </c>
      <c r="P5231" s="1">
        <v>3</v>
      </c>
      <c r="Q5231" s="6">
        <v>12</v>
      </c>
    </row>
    <row r="5232" spans="4:17" ht="25" x14ac:dyDescent="0.3">
      <c r="D5232" s="93"/>
      <c r="E5232" s="3" t="s">
        <v>2308</v>
      </c>
      <c r="F5232" s="4"/>
      <c r="G5232" s="5">
        <v>10524</v>
      </c>
      <c r="H5232" s="7">
        <v>9104</v>
      </c>
      <c r="I5232" s="1">
        <v>7829</v>
      </c>
      <c r="J5232" s="1">
        <v>3203</v>
      </c>
      <c r="K5232" s="1">
        <v>885</v>
      </c>
      <c r="L5232" s="1">
        <v>288</v>
      </c>
      <c r="M5232" s="1">
        <v>89</v>
      </c>
      <c r="N5232" s="1">
        <v>41</v>
      </c>
      <c r="O5232" s="1">
        <v>241</v>
      </c>
      <c r="P5232" s="1">
        <v>3</v>
      </c>
      <c r="Q5232" s="6">
        <v>16</v>
      </c>
    </row>
    <row r="5233" spans="4:17" x14ac:dyDescent="0.3">
      <c r="D5233" s="93"/>
      <c r="E5233" s="3" t="s">
        <v>2309</v>
      </c>
      <c r="F5233" s="4"/>
      <c r="G5233" s="5">
        <v>10188</v>
      </c>
      <c r="H5233" s="7">
        <v>8657</v>
      </c>
      <c r="I5233" s="1">
        <v>7146</v>
      </c>
      <c r="J5233" s="1">
        <v>3997</v>
      </c>
      <c r="K5233" s="1">
        <v>667</v>
      </c>
      <c r="L5233" s="1">
        <v>336</v>
      </c>
      <c r="M5233" s="1">
        <v>87</v>
      </c>
      <c r="N5233" s="1">
        <v>61</v>
      </c>
      <c r="O5233" s="1">
        <v>180</v>
      </c>
      <c r="P5233" s="1">
        <v>4</v>
      </c>
      <c r="Q5233" s="6">
        <v>14</v>
      </c>
    </row>
    <row r="5234" spans="4:17" x14ac:dyDescent="0.3">
      <c r="D5234" s="93"/>
      <c r="E5234" s="3" t="s">
        <v>2310</v>
      </c>
      <c r="F5234" s="4"/>
      <c r="G5234" s="5">
        <v>6479</v>
      </c>
      <c r="H5234" s="7">
        <v>5520</v>
      </c>
      <c r="I5234" s="1">
        <v>3966</v>
      </c>
      <c r="J5234" s="1">
        <v>3067</v>
      </c>
      <c r="K5234" s="1">
        <v>350</v>
      </c>
      <c r="L5234" s="1">
        <v>222</v>
      </c>
      <c r="M5234" s="1">
        <v>20</v>
      </c>
      <c r="N5234" s="1">
        <v>15</v>
      </c>
      <c r="O5234" s="1">
        <v>95</v>
      </c>
      <c r="P5234" s="1">
        <v>5</v>
      </c>
      <c r="Q5234" s="6">
        <v>4</v>
      </c>
    </row>
    <row r="5235" spans="4:17" x14ac:dyDescent="0.3">
      <c r="D5235" s="92" t="s">
        <v>2311</v>
      </c>
      <c r="E5235" s="46" t="s">
        <v>2306</v>
      </c>
      <c r="F5235" s="47"/>
      <c r="G5235" s="29">
        <v>5410</v>
      </c>
      <c r="H5235" s="32">
        <v>4715</v>
      </c>
      <c r="I5235" s="17">
        <v>4272</v>
      </c>
      <c r="J5235" s="17">
        <v>1853</v>
      </c>
      <c r="K5235" s="17">
        <v>760</v>
      </c>
      <c r="L5235" s="17">
        <v>185</v>
      </c>
      <c r="M5235" s="17">
        <v>75</v>
      </c>
      <c r="N5235" s="17">
        <v>19</v>
      </c>
      <c r="O5235" s="17">
        <v>169</v>
      </c>
      <c r="P5235" s="17">
        <v>2</v>
      </c>
      <c r="Q5235" s="33">
        <v>9</v>
      </c>
    </row>
    <row r="5236" spans="4:17" ht="25" x14ac:dyDescent="0.3">
      <c r="D5236" s="93"/>
      <c r="E5236" s="3" t="s">
        <v>2307</v>
      </c>
      <c r="F5236" s="4"/>
      <c r="G5236" s="5">
        <v>6509</v>
      </c>
      <c r="H5236" s="7">
        <v>5663</v>
      </c>
      <c r="I5236" s="1">
        <v>4826</v>
      </c>
      <c r="J5236" s="1">
        <v>2485</v>
      </c>
      <c r="K5236" s="1">
        <v>684</v>
      </c>
      <c r="L5236" s="1">
        <v>249</v>
      </c>
      <c r="M5236" s="1">
        <v>54</v>
      </c>
      <c r="N5236" s="1">
        <v>31</v>
      </c>
      <c r="O5236" s="1">
        <v>145</v>
      </c>
      <c r="P5236" s="1">
        <v>4</v>
      </c>
      <c r="Q5236" s="6">
        <v>7</v>
      </c>
    </row>
    <row r="5237" spans="4:17" ht="25" x14ac:dyDescent="0.3">
      <c r="D5237" s="93"/>
      <c r="E5237" s="3" t="s">
        <v>2308</v>
      </c>
      <c r="F5237" s="4"/>
      <c r="G5237" s="5">
        <v>9240</v>
      </c>
      <c r="H5237" s="7">
        <v>7942</v>
      </c>
      <c r="I5237" s="1">
        <v>6650</v>
      </c>
      <c r="J5237" s="1">
        <v>3296</v>
      </c>
      <c r="K5237" s="1">
        <v>814</v>
      </c>
      <c r="L5237" s="1">
        <v>341</v>
      </c>
      <c r="M5237" s="1">
        <v>79</v>
      </c>
      <c r="N5237" s="1">
        <v>38</v>
      </c>
      <c r="O5237" s="1">
        <v>185</v>
      </c>
      <c r="P5237" s="1">
        <v>4</v>
      </c>
      <c r="Q5237" s="6">
        <v>11</v>
      </c>
    </row>
    <row r="5238" spans="4:17" x14ac:dyDescent="0.3">
      <c r="D5238" s="93"/>
      <c r="E5238" s="3" t="s">
        <v>2309</v>
      </c>
      <c r="F5238" s="4"/>
      <c r="G5238" s="5">
        <v>8806</v>
      </c>
      <c r="H5238" s="7">
        <v>7349</v>
      </c>
      <c r="I5238" s="1">
        <v>6200</v>
      </c>
      <c r="J5238" s="1">
        <v>3137</v>
      </c>
      <c r="K5238" s="1">
        <v>632</v>
      </c>
      <c r="L5238" s="1">
        <v>251</v>
      </c>
      <c r="M5238" s="1">
        <v>76</v>
      </c>
      <c r="N5238" s="1">
        <v>35</v>
      </c>
      <c r="O5238" s="1">
        <v>179</v>
      </c>
      <c r="P5238" s="1">
        <v>3</v>
      </c>
      <c r="Q5238" s="6">
        <v>21</v>
      </c>
    </row>
    <row r="5239" spans="4:17" x14ac:dyDescent="0.3">
      <c r="D5239" s="93"/>
      <c r="E5239" s="3" t="s">
        <v>2310</v>
      </c>
      <c r="F5239" s="4"/>
      <c r="G5239" s="5">
        <v>1605</v>
      </c>
      <c r="H5239" s="7">
        <v>1286</v>
      </c>
      <c r="I5239" s="1">
        <v>1015</v>
      </c>
      <c r="J5239" s="1">
        <v>600</v>
      </c>
      <c r="K5239" s="1">
        <v>74</v>
      </c>
      <c r="L5239" s="1">
        <v>29</v>
      </c>
      <c r="M5239" s="1">
        <v>2</v>
      </c>
      <c r="N5239" s="1">
        <v>6</v>
      </c>
      <c r="O5239" s="1">
        <v>38</v>
      </c>
      <c r="P5239" s="1">
        <v>1</v>
      </c>
      <c r="Q5239" s="6">
        <v>5</v>
      </c>
    </row>
    <row r="5240" spans="4:17" x14ac:dyDescent="0.3">
      <c r="D5240" s="93"/>
      <c r="E5240" s="3" t="s">
        <v>2312</v>
      </c>
      <c r="F5240" s="4"/>
      <c r="G5240" s="5">
        <v>13541</v>
      </c>
      <c r="H5240" s="7">
        <v>12113</v>
      </c>
      <c r="I5240" s="1">
        <v>10305</v>
      </c>
      <c r="J5240" s="1">
        <v>4338</v>
      </c>
      <c r="K5240" s="1">
        <v>1624</v>
      </c>
      <c r="L5240" s="1">
        <v>255</v>
      </c>
      <c r="M5240" s="1">
        <v>183</v>
      </c>
      <c r="N5240" s="1">
        <v>66</v>
      </c>
      <c r="O5240" s="1">
        <v>319</v>
      </c>
      <c r="P5240" s="1">
        <v>4</v>
      </c>
      <c r="Q5240" s="6">
        <v>8</v>
      </c>
    </row>
    <row r="5241" spans="4:17" x14ac:dyDescent="0.3">
      <c r="D5241" s="92" t="s">
        <v>2313</v>
      </c>
      <c r="E5241" s="46" t="s">
        <v>2314</v>
      </c>
      <c r="F5241" s="47"/>
      <c r="G5241" s="29">
        <v>16483</v>
      </c>
      <c r="H5241" s="32">
        <v>14525</v>
      </c>
      <c r="I5241" s="17">
        <v>12652</v>
      </c>
      <c r="J5241" s="17">
        <v>5806</v>
      </c>
      <c r="K5241" s="17">
        <v>1529</v>
      </c>
      <c r="L5241" s="17">
        <v>538</v>
      </c>
      <c r="M5241" s="17">
        <v>175</v>
      </c>
      <c r="N5241" s="17">
        <v>84</v>
      </c>
      <c r="O5241" s="17">
        <v>383</v>
      </c>
      <c r="P5241" s="17">
        <v>4</v>
      </c>
      <c r="Q5241" s="33">
        <v>13</v>
      </c>
    </row>
    <row r="5242" spans="4:17" x14ac:dyDescent="0.3">
      <c r="D5242" s="93"/>
      <c r="E5242" s="3" t="s">
        <v>2315</v>
      </c>
      <c r="F5242" s="4"/>
      <c r="G5242" s="5">
        <v>14054</v>
      </c>
      <c r="H5242" s="7">
        <v>12281</v>
      </c>
      <c r="I5242" s="1">
        <v>10502</v>
      </c>
      <c r="J5242" s="1">
        <v>5108</v>
      </c>
      <c r="K5242" s="1">
        <v>1440</v>
      </c>
      <c r="L5242" s="1">
        <v>429</v>
      </c>
      <c r="M5242" s="1">
        <v>139</v>
      </c>
      <c r="N5242" s="1">
        <v>54</v>
      </c>
      <c r="O5242" s="1">
        <v>300</v>
      </c>
      <c r="P5242" s="1">
        <v>2</v>
      </c>
      <c r="Q5242" s="6">
        <v>7</v>
      </c>
    </row>
    <row r="5243" spans="4:17" x14ac:dyDescent="0.3">
      <c r="D5243" s="93"/>
      <c r="E5243" s="3" t="s">
        <v>2316</v>
      </c>
      <c r="F5243" s="4"/>
      <c r="G5243" s="5">
        <v>11599</v>
      </c>
      <c r="H5243" s="7">
        <v>9858</v>
      </c>
      <c r="I5243" s="1">
        <v>8054</v>
      </c>
      <c r="J5243" s="1">
        <v>3914</v>
      </c>
      <c r="K5243" s="1">
        <v>1115</v>
      </c>
      <c r="L5243" s="1">
        <v>272</v>
      </c>
      <c r="M5243" s="1">
        <v>99</v>
      </c>
      <c r="N5243" s="1">
        <v>44</v>
      </c>
      <c r="O5243" s="1">
        <v>255</v>
      </c>
      <c r="P5243" s="1">
        <v>10</v>
      </c>
      <c r="Q5243" s="6">
        <v>32</v>
      </c>
    </row>
    <row r="5244" spans="4:17" x14ac:dyDescent="0.3">
      <c r="D5244" s="93"/>
      <c r="E5244" s="3" t="s">
        <v>2317</v>
      </c>
      <c r="F5244" s="4"/>
      <c r="G5244" s="5">
        <v>2760</v>
      </c>
      <c r="H5244" s="7">
        <v>2253</v>
      </c>
      <c r="I5244" s="1">
        <v>1900</v>
      </c>
      <c r="J5244" s="1">
        <v>835</v>
      </c>
      <c r="K5244" s="1">
        <v>420</v>
      </c>
      <c r="L5244" s="1">
        <v>73</v>
      </c>
      <c r="M5244" s="1">
        <v>42</v>
      </c>
      <c r="N5244" s="1">
        <v>13</v>
      </c>
      <c r="O5244" s="1">
        <v>92</v>
      </c>
      <c r="P5244" s="1">
        <v>2</v>
      </c>
      <c r="Q5244" s="6">
        <v>3</v>
      </c>
    </row>
    <row r="5245" spans="4:17" x14ac:dyDescent="0.3">
      <c r="D5245" s="93"/>
      <c r="E5245" s="3" t="s">
        <v>2318</v>
      </c>
      <c r="F5245" s="4"/>
      <c r="G5245" s="5">
        <v>354</v>
      </c>
      <c r="H5245" s="7">
        <v>268</v>
      </c>
      <c r="I5245" s="1">
        <v>237</v>
      </c>
      <c r="J5245" s="1">
        <v>66</v>
      </c>
      <c r="K5245" s="1">
        <v>73</v>
      </c>
      <c r="L5245" s="1">
        <v>5</v>
      </c>
      <c r="M5245" s="1">
        <v>12</v>
      </c>
      <c r="N5245" s="1">
        <v>0</v>
      </c>
      <c r="O5245" s="1">
        <v>15</v>
      </c>
      <c r="P5245" s="1">
        <v>1</v>
      </c>
      <c r="Q5245" s="6">
        <v>1</v>
      </c>
    </row>
    <row r="5246" spans="4:17" x14ac:dyDescent="0.3">
      <c r="D5246" s="93"/>
      <c r="E5246" s="3" t="s">
        <v>22</v>
      </c>
      <c r="F5246" s="4"/>
      <c r="G5246" s="5">
        <v>159</v>
      </c>
      <c r="H5246" s="7">
        <v>125</v>
      </c>
      <c r="I5246" s="1">
        <v>110</v>
      </c>
      <c r="J5246" s="1">
        <v>39</v>
      </c>
      <c r="K5246" s="1">
        <v>20</v>
      </c>
      <c r="L5246" s="1">
        <v>5</v>
      </c>
      <c r="M5246" s="1">
        <v>2</v>
      </c>
      <c r="N5246" s="1">
        <v>1</v>
      </c>
      <c r="O5246" s="1">
        <v>3</v>
      </c>
      <c r="P5246" s="1">
        <v>0</v>
      </c>
      <c r="Q5246" s="6">
        <v>3</v>
      </c>
    </row>
    <row r="5247" spans="4:17" x14ac:dyDescent="0.3">
      <c r="D5247" s="92" t="s">
        <v>2319</v>
      </c>
      <c r="E5247" s="46" t="s">
        <v>2320</v>
      </c>
      <c r="F5247" s="47"/>
      <c r="G5247" s="29">
        <v>11974</v>
      </c>
      <c r="H5247" s="32">
        <v>10702</v>
      </c>
      <c r="I5247" s="17">
        <v>9249</v>
      </c>
      <c r="J5247" s="17">
        <v>3962</v>
      </c>
      <c r="K5247" s="17">
        <v>1452</v>
      </c>
      <c r="L5247" s="17">
        <v>422</v>
      </c>
      <c r="M5247" s="17">
        <v>150</v>
      </c>
      <c r="N5247" s="17">
        <v>75</v>
      </c>
      <c r="O5247" s="17">
        <v>313</v>
      </c>
      <c r="P5247" s="17">
        <v>4</v>
      </c>
      <c r="Q5247" s="33">
        <v>19</v>
      </c>
    </row>
    <row r="5248" spans="4:17" x14ac:dyDescent="0.3">
      <c r="D5248" s="93"/>
      <c r="E5248" s="3" t="s">
        <v>2321</v>
      </c>
      <c r="F5248" s="4"/>
      <c r="G5248" s="5">
        <v>24258</v>
      </c>
      <c r="H5248" s="7">
        <v>21105</v>
      </c>
      <c r="I5248" s="1">
        <v>17968</v>
      </c>
      <c r="J5248" s="1">
        <v>8814</v>
      </c>
      <c r="K5248" s="1">
        <v>2360</v>
      </c>
      <c r="L5248" s="1">
        <v>699</v>
      </c>
      <c r="M5248" s="1">
        <v>215</v>
      </c>
      <c r="N5248" s="1">
        <v>77</v>
      </c>
      <c r="O5248" s="1">
        <v>507</v>
      </c>
      <c r="P5248" s="1">
        <v>6</v>
      </c>
      <c r="Q5248" s="6">
        <v>23</v>
      </c>
    </row>
    <row r="5249" spans="2:17" x14ac:dyDescent="0.3">
      <c r="D5249" s="93"/>
      <c r="E5249" s="3" t="s">
        <v>2322</v>
      </c>
      <c r="F5249" s="4"/>
      <c r="G5249" s="5">
        <v>5726</v>
      </c>
      <c r="H5249" s="7">
        <v>4731</v>
      </c>
      <c r="I5249" s="1">
        <v>3912</v>
      </c>
      <c r="J5249" s="1">
        <v>1923</v>
      </c>
      <c r="K5249" s="1">
        <v>481</v>
      </c>
      <c r="L5249" s="1">
        <v>113</v>
      </c>
      <c r="M5249" s="1">
        <v>47</v>
      </c>
      <c r="N5249" s="1">
        <v>26</v>
      </c>
      <c r="O5249" s="1">
        <v>130</v>
      </c>
      <c r="P5249" s="1">
        <v>6</v>
      </c>
      <c r="Q5249" s="6">
        <v>8</v>
      </c>
    </row>
    <row r="5250" spans="2:17" x14ac:dyDescent="0.3">
      <c r="D5250" s="93"/>
      <c r="E5250" s="3" t="s">
        <v>2323</v>
      </c>
      <c r="F5250" s="4"/>
      <c r="G5250" s="5">
        <v>2398</v>
      </c>
      <c r="H5250" s="7">
        <v>1962</v>
      </c>
      <c r="I5250" s="1">
        <v>1658</v>
      </c>
      <c r="J5250" s="1">
        <v>786</v>
      </c>
      <c r="K5250" s="1">
        <v>212</v>
      </c>
      <c r="L5250" s="1">
        <v>60</v>
      </c>
      <c r="M5250" s="1">
        <v>41</v>
      </c>
      <c r="N5250" s="1">
        <v>11</v>
      </c>
      <c r="O5250" s="1">
        <v>60</v>
      </c>
      <c r="P5250" s="1">
        <v>2</v>
      </c>
      <c r="Q5250" s="6">
        <v>2</v>
      </c>
    </row>
    <row r="5251" spans="2:17" x14ac:dyDescent="0.3">
      <c r="D5251" s="93"/>
      <c r="E5251" s="3" t="s">
        <v>2324</v>
      </c>
      <c r="F5251" s="4"/>
      <c r="G5251" s="5">
        <v>908</v>
      </c>
      <c r="H5251" s="7">
        <v>711</v>
      </c>
      <c r="I5251" s="1">
        <v>571</v>
      </c>
      <c r="J5251" s="1">
        <v>268</v>
      </c>
      <c r="K5251" s="1">
        <v>84</v>
      </c>
      <c r="L5251" s="1">
        <v>22</v>
      </c>
      <c r="M5251" s="1">
        <v>14</v>
      </c>
      <c r="N5251" s="1">
        <v>6</v>
      </c>
      <c r="O5251" s="1">
        <v>25</v>
      </c>
      <c r="P5251" s="1">
        <v>1</v>
      </c>
      <c r="Q5251" s="6">
        <v>2</v>
      </c>
    </row>
    <row r="5252" spans="2:17" x14ac:dyDescent="0.3">
      <c r="D5252" s="94"/>
      <c r="E5252" s="52" t="s">
        <v>22</v>
      </c>
      <c r="F5252" s="48"/>
      <c r="G5252" s="49">
        <v>130</v>
      </c>
      <c r="H5252" s="61">
        <v>89</v>
      </c>
      <c r="I5252" s="28">
        <v>91</v>
      </c>
      <c r="J5252" s="28">
        <v>18</v>
      </c>
      <c r="K5252" s="28">
        <v>13</v>
      </c>
      <c r="L5252" s="28">
        <v>4</v>
      </c>
      <c r="M5252" s="28">
        <v>1</v>
      </c>
      <c r="N5252" s="28">
        <v>0</v>
      </c>
      <c r="O5252" s="28">
        <v>11</v>
      </c>
      <c r="P5252" s="28">
        <v>0</v>
      </c>
      <c r="Q5252" s="62">
        <v>3</v>
      </c>
    </row>
    <row r="5254" spans="2:17" x14ac:dyDescent="0.3">
      <c r="B5254" s="35" t="str">
        <f xml:space="preserve"> HYPERLINK("#'目次'!B83", "[77]")</f>
        <v>[77]</v>
      </c>
      <c r="C5254" s="25" t="s">
        <v>1951</v>
      </c>
    </row>
    <row r="5257" spans="2:17" x14ac:dyDescent="0.3">
      <c r="C5257" s="25" t="s">
        <v>2249</v>
      </c>
    </row>
    <row r="5258" spans="2:17" ht="62.5" x14ac:dyDescent="0.3">
      <c r="D5258" s="95"/>
      <c r="E5258" s="96"/>
      <c r="F5258" s="96"/>
      <c r="G5258" s="37" t="s">
        <v>16</v>
      </c>
      <c r="H5258" s="41" t="s">
        <v>1952</v>
      </c>
      <c r="I5258" s="18" t="s">
        <v>1953</v>
      </c>
      <c r="J5258" s="18" t="s">
        <v>1954</v>
      </c>
      <c r="K5258" s="18" t="s">
        <v>1955</v>
      </c>
      <c r="L5258" s="18" t="s">
        <v>1956</v>
      </c>
      <c r="M5258" s="18" t="s">
        <v>1957</v>
      </c>
      <c r="N5258" s="18" t="s">
        <v>836</v>
      </c>
      <c r="O5258" s="18" t="s">
        <v>1958</v>
      </c>
      <c r="P5258" s="18" t="s">
        <v>22</v>
      </c>
      <c r="Q5258" s="34" t="s">
        <v>23</v>
      </c>
    </row>
    <row r="5259" spans="2:17" x14ac:dyDescent="0.3">
      <c r="D5259" s="97"/>
      <c r="E5259" s="98"/>
      <c r="F5259" s="98"/>
      <c r="G5259" s="40"/>
      <c r="H5259" s="36"/>
      <c r="I5259" s="19"/>
      <c r="J5259" s="19"/>
      <c r="K5259" s="19"/>
      <c r="L5259" s="19"/>
      <c r="M5259" s="19"/>
      <c r="N5259" s="19"/>
      <c r="O5259" s="19"/>
      <c r="P5259" s="19"/>
      <c r="Q5259" s="39"/>
    </row>
    <row r="5260" spans="2:17" x14ac:dyDescent="0.3">
      <c r="D5260" s="77"/>
      <c r="E5260" s="78" t="s">
        <v>16</v>
      </c>
      <c r="F5260" s="50"/>
      <c r="G5260" s="38">
        <v>55336</v>
      </c>
      <c r="H5260" s="20">
        <v>30732</v>
      </c>
      <c r="I5260" s="20">
        <v>40892</v>
      </c>
      <c r="J5260" s="20">
        <v>5766</v>
      </c>
      <c r="K5260" s="20">
        <v>3035</v>
      </c>
      <c r="L5260" s="20">
        <v>5934</v>
      </c>
      <c r="M5260" s="20">
        <v>6319</v>
      </c>
      <c r="N5260" s="20">
        <v>993</v>
      </c>
      <c r="O5260" s="20">
        <v>1970</v>
      </c>
      <c r="P5260" s="20">
        <v>693</v>
      </c>
      <c r="Q5260" s="51">
        <v>248</v>
      </c>
    </row>
    <row r="5261" spans="2:17" x14ac:dyDescent="0.3">
      <c r="D5261" s="92" t="s">
        <v>2257</v>
      </c>
      <c r="E5261" s="46" t="s">
        <v>2086</v>
      </c>
      <c r="F5261" s="47"/>
      <c r="G5261" s="29">
        <v>4354</v>
      </c>
      <c r="H5261" s="32">
        <v>2533</v>
      </c>
      <c r="I5261" s="17">
        <v>3176</v>
      </c>
      <c r="J5261" s="17">
        <v>491</v>
      </c>
      <c r="K5261" s="17">
        <v>293</v>
      </c>
      <c r="L5261" s="17">
        <v>553</v>
      </c>
      <c r="M5261" s="17">
        <v>403</v>
      </c>
      <c r="N5261" s="17">
        <v>40</v>
      </c>
      <c r="O5261" s="17">
        <v>157</v>
      </c>
      <c r="P5261" s="17">
        <v>40</v>
      </c>
      <c r="Q5261" s="33">
        <v>5</v>
      </c>
    </row>
    <row r="5262" spans="2:17" x14ac:dyDescent="0.3">
      <c r="D5262" s="93"/>
      <c r="E5262" s="3" t="s">
        <v>2087</v>
      </c>
      <c r="F5262" s="4"/>
      <c r="G5262" s="5">
        <v>4046</v>
      </c>
      <c r="H5262" s="7">
        <v>2198</v>
      </c>
      <c r="I5262" s="1">
        <v>2934</v>
      </c>
      <c r="J5262" s="1">
        <v>425</v>
      </c>
      <c r="K5262" s="1">
        <v>241</v>
      </c>
      <c r="L5262" s="1">
        <v>454</v>
      </c>
      <c r="M5262" s="1">
        <v>399</v>
      </c>
      <c r="N5262" s="1">
        <v>48</v>
      </c>
      <c r="O5262" s="1">
        <v>137</v>
      </c>
      <c r="P5262" s="1">
        <v>43</v>
      </c>
      <c r="Q5262" s="6">
        <v>9</v>
      </c>
    </row>
    <row r="5263" spans="2:17" x14ac:dyDescent="0.3">
      <c r="D5263" s="93"/>
      <c r="E5263" s="3" t="s">
        <v>2088</v>
      </c>
      <c r="F5263" s="4"/>
      <c r="G5263" s="5">
        <v>6305</v>
      </c>
      <c r="H5263" s="7">
        <v>3373</v>
      </c>
      <c r="I5263" s="1">
        <v>4580</v>
      </c>
      <c r="J5263" s="1">
        <v>747</v>
      </c>
      <c r="K5263" s="1">
        <v>373</v>
      </c>
      <c r="L5263" s="1">
        <v>725</v>
      </c>
      <c r="M5263" s="1">
        <v>769</v>
      </c>
      <c r="N5263" s="1">
        <v>74</v>
      </c>
      <c r="O5263" s="1">
        <v>226</v>
      </c>
      <c r="P5263" s="1">
        <v>93</v>
      </c>
      <c r="Q5263" s="6">
        <v>23</v>
      </c>
    </row>
    <row r="5264" spans="2:17" x14ac:dyDescent="0.3">
      <c r="D5264" s="93"/>
      <c r="E5264" s="3" t="s">
        <v>2089</v>
      </c>
      <c r="F5264" s="4"/>
      <c r="G5264" s="5">
        <v>4692</v>
      </c>
      <c r="H5264" s="7">
        <v>2462</v>
      </c>
      <c r="I5264" s="1">
        <v>3411</v>
      </c>
      <c r="J5264" s="1">
        <v>501</v>
      </c>
      <c r="K5264" s="1">
        <v>299</v>
      </c>
      <c r="L5264" s="1">
        <v>519</v>
      </c>
      <c r="M5264" s="1">
        <v>576</v>
      </c>
      <c r="N5264" s="1">
        <v>51</v>
      </c>
      <c r="O5264" s="1">
        <v>189</v>
      </c>
      <c r="P5264" s="1">
        <v>60</v>
      </c>
      <c r="Q5264" s="6">
        <v>12</v>
      </c>
    </row>
    <row r="5265" spans="4:17" x14ac:dyDescent="0.3">
      <c r="D5265" s="93"/>
      <c r="E5265" s="3" t="s">
        <v>2090</v>
      </c>
      <c r="F5265" s="4"/>
      <c r="G5265" s="5">
        <v>5539</v>
      </c>
      <c r="H5265" s="7">
        <v>2937</v>
      </c>
      <c r="I5265" s="1">
        <v>4040</v>
      </c>
      <c r="J5265" s="1">
        <v>616</v>
      </c>
      <c r="K5265" s="1">
        <v>295</v>
      </c>
      <c r="L5265" s="1">
        <v>592</v>
      </c>
      <c r="M5265" s="1">
        <v>650</v>
      </c>
      <c r="N5265" s="1">
        <v>85</v>
      </c>
      <c r="O5265" s="1">
        <v>207</v>
      </c>
      <c r="P5265" s="1">
        <v>71</v>
      </c>
      <c r="Q5265" s="6">
        <v>21</v>
      </c>
    </row>
    <row r="5266" spans="4:17" x14ac:dyDescent="0.3">
      <c r="D5266" s="93"/>
      <c r="E5266" s="3" t="s">
        <v>2091</v>
      </c>
      <c r="F5266" s="4"/>
      <c r="G5266" s="5">
        <v>30104</v>
      </c>
      <c r="H5266" s="7">
        <v>17103</v>
      </c>
      <c r="I5266" s="1">
        <v>22592</v>
      </c>
      <c r="J5266" s="1">
        <v>2957</v>
      </c>
      <c r="K5266" s="1">
        <v>1521</v>
      </c>
      <c r="L5266" s="1">
        <v>3060</v>
      </c>
      <c r="M5266" s="1">
        <v>3479</v>
      </c>
      <c r="N5266" s="1">
        <v>679</v>
      </c>
      <c r="O5266" s="1">
        <v>1036</v>
      </c>
      <c r="P5266" s="1">
        <v>378</v>
      </c>
      <c r="Q5266" s="6">
        <v>136</v>
      </c>
    </row>
    <row r="5267" spans="4:17" x14ac:dyDescent="0.3">
      <c r="D5267" s="92" t="s">
        <v>2258</v>
      </c>
      <c r="E5267" s="46" t="s">
        <v>2259</v>
      </c>
      <c r="F5267" s="47"/>
      <c r="G5267" s="29">
        <v>8680</v>
      </c>
      <c r="H5267" s="32">
        <v>4446</v>
      </c>
      <c r="I5267" s="17">
        <v>6092</v>
      </c>
      <c r="J5267" s="17">
        <v>1219</v>
      </c>
      <c r="K5267" s="17">
        <v>645</v>
      </c>
      <c r="L5267" s="17">
        <v>1285</v>
      </c>
      <c r="M5267" s="17">
        <v>1140</v>
      </c>
      <c r="N5267" s="17">
        <v>178</v>
      </c>
      <c r="O5267" s="17">
        <v>418</v>
      </c>
      <c r="P5267" s="17">
        <v>98</v>
      </c>
      <c r="Q5267" s="33">
        <v>32</v>
      </c>
    </row>
    <row r="5268" spans="4:17" x14ac:dyDescent="0.3">
      <c r="D5268" s="93"/>
      <c r="E5268" s="3" t="s">
        <v>2260</v>
      </c>
      <c r="F5268" s="4"/>
      <c r="G5268" s="5">
        <v>22588</v>
      </c>
      <c r="H5268" s="7">
        <v>12610</v>
      </c>
      <c r="I5268" s="1">
        <v>16313</v>
      </c>
      <c r="J5268" s="1">
        <v>2129</v>
      </c>
      <c r="K5268" s="1">
        <v>1124</v>
      </c>
      <c r="L5268" s="1">
        <v>2033</v>
      </c>
      <c r="M5268" s="1">
        <v>2461</v>
      </c>
      <c r="N5268" s="1">
        <v>275</v>
      </c>
      <c r="O5268" s="1">
        <v>866</v>
      </c>
      <c r="P5268" s="1">
        <v>288</v>
      </c>
      <c r="Q5268" s="6">
        <v>53</v>
      </c>
    </row>
    <row r="5269" spans="4:17" x14ac:dyDescent="0.3">
      <c r="D5269" s="93"/>
      <c r="E5269" s="3" t="s">
        <v>2261</v>
      </c>
      <c r="F5269" s="4"/>
      <c r="G5269" s="5">
        <v>17416</v>
      </c>
      <c r="H5269" s="7">
        <v>10062</v>
      </c>
      <c r="I5269" s="1">
        <v>13653</v>
      </c>
      <c r="J5269" s="1">
        <v>1786</v>
      </c>
      <c r="K5269" s="1">
        <v>941</v>
      </c>
      <c r="L5269" s="1">
        <v>1891</v>
      </c>
      <c r="M5269" s="1">
        <v>1964</v>
      </c>
      <c r="N5269" s="1">
        <v>353</v>
      </c>
      <c r="O5269" s="1">
        <v>422</v>
      </c>
      <c r="P5269" s="1">
        <v>198</v>
      </c>
      <c r="Q5269" s="6">
        <v>65</v>
      </c>
    </row>
    <row r="5270" spans="4:17" ht="37.5" x14ac:dyDescent="0.3">
      <c r="D5270" s="93"/>
      <c r="E5270" s="3" t="s">
        <v>2262</v>
      </c>
      <c r="F5270" s="4"/>
      <c r="G5270" s="5">
        <v>2902</v>
      </c>
      <c r="H5270" s="7">
        <v>1675</v>
      </c>
      <c r="I5270" s="1">
        <v>2226</v>
      </c>
      <c r="J5270" s="1">
        <v>288</v>
      </c>
      <c r="K5270" s="1">
        <v>136</v>
      </c>
      <c r="L5270" s="1">
        <v>321</v>
      </c>
      <c r="M5270" s="1">
        <v>318</v>
      </c>
      <c r="N5270" s="1">
        <v>47</v>
      </c>
      <c r="O5270" s="1">
        <v>81</v>
      </c>
      <c r="P5270" s="1">
        <v>34</v>
      </c>
      <c r="Q5270" s="6">
        <v>11</v>
      </c>
    </row>
    <row r="5271" spans="4:17" x14ac:dyDescent="0.3">
      <c r="D5271" s="93"/>
      <c r="E5271" s="3" t="s">
        <v>2263</v>
      </c>
      <c r="F5271" s="4"/>
      <c r="G5271" s="5">
        <v>850</v>
      </c>
      <c r="H5271" s="7">
        <v>476</v>
      </c>
      <c r="I5271" s="1">
        <v>595</v>
      </c>
      <c r="J5271" s="1">
        <v>51</v>
      </c>
      <c r="K5271" s="1">
        <v>31</v>
      </c>
      <c r="L5271" s="1">
        <v>76</v>
      </c>
      <c r="M5271" s="1">
        <v>78</v>
      </c>
      <c r="N5271" s="1">
        <v>29</v>
      </c>
      <c r="O5271" s="1">
        <v>43</v>
      </c>
      <c r="P5271" s="1">
        <v>16</v>
      </c>
      <c r="Q5271" s="6">
        <v>5</v>
      </c>
    </row>
    <row r="5272" spans="4:17" x14ac:dyDescent="0.3">
      <c r="D5272" s="93"/>
      <c r="E5272" s="3" t="s">
        <v>2264</v>
      </c>
      <c r="F5272" s="4"/>
      <c r="G5272" s="5">
        <v>2133</v>
      </c>
      <c r="H5272" s="7">
        <v>1146</v>
      </c>
      <c r="I5272" s="1">
        <v>1577</v>
      </c>
      <c r="J5272" s="1">
        <v>213</v>
      </c>
      <c r="K5272" s="1">
        <v>115</v>
      </c>
      <c r="L5272" s="1">
        <v>253</v>
      </c>
      <c r="M5272" s="1">
        <v>260</v>
      </c>
      <c r="N5272" s="1">
        <v>72</v>
      </c>
      <c r="O5272" s="1">
        <v>98</v>
      </c>
      <c r="P5272" s="1">
        <v>25</v>
      </c>
      <c r="Q5272" s="6">
        <v>5</v>
      </c>
    </row>
    <row r="5273" spans="4:17" x14ac:dyDescent="0.3">
      <c r="D5273" s="92" t="s">
        <v>2265</v>
      </c>
      <c r="E5273" s="46" t="s">
        <v>2266</v>
      </c>
      <c r="F5273" s="47"/>
      <c r="G5273" s="29">
        <v>13259</v>
      </c>
      <c r="H5273" s="32">
        <v>7757</v>
      </c>
      <c r="I5273" s="17">
        <v>9829</v>
      </c>
      <c r="J5273" s="17">
        <v>1417</v>
      </c>
      <c r="K5273" s="17">
        <v>699</v>
      </c>
      <c r="L5273" s="17">
        <v>1292</v>
      </c>
      <c r="M5273" s="17">
        <v>1452</v>
      </c>
      <c r="N5273" s="17">
        <v>160</v>
      </c>
      <c r="O5273" s="17">
        <v>392</v>
      </c>
      <c r="P5273" s="17">
        <v>141</v>
      </c>
      <c r="Q5273" s="33">
        <v>28</v>
      </c>
    </row>
    <row r="5274" spans="4:17" x14ac:dyDescent="0.3">
      <c r="D5274" s="93"/>
      <c r="E5274" s="3" t="s">
        <v>2267</v>
      </c>
      <c r="F5274" s="4"/>
      <c r="G5274" s="5">
        <v>16766</v>
      </c>
      <c r="H5274" s="7">
        <v>9708</v>
      </c>
      <c r="I5274" s="1">
        <v>13218</v>
      </c>
      <c r="J5274" s="1">
        <v>1721</v>
      </c>
      <c r="K5274" s="1">
        <v>917</v>
      </c>
      <c r="L5274" s="1">
        <v>1828</v>
      </c>
      <c r="M5274" s="1">
        <v>1853</v>
      </c>
      <c r="N5274" s="1">
        <v>329</v>
      </c>
      <c r="O5274" s="1">
        <v>389</v>
      </c>
      <c r="P5274" s="1">
        <v>190</v>
      </c>
      <c r="Q5274" s="6">
        <v>65</v>
      </c>
    </row>
    <row r="5275" spans="4:17" ht="25" x14ac:dyDescent="0.3">
      <c r="D5275" s="93"/>
      <c r="E5275" s="3" t="s">
        <v>2268</v>
      </c>
      <c r="F5275" s="4"/>
      <c r="G5275" s="5">
        <v>2616</v>
      </c>
      <c r="H5275" s="7">
        <v>1537</v>
      </c>
      <c r="I5275" s="1">
        <v>2050</v>
      </c>
      <c r="J5275" s="1">
        <v>263</v>
      </c>
      <c r="K5275" s="1">
        <v>123</v>
      </c>
      <c r="L5275" s="1">
        <v>292</v>
      </c>
      <c r="M5275" s="1">
        <v>280</v>
      </c>
      <c r="N5275" s="1">
        <v>35</v>
      </c>
      <c r="O5275" s="1">
        <v>67</v>
      </c>
      <c r="P5275" s="1">
        <v>29</v>
      </c>
      <c r="Q5275" s="6">
        <v>9</v>
      </c>
    </row>
    <row r="5276" spans="4:17" x14ac:dyDescent="0.3">
      <c r="D5276" s="93"/>
      <c r="E5276" s="3" t="s">
        <v>2269</v>
      </c>
      <c r="F5276" s="4"/>
      <c r="G5276" s="5">
        <v>19889</v>
      </c>
      <c r="H5276" s="7">
        <v>11400</v>
      </c>
      <c r="I5276" s="1">
        <v>15549</v>
      </c>
      <c r="J5276" s="1">
        <v>2189</v>
      </c>
      <c r="K5276" s="1">
        <v>1191</v>
      </c>
      <c r="L5276" s="1">
        <v>2137</v>
      </c>
      <c r="M5276" s="1">
        <v>2301</v>
      </c>
      <c r="N5276" s="1">
        <v>276</v>
      </c>
      <c r="O5276" s="1">
        <v>433</v>
      </c>
      <c r="P5276" s="1">
        <v>225</v>
      </c>
      <c r="Q5276" s="6">
        <v>56</v>
      </c>
    </row>
    <row r="5277" spans="4:17" x14ac:dyDescent="0.3">
      <c r="D5277" s="93"/>
      <c r="E5277" s="3" t="s">
        <v>2270</v>
      </c>
      <c r="F5277" s="4"/>
      <c r="G5277" s="5">
        <v>169</v>
      </c>
      <c r="H5277" s="7">
        <v>94</v>
      </c>
      <c r="I5277" s="1">
        <v>119</v>
      </c>
      <c r="J5277" s="1">
        <v>19</v>
      </c>
      <c r="K5277" s="1">
        <v>17</v>
      </c>
      <c r="L5277" s="1">
        <v>29</v>
      </c>
      <c r="M5277" s="1">
        <v>17</v>
      </c>
      <c r="N5277" s="1">
        <v>2</v>
      </c>
      <c r="O5277" s="1">
        <v>4</v>
      </c>
      <c r="P5277" s="1">
        <v>2</v>
      </c>
      <c r="Q5277" s="6">
        <v>1</v>
      </c>
    </row>
    <row r="5278" spans="4:17" x14ac:dyDescent="0.3">
      <c r="D5278" s="93"/>
      <c r="E5278" s="3" t="s">
        <v>2271</v>
      </c>
      <c r="F5278" s="4"/>
      <c r="G5278" s="5">
        <v>277</v>
      </c>
      <c r="H5278" s="7">
        <v>167</v>
      </c>
      <c r="I5278" s="1">
        <v>200</v>
      </c>
      <c r="J5278" s="1">
        <v>35</v>
      </c>
      <c r="K5278" s="1">
        <v>29</v>
      </c>
      <c r="L5278" s="1">
        <v>46</v>
      </c>
      <c r="M5278" s="1">
        <v>34</v>
      </c>
      <c r="N5278" s="1">
        <v>2</v>
      </c>
      <c r="O5278" s="1">
        <v>6</v>
      </c>
      <c r="P5278" s="1">
        <v>0</v>
      </c>
      <c r="Q5278" s="6">
        <v>3</v>
      </c>
    </row>
    <row r="5279" spans="4:17" x14ac:dyDescent="0.3">
      <c r="D5279" s="93"/>
      <c r="E5279" s="3" t="s">
        <v>2272</v>
      </c>
      <c r="F5279" s="4"/>
      <c r="G5279" s="5">
        <v>772</v>
      </c>
      <c r="H5279" s="7">
        <v>447</v>
      </c>
      <c r="I5279" s="1">
        <v>596</v>
      </c>
      <c r="J5279" s="1">
        <v>70</v>
      </c>
      <c r="K5279" s="1">
        <v>39</v>
      </c>
      <c r="L5279" s="1">
        <v>76</v>
      </c>
      <c r="M5279" s="1">
        <v>78</v>
      </c>
      <c r="N5279" s="1">
        <v>20</v>
      </c>
      <c r="O5279" s="1">
        <v>17</v>
      </c>
      <c r="P5279" s="1">
        <v>10</v>
      </c>
      <c r="Q5279" s="6">
        <v>5</v>
      </c>
    </row>
    <row r="5280" spans="4:17" x14ac:dyDescent="0.3">
      <c r="D5280" s="93"/>
      <c r="E5280" s="3" t="s">
        <v>2273</v>
      </c>
      <c r="F5280" s="4"/>
      <c r="G5280" s="5">
        <v>154</v>
      </c>
      <c r="H5280" s="7">
        <v>90</v>
      </c>
      <c r="I5280" s="1">
        <v>105</v>
      </c>
      <c r="J5280" s="1">
        <v>17</v>
      </c>
      <c r="K5280" s="1">
        <v>16</v>
      </c>
      <c r="L5280" s="1">
        <v>24</v>
      </c>
      <c r="M5280" s="1">
        <v>17</v>
      </c>
      <c r="N5280" s="1">
        <v>5</v>
      </c>
      <c r="O5280" s="1">
        <v>5</v>
      </c>
      <c r="P5280" s="1">
        <v>0</v>
      </c>
      <c r="Q5280" s="6">
        <v>1</v>
      </c>
    </row>
    <row r="5281" spans="4:17" ht="37.5" x14ac:dyDescent="0.3">
      <c r="D5281" s="93"/>
      <c r="E5281" s="3" t="s">
        <v>2274</v>
      </c>
      <c r="F5281" s="4"/>
      <c r="G5281" s="5">
        <v>391</v>
      </c>
      <c r="H5281" s="7">
        <v>225</v>
      </c>
      <c r="I5281" s="1">
        <v>277</v>
      </c>
      <c r="J5281" s="1">
        <v>31</v>
      </c>
      <c r="K5281" s="1">
        <v>21</v>
      </c>
      <c r="L5281" s="1">
        <v>41</v>
      </c>
      <c r="M5281" s="1">
        <v>42</v>
      </c>
      <c r="N5281" s="1">
        <v>7</v>
      </c>
      <c r="O5281" s="1">
        <v>10</v>
      </c>
      <c r="P5281" s="1">
        <v>6</v>
      </c>
      <c r="Q5281" s="6">
        <v>2</v>
      </c>
    </row>
    <row r="5282" spans="4:17" x14ac:dyDescent="0.3">
      <c r="D5282" s="93"/>
      <c r="E5282" s="3" t="s">
        <v>2275</v>
      </c>
      <c r="F5282" s="4"/>
      <c r="G5282" s="5">
        <v>454</v>
      </c>
      <c r="H5282" s="7">
        <v>246</v>
      </c>
      <c r="I5282" s="1">
        <v>331</v>
      </c>
      <c r="J5282" s="1">
        <v>64</v>
      </c>
      <c r="K5282" s="1">
        <v>29</v>
      </c>
      <c r="L5282" s="1">
        <v>66</v>
      </c>
      <c r="M5282" s="1">
        <v>53</v>
      </c>
      <c r="N5282" s="1">
        <v>6</v>
      </c>
      <c r="O5282" s="1">
        <v>20</v>
      </c>
      <c r="P5282" s="1">
        <v>2</v>
      </c>
      <c r="Q5282" s="6">
        <v>0</v>
      </c>
    </row>
    <row r="5283" spans="4:17" x14ac:dyDescent="0.3">
      <c r="D5283" s="93"/>
      <c r="E5283" s="3" t="s">
        <v>2276</v>
      </c>
      <c r="F5283" s="4"/>
      <c r="G5283" s="5">
        <v>895</v>
      </c>
      <c r="H5283" s="7">
        <v>526</v>
      </c>
      <c r="I5283" s="1">
        <v>668</v>
      </c>
      <c r="J5283" s="1">
        <v>101</v>
      </c>
      <c r="K5283" s="1">
        <v>44</v>
      </c>
      <c r="L5283" s="1">
        <v>100</v>
      </c>
      <c r="M5283" s="1">
        <v>102</v>
      </c>
      <c r="N5283" s="1">
        <v>21</v>
      </c>
      <c r="O5283" s="1">
        <v>29</v>
      </c>
      <c r="P5283" s="1">
        <v>11</v>
      </c>
      <c r="Q5283" s="6">
        <v>0</v>
      </c>
    </row>
    <row r="5284" spans="4:17" x14ac:dyDescent="0.3">
      <c r="D5284" s="93"/>
      <c r="E5284" s="3" t="s">
        <v>2277</v>
      </c>
      <c r="F5284" s="4"/>
      <c r="G5284" s="5">
        <v>536</v>
      </c>
      <c r="H5284" s="7">
        <v>326</v>
      </c>
      <c r="I5284" s="1">
        <v>387</v>
      </c>
      <c r="J5284" s="1">
        <v>58</v>
      </c>
      <c r="K5284" s="1">
        <v>44</v>
      </c>
      <c r="L5284" s="1">
        <v>81</v>
      </c>
      <c r="M5284" s="1">
        <v>50</v>
      </c>
      <c r="N5284" s="1">
        <v>8</v>
      </c>
      <c r="O5284" s="1">
        <v>15</v>
      </c>
      <c r="P5284" s="1">
        <v>2</v>
      </c>
      <c r="Q5284" s="6">
        <v>1</v>
      </c>
    </row>
    <row r="5285" spans="4:17" x14ac:dyDescent="0.3">
      <c r="D5285" s="93"/>
      <c r="E5285" s="3" t="s">
        <v>2278</v>
      </c>
      <c r="F5285" s="4"/>
      <c r="G5285" s="5">
        <v>1513</v>
      </c>
      <c r="H5285" s="7">
        <v>839</v>
      </c>
      <c r="I5285" s="1">
        <v>1096</v>
      </c>
      <c r="J5285" s="1">
        <v>234</v>
      </c>
      <c r="K5285" s="1">
        <v>138</v>
      </c>
      <c r="L5285" s="1">
        <v>260</v>
      </c>
      <c r="M5285" s="1">
        <v>178</v>
      </c>
      <c r="N5285" s="1">
        <v>19</v>
      </c>
      <c r="O5285" s="1">
        <v>51</v>
      </c>
      <c r="P5285" s="1">
        <v>5</v>
      </c>
      <c r="Q5285" s="6">
        <v>0</v>
      </c>
    </row>
    <row r="5286" spans="4:17" x14ac:dyDescent="0.3">
      <c r="D5286" s="93"/>
      <c r="E5286" s="3" t="s">
        <v>2279</v>
      </c>
      <c r="F5286" s="4"/>
      <c r="G5286" s="5">
        <v>701</v>
      </c>
      <c r="H5286" s="7">
        <v>396</v>
      </c>
      <c r="I5286" s="1">
        <v>505</v>
      </c>
      <c r="J5286" s="1">
        <v>65</v>
      </c>
      <c r="K5286" s="1">
        <v>35</v>
      </c>
      <c r="L5286" s="1">
        <v>89</v>
      </c>
      <c r="M5286" s="1">
        <v>87</v>
      </c>
      <c r="N5286" s="1">
        <v>31</v>
      </c>
      <c r="O5286" s="1">
        <v>29</v>
      </c>
      <c r="P5286" s="1">
        <v>8</v>
      </c>
      <c r="Q5286" s="6">
        <v>0</v>
      </c>
    </row>
    <row r="5287" spans="4:17" x14ac:dyDescent="0.3">
      <c r="D5287" s="93"/>
      <c r="E5287" s="3" t="s">
        <v>2280</v>
      </c>
      <c r="F5287" s="4"/>
      <c r="G5287" s="5">
        <v>16489</v>
      </c>
      <c r="H5287" s="7">
        <v>8353</v>
      </c>
      <c r="I5287" s="1">
        <v>11385</v>
      </c>
      <c r="J5287" s="1">
        <v>1623</v>
      </c>
      <c r="K5287" s="1">
        <v>871</v>
      </c>
      <c r="L5287" s="1">
        <v>1709</v>
      </c>
      <c r="M5287" s="1">
        <v>1991</v>
      </c>
      <c r="N5287" s="1">
        <v>334</v>
      </c>
      <c r="O5287" s="1">
        <v>900</v>
      </c>
      <c r="P5287" s="1">
        <v>262</v>
      </c>
      <c r="Q5287" s="6">
        <v>44</v>
      </c>
    </row>
    <row r="5288" spans="4:17" x14ac:dyDescent="0.3">
      <c r="D5288" s="92" t="s">
        <v>2281</v>
      </c>
      <c r="E5288" s="46" t="s">
        <v>2282</v>
      </c>
      <c r="F5288" s="47"/>
      <c r="G5288" s="29">
        <v>271</v>
      </c>
      <c r="H5288" s="32">
        <v>135</v>
      </c>
      <c r="I5288" s="17">
        <v>170</v>
      </c>
      <c r="J5288" s="17">
        <v>28</v>
      </c>
      <c r="K5288" s="17">
        <v>22</v>
      </c>
      <c r="L5288" s="17">
        <v>36</v>
      </c>
      <c r="M5288" s="17">
        <v>50</v>
      </c>
      <c r="N5288" s="17">
        <v>2</v>
      </c>
      <c r="O5288" s="17">
        <v>18</v>
      </c>
      <c r="P5288" s="17">
        <v>3</v>
      </c>
      <c r="Q5288" s="33">
        <v>0</v>
      </c>
    </row>
    <row r="5289" spans="4:17" x14ac:dyDescent="0.3">
      <c r="D5289" s="93"/>
      <c r="E5289" s="3" t="s">
        <v>2283</v>
      </c>
      <c r="F5289" s="4"/>
      <c r="G5289" s="5">
        <v>5662</v>
      </c>
      <c r="H5289" s="7">
        <v>2868</v>
      </c>
      <c r="I5289" s="1">
        <v>3895</v>
      </c>
      <c r="J5289" s="1">
        <v>489</v>
      </c>
      <c r="K5289" s="1">
        <v>285</v>
      </c>
      <c r="L5289" s="1">
        <v>551</v>
      </c>
      <c r="M5289" s="1">
        <v>664</v>
      </c>
      <c r="N5289" s="1">
        <v>138</v>
      </c>
      <c r="O5289" s="1">
        <v>269</v>
      </c>
      <c r="P5289" s="1">
        <v>95</v>
      </c>
      <c r="Q5289" s="6">
        <v>19</v>
      </c>
    </row>
    <row r="5290" spans="4:17" x14ac:dyDescent="0.3">
      <c r="D5290" s="93"/>
      <c r="E5290" s="3" t="s">
        <v>2284</v>
      </c>
      <c r="F5290" s="4"/>
      <c r="G5290" s="5">
        <v>4025</v>
      </c>
      <c r="H5290" s="7">
        <v>2234</v>
      </c>
      <c r="I5290" s="1">
        <v>3010</v>
      </c>
      <c r="J5290" s="1">
        <v>387</v>
      </c>
      <c r="K5290" s="1">
        <v>193</v>
      </c>
      <c r="L5290" s="1">
        <v>421</v>
      </c>
      <c r="M5290" s="1">
        <v>489</v>
      </c>
      <c r="N5290" s="1">
        <v>90</v>
      </c>
      <c r="O5290" s="1">
        <v>131</v>
      </c>
      <c r="P5290" s="1">
        <v>62</v>
      </c>
      <c r="Q5290" s="6">
        <v>14</v>
      </c>
    </row>
    <row r="5291" spans="4:17" x14ac:dyDescent="0.3">
      <c r="D5291" s="93"/>
      <c r="E5291" s="3" t="s">
        <v>2285</v>
      </c>
      <c r="F5291" s="4"/>
      <c r="G5291" s="5">
        <v>5421</v>
      </c>
      <c r="H5291" s="7">
        <v>3004</v>
      </c>
      <c r="I5291" s="1">
        <v>4205</v>
      </c>
      <c r="J5291" s="1">
        <v>536</v>
      </c>
      <c r="K5291" s="1">
        <v>284</v>
      </c>
      <c r="L5291" s="1">
        <v>584</v>
      </c>
      <c r="M5291" s="1">
        <v>589</v>
      </c>
      <c r="N5291" s="1">
        <v>103</v>
      </c>
      <c r="O5291" s="1">
        <v>130</v>
      </c>
      <c r="P5291" s="1">
        <v>70</v>
      </c>
      <c r="Q5291" s="6">
        <v>17</v>
      </c>
    </row>
    <row r="5292" spans="4:17" x14ac:dyDescent="0.3">
      <c r="D5292" s="93"/>
      <c r="E5292" s="3" t="s">
        <v>2286</v>
      </c>
      <c r="F5292" s="4"/>
      <c r="G5292" s="5">
        <v>39257</v>
      </c>
      <c r="H5292" s="7">
        <v>22182</v>
      </c>
      <c r="I5292" s="1">
        <v>29202</v>
      </c>
      <c r="J5292" s="1">
        <v>4261</v>
      </c>
      <c r="K5292" s="1">
        <v>2217</v>
      </c>
      <c r="L5292" s="1">
        <v>4264</v>
      </c>
      <c r="M5292" s="1">
        <v>4425</v>
      </c>
      <c r="N5292" s="1">
        <v>622</v>
      </c>
      <c r="O5292" s="1">
        <v>1380</v>
      </c>
      <c r="P5292" s="1">
        <v>445</v>
      </c>
      <c r="Q5292" s="6">
        <v>130</v>
      </c>
    </row>
    <row r="5293" spans="4:17" x14ac:dyDescent="0.3">
      <c r="D5293" s="93"/>
      <c r="E5293" s="3" t="s">
        <v>2287</v>
      </c>
      <c r="F5293" s="4"/>
      <c r="G5293" s="5">
        <v>233</v>
      </c>
      <c r="H5293" s="7">
        <v>125</v>
      </c>
      <c r="I5293" s="1">
        <v>158</v>
      </c>
      <c r="J5293" s="1">
        <v>28</v>
      </c>
      <c r="K5293" s="1">
        <v>12</v>
      </c>
      <c r="L5293" s="1">
        <v>31</v>
      </c>
      <c r="M5293" s="1">
        <v>27</v>
      </c>
      <c r="N5293" s="1">
        <v>10</v>
      </c>
      <c r="O5293" s="1">
        <v>17</v>
      </c>
      <c r="P5293" s="1">
        <v>3</v>
      </c>
      <c r="Q5293" s="6">
        <v>1</v>
      </c>
    </row>
    <row r="5294" spans="4:17" x14ac:dyDescent="0.3">
      <c r="D5294" s="92" t="s">
        <v>2288</v>
      </c>
      <c r="E5294" s="46" t="s">
        <v>2289</v>
      </c>
      <c r="F5294" s="47"/>
      <c r="G5294" s="29">
        <v>17768</v>
      </c>
      <c r="H5294" s="32">
        <v>9355</v>
      </c>
      <c r="I5294" s="17">
        <v>12673</v>
      </c>
      <c r="J5294" s="17">
        <v>1728</v>
      </c>
      <c r="K5294" s="17">
        <v>960</v>
      </c>
      <c r="L5294" s="17">
        <v>1596</v>
      </c>
      <c r="M5294" s="17">
        <v>2044</v>
      </c>
      <c r="N5294" s="17">
        <v>207</v>
      </c>
      <c r="O5294" s="17">
        <v>747</v>
      </c>
      <c r="P5294" s="17">
        <v>282</v>
      </c>
      <c r="Q5294" s="33">
        <v>29</v>
      </c>
    </row>
    <row r="5295" spans="4:17" ht="25" x14ac:dyDescent="0.3">
      <c r="D5295" s="93"/>
      <c r="E5295" s="3" t="s">
        <v>2290</v>
      </c>
      <c r="F5295" s="4"/>
      <c r="G5295" s="5">
        <v>9309</v>
      </c>
      <c r="H5295" s="7">
        <v>5408</v>
      </c>
      <c r="I5295" s="1">
        <v>7220</v>
      </c>
      <c r="J5295" s="1">
        <v>1076</v>
      </c>
      <c r="K5295" s="1">
        <v>542</v>
      </c>
      <c r="L5295" s="1">
        <v>1043</v>
      </c>
      <c r="M5295" s="1">
        <v>1078</v>
      </c>
      <c r="N5295" s="1">
        <v>166</v>
      </c>
      <c r="O5295" s="1">
        <v>286</v>
      </c>
      <c r="P5295" s="1">
        <v>99</v>
      </c>
      <c r="Q5295" s="6">
        <v>37</v>
      </c>
    </row>
    <row r="5296" spans="4:17" ht="25" x14ac:dyDescent="0.3">
      <c r="D5296" s="93"/>
      <c r="E5296" s="3" t="s">
        <v>2291</v>
      </c>
      <c r="F5296" s="4"/>
      <c r="G5296" s="5">
        <v>3102</v>
      </c>
      <c r="H5296" s="7">
        <v>1754</v>
      </c>
      <c r="I5296" s="1">
        <v>2420</v>
      </c>
      <c r="J5296" s="1">
        <v>341</v>
      </c>
      <c r="K5296" s="1">
        <v>178</v>
      </c>
      <c r="L5296" s="1">
        <v>361</v>
      </c>
      <c r="M5296" s="1">
        <v>374</v>
      </c>
      <c r="N5296" s="1">
        <v>56</v>
      </c>
      <c r="O5296" s="1">
        <v>77</v>
      </c>
      <c r="P5296" s="1">
        <v>29</v>
      </c>
      <c r="Q5296" s="6">
        <v>5</v>
      </c>
    </row>
    <row r="5297" spans="4:17" x14ac:dyDescent="0.3">
      <c r="D5297" s="93"/>
      <c r="E5297" s="3" t="s">
        <v>2292</v>
      </c>
      <c r="F5297" s="4"/>
      <c r="G5297" s="5">
        <v>2283</v>
      </c>
      <c r="H5297" s="7">
        <v>1340</v>
      </c>
      <c r="I5297" s="1">
        <v>1696</v>
      </c>
      <c r="J5297" s="1">
        <v>236</v>
      </c>
      <c r="K5297" s="1">
        <v>132</v>
      </c>
      <c r="L5297" s="1">
        <v>247</v>
      </c>
      <c r="M5297" s="1">
        <v>248</v>
      </c>
      <c r="N5297" s="1">
        <v>37</v>
      </c>
      <c r="O5297" s="1">
        <v>76</v>
      </c>
      <c r="P5297" s="1">
        <v>20</v>
      </c>
      <c r="Q5297" s="6">
        <v>10</v>
      </c>
    </row>
    <row r="5298" spans="4:17" x14ac:dyDescent="0.3">
      <c r="D5298" s="93"/>
      <c r="E5298" s="3" t="s">
        <v>2293</v>
      </c>
      <c r="F5298" s="4"/>
      <c r="G5298" s="5">
        <v>4390</v>
      </c>
      <c r="H5298" s="7">
        <v>2678</v>
      </c>
      <c r="I5298" s="1">
        <v>3258</v>
      </c>
      <c r="J5298" s="1">
        <v>383</v>
      </c>
      <c r="K5298" s="1">
        <v>190</v>
      </c>
      <c r="L5298" s="1">
        <v>414</v>
      </c>
      <c r="M5298" s="1">
        <v>467</v>
      </c>
      <c r="N5298" s="1">
        <v>106</v>
      </c>
      <c r="O5298" s="1">
        <v>165</v>
      </c>
      <c r="P5298" s="1">
        <v>47</v>
      </c>
      <c r="Q5298" s="6">
        <v>18</v>
      </c>
    </row>
    <row r="5299" spans="4:17" x14ac:dyDescent="0.3">
      <c r="D5299" s="93"/>
      <c r="E5299" s="3" t="s">
        <v>2294</v>
      </c>
      <c r="F5299" s="4"/>
      <c r="G5299" s="5">
        <v>1266</v>
      </c>
      <c r="H5299" s="7">
        <v>704</v>
      </c>
      <c r="I5299" s="1">
        <v>992</v>
      </c>
      <c r="J5299" s="1">
        <v>138</v>
      </c>
      <c r="K5299" s="1">
        <v>68</v>
      </c>
      <c r="L5299" s="1">
        <v>140</v>
      </c>
      <c r="M5299" s="1">
        <v>131</v>
      </c>
      <c r="N5299" s="1">
        <v>13</v>
      </c>
      <c r="O5299" s="1">
        <v>18</v>
      </c>
      <c r="P5299" s="1">
        <v>12</v>
      </c>
      <c r="Q5299" s="6">
        <v>0</v>
      </c>
    </row>
    <row r="5300" spans="4:17" x14ac:dyDescent="0.3">
      <c r="D5300" s="93"/>
      <c r="E5300" s="3" t="s">
        <v>2295</v>
      </c>
      <c r="F5300" s="4"/>
      <c r="G5300" s="5">
        <v>2319</v>
      </c>
      <c r="H5300" s="7">
        <v>1327</v>
      </c>
      <c r="I5300" s="1">
        <v>1747</v>
      </c>
      <c r="J5300" s="1">
        <v>360</v>
      </c>
      <c r="K5300" s="1">
        <v>251</v>
      </c>
      <c r="L5300" s="1">
        <v>445</v>
      </c>
      <c r="M5300" s="1">
        <v>284</v>
      </c>
      <c r="N5300" s="1">
        <v>18</v>
      </c>
      <c r="O5300" s="1">
        <v>64</v>
      </c>
      <c r="P5300" s="1">
        <v>8</v>
      </c>
      <c r="Q5300" s="6">
        <v>5</v>
      </c>
    </row>
    <row r="5301" spans="4:17" ht="37.5" x14ac:dyDescent="0.3">
      <c r="D5301" s="93"/>
      <c r="E5301" s="3" t="s">
        <v>2296</v>
      </c>
      <c r="F5301" s="4"/>
      <c r="G5301" s="5">
        <v>2014</v>
      </c>
      <c r="H5301" s="7">
        <v>1028</v>
      </c>
      <c r="I5301" s="1">
        <v>1515</v>
      </c>
      <c r="J5301" s="1">
        <v>275</v>
      </c>
      <c r="K5301" s="1">
        <v>153</v>
      </c>
      <c r="L5301" s="1">
        <v>341</v>
      </c>
      <c r="M5301" s="1">
        <v>321</v>
      </c>
      <c r="N5301" s="1">
        <v>50</v>
      </c>
      <c r="O5301" s="1">
        <v>40</v>
      </c>
      <c r="P5301" s="1">
        <v>19</v>
      </c>
      <c r="Q5301" s="6">
        <v>6</v>
      </c>
    </row>
    <row r="5302" spans="4:17" ht="37.5" x14ac:dyDescent="0.3">
      <c r="D5302" s="93"/>
      <c r="E5302" s="3" t="s">
        <v>2297</v>
      </c>
      <c r="F5302" s="4"/>
      <c r="G5302" s="5">
        <v>8573</v>
      </c>
      <c r="H5302" s="7">
        <v>4831</v>
      </c>
      <c r="I5302" s="1">
        <v>6410</v>
      </c>
      <c r="J5302" s="1">
        <v>843</v>
      </c>
      <c r="K5302" s="1">
        <v>381</v>
      </c>
      <c r="L5302" s="1">
        <v>918</v>
      </c>
      <c r="M5302" s="1">
        <v>881</v>
      </c>
      <c r="N5302" s="1">
        <v>142</v>
      </c>
      <c r="O5302" s="1">
        <v>314</v>
      </c>
      <c r="P5302" s="1">
        <v>98</v>
      </c>
      <c r="Q5302" s="6">
        <v>22</v>
      </c>
    </row>
    <row r="5303" spans="4:17" x14ac:dyDescent="0.3">
      <c r="D5303" s="93"/>
      <c r="E5303" s="3" t="s">
        <v>2287</v>
      </c>
      <c r="F5303" s="4"/>
      <c r="G5303" s="5">
        <v>3628</v>
      </c>
      <c r="H5303" s="7">
        <v>2038</v>
      </c>
      <c r="I5303" s="1">
        <v>2575</v>
      </c>
      <c r="J5303" s="1">
        <v>326</v>
      </c>
      <c r="K5303" s="1">
        <v>150</v>
      </c>
      <c r="L5303" s="1">
        <v>350</v>
      </c>
      <c r="M5303" s="1">
        <v>393</v>
      </c>
      <c r="N5303" s="1">
        <v>163</v>
      </c>
      <c r="O5303" s="1">
        <v>155</v>
      </c>
      <c r="P5303" s="1">
        <v>46</v>
      </c>
      <c r="Q5303" s="6">
        <v>20</v>
      </c>
    </row>
    <row r="5304" spans="4:17" x14ac:dyDescent="0.3">
      <c r="D5304" s="92" t="s">
        <v>2298</v>
      </c>
      <c r="E5304" s="46" t="s">
        <v>833</v>
      </c>
      <c r="F5304" s="47"/>
      <c r="G5304" s="29">
        <v>32722</v>
      </c>
      <c r="H5304" s="32">
        <v>18416</v>
      </c>
      <c r="I5304" s="17">
        <v>24141</v>
      </c>
      <c r="J5304" s="17">
        <v>3328</v>
      </c>
      <c r="K5304" s="17">
        <v>1746</v>
      </c>
      <c r="L5304" s="17">
        <v>3372</v>
      </c>
      <c r="M5304" s="17">
        <v>3603</v>
      </c>
      <c r="N5304" s="17">
        <v>546</v>
      </c>
      <c r="O5304" s="17">
        <v>1218</v>
      </c>
      <c r="P5304" s="17">
        <v>384</v>
      </c>
      <c r="Q5304" s="33">
        <v>117</v>
      </c>
    </row>
    <row r="5305" spans="4:17" x14ac:dyDescent="0.3">
      <c r="D5305" s="93"/>
      <c r="E5305" s="3" t="s">
        <v>834</v>
      </c>
      <c r="F5305" s="4"/>
      <c r="G5305" s="5">
        <v>19147</v>
      </c>
      <c r="H5305" s="7">
        <v>10576</v>
      </c>
      <c r="I5305" s="1">
        <v>14399</v>
      </c>
      <c r="J5305" s="1">
        <v>2031</v>
      </c>
      <c r="K5305" s="1">
        <v>1098</v>
      </c>
      <c r="L5305" s="1">
        <v>2142</v>
      </c>
      <c r="M5305" s="1">
        <v>2216</v>
      </c>
      <c r="N5305" s="1">
        <v>316</v>
      </c>
      <c r="O5305" s="1">
        <v>591</v>
      </c>
      <c r="P5305" s="1">
        <v>240</v>
      </c>
      <c r="Q5305" s="6">
        <v>55</v>
      </c>
    </row>
    <row r="5306" spans="4:17" x14ac:dyDescent="0.3">
      <c r="D5306" s="93"/>
      <c r="E5306" s="3" t="s">
        <v>835</v>
      </c>
      <c r="F5306" s="4"/>
      <c r="G5306" s="5">
        <v>1655</v>
      </c>
      <c r="H5306" s="7">
        <v>912</v>
      </c>
      <c r="I5306" s="1">
        <v>1170</v>
      </c>
      <c r="J5306" s="1">
        <v>191</v>
      </c>
      <c r="K5306" s="1">
        <v>91</v>
      </c>
      <c r="L5306" s="1">
        <v>181</v>
      </c>
      <c r="M5306" s="1">
        <v>226</v>
      </c>
      <c r="N5306" s="1">
        <v>48</v>
      </c>
      <c r="O5306" s="1">
        <v>75</v>
      </c>
      <c r="P5306" s="1">
        <v>18</v>
      </c>
      <c r="Q5306" s="6">
        <v>5</v>
      </c>
    </row>
    <row r="5307" spans="4:17" x14ac:dyDescent="0.3">
      <c r="D5307" s="93"/>
      <c r="E5307" s="3" t="s">
        <v>2287</v>
      </c>
      <c r="F5307" s="4"/>
      <c r="G5307" s="5">
        <v>1576</v>
      </c>
      <c r="H5307" s="7">
        <v>740</v>
      </c>
      <c r="I5307" s="1">
        <v>1073</v>
      </c>
      <c r="J5307" s="1">
        <v>196</v>
      </c>
      <c r="K5307" s="1">
        <v>84</v>
      </c>
      <c r="L5307" s="1">
        <v>219</v>
      </c>
      <c r="M5307" s="1">
        <v>241</v>
      </c>
      <c r="N5307" s="1">
        <v>65</v>
      </c>
      <c r="O5307" s="1">
        <v>71</v>
      </c>
      <c r="P5307" s="1">
        <v>46</v>
      </c>
      <c r="Q5307" s="6">
        <v>17</v>
      </c>
    </row>
    <row r="5308" spans="4:17" x14ac:dyDescent="0.3">
      <c r="D5308" s="92" t="s">
        <v>2299</v>
      </c>
      <c r="E5308" s="46" t="s">
        <v>2300</v>
      </c>
      <c r="F5308" s="47"/>
      <c r="G5308" s="29">
        <v>6558</v>
      </c>
      <c r="H5308" s="32">
        <v>4117</v>
      </c>
      <c r="I5308" s="17">
        <v>4838</v>
      </c>
      <c r="J5308" s="17">
        <v>491</v>
      </c>
      <c r="K5308" s="17">
        <v>274</v>
      </c>
      <c r="L5308" s="17">
        <v>470</v>
      </c>
      <c r="M5308" s="17">
        <v>570</v>
      </c>
      <c r="N5308" s="17">
        <v>94</v>
      </c>
      <c r="O5308" s="17">
        <v>264</v>
      </c>
      <c r="P5308" s="17">
        <v>56</v>
      </c>
      <c r="Q5308" s="33">
        <v>14</v>
      </c>
    </row>
    <row r="5309" spans="4:17" x14ac:dyDescent="0.3">
      <c r="D5309" s="93"/>
      <c r="E5309" s="3" t="s">
        <v>2301</v>
      </c>
      <c r="F5309" s="4"/>
      <c r="G5309" s="5">
        <v>16006</v>
      </c>
      <c r="H5309" s="7">
        <v>9490</v>
      </c>
      <c r="I5309" s="1">
        <v>12357</v>
      </c>
      <c r="J5309" s="1">
        <v>1582</v>
      </c>
      <c r="K5309" s="1">
        <v>797</v>
      </c>
      <c r="L5309" s="1">
        <v>1463</v>
      </c>
      <c r="M5309" s="1">
        <v>1529</v>
      </c>
      <c r="N5309" s="1">
        <v>206</v>
      </c>
      <c r="O5309" s="1">
        <v>481</v>
      </c>
      <c r="P5309" s="1">
        <v>124</v>
      </c>
      <c r="Q5309" s="6">
        <v>21</v>
      </c>
    </row>
    <row r="5310" spans="4:17" x14ac:dyDescent="0.3">
      <c r="D5310" s="93"/>
      <c r="E5310" s="3" t="s">
        <v>2302</v>
      </c>
      <c r="F5310" s="4"/>
      <c r="G5310" s="5">
        <v>24125</v>
      </c>
      <c r="H5310" s="7">
        <v>13162</v>
      </c>
      <c r="I5310" s="1">
        <v>17782</v>
      </c>
      <c r="J5310" s="1">
        <v>2440</v>
      </c>
      <c r="K5310" s="1">
        <v>1218</v>
      </c>
      <c r="L5310" s="1">
        <v>2554</v>
      </c>
      <c r="M5310" s="1">
        <v>2646</v>
      </c>
      <c r="N5310" s="1">
        <v>461</v>
      </c>
      <c r="O5310" s="1">
        <v>921</v>
      </c>
      <c r="P5310" s="1">
        <v>371</v>
      </c>
      <c r="Q5310" s="6">
        <v>98</v>
      </c>
    </row>
    <row r="5311" spans="4:17" x14ac:dyDescent="0.3">
      <c r="D5311" s="93"/>
      <c r="E5311" s="3" t="s">
        <v>2303</v>
      </c>
      <c r="F5311" s="4"/>
      <c r="G5311" s="5">
        <v>6494</v>
      </c>
      <c r="H5311" s="7">
        <v>3125</v>
      </c>
      <c r="I5311" s="1">
        <v>4647</v>
      </c>
      <c r="J5311" s="1">
        <v>971</v>
      </c>
      <c r="K5311" s="1">
        <v>554</v>
      </c>
      <c r="L5311" s="1">
        <v>1036</v>
      </c>
      <c r="M5311" s="1">
        <v>1088</v>
      </c>
      <c r="N5311" s="1">
        <v>132</v>
      </c>
      <c r="O5311" s="1">
        <v>206</v>
      </c>
      <c r="P5311" s="1">
        <v>81</v>
      </c>
      <c r="Q5311" s="6">
        <v>23</v>
      </c>
    </row>
    <row r="5312" spans="4:17" x14ac:dyDescent="0.3">
      <c r="D5312" s="93"/>
      <c r="E5312" s="3" t="s">
        <v>2304</v>
      </c>
      <c r="F5312" s="4"/>
      <c r="G5312" s="5">
        <v>1611</v>
      </c>
      <c r="H5312" s="7">
        <v>618</v>
      </c>
      <c r="I5312" s="1">
        <v>976</v>
      </c>
      <c r="J5312" s="1">
        <v>231</v>
      </c>
      <c r="K5312" s="1">
        <v>164</v>
      </c>
      <c r="L5312" s="1">
        <v>331</v>
      </c>
      <c r="M5312" s="1">
        <v>414</v>
      </c>
      <c r="N5312" s="1">
        <v>61</v>
      </c>
      <c r="O5312" s="1">
        <v>72</v>
      </c>
      <c r="P5312" s="1">
        <v>36</v>
      </c>
      <c r="Q5312" s="6">
        <v>15</v>
      </c>
    </row>
    <row r="5313" spans="4:17" x14ac:dyDescent="0.3">
      <c r="D5313" s="93"/>
      <c r="E5313" s="3" t="s">
        <v>22</v>
      </c>
      <c r="F5313" s="4"/>
      <c r="G5313" s="5">
        <v>164</v>
      </c>
      <c r="H5313" s="7">
        <v>70</v>
      </c>
      <c r="I5313" s="1">
        <v>102</v>
      </c>
      <c r="J5313" s="1">
        <v>21</v>
      </c>
      <c r="K5313" s="1">
        <v>10</v>
      </c>
      <c r="L5313" s="1">
        <v>34</v>
      </c>
      <c r="M5313" s="1">
        <v>23</v>
      </c>
      <c r="N5313" s="1">
        <v>5</v>
      </c>
      <c r="O5313" s="1">
        <v>7</v>
      </c>
      <c r="P5313" s="1">
        <v>14</v>
      </c>
      <c r="Q5313" s="6">
        <v>2</v>
      </c>
    </row>
    <row r="5314" spans="4:17" x14ac:dyDescent="0.3">
      <c r="D5314" s="92" t="s">
        <v>2305</v>
      </c>
      <c r="E5314" s="46" t="s">
        <v>2306</v>
      </c>
      <c r="F5314" s="47"/>
      <c r="G5314" s="29">
        <v>10458</v>
      </c>
      <c r="H5314" s="32">
        <v>6546</v>
      </c>
      <c r="I5314" s="17">
        <v>8173</v>
      </c>
      <c r="J5314" s="17">
        <v>928</v>
      </c>
      <c r="K5314" s="17">
        <v>502</v>
      </c>
      <c r="L5314" s="17">
        <v>1009</v>
      </c>
      <c r="M5314" s="17">
        <v>1077</v>
      </c>
      <c r="N5314" s="17">
        <v>205</v>
      </c>
      <c r="O5314" s="17">
        <v>271</v>
      </c>
      <c r="P5314" s="17">
        <v>84</v>
      </c>
      <c r="Q5314" s="33">
        <v>49</v>
      </c>
    </row>
    <row r="5315" spans="4:17" ht="25" x14ac:dyDescent="0.3">
      <c r="D5315" s="93"/>
      <c r="E5315" s="3" t="s">
        <v>2307</v>
      </c>
      <c r="F5315" s="4"/>
      <c r="G5315" s="5">
        <v>9695</v>
      </c>
      <c r="H5315" s="7">
        <v>5698</v>
      </c>
      <c r="I5315" s="1">
        <v>7592</v>
      </c>
      <c r="J5315" s="1">
        <v>1024</v>
      </c>
      <c r="K5315" s="1">
        <v>530</v>
      </c>
      <c r="L5315" s="1">
        <v>1075</v>
      </c>
      <c r="M5315" s="1">
        <v>980</v>
      </c>
      <c r="N5315" s="1">
        <v>189</v>
      </c>
      <c r="O5315" s="1">
        <v>289</v>
      </c>
      <c r="P5315" s="1">
        <v>84</v>
      </c>
      <c r="Q5315" s="6">
        <v>42</v>
      </c>
    </row>
    <row r="5316" spans="4:17" ht="25" x14ac:dyDescent="0.3">
      <c r="D5316" s="93"/>
      <c r="E5316" s="3" t="s">
        <v>2308</v>
      </c>
      <c r="F5316" s="4"/>
      <c r="G5316" s="5">
        <v>12771</v>
      </c>
      <c r="H5316" s="7">
        <v>6847</v>
      </c>
      <c r="I5316" s="1">
        <v>9484</v>
      </c>
      <c r="J5316" s="1">
        <v>1405</v>
      </c>
      <c r="K5316" s="1">
        <v>691</v>
      </c>
      <c r="L5316" s="1">
        <v>1421</v>
      </c>
      <c r="M5316" s="1">
        <v>1484</v>
      </c>
      <c r="N5316" s="1">
        <v>239</v>
      </c>
      <c r="O5316" s="1">
        <v>444</v>
      </c>
      <c r="P5316" s="1">
        <v>174</v>
      </c>
      <c r="Q5316" s="6">
        <v>38</v>
      </c>
    </row>
    <row r="5317" spans="4:17" x14ac:dyDescent="0.3">
      <c r="D5317" s="93"/>
      <c r="E5317" s="3" t="s">
        <v>2309</v>
      </c>
      <c r="F5317" s="4"/>
      <c r="G5317" s="5">
        <v>12862</v>
      </c>
      <c r="H5317" s="7">
        <v>6889</v>
      </c>
      <c r="I5317" s="1">
        <v>9217</v>
      </c>
      <c r="J5317" s="1">
        <v>1452</v>
      </c>
      <c r="K5317" s="1">
        <v>776</v>
      </c>
      <c r="L5317" s="1">
        <v>1485</v>
      </c>
      <c r="M5317" s="1">
        <v>1615</v>
      </c>
      <c r="N5317" s="1">
        <v>205</v>
      </c>
      <c r="O5317" s="1">
        <v>455</v>
      </c>
      <c r="P5317" s="1">
        <v>181</v>
      </c>
      <c r="Q5317" s="6">
        <v>30</v>
      </c>
    </row>
    <row r="5318" spans="4:17" x14ac:dyDescent="0.3">
      <c r="D5318" s="93"/>
      <c r="E5318" s="3" t="s">
        <v>2310</v>
      </c>
      <c r="F5318" s="4"/>
      <c r="G5318" s="5">
        <v>8460</v>
      </c>
      <c r="H5318" s="7">
        <v>4265</v>
      </c>
      <c r="I5318" s="1">
        <v>5787</v>
      </c>
      <c r="J5318" s="1">
        <v>877</v>
      </c>
      <c r="K5318" s="1">
        <v>492</v>
      </c>
      <c r="L5318" s="1">
        <v>860</v>
      </c>
      <c r="M5318" s="1">
        <v>1040</v>
      </c>
      <c r="N5318" s="1">
        <v>113</v>
      </c>
      <c r="O5318" s="1">
        <v>443</v>
      </c>
      <c r="P5318" s="1">
        <v>123</v>
      </c>
      <c r="Q5318" s="6">
        <v>29</v>
      </c>
    </row>
    <row r="5319" spans="4:17" x14ac:dyDescent="0.3">
      <c r="D5319" s="92" t="s">
        <v>2311</v>
      </c>
      <c r="E5319" s="46" t="s">
        <v>2306</v>
      </c>
      <c r="F5319" s="47"/>
      <c r="G5319" s="29">
        <v>6247</v>
      </c>
      <c r="H5319" s="32">
        <v>3893</v>
      </c>
      <c r="I5319" s="17">
        <v>4710</v>
      </c>
      <c r="J5319" s="17">
        <v>569</v>
      </c>
      <c r="K5319" s="17">
        <v>287</v>
      </c>
      <c r="L5319" s="17">
        <v>583</v>
      </c>
      <c r="M5319" s="17">
        <v>641</v>
      </c>
      <c r="N5319" s="17">
        <v>116</v>
      </c>
      <c r="O5319" s="17">
        <v>213</v>
      </c>
      <c r="P5319" s="17">
        <v>58</v>
      </c>
      <c r="Q5319" s="33">
        <v>30</v>
      </c>
    </row>
    <row r="5320" spans="4:17" ht="25" x14ac:dyDescent="0.3">
      <c r="D5320" s="93"/>
      <c r="E5320" s="3" t="s">
        <v>2307</v>
      </c>
      <c r="F5320" s="4"/>
      <c r="G5320" s="5">
        <v>7751</v>
      </c>
      <c r="H5320" s="7">
        <v>4413</v>
      </c>
      <c r="I5320" s="1">
        <v>5754</v>
      </c>
      <c r="J5320" s="1">
        <v>789</v>
      </c>
      <c r="K5320" s="1">
        <v>377</v>
      </c>
      <c r="L5320" s="1">
        <v>734</v>
      </c>
      <c r="M5320" s="1">
        <v>806</v>
      </c>
      <c r="N5320" s="1">
        <v>151</v>
      </c>
      <c r="O5320" s="1">
        <v>248</v>
      </c>
      <c r="P5320" s="1">
        <v>85</v>
      </c>
      <c r="Q5320" s="6">
        <v>24</v>
      </c>
    </row>
    <row r="5321" spans="4:17" ht="25" x14ac:dyDescent="0.3">
      <c r="D5321" s="93"/>
      <c r="E5321" s="3" t="s">
        <v>2308</v>
      </c>
      <c r="F5321" s="4"/>
      <c r="G5321" s="5">
        <v>11247</v>
      </c>
      <c r="H5321" s="7">
        <v>6112</v>
      </c>
      <c r="I5321" s="1">
        <v>8213</v>
      </c>
      <c r="J5321" s="1">
        <v>1080</v>
      </c>
      <c r="K5321" s="1">
        <v>617</v>
      </c>
      <c r="L5321" s="1">
        <v>1100</v>
      </c>
      <c r="M5321" s="1">
        <v>1257</v>
      </c>
      <c r="N5321" s="1">
        <v>174</v>
      </c>
      <c r="O5321" s="1">
        <v>422</v>
      </c>
      <c r="P5321" s="1">
        <v>144</v>
      </c>
      <c r="Q5321" s="6">
        <v>38</v>
      </c>
    </row>
    <row r="5322" spans="4:17" x14ac:dyDescent="0.3">
      <c r="D5322" s="93"/>
      <c r="E5322" s="3" t="s">
        <v>2309</v>
      </c>
      <c r="F5322" s="4"/>
      <c r="G5322" s="5">
        <v>11179</v>
      </c>
      <c r="H5322" s="7">
        <v>5679</v>
      </c>
      <c r="I5322" s="1">
        <v>7906</v>
      </c>
      <c r="J5322" s="1">
        <v>1136</v>
      </c>
      <c r="K5322" s="1">
        <v>626</v>
      </c>
      <c r="L5322" s="1">
        <v>1222</v>
      </c>
      <c r="M5322" s="1">
        <v>1358</v>
      </c>
      <c r="N5322" s="1">
        <v>208</v>
      </c>
      <c r="O5322" s="1">
        <v>491</v>
      </c>
      <c r="P5322" s="1">
        <v>165</v>
      </c>
      <c r="Q5322" s="6">
        <v>44</v>
      </c>
    </row>
    <row r="5323" spans="4:17" x14ac:dyDescent="0.3">
      <c r="D5323" s="93"/>
      <c r="E5323" s="3" t="s">
        <v>2310</v>
      </c>
      <c r="F5323" s="4"/>
      <c r="G5323" s="5">
        <v>2253</v>
      </c>
      <c r="H5323" s="7">
        <v>1003</v>
      </c>
      <c r="I5323" s="1">
        <v>1463</v>
      </c>
      <c r="J5323" s="1">
        <v>231</v>
      </c>
      <c r="K5323" s="1">
        <v>139</v>
      </c>
      <c r="L5323" s="1">
        <v>275</v>
      </c>
      <c r="M5323" s="1">
        <v>340</v>
      </c>
      <c r="N5323" s="1">
        <v>42</v>
      </c>
      <c r="O5323" s="1">
        <v>122</v>
      </c>
      <c r="P5323" s="1">
        <v>48</v>
      </c>
      <c r="Q5323" s="6">
        <v>8</v>
      </c>
    </row>
    <row r="5324" spans="4:17" x14ac:dyDescent="0.3">
      <c r="D5324" s="93"/>
      <c r="E5324" s="3" t="s">
        <v>2312</v>
      </c>
      <c r="F5324" s="4"/>
      <c r="G5324" s="5">
        <v>15996</v>
      </c>
      <c r="H5324" s="7">
        <v>9358</v>
      </c>
      <c r="I5324" s="1">
        <v>12480</v>
      </c>
      <c r="J5324" s="1">
        <v>1914</v>
      </c>
      <c r="K5324" s="1">
        <v>960</v>
      </c>
      <c r="L5324" s="1">
        <v>1963</v>
      </c>
      <c r="M5324" s="1">
        <v>1841</v>
      </c>
      <c r="N5324" s="1">
        <v>252</v>
      </c>
      <c r="O5324" s="1">
        <v>434</v>
      </c>
      <c r="P5324" s="1">
        <v>164</v>
      </c>
      <c r="Q5324" s="6">
        <v>48</v>
      </c>
    </row>
    <row r="5325" spans="4:17" x14ac:dyDescent="0.3">
      <c r="D5325" s="92" t="s">
        <v>2313</v>
      </c>
      <c r="E5325" s="46" t="s">
        <v>2314</v>
      </c>
      <c r="F5325" s="47"/>
      <c r="G5325" s="29">
        <v>17873</v>
      </c>
      <c r="H5325" s="32">
        <v>12264</v>
      </c>
      <c r="I5325" s="17">
        <v>13371</v>
      </c>
      <c r="J5325" s="17">
        <v>1073</v>
      </c>
      <c r="K5325" s="17">
        <v>494</v>
      </c>
      <c r="L5325" s="17">
        <v>983</v>
      </c>
      <c r="M5325" s="17">
        <v>1043</v>
      </c>
      <c r="N5325" s="17">
        <v>226</v>
      </c>
      <c r="O5325" s="17">
        <v>733</v>
      </c>
      <c r="P5325" s="17">
        <v>114</v>
      </c>
      <c r="Q5325" s="33">
        <v>40</v>
      </c>
    </row>
    <row r="5326" spans="4:17" x14ac:dyDescent="0.3">
      <c r="D5326" s="93"/>
      <c r="E5326" s="3" t="s">
        <v>2315</v>
      </c>
      <c r="F5326" s="4"/>
      <c r="G5326" s="5">
        <v>16144</v>
      </c>
      <c r="H5326" s="7">
        <v>9474</v>
      </c>
      <c r="I5326" s="1">
        <v>12582</v>
      </c>
      <c r="J5326" s="1">
        <v>1587</v>
      </c>
      <c r="K5326" s="1">
        <v>804</v>
      </c>
      <c r="L5326" s="1">
        <v>1509</v>
      </c>
      <c r="M5326" s="1">
        <v>1477</v>
      </c>
      <c r="N5326" s="1">
        <v>224</v>
      </c>
      <c r="O5326" s="1">
        <v>496</v>
      </c>
      <c r="P5326" s="1">
        <v>148</v>
      </c>
      <c r="Q5326" s="6">
        <v>22</v>
      </c>
    </row>
    <row r="5327" spans="4:17" x14ac:dyDescent="0.3">
      <c r="D5327" s="93"/>
      <c r="E5327" s="3" t="s">
        <v>2316</v>
      </c>
      <c r="F5327" s="4"/>
      <c r="G5327" s="5">
        <v>15559</v>
      </c>
      <c r="H5327" s="7">
        <v>6978</v>
      </c>
      <c r="I5327" s="1">
        <v>11237</v>
      </c>
      <c r="J5327" s="1">
        <v>2055</v>
      </c>
      <c r="K5327" s="1">
        <v>1091</v>
      </c>
      <c r="L5327" s="1">
        <v>2148</v>
      </c>
      <c r="M5327" s="1">
        <v>2243</v>
      </c>
      <c r="N5327" s="1">
        <v>335</v>
      </c>
      <c r="O5327" s="1">
        <v>601</v>
      </c>
      <c r="P5327" s="1">
        <v>278</v>
      </c>
      <c r="Q5327" s="6">
        <v>73</v>
      </c>
    </row>
    <row r="5328" spans="4:17" x14ac:dyDescent="0.3">
      <c r="D5328" s="93"/>
      <c r="E5328" s="3" t="s">
        <v>2317</v>
      </c>
      <c r="F5328" s="4"/>
      <c r="G5328" s="5">
        <v>4388</v>
      </c>
      <c r="H5328" s="7">
        <v>1612</v>
      </c>
      <c r="I5328" s="1">
        <v>3018</v>
      </c>
      <c r="J5328" s="1">
        <v>825</v>
      </c>
      <c r="K5328" s="1">
        <v>500</v>
      </c>
      <c r="L5328" s="1">
        <v>995</v>
      </c>
      <c r="M5328" s="1">
        <v>1137</v>
      </c>
      <c r="N5328" s="1">
        <v>122</v>
      </c>
      <c r="O5328" s="1">
        <v>89</v>
      </c>
      <c r="P5328" s="1">
        <v>80</v>
      </c>
      <c r="Q5328" s="6">
        <v>9</v>
      </c>
    </row>
    <row r="5329" spans="2:17" x14ac:dyDescent="0.3">
      <c r="D5329" s="93"/>
      <c r="E5329" s="3" t="s">
        <v>2318</v>
      </c>
      <c r="F5329" s="4"/>
      <c r="G5329" s="5">
        <v>735</v>
      </c>
      <c r="H5329" s="7">
        <v>218</v>
      </c>
      <c r="I5329" s="1">
        <v>381</v>
      </c>
      <c r="J5329" s="1">
        <v>145</v>
      </c>
      <c r="K5329" s="1">
        <v>96</v>
      </c>
      <c r="L5329" s="1">
        <v>188</v>
      </c>
      <c r="M5329" s="1">
        <v>291</v>
      </c>
      <c r="N5329" s="1">
        <v>41</v>
      </c>
      <c r="O5329" s="1">
        <v>24</v>
      </c>
      <c r="P5329" s="1">
        <v>21</v>
      </c>
      <c r="Q5329" s="6">
        <v>2</v>
      </c>
    </row>
    <row r="5330" spans="2:17" x14ac:dyDescent="0.3">
      <c r="D5330" s="93"/>
      <c r="E5330" s="3" t="s">
        <v>22</v>
      </c>
      <c r="F5330" s="4"/>
      <c r="G5330" s="5">
        <v>351</v>
      </c>
      <c r="H5330" s="7">
        <v>99</v>
      </c>
      <c r="I5330" s="1">
        <v>195</v>
      </c>
      <c r="J5330" s="1">
        <v>59</v>
      </c>
      <c r="K5330" s="1">
        <v>36</v>
      </c>
      <c r="L5330" s="1">
        <v>88</v>
      </c>
      <c r="M5330" s="1">
        <v>86</v>
      </c>
      <c r="N5330" s="1">
        <v>28</v>
      </c>
      <c r="O5330" s="1">
        <v>11</v>
      </c>
      <c r="P5330" s="1">
        <v>42</v>
      </c>
      <c r="Q5330" s="6">
        <v>8</v>
      </c>
    </row>
    <row r="5331" spans="2:17" x14ac:dyDescent="0.3">
      <c r="D5331" s="92" t="s">
        <v>2319</v>
      </c>
      <c r="E5331" s="46" t="s">
        <v>2320</v>
      </c>
      <c r="F5331" s="47"/>
      <c r="G5331" s="29">
        <v>12816</v>
      </c>
      <c r="H5331" s="32">
        <v>8991</v>
      </c>
      <c r="I5331" s="17">
        <v>9606</v>
      </c>
      <c r="J5331" s="17">
        <v>777</v>
      </c>
      <c r="K5331" s="17">
        <v>357</v>
      </c>
      <c r="L5331" s="17">
        <v>721</v>
      </c>
      <c r="M5331" s="17">
        <v>705</v>
      </c>
      <c r="N5331" s="17">
        <v>177</v>
      </c>
      <c r="O5331" s="17">
        <v>498</v>
      </c>
      <c r="P5331" s="17">
        <v>68</v>
      </c>
      <c r="Q5331" s="33">
        <v>34</v>
      </c>
    </row>
    <row r="5332" spans="2:17" x14ac:dyDescent="0.3">
      <c r="D5332" s="93"/>
      <c r="E5332" s="3" t="s">
        <v>2321</v>
      </c>
      <c r="F5332" s="4"/>
      <c r="G5332" s="5">
        <v>28132</v>
      </c>
      <c r="H5332" s="7">
        <v>16293</v>
      </c>
      <c r="I5332" s="1">
        <v>21714</v>
      </c>
      <c r="J5332" s="1">
        <v>2800</v>
      </c>
      <c r="K5332" s="1">
        <v>1419</v>
      </c>
      <c r="L5332" s="1">
        <v>2757</v>
      </c>
      <c r="M5332" s="1">
        <v>2594</v>
      </c>
      <c r="N5332" s="1">
        <v>389</v>
      </c>
      <c r="O5332" s="1">
        <v>942</v>
      </c>
      <c r="P5332" s="1">
        <v>285</v>
      </c>
      <c r="Q5332" s="6">
        <v>62</v>
      </c>
    </row>
    <row r="5333" spans="2:17" x14ac:dyDescent="0.3">
      <c r="D5333" s="93"/>
      <c r="E5333" s="3" t="s">
        <v>2322</v>
      </c>
      <c r="F5333" s="4"/>
      <c r="G5333" s="5">
        <v>8290</v>
      </c>
      <c r="H5333" s="7">
        <v>3316</v>
      </c>
      <c r="I5333" s="1">
        <v>5740</v>
      </c>
      <c r="J5333" s="1">
        <v>1178</v>
      </c>
      <c r="K5333" s="1">
        <v>654</v>
      </c>
      <c r="L5333" s="1">
        <v>1288</v>
      </c>
      <c r="M5333" s="1">
        <v>1414</v>
      </c>
      <c r="N5333" s="1">
        <v>232</v>
      </c>
      <c r="O5333" s="1">
        <v>320</v>
      </c>
      <c r="P5333" s="1">
        <v>190</v>
      </c>
      <c r="Q5333" s="6">
        <v>34</v>
      </c>
    </row>
    <row r="5334" spans="2:17" x14ac:dyDescent="0.3">
      <c r="D5334" s="93"/>
      <c r="E5334" s="3" t="s">
        <v>2323</v>
      </c>
      <c r="F5334" s="4"/>
      <c r="G5334" s="5">
        <v>3666</v>
      </c>
      <c r="H5334" s="7">
        <v>1417</v>
      </c>
      <c r="I5334" s="1">
        <v>2531</v>
      </c>
      <c r="J5334" s="1">
        <v>599</v>
      </c>
      <c r="K5334" s="1">
        <v>363</v>
      </c>
      <c r="L5334" s="1">
        <v>692</v>
      </c>
      <c r="M5334" s="1">
        <v>827</v>
      </c>
      <c r="N5334" s="1">
        <v>86</v>
      </c>
      <c r="O5334" s="1">
        <v>114</v>
      </c>
      <c r="P5334" s="1">
        <v>56</v>
      </c>
      <c r="Q5334" s="6">
        <v>12</v>
      </c>
    </row>
    <row r="5335" spans="2:17" x14ac:dyDescent="0.3">
      <c r="D5335" s="93"/>
      <c r="E5335" s="3" t="s">
        <v>2324</v>
      </c>
      <c r="F5335" s="4"/>
      <c r="G5335" s="5">
        <v>1820</v>
      </c>
      <c r="H5335" s="7">
        <v>535</v>
      </c>
      <c r="I5335" s="1">
        <v>1032</v>
      </c>
      <c r="J5335" s="1">
        <v>333</v>
      </c>
      <c r="K5335" s="1">
        <v>197</v>
      </c>
      <c r="L5335" s="1">
        <v>364</v>
      </c>
      <c r="M5335" s="1">
        <v>645</v>
      </c>
      <c r="N5335" s="1">
        <v>69</v>
      </c>
      <c r="O5335" s="1">
        <v>68</v>
      </c>
      <c r="P5335" s="1">
        <v>49</v>
      </c>
      <c r="Q5335" s="6">
        <v>9</v>
      </c>
    </row>
    <row r="5336" spans="2:17" x14ac:dyDescent="0.3">
      <c r="D5336" s="94"/>
      <c r="E5336" s="52" t="s">
        <v>22</v>
      </c>
      <c r="F5336" s="48"/>
      <c r="G5336" s="49">
        <v>309</v>
      </c>
      <c r="H5336" s="61">
        <v>90</v>
      </c>
      <c r="I5336" s="28">
        <v>156</v>
      </c>
      <c r="J5336" s="28">
        <v>53</v>
      </c>
      <c r="K5336" s="28">
        <v>29</v>
      </c>
      <c r="L5336" s="28">
        <v>82</v>
      </c>
      <c r="M5336" s="28">
        <v>87</v>
      </c>
      <c r="N5336" s="28">
        <v>23</v>
      </c>
      <c r="O5336" s="28">
        <v>13</v>
      </c>
      <c r="P5336" s="28">
        <v>35</v>
      </c>
      <c r="Q5336" s="62">
        <v>4</v>
      </c>
    </row>
    <row r="5338" spans="2:17" x14ac:dyDescent="0.3">
      <c r="B5338" s="35" t="str">
        <f xml:space="preserve"> HYPERLINK("#'目次'!B84", "[78]")</f>
        <v>[78]</v>
      </c>
      <c r="C5338" s="25" t="s">
        <v>1951</v>
      </c>
    </row>
    <row r="5341" spans="2:17" x14ac:dyDescent="0.3">
      <c r="C5341" s="25" t="s">
        <v>2085</v>
      </c>
    </row>
    <row r="5342" spans="2:17" ht="62.5" x14ac:dyDescent="0.3">
      <c r="E5342" s="95"/>
      <c r="F5342" s="96"/>
      <c r="G5342" s="37" t="s">
        <v>16</v>
      </c>
      <c r="H5342" s="41" t="s">
        <v>1952</v>
      </c>
      <c r="I5342" s="18" t="s">
        <v>1953</v>
      </c>
      <c r="J5342" s="18" t="s">
        <v>1954</v>
      </c>
      <c r="K5342" s="18" t="s">
        <v>1955</v>
      </c>
      <c r="L5342" s="18" t="s">
        <v>1956</v>
      </c>
      <c r="M5342" s="18" t="s">
        <v>1957</v>
      </c>
      <c r="N5342" s="18" t="s">
        <v>836</v>
      </c>
      <c r="O5342" s="18" t="s">
        <v>1958</v>
      </c>
      <c r="P5342" s="18" t="s">
        <v>22</v>
      </c>
      <c r="Q5342" s="34" t="s">
        <v>23</v>
      </c>
    </row>
    <row r="5343" spans="2:17" x14ac:dyDescent="0.3">
      <c r="E5343" s="97"/>
      <c r="F5343" s="98"/>
      <c r="G5343" s="40"/>
      <c r="H5343" s="36"/>
      <c r="I5343" s="19"/>
      <c r="J5343" s="19"/>
      <c r="K5343" s="19"/>
      <c r="L5343" s="19"/>
      <c r="M5343" s="19"/>
      <c r="N5343" s="19"/>
      <c r="O5343" s="19"/>
      <c r="P5343" s="19"/>
      <c r="Q5343" s="39"/>
    </row>
    <row r="5344" spans="2:17" x14ac:dyDescent="0.3">
      <c r="E5344" s="54" t="s">
        <v>16</v>
      </c>
      <c r="F5344" s="50"/>
      <c r="G5344" s="38">
        <v>55336</v>
      </c>
      <c r="H5344" s="20">
        <v>30732</v>
      </c>
      <c r="I5344" s="20">
        <v>40892</v>
      </c>
      <c r="J5344" s="20">
        <v>5766</v>
      </c>
      <c r="K5344" s="20">
        <v>3035</v>
      </c>
      <c r="L5344" s="20">
        <v>5934</v>
      </c>
      <c r="M5344" s="20">
        <v>6319</v>
      </c>
      <c r="N5344" s="20">
        <v>993</v>
      </c>
      <c r="O5344" s="20">
        <v>1970</v>
      </c>
      <c r="P5344" s="20">
        <v>693</v>
      </c>
      <c r="Q5344" s="51">
        <v>248</v>
      </c>
    </row>
    <row r="5345" spans="5:17" ht="25" x14ac:dyDescent="0.3">
      <c r="E5345" s="3" t="s">
        <v>2092</v>
      </c>
      <c r="F5345" s="4"/>
      <c r="G5345" s="29">
        <v>1365</v>
      </c>
      <c r="H5345" s="32">
        <v>398</v>
      </c>
      <c r="I5345" s="17">
        <v>692</v>
      </c>
      <c r="J5345" s="17">
        <v>285</v>
      </c>
      <c r="K5345" s="17">
        <v>188</v>
      </c>
      <c r="L5345" s="17">
        <v>295</v>
      </c>
      <c r="M5345" s="17">
        <v>514</v>
      </c>
      <c r="N5345" s="17">
        <v>47</v>
      </c>
      <c r="O5345" s="17">
        <v>61</v>
      </c>
      <c r="P5345" s="17">
        <v>34</v>
      </c>
      <c r="Q5345" s="33">
        <v>3</v>
      </c>
    </row>
    <row r="5346" spans="5:17" x14ac:dyDescent="0.3">
      <c r="E5346" s="3" t="s">
        <v>2093</v>
      </c>
      <c r="F5346" s="4"/>
      <c r="G5346" s="5">
        <v>3091</v>
      </c>
      <c r="H5346" s="7">
        <v>1224</v>
      </c>
      <c r="I5346" s="1">
        <v>2039</v>
      </c>
      <c r="J5346" s="1">
        <v>440</v>
      </c>
      <c r="K5346" s="1">
        <v>334</v>
      </c>
      <c r="L5346" s="1">
        <v>479</v>
      </c>
      <c r="M5346" s="1">
        <v>623</v>
      </c>
      <c r="N5346" s="1">
        <v>64</v>
      </c>
      <c r="O5346" s="1">
        <v>125</v>
      </c>
      <c r="P5346" s="1">
        <v>71</v>
      </c>
      <c r="Q5346" s="6">
        <v>10</v>
      </c>
    </row>
    <row r="5347" spans="5:17" x14ac:dyDescent="0.3">
      <c r="E5347" s="3" t="s">
        <v>2094</v>
      </c>
      <c r="F5347" s="4"/>
      <c r="G5347" s="5">
        <v>6002</v>
      </c>
      <c r="H5347" s="7">
        <v>2793</v>
      </c>
      <c r="I5347" s="1">
        <v>4254</v>
      </c>
      <c r="J5347" s="1">
        <v>679</v>
      </c>
      <c r="K5347" s="1">
        <v>465</v>
      </c>
      <c r="L5347" s="1">
        <v>681</v>
      </c>
      <c r="M5347" s="1">
        <v>799</v>
      </c>
      <c r="N5347" s="1">
        <v>102</v>
      </c>
      <c r="O5347" s="1">
        <v>258</v>
      </c>
      <c r="P5347" s="1">
        <v>83</v>
      </c>
      <c r="Q5347" s="6">
        <v>4</v>
      </c>
    </row>
    <row r="5348" spans="5:17" x14ac:dyDescent="0.3">
      <c r="E5348" s="3" t="s">
        <v>2095</v>
      </c>
      <c r="F5348" s="4"/>
      <c r="G5348" s="5">
        <v>9804</v>
      </c>
      <c r="H5348" s="7">
        <v>5622</v>
      </c>
      <c r="I5348" s="1">
        <v>6792</v>
      </c>
      <c r="J5348" s="1">
        <v>689</v>
      </c>
      <c r="K5348" s="1">
        <v>333</v>
      </c>
      <c r="L5348" s="1">
        <v>557</v>
      </c>
      <c r="M5348" s="1">
        <v>743</v>
      </c>
      <c r="N5348" s="1">
        <v>115</v>
      </c>
      <c r="O5348" s="1">
        <v>608</v>
      </c>
      <c r="P5348" s="1">
        <v>132</v>
      </c>
      <c r="Q5348" s="6">
        <v>16</v>
      </c>
    </row>
    <row r="5349" spans="5:17" x14ac:dyDescent="0.3">
      <c r="E5349" s="3" t="s">
        <v>2096</v>
      </c>
      <c r="F5349" s="4"/>
      <c r="G5349" s="5">
        <v>5132</v>
      </c>
      <c r="H5349" s="7">
        <v>3595</v>
      </c>
      <c r="I5349" s="1">
        <v>3315</v>
      </c>
      <c r="J5349" s="1">
        <v>233</v>
      </c>
      <c r="K5349" s="1">
        <v>97</v>
      </c>
      <c r="L5349" s="1">
        <v>161</v>
      </c>
      <c r="M5349" s="1">
        <v>260</v>
      </c>
      <c r="N5349" s="1">
        <v>54</v>
      </c>
      <c r="O5349" s="1">
        <v>345</v>
      </c>
      <c r="P5349" s="1">
        <v>43</v>
      </c>
      <c r="Q5349" s="6">
        <v>10</v>
      </c>
    </row>
    <row r="5350" spans="5:17" x14ac:dyDescent="0.3">
      <c r="E5350" s="3" t="s">
        <v>992</v>
      </c>
      <c r="F5350" s="4"/>
      <c r="G5350" s="5">
        <v>381</v>
      </c>
      <c r="H5350" s="7">
        <v>112</v>
      </c>
      <c r="I5350" s="1">
        <v>151</v>
      </c>
      <c r="J5350" s="1">
        <v>38</v>
      </c>
      <c r="K5350" s="1">
        <v>19</v>
      </c>
      <c r="L5350" s="1">
        <v>29</v>
      </c>
      <c r="M5350" s="1">
        <v>54</v>
      </c>
      <c r="N5350" s="1">
        <v>23</v>
      </c>
      <c r="O5350" s="1">
        <v>53</v>
      </c>
      <c r="P5350" s="1">
        <v>61</v>
      </c>
      <c r="Q5350" s="6">
        <v>4</v>
      </c>
    </row>
    <row r="5351" spans="5:17" ht="25" x14ac:dyDescent="0.3">
      <c r="E5351" s="3" t="s">
        <v>2097</v>
      </c>
      <c r="F5351" s="4"/>
      <c r="G5351" s="5">
        <v>2347</v>
      </c>
      <c r="H5351" s="7">
        <v>712</v>
      </c>
      <c r="I5351" s="1">
        <v>1563</v>
      </c>
      <c r="J5351" s="1">
        <v>592</v>
      </c>
      <c r="K5351" s="1">
        <v>338</v>
      </c>
      <c r="L5351" s="1">
        <v>755</v>
      </c>
      <c r="M5351" s="1">
        <v>804</v>
      </c>
      <c r="N5351" s="1">
        <v>90</v>
      </c>
      <c r="O5351" s="1">
        <v>18</v>
      </c>
      <c r="P5351" s="1">
        <v>29</v>
      </c>
      <c r="Q5351" s="6">
        <v>7</v>
      </c>
    </row>
    <row r="5352" spans="5:17" x14ac:dyDescent="0.3">
      <c r="E5352" s="3" t="s">
        <v>2098</v>
      </c>
      <c r="F5352" s="4"/>
      <c r="G5352" s="5">
        <v>3862</v>
      </c>
      <c r="H5352" s="7">
        <v>1726</v>
      </c>
      <c r="I5352" s="1">
        <v>3067</v>
      </c>
      <c r="J5352" s="1">
        <v>694</v>
      </c>
      <c r="K5352" s="1">
        <v>346</v>
      </c>
      <c r="L5352" s="1">
        <v>808</v>
      </c>
      <c r="M5352" s="1">
        <v>655</v>
      </c>
      <c r="N5352" s="1">
        <v>93</v>
      </c>
      <c r="O5352" s="1">
        <v>46</v>
      </c>
      <c r="P5352" s="1">
        <v>55</v>
      </c>
      <c r="Q5352" s="6">
        <v>6</v>
      </c>
    </row>
    <row r="5353" spans="5:17" x14ac:dyDescent="0.3">
      <c r="E5353" s="3" t="s">
        <v>2099</v>
      </c>
      <c r="F5353" s="4"/>
      <c r="G5353" s="5">
        <v>7841</v>
      </c>
      <c r="H5353" s="7">
        <v>4302</v>
      </c>
      <c r="I5353" s="1">
        <v>6609</v>
      </c>
      <c r="J5353" s="1">
        <v>1046</v>
      </c>
      <c r="K5353" s="1">
        <v>518</v>
      </c>
      <c r="L5353" s="1">
        <v>1128</v>
      </c>
      <c r="M5353" s="1">
        <v>839</v>
      </c>
      <c r="N5353" s="1">
        <v>133</v>
      </c>
      <c r="O5353" s="1">
        <v>81</v>
      </c>
      <c r="P5353" s="1">
        <v>57</v>
      </c>
      <c r="Q5353" s="6">
        <v>12</v>
      </c>
    </row>
    <row r="5354" spans="5:17" x14ac:dyDescent="0.3">
      <c r="E5354" s="3" t="s">
        <v>2100</v>
      </c>
      <c r="F5354" s="4"/>
      <c r="G5354" s="5">
        <v>9237</v>
      </c>
      <c r="H5354" s="7">
        <v>6020</v>
      </c>
      <c r="I5354" s="1">
        <v>7720</v>
      </c>
      <c r="J5354" s="1">
        <v>693</v>
      </c>
      <c r="K5354" s="1">
        <v>233</v>
      </c>
      <c r="L5354" s="1">
        <v>662</v>
      </c>
      <c r="M5354" s="1">
        <v>602</v>
      </c>
      <c r="N5354" s="1">
        <v>143</v>
      </c>
      <c r="O5354" s="1">
        <v>172</v>
      </c>
      <c r="P5354" s="1">
        <v>44</v>
      </c>
      <c r="Q5354" s="6">
        <v>15</v>
      </c>
    </row>
    <row r="5355" spans="5:17" x14ac:dyDescent="0.3">
      <c r="E5355" s="3" t="s">
        <v>2101</v>
      </c>
      <c r="F5355" s="4"/>
      <c r="G5355" s="5">
        <v>5019</v>
      </c>
      <c r="H5355" s="7">
        <v>3735</v>
      </c>
      <c r="I5355" s="1">
        <v>4001</v>
      </c>
      <c r="J5355" s="1">
        <v>208</v>
      </c>
      <c r="K5355" s="1">
        <v>86</v>
      </c>
      <c r="L5355" s="1">
        <v>215</v>
      </c>
      <c r="M5355" s="1">
        <v>214</v>
      </c>
      <c r="N5355" s="1">
        <v>61</v>
      </c>
      <c r="O5355" s="1">
        <v>142</v>
      </c>
      <c r="P5355" s="1">
        <v>15</v>
      </c>
      <c r="Q5355" s="6">
        <v>7</v>
      </c>
    </row>
    <row r="5356" spans="5:17" x14ac:dyDescent="0.3">
      <c r="E5356" s="3" t="s">
        <v>998</v>
      </c>
      <c r="F5356" s="4"/>
      <c r="G5356" s="5">
        <v>490</v>
      </c>
      <c r="H5356" s="7">
        <v>212</v>
      </c>
      <c r="I5356" s="1">
        <v>301</v>
      </c>
      <c r="J5356" s="1">
        <v>70</v>
      </c>
      <c r="K5356" s="1">
        <v>23</v>
      </c>
      <c r="L5356" s="1">
        <v>54</v>
      </c>
      <c r="M5356" s="1">
        <v>87</v>
      </c>
      <c r="N5356" s="1">
        <v>28</v>
      </c>
      <c r="O5356" s="1">
        <v>20</v>
      </c>
      <c r="P5356" s="1">
        <v>47</v>
      </c>
      <c r="Q5356" s="6">
        <v>8</v>
      </c>
    </row>
    <row r="5357" spans="5:17" ht="25" x14ac:dyDescent="0.3">
      <c r="E5357" s="3" t="s">
        <v>2102</v>
      </c>
      <c r="F5357" s="4"/>
      <c r="G5357" s="5">
        <v>70</v>
      </c>
      <c r="H5357" s="7">
        <v>20</v>
      </c>
      <c r="I5357" s="1">
        <v>40</v>
      </c>
      <c r="J5357" s="1">
        <v>24</v>
      </c>
      <c r="K5357" s="1">
        <v>16</v>
      </c>
      <c r="L5357" s="1">
        <v>28</v>
      </c>
      <c r="M5357" s="1">
        <v>30</v>
      </c>
      <c r="N5357" s="1">
        <v>6</v>
      </c>
      <c r="O5357" s="1">
        <v>2</v>
      </c>
      <c r="P5357" s="1">
        <v>2</v>
      </c>
      <c r="Q5357" s="6">
        <v>0</v>
      </c>
    </row>
    <row r="5358" spans="5:17" x14ac:dyDescent="0.3">
      <c r="E5358" s="3" t="s">
        <v>2103</v>
      </c>
      <c r="F5358" s="4"/>
      <c r="G5358" s="5">
        <v>54</v>
      </c>
      <c r="H5358" s="7">
        <v>21</v>
      </c>
      <c r="I5358" s="1">
        <v>36</v>
      </c>
      <c r="J5358" s="1">
        <v>12</v>
      </c>
      <c r="K5358" s="1">
        <v>3</v>
      </c>
      <c r="L5358" s="1">
        <v>17</v>
      </c>
      <c r="M5358" s="1">
        <v>13</v>
      </c>
      <c r="N5358" s="1">
        <v>4</v>
      </c>
      <c r="O5358" s="1">
        <v>1</v>
      </c>
      <c r="P5358" s="1">
        <v>1</v>
      </c>
      <c r="Q5358" s="6">
        <v>2</v>
      </c>
    </row>
    <row r="5359" spans="5:17" x14ac:dyDescent="0.3">
      <c r="E5359" s="3" t="s">
        <v>2104</v>
      </c>
      <c r="F5359" s="4"/>
      <c r="G5359" s="5">
        <v>103</v>
      </c>
      <c r="H5359" s="7">
        <v>47</v>
      </c>
      <c r="I5359" s="1">
        <v>70</v>
      </c>
      <c r="J5359" s="1">
        <v>21</v>
      </c>
      <c r="K5359" s="1">
        <v>12</v>
      </c>
      <c r="L5359" s="1">
        <v>20</v>
      </c>
      <c r="M5359" s="1">
        <v>19</v>
      </c>
      <c r="N5359" s="1">
        <v>4</v>
      </c>
      <c r="O5359" s="1">
        <v>5</v>
      </c>
      <c r="P5359" s="1">
        <v>1</v>
      </c>
      <c r="Q5359" s="6">
        <v>0</v>
      </c>
    </row>
    <row r="5360" spans="5:17" x14ac:dyDescent="0.3">
      <c r="E5360" s="3" t="s">
        <v>2105</v>
      </c>
      <c r="F5360" s="4"/>
      <c r="G5360" s="5">
        <v>104</v>
      </c>
      <c r="H5360" s="7">
        <v>54</v>
      </c>
      <c r="I5360" s="1">
        <v>78</v>
      </c>
      <c r="J5360" s="1">
        <v>14</v>
      </c>
      <c r="K5360" s="1">
        <v>11</v>
      </c>
      <c r="L5360" s="1">
        <v>16</v>
      </c>
      <c r="M5360" s="1">
        <v>17</v>
      </c>
      <c r="N5360" s="1">
        <v>3</v>
      </c>
      <c r="O5360" s="1">
        <v>6</v>
      </c>
      <c r="P5360" s="1">
        <v>0</v>
      </c>
      <c r="Q5360" s="6">
        <v>3</v>
      </c>
    </row>
    <row r="5361" spans="2:17" x14ac:dyDescent="0.3">
      <c r="E5361" s="3" t="s">
        <v>2106</v>
      </c>
      <c r="F5361" s="4"/>
      <c r="G5361" s="5">
        <v>45</v>
      </c>
      <c r="H5361" s="7">
        <v>28</v>
      </c>
      <c r="I5361" s="1">
        <v>33</v>
      </c>
      <c r="J5361" s="1">
        <v>4</v>
      </c>
      <c r="K5361" s="1">
        <v>1</v>
      </c>
      <c r="L5361" s="1">
        <v>4</v>
      </c>
      <c r="M5361" s="1">
        <v>6</v>
      </c>
      <c r="N5361" s="1">
        <v>2</v>
      </c>
      <c r="O5361" s="1">
        <v>2</v>
      </c>
      <c r="P5361" s="1">
        <v>0</v>
      </c>
      <c r="Q5361" s="6">
        <v>1</v>
      </c>
    </row>
    <row r="5362" spans="2:17" x14ac:dyDescent="0.3">
      <c r="E5362" s="3" t="s">
        <v>1004</v>
      </c>
      <c r="F5362" s="4"/>
      <c r="G5362" s="5">
        <v>22</v>
      </c>
      <c r="H5362" s="7">
        <v>9</v>
      </c>
      <c r="I5362" s="1">
        <v>11</v>
      </c>
      <c r="J5362" s="1">
        <v>0</v>
      </c>
      <c r="K5362" s="1">
        <v>1</v>
      </c>
      <c r="L5362" s="1">
        <v>2</v>
      </c>
      <c r="M5362" s="1">
        <v>1</v>
      </c>
      <c r="N5362" s="1">
        <v>1</v>
      </c>
      <c r="O5362" s="1">
        <v>4</v>
      </c>
      <c r="P5362" s="1">
        <v>1</v>
      </c>
      <c r="Q5362" s="6">
        <v>1</v>
      </c>
    </row>
    <row r="5363" spans="2:17" ht="25" x14ac:dyDescent="0.3">
      <c r="E5363" s="3" t="s">
        <v>2107</v>
      </c>
      <c r="F5363" s="4"/>
      <c r="G5363" s="5">
        <v>1751</v>
      </c>
      <c r="H5363" s="7">
        <v>496</v>
      </c>
      <c r="I5363" s="1">
        <v>959</v>
      </c>
      <c r="J5363" s="1">
        <v>392</v>
      </c>
      <c r="K5363" s="1">
        <v>279</v>
      </c>
      <c r="L5363" s="1">
        <v>393</v>
      </c>
      <c r="M5363" s="1">
        <v>599</v>
      </c>
      <c r="N5363" s="1">
        <v>52</v>
      </c>
      <c r="O5363" s="1">
        <v>62</v>
      </c>
      <c r="P5363" s="1">
        <v>40</v>
      </c>
      <c r="Q5363" s="6">
        <v>3</v>
      </c>
    </row>
    <row r="5364" spans="2:17" ht="25" x14ac:dyDescent="0.3">
      <c r="E5364" s="3" t="s">
        <v>2108</v>
      </c>
      <c r="F5364" s="4"/>
      <c r="G5364" s="5">
        <v>11170</v>
      </c>
      <c r="H5364" s="7">
        <v>5146</v>
      </c>
      <c r="I5364" s="1">
        <v>7656</v>
      </c>
      <c r="J5364" s="1">
        <v>1322</v>
      </c>
      <c r="K5364" s="1">
        <v>841</v>
      </c>
      <c r="L5364" s="1">
        <v>1298</v>
      </c>
      <c r="M5364" s="1">
        <v>1608</v>
      </c>
      <c r="N5364" s="1">
        <v>180</v>
      </c>
      <c r="O5364" s="1">
        <v>549</v>
      </c>
      <c r="P5364" s="1">
        <v>172</v>
      </c>
      <c r="Q5364" s="6">
        <v>15</v>
      </c>
    </row>
    <row r="5365" spans="2:17" ht="25" x14ac:dyDescent="0.3">
      <c r="E5365" s="3" t="s">
        <v>2109</v>
      </c>
      <c r="F5365" s="4"/>
      <c r="G5365" s="5">
        <v>8852</v>
      </c>
      <c r="H5365" s="7">
        <v>5458</v>
      </c>
      <c r="I5365" s="1">
        <v>6141</v>
      </c>
      <c r="J5365" s="1">
        <v>463</v>
      </c>
      <c r="K5365" s="1">
        <v>232</v>
      </c>
      <c r="L5365" s="1">
        <v>361</v>
      </c>
      <c r="M5365" s="1">
        <v>528</v>
      </c>
      <c r="N5365" s="1">
        <v>97</v>
      </c>
      <c r="O5365" s="1">
        <v>542</v>
      </c>
      <c r="P5365" s="1">
        <v>106</v>
      </c>
      <c r="Q5365" s="6">
        <v>13</v>
      </c>
    </row>
    <row r="5366" spans="2:17" ht="25" x14ac:dyDescent="0.3">
      <c r="E5366" s="3" t="s">
        <v>2110</v>
      </c>
      <c r="F5366" s="4"/>
      <c r="G5366" s="5">
        <v>3106</v>
      </c>
      <c r="H5366" s="7">
        <v>2368</v>
      </c>
      <c r="I5366" s="1">
        <v>2085</v>
      </c>
      <c r="J5366" s="1">
        <v>101</v>
      </c>
      <c r="K5366" s="1">
        <v>37</v>
      </c>
      <c r="L5366" s="1">
        <v>71</v>
      </c>
      <c r="M5366" s="1">
        <v>114</v>
      </c>
      <c r="N5366" s="1">
        <v>33</v>
      </c>
      <c r="O5366" s="1">
        <v>160</v>
      </c>
      <c r="P5366" s="1">
        <v>15</v>
      </c>
      <c r="Q5366" s="6">
        <v>4</v>
      </c>
    </row>
    <row r="5367" spans="2:17" ht="25" x14ac:dyDescent="0.3">
      <c r="E5367" s="3" t="s">
        <v>2111</v>
      </c>
      <c r="F5367" s="4"/>
      <c r="G5367" s="5">
        <v>3058</v>
      </c>
      <c r="H5367" s="7">
        <v>993</v>
      </c>
      <c r="I5367" s="1">
        <v>2073</v>
      </c>
      <c r="J5367" s="1">
        <v>780</v>
      </c>
      <c r="K5367" s="1">
        <v>449</v>
      </c>
      <c r="L5367" s="1">
        <v>958</v>
      </c>
      <c r="M5367" s="1">
        <v>965</v>
      </c>
      <c r="N5367" s="1">
        <v>103</v>
      </c>
      <c r="O5367" s="1">
        <v>36</v>
      </c>
      <c r="P5367" s="1">
        <v>39</v>
      </c>
      <c r="Q5367" s="6">
        <v>7</v>
      </c>
    </row>
    <row r="5368" spans="2:17" ht="25" x14ac:dyDescent="0.3">
      <c r="E5368" s="3" t="s">
        <v>2112</v>
      </c>
      <c r="F5368" s="4"/>
      <c r="G5368" s="5">
        <v>13191</v>
      </c>
      <c r="H5368" s="7">
        <v>7061</v>
      </c>
      <c r="I5368" s="1">
        <v>10985</v>
      </c>
      <c r="J5368" s="1">
        <v>1842</v>
      </c>
      <c r="K5368" s="1">
        <v>850</v>
      </c>
      <c r="L5368" s="1">
        <v>1998</v>
      </c>
      <c r="M5368" s="1">
        <v>1578</v>
      </c>
      <c r="N5368" s="1">
        <v>242</v>
      </c>
      <c r="O5368" s="1">
        <v>149</v>
      </c>
      <c r="P5368" s="1">
        <v>99</v>
      </c>
      <c r="Q5368" s="6">
        <v>18</v>
      </c>
    </row>
    <row r="5369" spans="2:17" ht="25" x14ac:dyDescent="0.3">
      <c r="E5369" s="3" t="s">
        <v>2113</v>
      </c>
      <c r="F5369" s="4"/>
      <c r="G5369" s="5">
        <v>8369</v>
      </c>
      <c r="H5369" s="7">
        <v>5791</v>
      </c>
      <c r="I5369" s="1">
        <v>7015</v>
      </c>
      <c r="J5369" s="1">
        <v>449</v>
      </c>
      <c r="K5369" s="1">
        <v>155</v>
      </c>
      <c r="L5369" s="1">
        <v>453</v>
      </c>
      <c r="M5369" s="1">
        <v>409</v>
      </c>
      <c r="N5369" s="1">
        <v>102</v>
      </c>
      <c r="O5369" s="1">
        <v>177</v>
      </c>
      <c r="P5369" s="1">
        <v>39</v>
      </c>
      <c r="Q5369" s="6">
        <v>6</v>
      </c>
    </row>
    <row r="5370" spans="2:17" ht="25" x14ac:dyDescent="0.3">
      <c r="E5370" s="3" t="s">
        <v>2114</v>
      </c>
      <c r="F5370" s="4"/>
      <c r="G5370" s="5">
        <v>3008</v>
      </c>
      <c r="H5370" s="7">
        <v>2388</v>
      </c>
      <c r="I5370" s="1">
        <v>2437</v>
      </c>
      <c r="J5370" s="1">
        <v>72</v>
      </c>
      <c r="K5370" s="1">
        <v>27</v>
      </c>
      <c r="L5370" s="1">
        <v>63</v>
      </c>
      <c r="M5370" s="1">
        <v>72</v>
      </c>
      <c r="N5370" s="1">
        <v>34</v>
      </c>
      <c r="O5370" s="1">
        <v>61</v>
      </c>
      <c r="P5370" s="1">
        <v>3</v>
      </c>
      <c r="Q5370" s="6">
        <v>6</v>
      </c>
    </row>
    <row r="5371" spans="2:17" ht="25" x14ac:dyDescent="0.3">
      <c r="E5371" s="3" t="s">
        <v>2115</v>
      </c>
      <c r="F5371" s="4"/>
      <c r="G5371" s="5">
        <v>80</v>
      </c>
      <c r="H5371" s="7">
        <v>25</v>
      </c>
      <c r="I5371" s="1">
        <v>47</v>
      </c>
      <c r="J5371" s="1">
        <v>29</v>
      </c>
      <c r="K5371" s="1">
        <v>17</v>
      </c>
      <c r="L5371" s="1">
        <v>33</v>
      </c>
      <c r="M5371" s="1">
        <v>37</v>
      </c>
      <c r="N5371" s="1">
        <v>5</v>
      </c>
      <c r="O5371" s="1">
        <v>1</v>
      </c>
      <c r="P5371" s="1">
        <v>1</v>
      </c>
      <c r="Q5371" s="6">
        <v>0</v>
      </c>
    </row>
    <row r="5372" spans="2:17" ht="25" x14ac:dyDescent="0.3">
      <c r="E5372" s="3" t="s">
        <v>2116</v>
      </c>
      <c r="F5372" s="4"/>
      <c r="G5372" s="5">
        <v>160</v>
      </c>
      <c r="H5372" s="7">
        <v>69</v>
      </c>
      <c r="I5372" s="1">
        <v>107</v>
      </c>
      <c r="J5372" s="1">
        <v>32</v>
      </c>
      <c r="K5372" s="1">
        <v>22</v>
      </c>
      <c r="L5372" s="1">
        <v>32</v>
      </c>
      <c r="M5372" s="1">
        <v>33</v>
      </c>
      <c r="N5372" s="1">
        <v>8</v>
      </c>
      <c r="O5372" s="1">
        <v>6</v>
      </c>
      <c r="P5372" s="1">
        <v>1</v>
      </c>
      <c r="Q5372" s="6">
        <v>3</v>
      </c>
    </row>
    <row r="5373" spans="2:17" ht="25" x14ac:dyDescent="0.3">
      <c r="E5373" s="3" t="s">
        <v>2117</v>
      </c>
      <c r="F5373" s="4"/>
      <c r="G5373" s="5">
        <v>89</v>
      </c>
      <c r="H5373" s="7">
        <v>55</v>
      </c>
      <c r="I5373" s="1">
        <v>75</v>
      </c>
      <c r="J5373" s="1">
        <v>6</v>
      </c>
      <c r="K5373" s="1">
        <v>4</v>
      </c>
      <c r="L5373" s="1">
        <v>11</v>
      </c>
      <c r="M5373" s="1">
        <v>6</v>
      </c>
      <c r="N5373" s="1">
        <v>2</v>
      </c>
      <c r="O5373" s="1">
        <v>5</v>
      </c>
      <c r="P5373" s="1">
        <v>0</v>
      </c>
      <c r="Q5373" s="6">
        <v>3</v>
      </c>
    </row>
    <row r="5374" spans="2:17" ht="25" x14ac:dyDescent="0.3">
      <c r="E5374" s="52" t="s">
        <v>2118</v>
      </c>
      <c r="F5374" s="48"/>
      <c r="G5374" s="49">
        <v>13</v>
      </c>
      <c r="H5374" s="61">
        <v>6</v>
      </c>
      <c r="I5374" s="28">
        <v>10</v>
      </c>
      <c r="J5374" s="28">
        <v>2</v>
      </c>
      <c r="K5374" s="28">
        <v>0</v>
      </c>
      <c r="L5374" s="28">
        <v>1</v>
      </c>
      <c r="M5374" s="28">
        <v>3</v>
      </c>
      <c r="N5374" s="28">
        <v>0</v>
      </c>
      <c r="O5374" s="28">
        <v>0</v>
      </c>
      <c r="P5374" s="28">
        <v>0</v>
      </c>
      <c r="Q5374" s="62">
        <v>0</v>
      </c>
    </row>
    <row r="5376" spans="2:17" x14ac:dyDescent="0.3">
      <c r="B5376" s="35" t="str">
        <f xml:space="preserve"> HYPERLINK("#'目次'!B85", "[79]")</f>
        <v>[79]</v>
      </c>
      <c r="C5376" s="25" t="s">
        <v>1951</v>
      </c>
    </row>
    <row r="5379" spans="3:17" x14ac:dyDescent="0.3">
      <c r="C5379" s="25" t="s">
        <v>2124</v>
      </c>
    </row>
    <row r="5380" spans="3:17" ht="62.5" x14ac:dyDescent="0.3">
      <c r="E5380" s="95"/>
      <c r="F5380" s="96"/>
      <c r="G5380" s="37" t="s">
        <v>16</v>
      </c>
      <c r="H5380" s="41" t="s">
        <v>1952</v>
      </c>
      <c r="I5380" s="18" t="s">
        <v>1953</v>
      </c>
      <c r="J5380" s="18" t="s">
        <v>1954</v>
      </c>
      <c r="K5380" s="18" t="s">
        <v>1955</v>
      </c>
      <c r="L5380" s="18" t="s">
        <v>1956</v>
      </c>
      <c r="M5380" s="18" t="s">
        <v>1957</v>
      </c>
      <c r="N5380" s="18" t="s">
        <v>836</v>
      </c>
      <c r="O5380" s="18" t="s">
        <v>1958</v>
      </c>
      <c r="P5380" s="18" t="s">
        <v>22</v>
      </c>
      <c r="Q5380" s="34" t="s">
        <v>23</v>
      </c>
    </row>
    <row r="5381" spans="3:17" x14ac:dyDescent="0.3">
      <c r="E5381" s="97"/>
      <c r="F5381" s="98"/>
      <c r="G5381" s="40"/>
      <c r="H5381" s="36"/>
      <c r="I5381" s="19"/>
      <c r="J5381" s="19"/>
      <c r="K5381" s="19"/>
      <c r="L5381" s="19"/>
      <c r="M5381" s="19"/>
      <c r="N5381" s="19"/>
      <c r="O5381" s="19"/>
      <c r="P5381" s="19"/>
      <c r="Q5381" s="39"/>
    </row>
    <row r="5382" spans="3:17" x14ac:dyDescent="0.3">
      <c r="E5382" s="54" t="s">
        <v>16</v>
      </c>
      <c r="F5382" s="50"/>
      <c r="G5382" s="38">
        <v>55336</v>
      </c>
      <c r="H5382" s="20">
        <v>30732</v>
      </c>
      <c r="I5382" s="20">
        <v>40892</v>
      </c>
      <c r="J5382" s="20">
        <v>5766</v>
      </c>
      <c r="K5382" s="20">
        <v>3035</v>
      </c>
      <c r="L5382" s="20">
        <v>5934</v>
      </c>
      <c r="M5382" s="20">
        <v>6319</v>
      </c>
      <c r="N5382" s="20">
        <v>993</v>
      </c>
      <c r="O5382" s="20">
        <v>1970</v>
      </c>
      <c r="P5382" s="20">
        <v>693</v>
      </c>
      <c r="Q5382" s="51">
        <v>248</v>
      </c>
    </row>
    <row r="5383" spans="3:17" ht="25" x14ac:dyDescent="0.3">
      <c r="E5383" s="3" t="s">
        <v>2125</v>
      </c>
      <c r="F5383" s="4"/>
      <c r="G5383" s="29">
        <v>46</v>
      </c>
      <c r="H5383" s="32">
        <v>11</v>
      </c>
      <c r="I5383" s="17">
        <v>34</v>
      </c>
      <c r="J5383" s="17">
        <v>3</v>
      </c>
      <c r="K5383" s="17">
        <v>9</v>
      </c>
      <c r="L5383" s="17">
        <v>15</v>
      </c>
      <c r="M5383" s="17">
        <v>12</v>
      </c>
      <c r="N5383" s="17">
        <v>1</v>
      </c>
      <c r="O5383" s="17">
        <v>1</v>
      </c>
      <c r="P5383" s="17">
        <v>0</v>
      </c>
      <c r="Q5383" s="33">
        <v>0</v>
      </c>
    </row>
    <row r="5384" spans="3:17" x14ac:dyDescent="0.3">
      <c r="E5384" s="3" t="s">
        <v>2126</v>
      </c>
      <c r="F5384" s="4"/>
      <c r="G5384" s="5">
        <v>81</v>
      </c>
      <c r="H5384" s="7">
        <v>39</v>
      </c>
      <c r="I5384" s="1">
        <v>49</v>
      </c>
      <c r="J5384" s="1">
        <v>17</v>
      </c>
      <c r="K5384" s="1">
        <v>11</v>
      </c>
      <c r="L5384" s="1">
        <v>19</v>
      </c>
      <c r="M5384" s="1">
        <v>17</v>
      </c>
      <c r="N5384" s="1">
        <v>0</v>
      </c>
      <c r="O5384" s="1">
        <v>2</v>
      </c>
      <c r="P5384" s="1">
        <v>1</v>
      </c>
      <c r="Q5384" s="6">
        <v>0</v>
      </c>
    </row>
    <row r="5385" spans="3:17" x14ac:dyDescent="0.3">
      <c r="E5385" s="3" t="s">
        <v>2127</v>
      </c>
      <c r="F5385" s="4"/>
      <c r="G5385" s="5">
        <v>131</v>
      </c>
      <c r="H5385" s="7">
        <v>65</v>
      </c>
      <c r="I5385" s="1">
        <v>86</v>
      </c>
      <c r="J5385" s="1">
        <v>19</v>
      </c>
      <c r="K5385" s="1">
        <v>19</v>
      </c>
      <c r="L5385" s="1">
        <v>35</v>
      </c>
      <c r="M5385" s="1">
        <v>10</v>
      </c>
      <c r="N5385" s="1">
        <v>1</v>
      </c>
      <c r="O5385" s="1">
        <v>6</v>
      </c>
      <c r="P5385" s="1">
        <v>0</v>
      </c>
      <c r="Q5385" s="6">
        <v>0</v>
      </c>
    </row>
    <row r="5386" spans="3:17" x14ac:dyDescent="0.3">
      <c r="E5386" s="3" t="s">
        <v>2128</v>
      </c>
      <c r="F5386" s="4"/>
      <c r="G5386" s="5">
        <v>127</v>
      </c>
      <c r="H5386" s="7">
        <v>85</v>
      </c>
      <c r="I5386" s="1">
        <v>90</v>
      </c>
      <c r="J5386" s="1">
        <v>14</v>
      </c>
      <c r="K5386" s="1">
        <v>17</v>
      </c>
      <c r="L5386" s="1">
        <v>13</v>
      </c>
      <c r="M5386" s="1">
        <v>8</v>
      </c>
      <c r="N5386" s="1">
        <v>0</v>
      </c>
      <c r="O5386" s="1">
        <v>4</v>
      </c>
      <c r="P5386" s="1">
        <v>1</v>
      </c>
      <c r="Q5386" s="6">
        <v>0</v>
      </c>
    </row>
    <row r="5387" spans="3:17" x14ac:dyDescent="0.3">
      <c r="E5387" s="3" t="s">
        <v>2129</v>
      </c>
      <c r="F5387" s="4"/>
      <c r="G5387" s="5">
        <v>65</v>
      </c>
      <c r="H5387" s="7">
        <v>51</v>
      </c>
      <c r="I5387" s="1">
        <v>45</v>
      </c>
      <c r="J5387" s="1">
        <v>2</v>
      </c>
      <c r="K5387" s="1">
        <v>2</v>
      </c>
      <c r="L5387" s="1">
        <v>5</v>
      </c>
      <c r="M5387" s="1">
        <v>3</v>
      </c>
      <c r="N5387" s="1">
        <v>0</v>
      </c>
      <c r="O5387" s="1">
        <v>1</v>
      </c>
      <c r="P5387" s="1">
        <v>0</v>
      </c>
      <c r="Q5387" s="6">
        <v>1</v>
      </c>
    </row>
    <row r="5388" spans="3:17" x14ac:dyDescent="0.3">
      <c r="E5388" s="3" t="s">
        <v>1013</v>
      </c>
      <c r="F5388" s="4"/>
      <c r="G5388" s="5">
        <v>4</v>
      </c>
      <c r="H5388" s="7">
        <v>3</v>
      </c>
      <c r="I5388" s="1">
        <v>2</v>
      </c>
      <c r="J5388" s="1">
        <v>1</v>
      </c>
      <c r="K5388" s="1">
        <v>1</v>
      </c>
      <c r="L5388" s="1">
        <v>0</v>
      </c>
      <c r="M5388" s="1">
        <v>1</v>
      </c>
      <c r="N5388" s="1">
        <v>0</v>
      </c>
      <c r="O5388" s="1">
        <v>1</v>
      </c>
      <c r="P5388" s="1">
        <v>0</v>
      </c>
      <c r="Q5388" s="6">
        <v>0</v>
      </c>
    </row>
    <row r="5389" spans="3:17" ht="25" x14ac:dyDescent="0.3">
      <c r="E5389" s="3" t="s">
        <v>2130</v>
      </c>
      <c r="F5389" s="4"/>
      <c r="G5389" s="5">
        <v>359</v>
      </c>
      <c r="H5389" s="7">
        <v>122</v>
      </c>
      <c r="I5389" s="1">
        <v>237</v>
      </c>
      <c r="J5389" s="1">
        <v>104</v>
      </c>
      <c r="K5389" s="1">
        <v>65</v>
      </c>
      <c r="L5389" s="1">
        <v>131</v>
      </c>
      <c r="M5389" s="1">
        <v>116</v>
      </c>
      <c r="N5389" s="1">
        <v>4</v>
      </c>
      <c r="O5389" s="1">
        <v>8</v>
      </c>
      <c r="P5389" s="1">
        <v>1</v>
      </c>
      <c r="Q5389" s="6">
        <v>1</v>
      </c>
    </row>
    <row r="5390" spans="3:17" x14ac:dyDescent="0.3">
      <c r="E5390" s="3" t="s">
        <v>2131</v>
      </c>
      <c r="F5390" s="4"/>
      <c r="G5390" s="5">
        <v>494</v>
      </c>
      <c r="H5390" s="7">
        <v>225</v>
      </c>
      <c r="I5390" s="1">
        <v>368</v>
      </c>
      <c r="J5390" s="1">
        <v>106</v>
      </c>
      <c r="K5390" s="1">
        <v>59</v>
      </c>
      <c r="L5390" s="1">
        <v>120</v>
      </c>
      <c r="M5390" s="1">
        <v>76</v>
      </c>
      <c r="N5390" s="1">
        <v>6</v>
      </c>
      <c r="O5390" s="1">
        <v>11</v>
      </c>
      <c r="P5390" s="1">
        <v>4</v>
      </c>
      <c r="Q5390" s="6">
        <v>2</v>
      </c>
    </row>
    <row r="5391" spans="3:17" x14ac:dyDescent="0.3">
      <c r="E5391" s="3" t="s">
        <v>2132</v>
      </c>
      <c r="F5391" s="4"/>
      <c r="G5391" s="5">
        <v>973</v>
      </c>
      <c r="H5391" s="7">
        <v>503</v>
      </c>
      <c r="I5391" s="1">
        <v>778</v>
      </c>
      <c r="J5391" s="1">
        <v>140</v>
      </c>
      <c r="K5391" s="1">
        <v>96</v>
      </c>
      <c r="L5391" s="1">
        <v>161</v>
      </c>
      <c r="M5391" s="1">
        <v>89</v>
      </c>
      <c r="N5391" s="1">
        <v>4</v>
      </c>
      <c r="O5391" s="1">
        <v>16</v>
      </c>
      <c r="P5391" s="1">
        <v>5</v>
      </c>
      <c r="Q5391" s="6">
        <v>0</v>
      </c>
    </row>
    <row r="5392" spans="3:17" x14ac:dyDescent="0.3">
      <c r="E5392" s="3" t="s">
        <v>2133</v>
      </c>
      <c r="F5392" s="4"/>
      <c r="G5392" s="5">
        <v>904</v>
      </c>
      <c r="H5392" s="7">
        <v>565</v>
      </c>
      <c r="I5392" s="1">
        <v>703</v>
      </c>
      <c r="J5392" s="1">
        <v>89</v>
      </c>
      <c r="K5392" s="1">
        <v>44</v>
      </c>
      <c r="L5392" s="1">
        <v>75</v>
      </c>
      <c r="M5392" s="1">
        <v>50</v>
      </c>
      <c r="N5392" s="1">
        <v>3</v>
      </c>
      <c r="O5392" s="1">
        <v>31</v>
      </c>
      <c r="P5392" s="1">
        <v>2</v>
      </c>
      <c r="Q5392" s="6">
        <v>1</v>
      </c>
    </row>
    <row r="5393" spans="5:17" x14ac:dyDescent="0.3">
      <c r="E5393" s="3" t="s">
        <v>2134</v>
      </c>
      <c r="F5393" s="4"/>
      <c r="G5393" s="5">
        <v>509</v>
      </c>
      <c r="H5393" s="7">
        <v>365</v>
      </c>
      <c r="I5393" s="1">
        <v>377</v>
      </c>
      <c r="J5393" s="1">
        <v>33</v>
      </c>
      <c r="K5393" s="1">
        <v>11</v>
      </c>
      <c r="L5393" s="1">
        <v>23</v>
      </c>
      <c r="M5393" s="1">
        <v>24</v>
      </c>
      <c r="N5393" s="1">
        <v>2</v>
      </c>
      <c r="O5393" s="1">
        <v>29</v>
      </c>
      <c r="P5393" s="1">
        <v>2</v>
      </c>
      <c r="Q5393" s="6">
        <v>0</v>
      </c>
    </row>
    <row r="5394" spans="5:17" x14ac:dyDescent="0.3">
      <c r="E5394" s="3" t="s">
        <v>1019</v>
      </c>
      <c r="F5394" s="4"/>
      <c r="G5394" s="5">
        <v>33</v>
      </c>
      <c r="H5394" s="7">
        <v>12</v>
      </c>
      <c r="I5394" s="1">
        <v>18</v>
      </c>
      <c r="J5394" s="1">
        <v>9</v>
      </c>
      <c r="K5394" s="1">
        <v>4</v>
      </c>
      <c r="L5394" s="1">
        <v>9</v>
      </c>
      <c r="M5394" s="1">
        <v>5</v>
      </c>
      <c r="N5394" s="1">
        <v>1</v>
      </c>
      <c r="O5394" s="1">
        <v>3</v>
      </c>
      <c r="P5394" s="1">
        <v>1</v>
      </c>
      <c r="Q5394" s="6">
        <v>2</v>
      </c>
    </row>
    <row r="5395" spans="5:17" ht="25" x14ac:dyDescent="0.3">
      <c r="E5395" s="3" t="s">
        <v>2135</v>
      </c>
      <c r="F5395" s="4"/>
      <c r="G5395" s="5">
        <v>814</v>
      </c>
      <c r="H5395" s="7">
        <v>248</v>
      </c>
      <c r="I5395" s="1">
        <v>493</v>
      </c>
      <c r="J5395" s="1">
        <v>229</v>
      </c>
      <c r="K5395" s="1">
        <v>144</v>
      </c>
      <c r="L5395" s="1">
        <v>287</v>
      </c>
      <c r="M5395" s="1">
        <v>275</v>
      </c>
      <c r="N5395" s="1">
        <v>30</v>
      </c>
      <c r="O5395" s="1">
        <v>9</v>
      </c>
      <c r="P5395" s="1">
        <v>15</v>
      </c>
      <c r="Q5395" s="6">
        <v>3</v>
      </c>
    </row>
    <row r="5396" spans="5:17" x14ac:dyDescent="0.3">
      <c r="E5396" s="3" t="s">
        <v>2136</v>
      </c>
      <c r="F5396" s="4"/>
      <c r="G5396" s="5">
        <v>1430</v>
      </c>
      <c r="H5396" s="7">
        <v>624</v>
      </c>
      <c r="I5396" s="1">
        <v>1081</v>
      </c>
      <c r="J5396" s="1">
        <v>303</v>
      </c>
      <c r="K5396" s="1">
        <v>158</v>
      </c>
      <c r="L5396" s="1">
        <v>300</v>
      </c>
      <c r="M5396" s="1">
        <v>258</v>
      </c>
      <c r="N5396" s="1">
        <v>22</v>
      </c>
      <c r="O5396" s="1">
        <v>27</v>
      </c>
      <c r="P5396" s="1">
        <v>16</v>
      </c>
      <c r="Q5396" s="6">
        <v>2</v>
      </c>
    </row>
    <row r="5397" spans="5:17" x14ac:dyDescent="0.3">
      <c r="E5397" s="3" t="s">
        <v>2137</v>
      </c>
      <c r="F5397" s="4"/>
      <c r="G5397" s="5">
        <v>2460</v>
      </c>
      <c r="H5397" s="7">
        <v>1269</v>
      </c>
      <c r="I5397" s="1">
        <v>1952</v>
      </c>
      <c r="J5397" s="1">
        <v>432</v>
      </c>
      <c r="K5397" s="1">
        <v>199</v>
      </c>
      <c r="L5397" s="1">
        <v>373</v>
      </c>
      <c r="M5397" s="1">
        <v>306</v>
      </c>
      <c r="N5397" s="1">
        <v>22</v>
      </c>
      <c r="O5397" s="1">
        <v>48</v>
      </c>
      <c r="P5397" s="1">
        <v>21</v>
      </c>
      <c r="Q5397" s="6">
        <v>3</v>
      </c>
    </row>
    <row r="5398" spans="5:17" x14ac:dyDescent="0.3">
      <c r="E5398" s="3" t="s">
        <v>2138</v>
      </c>
      <c r="F5398" s="4"/>
      <c r="G5398" s="5">
        <v>2775</v>
      </c>
      <c r="H5398" s="7">
        <v>1724</v>
      </c>
      <c r="I5398" s="1">
        <v>2225</v>
      </c>
      <c r="J5398" s="1">
        <v>310</v>
      </c>
      <c r="K5398" s="1">
        <v>85</v>
      </c>
      <c r="L5398" s="1">
        <v>228</v>
      </c>
      <c r="M5398" s="1">
        <v>209</v>
      </c>
      <c r="N5398" s="1">
        <v>22</v>
      </c>
      <c r="O5398" s="1">
        <v>65</v>
      </c>
      <c r="P5398" s="1">
        <v>22</v>
      </c>
      <c r="Q5398" s="6">
        <v>3</v>
      </c>
    </row>
    <row r="5399" spans="5:17" x14ac:dyDescent="0.3">
      <c r="E5399" s="3" t="s">
        <v>2139</v>
      </c>
      <c r="F5399" s="4"/>
      <c r="G5399" s="5">
        <v>1544</v>
      </c>
      <c r="H5399" s="7">
        <v>1097</v>
      </c>
      <c r="I5399" s="1">
        <v>1116</v>
      </c>
      <c r="J5399" s="1">
        <v>108</v>
      </c>
      <c r="K5399" s="1">
        <v>39</v>
      </c>
      <c r="L5399" s="1">
        <v>92</v>
      </c>
      <c r="M5399" s="1">
        <v>84</v>
      </c>
      <c r="N5399" s="1">
        <v>9</v>
      </c>
      <c r="O5399" s="1">
        <v>77</v>
      </c>
      <c r="P5399" s="1">
        <v>3</v>
      </c>
      <c r="Q5399" s="6">
        <v>0</v>
      </c>
    </row>
    <row r="5400" spans="5:17" x14ac:dyDescent="0.3">
      <c r="E5400" s="3" t="s">
        <v>1025</v>
      </c>
      <c r="F5400" s="4"/>
      <c r="G5400" s="5">
        <v>110</v>
      </c>
      <c r="H5400" s="7">
        <v>45</v>
      </c>
      <c r="I5400" s="1">
        <v>66</v>
      </c>
      <c r="J5400" s="1">
        <v>13</v>
      </c>
      <c r="K5400" s="1">
        <v>4</v>
      </c>
      <c r="L5400" s="1">
        <v>14</v>
      </c>
      <c r="M5400" s="1">
        <v>16</v>
      </c>
      <c r="N5400" s="1">
        <v>2</v>
      </c>
      <c r="O5400" s="1">
        <v>9</v>
      </c>
      <c r="P5400" s="1">
        <v>6</v>
      </c>
      <c r="Q5400" s="6">
        <v>1</v>
      </c>
    </row>
    <row r="5401" spans="5:17" ht="25" x14ac:dyDescent="0.3">
      <c r="E5401" s="3" t="s">
        <v>2140</v>
      </c>
      <c r="F5401" s="4"/>
      <c r="G5401" s="5">
        <v>1165</v>
      </c>
      <c r="H5401" s="7">
        <v>348</v>
      </c>
      <c r="I5401" s="1">
        <v>733</v>
      </c>
      <c r="J5401" s="1">
        <v>280</v>
      </c>
      <c r="K5401" s="1">
        <v>160</v>
      </c>
      <c r="L5401" s="1">
        <v>304</v>
      </c>
      <c r="M5401" s="1">
        <v>447</v>
      </c>
      <c r="N5401" s="1">
        <v>46</v>
      </c>
      <c r="O5401" s="1">
        <v>21</v>
      </c>
      <c r="P5401" s="1">
        <v>11</v>
      </c>
      <c r="Q5401" s="6">
        <v>1</v>
      </c>
    </row>
    <row r="5402" spans="5:17" x14ac:dyDescent="0.3">
      <c r="E5402" s="3" t="s">
        <v>2141</v>
      </c>
      <c r="F5402" s="4"/>
      <c r="G5402" s="5">
        <v>2121</v>
      </c>
      <c r="H5402" s="7">
        <v>873</v>
      </c>
      <c r="I5402" s="1">
        <v>1552</v>
      </c>
      <c r="J5402" s="1">
        <v>366</v>
      </c>
      <c r="K5402" s="1">
        <v>218</v>
      </c>
      <c r="L5402" s="1">
        <v>421</v>
      </c>
      <c r="M5402" s="1">
        <v>429</v>
      </c>
      <c r="N5402" s="1">
        <v>50</v>
      </c>
      <c r="O5402" s="1">
        <v>50</v>
      </c>
      <c r="P5402" s="1">
        <v>41</v>
      </c>
      <c r="Q5402" s="6">
        <v>3</v>
      </c>
    </row>
    <row r="5403" spans="5:17" x14ac:dyDescent="0.3">
      <c r="E5403" s="3" t="s">
        <v>2142</v>
      </c>
      <c r="F5403" s="4"/>
      <c r="G5403" s="5">
        <v>3979</v>
      </c>
      <c r="H5403" s="7">
        <v>1995</v>
      </c>
      <c r="I5403" s="1">
        <v>3164</v>
      </c>
      <c r="J5403" s="1">
        <v>490</v>
      </c>
      <c r="K5403" s="1">
        <v>306</v>
      </c>
      <c r="L5403" s="1">
        <v>557</v>
      </c>
      <c r="M5403" s="1">
        <v>505</v>
      </c>
      <c r="N5403" s="1">
        <v>64</v>
      </c>
      <c r="O5403" s="1">
        <v>82</v>
      </c>
      <c r="P5403" s="1">
        <v>55</v>
      </c>
      <c r="Q5403" s="6">
        <v>1</v>
      </c>
    </row>
    <row r="5404" spans="5:17" x14ac:dyDescent="0.3">
      <c r="E5404" s="3" t="s">
        <v>2143</v>
      </c>
      <c r="F5404" s="4"/>
      <c r="G5404" s="5">
        <v>5395</v>
      </c>
      <c r="H5404" s="7">
        <v>3313</v>
      </c>
      <c r="I5404" s="1">
        <v>4284</v>
      </c>
      <c r="J5404" s="1">
        <v>477</v>
      </c>
      <c r="K5404" s="1">
        <v>210</v>
      </c>
      <c r="L5404" s="1">
        <v>422</v>
      </c>
      <c r="M5404" s="1">
        <v>451</v>
      </c>
      <c r="N5404" s="1">
        <v>45</v>
      </c>
      <c r="O5404" s="1">
        <v>160</v>
      </c>
      <c r="P5404" s="1">
        <v>50</v>
      </c>
      <c r="Q5404" s="6">
        <v>6</v>
      </c>
    </row>
    <row r="5405" spans="5:17" x14ac:dyDescent="0.3">
      <c r="E5405" s="3" t="s">
        <v>2144</v>
      </c>
      <c r="F5405" s="4"/>
      <c r="G5405" s="5">
        <v>2887</v>
      </c>
      <c r="H5405" s="7">
        <v>2096</v>
      </c>
      <c r="I5405" s="1">
        <v>2210</v>
      </c>
      <c r="J5405" s="1">
        <v>145</v>
      </c>
      <c r="K5405" s="1">
        <v>68</v>
      </c>
      <c r="L5405" s="1">
        <v>115</v>
      </c>
      <c r="M5405" s="1">
        <v>168</v>
      </c>
      <c r="N5405" s="1">
        <v>23</v>
      </c>
      <c r="O5405" s="1">
        <v>80</v>
      </c>
      <c r="P5405" s="1">
        <v>19</v>
      </c>
      <c r="Q5405" s="6">
        <v>7</v>
      </c>
    </row>
    <row r="5406" spans="5:17" x14ac:dyDescent="0.3">
      <c r="E5406" s="3" t="s">
        <v>1031</v>
      </c>
      <c r="F5406" s="4"/>
      <c r="G5406" s="5">
        <v>269</v>
      </c>
      <c r="H5406" s="7">
        <v>110</v>
      </c>
      <c r="I5406" s="1">
        <v>148</v>
      </c>
      <c r="J5406" s="1">
        <v>39</v>
      </c>
      <c r="K5406" s="1">
        <v>15</v>
      </c>
      <c r="L5406" s="1">
        <v>29</v>
      </c>
      <c r="M5406" s="1">
        <v>48</v>
      </c>
      <c r="N5406" s="1">
        <v>9</v>
      </c>
      <c r="O5406" s="1">
        <v>15</v>
      </c>
      <c r="P5406" s="1">
        <v>30</v>
      </c>
      <c r="Q5406" s="6">
        <v>1</v>
      </c>
    </row>
    <row r="5407" spans="5:17" ht="25" x14ac:dyDescent="0.3">
      <c r="E5407" s="3" t="s">
        <v>2145</v>
      </c>
      <c r="F5407" s="4"/>
      <c r="G5407" s="5">
        <v>1038</v>
      </c>
      <c r="H5407" s="7">
        <v>300</v>
      </c>
      <c r="I5407" s="1">
        <v>604</v>
      </c>
      <c r="J5407" s="1">
        <v>219</v>
      </c>
      <c r="K5407" s="1">
        <v>136</v>
      </c>
      <c r="L5407" s="1">
        <v>275</v>
      </c>
      <c r="M5407" s="1">
        <v>382</v>
      </c>
      <c r="N5407" s="1">
        <v>39</v>
      </c>
      <c r="O5407" s="1">
        <v>28</v>
      </c>
      <c r="P5407" s="1">
        <v>28</v>
      </c>
      <c r="Q5407" s="6">
        <v>4</v>
      </c>
    </row>
    <row r="5408" spans="5:17" x14ac:dyDescent="0.3">
      <c r="E5408" s="3" t="s">
        <v>2146</v>
      </c>
      <c r="F5408" s="4"/>
      <c r="G5408" s="5">
        <v>2063</v>
      </c>
      <c r="H5408" s="7">
        <v>878</v>
      </c>
      <c r="I5408" s="1">
        <v>1529</v>
      </c>
      <c r="J5408" s="1">
        <v>268</v>
      </c>
      <c r="K5408" s="1">
        <v>194</v>
      </c>
      <c r="L5408" s="1">
        <v>341</v>
      </c>
      <c r="M5408" s="1">
        <v>378</v>
      </c>
      <c r="N5408" s="1">
        <v>53</v>
      </c>
      <c r="O5408" s="1">
        <v>50</v>
      </c>
      <c r="P5408" s="1">
        <v>43</v>
      </c>
      <c r="Q5408" s="6">
        <v>5</v>
      </c>
    </row>
    <row r="5409" spans="5:17" x14ac:dyDescent="0.3">
      <c r="E5409" s="3" t="s">
        <v>2147</v>
      </c>
      <c r="F5409" s="4"/>
      <c r="G5409" s="5">
        <v>4254</v>
      </c>
      <c r="H5409" s="7">
        <v>2196</v>
      </c>
      <c r="I5409" s="1">
        <v>3322</v>
      </c>
      <c r="J5409" s="1">
        <v>506</v>
      </c>
      <c r="K5409" s="1">
        <v>306</v>
      </c>
      <c r="L5409" s="1">
        <v>529</v>
      </c>
      <c r="M5409" s="1">
        <v>547</v>
      </c>
      <c r="N5409" s="1">
        <v>86</v>
      </c>
      <c r="O5409" s="1">
        <v>113</v>
      </c>
      <c r="P5409" s="1">
        <v>44</v>
      </c>
      <c r="Q5409" s="6">
        <v>9</v>
      </c>
    </row>
    <row r="5410" spans="5:17" x14ac:dyDescent="0.3">
      <c r="E5410" s="3" t="s">
        <v>2148</v>
      </c>
      <c r="F5410" s="4"/>
      <c r="G5410" s="5">
        <v>5910</v>
      </c>
      <c r="H5410" s="7">
        <v>3596</v>
      </c>
      <c r="I5410" s="1">
        <v>4499</v>
      </c>
      <c r="J5410" s="1">
        <v>346</v>
      </c>
      <c r="K5410" s="1">
        <v>166</v>
      </c>
      <c r="L5410" s="1">
        <v>327</v>
      </c>
      <c r="M5410" s="1">
        <v>400</v>
      </c>
      <c r="N5410" s="1">
        <v>98</v>
      </c>
      <c r="O5410" s="1">
        <v>260</v>
      </c>
      <c r="P5410" s="1">
        <v>66</v>
      </c>
      <c r="Q5410" s="6">
        <v>15</v>
      </c>
    </row>
    <row r="5411" spans="5:17" x14ac:dyDescent="0.3">
      <c r="E5411" s="3" t="s">
        <v>2149</v>
      </c>
      <c r="F5411" s="4"/>
      <c r="G5411" s="5">
        <v>2936</v>
      </c>
      <c r="H5411" s="7">
        <v>2128</v>
      </c>
      <c r="I5411" s="1">
        <v>2200</v>
      </c>
      <c r="J5411" s="1">
        <v>103</v>
      </c>
      <c r="K5411" s="1">
        <v>45</v>
      </c>
      <c r="L5411" s="1">
        <v>98</v>
      </c>
      <c r="M5411" s="1">
        <v>124</v>
      </c>
      <c r="N5411" s="1">
        <v>41</v>
      </c>
      <c r="O5411" s="1">
        <v>124</v>
      </c>
      <c r="P5411" s="1">
        <v>16</v>
      </c>
      <c r="Q5411" s="6">
        <v>5</v>
      </c>
    </row>
    <row r="5412" spans="5:17" x14ac:dyDescent="0.3">
      <c r="E5412" s="3" t="s">
        <v>1037</v>
      </c>
      <c r="F5412" s="4"/>
      <c r="G5412" s="5">
        <v>322</v>
      </c>
      <c r="H5412" s="7">
        <v>117</v>
      </c>
      <c r="I5412" s="1">
        <v>161</v>
      </c>
      <c r="J5412" s="1">
        <v>32</v>
      </c>
      <c r="K5412" s="1">
        <v>13</v>
      </c>
      <c r="L5412" s="1">
        <v>23</v>
      </c>
      <c r="M5412" s="1">
        <v>54</v>
      </c>
      <c r="N5412" s="1">
        <v>25</v>
      </c>
      <c r="O5412" s="1">
        <v>27</v>
      </c>
      <c r="P5412" s="1">
        <v>49</v>
      </c>
      <c r="Q5412" s="6">
        <v>7</v>
      </c>
    </row>
    <row r="5413" spans="5:17" ht="25" x14ac:dyDescent="0.3">
      <c r="E5413" s="3" t="s">
        <v>2150</v>
      </c>
      <c r="F5413" s="4"/>
      <c r="G5413" s="5">
        <v>281</v>
      </c>
      <c r="H5413" s="7">
        <v>80</v>
      </c>
      <c r="I5413" s="1">
        <v>159</v>
      </c>
      <c r="J5413" s="1">
        <v>56</v>
      </c>
      <c r="K5413" s="1">
        <v>25</v>
      </c>
      <c r="L5413" s="1">
        <v>54</v>
      </c>
      <c r="M5413" s="1">
        <v>93</v>
      </c>
      <c r="N5413" s="1">
        <v>15</v>
      </c>
      <c r="O5413" s="1">
        <v>10</v>
      </c>
      <c r="P5413" s="1">
        <v>7</v>
      </c>
      <c r="Q5413" s="6">
        <v>1</v>
      </c>
    </row>
    <row r="5414" spans="5:17" x14ac:dyDescent="0.3">
      <c r="E5414" s="3" t="s">
        <v>2151</v>
      </c>
      <c r="F5414" s="4"/>
      <c r="G5414" s="5">
        <v>593</v>
      </c>
      <c r="H5414" s="7">
        <v>248</v>
      </c>
      <c r="I5414" s="1">
        <v>423</v>
      </c>
      <c r="J5414" s="1">
        <v>65</v>
      </c>
      <c r="K5414" s="1">
        <v>34</v>
      </c>
      <c r="L5414" s="1">
        <v>83</v>
      </c>
      <c r="M5414" s="1">
        <v>97</v>
      </c>
      <c r="N5414" s="1">
        <v>27</v>
      </c>
      <c r="O5414" s="1">
        <v>20</v>
      </c>
      <c r="P5414" s="1">
        <v>19</v>
      </c>
      <c r="Q5414" s="6">
        <v>4</v>
      </c>
    </row>
    <row r="5415" spans="5:17" x14ac:dyDescent="0.3">
      <c r="E5415" s="3" t="s">
        <v>2152</v>
      </c>
      <c r="F5415" s="4"/>
      <c r="G5415" s="5">
        <v>1581</v>
      </c>
      <c r="H5415" s="7">
        <v>823</v>
      </c>
      <c r="I5415" s="1">
        <v>1223</v>
      </c>
      <c r="J5415" s="1">
        <v>126</v>
      </c>
      <c r="K5415" s="1">
        <v>61</v>
      </c>
      <c r="L5415" s="1">
        <v>136</v>
      </c>
      <c r="M5415" s="1">
        <v>156</v>
      </c>
      <c r="N5415" s="1">
        <v>42</v>
      </c>
      <c r="O5415" s="1">
        <v>50</v>
      </c>
      <c r="P5415" s="1">
        <v>13</v>
      </c>
      <c r="Q5415" s="6">
        <v>2</v>
      </c>
    </row>
    <row r="5416" spans="5:17" x14ac:dyDescent="0.3">
      <c r="E5416" s="3" t="s">
        <v>2153</v>
      </c>
      <c r="F5416" s="4"/>
      <c r="G5416" s="5">
        <v>2840</v>
      </c>
      <c r="H5416" s="7">
        <v>1711</v>
      </c>
      <c r="I5416" s="1">
        <v>2044</v>
      </c>
      <c r="J5416" s="1">
        <v>129</v>
      </c>
      <c r="K5416" s="1">
        <v>48</v>
      </c>
      <c r="L5416" s="1">
        <v>135</v>
      </c>
      <c r="M5416" s="1">
        <v>170</v>
      </c>
      <c r="N5416" s="1">
        <v>55</v>
      </c>
      <c r="O5416" s="1">
        <v>163</v>
      </c>
      <c r="P5416" s="1">
        <v>26</v>
      </c>
      <c r="Q5416" s="6">
        <v>9</v>
      </c>
    </row>
    <row r="5417" spans="5:17" x14ac:dyDescent="0.3">
      <c r="E5417" s="3" t="s">
        <v>2154</v>
      </c>
      <c r="F5417" s="4"/>
      <c r="G5417" s="5">
        <v>1515</v>
      </c>
      <c r="H5417" s="7">
        <v>1099</v>
      </c>
      <c r="I5417" s="1">
        <v>1014</v>
      </c>
      <c r="J5417" s="1">
        <v>46</v>
      </c>
      <c r="K5417" s="1">
        <v>18</v>
      </c>
      <c r="L5417" s="1">
        <v>39</v>
      </c>
      <c r="M5417" s="1">
        <v>60</v>
      </c>
      <c r="N5417" s="1">
        <v>23</v>
      </c>
      <c r="O5417" s="1">
        <v>91</v>
      </c>
      <c r="P5417" s="1">
        <v>12</v>
      </c>
      <c r="Q5417" s="6">
        <v>2</v>
      </c>
    </row>
    <row r="5418" spans="5:17" x14ac:dyDescent="0.3">
      <c r="E5418" s="3" t="s">
        <v>1043</v>
      </c>
      <c r="F5418" s="4"/>
      <c r="G5418" s="5">
        <v>108</v>
      </c>
      <c r="H5418" s="7">
        <v>36</v>
      </c>
      <c r="I5418" s="1">
        <v>49</v>
      </c>
      <c r="J5418" s="1">
        <v>9</v>
      </c>
      <c r="K5418" s="1">
        <v>5</v>
      </c>
      <c r="L5418" s="1">
        <v>8</v>
      </c>
      <c r="M5418" s="1">
        <v>13</v>
      </c>
      <c r="N5418" s="1">
        <v>11</v>
      </c>
      <c r="O5418" s="1">
        <v>11</v>
      </c>
      <c r="P5418" s="1">
        <v>18</v>
      </c>
      <c r="Q5418" s="6">
        <v>2</v>
      </c>
    </row>
    <row r="5419" spans="5:17" ht="25" x14ac:dyDescent="0.3">
      <c r="E5419" s="3" t="s">
        <v>2155</v>
      </c>
      <c r="F5419" s="4"/>
      <c r="G5419" s="5">
        <v>67</v>
      </c>
      <c r="H5419" s="7">
        <v>19</v>
      </c>
      <c r="I5419" s="1">
        <v>29</v>
      </c>
      <c r="J5419" s="1">
        <v>9</v>
      </c>
      <c r="K5419" s="1">
        <v>2</v>
      </c>
      <c r="L5419" s="1">
        <v>11</v>
      </c>
      <c r="M5419" s="1">
        <v>20</v>
      </c>
      <c r="N5419" s="1">
        <v>8</v>
      </c>
      <c r="O5419" s="1">
        <v>3</v>
      </c>
      <c r="P5419" s="1">
        <v>3</v>
      </c>
      <c r="Q5419" s="6">
        <v>0</v>
      </c>
    </row>
    <row r="5420" spans="5:17" x14ac:dyDescent="0.3">
      <c r="E5420" s="3" t="s">
        <v>2156</v>
      </c>
      <c r="F5420" s="4"/>
      <c r="G5420" s="5">
        <v>194</v>
      </c>
      <c r="H5420" s="7">
        <v>70</v>
      </c>
      <c r="I5420" s="1">
        <v>126</v>
      </c>
      <c r="J5420" s="1">
        <v>19</v>
      </c>
      <c r="K5420" s="1">
        <v>9</v>
      </c>
      <c r="L5420" s="1">
        <v>16</v>
      </c>
      <c r="M5420" s="1">
        <v>29</v>
      </c>
      <c r="N5420" s="1">
        <v>3</v>
      </c>
      <c r="O5420" s="1">
        <v>9</v>
      </c>
      <c r="P5420" s="1">
        <v>3</v>
      </c>
      <c r="Q5420" s="6">
        <v>1</v>
      </c>
    </row>
    <row r="5421" spans="5:17" x14ac:dyDescent="0.3">
      <c r="E5421" s="3" t="s">
        <v>2157</v>
      </c>
      <c r="F5421" s="4"/>
      <c r="G5421" s="5">
        <v>502</v>
      </c>
      <c r="H5421" s="7">
        <v>250</v>
      </c>
      <c r="I5421" s="1">
        <v>363</v>
      </c>
      <c r="J5421" s="1">
        <v>29</v>
      </c>
      <c r="K5421" s="1">
        <v>7</v>
      </c>
      <c r="L5421" s="1">
        <v>34</v>
      </c>
      <c r="M5421" s="1">
        <v>37</v>
      </c>
      <c r="N5421" s="1">
        <v>16</v>
      </c>
      <c r="O5421" s="1">
        <v>26</v>
      </c>
      <c r="P5421" s="1">
        <v>3</v>
      </c>
      <c r="Q5421" s="6">
        <v>0</v>
      </c>
    </row>
    <row r="5422" spans="5:17" x14ac:dyDescent="0.3">
      <c r="E5422" s="3" t="s">
        <v>2158</v>
      </c>
      <c r="F5422" s="4"/>
      <c r="G5422" s="5">
        <v>1040</v>
      </c>
      <c r="H5422" s="7">
        <v>600</v>
      </c>
      <c r="I5422" s="1">
        <v>663</v>
      </c>
      <c r="J5422" s="1">
        <v>27</v>
      </c>
      <c r="K5422" s="1">
        <v>7</v>
      </c>
      <c r="L5422" s="1">
        <v>28</v>
      </c>
      <c r="M5422" s="1">
        <v>62</v>
      </c>
      <c r="N5422" s="1">
        <v>31</v>
      </c>
      <c r="O5422" s="1">
        <v>92</v>
      </c>
      <c r="P5422" s="1">
        <v>8</v>
      </c>
      <c r="Q5422" s="6">
        <v>0</v>
      </c>
    </row>
    <row r="5423" spans="5:17" x14ac:dyDescent="0.3">
      <c r="E5423" s="3" t="s">
        <v>2159</v>
      </c>
      <c r="F5423" s="4"/>
      <c r="G5423" s="5">
        <v>626</v>
      </c>
      <c r="H5423" s="7">
        <v>433</v>
      </c>
      <c r="I5423" s="1">
        <v>333</v>
      </c>
      <c r="J5423" s="1">
        <v>7</v>
      </c>
      <c r="K5423" s="1">
        <v>1</v>
      </c>
      <c r="L5423" s="1">
        <v>8</v>
      </c>
      <c r="M5423" s="1">
        <v>16</v>
      </c>
      <c r="N5423" s="1">
        <v>14</v>
      </c>
      <c r="O5423" s="1">
        <v>78</v>
      </c>
      <c r="P5423" s="1">
        <v>6</v>
      </c>
      <c r="Q5423" s="6">
        <v>3</v>
      </c>
    </row>
    <row r="5424" spans="5:17" x14ac:dyDescent="0.3">
      <c r="E5424" s="3" t="s">
        <v>1049</v>
      </c>
      <c r="F5424" s="4"/>
      <c r="G5424" s="5">
        <v>42</v>
      </c>
      <c r="H5424" s="7">
        <v>10</v>
      </c>
      <c r="I5424" s="1">
        <v>17</v>
      </c>
      <c r="J5424" s="1">
        <v>5</v>
      </c>
      <c r="K5424" s="1">
        <v>0</v>
      </c>
      <c r="L5424" s="1">
        <v>2</v>
      </c>
      <c r="M5424" s="1">
        <v>4</v>
      </c>
      <c r="N5424" s="1">
        <v>4</v>
      </c>
      <c r="O5424" s="1">
        <v>10</v>
      </c>
      <c r="P5424" s="1">
        <v>4</v>
      </c>
      <c r="Q5424" s="6">
        <v>0</v>
      </c>
    </row>
    <row r="5425" spans="5:17" ht="25" x14ac:dyDescent="0.3">
      <c r="E5425" s="3" t="s">
        <v>2160</v>
      </c>
      <c r="F5425" s="4"/>
      <c r="G5425" s="5">
        <v>12</v>
      </c>
      <c r="H5425" s="7">
        <v>2</v>
      </c>
      <c r="I5425" s="1">
        <v>6</v>
      </c>
      <c r="J5425" s="1">
        <v>1</v>
      </c>
      <c r="K5425" s="1">
        <v>1</v>
      </c>
      <c r="L5425" s="1">
        <v>1</v>
      </c>
      <c r="M5425" s="1">
        <v>3</v>
      </c>
      <c r="N5425" s="1">
        <v>0</v>
      </c>
      <c r="O5425" s="1">
        <v>1</v>
      </c>
      <c r="P5425" s="1">
        <v>0</v>
      </c>
      <c r="Q5425" s="6">
        <v>0</v>
      </c>
    </row>
    <row r="5426" spans="5:17" x14ac:dyDescent="0.3">
      <c r="E5426" s="3" t="s">
        <v>2161</v>
      </c>
      <c r="F5426" s="4"/>
      <c r="G5426" s="5">
        <v>31</v>
      </c>
      <c r="H5426" s="7">
        <v>14</v>
      </c>
      <c r="I5426" s="1">
        <v>14</v>
      </c>
      <c r="J5426" s="1">
        <v>2</v>
      </c>
      <c r="K5426" s="1">
        <v>0</v>
      </c>
      <c r="L5426" s="1">
        <v>4</v>
      </c>
      <c r="M5426" s="1">
        <v>7</v>
      </c>
      <c r="N5426" s="1">
        <v>0</v>
      </c>
      <c r="O5426" s="1">
        <v>3</v>
      </c>
      <c r="P5426" s="1">
        <v>0</v>
      </c>
      <c r="Q5426" s="6">
        <v>1</v>
      </c>
    </row>
    <row r="5427" spans="5:17" x14ac:dyDescent="0.3">
      <c r="E5427" s="3" t="s">
        <v>2162</v>
      </c>
      <c r="F5427" s="4"/>
      <c r="G5427" s="5">
        <v>66</v>
      </c>
      <c r="H5427" s="7">
        <v>41</v>
      </c>
      <c r="I5427" s="1">
        <v>45</v>
      </c>
      <c r="J5427" s="1">
        <v>4</v>
      </c>
      <c r="K5427" s="1">
        <v>1</v>
      </c>
      <c r="L5427" s="1">
        <v>4</v>
      </c>
      <c r="M5427" s="1">
        <v>7</v>
      </c>
      <c r="N5427" s="1">
        <v>4</v>
      </c>
      <c r="O5427" s="1">
        <v>3</v>
      </c>
      <c r="P5427" s="1">
        <v>0</v>
      </c>
      <c r="Q5427" s="6">
        <v>1</v>
      </c>
    </row>
    <row r="5428" spans="5:17" x14ac:dyDescent="0.3">
      <c r="E5428" s="3" t="s">
        <v>2163</v>
      </c>
      <c r="F5428" s="4"/>
      <c r="G5428" s="5">
        <v>154</v>
      </c>
      <c r="H5428" s="7">
        <v>102</v>
      </c>
      <c r="I5428" s="1">
        <v>82</v>
      </c>
      <c r="J5428" s="1">
        <v>4</v>
      </c>
      <c r="K5428" s="1">
        <v>0</v>
      </c>
      <c r="L5428" s="1">
        <v>7</v>
      </c>
      <c r="M5428" s="1">
        <v>12</v>
      </c>
      <c r="N5428" s="1">
        <v>7</v>
      </c>
      <c r="O5428" s="1">
        <v>11</v>
      </c>
      <c r="P5428" s="1">
        <v>1</v>
      </c>
      <c r="Q5428" s="6">
        <v>0</v>
      </c>
    </row>
    <row r="5429" spans="5:17" x14ac:dyDescent="0.3">
      <c r="E5429" s="3" t="s">
        <v>2164</v>
      </c>
      <c r="F5429" s="4"/>
      <c r="G5429" s="5">
        <v>114</v>
      </c>
      <c r="H5429" s="7">
        <v>89</v>
      </c>
      <c r="I5429" s="1">
        <v>54</v>
      </c>
      <c r="J5429" s="1">
        <v>1</v>
      </c>
      <c r="K5429" s="1">
        <v>0</v>
      </c>
      <c r="L5429" s="1">
        <v>0</v>
      </c>
      <c r="M5429" s="1">
        <v>1</v>
      </c>
      <c r="N5429" s="1">
        <v>5</v>
      </c>
      <c r="O5429" s="1">
        <v>9</v>
      </c>
      <c r="P5429" s="1">
        <v>0</v>
      </c>
      <c r="Q5429" s="6">
        <v>0</v>
      </c>
    </row>
    <row r="5430" spans="5:17" x14ac:dyDescent="0.3">
      <c r="E5430" s="3" t="s">
        <v>1055</v>
      </c>
      <c r="F5430" s="4"/>
      <c r="G5430" s="5">
        <v>5</v>
      </c>
      <c r="H5430" s="7">
        <v>0</v>
      </c>
      <c r="I5430" s="1">
        <v>2</v>
      </c>
      <c r="J5430" s="1">
        <v>0</v>
      </c>
      <c r="K5430" s="1">
        <v>1</v>
      </c>
      <c r="L5430" s="1">
        <v>0</v>
      </c>
      <c r="M5430" s="1">
        <v>1</v>
      </c>
      <c r="N5430" s="1">
        <v>0</v>
      </c>
      <c r="O5430" s="1">
        <v>1</v>
      </c>
      <c r="P5430" s="1">
        <v>1</v>
      </c>
      <c r="Q5430" s="6">
        <v>0</v>
      </c>
    </row>
    <row r="5431" spans="5:17" ht="25" x14ac:dyDescent="0.3">
      <c r="E5431" s="3" t="s">
        <v>2165</v>
      </c>
      <c r="F5431" s="4"/>
      <c r="G5431" s="5">
        <v>38</v>
      </c>
      <c r="H5431" s="7">
        <v>11</v>
      </c>
      <c r="I5431" s="1">
        <v>23</v>
      </c>
      <c r="J5431" s="1">
        <v>7</v>
      </c>
      <c r="K5431" s="1">
        <v>10</v>
      </c>
      <c r="L5431" s="1">
        <v>15</v>
      </c>
      <c r="M5431" s="1">
        <v>9</v>
      </c>
      <c r="N5431" s="1">
        <v>1</v>
      </c>
      <c r="O5431" s="1">
        <v>1</v>
      </c>
      <c r="P5431" s="1">
        <v>0</v>
      </c>
      <c r="Q5431" s="6">
        <v>0</v>
      </c>
    </row>
    <row r="5432" spans="5:17" ht="25" x14ac:dyDescent="0.3">
      <c r="E5432" s="3" t="s">
        <v>2166</v>
      </c>
      <c r="F5432" s="4"/>
      <c r="G5432" s="5">
        <v>235</v>
      </c>
      <c r="H5432" s="7">
        <v>116</v>
      </c>
      <c r="I5432" s="1">
        <v>161</v>
      </c>
      <c r="J5432" s="1">
        <v>37</v>
      </c>
      <c r="K5432" s="1">
        <v>36</v>
      </c>
      <c r="L5432" s="1">
        <v>59</v>
      </c>
      <c r="M5432" s="1">
        <v>34</v>
      </c>
      <c r="N5432" s="1">
        <v>1</v>
      </c>
      <c r="O5432" s="1">
        <v>6</v>
      </c>
      <c r="P5432" s="1">
        <v>1</v>
      </c>
      <c r="Q5432" s="6">
        <v>0</v>
      </c>
    </row>
    <row r="5433" spans="5:17" ht="25" x14ac:dyDescent="0.3">
      <c r="E5433" s="3" t="s">
        <v>2167</v>
      </c>
      <c r="F5433" s="4"/>
      <c r="G5433" s="5">
        <v>128</v>
      </c>
      <c r="H5433" s="7">
        <v>88</v>
      </c>
      <c r="I5433" s="1">
        <v>85</v>
      </c>
      <c r="J5433" s="1">
        <v>11</v>
      </c>
      <c r="K5433" s="1">
        <v>11</v>
      </c>
      <c r="L5433" s="1">
        <v>11</v>
      </c>
      <c r="M5433" s="1">
        <v>6</v>
      </c>
      <c r="N5433" s="1">
        <v>0</v>
      </c>
      <c r="O5433" s="1">
        <v>4</v>
      </c>
      <c r="P5433" s="1">
        <v>1</v>
      </c>
      <c r="Q5433" s="6">
        <v>0</v>
      </c>
    </row>
    <row r="5434" spans="5:17" ht="25" x14ac:dyDescent="0.3">
      <c r="E5434" s="3" t="s">
        <v>2168</v>
      </c>
      <c r="F5434" s="4"/>
      <c r="G5434" s="5">
        <v>40</v>
      </c>
      <c r="H5434" s="7">
        <v>34</v>
      </c>
      <c r="I5434" s="1">
        <v>30</v>
      </c>
      <c r="J5434" s="1">
        <v>0</v>
      </c>
      <c r="K5434" s="1">
        <v>1</v>
      </c>
      <c r="L5434" s="1">
        <v>1</v>
      </c>
      <c r="M5434" s="1">
        <v>1</v>
      </c>
      <c r="N5434" s="1">
        <v>0</v>
      </c>
      <c r="O5434" s="1">
        <v>0</v>
      </c>
      <c r="P5434" s="1">
        <v>0</v>
      </c>
      <c r="Q5434" s="6">
        <v>0</v>
      </c>
    </row>
    <row r="5435" spans="5:17" ht="25" x14ac:dyDescent="0.3">
      <c r="E5435" s="3" t="s">
        <v>2169</v>
      </c>
      <c r="F5435" s="4"/>
      <c r="G5435" s="5">
        <v>370</v>
      </c>
      <c r="H5435" s="7">
        <v>118</v>
      </c>
      <c r="I5435" s="1">
        <v>238</v>
      </c>
      <c r="J5435" s="1">
        <v>114</v>
      </c>
      <c r="K5435" s="1">
        <v>65</v>
      </c>
      <c r="L5435" s="1">
        <v>131</v>
      </c>
      <c r="M5435" s="1">
        <v>120</v>
      </c>
      <c r="N5435" s="1">
        <v>6</v>
      </c>
      <c r="O5435" s="1">
        <v>7</v>
      </c>
      <c r="P5435" s="1">
        <v>2</v>
      </c>
      <c r="Q5435" s="6">
        <v>2</v>
      </c>
    </row>
    <row r="5436" spans="5:17" ht="25" x14ac:dyDescent="0.3">
      <c r="E5436" s="3" t="s">
        <v>2170</v>
      </c>
      <c r="F5436" s="4"/>
      <c r="G5436" s="5">
        <v>1600</v>
      </c>
      <c r="H5436" s="7">
        <v>823</v>
      </c>
      <c r="I5436" s="1">
        <v>1233</v>
      </c>
      <c r="J5436" s="1">
        <v>253</v>
      </c>
      <c r="K5436" s="1">
        <v>171</v>
      </c>
      <c r="L5436" s="1">
        <v>295</v>
      </c>
      <c r="M5436" s="1">
        <v>170</v>
      </c>
      <c r="N5436" s="1">
        <v>8</v>
      </c>
      <c r="O5436" s="1">
        <v>36</v>
      </c>
      <c r="P5436" s="1">
        <v>8</v>
      </c>
      <c r="Q5436" s="6">
        <v>2</v>
      </c>
    </row>
    <row r="5437" spans="5:17" ht="25" x14ac:dyDescent="0.3">
      <c r="E5437" s="3" t="s">
        <v>2171</v>
      </c>
      <c r="F5437" s="4"/>
      <c r="G5437" s="5">
        <v>914</v>
      </c>
      <c r="H5437" s="7">
        <v>603</v>
      </c>
      <c r="I5437" s="1">
        <v>728</v>
      </c>
      <c r="J5437" s="1">
        <v>76</v>
      </c>
      <c r="K5437" s="1">
        <v>28</v>
      </c>
      <c r="L5437" s="1">
        <v>62</v>
      </c>
      <c r="M5437" s="1">
        <v>47</v>
      </c>
      <c r="N5437" s="1">
        <v>4</v>
      </c>
      <c r="O5437" s="1">
        <v>36</v>
      </c>
      <c r="P5437" s="1">
        <v>4</v>
      </c>
      <c r="Q5437" s="6">
        <v>0</v>
      </c>
    </row>
    <row r="5438" spans="5:17" ht="25" x14ac:dyDescent="0.3">
      <c r="E5438" s="3" t="s">
        <v>2172</v>
      </c>
      <c r="F5438" s="4"/>
      <c r="G5438" s="5">
        <v>282</v>
      </c>
      <c r="H5438" s="7">
        <v>211</v>
      </c>
      <c r="I5438" s="1">
        <v>221</v>
      </c>
      <c r="J5438" s="1">
        <v>14</v>
      </c>
      <c r="K5438" s="1">
        <v>3</v>
      </c>
      <c r="L5438" s="1">
        <v>3</v>
      </c>
      <c r="M5438" s="1">
        <v>4</v>
      </c>
      <c r="N5438" s="1">
        <v>0</v>
      </c>
      <c r="O5438" s="1">
        <v>9</v>
      </c>
      <c r="P5438" s="1">
        <v>0</v>
      </c>
      <c r="Q5438" s="6">
        <v>0</v>
      </c>
    </row>
    <row r="5439" spans="5:17" ht="25" x14ac:dyDescent="0.3">
      <c r="E5439" s="3" t="s">
        <v>2173</v>
      </c>
      <c r="F5439" s="4"/>
      <c r="G5439" s="5">
        <v>1073</v>
      </c>
      <c r="H5439" s="7">
        <v>340</v>
      </c>
      <c r="I5439" s="1">
        <v>678</v>
      </c>
      <c r="J5439" s="1">
        <v>311</v>
      </c>
      <c r="K5439" s="1">
        <v>183</v>
      </c>
      <c r="L5439" s="1">
        <v>349</v>
      </c>
      <c r="M5439" s="1">
        <v>329</v>
      </c>
      <c r="N5439" s="1">
        <v>31</v>
      </c>
      <c r="O5439" s="1">
        <v>13</v>
      </c>
      <c r="P5439" s="1">
        <v>17</v>
      </c>
      <c r="Q5439" s="6">
        <v>4</v>
      </c>
    </row>
    <row r="5440" spans="5:17" ht="25" x14ac:dyDescent="0.3">
      <c r="E5440" s="3" t="s">
        <v>2174</v>
      </c>
      <c r="F5440" s="4"/>
      <c r="G5440" s="5">
        <v>4451</v>
      </c>
      <c r="H5440" s="7">
        <v>2255</v>
      </c>
      <c r="I5440" s="1">
        <v>3496</v>
      </c>
      <c r="J5440" s="1">
        <v>800</v>
      </c>
      <c r="K5440" s="1">
        <v>352</v>
      </c>
      <c r="L5440" s="1">
        <v>730</v>
      </c>
      <c r="M5440" s="1">
        <v>597</v>
      </c>
      <c r="N5440" s="1">
        <v>46</v>
      </c>
      <c r="O5440" s="1">
        <v>85</v>
      </c>
      <c r="P5440" s="1">
        <v>37</v>
      </c>
      <c r="Q5440" s="6">
        <v>4</v>
      </c>
    </row>
    <row r="5441" spans="5:17" ht="25" x14ac:dyDescent="0.3">
      <c r="E5441" s="3" t="s">
        <v>2175</v>
      </c>
      <c r="F5441" s="4"/>
      <c r="G5441" s="5">
        <v>2460</v>
      </c>
      <c r="H5441" s="7">
        <v>1649</v>
      </c>
      <c r="I5441" s="1">
        <v>1919</v>
      </c>
      <c r="J5441" s="1">
        <v>201</v>
      </c>
      <c r="K5441" s="1">
        <v>63</v>
      </c>
      <c r="L5441" s="1">
        <v>155</v>
      </c>
      <c r="M5441" s="1">
        <v>144</v>
      </c>
      <c r="N5441" s="1">
        <v>19</v>
      </c>
      <c r="O5441" s="1">
        <v>81</v>
      </c>
      <c r="P5441" s="1">
        <v>15</v>
      </c>
      <c r="Q5441" s="6">
        <v>2</v>
      </c>
    </row>
    <row r="5442" spans="5:17" ht="25" x14ac:dyDescent="0.3">
      <c r="E5442" s="3" t="s">
        <v>2176</v>
      </c>
      <c r="F5442" s="4"/>
      <c r="G5442" s="5">
        <v>863</v>
      </c>
      <c r="H5442" s="7">
        <v>646</v>
      </c>
      <c r="I5442" s="1">
        <v>657</v>
      </c>
      <c r="J5442" s="1">
        <v>41</v>
      </c>
      <c r="K5442" s="1">
        <v>14</v>
      </c>
      <c r="L5442" s="1">
        <v>28</v>
      </c>
      <c r="M5442" s="1">
        <v>35</v>
      </c>
      <c r="N5442" s="1">
        <v>3</v>
      </c>
      <c r="O5442" s="1">
        <v>33</v>
      </c>
      <c r="P5442" s="1">
        <v>1</v>
      </c>
      <c r="Q5442" s="6">
        <v>0</v>
      </c>
    </row>
    <row r="5443" spans="5:17" ht="25" x14ac:dyDescent="0.3">
      <c r="E5443" s="3" t="s">
        <v>2177</v>
      </c>
      <c r="F5443" s="4"/>
      <c r="G5443" s="5">
        <v>1567</v>
      </c>
      <c r="H5443" s="7">
        <v>505</v>
      </c>
      <c r="I5443" s="1">
        <v>996</v>
      </c>
      <c r="J5443" s="1">
        <v>390</v>
      </c>
      <c r="K5443" s="1">
        <v>238</v>
      </c>
      <c r="L5443" s="1">
        <v>421</v>
      </c>
      <c r="M5443" s="1">
        <v>541</v>
      </c>
      <c r="N5443" s="1">
        <v>52</v>
      </c>
      <c r="O5443" s="1">
        <v>27</v>
      </c>
      <c r="P5443" s="1">
        <v>18</v>
      </c>
      <c r="Q5443" s="6">
        <v>1</v>
      </c>
    </row>
    <row r="5444" spans="5:17" ht="25" x14ac:dyDescent="0.3">
      <c r="E5444" s="3" t="s">
        <v>2178</v>
      </c>
      <c r="F5444" s="4"/>
      <c r="G5444" s="5">
        <v>7404</v>
      </c>
      <c r="H5444" s="7">
        <v>3691</v>
      </c>
      <c r="I5444" s="1">
        <v>5793</v>
      </c>
      <c r="J5444" s="1">
        <v>995</v>
      </c>
      <c r="K5444" s="1">
        <v>571</v>
      </c>
      <c r="L5444" s="1">
        <v>1084</v>
      </c>
      <c r="M5444" s="1">
        <v>1057</v>
      </c>
      <c r="N5444" s="1">
        <v>120</v>
      </c>
      <c r="O5444" s="1">
        <v>172</v>
      </c>
      <c r="P5444" s="1">
        <v>98</v>
      </c>
      <c r="Q5444" s="6">
        <v>7</v>
      </c>
    </row>
    <row r="5445" spans="5:17" ht="25" x14ac:dyDescent="0.3">
      <c r="E5445" s="3" t="s">
        <v>2179</v>
      </c>
      <c r="F5445" s="4"/>
      <c r="G5445" s="5">
        <v>4608</v>
      </c>
      <c r="H5445" s="7">
        <v>3030</v>
      </c>
      <c r="I5445" s="1">
        <v>3676</v>
      </c>
      <c r="J5445" s="1">
        <v>279</v>
      </c>
      <c r="K5445" s="1">
        <v>114</v>
      </c>
      <c r="L5445" s="1">
        <v>231</v>
      </c>
      <c r="M5445" s="1">
        <v>296</v>
      </c>
      <c r="N5445" s="1">
        <v>33</v>
      </c>
      <c r="O5445" s="1">
        <v>134</v>
      </c>
      <c r="P5445" s="1">
        <v>35</v>
      </c>
      <c r="Q5445" s="6">
        <v>5</v>
      </c>
    </row>
    <row r="5446" spans="5:17" ht="25" x14ac:dyDescent="0.3">
      <c r="E5446" s="3" t="s">
        <v>2180</v>
      </c>
      <c r="F5446" s="4"/>
      <c r="G5446" s="5">
        <v>1615</v>
      </c>
      <c r="H5446" s="7">
        <v>1281</v>
      </c>
      <c r="I5446" s="1">
        <v>1268</v>
      </c>
      <c r="J5446" s="1">
        <v>56</v>
      </c>
      <c r="K5446" s="1">
        <v>25</v>
      </c>
      <c r="L5446" s="1">
        <v>40</v>
      </c>
      <c r="M5446" s="1">
        <v>54</v>
      </c>
      <c r="N5446" s="1">
        <v>15</v>
      </c>
      <c r="O5446" s="1">
        <v>28</v>
      </c>
      <c r="P5446" s="1">
        <v>7</v>
      </c>
      <c r="Q5446" s="6">
        <v>4</v>
      </c>
    </row>
    <row r="5447" spans="5:17" ht="25" x14ac:dyDescent="0.3">
      <c r="E5447" s="3" t="s">
        <v>2181</v>
      </c>
      <c r="F5447" s="4"/>
      <c r="G5447" s="5">
        <v>1356</v>
      </c>
      <c r="H5447" s="7">
        <v>402</v>
      </c>
      <c r="I5447" s="1">
        <v>863</v>
      </c>
      <c r="J5447" s="1">
        <v>302</v>
      </c>
      <c r="K5447" s="1">
        <v>210</v>
      </c>
      <c r="L5447" s="1">
        <v>378</v>
      </c>
      <c r="M5447" s="1">
        <v>466</v>
      </c>
      <c r="N5447" s="1">
        <v>47</v>
      </c>
      <c r="O5447" s="1">
        <v>26</v>
      </c>
      <c r="P5447" s="1">
        <v>28</v>
      </c>
      <c r="Q5447" s="6">
        <v>3</v>
      </c>
    </row>
    <row r="5448" spans="5:17" ht="25" x14ac:dyDescent="0.3">
      <c r="E5448" s="3" t="s">
        <v>2182</v>
      </c>
      <c r="F5448" s="4"/>
      <c r="G5448" s="5">
        <v>7265</v>
      </c>
      <c r="H5448" s="7">
        <v>3657</v>
      </c>
      <c r="I5448" s="1">
        <v>5519</v>
      </c>
      <c r="J5448" s="1">
        <v>804</v>
      </c>
      <c r="K5448" s="1">
        <v>461</v>
      </c>
      <c r="L5448" s="1">
        <v>847</v>
      </c>
      <c r="M5448" s="1">
        <v>969</v>
      </c>
      <c r="N5448" s="1">
        <v>159</v>
      </c>
      <c r="O5448" s="1">
        <v>226</v>
      </c>
      <c r="P5448" s="1">
        <v>92</v>
      </c>
      <c r="Q5448" s="6">
        <v>15</v>
      </c>
    </row>
    <row r="5449" spans="5:17" ht="25" x14ac:dyDescent="0.3">
      <c r="E5449" s="3" t="s">
        <v>2183</v>
      </c>
      <c r="F5449" s="4"/>
      <c r="G5449" s="5">
        <v>5369</v>
      </c>
      <c r="H5449" s="7">
        <v>3486</v>
      </c>
      <c r="I5449" s="1">
        <v>4159</v>
      </c>
      <c r="J5449" s="1">
        <v>247</v>
      </c>
      <c r="K5449" s="1">
        <v>136</v>
      </c>
      <c r="L5449" s="1">
        <v>261</v>
      </c>
      <c r="M5449" s="1">
        <v>274</v>
      </c>
      <c r="N5449" s="1">
        <v>63</v>
      </c>
      <c r="O5449" s="1">
        <v>222</v>
      </c>
      <c r="P5449" s="1">
        <v>54</v>
      </c>
      <c r="Q5449" s="6">
        <v>8</v>
      </c>
    </row>
    <row r="5450" spans="5:17" ht="25" x14ac:dyDescent="0.3">
      <c r="E5450" s="3" t="s">
        <v>2184</v>
      </c>
      <c r="F5450" s="4"/>
      <c r="G5450" s="5">
        <v>1814</v>
      </c>
      <c r="H5450" s="7">
        <v>1414</v>
      </c>
      <c r="I5450" s="1">
        <v>1382</v>
      </c>
      <c r="J5450" s="1">
        <v>42</v>
      </c>
      <c r="K5450" s="1">
        <v>16</v>
      </c>
      <c r="L5450" s="1">
        <v>38</v>
      </c>
      <c r="M5450" s="1">
        <v>57</v>
      </c>
      <c r="N5450" s="1">
        <v>19</v>
      </c>
      <c r="O5450" s="1">
        <v>61</v>
      </c>
      <c r="P5450" s="1">
        <v>4</v>
      </c>
      <c r="Q5450" s="6">
        <v>3</v>
      </c>
    </row>
    <row r="5451" spans="5:17" ht="25" x14ac:dyDescent="0.3">
      <c r="E5451" s="3" t="s">
        <v>2185</v>
      </c>
      <c r="F5451" s="4"/>
      <c r="G5451" s="5">
        <v>375</v>
      </c>
      <c r="H5451" s="7">
        <v>110</v>
      </c>
      <c r="I5451" s="1">
        <v>224</v>
      </c>
      <c r="J5451" s="1">
        <v>66</v>
      </c>
      <c r="K5451" s="1">
        <v>33</v>
      </c>
      <c r="L5451" s="1">
        <v>73</v>
      </c>
      <c r="M5451" s="1">
        <v>110</v>
      </c>
      <c r="N5451" s="1">
        <v>17</v>
      </c>
      <c r="O5451" s="1">
        <v>16</v>
      </c>
      <c r="P5451" s="1">
        <v>12</v>
      </c>
      <c r="Q5451" s="6">
        <v>0</v>
      </c>
    </row>
    <row r="5452" spans="5:17" ht="25" x14ac:dyDescent="0.3">
      <c r="E5452" s="3" t="s">
        <v>2186</v>
      </c>
      <c r="F5452" s="4"/>
      <c r="G5452" s="5">
        <v>2661</v>
      </c>
      <c r="H5452" s="7">
        <v>1317</v>
      </c>
      <c r="I5452" s="1">
        <v>1968</v>
      </c>
      <c r="J5452" s="1">
        <v>238</v>
      </c>
      <c r="K5452" s="1">
        <v>106</v>
      </c>
      <c r="L5452" s="1">
        <v>252</v>
      </c>
      <c r="M5452" s="1">
        <v>289</v>
      </c>
      <c r="N5452" s="1">
        <v>63</v>
      </c>
      <c r="O5452" s="1">
        <v>119</v>
      </c>
      <c r="P5452" s="1">
        <v>29</v>
      </c>
      <c r="Q5452" s="6">
        <v>6</v>
      </c>
    </row>
    <row r="5453" spans="5:17" ht="25" x14ac:dyDescent="0.3">
      <c r="E5453" s="3" t="s">
        <v>2187</v>
      </c>
      <c r="F5453" s="4"/>
      <c r="G5453" s="5">
        <v>2609</v>
      </c>
      <c r="H5453" s="7">
        <v>1693</v>
      </c>
      <c r="I5453" s="1">
        <v>1896</v>
      </c>
      <c r="J5453" s="1">
        <v>90</v>
      </c>
      <c r="K5453" s="1">
        <v>35</v>
      </c>
      <c r="L5453" s="1">
        <v>81</v>
      </c>
      <c r="M5453" s="1">
        <v>126</v>
      </c>
      <c r="N5453" s="1">
        <v>48</v>
      </c>
      <c r="O5453" s="1">
        <v>133</v>
      </c>
      <c r="P5453" s="1">
        <v>28</v>
      </c>
      <c r="Q5453" s="6">
        <v>6</v>
      </c>
    </row>
    <row r="5454" spans="5:17" ht="25" x14ac:dyDescent="0.3">
      <c r="E5454" s="3" t="s">
        <v>2188</v>
      </c>
      <c r="F5454" s="4"/>
      <c r="G5454" s="5">
        <v>1007</v>
      </c>
      <c r="H5454" s="7">
        <v>782</v>
      </c>
      <c r="I5454" s="1">
        <v>694</v>
      </c>
      <c r="J5454" s="1">
        <v>18</v>
      </c>
      <c r="K5454" s="1">
        <v>5</v>
      </c>
      <c r="L5454" s="1">
        <v>18</v>
      </c>
      <c r="M5454" s="1">
        <v>26</v>
      </c>
      <c r="N5454" s="1">
        <v>21</v>
      </c>
      <c r="O5454" s="1">
        <v>47</v>
      </c>
      <c r="P5454" s="1">
        <v>4</v>
      </c>
      <c r="Q5454" s="6">
        <v>1</v>
      </c>
    </row>
    <row r="5455" spans="5:17" ht="25" x14ac:dyDescent="0.3">
      <c r="E5455" s="3" t="s">
        <v>2189</v>
      </c>
      <c r="F5455" s="4"/>
      <c r="G5455" s="5">
        <v>97</v>
      </c>
      <c r="H5455" s="7">
        <v>25</v>
      </c>
      <c r="I5455" s="1">
        <v>53</v>
      </c>
      <c r="J5455" s="1">
        <v>10</v>
      </c>
      <c r="K5455" s="1">
        <v>5</v>
      </c>
      <c r="L5455" s="1">
        <v>14</v>
      </c>
      <c r="M5455" s="1">
        <v>20</v>
      </c>
      <c r="N5455" s="1">
        <v>6</v>
      </c>
      <c r="O5455" s="1">
        <v>8</v>
      </c>
      <c r="P5455" s="1">
        <v>3</v>
      </c>
      <c r="Q5455" s="6">
        <v>0</v>
      </c>
    </row>
    <row r="5456" spans="5:17" ht="25" x14ac:dyDescent="0.3">
      <c r="E5456" s="3" t="s">
        <v>2190</v>
      </c>
      <c r="F5456" s="4"/>
      <c r="G5456" s="5">
        <v>793</v>
      </c>
      <c r="H5456" s="7">
        <v>357</v>
      </c>
      <c r="I5456" s="1">
        <v>513</v>
      </c>
      <c r="J5456" s="1">
        <v>61</v>
      </c>
      <c r="K5456" s="1">
        <v>15</v>
      </c>
      <c r="L5456" s="1">
        <v>54</v>
      </c>
      <c r="M5456" s="1">
        <v>86</v>
      </c>
      <c r="N5456" s="1">
        <v>28</v>
      </c>
      <c r="O5456" s="1">
        <v>53</v>
      </c>
      <c r="P5456" s="1">
        <v>6</v>
      </c>
      <c r="Q5456" s="6">
        <v>0</v>
      </c>
    </row>
    <row r="5457" spans="5:17" ht="25" x14ac:dyDescent="0.3">
      <c r="E5457" s="3" t="s">
        <v>2191</v>
      </c>
      <c r="F5457" s="4"/>
      <c r="G5457" s="5">
        <v>1061</v>
      </c>
      <c r="H5457" s="7">
        <v>643</v>
      </c>
      <c r="I5457" s="1">
        <v>677</v>
      </c>
      <c r="J5457" s="1">
        <v>13</v>
      </c>
      <c r="K5457" s="1">
        <v>4</v>
      </c>
      <c r="L5457" s="1">
        <v>20</v>
      </c>
      <c r="M5457" s="1">
        <v>46</v>
      </c>
      <c r="N5457" s="1">
        <v>28</v>
      </c>
      <c r="O5457" s="1">
        <v>102</v>
      </c>
      <c r="P5457" s="1">
        <v>8</v>
      </c>
      <c r="Q5457" s="6">
        <v>1</v>
      </c>
    </row>
    <row r="5458" spans="5:17" ht="25" x14ac:dyDescent="0.3">
      <c r="E5458" s="3" t="s">
        <v>2192</v>
      </c>
      <c r="F5458" s="4"/>
      <c r="G5458" s="5">
        <v>424</v>
      </c>
      <c r="H5458" s="7">
        <v>328</v>
      </c>
      <c r="I5458" s="1">
        <v>244</v>
      </c>
      <c r="J5458" s="1">
        <v>3</v>
      </c>
      <c r="K5458" s="1">
        <v>0</v>
      </c>
      <c r="L5458" s="1">
        <v>6</v>
      </c>
      <c r="M5458" s="1">
        <v>10</v>
      </c>
      <c r="N5458" s="1">
        <v>6</v>
      </c>
      <c r="O5458" s="1">
        <v>36</v>
      </c>
      <c r="P5458" s="1">
        <v>2</v>
      </c>
      <c r="Q5458" s="6">
        <v>2</v>
      </c>
    </row>
    <row r="5459" spans="5:17" ht="25" x14ac:dyDescent="0.3">
      <c r="E5459" s="3" t="s">
        <v>2193</v>
      </c>
      <c r="F5459" s="4"/>
      <c r="G5459" s="5">
        <v>13</v>
      </c>
      <c r="H5459" s="7">
        <v>3</v>
      </c>
      <c r="I5459" s="1">
        <v>4</v>
      </c>
      <c r="J5459" s="1">
        <v>1</v>
      </c>
      <c r="K5459" s="1">
        <v>1</v>
      </c>
      <c r="L5459" s="1">
        <v>3</v>
      </c>
      <c r="M5459" s="1">
        <v>6</v>
      </c>
      <c r="N5459" s="1">
        <v>0</v>
      </c>
      <c r="O5459" s="1">
        <v>1</v>
      </c>
      <c r="P5459" s="1">
        <v>0</v>
      </c>
      <c r="Q5459" s="6">
        <v>0</v>
      </c>
    </row>
    <row r="5460" spans="5:17" ht="25" x14ac:dyDescent="0.3">
      <c r="E5460" s="3" t="s">
        <v>2194</v>
      </c>
      <c r="F5460" s="4"/>
      <c r="G5460" s="5">
        <v>112</v>
      </c>
      <c r="H5460" s="7">
        <v>60</v>
      </c>
      <c r="I5460" s="1">
        <v>65</v>
      </c>
      <c r="J5460" s="1">
        <v>8</v>
      </c>
      <c r="K5460" s="1">
        <v>1</v>
      </c>
      <c r="L5460" s="1">
        <v>7</v>
      </c>
      <c r="M5460" s="1">
        <v>17</v>
      </c>
      <c r="N5460" s="1">
        <v>5</v>
      </c>
      <c r="O5460" s="1">
        <v>7</v>
      </c>
      <c r="P5460" s="1">
        <v>1</v>
      </c>
      <c r="Q5460" s="6">
        <v>2</v>
      </c>
    </row>
    <row r="5461" spans="5:17" ht="25" x14ac:dyDescent="0.3">
      <c r="E5461" s="3" t="s">
        <v>2195</v>
      </c>
      <c r="F5461" s="4"/>
      <c r="G5461" s="5">
        <v>161</v>
      </c>
      <c r="H5461" s="7">
        <v>112</v>
      </c>
      <c r="I5461" s="1">
        <v>91</v>
      </c>
      <c r="J5461" s="1">
        <v>1</v>
      </c>
      <c r="K5461" s="1">
        <v>0</v>
      </c>
      <c r="L5461" s="1">
        <v>4</v>
      </c>
      <c r="M5461" s="1">
        <v>4</v>
      </c>
      <c r="N5461" s="1">
        <v>6</v>
      </c>
      <c r="O5461" s="1">
        <v>12</v>
      </c>
      <c r="P5461" s="1">
        <v>0</v>
      </c>
      <c r="Q5461" s="6">
        <v>0</v>
      </c>
    </row>
    <row r="5462" spans="5:17" ht="25" x14ac:dyDescent="0.3">
      <c r="E5462" s="52" t="s">
        <v>2196</v>
      </c>
      <c r="F5462" s="48"/>
      <c r="G5462" s="49">
        <v>82</v>
      </c>
      <c r="H5462" s="61">
        <v>66</v>
      </c>
      <c r="I5462" s="28">
        <v>36</v>
      </c>
      <c r="J5462" s="28">
        <v>1</v>
      </c>
      <c r="K5462" s="28">
        <v>0</v>
      </c>
      <c r="L5462" s="28">
        <v>1</v>
      </c>
      <c r="M5462" s="28">
        <v>2</v>
      </c>
      <c r="N5462" s="28">
        <v>3</v>
      </c>
      <c r="O5462" s="28">
        <v>7</v>
      </c>
      <c r="P5462" s="28">
        <v>0</v>
      </c>
      <c r="Q5462" s="62">
        <v>0</v>
      </c>
    </row>
  </sheetData>
  <mergeCells count="134">
    <mergeCell ref="E8:F9"/>
    <mergeCell ref="E40:F41"/>
    <mergeCell ref="E72:F73"/>
    <mergeCell ref="E224:F225"/>
    <mergeCell ref="E376:F377"/>
    <mergeCell ref="E528:F529"/>
    <mergeCell ref="E680:F681"/>
    <mergeCell ref="E733:F734"/>
    <mergeCell ref="E786:F787"/>
    <mergeCell ref="E914:F915"/>
    <mergeCell ref="E1042:F1043"/>
    <mergeCell ref="E1083:F1084"/>
    <mergeCell ref="E1124:F1125"/>
    <mergeCell ref="E1220:F1221"/>
    <mergeCell ref="E1316:F1317"/>
    <mergeCell ref="E1342:F1343"/>
    <mergeCell ref="E1368:F1369"/>
    <mergeCell ref="E1424:F1425"/>
    <mergeCell ref="E1480:F1481"/>
    <mergeCell ref="E1518:F1519"/>
    <mergeCell ref="E1556:F1557"/>
    <mergeCell ref="E1644:F1645"/>
    <mergeCell ref="E1732:F1733"/>
    <mergeCell ref="E1746:F1747"/>
    <mergeCell ref="E1760:F1761"/>
    <mergeCell ref="E1912:F1913"/>
    <mergeCell ref="E2064:F2065"/>
    <mergeCell ref="E2090:F2091"/>
    <mergeCell ref="E2116:F2117"/>
    <mergeCell ref="E2172:F2173"/>
    <mergeCell ref="E2228:F2229"/>
    <mergeCell ref="E2257:F2258"/>
    <mergeCell ref="E2286:F2287"/>
    <mergeCell ref="E2350:F2351"/>
    <mergeCell ref="E2414:F2415"/>
    <mergeCell ref="E2443:F2444"/>
    <mergeCell ref="E2472:F2473"/>
    <mergeCell ref="E2536:F2537"/>
    <mergeCell ref="E2600:F2601"/>
    <mergeCell ref="E2629:F2630"/>
    <mergeCell ref="E2658:F2659"/>
    <mergeCell ref="E2722:F2723"/>
    <mergeCell ref="E2786:F2787"/>
    <mergeCell ref="E2815:F2816"/>
    <mergeCell ref="E2844:F2845"/>
    <mergeCell ref="E2908:F2909"/>
    <mergeCell ref="E2972:F2973"/>
    <mergeCell ref="E3001:F3002"/>
    <mergeCell ref="E3030:F3031"/>
    <mergeCell ref="E3094:F3095"/>
    <mergeCell ref="E3158:F3159"/>
    <mergeCell ref="E3382:F3383"/>
    <mergeCell ref="E3606:F3607"/>
    <mergeCell ref="E3686:F3687"/>
    <mergeCell ref="E3766:F3767"/>
    <mergeCell ref="E3990:F3991"/>
    <mergeCell ref="E4214:F4215"/>
    <mergeCell ref="E4246:F4247"/>
    <mergeCell ref="E4272:F4273"/>
    <mergeCell ref="E4298:F4299"/>
    <mergeCell ref="E4354:F4355"/>
    <mergeCell ref="E4410:F4411"/>
    <mergeCell ref="E4436:F4437"/>
    <mergeCell ref="E4462:F4463"/>
    <mergeCell ref="E4518:F4519"/>
    <mergeCell ref="E4574:F4575"/>
    <mergeCell ref="E4612:F4613"/>
    <mergeCell ref="E4700:F4701"/>
    <mergeCell ref="E4738:F4739"/>
    <mergeCell ref="E4826:F4827"/>
    <mergeCell ref="E4858:F4859"/>
    <mergeCell ref="E4890:F4891"/>
    <mergeCell ref="D4922:F4923"/>
    <mergeCell ref="D4925:D4930"/>
    <mergeCell ref="D4931:D4936"/>
    <mergeCell ref="D4937:D4951"/>
    <mergeCell ref="D4952:D4957"/>
    <mergeCell ref="D4958:D4967"/>
    <mergeCell ref="D4968:D4971"/>
    <mergeCell ref="D4972:D4977"/>
    <mergeCell ref="D4978:D4982"/>
    <mergeCell ref="D4983:D4988"/>
    <mergeCell ref="D4989:D4994"/>
    <mergeCell ref="D4995:D5000"/>
    <mergeCell ref="D5006:F5007"/>
    <mergeCell ref="D5009:D5014"/>
    <mergeCell ref="D5015:D5020"/>
    <mergeCell ref="D5021:D5035"/>
    <mergeCell ref="D5036:D5041"/>
    <mergeCell ref="D5042:D5051"/>
    <mergeCell ref="D5052:D5055"/>
    <mergeCell ref="D5056:D5061"/>
    <mergeCell ref="D5062:D5066"/>
    <mergeCell ref="D5067:D5072"/>
    <mergeCell ref="D5073:D5078"/>
    <mergeCell ref="D5079:D5084"/>
    <mergeCell ref="D5090:F5091"/>
    <mergeCell ref="D5093:D5098"/>
    <mergeCell ref="D5099:D5104"/>
    <mergeCell ref="D5105:D5119"/>
    <mergeCell ref="D5120:D5125"/>
    <mergeCell ref="D5126:D5135"/>
    <mergeCell ref="D5136:D5139"/>
    <mergeCell ref="D5140:D5145"/>
    <mergeCell ref="D5146:D5150"/>
    <mergeCell ref="D5151:D5156"/>
    <mergeCell ref="D5157:D5162"/>
    <mergeCell ref="D5163:D5168"/>
    <mergeCell ref="D5174:F5175"/>
    <mergeCell ref="D5177:D5182"/>
    <mergeCell ref="D5183:D5188"/>
    <mergeCell ref="D5189:D5203"/>
    <mergeCell ref="D5204:D5209"/>
    <mergeCell ref="D5210:D5219"/>
    <mergeCell ref="D5220:D5223"/>
    <mergeCell ref="D5224:D5229"/>
    <mergeCell ref="D5230:D5234"/>
    <mergeCell ref="D5304:D5307"/>
    <mergeCell ref="D5308:D5313"/>
    <mergeCell ref="D5314:D5318"/>
    <mergeCell ref="D5319:D5324"/>
    <mergeCell ref="D5325:D5330"/>
    <mergeCell ref="D5331:D5336"/>
    <mergeCell ref="E5342:F5343"/>
    <mergeCell ref="E5380:F5381"/>
    <mergeCell ref="D5235:D5240"/>
    <mergeCell ref="D5241:D5246"/>
    <mergeCell ref="D5247:D5252"/>
    <mergeCell ref="D5258:F5259"/>
    <mergeCell ref="D5261:D5266"/>
    <mergeCell ref="D5267:D5272"/>
    <mergeCell ref="D5273:D5287"/>
    <mergeCell ref="D5288:D5293"/>
    <mergeCell ref="D5294:D5303"/>
  </mergeCells>
  <phoneticPr fontId="5"/>
  <pageMargins left="0.7" right="0.7" top="0.75" bottom="0.75" header="0.3" footer="0.3"/>
  <pageSetup paperSize="9" scale="63" pageOrder="overThenDown" orientation="landscape"/>
  <headerFooter>
    <oddFooter>&amp;CN(1)</oddFooter>
  </headerFooter>
  <rowBreaks count="79" manualBreakCount="79">
    <brk id="34" max="16383" man="1"/>
    <brk id="66" max="16383" man="1"/>
    <brk id="218" max="16383" man="1"/>
    <brk id="370" max="16383" man="1"/>
    <brk id="522" max="16383" man="1"/>
    <brk id="674" max="16383" man="1"/>
    <brk id="727" max="16383" man="1"/>
    <brk id="780" max="16383" man="1"/>
    <brk id="908" max="16383" man="1"/>
    <brk id="1036" max="16383" man="1"/>
    <brk id="1077" max="16383" man="1"/>
    <brk id="1118" max="16383" man="1"/>
    <brk id="1214" max="16383" man="1"/>
    <brk id="1310" max="16383" man="1"/>
    <brk id="1336" max="16383" man="1"/>
    <brk id="1362" max="16383" man="1"/>
    <brk id="1418" max="16383" man="1"/>
    <brk id="1474" max="16383" man="1"/>
    <brk id="1512" max="16383" man="1"/>
    <brk id="1550" max="16383" man="1"/>
    <brk id="1638" max="16383" man="1"/>
    <brk id="1726" max="16383" man="1"/>
    <brk id="1740" max="16383" man="1"/>
    <brk id="1754" max="16383" man="1"/>
    <brk id="1906" max="16383" man="1"/>
    <brk id="2058" max="16383" man="1"/>
    <brk id="2084" max="16383" man="1"/>
    <brk id="2110" max="16383" man="1"/>
    <brk id="2166" max="16383" man="1"/>
    <brk id="2222" max="16383" man="1"/>
    <brk id="2251" max="16383" man="1"/>
    <brk id="2280" max="16383" man="1"/>
    <brk id="2344" max="16383" man="1"/>
    <brk id="2408" max="16383" man="1"/>
    <brk id="2437" max="16383" man="1"/>
    <brk id="2466" max="16383" man="1"/>
    <brk id="2530" max="16383" man="1"/>
    <brk id="2594" max="16383" man="1"/>
    <brk id="2623" max="16383" man="1"/>
    <brk id="2652" max="16383" man="1"/>
    <brk id="2716" max="16383" man="1"/>
    <brk id="2780" max="16383" man="1"/>
    <brk id="2809" max="16383" man="1"/>
    <brk id="2838" max="16383" man="1"/>
    <brk id="2902" max="16383" man="1"/>
    <brk id="2966" max="16383" man="1"/>
    <brk id="2995" max="16383" man="1"/>
    <brk id="3024" max="16383" man="1"/>
    <brk id="3088" max="16383" man="1"/>
    <brk id="3152" max="16383" man="1"/>
    <brk id="3376" max="16383" man="1"/>
    <brk id="3600" max="16383" man="1"/>
    <brk id="3680" max="16383" man="1"/>
    <brk id="3760" max="16383" man="1"/>
    <brk id="3984" max="16383" man="1"/>
    <brk id="4208" max="16383" man="1"/>
    <brk id="4240" max="16383" man="1"/>
    <brk id="4266" max="16383" man="1"/>
    <brk id="4292" max="16383" man="1"/>
    <brk id="4348" max="16383" man="1"/>
    <brk id="4404" max="16383" man="1"/>
    <brk id="4430" max="16383" man="1"/>
    <brk id="4456" max="16383" man="1"/>
    <brk id="4512" max="16383" man="1"/>
    <brk id="4568" max="16383" man="1"/>
    <brk id="4606" max="16383" man="1"/>
    <brk id="4694" max="16383" man="1"/>
    <brk id="4732" max="16383" man="1"/>
    <brk id="4820" max="16383" man="1"/>
    <brk id="4852" max="16383" man="1"/>
    <brk id="4884" max="16383" man="1"/>
    <brk id="4916" max="16383" man="1"/>
    <brk id="5000" max="16383" man="1"/>
    <brk id="5084" max="16383" man="1"/>
    <brk id="5168" max="16383" man="1"/>
    <brk id="5252" max="16383" man="1"/>
    <brk id="5336" max="16383" man="1"/>
    <brk id="5374" max="16383" man="1"/>
    <brk id="54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AB5462"/>
  <sheetViews>
    <sheetView workbookViewId="0"/>
  </sheetViews>
  <sheetFormatPr defaultColWidth="8.9140625" defaultRowHeight="12.5" x14ac:dyDescent="0.3"/>
  <cols>
    <col min="1" max="1" width="3.58203125" style="83" customWidth="1"/>
    <col min="2" max="2" width="4.58203125" style="83" customWidth="1"/>
    <col min="3" max="4" width="7.58203125" style="83" customWidth="1"/>
    <col min="5" max="5" width="16.58203125" style="83" customWidth="1"/>
    <col min="6" max="6" width="5.58203125" style="83" customWidth="1"/>
    <col min="7" max="28" width="8.58203125" style="83" customWidth="1"/>
    <col min="29" max="16384" width="8.9140625" style="83"/>
  </cols>
  <sheetData>
    <row r="3" spans="2:14" x14ac:dyDescent="0.3">
      <c r="C3" s="83" t="s">
        <v>1</v>
      </c>
    </row>
    <row r="4" spans="2:14" x14ac:dyDescent="0.3">
      <c r="B4" s="35" t="str">
        <f xml:space="preserve"> HYPERLINK("#'目次'!B7", "[1]")</f>
        <v>[1]</v>
      </c>
      <c r="C4" s="25" t="s">
        <v>14</v>
      </c>
    </row>
    <row r="7" spans="2:14" x14ac:dyDescent="0.3">
      <c r="C7" s="25" t="s">
        <v>15</v>
      </c>
    </row>
    <row r="8" spans="2:14" ht="25" x14ac:dyDescent="0.3">
      <c r="E8" s="95"/>
      <c r="F8" s="96"/>
      <c r="G8" s="37" t="s">
        <v>16</v>
      </c>
      <c r="H8" s="41" t="s">
        <v>17</v>
      </c>
      <c r="I8" s="18" t="s">
        <v>18</v>
      </c>
      <c r="J8" s="18" t="s">
        <v>19</v>
      </c>
      <c r="K8" s="18" t="s">
        <v>20</v>
      </c>
      <c r="L8" s="18" t="s">
        <v>21</v>
      </c>
      <c r="M8" s="18" t="s">
        <v>22</v>
      </c>
      <c r="N8" s="34" t="s">
        <v>23</v>
      </c>
    </row>
    <row r="9" spans="2:14" x14ac:dyDescent="0.3">
      <c r="E9" s="97"/>
      <c r="F9" s="98"/>
      <c r="G9" s="40"/>
      <c r="H9" s="36"/>
      <c r="I9" s="19"/>
      <c r="J9" s="19"/>
      <c r="K9" s="19"/>
      <c r="L9" s="19"/>
      <c r="M9" s="19"/>
      <c r="N9" s="39"/>
    </row>
    <row r="10" spans="2:14" x14ac:dyDescent="0.3">
      <c r="E10" s="54" t="s">
        <v>16</v>
      </c>
      <c r="F10" s="50"/>
      <c r="G10" s="38">
        <v>55336</v>
      </c>
      <c r="H10" s="26">
        <v>18.472603729941</v>
      </c>
      <c r="I10" s="26">
        <v>34.657365910076997</v>
      </c>
      <c r="J10" s="26">
        <v>25.251192713603999</v>
      </c>
      <c r="K10" s="26">
        <v>12.689749891570999</v>
      </c>
      <c r="L10" s="26">
        <v>6.8562960821169998</v>
      </c>
      <c r="M10" s="26">
        <v>1.626427642041</v>
      </c>
      <c r="N10" s="60">
        <v>0.44636403064899999</v>
      </c>
    </row>
    <row r="11" spans="2:14" x14ac:dyDescent="0.3">
      <c r="E11" s="3" t="s">
        <v>24</v>
      </c>
      <c r="F11" s="4"/>
      <c r="G11" s="29">
        <v>144</v>
      </c>
      <c r="H11" s="55">
        <v>17.361111111111001</v>
      </c>
      <c r="I11" s="22">
        <v>31.25</v>
      </c>
      <c r="J11" s="22">
        <v>29.166666666666998</v>
      </c>
      <c r="K11" s="22">
        <v>15.277777777778001</v>
      </c>
      <c r="L11" s="22">
        <v>5.5555555555560003</v>
      </c>
      <c r="M11" s="22">
        <v>1.3888888888890001</v>
      </c>
      <c r="N11" s="72">
        <v>0</v>
      </c>
    </row>
    <row r="12" spans="2:14" x14ac:dyDescent="0.3">
      <c r="E12" s="3" t="s">
        <v>25</v>
      </c>
      <c r="F12" s="4"/>
      <c r="G12" s="5">
        <v>1073</v>
      </c>
      <c r="H12" s="27">
        <v>18.546132339235999</v>
      </c>
      <c r="I12" s="14">
        <v>28.61136999068</v>
      </c>
      <c r="J12" s="14">
        <v>27.772600186392999</v>
      </c>
      <c r="K12" s="14">
        <v>13.886300093197001</v>
      </c>
      <c r="L12" s="14">
        <v>9.8788443616030008</v>
      </c>
      <c r="M12" s="14">
        <v>1.2115563839700001</v>
      </c>
      <c r="N12" s="23">
        <v>9.3196644920999994E-2</v>
      </c>
    </row>
    <row r="13" spans="2:14" x14ac:dyDescent="0.3">
      <c r="E13" s="3" t="s">
        <v>26</v>
      </c>
      <c r="F13" s="4"/>
      <c r="G13" s="5">
        <v>3737</v>
      </c>
      <c r="H13" s="27">
        <v>19.694942467219999</v>
      </c>
      <c r="I13" s="14">
        <v>33.636606903934002</v>
      </c>
      <c r="J13" s="14">
        <v>24.029970564624001</v>
      </c>
      <c r="K13" s="14">
        <v>14.503612523415001</v>
      </c>
      <c r="L13" s="14">
        <v>6.5293015788069999</v>
      </c>
      <c r="M13" s="14">
        <v>1.4182499331009999</v>
      </c>
      <c r="N13" s="23">
        <v>0.18731602889999999</v>
      </c>
    </row>
    <row r="14" spans="2:14" x14ac:dyDescent="0.3">
      <c r="E14" s="3" t="s">
        <v>27</v>
      </c>
      <c r="F14" s="4"/>
      <c r="G14" s="5">
        <v>6583</v>
      </c>
      <c r="H14" s="27">
        <v>18.806015494455</v>
      </c>
      <c r="I14" s="14">
        <v>37.019595928907997</v>
      </c>
      <c r="J14" s="14">
        <v>23.135348625247001</v>
      </c>
      <c r="K14" s="14">
        <v>13.018380677503</v>
      </c>
      <c r="L14" s="14">
        <v>6.2433540938779997</v>
      </c>
      <c r="M14" s="14">
        <v>1.579826826675</v>
      </c>
      <c r="N14" s="23">
        <v>0.19747835333399999</v>
      </c>
    </row>
    <row r="15" spans="2:14" x14ac:dyDescent="0.3">
      <c r="E15" s="3" t="s">
        <v>28</v>
      </c>
      <c r="F15" s="4"/>
      <c r="G15" s="5">
        <v>8475</v>
      </c>
      <c r="H15" s="27">
        <v>18.218289085546001</v>
      </c>
      <c r="I15" s="14">
        <v>38.123893805309997</v>
      </c>
      <c r="J15" s="14">
        <v>24.283185840708001</v>
      </c>
      <c r="K15" s="14">
        <v>12.601769911504</v>
      </c>
      <c r="L15" s="14">
        <v>4.9911504424780002</v>
      </c>
      <c r="M15" s="14">
        <v>1.4985250737460001</v>
      </c>
      <c r="N15" s="23">
        <v>0.28318584070800001</v>
      </c>
    </row>
    <row r="16" spans="2:14" x14ac:dyDescent="0.3">
      <c r="E16" s="3" t="s">
        <v>29</v>
      </c>
      <c r="F16" s="4"/>
      <c r="G16" s="5">
        <v>4017</v>
      </c>
      <c r="H16" s="27">
        <v>22.404779686333001</v>
      </c>
      <c r="I16" s="14">
        <v>43.440378391834997</v>
      </c>
      <c r="J16" s="14">
        <v>21.359223300970999</v>
      </c>
      <c r="K16" s="14">
        <v>7.8416728902169996</v>
      </c>
      <c r="L16" s="14">
        <v>3.236245954693</v>
      </c>
      <c r="M16" s="14">
        <v>1.244709982574</v>
      </c>
      <c r="N16" s="23">
        <v>0.47298979337800001</v>
      </c>
    </row>
    <row r="17" spans="5:14" x14ac:dyDescent="0.3">
      <c r="E17" s="3" t="s">
        <v>30</v>
      </c>
      <c r="F17" s="4"/>
      <c r="G17" s="5">
        <v>1579</v>
      </c>
      <c r="H17" s="27">
        <v>25.965801139962</v>
      </c>
      <c r="I17" s="14">
        <v>43.191893603547001</v>
      </c>
      <c r="J17" s="14">
        <v>18.366054464851</v>
      </c>
      <c r="K17" s="14">
        <v>7.5364154528179998</v>
      </c>
      <c r="L17" s="14">
        <v>2.2799240025329999</v>
      </c>
      <c r="M17" s="14">
        <v>1.773274224193</v>
      </c>
      <c r="N17" s="23">
        <v>0.88663711209600005</v>
      </c>
    </row>
    <row r="18" spans="5:14" x14ac:dyDescent="0.3">
      <c r="E18" s="3" t="s">
        <v>31</v>
      </c>
      <c r="F18" s="4"/>
      <c r="G18" s="5">
        <v>247</v>
      </c>
      <c r="H18" s="27">
        <v>32.388663967611002</v>
      </c>
      <c r="I18" s="14">
        <v>40.485829959514</v>
      </c>
      <c r="J18" s="14">
        <v>14.17004048583</v>
      </c>
      <c r="K18" s="14">
        <v>7.6923076923079998</v>
      </c>
      <c r="L18" s="14">
        <v>2.834008097166</v>
      </c>
      <c r="M18" s="14">
        <v>1.619433198381</v>
      </c>
      <c r="N18" s="23">
        <v>0.80971659919000005</v>
      </c>
    </row>
    <row r="19" spans="5:14" x14ac:dyDescent="0.3">
      <c r="E19" s="3" t="s">
        <v>32</v>
      </c>
      <c r="F19" s="4"/>
      <c r="G19" s="5">
        <v>298</v>
      </c>
      <c r="H19" s="27">
        <v>12.751677852348999</v>
      </c>
      <c r="I19" s="14">
        <v>26.845637583893001</v>
      </c>
      <c r="J19" s="14">
        <v>28.859060402685</v>
      </c>
      <c r="K19" s="14">
        <v>18.791946308724999</v>
      </c>
      <c r="L19" s="14">
        <v>12.080536912752001</v>
      </c>
      <c r="M19" s="14">
        <v>0.67114093959700005</v>
      </c>
      <c r="N19" s="24">
        <v>0</v>
      </c>
    </row>
    <row r="20" spans="5:14" x14ac:dyDescent="0.3">
      <c r="E20" s="3" t="s">
        <v>33</v>
      </c>
      <c r="F20" s="4"/>
      <c r="G20" s="5">
        <v>2148</v>
      </c>
      <c r="H20" s="27">
        <v>14.152700186220001</v>
      </c>
      <c r="I20" s="14">
        <v>27.188081936684998</v>
      </c>
      <c r="J20" s="14">
        <v>30.493482309125</v>
      </c>
      <c r="K20" s="14">
        <v>15.735567970205</v>
      </c>
      <c r="L20" s="14">
        <v>11.45251396648</v>
      </c>
      <c r="M20" s="14">
        <v>0.83798882681599995</v>
      </c>
      <c r="N20" s="23">
        <v>0.13966480446900001</v>
      </c>
    </row>
    <row r="21" spans="5:14" x14ac:dyDescent="0.3">
      <c r="E21" s="3" t="s">
        <v>34</v>
      </c>
      <c r="F21" s="4"/>
      <c r="G21" s="5">
        <v>5324</v>
      </c>
      <c r="H21" s="27">
        <v>15.007513148009</v>
      </c>
      <c r="I21" s="14">
        <v>28.174305033808999</v>
      </c>
      <c r="J21" s="14">
        <v>29.019534184823002</v>
      </c>
      <c r="K21" s="14">
        <v>16.416228399699001</v>
      </c>
      <c r="L21" s="14">
        <v>10.217881292261</v>
      </c>
      <c r="M21" s="14">
        <v>1.051840721262</v>
      </c>
      <c r="N21" s="23">
        <v>0.112697220135</v>
      </c>
    </row>
    <row r="22" spans="5:14" x14ac:dyDescent="0.3">
      <c r="E22" s="3" t="s">
        <v>35</v>
      </c>
      <c r="F22" s="4"/>
      <c r="G22" s="5">
        <v>9153</v>
      </c>
      <c r="H22" s="27">
        <v>17.862995739102001</v>
      </c>
      <c r="I22" s="14">
        <v>31.945810116901999</v>
      </c>
      <c r="J22" s="14">
        <v>26.461269529115999</v>
      </c>
      <c r="K22" s="14">
        <v>13.623948432208</v>
      </c>
      <c r="L22" s="14">
        <v>7.9755271495680002</v>
      </c>
      <c r="M22" s="14">
        <v>1.71528460614</v>
      </c>
      <c r="N22" s="23">
        <v>0.41516442696400002</v>
      </c>
    </row>
    <row r="23" spans="5:14" x14ac:dyDescent="0.3">
      <c r="E23" s="3" t="s">
        <v>36</v>
      </c>
      <c r="F23" s="4"/>
      <c r="G23" s="5">
        <v>8028</v>
      </c>
      <c r="H23" s="27">
        <v>17.227204783259001</v>
      </c>
      <c r="I23" s="14">
        <v>32.997010463377997</v>
      </c>
      <c r="J23" s="14">
        <v>27.105132037867001</v>
      </c>
      <c r="K23" s="14">
        <v>12.257100149477001</v>
      </c>
      <c r="L23" s="14">
        <v>7.5361235675140001</v>
      </c>
      <c r="M23" s="14">
        <v>2.304434479322</v>
      </c>
      <c r="N23" s="23">
        <v>0.57299451918300004</v>
      </c>
    </row>
    <row r="24" spans="5:14" x14ac:dyDescent="0.3">
      <c r="E24" s="3" t="s">
        <v>37</v>
      </c>
      <c r="F24" s="4"/>
      <c r="G24" s="5">
        <v>2918</v>
      </c>
      <c r="H24" s="27">
        <v>20.938999314598998</v>
      </c>
      <c r="I24" s="14">
        <v>37.422892392049</v>
      </c>
      <c r="J24" s="14">
        <v>24.46881425634</v>
      </c>
      <c r="K24" s="14">
        <v>9.4585332419470003</v>
      </c>
      <c r="L24" s="14">
        <v>5.1747772446880003</v>
      </c>
      <c r="M24" s="14">
        <v>1.987662782728</v>
      </c>
      <c r="N24" s="23">
        <v>0.54832076764899995</v>
      </c>
    </row>
    <row r="25" spans="5:14" x14ac:dyDescent="0.3">
      <c r="E25" s="3" t="s">
        <v>38</v>
      </c>
      <c r="F25" s="4"/>
      <c r="G25" s="5">
        <v>906</v>
      </c>
      <c r="H25" s="27">
        <v>23.730684326711</v>
      </c>
      <c r="I25" s="14">
        <v>39.072847682118997</v>
      </c>
      <c r="J25" s="14">
        <v>23.399558498895999</v>
      </c>
      <c r="K25" s="14">
        <v>8.2781456953639996</v>
      </c>
      <c r="L25" s="14">
        <v>3.4216335540839999</v>
      </c>
      <c r="M25" s="14">
        <v>1.4348785871959999</v>
      </c>
      <c r="N25" s="23">
        <v>0.66225165562900001</v>
      </c>
    </row>
    <row r="26" spans="5:14" x14ac:dyDescent="0.3">
      <c r="E26" s="3" t="s">
        <v>39</v>
      </c>
      <c r="F26" s="4"/>
      <c r="G26" s="5">
        <v>137</v>
      </c>
      <c r="H26" s="27">
        <v>24.817518248174999</v>
      </c>
      <c r="I26" s="14">
        <v>39.416058394160999</v>
      </c>
      <c r="J26" s="14">
        <v>22.627737226276999</v>
      </c>
      <c r="K26" s="14">
        <v>8.7591240875909993</v>
      </c>
      <c r="L26" s="14">
        <v>2.9197080291969999</v>
      </c>
      <c r="M26" s="14">
        <v>0.72992700729899995</v>
      </c>
      <c r="N26" s="23">
        <v>0.72992700729899995</v>
      </c>
    </row>
    <row r="27" spans="5:14" x14ac:dyDescent="0.3">
      <c r="E27" s="3" t="s">
        <v>40</v>
      </c>
      <c r="F27" s="4"/>
      <c r="G27" s="5">
        <v>12</v>
      </c>
      <c r="H27" s="27">
        <v>16.666666666666998</v>
      </c>
      <c r="I27" s="14">
        <v>16.666666666666998</v>
      </c>
      <c r="J27" s="14">
        <v>25</v>
      </c>
      <c r="K27" s="14">
        <v>25</v>
      </c>
      <c r="L27" s="14">
        <v>16.666666666666998</v>
      </c>
      <c r="M27" s="16">
        <v>0</v>
      </c>
      <c r="N27" s="24">
        <v>0</v>
      </c>
    </row>
    <row r="28" spans="5:14" x14ac:dyDescent="0.3">
      <c r="E28" s="3" t="s">
        <v>41</v>
      </c>
      <c r="F28" s="4"/>
      <c r="G28" s="5">
        <v>56</v>
      </c>
      <c r="H28" s="27">
        <v>10.714285714286</v>
      </c>
      <c r="I28" s="14">
        <v>23.214285714286</v>
      </c>
      <c r="J28" s="14">
        <v>35.714285714286</v>
      </c>
      <c r="K28" s="14">
        <v>12.5</v>
      </c>
      <c r="L28" s="14">
        <v>12.5</v>
      </c>
      <c r="M28" s="14">
        <v>3.5714285714290002</v>
      </c>
      <c r="N28" s="23">
        <v>1.785714285714</v>
      </c>
    </row>
    <row r="29" spans="5:14" x14ac:dyDescent="0.3">
      <c r="E29" s="3" t="s">
        <v>42</v>
      </c>
      <c r="F29" s="4"/>
      <c r="G29" s="5">
        <v>88</v>
      </c>
      <c r="H29" s="27">
        <v>10.227272727273</v>
      </c>
      <c r="I29" s="14">
        <v>20.454545454544999</v>
      </c>
      <c r="J29" s="14">
        <v>19.318181818182001</v>
      </c>
      <c r="K29" s="14">
        <v>15.909090909091001</v>
      </c>
      <c r="L29" s="14">
        <v>29.545454545455001</v>
      </c>
      <c r="M29" s="14">
        <v>1.136363636364</v>
      </c>
      <c r="N29" s="23">
        <v>3.4090909090910002</v>
      </c>
    </row>
    <row r="30" spans="5:14" x14ac:dyDescent="0.3">
      <c r="E30" s="3" t="s">
        <v>43</v>
      </c>
      <c r="F30" s="4"/>
      <c r="G30" s="5">
        <v>138</v>
      </c>
      <c r="H30" s="27">
        <v>10.144927536232</v>
      </c>
      <c r="I30" s="14">
        <v>24.637681159420001</v>
      </c>
      <c r="J30" s="14">
        <v>24.637681159420001</v>
      </c>
      <c r="K30" s="14">
        <v>12.318840579710001</v>
      </c>
      <c r="L30" s="14">
        <v>17.391304347826001</v>
      </c>
      <c r="M30" s="14">
        <v>5.7971014492749999</v>
      </c>
      <c r="N30" s="23">
        <v>5.0724637681160001</v>
      </c>
    </row>
    <row r="31" spans="5:14" x14ac:dyDescent="0.3">
      <c r="E31" s="3" t="s">
        <v>44</v>
      </c>
      <c r="F31" s="4"/>
      <c r="G31" s="5">
        <v>95</v>
      </c>
      <c r="H31" s="27">
        <v>9.4736842105260006</v>
      </c>
      <c r="I31" s="14">
        <v>31.578947368421002</v>
      </c>
      <c r="J31" s="14">
        <v>21.052631578947</v>
      </c>
      <c r="K31" s="14">
        <v>11.578947368421</v>
      </c>
      <c r="L31" s="14">
        <v>10.526315789473999</v>
      </c>
      <c r="M31" s="14">
        <v>10.526315789473999</v>
      </c>
      <c r="N31" s="23">
        <v>5.2631578947369997</v>
      </c>
    </row>
    <row r="32" spans="5:14" x14ac:dyDescent="0.3">
      <c r="E32" s="3" t="s">
        <v>45</v>
      </c>
      <c r="F32" s="4"/>
      <c r="G32" s="5">
        <v>23</v>
      </c>
      <c r="H32" s="27">
        <v>17.391304347826001</v>
      </c>
      <c r="I32" s="14">
        <v>13.04347826087</v>
      </c>
      <c r="J32" s="14">
        <v>39.130434782609001</v>
      </c>
      <c r="K32" s="14">
        <v>8.6956521739130004</v>
      </c>
      <c r="L32" s="16">
        <v>0</v>
      </c>
      <c r="M32" s="16">
        <v>0</v>
      </c>
      <c r="N32" s="23">
        <v>21.739130434783</v>
      </c>
    </row>
    <row r="33" spans="2:14" x14ac:dyDescent="0.3">
      <c r="E33" s="3" t="s">
        <v>46</v>
      </c>
      <c r="F33" s="4"/>
      <c r="G33" s="5">
        <v>6</v>
      </c>
      <c r="H33" s="27">
        <v>16.666666666666998</v>
      </c>
      <c r="I33" s="14">
        <v>66.666666666666998</v>
      </c>
      <c r="J33" s="16">
        <v>0</v>
      </c>
      <c r="K33" s="16">
        <v>0</v>
      </c>
      <c r="L33" s="16">
        <v>0</v>
      </c>
      <c r="M33" s="14">
        <v>16.666666666666998</v>
      </c>
      <c r="N33" s="24">
        <v>0</v>
      </c>
    </row>
    <row r="34" spans="2:14" x14ac:dyDescent="0.3">
      <c r="E34" s="52" t="s">
        <v>47</v>
      </c>
      <c r="F34" s="48"/>
      <c r="G34" s="49">
        <v>1</v>
      </c>
      <c r="H34" s="67">
        <v>0</v>
      </c>
      <c r="I34" s="42">
        <v>0</v>
      </c>
      <c r="J34" s="42">
        <v>0</v>
      </c>
      <c r="K34" s="42">
        <v>0</v>
      </c>
      <c r="L34" s="45">
        <v>100</v>
      </c>
      <c r="M34" s="42">
        <v>0</v>
      </c>
      <c r="N34" s="65">
        <v>0</v>
      </c>
    </row>
    <row r="36" spans="2:14" x14ac:dyDescent="0.3">
      <c r="B36" s="35" t="str">
        <f xml:space="preserve"> HYPERLINK("#'目次'!B8", "[2]")</f>
        <v>[2]</v>
      </c>
      <c r="C36" s="25" t="s">
        <v>54</v>
      </c>
    </row>
    <row r="39" spans="2:14" x14ac:dyDescent="0.3">
      <c r="C39" s="25" t="s">
        <v>15</v>
      </c>
    </row>
    <row r="40" spans="2:14" ht="37.5" x14ac:dyDescent="0.3">
      <c r="E40" s="95"/>
      <c r="F40" s="96"/>
      <c r="G40" s="37" t="s">
        <v>16</v>
      </c>
      <c r="H40" s="41" t="s">
        <v>55</v>
      </c>
      <c r="I40" s="18" t="s">
        <v>56</v>
      </c>
      <c r="J40" s="18" t="s">
        <v>57</v>
      </c>
      <c r="K40" s="18" t="s">
        <v>58</v>
      </c>
      <c r="L40" s="34" t="s">
        <v>59</v>
      </c>
    </row>
    <row r="41" spans="2:14" x14ac:dyDescent="0.3">
      <c r="E41" s="97"/>
      <c r="F41" s="98"/>
      <c r="G41" s="40"/>
      <c r="H41" s="36"/>
      <c r="I41" s="19"/>
      <c r="J41" s="19"/>
      <c r="K41" s="19"/>
      <c r="L41" s="39"/>
    </row>
    <row r="42" spans="2:14" x14ac:dyDescent="0.3">
      <c r="E42" s="54" t="s">
        <v>16</v>
      </c>
      <c r="F42" s="50"/>
      <c r="G42" s="38">
        <v>55336</v>
      </c>
      <c r="H42" s="26">
        <v>8.8658377909499997</v>
      </c>
      <c r="I42" s="26">
        <v>44.387017493133001</v>
      </c>
      <c r="J42" s="26">
        <v>31.339453520311999</v>
      </c>
      <c r="K42" s="26">
        <v>11.094043660545999</v>
      </c>
      <c r="L42" s="60">
        <v>4.3136475350590002</v>
      </c>
    </row>
    <row r="43" spans="2:14" x14ac:dyDescent="0.3">
      <c r="E43" s="3" t="s">
        <v>24</v>
      </c>
      <c r="F43" s="4"/>
      <c r="G43" s="29">
        <v>144</v>
      </c>
      <c r="H43" s="55">
        <v>6.9444444444439997</v>
      </c>
      <c r="I43" s="22">
        <v>49.305555555555998</v>
      </c>
      <c r="J43" s="22">
        <v>29.166666666666998</v>
      </c>
      <c r="K43" s="22">
        <v>10.416666666667</v>
      </c>
      <c r="L43" s="56">
        <v>4.166666666667</v>
      </c>
    </row>
    <row r="44" spans="2:14" x14ac:dyDescent="0.3">
      <c r="E44" s="3" t="s">
        <v>25</v>
      </c>
      <c r="F44" s="4"/>
      <c r="G44" s="5">
        <v>1073</v>
      </c>
      <c r="H44" s="27">
        <v>9.6924510717610008</v>
      </c>
      <c r="I44" s="14">
        <v>47.623485554520002</v>
      </c>
      <c r="J44" s="14">
        <v>28.797763280521998</v>
      </c>
      <c r="K44" s="14">
        <v>10.624417520969001</v>
      </c>
      <c r="L44" s="23">
        <v>3.261882572227</v>
      </c>
    </row>
    <row r="45" spans="2:14" x14ac:dyDescent="0.3">
      <c r="E45" s="3" t="s">
        <v>26</v>
      </c>
      <c r="F45" s="4"/>
      <c r="G45" s="5">
        <v>3737</v>
      </c>
      <c r="H45" s="27">
        <v>8.6700561948089998</v>
      </c>
      <c r="I45" s="14">
        <v>47.283917580946998</v>
      </c>
      <c r="J45" s="14">
        <v>30.104361787529999</v>
      </c>
      <c r="K45" s="14">
        <v>10.650254214611</v>
      </c>
      <c r="L45" s="23">
        <v>3.2914102221029999</v>
      </c>
    </row>
    <row r="46" spans="2:14" x14ac:dyDescent="0.3">
      <c r="E46" s="3" t="s">
        <v>27</v>
      </c>
      <c r="F46" s="4"/>
      <c r="G46" s="5">
        <v>6583</v>
      </c>
      <c r="H46" s="27">
        <v>8.0814218441439998</v>
      </c>
      <c r="I46" s="14">
        <v>45.936503114082001</v>
      </c>
      <c r="J46" s="14">
        <v>31.642108461187998</v>
      </c>
      <c r="K46" s="14">
        <v>10.46635272672</v>
      </c>
      <c r="L46" s="23">
        <v>3.8736138538659999</v>
      </c>
    </row>
    <row r="47" spans="2:14" x14ac:dyDescent="0.3">
      <c r="E47" s="3" t="s">
        <v>28</v>
      </c>
      <c r="F47" s="4"/>
      <c r="G47" s="5">
        <v>8475</v>
      </c>
      <c r="H47" s="27">
        <v>6.3480825958700002</v>
      </c>
      <c r="I47" s="14">
        <v>43.563421828909</v>
      </c>
      <c r="J47" s="14">
        <v>34.395280235987997</v>
      </c>
      <c r="K47" s="14">
        <v>11.77581120944</v>
      </c>
      <c r="L47" s="23">
        <v>3.9174041297939999</v>
      </c>
    </row>
    <row r="48" spans="2:14" x14ac:dyDescent="0.3">
      <c r="E48" s="3" t="s">
        <v>29</v>
      </c>
      <c r="F48" s="4"/>
      <c r="G48" s="5">
        <v>4017</v>
      </c>
      <c r="H48" s="27">
        <v>4.3564849390090004</v>
      </c>
      <c r="I48" s="14">
        <v>37.963654468508999</v>
      </c>
      <c r="J48" s="14">
        <v>40.004978839929997</v>
      </c>
      <c r="K48" s="14">
        <v>14.139905402041</v>
      </c>
      <c r="L48" s="23">
        <v>3.53497635051</v>
      </c>
    </row>
    <row r="49" spans="5:12" x14ac:dyDescent="0.3">
      <c r="E49" s="3" t="s">
        <v>30</v>
      </c>
      <c r="F49" s="4"/>
      <c r="G49" s="5">
        <v>1579</v>
      </c>
      <c r="H49" s="27">
        <v>3.7998733375549998</v>
      </c>
      <c r="I49" s="14">
        <v>32.108929702342998</v>
      </c>
      <c r="J49" s="14">
        <v>42.305256491450002</v>
      </c>
      <c r="K49" s="14">
        <v>17.162761241291999</v>
      </c>
      <c r="L49" s="23">
        <v>4.6231792273590004</v>
      </c>
    </row>
    <row r="50" spans="5:12" x14ac:dyDescent="0.3">
      <c r="E50" s="3" t="s">
        <v>31</v>
      </c>
      <c r="F50" s="4"/>
      <c r="G50" s="5">
        <v>247</v>
      </c>
      <c r="H50" s="27">
        <v>3.2388663967609999</v>
      </c>
      <c r="I50" s="14">
        <v>29.554655870445</v>
      </c>
      <c r="J50" s="14">
        <v>41.700404858299997</v>
      </c>
      <c r="K50" s="14">
        <v>21.457489878543001</v>
      </c>
      <c r="L50" s="23">
        <v>4.0485829959509996</v>
      </c>
    </row>
    <row r="51" spans="5:12" x14ac:dyDescent="0.3">
      <c r="E51" s="3" t="s">
        <v>32</v>
      </c>
      <c r="F51" s="4"/>
      <c r="G51" s="5">
        <v>298</v>
      </c>
      <c r="H51" s="27">
        <v>8.3892617449659994</v>
      </c>
      <c r="I51" s="14">
        <v>53.355704697987001</v>
      </c>
      <c r="J51" s="14">
        <v>28.187919463086999</v>
      </c>
      <c r="K51" s="14">
        <v>8.0536912751679992</v>
      </c>
      <c r="L51" s="23">
        <v>2.0134228187919998</v>
      </c>
    </row>
    <row r="52" spans="5:12" x14ac:dyDescent="0.3">
      <c r="E52" s="3" t="s">
        <v>33</v>
      </c>
      <c r="F52" s="4"/>
      <c r="G52" s="5">
        <v>2148</v>
      </c>
      <c r="H52" s="27">
        <v>11.918063314711</v>
      </c>
      <c r="I52" s="14">
        <v>49.487895716945999</v>
      </c>
      <c r="J52" s="14">
        <v>27.793296089384999</v>
      </c>
      <c r="K52" s="14">
        <v>7.6815642458099997</v>
      </c>
      <c r="L52" s="23">
        <v>3.1191806331469998</v>
      </c>
    </row>
    <row r="53" spans="5:12" x14ac:dyDescent="0.3">
      <c r="E53" s="3" t="s">
        <v>34</v>
      </c>
      <c r="F53" s="4"/>
      <c r="G53" s="5">
        <v>5324</v>
      </c>
      <c r="H53" s="27">
        <v>13.580015026296</v>
      </c>
      <c r="I53" s="14">
        <v>49.755822689707003</v>
      </c>
      <c r="J53" s="14">
        <v>24.849737039819999</v>
      </c>
      <c r="K53" s="14">
        <v>8.6589030803909992</v>
      </c>
      <c r="L53" s="23">
        <v>3.1555221637869999</v>
      </c>
    </row>
    <row r="54" spans="5:12" x14ac:dyDescent="0.3">
      <c r="E54" s="3" t="s">
        <v>35</v>
      </c>
      <c r="F54" s="4"/>
      <c r="G54" s="5">
        <v>9153</v>
      </c>
      <c r="H54" s="27">
        <v>11.056484212826</v>
      </c>
      <c r="I54" s="14">
        <v>47.252267016278999</v>
      </c>
      <c r="J54" s="14">
        <v>27.215120725445001</v>
      </c>
      <c r="K54" s="14">
        <v>10.084125423358</v>
      </c>
      <c r="L54" s="23">
        <v>4.3920026220909998</v>
      </c>
    </row>
    <row r="55" spans="5:12" x14ac:dyDescent="0.3">
      <c r="E55" s="3" t="s">
        <v>36</v>
      </c>
      <c r="F55" s="4"/>
      <c r="G55" s="5">
        <v>8028</v>
      </c>
      <c r="H55" s="27">
        <v>9.9900348779270001</v>
      </c>
      <c r="I55" s="14">
        <v>44.120577977080004</v>
      </c>
      <c r="J55" s="14">
        <v>30.293971101145999</v>
      </c>
      <c r="K55" s="14">
        <v>10.139511709018</v>
      </c>
      <c r="L55" s="23">
        <v>5.4559043348280003</v>
      </c>
    </row>
    <row r="56" spans="5:12" x14ac:dyDescent="0.3">
      <c r="E56" s="3" t="s">
        <v>37</v>
      </c>
      <c r="F56" s="4"/>
      <c r="G56" s="5">
        <v>2918</v>
      </c>
      <c r="H56" s="27">
        <v>6.8197395476349998</v>
      </c>
      <c r="I56" s="14">
        <v>38.656614119259999</v>
      </c>
      <c r="J56" s="14">
        <v>34.132967786155</v>
      </c>
      <c r="K56" s="14">
        <v>15.044551062370999</v>
      </c>
      <c r="L56" s="23">
        <v>5.346127484578</v>
      </c>
    </row>
    <row r="57" spans="5:12" x14ac:dyDescent="0.3">
      <c r="E57" s="3" t="s">
        <v>38</v>
      </c>
      <c r="F57" s="4"/>
      <c r="G57" s="5">
        <v>906</v>
      </c>
      <c r="H57" s="27">
        <v>4.0838852097130003</v>
      </c>
      <c r="I57" s="14">
        <v>31.567328918322001</v>
      </c>
      <c r="J57" s="14">
        <v>42.825607064018001</v>
      </c>
      <c r="K57" s="14">
        <v>16.887417218543</v>
      </c>
      <c r="L57" s="23">
        <v>4.6357615894039998</v>
      </c>
    </row>
    <row r="58" spans="5:12" x14ac:dyDescent="0.3">
      <c r="E58" s="3" t="s">
        <v>39</v>
      </c>
      <c r="F58" s="4"/>
      <c r="G58" s="5">
        <v>137</v>
      </c>
      <c r="H58" s="27">
        <v>2.9197080291969999</v>
      </c>
      <c r="I58" s="14">
        <v>28.467153284672001</v>
      </c>
      <c r="J58" s="14">
        <v>42.335766423358002</v>
      </c>
      <c r="K58" s="14">
        <v>21.167883211679001</v>
      </c>
      <c r="L58" s="23">
        <v>5.1094890510950002</v>
      </c>
    </row>
    <row r="59" spans="5:12" x14ac:dyDescent="0.3">
      <c r="E59" s="3" t="s">
        <v>40</v>
      </c>
      <c r="F59" s="4"/>
      <c r="G59" s="5">
        <v>12</v>
      </c>
      <c r="H59" s="27">
        <v>25</v>
      </c>
      <c r="I59" s="14">
        <v>41.666666666666998</v>
      </c>
      <c r="J59" s="14">
        <v>16.666666666666998</v>
      </c>
      <c r="K59" s="14">
        <v>8.333333333333</v>
      </c>
      <c r="L59" s="23">
        <v>8.333333333333</v>
      </c>
    </row>
    <row r="60" spans="5:12" x14ac:dyDescent="0.3">
      <c r="E60" s="3" t="s">
        <v>41</v>
      </c>
      <c r="F60" s="4"/>
      <c r="G60" s="5">
        <v>56</v>
      </c>
      <c r="H60" s="27">
        <v>17.857142857143</v>
      </c>
      <c r="I60" s="14">
        <v>46.428571428570997</v>
      </c>
      <c r="J60" s="14">
        <v>14.285714285714</v>
      </c>
      <c r="K60" s="14">
        <v>5.3571428571429998</v>
      </c>
      <c r="L60" s="23">
        <v>16.071428571428999</v>
      </c>
    </row>
    <row r="61" spans="5:12" x14ac:dyDescent="0.3">
      <c r="E61" s="3" t="s">
        <v>42</v>
      </c>
      <c r="F61" s="4"/>
      <c r="G61" s="5">
        <v>88</v>
      </c>
      <c r="H61" s="27">
        <v>29.545454545455001</v>
      </c>
      <c r="I61" s="14">
        <v>39.772727272727003</v>
      </c>
      <c r="J61" s="14">
        <v>13.636363636364001</v>
      </c>
      <c r="K61" s="14">
        <v>4.5454545454549997</v>
      </c>
      <c r="L61" s="23">
        <v>12.5</v>
      </c>
    </row>
    <row r="62" spans="5:12" x14ac:dyDescent="0.3">
      <c r="E62" s="3" t="s">
        <v>43</v>
      </c>
      <c r="F62" s="4"/>
      <c r="G62" s="5">
        <v>138</v>
      </c>
      <c r="H62" s="27">
        <v>16.666666666666998</v>
      </c>
      <c r="I62" s="14">
        <v>39.855072463768003</v>
      </c>
      <c r="J62" s="14">
        <v>24.637681159420001</v>
      </c>
      <c r="K62" s="14">
        <v>2.1739130434780001</v>
      </c>
      <c r="L62" s="23">
        <v>16.666666666666998</v>
      </c>
    </row>
    <row r="63" spans="5:12" x14ac:dyDescent="0.3">
      <c r="E63" s="3" t="s">
        <v>44</v>
      </c>
      <c r="F63" s="4"/>
      <c r="G63" s="5">
        <v>95</v>
      </c>
      <c r="H63" s="27">
        <v>16.842105263158</v>
      </c>
      <c r="I63" s="14">
        <v>32.631578947367998</v>
      </c>
      <c r="J63" s="14">
        <v>23.157894736842</v>
      </c>
      <c r="K63" s="14">
        <v>2.1052631578950001</v>
      </c>
      <c r="L63" s="23">
        <v>25.263157894736999</v>
      </c>
    </row>
    <row r="64" spans="5:12" x14ac:dyDescent="0.3">
      <c r="E64" s="3" t="s">
        <v>45</v>
      </c>
      <c r="F64" s="4"/>
      <c r="G64" s="5">
        <v>23</v>
      </c>
      <c r="H64" s="27">
        <v>4.3478260869570002</v>
      </c>
      <c r="I64" s="14">
        <v>34.782608695652002</v>
      </c>
      <c r="J64" s="14">
        <v>26.086956521739001</v>
      </c>
      <c r="K64" s="16">
        <v>0</v>
      </c>
      <c r="L64" s="23">
        <v>34.782608695652002</v>
      </c>
    </row>
    <row r="65" spans="2:14" x14ac:dyDescent="0.3">
      <c r="E65" s="3" t="s">
        <v>46</v>
      </c>
      <c r="F65" s="4"/>
      <c r="G65" s="5">
        <v>6</v>
      </c>
      <c r="H65" s="30">
        <v>0</v>
      </c>
      <c r="I65" s="16">
        <v>0</v>
      </c>
      <c r="J65" s="14">
        <v>83.333333333333002</v>
      </c>
      <c r="K65" s="16">
        <v>0</v>
      </c>
      <c r="L65" s="23">
        <v>16.666666666666998</v>
      </c>
    </row>
    <row r="66" spans="2:14" x14ac:dyDescent="0.3">
      <c r="E66" s="52" t="s">
        <v>47</v>
      </c>
      <c r="F66" s="48"/>
      <c r="G66" s="49">
        <v>1</v>
      </c>
      <c r="H66" s="70">
        <v>100</v>
      </c>
      <c r="I66" s="42">
        <v>0</v>
      </c>
      <c r="J66" s="42">
        <v>0</v>
      </c>
      <c r="K66" s="42">
        <v>0</v>
      </c>
      <c r="L66" s="65">
        <v>0</v>
      </c>
    </row>
    <row r="68" spans="2:14" x14ac:dyDescent="0.3">
      <c r="B68" s="35" t="str">
        <f xml:space="preserve"> HYPERLINK("#'目次'!B9", "[3]")</f>
        <v>[3]</v>
      </c>
      <c r="C68" s="25" t="s">
        <v>14</v>
      </c>
    </row>
    <row r="71" spans="2:14" x14ac:dyDescent="0.3">
      <c r="C71" s="25" t="s">
        <v>62</v>
      </c>
    </row>
    <row r="72" spans="2:14" ht="25" x14ac:dyDescent="0.3">
      <c r="E72" s="95"/>
      <c r="F72" s="96"/>
      <c r="G72" s="37" t="s">
        <v>16</v>
      </c>
      <c r="H72" s="41" t="s">
        <v>17</v>
      </c>
      <c r="I72" s="18" t="s">
        <v>18</v>
      </c>
      <c r="J72" s="18" t="s">
        <v>19</v>
      </c>
      <c r="K72" s="18" t="s">
        <v>20</v>
      </c>
      <c r="L72" s="18" t="s">
        <v>21</v>
      </c>
      <c r="M72" s="18" t="s">
        <v>22</v>
      </c>
      <c r="N72" s="34" t="s">
        <v>23</v>
      </c>
    </row>
    <row r="73" spans="2:14" x14ac:dyDescent="0.3">
      <c r="E73" s="97"/>
      <c r="F73" s="98"/>
      <c r="G73" s="40"/>
      <c r="H73" s="36"/>
      <c r="I73" s="19"/>
      <c r="J73" s="19"/>
      <c r="K73" s="19"/>
      <c r="L73" s="19"/>
      <c r="M73" s="19"/>
      <c r="N73" s="39"/>
    </row>
    <row r="74" spans="2:14" x14ac:dyDescent="0.3">
      <c r="E74" s="54" t="s">
        <v>16</v>
      </c>
      <c r="F74" s="50"/>
      <c r="G74" s="38">
        <v>55336</v>
      </c>
      <c r="H74" s="26">
        <v>18.472603729941</v>
      </c>
      <c r="I74" s="26">
        <v>34.657365910076997</v>
      </c>
      <c r="J74" s="26">
        <v>25.251192713603999</v>
      </c>
      <c r="K74" s="26">
        <v>12.689749891570999</v>
      </c>
      <c r="L74" s="26">
        <v>6.8562960821169998</v>
      </c>
      <c r="M74" s="26">
        <v>1.626427642041</v>
      </c>
      <c r="N74" s="60">
        <v>0.44636403064899999</v>
      </c>
    </row>
    <row r="75" spans="2:14" ht="25" x14ac:dyDescent="0.3">
      <c r="E75" s="3" t="s">
        <v>63</v>
      </c>
      <c r="F75" s="4"/>
      <c r="G75" s="29">
        <v>72</v>
      </c>
      <c r="H75" s="55">
        <v>12.5</v>
      </c>
      <c r="I75" s="22">
        <v>27.777777777777999</v>
      </c>
      <c r="J75" s="22">
        <v>37.5</v>
      </c>
      <c r="K75" s="22">
        <v>13.888888888888999</v>
      </c>
      <c r="L75" s="22">
        <v>8.333333333333</v>
      </c>
      <c r="M75" s="69">
        <v>0</v>
      </c>
      <c r="N75" s="72">
        <v>0</v>
      </c>
    </row>
    <row r="76" spans="2:14" ht="25" x14ac:dyDescent="0.3">
      <c r="E76" s="3" t="s">
        <v>64</v>
      </c>
      <c r="F76" s="4"/>
      <c r="G76" s="5">
        <v>32</v>
      </c>
      <c r="H76" s="27">
        <v>15.625</v>
      </c>
      <c r="I76" s="14">
        <v>34.375</v>
      </c>
      <c r="J76" s="14">
        <v>25</v>
      </c>
      <c r="K76" s="14">
        <v>21.875</v>
      </c>
      <c r="L76" s="16">
        <v>0</v>
      </c>
      <c r="M76" s="14">
        <v>3.125</v>
      </c>
      <c r="N76" s="24">
        <v>0</v>
      </c>
    </row>
    <row r="77" spans="2:14" ht="25" x14ac:dyDescent="0.3">
      <c r="E77" s="3" t="s">
        <v>65</v>
      </c>
      <c r="F77" s="4"/>
      <c r="G77" s="5">
        <v>5</v>
      </c>
      <c r="H77" s="27">
        <v>20</v>
      </c>
      <c r="I77" s="14">
        <v>20</v>
      </c>
      <c r="J77" s="14">
        <v>40</v>
      </c>
      <c r="K77" s="16">
        <v>0</v>
      </c>
      <c r="L77" s="14">
        <v>20</v>
      </c>
      <c r="M77" s="16">
        <v>0</v>
      </c>
      <c r="N77" s="24">
        <v>0</v>
      </c>
    </row>
    <row r="78" spans="2:14" ht="25" x14ac:dyDescent="0.3">
      <c r="E78" s="3" t="s">
        <v>66</v>
      </c>
      <c r="F78" s="4"/>
      <c r="G78" s="5">
        <v>3</v>
      </c>
      <c r="H78" s="27">
        <v>33.333333333333002</v>
      </c>
      <c r="I78" s="14">
        <v>33.333333333333002</v>
      </c>
      <c r="J78" s="16">
        <v>0</v>
      </c>
      <c r="K78" s="14">
        <v>33.333333333333002</v>
      </c>
      <c r="L78" s="16">
        <v>0</v>
      </c>
      <c r="M78" s="16">
        <v>0</v>
      </c>
      <c r="N78" s="24">
        <v>0</v>
      </c>
    </row>
    <row r="79" spans="2:14" ht="25" x14ac:dyDescent="0.3">
      <c r="E79" s="3" t="s">
        <v>67</v>
      </c>
      <c r="F79" s="4"/>
      <c r="G79" s="5">
        <v>10</v>
      </c>
      <c r="H79" s="27">
        <v>10</v>
      </c>
      <c r="I79" s="14">
        <v>30</v>
      </c>
      <c r="J79" s="14">
        <v>20</v>
      </c>
      <c r="K79" s="14">
        <v>30</v>
      </c>
      <c r="L79" s="16">
        <v>0</v>
      </c>
      <c r="M79" s="14">
        <v>10</v>
      </c>
      <c r="N79" s="24">
        <v>0</v>
      </c>
    </row>
    <row r="80" spans="2:14" ht="25" x14ac:dyDescent="0.3">
      <c r="E80" s="3" t="s">
        <v>68</v>
      </c>
      <c r="F80" s="4"/>
      <c r="G80" s="5">
        <v>22</v>
      </c>
      <c r="H80" s="27">
        <v>36.363636363635997</v>
      </c>
      <c r="I80" s="14">
        <v>40.909090909090999</v>
      </c>
      <c r="J80" s="14">
        <v>13.636363636364001</v>
      </c>
      <c r="K80" s="14">
        <v>4.5454545454549997</v>
      </c>
      <c r="L80" s="14">
        <v>4.5454545454549997</v>
      </c>
      <c r="M80" s="16">
        <v>0</v>
      </c>
      <c r="N80" s="24">
        <v>0</v>
      </c>
    </row>
    <row r="81" spans="5:14" ht="25" x14ac:dyDescent="0.3">
      <c r="E81" s="3" t="s">
        <v>69</v>
      </c>
      <c r="F81" s="4"/>
      <c r="G81" s="5">
        <v>379</v>
      </c>
      <c r="H81" s="27">
        <v>19.525065963061</v>
      </c>
      <c r="I81" s="14">
        <v>30.870712401054998</v>
      </c>
      <c r="J81" s="14">
        <v>25.857519788918001</v>
      </c>
      <c r="K81" s="14">
        <v>12.664907651715</v>
      </c>
      <c r="L81" s="14">
        <v>10.554089709763</v>
      </c>
      <c r="M81" s="14">
        <v>0.52770448548799997</v>
      </c>
      <c r="N81" s="24">
        <v>0</v>
      </c>
    </row>
    <row r="82" spans="5:14" ht="25" x14ac:dyDescent="0.3">
      <c r="E82" s="3" t="s">
        <v>70</v>
      </c>
      <c r="F82" s="4"/>
      <c r="G82" s="5">
        <v>216</v>
      </c>
      <c r="H82" s="27">
        <v>18.518518518518999</v>
      </c>
      <c r="I82" s="14">
        <v>28.240740740741</v>
      </c>
      <c r="J82" s="14">
        <v>31.018518518518999</v>
      </c>
      <c r="K82" s="14">
        <v>14.351851851852</v>
      </c>
      <c r="L82" s="14">
        <v>7.4074074074069998</v>
      </c>
      <c r="M82" s="14">
        <v>0.46296296296299999</v>
      </c>
      <c r="N82" s="24">
        <v>0</v>
      </c>
    </row>
    <row r="83" spans="5:14" ht="25" x14ac:dyDescent="0.3">
      <c r="E83" s="3" t="s">
        <v>71</v>
      </c>
      <c r="F83" s="4"/>
      <c r="G83" s="5">
        <v>221</v>
      </c>
      <c r="H83" s="27">
        <v>16.289592760181002</v>
      </c>
      <c r="I83" s="14">
        <v>30.316742081448002</v>
      </c>
      <c r="J83" s="14">
        <v>24.886877828054001</v>
      </c>
      <c r="K83" s="14">
        <v>16.289592760181002</v>
      </c>
      <c r="L83" s="14">
        <v>11.31221719457</v>
      </c>
      <c r="M83" s="14">
        <v>0.904977375566</v>
      </c>
      <c r="N83" s="24">
        <v>0</v>
      </c>
    </row>
    <row r="84" spans="5:14" ht="25" x14ac:dyDescent="0.3">
      <c r="E84" s="3" t="s">
        <v>72</v>
      </c>
      <c r="F84" s="4"/>
      <c r="G84" s="5">
        <v>81</v>
      </c>
      <c r="H84" s="27">
        <v>23.456790123457001</v>
      </c>
      <c r="I84" s="14">
        <v>18.518518518518999</v>
      </c>
      <c r="J84" s="14">
        <v>30.864197530864001</v>
      </c>
      <c r="K84" s="14">
        <v>14.814814814815</v>
      </c>
      <c r="L84" s="14">
        <v>8.6419753086419995</v>
      </c>
      <c r="M84" s="14">
        <v>3.7037037037039999</v>
      </c>
      <c r="N84" s="24">
        <v>0</v>
      </c>
    </row>
    <row r="85" spans="5:14" ht="25" x14ac:dyDescent="0.3">
      <c r="E85" s="3" t="s">
        <v>73</v>
      </c>
      <c r="F85" s="4"/>
      <c r="G85" s="5">
        <v>79</v>
      </c>
      <c r="H85" s="27">
        <v>18.987341772152</v>
      </c>
      <c r="I85" s="14">
        <v>25.316455696203001</v>
      </c>
      <c r="J85" s="14">
        <v>31.645569620252999</v>
      </c>
      <c r="K85" s="14">
        <v>11.392405063290999</v>
      </c>
      <c r="L85" s="14">
        <v>7.5949367088609998</v>
      </c>
      <c r="M85" s="14">
        <v>3.7974683544299999</v>
      </c>
      <c r="N85" s="23">
        <v>1.2658227848100001</v>
      </c>
    </row>
    <row r="86" spans="5:14" ht="25" x14ac:dyDescent="0.3">
      <c r="E86" s="3" t="s">
        <v>74</v>
      </c>
      <c r="F86" s="4"/>
      <c r="G86" s="5">
        <v>95</v>
      </c>
      <c r="H86" s="27">
        <v>15.789473684211</v>
      </c>
      <c r="I86" s="14">
        <v>28.421052631578998</v>
      </c>
      <c r="J86" s="14">
        <v>27.368421052632002</v>
      </c>
      <c r="K86" s="14">
        <v>13.684210526316001</v>
      </c>
      <c r="L86" s="14">
        <v>12.631578947368</v>
      </c>
      <c r="M86" s="14">
        <v>2.1052631578950001</v>
      </c>
      <c r="N86" s="24">
        <v>0</v>
      </c>
    </row>
    <row r="87" spans="5:14" ht="25" x14ac:dyDescent="0.3">
      <c r="E87" s="3" t="s">
        <v>75</v>
      </c>
      <c r="F87" s="4"/>
      <c r="G87" s="5">
        <v>524</v>
      </c>
      <c r="H87" s="27">
        <v>17.748091603052998</v>
      </c>
      <c r="I87" s="14">
        <v>32.442748091603001</v>
      </c>
      <c r="J87" s="14">
        <v>23.854961832061001</v>
      </c>
      <c r="K87" s="14">
        <v>15.839694656489</v>
      </c>
      <c r="L87" s="14">
        <v>7.251908396947</v>
      </c>
      <c r="M87" s="14">
        <v>2.4809160305339999</v>
      </c>
      <c r="N87" s="23">
        <v>0.38167938931299999</v>
      </c>
    </row>
    <row r="88" spans="5:14" ht="25" x14ac:dyDescent="0.3">
      <c r="E88" s="3" t="s">
        <v>76</v>
      </c>
      <c r="F88" s="4"/>
      <c r="G88" s="5">
        <v>554</v>
      </c>
      <c r="H88" s="27">
        <v>16.064981949458002</v>
      </c>
      <c r="I88" s="14">
        <v>35.740072202165997</v>
      </c>
      <c r="J88" s="14">
        <v>23.465703971119002</v>
      </c>
      <c r="K88" s="14">
        <v>16.064981949458002</v>
      </c>
      <c r="L88" s="14">
        <v>6.6787003610109998</v>
      </c>
      <c r="M88" s="14">
        <v>1.805054151625</v>
      </c>
      <c r="N88" s="23">
        <v>0.180505415162</v>
      </c>
    </row>
    <row r="89" spans="5:14" ht="25" x14ac:dyDescent="0.3">
      <c r="E89" s="3" t="s">
        <v>77</v>
      </c>
      <c r="F89" s="4"/>
      <c r="G89" s="5">
        <v>848</v>
      </c>
      <c r="H89" s="27">
        <v>20.636792452830001</v>
      </c>
      <c r="I89" s="14">
        <v>31.485849056604</v>
      </c>
      <c r="J89" s="14">
        <v>27.122641509434001</v>
      </c>
      <c r="K89" s="14">
        <v>13.679245283019</v>
      </c>
      <c r="L89" s="14">
        <v>6.25</v>
      </c>
      <c r="M89" s="14">
        <v>0.58962264150900001</v>
      </c>
      <c r="N89" s="23">
        <v>0.23584905660399999</v>
      </c>
    </row>
    <row r="90" spans="5:14" ht="25" x14ac:dyDescent="0.3">
      <c r="E90" s="3" t="s">
        <v>78</v>
      </c>
      <c r="F90" s="4"/>
      <c r="G90" s="5">
        <v>610</v>
      </c>
      <c r="H90" s="27">
        <v>19.672131147540998</v>
      </c>
      <c r="I90" s="14">
        <v>36.885245901639003</v>
      </c>
      <c r="J90" s="14">
        <v>22.786885245901999</v>
      </c>
      <c r="K90" s="14">
        <v>13.770491803279</v>
      </c>
      <c r="L90" s="14">
        <v>5.4098360655739999</v>
      </c>
      <c r="M90" s="14">
        <v>1.311475409836</v>
      </c>
      <c r="N90" s="23">
        <v>0.16393442623000001</v>
      </c>
    </row>
    <row r="91" spans="5:14" ht="25" x14ac:dyDescent="0.3">
      <c r="E91" s="3" t="s">
        <v>79</v>
      </c>
      <c r="F91" s="4"/>
      <c r="G91" s="5">
        <v>564</v>
      </c>
      <c r="H91" s="27">
        <v>19.503546099291</v>
      </c>
      <c r="I91" s="14">
        <v>37.943262411348002</v>
      </c>
      <c r="J91" s="14">
        <v>23.22695035461</v>
      </c>
      <c r="K91" s="14">
        <v>11.524822695035001</v>
      </c>
      <c r="L91" s="14">
        <v>6.3829787234040003</v>
      </c>
      <c r="M91" s="14">
        <v>1.241134751773</v>
      </c>
      <c r="N91" s="23">
        <v>0.17730496453899999</v>
      </c>
    </row>
    <row r="92" spans="5:14" ht="25" x14ac:dyDescent="0.3">
      <c r="E92" s="3" t="s">
        <v>80</v>
      </c>
      <c r="F92" s="4"/>
      <c r="G92" s="5">
        <v>635</v>
      </c>
      <c r="H92" s="27">
        <v>23.464566929134001</v>
      </c>
      <c r="I92" s="14">
        <v>28.503937007874001</v>
      </c>
      <c r="J92" s="14">
        <v>22.51968503937</v>
      </c>
      <c r="K92" s="14">
        <v>16.535433070865999</v>
      </c>
      <c r="L92" s="14">
        <v>7.4015748031499999</v>
      </c>
      <c r="M92" s="14">
        <v>1.574803149606</v>
      </c>
      <c r="N92" s="24">
        <v>0</v>
      </c>
    </row>
    <row r="93" spans="5:14" ht="25" x14ac:dyDescent="0.3">
      <c r="E93" s="3" t="s">
        <v>81</v>
      </c>
      <c r="F93" s="4"/>
      <c r="G93" s="5">
        <v>576</v>
      </c>
      <c r="H93" s="27">
        <v>12.5</v>
      </c>
      <c r="I93" s="14">
        <v>41.493055555555998</v>
      </c>
      <c r="J93" s="14">
        <v>26.041666666666998</v>
      </c>
      <c r="K93" s="14">
        <v>12.152777777778001</v>
      </c>
      <c r="L93" s="14">
        <v>5.208333333333</v>
      </c>
      <c r="M93" s="14">
        <v>2.4305555555559999</v>
      </c>
      <c r="N93" s="23">
        <v>0.173611111111</v>
      </c>
    </row>
    <row r="94" spans="5:14" ht="25" x14ac:dyDescent="0.3">
      <c r="E94" s="3" t="s">
        <v>82</v>
      </c>
      <c r="F94" s="4"/>
      <c r="G94" s="5">
        <v>699</v>
      </c>
      <c r="H94" s="27">
        <v>17.167381974249</v>
      </c>
      <c r="I94" s="14">
        <v>35.336194563661998</v>
      </c>
      <c r="J94" s="14">
        <v>25.321888412017</v>
      </c>
      <c r="K94" s="14">
        <v>14.592274678112</v>
      </c>
      <c r="L94" s="14">
        <v>6.8669527897</v>
      </c>
      <c r="M94" s="14">
        <v>0.57224606580799997</v>
      </c>
      <c r="N94" s="23">
        <v>0.14306151645199999</v>
      </c>
    </row>
    <row r="95" spans="5:14" ht="25" x14ac:dyDescent="0.3">
      <c r="E95" s="3" t="s">
        <v>83</v>
      </c>
      <c r="F95" s="4"/>
      <c r="G95" s="5">
        <v>1217</v>
      </c>
      <c r="H95" s="27">
        <v>19.474116680361998</v>
      </c>
      <c r="I95" s="14">
        <v>35.168447000821999</v>
      </c>
      <c r="J95" s="14">
        <v>26.211996713228999</v>
      </c>
      <c r="K95" s="14">
        <v>12.325390304026</v>
      </c>
      <c r="L95" s="14">
        <v>5.4231717337719996</v>
      </c>
      <c r="M95" s="14">
        <v>1.314708299096</v>
      </c>
      <c r="N95" s="23">
        <v>8.2169268694E-2</v>
      </c>
    </row>
    <row r="96" spans="5:14" ht="25" x14ac:dyDescent="0.3">
      <c r="E96" s="3" t="s">
        <v>84</v>
      </c>
      <c r="F96" s="4"/>
      <c r="G96" s="5">
        <v>1004</v>
      </c>
      <c r="H96" s="27">
        <v>19.322709163347</v>
      </c>
      <c r="I96" s="14">
        <v>39.541832669323</v>
      </c>
      <c r="J96" s="14">
        <v>21.812749003983999</v>
      </c>
      <c r="K96" s="14">
        <v>11.454183266932001</v>
      </c>
      <c r="L96" s="14">
        <v>6.2749003984060003</v>
      </c>
      <c r="M96" s="14">
        <v>1.394422310757</v>
      </c>
      <c r="N96" s="23">
        <v>0.199203187251</v>
      </c>
    </row>
    <row r="97" spans="5:14" ht="25" x14ac:dyDescent="0.3">
      <c r="E97" s="3" t="s">
        <v>85</v>
      </c>
      <c r="F97" s="4"/>
      <c r="G97" s="5">
        <v>959</v>
      </c>
      <c r="H97" s="27">
        <v>16.684045881126</v>
      </c>
      <c r="I97" s="14">
        <v>40.458811261731</v>
      </c>
      <c r="J97" s="14">
        <v>20.959332638165002</v>
      </c>
      <c r="K97" s="14">
        <v>14.598540145985</v>
      </c>
      <c r="L97" s="14">
        <v>5.5265901981230003</v>
      </c>
      <c r="M97" s="14">
        <v>1.6684045881130001</v>
      </c>
      <c r="N97" s="23">
        <v>0.104275286757</v>
      </c>
    </row>
    <row r="98" spans="5:14" ht="25" x14ac:dyDescent="0.3">
      <c r="E98" s="3" t="s">
        <v>86</v>
      </c>
      <c r="F98" s="4"/>
      <c r="G98" s="5">
        <v>2121</v>
      </c>
      <c r="H98" s="27">
        <v>21.452145214521</v>
      </c>
      <c r="I98" s="14">
        <v>34.747760490334997</v>
      </c>
      <c r="J98" s="14">
        <v>21.499292786421002</v>
      </c>
      <c r="K98" s="14">
        <v>13.059877416313</v>
      </c>
      <c r="L98" s="14">
        <v>7.0721357850070001</v>
      </c>
      <c r="M98" s="14">
        <v>1.8387553041019999</v>
      </c>
      <c r="N98" s="23">
        <v>0.33003300330000002</v>
      </c>
    </row>
    <row r="99" spans="5:14" ht="25" x14ac:dyDescent="0.3">
      <c r="E99" s="3" t="s">
        <v>87</v>
      </c>
      <c r="F99" s="4"/>
      <c r="G99" s="5">
        <v>549</v>
      </c>
      <c r="H99" s="27">
        <v>18.397085610200001</v>
      </c>
      <c r="I99" s="14">
        <v>39.890710382514001</v>
      </c>
      <c r="J99" s="14">
        <v>23.497267759563002</v>
      </c>
      <c r="K99" s="14">
        <v>13.479052823315</v>
      </c>
      <c r="L99" s="14">
        <v>2.5500910746810002</v>
      </c>
      <c r="M99" s="14">
        <v>1.6393442622950001</v>
      </c>
      <c r="N99" s="23">
        <v>0.54644808743200002</v>
      </c>
    </row>
    <row r="100" spans="5:14" ht="25" x14ac:dyDescent="0.3">
      <c r="E100" s="3" t="s">
        <v>88</v>
      </c>
      <c r="F100" s="4"/>
      <c r="G100" s="5">
        <v>757</v>
      </c>
      <c r="H100" s="27">
        <v>17.701453104359</v>
      </c>
      <c r="I100" s="14">
        <v>36.459709379128</v>
      </c>
      <c r="J100" s="14">
        <v>26.023778071334</v>
      </c>
      <c r="K100" s="14">
        <v>14.266842800528</v>
      </c>
      <c r="L100" s="14">
        <v>3.8309114927339998</v>
      </c>
      <c r="M100" s="14">
        <v>1.453104359313</v>
      </c>
      <c r="N100" s="23">
        <v>0.26420079260200002</v>
      </c>
    </row>
    <row r="101" spans="5:14" ht="25" x14ac:dyDescent="0.3">
      <c r="E101" s="3" t="s">
        <v>89</v>
      </c>
      <c r="F101" s="4"/>
      <c r="G101" s="5">
        <v>1246</v>
      </c>
      <c r="H101" s="27">
        <v>15.088282504013</v>
      </c>
      <c r="I101" s="14">
        <v>39.486356340288999</v>
      </c>
      <c r="J101" s="14">
        <v>25.762439807383998</v>
      </c>
      <c r="K101" s="14">
        <v>12.199036918138001</v>
      </c>
      <c r="L101" s="14">
        <v>5.61797752809</v>
      </c>
      <c r="M101" s="14">
        <v>1.6853932584269999</v>
      </c>
      <c r="N101" s="23">
        <v>0.16051364366000001</v>
      </c>
    </row>
    <row r="102" spans="5:14" ht="25" x14ac:dyDescent="0.3">
      <c r="E102" s="3" t="s">
        <v>90</v>
      </c>
      <c r="F102" s="4"/>
      <c r="G102" s="5">
        <v>1144</v>
      </c>
      <c r="H102" s="27">
        <v>17.569930069929999</v>
      </c>
      <c r="I102" s="14">
        <v>37.062937062937003</v>
      </c>
      <c r="J102" s="14">
        <v>26.136363636363999</v>
      </c>
      <c r="K102" s="14">
        <v>12.762237762238</v>
      </c>
      <c r="L102" s="14">
        <v>4.7202797202799998</v>
      </c>
      <c r="M102" s="14">
        <v>1.5734265734270001</v>
      </c>
      <c r="N102" s="23">
        <v>0.17482517482500001</v>
      </c>
    </row>
    <row r="103" spans="5:14" ht="25" x14ac:dyDescent="0.3">
      <c r="E103" s="3" t="s">
        <v>91</v>
      </c>
      <c r="F103" s="4"/>
      <c r="G103" s="5">
        <v>1315</v>
      </c>
      <c r="H103" s="27">
        <v>20.608365019011</v>
      </c>
      <c r="I103" s="14">
        <v>38.326996197718998</v>
      </c>
      <c r="J103" s="14">
        <v>23.193916349809999</v>
      </c>
      <c r="K103" s="14">
        <v>12.243346007605</v>
      </c>
      <c r="L103" s="14">
        <v>4.5627376425859998</v>
      </c>
      <c r="M103" s="14">
        <v>0.98859315589399999</v>
      </c>
      <c r="N103" s="23">
        <v>7.6045627376E-2</v>
      </c>
    </row>
    <row r="104" spans="5:14" ht="25" x14ac:dyDescent="0.3">
      <c r="E104" s="3" t="s">
        <v>92</v>
      </c>
      <c r="F104" s="4"/>
      <c r="G104" s="5">
        <v>3455</v>
      </c>
      <c r="H104" s="27">
        <v>18.755426917510999</v>
      </c>
      <c r="I104" s="14">
        <v>37.973950795947999</v>
      </c>
      <c r="J104" s="14">
        <v>23.241678726482998</v>
      </c>
      <c r="K104" s="14">
        <v>12.358900144718</v>
      </c>
      <c r="L104" s="14">
        <v>5.6729377713459996</v>
      </c>
      <c r="M104" s="14">
        <v>1.591895803184</v>
      </c>
      <c r="N104" s="23">
        <v>0.40520984081</v>
      </c>
    </row>
    <row r="105" spans="5:14" ht="25" x14ac:dyDescent="0.3">
      <c r="E105" s="3" t="s">
        <v>93</v>
      </c>
      <c r="F105" s="4"/>
      <c r="G105" s="5">
        <v>186</v>
      </c>
      <c r="H105" s="27">
        <v>19.354838709677001</v>
      </c>
      <c r="I105" s="14">
        <v>48.924731182796002</v>
      </c>
      <c r="J105" s="14">
        <v>20.967741935484</v>
      </c>
      <c r="K105" s="14">
        <v>9.1397849462370004</v>
      </c>
      <c r="L105" s="14">
        <v>1.0752688172039999</v>
      </c>
      <c r="M105" s="16">
        <v>0</v>
      </c>
      <c r="N105" s="23">
        <v>0.53763440860199996</v>
      </c>
    </row>
    <row r="106" spans="5:14" ht="25" x14ac:dyDescent="0.3">
      <c r="E106" s="3" t="s">
        <v>94</v>
      </c>
      <c r="F106" s="4"/>
      <c r="G106" s="5">
        <v>227</v>
      </c>
      <c r="H106" s="27">
        <v>18.061674008811</v>
      </c>
      <c r="I106" s="14">
        <v>48.898678414096999</v>
      </c>
      <c r="J106" s="14">
        <v>20.264317180616999</v>
      </c>
      <c r="K106" s="14">
        <v>8.8105726872249992</v>
      </c>
      <c r="L106" s="14">
        <v>3.52422907489</v>
      </c>
      <c r="M106" s="14">
        <v>0.44052863436099998</v>
      </c>
      <c r="N106" s="24">
        <v>0</v>
      </c>
    </row>
    <row r="107" spans="5:14" ht="25" x14ac:dyDescent="0.3">
      <c r="E107" s="3" t="s">
        <v>95</v>
      </c>
      <c r="F107" s="4"/>
      <c r="G107" s="5">
        <v>396</v>
      </c>
      <c r="H107" s="27">
        <v>21.464646464645998</v>
      </c>
      <c r="I107" s="14">
        <v>42.424242424242003</v>
      </c>
      <c r="J107" s="14">
        <v>22.474747474747002</v>
      </c>
      <c r="K107" s="14">
        <v>9.3434343434339997</v>
      </c>
      <c r="L107" s="14">
        <v>2.5252525252529998</v>
      </c>
      <c r="M107" s="14">
        <v>1.2626262626260001</v>
      </c>
      <c r="N107" s="23">
        <v>0.50505050505100002</v>
      </c>
    </row>
    <row r="108" spans="5:14" ht="25" x14ac:dyDescent="0.3">
      <c r="E108" s="3" t="s">
        <v>96</v>
      </c>
      <c r="F108" s="4"/>
      <c r="G108" s="5">
        <v>311</v>
      </c>
      <c r="H108" s="27">
        <v>23.794212218649999</v>
      </c>
      <c r="I108" s="14">
        <v>38.906752411576001</v>
      </c>
      <c r="J108" s="14">
        <v>26.366559485530999</v>
      </c>
      <c r="K108" s="14">
        <v>7.0739549839229996</v>
      </c>
      <c r="L108" s="14">
        <v>1.929260450161</v>
      </c>
      <c r="M108" s="14">
        <v>1.2861736334410001</v>
      </c>
      <c r="N108" s="23">
        <v>0.64308681672000001</v>
      </c>
    </row>
    <row r="109" spans="5:14" ht="25" x14ac:dyDescent="0.3">
      <c r="E109" s="3" t="s">
        <v>97</v>
      </c>
      <c r="F109" s="4"/>
      <c r="G109" s="5">
        <v>441</v>
      </c>
      <c r="H109" s="27">
        <v>22.675736961451001</v>
      </c>
      <c r="I109" s="14">
        <v>40.136054421769003</v>
      </c>
      <c r="J109" s="14">
        <v>25.396825396825001</v>
      </c>
      <c r="K109" s="14">
        <v>7.2562358276639998</v>
      </c>
      <c r="L109" s="14">
        <v>3.4013605442179999</v>
      </c>
      <c r="M109" s="14">
        <v>0.90702947845799997</v>
      </c>
      <c r="N109" s="23">
        <v>0.22675736961500001</v>
      </c>
    </row>
    <row r="110" spans="5:14" ht="25" x14ac:dyDescent="0.3">
      <c r="E110" s="3" t="s">
        <v>98</v>
      </c>
      <c r="F110" s="4"/>
      <c r="G110" s="5">
        <v>2445</v>
      </c>
      <c r="H110" s="27">
        <v>22.903885480572999</v>
      </c>
      <c r="I110" s="14">
        <v>43.885480572596997</v>
      </c>
      <c r="J110" s="14">
        <v>19.959100204498998</v>
      </c>
      <c r="K110" s="14">
        <v>7.6482617586909996</v>
      </c>
      <c r="L110" s="14">
        <v>3.640081799591</v>
      </c>
      <c r="M110" s="14">
        <v>1.472392638037</v>
      </c>
      <c r="N110" s="23">
        <v>0.49079754601199999</v>
      </c>
    </row>
    <row r="111" spans="5:14" ht="25" x14ac:dyDescent="0.3">
      <c r="E111" s="3" t="s">
        <v>99</v>
      </c>
      <c r="F111" s="4"/>
      <c r="G111" s="5">
        <v>31</v>
      </c>
      <c r="H111" s="27">
        <v>41.935483870968</v>
      </c>
      <c r="I111" s="14">
        <v>25.806451612903</v>
      </c>
      <c r="J111" s="14">
        <v>16.129032258064999</v>
      </c>
      <c r="K111" s="14">
        <v>9.6774193548389995</v>
      </c>
      <c r="L111" s="14">
        <v>3.2258064516129998</v>
      </c>
      <c r="M111" s="14">
        <v>3.2258064516129998</v>
      </c>
      <c r="N111" s="24">
        <v>0</v>
      </c>
    </row>
    <row r="112" spans="5:14" ht="25" x14ac:dyDescent="0.3">
      <c r="E112" s="3" t="s">
        <v>100</v>
      </c>
      <c r="F112" s="4"/>
      <c r="G112" s="5">
        <v>40</v>
      </c>
      <c r="H112" s="27">
        <v>10</v>
      </c>
      <c r="I112" s="14">
        <v>50</v>
      </c>
      <c r="J112" s="14">
        <v>25</v>
      </c>
      <c r="K112" s="14">
        <v>10</v>
      </c>
      <c r="L112" s="14">
        <v>5</v>
      </c>
      <c r="M112" s="16">
        <v>0</v>
      </c>
      <c r="N112" s="24">
        <v>0</v>
      </c>
    </row>
    <row r="113" spans="5:14" ht="25" x14ac:dyDescent="0.3">
      <c r="E113" s="3" t="s">
        <v>101</v>
      </c>
      <c r="F113" s="4"/>
      <c r="G113" s="5">
        <v>42</v>
      </c>
      <c r="H113" s="27">
        <v>16.666666666666998</v>
      </c>
      <c r="I113" s="14">
        <v>42.857142857143003</v>
      </c>
      <c r="J113" s="14">
        <v>23.809523809523998</v>
      </c>
      <c r="K113" s="14">
        <v>16.666666666666998</v>
      </c>
      <c r="L113" s="16">
        <v>0</v>
      </c>
      <c r="M113" s="16">
        <v>0</v>
      </c>
      <c r="N113" s="24">
        <v>0</v>
      </c>
    </row>
    <row r="114" spans="5:14" ht="25" x14ac:dyDescent="0.3">
      <c r="E114" s="3" t="s">
        <v>102</v>
      </c>
      <c r="F114" s="4"/>
      <c r="G114" s="5">
        <v>22</v>
      </c>
      <c r="H114" s="27">
        <v>36.363636363635997</v>
      </c>
      <c r="I114" s="14">
        <v>40.909090909090999</v>
      </c>
      <c r="J114" s="14">
        <v>13.636363636364001</v>
      </c>
      <c r="K114" s="16">
        <v>0</v>
      </c>
      <c r="L114" s="14">
        <v>4.5454545454549997</v>
      </c>
      <c r="M114" s="14">
        <v>4.5454545454549997</v>
      </c>
      <c r="N114" s="24">
        <v>0</v>
      </c>
    </row>
    <row r="115" spans="5:14" ht="25" x14ac:dyDescent="0.3">
      <c r="E115" s="3" t="s">
        <v>103</v>
      </c>
      <c r="F115" s="4"/>
      <c r="G115" s="5">
        <v>75</v>
      </c>
      <c r="H115" s="27">
        <v>24</v>
      </c>
      <c r="I115" s="14">
        <v>50.666666666666998</v>
      </c>
      <c r="J115" s="14">
        <v>13.333333333333</v>
      </c>
      <c r="K115" s="14">
        <v>9.333333333333</v>
      </c>
      <c r="L115" s="14">
        <v>1.333333333333</v>
      </c>
      <c r="M115" s="14">
        <v>1.333333333333</v>
      </c>
      <c r="N115" s="24">
        <v>0</v>
      </c>
    </row>
    <row r="116" spans="5:14" ht="25" x14ac:dyDescent="0.3">
      <c r="E116" s="3" t="s">
        <v>104</v>
      </c>
      <c r="F116" s="4"/>
      <c r="G116" s="5">
        <v>1364</v>
      </c>
      <c r="H116" s="27">
        <v>26.392961876832999</v>
      </c>
      <c r="I116" s="14">
        <v>43.181818181818002</v>
      </c>
      <c r="J116" s="14">
        <v>18.255131964808999</v>
      </c>
      <c r="K116" s="14">
        <v>7.1847507331380003</v>
      </c>
      <c r="L116" s="14">
        <v>2.2727272727269998</v>
      </c>
      <c r="M116" s="14">
        <v>1.759530791789</v>
      </c>
      <c r="N116" s="23">
        <v>0.95307917888600002</v>
      </c>
    </row>
    <row r="117" spans="5:14" ht="25" x14ac:dyDescent="0.3">
      <c r="E117" s="3" t="s">
        <v>105</v>
      </c>
      <c r="F117" s="4"/>
      <c r="G117" s="5">
        <v>1</v>
      </c>
      <c r="H117" s="30">
        <v>0</v>
      </c>
      <c r="I117" s="14">
        <v>100</v>
      </c>
      <c r="J117" s="16">
        <v>0</v>
      </c>
      <c r="K117" s="16">
        <v>0</v>
      </c>
      <c r="L117" s="16">
        <v>0</v>
      </c>
      <c r="M117" s="16">
        <v>0</v>
      </c>
      <c r="N117" s="24">
        <v>0</v>
      </c>
    </row>
    <row r="118" spans="5:14" ht="25" x14ac:dyDescent="0.3">
      <c r="E118" s="3" t="s">
        <v>106</v>
      </c>
      <c r="F118" s="4"/>
      <c r="G118" s="5">
        <v>0</v>
      </c>
      <c r="H118" s="30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24">
        <v>0</v>
      </c>
    </row>
    <row r="119" spans="5:14" ht="25" x14ac:dyDescent="0.3">
      <c r="E119" s="3" t="s">
        <v>107</v>
      </c>
      <c r="F119" s="4"/>
      <c r="G119" s="5">
        <v>2</v>
      </c>
      <c r="H119" s="30">
        <v>0</v>
      </c>
      <c r="I119" s="14">
        <v>50</v>
      </c>
      <c r="J119" s="14">
        <v>50</v>
      </c>
      <c r="K119" s="16">
        <v>0</v>
      </c>
      <c r="L119" s="16">
        <v>0</v>
      </c>
      <c r="M119" s="16">
        <v>0</v>
      </c>
      <c r="N119" s="24">
        <v>0</v>
      </c>
    </row>
    <row r="120" spans="5:14" ht="25" x14ac:dyDescent="0.3">
      <c r="E120" s="3" t="s">
        <v>108</v>
      </c>
      <c r="F120" s="4"/>
      <c r="G120" s="5">
        <v>1</v>
      </c>
      <c r="H120" s="30">
        <v>0</v>
      </c>
      <c r="I120" s="16">
        <v>0</v>
      </c>
      <c r="J120" s="14">
        <v>100</v>
      </c>
      <c r="K120" s="16">
        <v>0</v>
      </c>
      <c r="L120" s="16">
        <v>0</v>
      </c>
      <c r="M120" s="16">
        <v>0</v>
      </c>
      <c r="N120" s="24">
        <v>0</v>
      </c>
    </row>
    <row r="121" spans="5:14" ht="25" x14ac:dyDescent="0.3">
      <c r="E121" s="3" t="s">
        <v>109</v>
      </c>
      <c r="F121" s="4"/>
      <c r="G121" s="5">
        <v>3</v>
      </c>
      <c r="H121" s="30">
        <v>0</v>
      </c>
      <c r="I121" s="14">
        <v>66.666666666666998</v>
      </c>
      <c r="J121" s="16">
        <v>0</v>
      </c>
      <c r="K121" s="16">
        <v>0</v>
      </c>
      <c r="L121" s="16">
        <v>0</v>
      </c>
      <c r="M121" s="14">
        <v>33.333333333333002</v>
      </c>
      <c r="N121" s="24">
        <v>0</v>
      </c>
    </row>
    <row r="122" spans="5:14" x14ac:dyDescent="0.3">
      <c r="E122" s="3" t="s">
        <v>110</v>
      </c>
      <c r="F122" s="4"/>
      <c r="G122" s="5">
        <v>240</v>
      </c>
      <c r="H122" s="27">
        <v>33.333333333333002</v>
      </c>
      <c r="I122" s="14">
        <v>40</v>
      </c>
      <c r="J122" s="14">
        <v>13.75</v>
      </c>
      <c r="K122" s="14">
        <v>7.916666666667</v>
      </c>
      <c r="L122" s="14">
        <v>2.916666666667</v>
      </c>
      <c r="M122" s="14">
        <v>1.25</v>
      </c>
      <c r="N122" s="23">
        <v>0.83333333333299997</v>
      </c>
    </row>
    <row r="123" spans="5:14" ht="25" x14ac:dyDescent="0.3">
      <c r="E123" s="3" t="s">
        <v>111</v>
      </c>
      <c r="F123" s="4"/>
      <c r="G123" s="5">
        <v>159</v>
      </c>
      <c r="H123" s="27">
        <v>12.578616352200999</v>
      </c>
      <c r="I123" s="14">
        <v>25.786163522012998</v>
      </c>
      <c r="J123" s="14">
        <v>30.188679245283002</v>
      </c>
      <c r="K123" s="14">
        <v>20.754716981131999</v>
      </c>
      <c r="L123" s="14">
        <v>10.691823899371</v>
      </c>
      <c r="M123" s="16">
        <v>0</v>
      </c>
      <c r="N123" s="24">
        <v>0</v>
      </c>
    </row>
    <row r="124" spans="5:14" ht="25" x14ac:dyDescent="0.3">
      <c r="E124" s="3" t="s">
        <v>112</v>
      </c>
      <c r="F124" s="4"/>
      <c r="G124" s="5">
        <v>63</v>
      </c>
      <c r="H124" s="27">
        <v>9.5238095238099998</v>
      </c>
      <c r="I124" s="14">
        <v>26.984126984126998</v>
      </c>
      <c r="J124" s="14">
        <v>25.396825396825001</v>
      </c>
      <c r="K124" s="14">
        <v>20.634920634920999</v>
      </c>
      <c r="L124" s="14">
        <v>14.285714285714</v>
      </c>
      <c r="M124" s="14">
        <v>3.1746031746029999</v>
      </c>
      <c r="N124" s="24">
        <v>0</v>
      </c>
    </row>
    <row r="125" spans="5:14" ht="25" x14ac:dyDescent="0.3">
      <c r="E125" s="3" t="s">
        <v>113</v>
      </c>
      <c r="F125" s="4"/>
      <c r="G125" s="5">
        <v>27</v>
      </c>
      <c r="H125" s="27">
        <v>11.111111111111001</v>
      </c>
      <c r="I125" s="14">
        <v>40.740740740741003</v>
      </c>
      <c r="J125" s="14">
        <v>25.925925925925998</v>
      </c>
      <c r="K125" s="14">
        <v>11.111111111111001</v>
      </c>
      <c r="L125" s="14">
        <v>11.111111111111001</v>
      </c>
      <c r="M125" s="16">
        <v>0</v>
      </c>
      <c r="N125" s="24">
        <v>0</v>
      </c>
    </row>
    <row r="126" spans="5:14" ht="25" x14ac:dyDescent="0.3">
      <c r="E126" s="3" t="s">
        <v>114</v>
      </c>
      <c r="F126" s="4"/>
      <c r="G126" s="5">
        <v>8</v>
      </c>
      <c r="H126" s="27">
        <v>37.5</v>
      </c>
      <c r="I126" s="14">
        <v>12.5</v>
      </c>
      <c r="J126" s="14">
        <v>37.5</v>
      </c>
      <c r="K126" s="16">
        <v>0</v>
      </c>
      <c r="L126" s="14">
        <v>12.5</v>
      </c>
      <c r="M126" s="16">
        <v>0</v>
      </c>
      <c r="N126" s="24">
        <v>0</v>
      </c>
    </row>
    <row r="127" spans="5:14" ht="25" x14ac:dyDescent="0.3">
      <c r="E127" s="3" t="s">
        <v>115</v>
      </c>
      <c r="F127" s="4"/>
      <c r="G127" s="5">
        <v>13</v>
      </c>
      <c r="H127" s="27">
        <v>7.6923076923079998</v>
      </c>
      <c r="I127" s="14">
        <v>7.6923076923079998</v>
      </c>
      <c r="J127" s="14">
        <v>46.153846153845997</v>
      </c>
      <c r="K127" s="14">
        <v>30.769230769231001</v>
      </c>
      <c r="L127" s="14">
        <v>7.6923076923079998</v>
      </c>
      <c r="M127" s="16">
        <v>0</v>
      </c>
      <c r="N127" s="24">
        <v>0</v>
      </c>
    </row>
    <row r="128" spans="5:14" ht="25" x14ac:dyDescent="0.3">
      <c r="E128" s="3" t="s">
        <v>116</v>
      </c>
      <c r="F128" s="4"/>
      <c r="G128" s="5">
        <v>28</v>
      </c>
      <c r="H128" s="27">
        <v>17.857142857143</v>
      </c>
      <c r="I128" s="14">
        <v>32.142857142856997</v>
      </c>
      <c r="J128" s="14">
        <v>21.428571428571001</v>
      </c>
      <c r="K128" s="14">
        <v>10.714285714286</v>
      </c>
      <c r="L128" s="14">
        <v>17.857142857143</v>
      </c>
      <c r="M128" s="16">
        <v>0</v>
      </c>
      <c r="N128" s="24">
        <v>0</v>
      </c>
    </row>
    <row r="129" spans="5:14" ht="25" x14ac:dyDescent="0.3">
      <c r="E129" s="3" t="s">
        <v>117</v>
      </c>
      <c r="F129" s="4"/>
      <c r="G129" s="5">
        <v>762</v>
      </c>
      <c r="H129" s="27">
        <v>12.467191601050001</v>
      </c>
      <c r="I129" s="14">
        <v>28.871391076115</v>
      </c>
      <c r="J129" s="14">
        <v>30.971128608924001</v>
      </c>
      <c r="K129" s="14">
        <v>16.141732283465</v>
      </c>
      <c r="L129" s="14">
        <v>10.761154855642999</v>
      </c>
      <c r="M129" s="14">
        <v>0.65616797900299995</v>
      </c>
      <c r="N129" s="23">
        <v>0.131233595801</v>
      </c>
    </row>
    <row r="130" spans="5:14" ht="25" x14ac:dyDescent="0.3">
      <c r="E130" s="3" t="s">
        <v>118</v>
      </c>
      <c r="F130" s="4"/>
      <c r="G130" s="5">
        <v>390</v>
      </c>
      <c r="H130" s="27">
        <v>15.128205128205</v>
      </c>
      <c r="I130" s="14">
        <v>26.666666666666998</v>
      </c>
      <c r="J130" s="14">
        <v>28.974358974358999</v>
      </c>
      <c r="K130" s="14">
        <v>17.179487179487001</v>
      </c>
      <c r="L130" s="14">
        <v>11.282051282051</v>
      </c>
      <c r="M130" s="14">
        <v>0.76923076923099998</v>
      </c>
      <c r="N130" s="24">
        <v>0</v>
      </c>
    </row>
    <row r="131" spans="5:14" ht="25" x14ac:dyDescent="0.3">
      <c r="E131" s="3" t="s">
        <v>119</v>
      </c>
      <c r="F131" s="4"/>
      <c r="G131" s="5">
        <v>391</v>
      </c>
      <c r="H131" s="27">
        <v>15.601023017903</v>
      </c>
      <c r="I131" s="14">
        <v>24.040920716113</v>
      </c>
      <c r="J131" s="14">
        <v>31.457800511508999</v>
      </c>
      <c r="K131" s="14">
        <v>13.299232736573</v>
      </c>
      <c r="L131" s="14">
        <v>14.322250639386001</v>
      </c>
      <c r="M131" s="14">
        <v>1.278772378517</v>
      </c>
      <c r="N131" s="24">
        <v>0</v>
      </c>
    </row>
    <row r="132" spans="5:14" ht="25" x14ac:dyDescent="0.3">
      <c r="E132" s="3" t="s">
        <v>120</v>
      </c>
      <c r="F132" s="4"/>
      <c r="G132" s="5">
        <v>195</v>
      </c>
      <c r="H132" s="27">
        <v>11.282051282051</v>
      </c>
      <c r="I132" s="14">
        <v>24.615384615385</v>
      </c>
      <c r="J132" s="14">
        <v>32.820512820513002</v>
      </c>
      <c r="K132" s="14">
        <v>14.871794871795</v>
      </c>
      <c r="L132" s="14">
        <v>15.384615384615</v>
      </c>
      <c r="M132" s="14">
        <v>0.51282051282100005</v>
      </c>
      <c r="N132" s="23">
        <v>0.51282051282100005</v>
      </c>
    </row>
    <row r="133" spans="5:14" ht="25" x14ac:dyDescent="0.3">
      <c r="E133" s="3" t="s">
        <v>121</v>
      </c>
      <c r="F133" s="4"/>
      <c r="G133" s="5">
        <v>196</v>
      </c>
      <c r="H133" s="27">
        <v>14.285714285714</v>
      </c>
      <c r="I133" s="14">
        <v>28.571428571428999</v>
      </c>
      <c r="J133" s="14">
        <v>31.632653061224001</v>
      </c>
      <c r="K133" s="14">
        <v>16.326530612245001</v>
      </c>
      <c r="L133" s="14">
        <v>8.1632653061219997</v>
      </c>
      <c r="M133" s="14">
        <v>0.51020408163300002</v>
      </c>
      <c r="N133" s="23">
        <v>0.51020408163300002</v>
      </c>
    </row>
    <row r="134" spans="5:14" ht="25" x14ac:dyDescent="0.3">
      <c r="E134" s="3" t="s">
        <v>122</v>
      </c>
      <c r="F134" s="4"/>
      <c r="G134" s="5">
        <v>210</v>
      </c>
      <c r="H134" s="27">
        <v>18.571428571428999</v>
      </c>
      <c r="I134" s="14">
        <v>29.047619047619001</v>
      </c>
      <c r="J134" s="14">
        <v>26.666666666666998</v>
      </c>
      <c r="K134" s="14">
        <v>16.666666666666998</v>
      </c>
      <c r="L134" s="14">
        <v>8.0952380952380008</v>
      </c>
      <c r="M134" s="14">
        <v>0.95238095238099996</v>
      </c>
      <c r="N134" s="24">
        <v>0</v>
      </c>
    </row>
    <row r="135" spans="5:14" ht="25" x14ac:dyDescent="0.3">
      <c r="E135" s="3" t="s">
        <v>123</v>
      </c>
      <c r="F135" s="4"/>
      <c r="G135" s="5">
        <v>498</v>
      </c>
      <c r="H135" s="27">
        <v>15.461847389558001</v>
      </c>
      <c r="I135" s="14">
        <v>26.506024096386</v>
      </c>
      <c r="J135" s="14">
        <v>27.510040160643001</v>
      </c>
      <c r="K135" s="14">
        <v>17.469879518071998</v>
      </c>
      <c r="L135" s="14">
        <v>12.048192771084</v>
      </c>
      <c r="M135" s="14">
        <v>1.004016064257</v>
      </c>
      <c r="N135" s="24">
        <v>0</v>
      </c>
    </row>
    <row r="136" spans="5:14" ht="25" x14ac:dyDescent="0.3">
      <c r="E136" s="3" t="s">
        <v>124</v>
      </c>
      <c r="F136" s="4"/>
      <c r="G136" s="5">
        <v>510</v>
      </c>
      <c r="H136" s="27">
        <v>12.156862745098</v>
      </c>
      <c r="I136" s="14">
        <v>26.862745098038999</v>
      </c>
      <c r="J136" s="14">
        <v>31.176470588234999</v>
      </c>
      <c r="K136" s="14">
        <v>18.823529411765001</v>
      </c>
      <c r="L136" s="14">
        <v>10.196078431373</v>
      </c>
      <c r="M136" s="14">
        <v>0.78431372549</v>
      </c>
      <c r="N136" s="24">
        <v>0</v>
      </c>
    </row>
    <row r="137" spans="5:14" ht="25" x14ac:dyDescent="0.3">
      <c r="E137" s="3" t="s">
        <v>125</v>
      </c>
      <c r="F137" s="4"/>
      <c r="G137" s="5">
        <v>855</v>
      </c>
      <c r="H137" s="27">
        <v>13.567251461988</v>
      </c>
      <c r="I137" s="14">
        <v>28.187134502924</v>
      </c>
      <c r="J137" s="14">
        <v>30.175438596490999</v>
      </c>
      <c r="K137" s="14">
        <v>16.959064327484999</v>
      </c>
      <c r="L137" s="14">
        <v>10.175438596491</v>
      </c>
      <c r="M137" s="14">
        <v>0.58479532163699999</v>
      </c>
      <c r="N137" s="23">
        <v>0.35087719298199999</v>
      </c>
    </row>
    <row r="138" spans="5:14" ht="25" x14ac:dyDescent="0.3">
      <c r="E138" s="3" t="s">
        <v>126</v>
      </c>
      <c r="F138" s="4"/>
      <c r="G138" s="5">
        <v>516</v>
      </c>
      <c r="H138" s="27">
        <v>16.860465116278998</v>
      </c>
      <c r="I138" s="14">
        <v>27.519379844961001</v>
      </c>
      <c r="J138" s="14">
        <v>30.813953488372</v>
      </c>
      <c r="K138" s="14">
        <v>15.31007751938</v>
      </c>
      <c r="L138" s="14">
        <v>9.1085271317829992</v>
      </c>
      <c r="M138" s="14">
        <v>0.38759689922500001</v>
      </c>
      <c r="N138" s="24">
        <v>0</v>
      </c>
    </row>
    <row r="139" spans="5:14" ht="25" x14ac:dyDescent="0.3">
      <c r="E139" s="3" t="s">
        <v>127</v>
      </c>
      <c r="F139" s="4"/>
      <c r="G139" s="5">
        <v>791</v>
      </c>
      <c r="H139" s="27">
        <v>15.676359039191</v>
      </c>
      <c r="I139" s="14">
        <v>27.939317319848001</v>
      </c>
      <c r="J139" s="14">
        <v>28.445006321112999</v>
      </c>
      <c r="K139" s="14">
        <v>14.664981036662001</v>
      </c>
      <c r="L139" s="14">
        <v>11.883691529708999</v>
      </c>
      <c r="M139" s="14">
        <v>1.3906447534769999</v>
      </c>
      <c r="N139" s="24">
        <v>0</v>
      </c>
    </row>
    <row r="140" spans="5:14" ht="25" x14ac:dyDescent="0.3">
      <c r="E140" s="3" t="s">
        <v>128</v>
      </c>
      <c r="F140" s="4"/>
      <c r="G140" s="5">
        <v>2142</v>
      </c>
      <c r="H140" s="27">
        <v>15.499533146592</v>
      </c>
      <c r="I140" s="14">
        <v>28.991596638655</v>
      </c>
      <c r="J140" s="14">
        <v>28.244631185808</v>
      </c>
      <c r="K140" s="14">
        <v>16.339869281045999</v>
      </c>
      <c r="L140" s="14">
        <v>9.4771241830069997</v>
      </c>
      <c r="M140" s="14">
        <v>1.353874883287</v>
      </c>
      <c r="N140" s="23">
        <v>9.3370681605999997E-2</v>
      </c>
    </row>
    <row r="141" spans="5:14" ht="25" x14ac:dyDescent="0.3">
      <c r="E141" s="3" t="s">
        <v>129</v>
      </c>
      <c r="F141" s="4"/>
      <c r="G141" s="5">
        <v>355</v>
      </c>
      <c r="H141" s="27">
        <v>13.239436619717999</v>
      </c>
      <c r="I141" s="14">
        <v>36.056338028169002</v>
      </c>
      <c r="J141" s="14">
        <v>25.352112676055999</v>
      </c>
      <c r="K141" s="14">
        <v>15.492957746479</v>
      </c>
      <c r="L141" s="14">
        <v>7.8873239436620004</v>
      </c>
      <c r="M141" s="14">
        <v>1.4084507042250001</v>
      </c>
      <c r="N141" s="23">
        <v>0.56338028168999998</v>
      </c>
    </row>
    <row r="142" spans="5:14" ht="25" x14ac:dyDescent="0.3">
      <c r="E142" s="3" t="s">
        <v>130</v>
      </c>
      <c r="F142" s="4"/>
      <c r="G142" s="5">
        <v>348</v>
      </c>
      <c r="H142" s="27">
        <v>14.367816091953999</v>
      </c>
      <c r="I142" s="14">
        <v>33.620689655172001</v>
      </c>
      <c r="J142" s="14">
        <v>30.747126436782001</v>
      </c>
      <c r="K142" s="14">
        <v>12.931034482758999</v>
      </c>
      <c r="L142" s="14">
        <v>6.609195402299</v>
      </c>
      <c r="M142" s="14">
        <v>1.7241379310339999</v>
      </c>
      <c r="N142" s="24">
        <v>0</v>
      </c>
    </row>
    <row r="143" spans="5:14" ht="25" x14ac:dyDescent="0.3">
      <c r="E143" s="3" t="s">
        <v>131</v>
      </c>
      <c r="F143" s="4"/>
      <c r="G143" s="5">
        <v>660</v>
      </c>
      <c r="H143" s="27">
        <v>16.363636363636001</v>
      </c>
      <c r="I143" s="14">
        <v>33.484848484848001</v>
      </c>
      <c r="J143" s="14">
        <v>26.212121212121001</v>
      </c>
      <c r="K143" s="14">
        <v>13.636363636364001</v>
      </c>
      <c r="L143" s="14">
        <v>8.4848484848479995</v>
      </c>
      <c r="M143" s="14">
        <v>1.5151515151520001</v>
      </c>
      <c r="N143" s="23">
        <v>0.30303030303</v>
      </c>
    </row>
    <row r="144" spans="5:14" ht="25" x14ac:dyDescent="0.3">
      <c r="E144" s="3" t="s">
        <v>132</v>
      </c>
      <c r="F144" s="4"/>
      <c r="G144" s="5">
        <v>489</v>
      </c>
      <c r="H144" s="27">
        <v>18.609406952964999</v>
      </c>
      <c r="I144" s="14">
        <v>35.582822085890001</v>
      </c>
      <c r="J144" s="14">
        <v>22.699386503067</v>
      </c>
      <c r="K144" s="14">
        <v>14.110429447853001</v>
      </c>
      <c r="L144" s="14">
        <v>7.9754601226990003</v>
      </c>
      <c r="M144" s="14">
        <v>1.022494887526</v>
      </c>
      <c r="N144" s="24">
        <v>0</v>
      </c>
    </row>
    <row r="145" spans="5:14" ht="25" x14ac:dyDescent="0.3">
      <c r="E145" s="3" t="s">
        <v>133</v>
      </c>
      <c r="F145" s="4"/>
      <c r="G145" s="5">
        <v>652</v>
      </c>
      <c r="H145" s="27">
        <v>14.417177914110001</v>
      </c>
      <c r="I145" s="14">
        <v>27.607361963190002</v>
      </c>
      <c r="J145" s="14">
        <v>29.754601226994001</v>
      </c>
      <c r="K145" s="14">
        <v>15.337423312883001</v>
      </c>
      <c r="L145" s="14">
        <v>11.042944785275999</v>
      </c>
      <c r="M145" s="14">
        <v>1.8404907975460001</v>
      </c>
      <c r="N145" s="24">
        <v>0</v>
      </c>
    </row>
    <row r="146" spans="5:14" ht="25" x14ac:dyDescent="0.3">
      <c r="E146" s="3" t="s">
        <v>134</v>
      </c>
      <c r="F146" s="4"/>
      <c r="G146" s="5">
        <v>6629</v>
      </c>
      <c r="H146" s="27">
        <v>18.735857595414</v>
      </c>
      <c r="I146" s="14">
        <v>31.694071503998</v>
      </c>
      <c r="J146" s="14">
        <v>26.233217679890998</v>
      </c>
      <c r="K146" s="14">
        <v>13.380600392216</v>
      </c>
      <c r="L146" s="14">
        <v>7.708553326294</v>
      </c>
      <c r="M146" s="14">
        <v>1.749886860763</v>
      </c>
      <c r="N146" s="23">
        <v>0.497812641424</v>
      </c>
    </row>
    <row r="147" spans="5:14" ht="25" x14ac:dyDescent="0.3">
      <c r="E147" s="3" t="s">
        <v>135</v>
      </c>
      <c r="F147" s="4"/>
      <c r="G147" s="5">
        <v>164</v>
      </c>
      <c r="H147" s="27">
        <v>18.292682926828999</v>
      </c>
      <c r="I147" s="14">
        <v>37.195121951220003</v>
      </c>
      <c r="J147" s="14">
        <v>26.219512195122</v>
      </c>
      <c r="K147" s="14">
        <v>8.5365853658540001</v>
      </c>
      <c r="L147" s="14">
        <v>7.9268292682929999</v>
      </c>
      <c r="M147" s="14">
        <v>1.829268292683</v>
      </c>
      <c r="N147" s="24">
        <v>0</v>
      </c>
    </row>
    <row r="148" spans="5:14" ht="25" x14ac:dyDescent="0.3">
      <c r="E148" s="3" t="s">
        <v>136</v>
      </c>
      <c r="F148" s="4"/>
      <c r="G148" s="5">
        <v>145</v>
      </c>
      <c r="H148" s="27">
        <v>17.241379310345</v>
      </c>
      <c r="I148" s="14">
        <v>28.275862068965999</v>
      </c>
      <c r="J148" s="14">
        <v>20.689655172414</v>
      </c>
      <c r="K148" s="14">
        <v>21.379310344827999</v>
      </c>
      <c r="L148" s="14">
        <v>11.034482758620999</v>
      </c>
      <c r="M148" s="14">
        <v>0.68965517241399998</v>
      </c>
      <c r="N148" s="23">
        <v>0.68965517241399998</v>
      </c>
    </row>
    <row r="149" spans="5:14" ht="25" x14ac:dyDescent="0.3">
      <c r="E149" s="3" t="s">
        <v>137</v>
      </c>
      <c r="F149" s="4"/>
      <c r="G149" s="5">
        <v>278</v>
      </c>
      <c r="H149" s="27">
        <v>20.143884892086</v>
      </c>
      <c r="I149" s="14">
        <v>27.338129496402999</v>
      </c>
      <c r="J149" s="14">
        <v>25.539568345324</v>
      </c>
      <c r="K149" s="14">
        <v>13.309352517985999</v>
      </c>
      <c r="L149" s="14">
        <v>11.510791366906</v>
      </c>
      <c r="M149" s="14">
        <v>1.438848920863</v>
      </c>
      <c r="N149" s="23">
        <v>0.71942446043200003</v>
      </c>
    </row>
    <row r="150" spans="5:14" ht="25" x14ac:dyDescent="0.3">
      <c r="E150" s="3" t="s">
        <v>138</v>
      </c>
      <c r="F150" s="4"/>
      <c r="G150" s="5">
        <v>208</v>
      </c>
      <c r="H150" s="27">
        <v>19.230769230768999</v>
      </c>
      <c r="I150" s="14">
        <v>28.846153846153999</v>
      </c>
      <c r="J150" s="14">
        <v>31.25</v>
      </c>
      <c r="K150" s="14">
        <v>12.5</v>
      </c>
      <c r="L150" s="14">
        <v>5.7692307692310001</v>
      </c>
      <c r="M150" s="14">
        <v>1.442307692308</v>
      </c>
      <c r="N150" s="23">
        <v>0.96153846153800004</v>
      </c>
    </row>
    <row r="151" spans="5:14" ht="25" x14ac:dyDescent="0.3">
      <c r="E151" s="3" t="s">
        <v>139</v>
      </c>
      <c r="F151" s="4"/>
      <c r="G151" s="5">
        <v>334</v>
      </c>
      <c r="H151" s="27">
        <v>15.269461077843999</v>
      </c>
      <c r="I151" s="14">
        <v>37.425149700599</v>
      </c>
      <c r="J151" s="14">
        <v>24.550898203593</v>
      </c>
      <c r="K151" s="14">
        <v>11.077844311377</v>
      </c>
      <c r="L151" s="14">
        <v>9.2814371257489992</v>
      </c>
      <c r="M151" s="14">
        <v>2.3952095808379998</v>
      </c>
      <c r="N151" s="24">
        <v>0</v>
      </c>
    </row>
    <row r="152" spans="5:14" ht="25" x14ac:dyDescent="0.3">
      <c r="E152" s="3" t="s">
        <v>140</v>
      </c>
      <c r="F152" s="4"/>
      <c r="G152" s="5">
        <v>6871</v>
      </c>
      <c r="H152" s="27">
        <v>17.159074370542999</v>
      </c>
      <c r="I152" s="14">
        <v>33.153834958521003</v>
      </c>
      <c r="J152" s="14">
        <v>27.317712123417</v>
      </c>
      <c r="K152" s="14">
        <v>12.196186872362</v>
      </c>
      <c r="L152" s="14">
        <v>7.2332993741809997</v>
      </c>
      <c r="M152" s="14">
        <v>2.3868432542570002</v>
      </c>
      <c r="N152" s="23">
        <v>0.55304904671800004</v>
      </c>
    </row>
    <row r="153" spans="5:14" ht="25" x14ac:dyDescent="0.3">
      <c r="E153" s="3" t="s">
        <v>141</v>
      </c>
      <c r="F153" s="4"/>
      <c r="G153" s="5">
        <v>45</v>
      </c>
      <c r="H153" s="27">
        <v>15.555555555555999</v>
      </c>
      <c r="I153" s="14">
        <v>46.666666666666998</v>
      </c>
      <c r="J153" s="14">
        <v>26.666666666666998</v>
      </c>
      <c r="K153" s="14">
        <v>6.666666666667</v>
      </c>
      <c r="L153" s="14">
        <v>4.4444444444439997</v>
      </c>
      <c r="M153" s="16">
        <v>0</v>
      </c>
      <c r="N153" s="24">
        <v>0</v>
      </c>
    </row>
    <row r="154" spans="5:14" ht="25" x14ac:dyDescent="0.3">
      <c r="E154" s="3" t="s">
        <v>142</v>
      </c>
      <c r="F154" s="4"/>
      <c r="G154" s="5">
        <v>33</v>
      </c>
      <c r="H154" s="27">
        <v>12.121212121212</v>
      </c>
      <c r="I154" s="14">
        <v>39.393939393939</v>
      </c>
      <c r="J154" s="14">
        <v>30.303030303029999</v>
      </c>
      <c r="K154" s="14">
        <v>9.0909090909089993</v>
      </c>
      <c r="L154" s="14">
        <v>9.0909090909089993</v>
      </c>
      <c r="M154" s="16">
        <v>0</v>
      </c>
      <c r="N154" s="24">
        <v>0</v>
      </c>
    </row>
    <row r="155" spans="5:14" ht="25" x14ac:dyDescent="0.3">
      <c r="E155" s="3" t="s">
        <v>143</v>
      </c>
      <c r="F155" s="4"/>
      <c r="G155" s="5">
        <v>62</v>
      </c>
      <c r="H155" s="27">
        <v>19.354838709677001</v>
      </c>
      <c r="I155" s="14">
        <v>38.709677419355003</v>
      </c>
      <c r="J155" s="14">
        <v>27.419354838709999</v>
      </c>
      <c r="K155" s="14">
        <v>6.4516129032259997</v>
      </c>
      <c r="L155" s="14">
        <v>6.4516129032259997</v>
      </c>
      <c r="M155" s="14">
        <v>1.6129032258060001</v>
      </c>
      <c r="N155" s="24">
        <v>0</v>
      </c>
    </row>
    <row r="156" spans="5:14" ht="25" x14ac:dyDescent="0.3">
      <c r="E156" s="3" t="s">
        <v>144</v>
      </c>
      <c r="F156" s="4"/>
      <c r="G156" s="5">
        <v>56</v>
      </c>
      <c r="H156" s="27">
        <v>19.642857142857</v>
      </c>
      <c r="I156" s="14">
        <v>44.642857142856997</v>
      </c>
      <c r="J156" s="14">
        <v>23.214285714286</v>
      </c>
      <c r="K156" s="14">
        <v>5.3571428571429998</v>
      </c>
      <c r="L156" s="14">
        <v>5.3571428571429998</v>
      </c>
      <c r="M156" s="14">
        <v>1.785714285714</v>
      </c>
      <c r="N156" s="24">
        <v>0</v>
      </c>
    </row>
    <row r="157" spans="5:14" ht="25" x14ac:dyDescent="0.3">
      <c r="E157" s="3" t="s">
        <v>145</v>
      </c>
      <c r="F157" s="4"/>
      <c r="G157" s="5">
        <v>58</v>
      </c>
      <c r="H157" s="27">
        <v>27.586206896552</v>
      </c>
      <c r="I157" s="14">
        <v>34.482758620689999</v>
      </c>
      <c r="J157" s="14">
        <v>20.689655172414</v>
      </c>
      <c r="K157" s="14">
        <v>12.068965517241001</v>
      </c>
      <c r="L157" s="14">
        <v>3.4482758620689999</v>
      </c>
      <c r="M157" s="14">
        <v>1.7241379310339999</v>
      </c>
      <c r="N157" s="24">
        <v>0</v>
      </c>
    </row>
    <row r="158" spans="5:14" ht="25" x14ac:dyDescent="0.3">
      <c r="E158" s="3" t="s">
        <v>146</v>
      </c>
      <c r="F158" s="4"/>
      <c r="G158" s="5">
        <v>2655</v>
      </c>
      <c r="H158" s="27">
        <v>21.092278719397001</v>
      </c>
      <c r="I158" s="14">
        <v>37.137476459509998</v>
      </c>
      <c r="J158" s="14">
        <v>24.406779661017001</v>
      </c>
      <c r="K158" s="14">
        <v>9.6045197740110009</v>
      </c>
      <c r="L158" s="14">
        <v>5.1224105461390002</v>
      </c>
      <c r="M158" s="14">
        <v>2.0715630885120002</v>
      </c>
      <c r="N158" s="23">
        <v>0.56497175141199996</v>
      </c>
    </row>
    <row r="159" spans="5:14" ht="25" x14ac:dyDescent="0.3">
      <c r="E159" s="3" t="s">
        <v>147</v>
      </c>
      <c r="F159" s="4"/>
      <c r="G159" s="5">
        <v>9</v>
      </c>
      <c r="H159" s="27">
        <v>22.222222222222001</v>
      </c>
      <c r="I159" s="14">
        <v>44.444444444444002</v>
      </c>
      <c r="J159" s="14">
        <v>22.222222222222001</v>
      </c>
      <c r="K159" s="16">
        <v>0</v>
      </c>
      <c r="L159" s="14">
        <v>11.111111111111001</v>
      </c>
      <c r="M159" s="16">
        <v>0</v>
      </c>
      <c r="N159" s="24">
        <v>0</v>
      </c>
    </row>
    <row r="160" spans="5:14" ht="25" x14ac:dyDescent="0.3">
      <c r="E160" s="3" t="s">
        <v>148</v>
      </c>
      <c r="F160" s="4"/>
      <c r="G160" s="5">
        <v>5</v>
      </c>
      <c r="H160" s="27">
        <v>20</v>
      </c>
      <c r="I160" s="14">
        <v>20</v>
      </c>
      <c r="J160" s="14">
        <v>40</v>
      </c>
      <c r="K160" s="14">
        <v>20</v>
      </c>
      <c r="L160" s="16">
        <v>0</v>
      </c>
      <c r="M160" s="16">
        <v>0</v>
      </c>
      <c r="N160" s="24">
        <v>0</v>
      </c>
    </row>
    <row r="161" spans="5:14" ht="25" x14ac:dyDescent="0.3">
      <c r="E161" s="3" t="s">
        <v>149</v>
      </c>
      <c r="F161" s="4"/>
      <c r="G161" s="5">
        <v>9</v>
      </c>
      <c r="H161" s="27">
        <v>33.333333333333002</v>
      </c>
      <c r="I161" s="14">
        <v>22.222222222222001</v>
      </c>
      <c r="J161" s="14">
        <v>33.333333333333002</v>
      </c>
      <c r="K161" s="14">
        <v>11.111111111111001</v>
      </c>
      <c r="L161" s="16">
        <v>0</v>
      </c>
      <c r="M161" s="16">
        <v>0</v>
      </c>
      <c r="N161" s="24">
        <v>0</v>
      </c>
    </row>
    <row r="162" spans="5:14" ht="25" x14ac:dyDescent="0.3">
      <c r="E162" s="3" t="s">
        <v>150</v>
      </c>
      <c r="F162" s="4"/>
      <c r="G162" s="5">
        <v>4</v>
      </c>
      <c r="H162" s="30">
        <v>0</v>
      </c>
      <c r="I162" s="14">
        <v>50</v>
      </c>
      <c r="J162" s="14">
        <v>50</v>
      </c>
      <c r="K162" s="16">
        <v>0</v>
      </c>
      <c r="L162" s="16">
        <v>0</v>
      </c>
      <c r="M162" s="16">
        <v>0</v>
      </c>
      <c r="N162" s="24">
        <v>0</v>
      </c>
    </row>
    <row r="163" spans="5:14" ht="25" x14ac:dyDescent="0.3">
      <c r="E163" s="3" t="s">
        <v>151</v>
      </c>
      <c r="F163" s="4"/>
      <c r="G163" s="5">
        <v>10</v>
      </c>
      <c r="H163" s="27">
        <v>20</v>
      </c>
      <c r="I163" s="14">
        <v>70</v>
      </c>
      <c r="J163" s="16">
        <v>0</v>
      </c>
      <c r="K163" s="16">
        <v>0</v>
      </c>
      <c r="L163" s="14">
        <v>10</v>
      </c>
      <c r="M163" s="16">
        <v>0</v>
      </c>
      <c r="N163" s="24">
        <v>0</v>
      </c>
    </row>
    <row r="164" spans="5:14" ht="25" x14ac:dyDescent="0.3">
      <c r="E164" s="3" t="s">
        <v>152</v>
      </c>
      <c r="F164" s="4"/>
      <c r="G164" s="5">
        <v>866</v>
      </c>
      <c r="H164" s="27">
        <v>23.903002309468999</v>
      </c>
      <c r="I164" s="14">
        <v>38.914549653580004</v>
      </c>
      <c r="J164" s="14">
        <v>23.325635103926</v>
      </c>
      <c r="K164" s="14">
        <v>8.3140877598149991</v>
      </c>
      <c r="L164" s="14">
        <v>3.3487297921480002</v>
      </c>
      <c r="M164" s="14">
        <v>1.5011547344109999</v>
      </c>
      <c r="N164" s="23">
        <v>0.69284064665099998</v>
      </c>
    </row>
    <row r="165" spans="5:14" ht="25" x14ac:dyDescent="0.3">
      <c r="E165" s="3" t="s">
        <v>153</v>
      </c>
      <c r="F165" s="4"/>
      <c r="G165" s="5">
        <v>1</v>
      </c>
      <c r="H165" s="30">
        <v>0</v>
      </c>
      <c r="I165" s="14">
        <v>100</v>
      </c>
      <c r="J165" s="16">
        <v>0</v>
      </c>
      <c r="K165" s="16">
        <v>0</v>
      </c>
      <c r="L165" s="16">
        <v>0</v>
      </c>
      <c r="M165" s="16">
        <v>0</v>
      </c>
      <c r="N165" s="24">
        <v>0</v>
      </c>
    </row>
    <row r="166" spans="5:14" ht="25" x14ac:dyDescent="0.3">
      <c r="E166" s="3" t="s">
        <v>154</v>
      </c>
      <c r="F166" s="4"/>
      <c r="G166" s="5">
        <v>1</v>
      </c>
      <c r="H166" s="30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23">
        <v>100</v>
      </c>
    </row>
    <row r="167" spans="5:14" ht="25" x14ac:dyDescent="0.3">
      <c r="E167" s="3" t="s">
        <v>155</v>
      </c>
      <c r="F167" s="4"/>
      <c r="G167" s="5">
        <v>2</v>
      </c>
      <c r="H167" s="30">
        <v>0</v>
      </c>
      <c r="I167" s="14">
        <v>50</v>
      </c>
      <c r="J167" s="16">
        <v>0</v>
      </c>
      <c r="K167" s="16">
        <v>0</v>
      </c>
      <c r="L167" s="16">
        <v>0</v>
      </c>
      <c r="M167" s="14">
        <v>50</v>
      </c>
      <c r="N167" s="24">
        <v>0</v>
      </c>
    </row>
    <row r="168" spans="5:14" ht="25" x14ac:dyDescent="0.3">
      <c r="E168" s="3" t="s">
        <v>156</v>
      </c>
      <c r="F168" s="4"/>
      <c r="G168" s="5">
        <v>1</v>
      </c>
      <c r="H168" s="30">
        <v>0</v>
      </c>
      <c r="I168" s="14">
        <v>100</v>
      </c>
      <c r="J168" s="16">
        <v>0</v>
      </c>
      <c r="K168" s="16">
        <v>0</v>
      </c>
      <c r="L168" s="16">
        <v>0</v>
      </c>
      <c r="M168" s="16">
        <v>0</v>
      </c>
      <c r="N168" s="24">
        <v>0</v>
      </c>
    </row>
    <row r="169" spans="5:14" ht="25" x14ac:dyDescent="0.3">
      <c r="E169" s="3" t="s">
        <v>157</v>
      </c>
      <c r="F169" s="4"/>
      <c r="G169" s="5">
        <v>3</v>
      </c>
      <c r="H169" s="27">
        <v>33.333333333333002</v>
      </c>
      <c r="I169" s="14">
        <v>33.333333333333002</v>
      </c>
      <c r="J169" s="14">
        <v>33.333333333333002</v>
      </c>
      <c r="K169" s="16">
        <v>0</v>
      </c>
      <c r="L169" s="16">
        <v>0</v>
      </c>
      <c r="M169" s="16">
        <v>0</v>
      </c>
      <c r="N169" s="24">
        <v>0</v>
      </c>
    </row>
    <row r="170" spans="5:14" x14ac:dyDescent="0.3">
      <c r="E170" s="3" t="s">
        <v>158</v>
      </c>
      <c r="F170" s="4"/>
      <c r="G170" s="5">
        <v>127</v>
      </c>
      <c r="H170" s="27">
        <v>25.196850393700998</v>
      </c>
      <c r="I170" s="14">
        <v>38.582677165353999</v>
      </c>
      <c r="J170" s="14">
        <v>23.622047244093999</v>
      </c>
      <c r="K170" s="14">
        <v>9.4488188976380005</v>
      </c>
      <c r="L170" s="14">
        <v>3.1496062992130001</v>
      </c>
      <c r="M170" s="16">
        <v>0</v>
      </c>
      <c r="N170" s="24">
        <v>0</v>
      </c>
    </row>
    <row r="171" spans="5:14" ht="25" x14ac:dyDescent="0.3">
      <c r="E171" s="3" t="s">
        <v>159</v>
      </c>
      <c r="F171" s="4"/>
      <c r="G171" s="5">
        <v>6</v>
      </c>
      <c r="H171" s="30">
        <v>0</v>
      </c>
      <c r="I171" s="16">
        <v>0</v>
      </c>
      <c r="J171" s="14">
        <v>50</v>
      </c>
      <c r="K171" s="14">
        <v>33.333333333333002</v>
      </c>
      <c r="L171" s="14">
        <v>16.666666666666998</v>
      </c>
      <c r="M171" s="16">
        <v>0</v>
      </c>
      <c r="N171" s="24">
        <v>0</v>
      </c>
    </row>
    <row r="172" spans="5:14" ht="25" x14ac:dyDescent="0.3">
      <c r="E172" s="3" t="s">
        <v>160</v>
      </c>
      <c r="F172" s="4"/>
      <c r="G172" s="5">
        <v>4</v>
      </c>
      <c r="H172" s="27">
        <v>50</v>
      </c>
      <c r="I172" s="14">
        <v>25</v>
      </c>
      <c r="J172" s="16">
        <v>0</v>
      </c>
      <c r="K172" s="16">
        <v>0</v>
      </c>
      <c r="L172" s="14">
        <v>25</v>
      </c>
      <c r="M172" s="16">
        <v>0</v>
      </c>
      <c r="N172" s="24">
        <v>0</v>
      </c>
    </row>
    <row r="173" spans="5:14" ht="25" x14ac:dyDescent="0.3">
      <c r="E173" s="3" t="s">
        <v>161</v>
      </c>
      <c r="F173" s="4"/>
      <c r="G173" s="5">
        <v>1</v>
      </c>
      <c r="H173" s="30">
        <v>0</v>
      </c>
      <c r="I173" s="16">
        <v>0</v>
      </c>
      <c r="J173" s="16">
        <v>0</v>
      </c>
      <c r="K173" s="14">
        <v>100</v>
      </c>
      <c r="L173" s="16">
        <v>0</v>
      </c>
      <c r="M173" s="16">
        <v>0</v>
      </c>
      <c r="N173" s="24">
        <v>0</v>
      </c>
    </row>
    <row r="174" spans="5:14" ht="25" x14ac:dyDescent="0.3">
      <c r="E174" s="3" t="s">
        <v>162</v>
      </c>
      <c r="F174" s="4"/>
      <c r="G174" s="5">
        <v>0</v>
      </c>
      <c r="H174" s="30">
        <v>0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24">
        <v>0</v>
      </c>
    </row>
    <row r="175" spans="5:14" ht="25" x14ac:dyDescent="0.3">
      <c r="E175" s="3" t="s">
        <v>163</v>
      </c>
      <c r="F175" s="4"/>
      <c r="G175" s="5">
        <v>0</v>
      </c>
      <c r="H175" s="30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24">
        <v>0</v>
      </c>
    </row>
    <row r="176" spans="5:14" ht="25" x14ac:dyDescent="0.3">
      <c r="E176" s="3" t="s">
        <v>164</v>
      </c>
      <c r="F176" s="4"/>
      <c r="G176" s="5">
        <v>1</v>
      </c>
      <c r="H176" s="30">
        <v>0</v>
      </c>
      <c r="I176" s="14">
        <v>100</v>
      </c>
      <c r="J176" s="16">
        <v>0</v>
      </c>
      <c r="K176" s="16">
        <v>0</v>
      </c>
      <c r="L176" s="16">
        <v>0</v>
      </c>
      <c r="M176" s="16">
        <v>0</v>
      </c>
      <c r="N176" s="24">
        <v>0</v>
      </c>
    </row>
    <row r="177" spans="5:14" ht="25" x14ac:dyDescent="0.3">
      <c r="E177" s="3" t="s">
        <v>165</v>
      </c>
      <c r="F177" s="4"/>
      <c r="G177" s="5">
        <v>18</v>
      </c>
      <c r="H177" s="27">
        <v>11.111111111111001</v>
      </c>
      <c r="I177" s="14">
        <v>11.111111111111001</v>
      </c>
      <c r="J177" s="14">
        <v>55.555555555555998</v>
      </c>
      <c r="K177" s="14">
        <v>11.111111111111001</v>
      </c>
      <c r="L177" s="14">
        <v>11.111111111111001</v>
      </c>
      <c r="M177" s="16">
        <v>0</v>
      </c>
      <c r="N177" s="24">
        <v>0</v>
      </c>
    </row>
    <row r="178" spans="5:14" ht="25" x14ac:dyDescent="0.3">
      <c r="E178" s="3" t="s">
        <v>166</v>
      </c>
      <c r="F178" s="4"/>
      <c r="G178" s="5">
        <v>5</v>
      </c>
      <c r="H178" s="27">
        <v>40</v>
      </c>
      <c r="I178" s="14">
        <v>20</v>
      </c>
      <c r="J178" s="14">
        <v>20</v>
      </c>
      <c r="K178" s="14">
        <v>20</v>
      </c>
      <c r="L178" s="16">
        <v>0</v>
      </c>
      <c r="M178" s="16">
        <v>0</v>
      </c>
      <c r="N178" s="24">
        <v>0</v>
      </c>
    </row>
    <row r="179" spans="5:14" ht="25" x14ac:dyDescent="0.3">
      <c r="E179" s="3" t="s">
        <v>167</v>
      </c>
      <c r="F179" s="4"/>
      <c r="G179" s="5">
        <v>13</v>
      </c>
      <c r="H179" s="27">
        <v>7.6923076923079998</v>
      </c>
      <c r="I179" s="14">
        <v>30.769230769231001</v>
      </c>
      <c r="J179" s="14">
        <v>23.076923076922998</v>
      </c>
      <c r="K179" s="14">
        <v>30.769230769231001</v>
      </c>
      <c r="L179" s="14">
        <v>7.6923076923079998</v>
      </c>
      <c r="M179" s="16">
        <v>0</v>
      </c>
      <c r="N179" s="24">
        <v>0</v>
      </c>
    </row>
    <row r="180" spans="5:14" ht="25" x14ac:dyDescent="0.3">
      <c r="E180" s="3" t="s">
        <v>168</v>
      </c>
      <c r="F180" s="4"/>
      <c r="G180" s="5">
        <v>5</v>
      </c>
      <c r="H180" s="27">
        <v>20</v>
      </c>
      <c r="I180" s="14">
        <v>20</v>
      </c>
      <c r="J180" s="14">
        <v>20</v>
      </c>
      <c r="K180" s="16">
        <v>0</v>
      </c>
      <c r="L180" s="14">
        <v>20</v>
      </c>
      <c r="M180" s="14">
        <v>20</v>
      </c>
      <c r="N180" s="24">
        <v>0</v>
      </c>
    </row>
    <row r="181" spans="5:14" ht="25" x14ac:dyDescent="0.3">
      <c r="E181" s="3" t="s">
        <v>169</v>
      </c>
      <c r="F181" s="4"/>
      <c r="G181" s="5">
        <v>7</v>
      </c>
      <c r="H181" s="30">
        <v>0</v>
      </c>
      <c r="I181" s="14">
        <v>28.571428571428999</v>
      </c>
      <c r="J181" s="14">
        <v>28.571428571428999</v>
      </c>
      <c r="K181" s="16">
        <v>0</v>
      </c>
      <c r="L181" s="14">
        <v>28.571428571428999</v>
      </c>
      <c r="M181" s="16">
        <v>0</v>
      </c>
      <c r="N181" s="23">
        <v>14.285714285714</v>
      </c>
    </row>
    <row r="182" spans="5:14" ht="25" x14ac:dyDescent="0.3">
      <c r="E182" s="3" t="s">
        <v>170</v>
      </c>
      <c r="F182" s="4"/>
      <c r="G182" s="5">
        <v>6</v>
      </c>
      <c r="H182" s="30">
        <v>0</v>
      </c>
      <c r="I182" s="14">
        <v>33.333333333333002</v>
      </c>
      <c r="J182" s="14">
        <v>50</v>
      </c>
      <c r="K182" s="16">
        <v>0</v>
      </c>
      <c r="L182" s="14">
        <v>16.666666666666998</v>
      </c>
      <c r="M182" s="16">
        <v>0</v>
      </c>
      <c r="N182" s="24">
        <v>0</v>
      </c>
    </row>
    <row r="183" spans="5:14" ht="25" x14ac:dyDescent="0.3">
      <c r="E183" s="3" t="s">
        <v>171</v>
      </c>
      <c r="F183" s="4"/>
      <c r="G183" s="5">
        <v>5</v>
      </c>
      <c r="H183" s="30">
        <v>0</v>
      </c>
      <c r="I183" s="16">
        <v>0</v>
      </c>
      <c r="J183" s="14">
        <v>20</v>
      </c>
      <c r="K183" s="14">
        <v>40</v>
      </c>
      <c r="L183" s="14">
        <v>40</v>
      </c>
      <c r="M183" s="16">
        <v>0</v>
      </c>
      <c r="N183" s="24">
        <v>0</v>
      </c>
    </row>
    <row r="184" spans="5:14" ht="25" x14ac:dyDescent="0.3">
      <c r="E184" s="3" t="s">
        <v>172</v>
      </c>
      <c r="F184" s="4"/>
      <c r="G184" s="5">
        <v>5</v>
      </c>
      <c r="H184" s="30">
        <v>0</v>
      </c>
      <c r="I184" s="14">
        <v>60</v>
      </c>
      <c r="J184" s="14">
        <v>20</v>
      </c>
      <c r="K184" s="16">
        <v>0</v>
      </c>
      <c r="L184" s="14">
        <v>20</v>
      </c>
      <c r="M184" s="16">
        <v>0</v>
      </c>
      <c r="N184" s="24">
        <v>0</v>
      </c>
    </row>
    <row r="185" spans="5:14" ht="25" x14ac:dyDescent="0.3">
      <c r="E185" s="3" t="s">
        <v>173</v>
      </c>
      <c r="F185" s="4"/>
      <c r="G185" s="5">
        <v>11</v>
      </c>
      <c r="H185" s="27">
        <v>36.363636363635997</v>
      </c>
      <c r="I185" s="14">
        <v>18.181818181817999</v>
      </c>
      <c r="J185" s="16">
        <v>0</v>
      </c>
      <c r="K185" s="14">
        <v>18.181818181817999</v>
      </c>
      <c r="L185" s="14">
        <v>18.181818181817999</v>
      </c>
      <c r="M185" s="16">
        <v>0</v>
      </c>
      <c r="N185" s="23">
        <v>9.0909090909089993</v>
      </c>
    </row>
    <row r="186" spans="5:14" ht="25" x14ac:dyDescent="0.3">
      <c r="E186" s="3" t="s">
        <v>174</v>
      </c>
      <c r="F186" s="4"/>
      <c r="G186" s="5">
        <v>15</v>
      </c>
      <c r="H186" s="27">
        <v>6.666666666667</v>
      </c>
      <c r="I186" s="14">
        <v>13.333333333333</v>
      </c>
      <c r="J186" s="14">
        <v>6.666666666667</v>
      </c>
      <c r="K186" s="14">
        <v>13.333333333333</v>
      </c>
      <c r="L186" s="14">
        <v>60</v>
      </c>
      <c r="M186" s="16">
        <v>0</v>
      </c>
      <c r="N186" s="24">
        <v>0</v>
      </c>
    </row>
    <row r="187" spans="5:14" ht="25" x14ac:dyDescent="0.3">
      <c r="E187" s="3" t="s">
        <v>175</v>
      </c>
      <c r="F187" s="4"/>
      <c r="G187" s="5">
        <v>9</v>
      </c>
      <c r="H187" s="30">
        <v>0</v>
      </c>
      <c r="I187" s="14">
        <v>22.222222222222001</v>
      </c>
      <c r="J187" s="14">
        <v>22.222222222222001</v>
      </c>
      <c r="K187" s="14">
        <v>11.111111111111001</v>
      </c>
      <c r="L187" s="14">
        <v>33.333333333333002</v>
      </c>
      <c r="M187" s="14">
        <v>11.111111111111001</v>
      </c>
      <c r="N187" s="24">
        <v>0</v>
      </c>
    </row>
    <row r="188" spans="5:14" ht="25" x14ac:dyDescent="0.3">
      <c r="E188" s="3" t="s">
        <v>176</v>
      </c>
      <c r="F188" s="4"/>
      <c r="G188" s="5">
        <v>37</v>
      </c>
      <c r="H188" s="27">
        <v>10.810810810811001</v>
      </c>
      <c r="I188" s="14">
        <v>21.621621621622001</v>
      </c>
      <c r="J188" s="14">
        <v>29.72972972973</v>
      </c>
      <c r="K188" s="14">
        <v>13.513513513514001</v>
      </c>
      <c r="L188" s="14">
        <v>18.918918918919001</v>
      </c>
      <c r="M188" s="16">
        <v>0</v>
      </c>
      <c r="N188" s="23">
        <v>5.4054054054050003</v>
      </c>
    </row>
    <row r="189" spans="5:14" ht="25" x14ac:dyDescent="0.3">
      <c r="E189" s="3" t="s">
        <v>177</v>
      </c>
      <c r="F189" s="4"/>
      <c r="G189" s="5">
        <v>8</v>
      </c>
      <c r="H189" s="30">
        <v>0</v>
      </c>
      <c r="I189" s="14">
        <v>25</v>
      </c>
      <c r="J189" s="14">
        <v>50</v>
      </c>
      <c r="K189" s="16">
        <v>0</v>
      </c>
      <c r="L189" s="14">
        <v>25</v>
      </c>
      <c r="M189" s="16">
        <v>0</v>
      </c>
      <c r="N189" s="24">
        <v>0</v>
      </c>
    </row>
    <row r="190" spans="5:14" ht="25" x14ac:dyDescent="0.3">
      <c r="E190" s="3" t="s">
        <v>178</v>
      </c>
      <c r="F190" s="4"/>
      <c r="G190" s="5">
        <v>9</v>
      </c>
      <c r="H190" s="27">
        <v>22.222222222222001</v>
      </c>
      <c r="I190" s="14">
        <v>22.222222222222001</v>
      </c>
      <c r="J190" s="14">
        <v>33.333333333333002</v>
      </c>
      <c r="K190" s="14">
        <v>22.222222222222001</v>
      </c>
      <c r="L190" s="16">
        <v>0</v>
      </c>
      <c r="M190" s="16">
        <v>0</v>
      </c>
      <c r="N190" s="24">
        <v>0</v>
      </c>
    </row>
    <row r="191" spans="5:14" ht="25" x14ac:dyDescent="0.3">
      <c r="E191" s="3" t="s">
        <v>179</v>
      </c>
      <c r="F191" s="4"/>
      <c r="G191" s="5">
        <v>11</v>
      </c>
      <c r="H191" s="30">
        <v>0</v>
      </c>
      <c r="I191" s="14">
        <v>36.363636363635997</v>
      </c>
      <c r="J191" s="14">
        <v>18.181818181817999</v>
      </c>
      <c r="K191" s="14">
        <v>18.181818181817999</v>
      </c>
      <c r="L191" s="14">
        <v>27.272727272727</v>
      </c>
      <c r="M191" s="16">
        <v>0</v>
      </c>
      <c r="N191" s="24">
        <v>0</v>
      </c>
    </row>
    <row r="192" spans="5:14" ht="25" x14ac:dyDescent="0.3">
      <c r="E192" s="3" t="s">
        <v>180</v>
      </c>
      <c r="F192" s="4"/>
      <c r="G192" s="5">
        <v>13</v>
      </c>
      <c r="H192" s="27">
        <v>7.6923076923079998</v>
      </c>
      <c r="I192" s="14">
        <v>30.769230769231001</v>
      </c>
      <c r="J192" s="14">
        <v>15.384615384615</v>
      </c>
      <c r="K192" s="14">
        <v>15.384615384615</v>
      </c>
      <c r="L192" s="14">
        <v>23.076923076922998</v>
      </c>
      <c r="M192" s="14">
        <v>7.6923076923079998</v>
      </c>
      <c r="N192" s="24">
        <v>0</v>
      </c>
    </row>
    <row r="193" spans="5:14" ht="25" x14ac:dyDescent="0.3">
      <c r="E193" s="3" t="s">
        <v>181</v>
      </c>
      <c r="F193" s="4"/>
      <c r="G193" s="5">
        <v>13</v>
      </c>
      <c r="H193" s="27">
        <v>15.384615384615</v>
      </c>
      <c r="I193" s="14">
        <v>7.6923076923079998</v>
      </c>
      <c r="J193" s="14">
        <v>30.769230769231001</v>
      </c>
      <c r="K193" s="14">
        <v>7.6923076923079998</v>
      </c>
      <c r="L193" s="14">
        <v>15.384615384615</v>
      </c>
      <c r="M193" s="14">
        <v>7.6923076923079998</v>
      </c>
      <c r="N193" s="23">
        <v>15.384615384615</v>
      </c>
    </row>
    <row r="194" spans="5:14" ht="25" x14ac:dyDescent="0.3">
      <c r="E194" s="3" t="s">
        <v>182</v>
      </c>
      <c r="F194" s="4"/>
      <c r="G194" s="5">
        <v>74</v>
      </c>
      <c r="H194" s="27">
        <v>10.810810810811001</v>
      </c>
      <c r="I194" s="14">
        <v>25.675675675676001</v>
      </c>
      <c r="J194" s="14">
        <v>24.324324324323999</v>
      </c>
      <c r="K194" s="14">
        <v>10.810810810811001</v>
      </c>
      <c r="L194" s="14">
        <v>18.918918918919001</v>
      </c>
      <c r="M194" s="14">
        <v>5.4054054054050003</v>
      </c>
      <c r="N194" s="23">
        <v>4.0540540540540002</v>
      </c>
    </row>
    <row r="195" spans="5:14" ht="25" x14ac:dyDescent="0.3">
      <c r="E195" s="3" t="s">
        <v>183</v>
      </c>
      <c r="F195" s="4"/>
      <c r="G195" s="5">
        <v>5</v>
      </c>
      <c r="H195" s="27">
        <v>20</v>
      </c>
      <c r="I195" s="16">
        <v>0</v>
      </c>
      <c r="J195" s="14">
        <v>40</v>
      </c>
      <c r="K195" s="16">
        <v>0</v>
      </c>
      <c r="L195" s="14">
        <v>20</v>
      </c>
      <c r="M195" s="14">
        <v>20</v>
      </c>
      <c r="N195" s="24">
        <v>0</v>
      </c>
    </row>
    <row r="196" spans="5:14" ht="25" x14ac:dyDescent="0.3">
      <c r="E196" s="3" t="s">
        <v>184</v>
      </c>
      <c r="F196" s="4"/>
      <c r="G196" s="5">
        <v>3</v>
      </c>
      <c r="H196" s="30">
        <v>0</v>
      </c>
      <c r="I196" s="14">
        <v>33.333333333333002</v>
      </c>
      <c r="J196" s="14">
        <v>33.333333333333002</v>
      </c>
      <c r="K196" s="16">
        <v>0</v>
      </c>
      <c r="L196" s="16">
        <v>0</v>
      </c>
      <c r="M196" s="16">
        <v>0</v>
      </c>
      <c r="N196" s="23">
        <v>33.333333333333002</v>
      </c>
    </row>
    <row r="197" spans="5:14" ht="25" x14ac:dyDescent="0.3">
      <c r="E197" s="3" t="s">
        <v>185</v>
      </c>
      <c r="F197" s="4"/>
      <c r="G197" s="5">
        <v>8</v>
      </c>
      <c r="H197" s="27">
        <v>12.5</v>
      </c>
      <c r="I197" s="14">
        <v>25</v>
      </c>
      <c r="J197" s="14">
        <v>37.5</v>
      </c>
      <c r="K197" s="14">
        <v>12.5</v>
      </c>
      <c r="L197" s="14">
        <v>12.5</v>
      </c>
      <c r="M197" s="16">
        <v>0</v>
      </c>
      <c r="N197" s="24">
        <v>0</v>
      </c>
    </row>
    <row r="198" spans="5:14" ht="25" x14ac:dyDescent="0.3">
      <c r="E198" s="3" t="s">
        <v>186</v>
      </c>
      <c r="F198" s="4"/>
      <c r="G198" s="5">
        <v>4</v>
      </c>
      <c r="H198" s="30">
        <v>0</v>
      </c>
      <c r="I198" s="14">
        <v>25</v>
      </c>
      <c r="J198" s="16">
        <v>0</v>
      </c>
      <c r="K198" s="14">
        <v>25</v>
      </c>
      <c r="L198" s="16">
        <v>0</v>
      </c>
      <c r="M198" s="14">
        <v>25</v>
      </c>
      <c r="N198" s="23">
        <v>25</v>
      </c>
    </row>
    <row r="199" spans="5:14" ht="25" x14ac:dyDescent="0.3">
      <c r="E199" s="3" t="s">
        <v>187</v>
      </c>
      <c r="F199" s="4"/>
      <c r="G199" s="5">
        <v>5</v>
      </c>
      <c r="H199" s="27">
        <v>20</v>
      </c>
      <c r="I199" s="14">
        <v>20</v>
      </c>
      <c r="J199" s="14">
        <v>20</v>
      </c>
      <c r="K199" s="16">
        <v>0</v>
      </c>
      <c r="L199" s="16">
        <v>0</v>
      </c>
      <c r="M199" s="14">
        <v>40</v>
      </c>
      <c r="N199" s="24">
        <v>0</v>
      </c>
    </row>
    <row r="200" spans="5:14" ht="25" x14ac:dyDescent="0.3">
      <c r="E200" s="3" t="s">
        <v>188</v>
      </c>
      <c r="F200" s="4"/>
      <c r="G200" s="5">
        <v>62</v>
      </c>
      <c r="H200" s="27">
        <v>6.4516129032259997</v>
      </c>
      <c r="I200" s="14">
        <v>37.096774193548001</v>
      </c>
      <c r="J200" s="14">
        <v>20.967741935484</v>
      </c>
      <c r="K200" s="14">
        <v>14.516129032258</v>
      </c>
      <c r="L200" s="14">
        <v>9.6774193548389995</v>
      </c>
      <c r="M200" s="14">
        <v>9.6774193548389995</v>
      </c>
      <c r="N200" s="23">
        <v>1.6129032258060001</v>
      </c>
    </row>
    <row r="201" spans="5:14" ht="25" x14ac:dyDescent="0.3">
      <c r="E201" s="3" t="s">
        <v>189</v>
      </c>
      <c r="F201" s="4"/>
      <c r="G201" s="5">
        <v>0</v>
      </c>
      <c r="H201" s="30">
        <v>0</v>
      </c>
      <c r="I201" s="16">
        <v>0</v>
      </c>
      <c r="J201" s="16">
        <v>0</v>
      </c>
      <c r="K201" s="16">
        <v>0</v>
      </c>
      <c r="L201" s="16">
        <v>0</v>
      </c>
      <c r="M201" s="16">
        <v>0</v>
      </c>
      <c r="N201" s="24">
        <v>0</v>
      </c>
    </row>
    <row r="202" spans="5:14" ht="25" x14ac:dyDescent="0.3">
      <c r="E202" s="3" t="s">
        <v>190</v>
      </c>
      <c r="F202" s="4"/>
      <c r="G202" s="5">
        <v>0</v>
      </c>
      <c r="H202" s="30">
        <v>0</v>
      </c>
      <c r="I202" s="16">
        <v>0</v>
      </c>
      <c r="J202" s="16">
        <v>0</v>
      </c>
      <c r="K202" s="16">
        <v>0</v>
      </c>
      <c r="L202" s="16">
        <v>0</v>
      </c>
      <c r="M202" s="16">
        <v>0</v>
      </c>
      <c r="N202" s="24">
        <v>0</v>
      </c>
    </row>
    <row r="203" spans="5:14" ht="25" x14ac:dyDescent="0.3">
      <c r="E203" s="3" t="s">
        <v>191</v>
      </c>
      <c r="F203" s="4"/>
      <c r="G203" s="5">
        <v>0</v>
      </c>
      <c r="H203" s="30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24">
        <v>0</v>
      </c>
    </row>
    <row r="204" spans="5:14" ht="25" x14ac:dyDescent="0.3">
      <c r="E204" s="3" t="s">
        <v>192</v>
      </c>
      <c r="F204" s="4"/>
      <c r="G204" s="5">
        <v>0</v>
      </c>
      <c r="H204" s="30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24">
        <v>0</v>
      </c>
    </row>
    <row r="205" spans="5:14" ht="25" x14ac:dyDescent="0.3">
      <c r="E205" s="3" t="s">
        <v>193</v>
      </c>
      <c r="F205" s="4"/>
      <c r="G205" s="5">
        <v>2</v>
      </c>
      <c r="H205" s="30">
        <v>0</v>
      </c>
      <c r="I205" s="16">
        <v>0</v>
      </c>
      <c r="J205" s="14">
        <v>100</v>
      </c>
      <c r="K205" s="16">
        <v>0</v>
      </c>
      <c r="L205" s="16">
        <v>0</v>
      </c>
      <c r="M205" s="16">
        <v>0</v>
      </c>
      <c r="N205" s="24">
        <v>0</v>
      </c>
    </row>
    <row r="206" spans="5:14" ht="25" x14ac:dyDescent="0.3">
      <c r="E206" s="3" t="s">
        <v>194</v>
      </c>
      <c r="F206" s="4"/>
      <c r="G206" s="5">
        <v>17</v>
      </c>
      <c r="H206" s="27">
        <v>17.647058823529001</v>
      </c>
      <c r="I206" s="14">
        <v>17.647058823529001</v>
      </c>
      <c r="J206" s="14">
        <v>35.294117647058997</v>
      </c>
      <c r="K206" s="14">
        <v>11.764705882353001</v>
      </c>
      <c r="L206" s="16">
        <v>0</v>
      </c>
      <c r="M206" s="16">
        <v>0</v>
      </c>
      <c r="N206" s="23">
        <v>17.647058823529001</v>
      </c>
    </row>
    <row r="207" spans="5:14" ht="25" x14ac:dyDescent="0.3">
      <c r="E207" s="3" t="s">
        <v>195</v>
      </c>
      <c r="F207" s="4"/>
      <c r="G207" s="5">
        <v>1</v>
      </c>
      <c r="H207" s="30">
        <v>0</v>
      </c>
      <c r="I207" s="14">
        <v>100</v>
      </c>
      <c r="J207" s="16">
        <v>0</v>
      </c>
      <c r="K207" s="16">
        <v>0</v>
      </c>
      <c r="L207" s="16">
        <v>0</v>
      </c>
      <c r="M207" s="16">
        <v>0</v>
      </c>
      <c r="N207" s="24">
        <v>0</v>
      </c>
    </row>
    <row r="208" spans="5:14" ht="25" x14ac:dyDescent="0.3">
      <c r="E208" s="3" t="s">
        <v>196</v>
      </c>
      <c r="F208" s="4"/>
      <c r="G208" s="5">
        <v>0</v>
      </c>
      <c r="H208" s="30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24">
        <v>0</v>
      </c>
    </row>
    <row r="209" spans="2:14" ht="25" x14ac:dyDescent="0.3">
      <c r="E209" s="3" t="s">
        <v>197</v>
      </c>
      <c r="F209" s="4"/>
      <c r="G209" s="5">
        <v>0</v>
      </c>
      <c r="H209" s="30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24">
        <v>0</v>
      </c>
    </row>
    <row r="210" spans="2:14" ht="25" x14ac:dyDescent="0.3">
      <c r="E210" s="3" t="s">
        <v>198</v>
      </c>
      <c r="F210" s="4"/>
      <c r="G210" s="5">
        <v>1</v>
      </c>
      <c r="H210" s="30">
        <v>0</v>
      </c>
      <c r="I210" s="14">
        <v>100</v>
      </c>
      <c r="J210" s="16">
        <v>0</v>
      </c>
      <c r="K210" s="16">
        <v>0</v>
      </c>
      <c r="L210" s="16">
        <v>0</v>
      </c>
      <c r="M210" s="16">
        <v>0</v>
      </c>
      <c r="N210" s="24">
        <v>0</v>
      </c>
    </row>
    <row r="211" spans="2:14" ht="25" x14ac:dyDescent="0.3">
      <c r="E211" s="3" t="s">
        <v>199</v>
      </c>
      <c r="F211" s="4"/>
      <c r="G211" s="5">
        <v>0</v>
      </c>
      <c r="H211" s="30">
        <v>0</v>
      </c>
      <c r="I211" s="16">
        <v>0</v>
      </c>
      <c r="J211" s="16">
        <v>0</v>
      </c>
      <c r="K211" s="16">
        <v>0</v>
      </c>
      <c r="L211" s="16">
        <v>0</v>
      </c>
      <c r="M211" s="16">
        <v>0</v>
      </c>
      <c r="N211" s="24">
        <v>0</v>
      </c>
    </row>
    <row r="212" spans="2:14" ht="25" x14ac:dyDescent="0.3">
      <c r="E212" s="3" t="s">
        <v>200</v>
      </c>
      <c r="F212" s="4"/>
      <c r="G212" s="5">
        <v>2</v>
      </c>
      <c r="H212" s="27">
        <v>50</v>
      </c>
      <c r="I212" s="14">
        <v>50</v>
      </c>
      <c r="J212" s="16">
        <v>0</v>
      </c>
      <c r="K212" s="16">
        <v>0</v>
      </c>
      <c r="L212" s="16">
        <v>0</v>
      </c>
      <c r="M212" s="16">
        <v>0</v>
      </c>
      <c r="N212" s="24">
        <v>0</v>
      </c>
    </row>
    <row r="213" spans="2:14" ht="25" x14ac:dyDescent="0.3">
      <c r="E213" s="3" t="s">
        <v>201</v>
      </c>
      <c r="F213" s="4"/>
      <c r="G213" s="5">
        <v>0</v>
      </c>
      <c r="H213" s="30">
        <v>0</v>
      </c>
      <c r="I213" s="16">
        <v>0</v>
      </c>
      <c r="J213" s="16">
        <v>0</v>
      </c>
      <c r="K213" s="16">
        <v>0</v>
      </c>
      <c r="L213" s="16">
        <v>0</v>
      </c>
      <c r="M213" s="16">
        <v>0</v>
      </c>
      <c r="N213" s="24">
        <v>0</v>
      </c>
    </row>
    <row r="214" spans="2:14" ht="25" x14ac:dyDescent="0.3">
      <c r="E214" s="3" t="s">
        <v>202</v>
      </c>
      <c r="F214" s="4"/>
      <c r="G214" s="5">
        <v>0</v>
      </c>
      <c r="H214" s="30">
        <v>0</v>
      </c>
      <c r="I214" s="16">
        <v>0</v>
      </c>
      <c r="J214" s="16">
        <v>0</v>
      </c>
      <c r="K214" s="16">
        <v>0</v>
      </c>
      <c r="L214" s="16">
        <v>0</v>
      </c>
      <c r="M214" s="16">
        <v>0</v>
      </c>
      <c r="N214" s="24">
        <v>0</v>
      </c>
    </row>
    <row r="215" spans="2:14" ht="25" x14ac:dyDescent="0.3">
      <c r="E215" s="3" t="s">
        <v>203</v>
      </c>
      <c r="F215" s="4"/>
      <c r="G215" s="5">
        <v>0</v>
      </c>
      <c r="H215" s="30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24">
        <v>0</v>
      </c>
    </row>
    <row r="216" spans="2:14" ht="25" x14ac:dyDescent="0.3">
      <c r="E216" s="3" t="s">
        <v>204</v>
      </c>
      <c r="F216" s="4"/>
      <c r="G216" s="5">
        <v>1</v>
      </c>
      <c r="H216" s="30">
        <v>0</v>
      </c>
      <c r="I216" s="16">
        <v>0</v>
      </c>
      <c r="J216" s="16">
        <v>0</v>
      </c>
      <c r="K216" s="16">
        <v>0</v>
      </c>
      <c r="L216" s="14">
        <v>100</v>
      </c>
      <c r="M216" s="16">
        <v>0</v>
      </c>
      <c r="N216" s="24">
        <v>0</v>
      </c>
    </row>
    <row r="217" spans="2:14" ht="25" x14ac:dyDescent="0.3">
      <c r="E217" s="3" t="s">
        <v>205</v>
      </c>
      <c r="F217" s="4"/>
      <c r="G217" s="5">
        <v>0</v>
      </c>
      <c r="H217" s="30">
        <v>0</v>
      </c>
      <c r="I217" s="16">
        <v>0</v>
      </c>
      <c r="J217" s="16">
        <v>0</v>
      </c>
      <c r="K217" s="16">
        <v>0</v>
      </c>
      <c r="L217" s="16">
        <v>0</v>
      </c>
      <c r="M217" s="16">
        <v>0</v>
      </c>
      <c r="N217" s="24">
        <v>0</v>
      </c>
    </row>
    <row r="218" spans="2:14" ht="25" x14ac:dyDescent="0.3">
      <c r="E218" s="52" t="s">
        <v>206</v>
      </c>
      <c r="F218" s="48"/>
      <c r="G218" s="49">
        <v>0</v>
      </c>
      <c r="H218" s="67">
        <v>0</v>
      </c>
      <c r="I218" s="42">
        <v>0</v>
      </c>
      <c r="J218" s="42">
        <v>0</v>
      </c>
      <c r="K218" s="42">
        <v>0</v>
      </c>
      <c r="L218" s="42">
        <v>0</v>
      </c>
      <c r="M218" s="42">
        <v>0</v>
      </c>
      <c r="N218" s="65">
        <v>0</v>
      </c>
    </row>
    <row r="220" spans="2:14" x14ac:dyDescent="0.3">
      <c r="B220" s="35" t="str">
        <f xml:space="preserve"> HYPERLINK("#'目次'!B10", "[4]")</f>
        <v>[4]</v>
      </c>
      <c r="C220" s="25" t="s">
        <v>54</v>
      </c>
    </row>
    <row r="223" spans="2:14" x14ac:dyDescent="0.3">
      <c r="C223" s="25" t="s">
        <v>62</v>
      </c>
    </row>
    <row r="224" spans="2:14" ht="37.5" x14ac:dyDescent="0.3">
      <c r="E224" s="95"/>
      <c r="F224" s="96"/>
      <c r="G224" s="37" t="s">
        <v>16</v>
      </c>
      <c r="H224" s="41" t="s">
        <v>55</v>
      </c>
      <c r="I224" s="18" t="s">
        <v>56</v>
      </c>
      <c r="J224" s="18" t="s">
        <v>57</v>
      </c>
      <c r="K224" s="18" t="s">
        <v>58</v>
      </c>
      <c r="L224" s="34" t="s">
        <v>59</v>
      </c>
    </row>
    <row r="225" spans="5:12" x14ac:dyDescent="0.3">
      <c r="E225" s="97"/>
      <c r="F225" s="98"/>
      <c r="G225" s="40"/>
      <c r="H225" s="36"/>
      <c r="I225" s="19"/>
      <c r="J225" s="19"/>
      <c r="K225" s="19"/>
      <c r="L225" s="39"/>
    </row>
    <row r="226" spans="5:12" x14ac:dyDescent="0.3">
      <c r="E226" s="54" t="s">
        <v>16</v>
      </c>
      <c r="F226" s="50"/>
      <c r="G226" s="38">
        <v>55336</v>
      </c>
      <c r="H226" s="26">
        <v>8.8658377909499997</v>
      </c>
      <c r="I226" s="26">
        <v>44.387017493133001</v>
      </c>
      <c r="J226" s="26">
        <v>31.339453520311999</v>
      </c>
      <c r="K226" s="26">
        <v>11.094043660545999</v>
      </c>
      <c r="L226" s="60">
        <v>4.3136475350590002</v>
      </c>
    </row>
    <row r="227" spans="5:12" ht="25" x14ac:dyDescent="0.3">
      <c r="E227" s="3" t="s">
        <v>63</v>
      </c>
      <c r="F227" s="4"/>
      <c r="G227" s="29">
        <v>72</v>
      </c>
      <c r="H227" s="55">
        <v>5.5555555555560003</v>
      </c>
      <c r="I227" s="22">
        <v>55.555555555555998</v>
      </c>
      <c r="J227" s="22">
        <v>29.166666666666998</v>
      </c>
      <c r="K227" s="22">
        <v>9.7222222222219994</v>
      </c>
      <c r="L227" s="72">
        <v>0</v>
      </c>
    </row>
    <row r="228" spans="5:12" ht="25" x14ac:dyDescent="0.3">
      <c r="E228" s="3" t="s">
        <v>64</v>
      </c>
      <c r="F228" s="4"/>
      <c r="G228" s="5">
        <v>32</v>
      </c>
      <c r="H228" s="27">
        <v>6.25</v>
      </c>
      <c r="I228" s="14">
        <v>46.875</v>
      </c>
      <c r="J228" s="14">
        <v>28.125</v>
      </c>
      <c r="K228" s="14">
        <v>9.375</v>
      </c>
      <c r="L228" s="23">
        <v>9.375</v>
      </c>
    </row>
    <row r="229" spans="5:12" ht="25" x14ac:dyDescent="0.3">
      <c r="E229" s="3" t="s">
        <v>65</v>
      </c>
      <c r="F229" s="4"/>
      <c r="G229" s="5">
        <v>5</v>
      </c>
      <c r="H229" s="27">
        <v>20</v>
      </c>
      <c r="I229" s="14">
        <v>40</v>
      </c>
      <c r="J229" s="14">
        <v>40</v>
      </c>
      <c r="K229" s="16">
        <v>0</v>
      </c>
      <c r="L229" s="24">
        <v>0</v>
      </c>
    </row>
    <row r="230" spans="5:12" ht="25" x14ac:dyDescent="0.3">
      <c r="E230" s="3" t="s">
        <v>66</v>
      </c>
      <c r="F230" s="4"/>
      <c r="G230" s="5">
        <v>3</v>
      </c>
      <c r="H230" s="27">
        <v>33.333333333333002</v>
      </c>
      <c r="I230" s="14">
        <v>33.333333333333002</v>
      </c>
      <c r="J230" s="14">
        <v>33.333333333333002</v>
      </c>
      <c r="K230" s="16">
        <v>0</v>
      </c>
      <c r="L230" s="24">
        <v>0</v>
      </c>
    </row>
    <row r="231" spans="5:12" ht="25" x14ac:dyDescent="0.3">
      <c r="E231" s="3" t="s">
        <v>67</v>
      </c>
      <c r="F231" s="4"/>
      <c r="G231" s="5">
        <v>10</v>
      </c>
      <c r="H231" s="30">
        <v>0</v>
      </c>
      <c r="I231" s="14">
        <v>60</v>
      </c>
      <c r="J231" s="14">
        <v>20</v>
      </c>
      <c r="K231" s="14">
        <v>10</v>
      </c>
      <c r="L231" s="23">
        <v>10</v>
      </c>
    </row>
    <row r="232" spans="5:12" ht="25" x14ac:dyDescent="0.3">
      <c r="E232" s="3" t="s">
        <v>68</v>
      </c>
      <c r="F232" s="4"/>
      <c r="G232" s="5">
        <v>22</v>
      </c>
      <c r="H232" s="27">
        <v>9.0909090909089993</v>
      </c>
      <c r="I232" s="14">
        <v>31.818181818182001</v>
      </c>
      <c r="J232" s="14">
        <v>31.818181818182001</v>
      </c>
      <c r="K232" s="14">
        <v>18.181818181817999</v>
      </c>
      <c r="L232" s="23">
        <v>9.0909090909089993</v>
      </c>
    </row>
    <row r="233" spans="5:12" ht="25" x14ac:dyDescent="0.3">
      <c r="E233" s="3" t="s">
        <v>69</v>
      </c>
      <c r="F233" s="4"/>
      <c r="G233" s="5">
        <v>379</v>
      </c>
      <c r="H233" s="27">
        <v>8.4432717678099998</v>
      </c>
      <c r="I233" s="14">
        <v>47.757255936675001</v>
      </c>
      <c r="J233" s="14">
        <v>29.287598944591</v>
      </c>
      <c r="K233" s="14">
        <v>11.873350923483001</v>
      </c>
      <c r="L233" s="23">
        <v>2.638522427441</v>
      </c>
    </row>
    <row r="234" spans="5:12" ht="25" x14ac:dyDescent="0.3">
      <c r="E234" s="3" t="s">
        <v>70</v>
      </c>
      <c r="F234" s="4"/>
      <c r="G234" s="5">
        <v>216</v>
      </c>
      <c r="H234" s="27">
        <v>9.2592592592590002</v>
      </c>
      <c r="I234" s="14">
        <v>45.370370370369997</v>
      </c>
      <c r="J234" s="14">
        <v>31.018518518518999</v>
      </c>
      <c r="K234" s="14">
        <v>10.648148148148</v>
      </c>
      <c r="L234" s="23">
        <v>3.7037037037039999</v>
      </c>
    </row>
    <row r="235" spans="5:12" ht="25" x14ac:dyDescent="0.3">
      <c r="E235" s="3" t="s">
        <v>71</v>
      </c>
      <c r="F235" s="4"/>
      <c r="G235" s="5">
        <v>221</v>
      </c>
      <c r="H235" s="27">
        <v>10.407239819005</v>
      </c>
      <c r="I235" s="14">
        <v>47.963800904976999</v>
      </c>
      <c r="J235" s="14">
        <v>25.791855203619999</v>
      </c>
      <c r="K235" s="14">
        <v>12.669683257919001</v>
      </c>
      <c r="L235" s="23">
        <v>3.1674208144799998</v>
      </c>
    </row>
    <row r="236" spans="5:12" ht="25" x14ac:dyDescent="0.3">
      <c r="E236" s="3" t="s">
        <v>72</v>
      </c>
      <c r="F236" s="4"/>
      <c r="G236" s="5">
        <v>81</v>
      </c>
      <c r="H236" s="27">
        <v>12.345679012346</v>
      </c>
      <c r="I236" s="14">
        <v>49.382716049382999</v>
      </c>
      <c r="J236" s="14">
        <v>25.925925925925998</v>
      </c>
      <c r="K236" s="14">
        <v>6.1728395061730001</v>
      </c>
      <c r="L236" s="23">
        <v>6.1728395061730001</v>
      </c>
    </row>
    <row r="237" spans="5:12" ht="25" x14ac:dyDescent="0.3">
      <c r="E237" s="3" t="s">
        <v>73</v>
      </c>
      <c r="F237" s="4"/>
      <c r="G237" s="5">
        <v>79</v>
      </c>
      <c r="H237" s="27">
        <v>8.8607594936710008</v>
      </c>
      <c r="I237" s="14">
        <v>50.632911392404999</v>
      </c>
      <c r="J237" s="14">
        <v>29.113924050632999</v>
      </c>
      <c r="K237" s="14">
        <v>7.5949367088609998</v>
      </c>
      <c r="L237" s="23">
        <v>3.7974683544299999</v>
      </c>
    </row>
    <row r="238" spans="5:12" ht="25" x14ac:dyDescent="0.3">
      <c r="E238" s="3" t="s">
        <v>74</v>
      </c>
      <c r="F238" s="4"/>
      <c r="G238" s="5">
        <v>95</v>
      </c>
      <c r="H238" s="27">
        <v>12.631578947368</v>
      </c>
      <c r="I238" s="14">
        <v>47.368421052632002</v>
      </c>
      <c r="J238" s="14">
        <v>30.526315789474001</v>
      </c>
      <c r="K238" s="14">
        <v>7.3684210526319998</v>
      </c>
      <c r="L238" s="23">
        <v>2.1052631578950001</v>
      </c>
    </row>
    <row r="239" spans="5:12" ht="25" x14ac:dyDescent="0.3">
      <c r="E239" s="3" t="s">
        <v>75</v>
      </c>
      <c r="F239" s="4"/>
      <c r="G239" s="5">
        <v>524</v>
      </c>
      <c r="H239" s="27">
        <v>7.6335877862599997</v>
      </c>
      <c r="I239" s="14">
        <v>49.427480916031001</v>
      </c>
      <c r="J239" s="14">
        <v>28.435114503817001</v>
      </c>
      <c r="K239" s="14">
        <v>10.496183206107</v>
      </c>
      <c r="L239" s="23">
        <v>4.0076335877859997</v>
      </c>
    </row>
    <row r="240" spans="5:12" ht="25" x14ac:dyDescent="0.3">
      <c r="E240" s="3" t="s">
        <v>76</v>
      </c>
      <c r="F240" s="4"/>
      <c r="G240" s="5">
        <v>554</v>
      </c>
      <c r="H240" s="27">
        <v>7.7617328519860003</v>
      </c>
      <c r="I240" s="14">
        <v>50.361010830325</v>
      </c>
      <c r="J240" s="14">
        <v>29.602888086642999</v>
      </c>
      <c r="K240" s="14">
        <v>9.0252707581229998</v>
      </c>
      <c r="L240" s="23">
        <v>3.2490974729239999</v>
      </c>
    </row>
    <row r="241" spans="5:12" ht="25" x14ac:dyDescent="0.3">
      <c r="E241" s="3" t="s">
        <v>77</v>
      </c>
      <c r="F241" s="4"/>
      <c r="G241" s="5">
        <v>848</v>
      </c>
      <c r="H241" s="27">
        <v>8.4905660377360004</v>
      </c>
      <c r="I241" s="14">
        <v>49.646226415093999</v>
      </c>
      <c r="J241" s="14">
        <v>29.127358490565999</v>
      </c>
      <c r="K241" s="14">
        <v>10.259433962264</v>
      </c>
      <c r="L241" s="23">
        <v>2.4764150943400001</v>
      </c>
    </row>
    <row r="242" spans="5:12" ht="25" x14ac:dyDescent="0.3">
      <c r="E242" s="3" t="s">
        <v>78</v>
      </c>
      <c r="F242" s="4"/>
      <c r="G242" s="5">
        <v>610</v>
      </c>
      <c r="H242" s="27">
        <v>8.3606557377050006</v>
      </c>
      <c r="I242" s="14">
        <v>43.934426229507999</v>
      </c>
      <c r="J242" s="14">
        <v>34.590163934426002</v>
      </c>
      <c r="K242" s="14">
        <v>10.491803278689</v>
      </c>
      <c r="L242" s="23">
        <v>2.6229508196719999</v>
      </c>
    </row>
    <row r="243" spans="5:12" ht="25" x14ac:dyDescent="0.3">
      <c r="E243" s="3" t="s">
        <v>79</v>
      </c>
      <c r="F243" s="4"/>
      <c r="G243" s="5">
        <v>564</v>
      </c>
      <c r="H243" s="27">
        <v>9.3971631205670008</v>
      </c>
      <c r="I243" s="14">
        <v>45.744680851063997</v>
      </c>
      <c r="J243" s="14">
        <v>31.028368794325999</v>
      </c>
      <c r="K243" s="14">
        <v>11.170212765957</v>
      </c>
      <c r="L243" s="23">
        <v>2.6595744680850002</v>
      </c>
    </row>
    <row r="244" spans="5:12" ht="25" x14ac:dyDescent="0.3">
      <c r="E244" s="3" t="s">
        <v>80</v>
      </c>
      <c r="F244" s="4"/>
      <c r="G244" s="5">
        <v>635</v>
      </c>
      <c r="H244" s="27">
        <v>10.236220472441</v>
      </c>
      <c r="I244" s="14">
        <v>44.251968503937</v>
      </c>
      <c r="J244" s="14">
        <v>28.031496062992002</v>
      </c>
      <c r="K244" s="14">
        <v>12.440944881889999</v>
      </c>
      <c r="L244" s="23">
        <v>5.0393700787400002</v>
      </c>
    </row>
    <row r="245" spans="5:12" ht="25" x14ac:dyDescent="0.3">
      <c r="E245" s="3" t="s">
        <v>81</v>
      </c>
      <c r="F245" s="4"/>
      <c r="G245" s="5">
        <v>576</v>
      </c>
      <c r="H245" s="27">
        <v>6.0763888888890003</v>
      </c>
      <c r="I245" s="14">
        <v>46.006944444444002</v>
      </c>
      <c r="J245" s="14">
        <v>37.5</v>
      </c>
      <c r="K245" s="14">
        <v>6.9444444444439997</v>
      </c>
      <c r="L245" s="23">
        <v>3.4722222222219998</v>
      </c>
    </row>
    <row r="246" spans="5:12" ht="25" x14ac:dyDescent="0.3">
      <c r="E246" s="3" t="s">
        <v>82</v>
      </c>
      <c r="F246" s="4"/>
      <c r="G246" s="5">
        <v>699</v>
      </c>
      <c r="H246" s="27">
        <v>7.8683834048639998</v>
      </c>
      <c r="I246" s="14">
        <v>47.210300429184997</v>
      </c>
      <c r="J246" s="14">
        <v>32.331902718168998</v>
      </c>
      <c r="K246" s="14">
        <v>9.4420600858369994</v>
      </c>
      <c r="L246" s="23">
        <v>3.1473533619460001</v>
      </c>
    </row>
    <row r="247" spans="5:12" ht="25" x14ac:dyDescent="0.3">
      <c r="E247" s="3" t="s">
        <v>83</v>
      </c>
      <c r="F247" s="4"/>
      <c r="G247" s="5">
        <v>1217</v>
      </c>
      <c r="H247" s="27">
        <v>7.1487263763350004</v>
      </c>
      <c r="I247" s="14">
        <v>48.562037797864001</v>
      </c>
      <c r="J247" s="14">
        <v>30.566967953984999</v>
      </c>
      <c r="K247" s="14">
        <v>10.271158586688999</v>
      </c>
      <c r="L247" s="23">
        <v>3.451109285127</v>
      </c>
    </row>
    <row r="248" spans="5:12" ht="25" x14ac:dyDescent="0.3">
      <c r="E248" s="3" t="s">
        <v>84</v>
      </c>
      <c r="F248" s="4"/>
      <c r="G248" s="5">
        <v>1004</v>
      </c>
      <c r="H248" s="27">
        <v>6.1752988047809998</v>
      </c>
      <c r="I248" s="14">
        <v>46.215139442230999</v>
      </c>
      <c r="J248" s="14">
        <v>32.669322709162998</v>
      </c>
      <c r="K248" s="14">
        <v>11.852589641433999</v>
      </c>
      <c r="L248" s="23">
        <v>3.0876494023899999</v>
      </c>
    </row>
    <row r="249" spans="5:12" ht="25" x14ac:dyDescent="0.3">
      <c r="E249" s="3" t="s">
        <v>85</v>
      </c>
      <c r="F249" s="4"/>
      <c r="G249" s="5">
        <v>959</v>
      </c>
      <c r="H249" s="27">
        <v>8.1334723670490003</v>
      </c>
      <c r="I249" s="14">
        <v>45.881126173097002</v>
      </c>
      <c r="J249" s="14">
        <v>32.950990615224001</v>
      </c>
      <c r="K249" s="14">
        <v>9.4890510948909998</v>
      </c>
      <c r="L249" s="23">
        <v>3.5453597497390001</v>
      </c>
    </row>
    <row r="250" spans="5:12" ht="25" x14ac:dyDescent="0.3">
      <c r="E250" s="3" t="s">
        <v>86</v>
      </c>
      <c r="F250" s="4"/>
      <c r="G250" s="5">
        <v>2121</v>
      </c>
      <c r="H250" s="27">
        <v>9.9952852428100005</v>
      </c>
      <c r="I250" s="14">
        <v>43.941537010844002</v>
      </c>
      <c r="J250" s="14">
        <v>29.420084865629001</v>
      </c>
      <c r="K250" s="14">
        <v>11.692597831212</v>
      </c>
      <c r="L250" s="23">
        <v>4.9504950495050002</v>
      </c>
    </row>
    <row r="251" spans="5:12" ht="25" x14ac:dyDescent="0.3">
      <c r="E251" s="3" t="s">
        <v>87</v>
      </c>
      <c r="F251" s="4"/>
      <c r="G251" s="5">
        <v>549</v>
      </c>
      <c r="H251" s="27">
        <v>4.1894353369759996</v>
      </c>
      <c r="I251" s="14">
        <v>41.712204007285997</v>
      </c>
      <c r="J251" s="14">
        <v>36.794171220400997</v>
      </c>
      <c r="K251" s="14">
        <v>12.386156648451999</v>
      </c>
      <c r="L251" s="23">
        <v>4.918032786885</v>
      </c>
    </row>
    <row r="252" spans="5:12" ht="25" x14ac:dyDescent="0.3">
      <c r="E252" s="3" t="s">
        <v>88</v>
      </c>
      <c r="F252" s="4"/>
      <c r="G252" s="5">
        <v>757</v>
      </c>
      <c r="H252" s="27">
        <v>5.1519154557459999</v>
      </c>
      <c r="I252" s="14">
        <v>45.046235138705001</v>
      </c>
      <c r="J252" s="14">
        <v>35.535006605020001</v>
      </c>
      <c r="K252" s="14">
        <v>10.568031704095</v>
      </c>
      <c r="L252" s="23">
        <v>3.6988110964329999</v>
      </c>
    </row>
    <row r="253" spans="5:12" ht="25" x14ac:dyDescent="0.3">
      <c r="E253" s="3" t="s">
        <v>89</v>
      </c>
      <c r="F253" s="4"/>
      <c r="G253" s="5">
        <v>1246</v>
      </c>
      <c r="H253" s="27">
        <v>6.420545746388</v>
      </c>
      <c r="I253" s="14">
        <v>44.943820224718998</v>
      </c>
      <c r="J253" s="14">
        <v>35.714285714286</v>
      </c>
      <c r="K253" s="14">
        <v>9.9518459069019993</v>
      </c>
      <c r="L253" s="23">
        <v>2.9695024077049998</v>
      </c>
    </row>
    <row r="254" spans="5:12" ht="25" x14ac:dyDescent="0.3">
      <c r="E254" s="3" t="s">
        <v>90</v>
      </c>
      <c r="F254" s="4"/>
      <c r="G254" s="5">
        <v>1144</v>
      </c>
      <c r="H254" s="27">
        <v>5.5069930069930004</v>
      </c>
      <c r="I254" s="14">
        <v>43.793706293706002</v>
      </c>
      <c r="J254" s="14">
        <v>35.314685314685001</v>
      </c>
      <c r="K254" s="14">
        <v>11.800699300699</v>
      </c>
      <c r="L254" s="23">
        <v>3.5839160839159998</v>
      </c>
    </row>
    <row r="255" spans="5:12" ht="25" x14ac:dyDescent="0.3">
      <c r="E255" s="3" t="s">
        <v>91</v>
      </c>
      <c r="F255" s="4"/>
      <c r="G255" s="5">
        <v>1315</v>
      </c>
      <c r="H255" s="27">
        <v>5.5513307984790004</v>
      </c>
      <c r="I255" s="14">
        <v>43.117870722432997</v>
      </c>
      <c r="J255" s="14">
        <v>34.828897338403003</v>
      </c>
      <c r="K255" s="14">
        <v>13.155893536122001</v>
      </c>
      <c r="L255" s="23">
        <v>3.3460076045629998</v>
      </c>
    </row>
    <row r="256" spans="5:12" ht="25" x14ac:dyDescent="0.3">
      <c r="E256" s="3" t="s">
        <v>92</v>
      </c>
      <c r="F256" s="4"/>
      <c r="G256" s="5">
        <v>3455</v>
      </c>
      <c r="H256" s="27">
        <v>7.496382054993</v>
      </c>
      <c r="I256" s="14">
        <v>43.154848046310001</v>
      </c>
      <c r="J256" s="14">
        <v>32.821997105644002</v>
      </c>
      <c r="K256" s="14">
        <v>12.040520984081001</v>
      </c>
      <c r="L256" s="23">
        <v>4.4862518089729999</v>
      </c>
    </row>
    <row r="257" spans="5:12" ht="25" x14ac:dyDescent="0.3">
      <c r="E257" s="3" t="s">
        <v>93</v>
      </c>
      <c r="F257" s="4"/>
      <c r="G257" s="5">
        <v>186</v>
      </c>
      <c r="H257" s="27">
        <v>3.7634408602149998</v>
      </c>
      <c r="I257" s="14">
        <v>39.784946236559001</v>
      </c>
      <c r="J257" s="14">
        <v>42.473118279570002</v>
      </c>
      <c r="K257" s="14">
        <v>12.365591397849</v>
      </c>
      <c r="L257" s="23">
        <v>1.6129032258060001</v>
      </c>
    </row>
    <row r="258" spans="5:12" ht="25" x14ac:dyDescent="0.3">
      <c r="E258" s="3" t="s">
        <v>94</v>
      </c>
      <c r="F258" s="4"/>
      <c r="G258" s="5">
        <v>227</v>
      </c>
      <c r="H258" s="27">
        <v>3.52422907489</v>
      </c>
      <c r="I258" s="14">
        <v>39.207048458149998</v>
      </c>
      <c r="J258" s="14">
        <v>40.528634361233003</v>
      </c>
      <c r="K258" s="14">
        <v>14.537444933921</v>
      </c>
      <c r="L258" s="23">
        <v>2.2026431718060002</v>
      </c>
    </row>
    <row r="259" spans="5:12" ht="25" x14ac:dyDescent="0.3">
      <c r="E259" s="3" t="s">
        <v>95</v>
      </c>
      <c r="F259" s="4"/>
      <c r="G259" s="5">
        <v>396</v>
      </c>
      <c r="H259" s="27">
        <v>3.0303030303030001</v>
      </c>
      <c r="I259" s="14">
        <v>39.141414141414003</v>
      </c>
      <c r="J259" s="14">
        <v>38.888888888888999</v>
      </c>
      <c r="K259" s="14">
        <v>15.909090909091001</v>
      </c>
      <c r="L259" s="23">
        <v>3.0303030303030001</v>
      </c>
    </row>
    <row r="260" spans="5:12" ht="25" x14ac:dyDescent="0.3">
      <c r="E260" s="3" t="s">
        <v>96</v>
      </c>
      <c r="F260" s="4"/>
      <c r="G260" s="5">
        <v>311</v>
      </c>
      <c r="H260" s="27">
        <v>3.215434083601</v>
      </c>
      <c r="I260" s="14">
        <v>36.977491961414998</v>
      </c>
      <c r="J260" s="14">
        <v>42.122186495176997</v>
      </c>
      <c r="K260" s="14">
        <v>14.469453376205999</v>
      </c>
      <c r="L260" s="23">
        <v>3.215434083601</v>
      </c>
    </row>
    <row r="261" spans="5:12" ht="25" x14ac:dyDescent="0.3">
      <c r="E261" s="3" t="s">
        <v>97</v>
      </c>
      <c r="F261" s="4"/>
      <c r="G261" s="5">
        <v>441</v>
      </c>
      <c r="H261" s="27">
        <v>3.8548752834469999</v>
      </c>
      <c r="I261" s="14">
        <v>39.229024943311003</v>
      </c>
      <c r="J261" s="14">
        <v>40.136054421769003</v>
      </c>
      <c r="K261" s="14">
        <v>15.192743764172</v>
      </c>
      <c r="L261" s="23">
        <v>1.587301587302</v>
      </c>
    </row>
    <row r="262" spans="5:12" ht="25" x14ac:dyDescent="0.3">
      <c r="E262" s="3" t="s">
        <v>98</v>
      </c>
      <c r="F262" s="4"/>
      <c r="G262" s="5">
        <v>2445</v>
      </c>
      <c r="H262" s="27">
        <v>4.9488752556240003</v>
      </c>
      <c r="I262" s="14">
        <v>37.423312883435997</v>
      </c>
      <c r="J262" s="14">
        <v>39.631901840490997</v>
      </c>
      <c r="K262" s="14">
        <v>13.742331288343999</v>
      </c>
      <c r="L262" s="23">
        <v>4.2535787321059999</v>
      </c>
    </row>
    <row r="263" spans="5:12" ht="25" x14ac:dyDescent="0.3">
      <c r="E263" s="3" t="s">
        <v>99</v>
      </c>
      <c r="F263" s="4"/>
      <c r="G263" s="5">
        <v>31</v>
      </c>
      <c r="H263" s="27">
        <v>6.4516129032259997</v>
      </c>
      <c r="I263" s="14">
        <v>19.354838709677001</v>
      </c>
      <c r="J263" s="14">
        <v>45.161290322581003</v>
      </c>
      <c r="K263" s="14">
        <v>25.806451612903</v>
      </c>
      <c r="L263" s="23">
        <v>3.2258064516129998</v>
      </c>
    </row>
    <row r="264" spans="5:12" ht="25" x14ac:dyDescent="0.3">
      <c r="E264" s="3" t="s">
        <v>100</v>
      </c>
      <c r="F264" s="4"/>
      <c r="G264" s="5">
        <v>40</v>
      </c>
      <c r="H264" s="30">
        <v>0</v>
      </c>
      <c r="I264" s="14">
        <v>52.5</v>
      </c>
      <c r="J264" s="14">
        <v>30</v>
      </c>
      <c r="K264" s="14">
        <v>10</v>
      </c>
      <c r="L264" s="23">
        <v>7.5</v>
      </c>
    </row>
    <row r="265" spans="5:12" ht="25" x14ac:dyDescent="0.3">
      <c r="E265" s="3" t="s">
        <v>101</v>
      </c>
      <c r="F265" s="4"/>
      <c r="G265" s="5">
        <v>42</v>
      </c>
      <c r="H265" s="27">
        <v>7.1428571428570002</v>
      </c>
      <c r="I265" s="14">
        <v>38.095238095238003</v>
      </c>
      <c r="J265" s="14">
        <v>40.476190476189998</v>
      </c>
      <c r="K265" s="14">
        <v>11.904761904761999</v>
      </c>
      <c r="L265" s="23">
        <v>2.3809523809519999</v>
      </c>
    </row>
    <row r="266" spans="5:12" ht="25" x14ac:dyDescent="0.3">
      <c r="E266" s="3" t="s">
        <v>102</v>
      </c>
      <c r="F266" s="4"/>
      <c r="G266" s="5">
        <v>22</v>
      </c>
      <c r="H266" s="27">
        <v>9.0909090909089993</v>
      </c>
      <c r="I266" s="14">
        <v>13.636363636364001</v>
      </c>
      <c r="J266" s="14">
        <v>45.454545454544999</v>
      </c>
      <c r="K266" s="14">
        <v>27.272727272727</v>
      </c>
      <c r="L266" s="23">
        <v>4.5454545454549997</v>
      </c>
    </row>
    <row r="267" spans="5:12" ht="25" x14ac:dyDescent="0.3">
      <c r="E267" s="3" t="s">
        <v>103</v>
      </c>
      <c r="F267" s="4"/>
      <c r="G267" s="5">
        <v>75</v>
      </c>
      <c r="H267" s="27">
        <v>1.333333333333</v>
      </c>
      <c r="I267" s="14">
        <v>32</v>
      </c>
      <c r="J267" s="14">
        <v>45.333333333333002</v>
      </c>
      <c r="K267" s="14">
        <v>21.333333333333002</v>
      </c>
      <c r="L267" s="24">
        <v>0</v>
      </c>
    </row>
    <row r="268" spans="5:12" ht="25" x14ac:dyDescent="0.3">
      <c r="E268" s="3" t="s">
        <v>104</v>
      </c>
      <c r="F268" s="4"/>
      <c r="G268" s="5">
        <v>1364</v>
      </c>
      <c r="H268" s="27">
        <v>3.812316715543</v>
      </c>
      <c r="I268" s="14">
        <v>31.818181818182001</v>
      </c>
      <c r="J268" s="14">
        <v>42.595307917889002</v>
      </c>
      <c r="K268" s="14">
        <v>17.008797653959</v>
      </c>
      <c r="L268" s="23">
        <v>4.7653958944279999</v>
      </c>
    </row>
    <row r="269" spans="5:12" ht="25" x14ac:dyDescent="0.3">
      <c r="E269" s="3" t="s">
        <v>105</v>
      </c>
      <c r="F269" s="4"/>
      <c r="G269" s="5">
        <v>1</v>
      </c>
      <c r="H269" s="30">
        <v>0</v>
      </c>
      <c r="I269" s="16">
        <v>0</v>
      </c>
      <c r="J269" s="14">
        <v>100</v>
      </c>
      <c r="K269" s="16">
        <v>0</v>
      </c>
      <c r="L269" s="24">
        <v>0</v>
      </c>
    </row>
    <row r="270" spans="5:12" ht="25" x14ac:dyDescent="0.3">
      <c r="E270" s="3" t="s">
        <v>106</v>
      </c>
      <c r="F270" s="4"/>
      <c r="G270" s="5">
        <v>0</v>
      </c>
      <c r="H270" s="30">
        <v>0</v>
      </c>
      <c r="I270" s="16">
        <v>0</v>
      </c>
      <c r="J270" s="16">
        <v>0</v>
      </c>
      <c r="K270" s="16">
        <v>0</v>
      </c>
      <c r="L270" s="24">
        <v>0</v>
      </c>
    </row>
    <row r="271" spans="5:12" ht="25" x14ac:dyDescent="0.3">
      <c r="E271" s="3" t="s">
        <v>107</v>
      </c>
      <c r="F271" s="4"/>
      <c r="G271" s="5">
        <v>2</v>
      </c>
      <c r="H271" s="30">
        <v>0</v>
      </c>
      <c r="I271" s="14">
        <v>100</v>
      </c>
      <c r="J271" s="16">
        <v>0</v>
      </c>
      <c r="K271" s="16">
        <v>0</v>
      </c>
      <c r="L271" s="24">
        <v>0</v>
      </c>
    </row>
    <row r="272" spans="5:12" ht="25" x14ac:dyDescent="0.3">
      <c r="E272" s="3" t="s">
        <v>108</v>
      </c>
      <c r="F272" s="4"/>
      <c r="G272" s="5">
        <v>1</v>
      </c>
      <c r="H272" s="30">
        <v>0</v>
      </c>
      <c r="I272" s="16">
        <v>0</v>
      </c>
      <c r="J272" s="14">
        <v>100</v>
      </c>
      <c r="K272" s="16">
        <v>0</v>
      </c>
      <c r="L272" s="24">
        <v>0</v>
      </c>
    </row>
    <row r="273" spans="5:12" ht="25" x14ac:dyDescent="0.3">
      <c r="E273" s="3" t="s">
        <v>109</v>
      </c>
      <c r="F273" s="4"/>
      <c r="G273" s="5">
        <v>3</v>
      </c>
      <c r="H273" s="30">
        <v>0</v>
      </c>
      <c r="I273" s="16">
        <v>0</v>
      </c>
      <c r="J273" s="14">
        <v>66.666666666666998</v>
      </c>
      <c r="K273" s="16">
        <v>0</v>
      </c>
      <c r="L273" s="23">
        <v>33.333333333333002</v>
      </c>
    </row>
    <row r="274" spans="5:12" x14ac:dyDescent="0.3">
      <c r="E274" s="3" t="s">
        <v>110</v>
      </c>
      <c r="F274" s="4"/>
      <c r="G274" s="5">
        <v>240</v>
      </c>
      <c r="H274" s="27">
        <v>3.333333333333</v>
      </c>
      <c r="I274" s="14">
        <v>29.583333333333002</v>
      </c>
      <c r="J274" s="14">
        <v>41.25</v>
      </c>
      <c r="K274" s="14">
        <v>22.083333333333002</v>
      </c>
      <c r="L274" s="23">
        <v>3.75</v>
      </c>
    </row>
    <row r="275" spans="5:12" ht="25" x14ac:dyDescent="0.3">
      <c r="E275" s="3" t="s">
        <v>111</v>
      </c>
      <c r="F275" s="4"/>
      <c r="G275" s="5">
        <v>159</v>
      </c>
      <c r="H275" s="27">
        <v>8.1761006289309996</v>
      </c>
      <c r="I275" s="14">
        <v>52.201257861635</v>
      </c>
      <c r="J275" s="14">
        <v>30.817610062892999</v>
      </c>
      <c r="K275" s="14">
        <v>6.9182389937110003</v>
      </c>
      <c r="L275" s="23">
        <v>1.88679245283</v>
      </c>
    </row>
    <row r="276" spans="5:12" ht="25" x14ac:dyDescent="0.3">
      <c r="E276" s="3" t="s">
        <v>112</v>
      </c>
      <c r="F276" s="4"/>
      <c r="G276" s="5">
        <v>63</v>
      </c>
      <c r="H276" s="27">
        <v>3.1746031746029999</v>
      </c>
      <c r="I276" s="14">
        <v>66.666666666666998</v>
      </c>
      <c r="J276" s="14">
        <v>22.222222222222001</v>
      </c>
      <c r="K276" s="14">
        <v>6.3492063492059998</v>
      </c>
      <c r="L276" s="23">
        <v>1.587301587302</v>
      </c>
    </row>
    <row r="277" spans="5:12" ht="25" x14ac:dyDescent="0.3">
      <c r="E277" s="3" t="s">
        <v>113</v>
      </c>
      <c r="F277" s="4"/>
      <c r="G277" s="5">
        <v>27</v>
      </c>
      <c r="H277" s="27">
        <v>14.814814814815</v>
      </c>
      <c r="I277" s="14">
        <v>44.444444444444002</v>
      </c>
      <c r="J277" s="14">
        <v>22.222222222222001</v>
      </c>
      <c r="K277" s="14">
        <v>14.814814814815</v>
      </c>
      <c r="L277" s="23">
        <v>3.7037037037039999</v>
      </c>
    </row>
    <row r="278" spans="5:12" ht="25" x14ac:dyDescent="0.3">
      <c r="E278" s="3" t="s">
        <v>114</v>
      </c>
      <c r="F278" s="4"/>
      <c r="G278" s="5">
        <v>8</v>
      </c>
      <c r="H278" s="30">
        <v>0</v>
      </c>
      <c r="I278" s="14">
        <v>37.5</v>
      </c>
      <c r="J278" s="14">
        <v>50</v>
      </c>
      <c r="K278" s="14">
        <v>12.5</v>
      </c>
      <c r="L278" s="24">
        <v>0</v>
      </c>
    </row>
    <row r="279" spans="5:12" ht="25" x14ac:dyDescent="0.3">
      <c r="E279" s="3" t="s">
        <v>115</v>
      </c>
      <c r="F279" s="4"/>
      <c r="G279" s="5">
        <v>13</v>
      </c>
      <c r="H279" s="27">
        <v>23.076923076922998</v>
      </c>
      <c r="I279" s="14">
        <v>53.846153846154003</v>
      </c>
      <c r="J279" s="14">
        <v>15.384615384615</v>
      </c>
      <c r="K279" s="14">
        <v>7.6923076923079998</v>
      </c>
      <c r="L279" s="24">
        <v>0</v>
      </c>
    </row>
    <row r="280" spans="5:12" ht="25" x14ac:dyDescent="0.3">
      <c r="E280" s="3" t="s">
        <v>116</v>
      </c>
      <c r="F280" s="4"/>
      <c r="G280" s="5">
        <v>28</v>
      </c>
      <c r="H280" s="27">
        <v>10.714285714286</v>
      </c>
      <c r="I280" s="14">
        <v>42.857142857143003</v>
      </c>
      <c r="J280" s="14">
        <v>32.142857142856997</v>
      </c>
      <c r="K280" s="14">
        <v>10.714285714286</v>
      </c>
      <c r="L280" s="23">
        <v>3.5714285714290002</v>
      </c>
    </row>
    <row r="281" spans="5:12" ht="25" x14ac:dyDescent="0.3">
      <c r="E281" s="3" t="s">
        <v>117</v>
      </c>
      <c r="F281" s="4"/>
      <c r="G281" s="5">
        <v>762</v>
      </c>
      <c r="H281" s="27">
        <v>10.761154855642999</v>
      </c>
      <c r="I281" s="14">
        <v>48.950131233595997</v>
      </c>
      <c r="J281" s="14">
        <v>30.971128608924001</v>
      </c>
      <c r="K281" s="14">
        <v>5.9055118110239997</v>
      </c>
      <c r="L281" s="23">
        <v>3.412073490814</v>
      </c>
    </row>
    <row r="282" spans="5:12" ht="25" x14ac:dyDescent="0.3">
      <c r="E282" s="3" t="s">
        <v>118</v>
      </c>
      <c r="F282" s="4"/>
      <c r="G282" s="5">
        <v>390</v>
      </c>
      <c r="H282" s="27">
        <v>12.051282051282</v>
      </c>
      <c r="I282" s="14">
        <v>48.974358974358999</v>
      </c>
      <c r="J282" s="14">
        <v>24.358974358973999</v>
      </c>
      <c r="K282" s="14">
        <v>11.794871794872</v>
      </c>
      <c r="L282" s="23">
        <v>2.8205128205130001</v>
      </c>
    </row>
    <row r="283" spans="5:12" ht="25" x14ac:dyDescent="0.3">
      <c r="E283" s="3" t="s">
        <v>119</v>
      </c>
      <c r="F283" s="4"/>
      <c r="G283" s="5">
        <v>391</v>
      </c>
      <c r="H283" s="27">
        <v>14.066496163683</v>
      </c>
      <c r="I283" s="14">
        <v>50.127877237851997</v>
      </c>
      <c r="J283" s="14">
        <v>26.086956521739001</v>
      </c>
      <c r="K283" s="14">
        <v>7.4168797953960004</v>
      </c>
      <c r="L283" s="23">
        <v>2.3017902813300002</v>
      </c>
    </row>
    <row r="284" spans="5:12" ht="25" x14ac:dyDescent="0.3">
      <c r="E284" s="3" t="s">
        <v>120</v>
      </c>
      <c r="F284" s="4"/>
      <c r="G284" s="5">
        <v>195</v>
      </c>
      <c r="H284" s="27">
        <v>13.846153846153999</v>
      </c>
      <c r="I284" s="14">
        <v>52.820512820513002</v>
      </c>
      <c r="J284" s="14">
        <v>21.538461538461998</v>
      </c>
      <c r="K284" s="14">
        <v>8.7179487179489996</v>
      </c>
      <c r="L284" s="23">
        <v>3.0769230769229998</v>
      </c>
    </row>
    <row r="285" spans="5:12" ht="25" x14ac:dyDescent="0.3">
      <c r="E285" s="3" t="s">
        <v>121</v>
      </c>
      <c r="F285" s="4"/>
      <c r="G285" s="5">
        <v>196</v>
      </c>
      <c r="H285" s="27">
        <v>13.265306122448999</v>
      </c>
      <c r="I285" s="14">
        <v>43.367346938776002</v>
      </c>
      <c r="J285" s="14">
        <v>32.653061224490003</v>
      </c>
      <c r="K285" s="14">
        <v>6.6326530612239996</v>
      </c>
      <c r="L285" s="23">
        <v>4.0816326530609999</v>
      </c>
    </row>
    <row r="286" spans="5:12" ht="25" x14ac:dyDescent="0.3">
      <c r="E286" s="3" t="s">
        <v>122</v>
      </c>
      <c r="F286" s="4"/>
      <c r="G286" s="5">
        <v>210</v>
      </c>
      <c r="H286" s="27">
        <v>8.5714285714289993</v>
      </c>
      <c r="I286" s="14">
        <v>54.285714285714</v>
      </c>
      <c r="J286" s="14">
        <v>27.142857142857</v>
      </c>
      <c r="K286" s="14">
        <v>7.1428571428570002</v>
      </c>
      <c r="L286" s="23">
        <v>2.8571428571430002</v>
      </c>
    </row>
    <row r="287" spans="5:12" ht="25" x14ac:dyDescent="0.3">
      <c r="E287" s="3" t="s">
        <v>123</v>
      </c>
      <c r="F287" s="4"/>
      <c r="G287" s="5">
        <v>498</v>
      </c>
      <c r="H287" s="27">
        <v>14.25702811245</v>
      </c>
      <c r="I287" s="14">
        <v>46.184738955823001</v>
      </c>
      <c r="J287" s="14">
        <v>27.911646586345</v>
      </c>
      <c r="K287" s="14">
        <v>8.8353413654619999</v>
      </c>
      <c r="L287" s="23">
        <v>2.8112449799200001</v>
      </c>
    </row>
    <row r="288" spans="5:12" ht="25" x14ac:dyDescent="0.3">
      <c r="E288" s="3" t="s">
        <v>124</v>
      </c>
      <c r="F288" s="4"/>
      <c r="G288" s="5">
        <v>510</v>
      </c>
      <c r="H288" s="27">
        <v>13.333333333333</v>
      </c>
      <c r="I288" s="14">
        <v>49.803921568626997</v>
      </c>
      <c r="J288" s="14">
        <v>25.686274509804001</v>
      </c>
      <c r="K288" s="14">
        <v>7.647058823529</v>
      </c>
      <c r="L288" s="23">
        <v>3.5294117647059999</v>
      </c>
    </row>
    <row r="289" spans="5:12" ht="25" x14ac:dyDescent="0.3">
      <c r="E289" s="3" t="s">
        <v>125</v>
      </c>
      <c r="F289" s="4"/>
      <c r="G289" s="5">
        <v>855</v>
      </c>
      <c r="H289" s="27">
        <v>12.982456140350999</v>
      </c>
      <c r="I289" s="14">
        <v>51.345029239765999</v>
      </c>
      <c r="J289" s="14">
        <v>23.508771929824999</v>
      </c>
      <c r="K289" s="14">
        <v>8.5380116959060004</v>
      </c>
      <c r="L289" s="23">
        <v>3.6257309941520002</v>
      </c>
    </row>
    <row r="290" spans="5:12" ht="25" x14ac:dyDescent="0.3">
      <c r="E290" s="3" t="s">
        <v>126</v>
      </c>
      <c r="F290" s="4"/>
      <c r="G290" s="5">
        <v>516</v>
      </c>
      <c r="H290" s="27">
        <v>11.240310077519</v>
      </c>
      <c r="I290" s="14">
        <v>51.744186046511999</v>
      </c>
      <c r="J290" s="14">
        <v>26.937984496123999</v>
      </c>
      <c r="K290" s="14">
        <v>8.7209302325580005</v>
      </c>
      <c r="L290" s="23">
        <v>1.356589147287</v>
      </c>
    </row>
    <row r="291" spans="5:12" ht="25" x14ac:dyDescent="0.3">
      <c r="E291" s="3" t="s">
        <v>127</v>
      </c>
      <c r="F291" s="4"/>
      <c r="G291" s="5">
        <v>791</v>
      </c>
      <c r="H291" s="27">
        <v>15.549936788875</v>
      </c>
      <c r="I291" s="14">
        <v>49.178255372945998</v>
      </c>
      <c r="J291" s="14">
        <v>22.376738305941998</v>
      </c>
      <c r="K291" s="14">
        <v>9.7345132743360008</v>
      </c>
      <c r="L291" s="23">
        <v>3.1605562579009998</v>
      </c>
    </row>
    <row r="292" spans="5:12" ht="25" x14ac:dyDescent="0.3">
      <c r="E292" s="3" t="s">
        <v>128</v>
      </c>
      <c r="F292" s="4"/>
      <c r="G292" s="5">
        <v>2142</v>
      </c>
      <c r="H292" s="27">
        <v>13.585434173669</v>
      </c>
      <c r="I292" s="14">
        <v>49.719887955182003</v>
      </c>
      <c r="J292" s="14">
        <v>24.836601307190001</v>
      </c>
      <c r="K292" s="14">
        <v>8.4967320261440005</v>
      </c>
      <c r="L292" s="23">
        <v>3.361344537815</v>
      </c>
    </row>
    <row r="293" spans="5:12" ht="25" x14ac:dyDescent="0.3">
      <c r="E293" s="3" t="s">
        <v>129</v>
      </c>
      <c r="F293" s="4"/>
      <c r="G293" s="5">
        <v>355</v>
      </c>
      <c r="H293" s="27">
        <v>10.985915492958</v>
      </c>
      <c r="I293" s="14">
        <v>48.450704225351998</v>
      </c>
      <c r="J293" s="14">
        <v>27.887323943662</v>
      </c>
      <c r="K293" s="14">
        <v>7.6056338028169996</v>
      </c>
      <c r="L293" s="23">
        <v>5.0704225352109997</v>
      </c>
    </row>
    <row r="294" spans="5:12" ht="25" x14ac:dyDescent="0.3">
      <c r="E294" s="3" t="s">
        <v>130</v>
      </c>
      <c r="F294" s="4"/>
      <c r="G294" s="5">
        <v>348</v>
      </c>
      <c r="H294" s="27">
        <v>10.057471264368001</v>
      </c>
      <c r="I294" s="14">
        <v>47.988505747125998</v>
      </c>
      <c r="J294" s="14">
        <v>30.459770114943002</v>
      </c>
      <c r="K294" s="14">
        <v>7.7586206896550003</v>
      </c>
      <c r="L294" s="23">
        <v>3.7356321839079998</v>
      </c>
    </row>
    <row r="295" spans="5:12" ht="25" x14ac:dyDescent="0.3">
      <c r="E295" s="3" t="s">
        <v>131</v>
      </c>
      <c r="F295" s="4"/>
      <c r="G295" s="5">
        <v>660</v>
      </c>
      <c r="H295" s="27">
        <v>11.515151515152001</v>
      </c>
      <c r="I295" s="14">
        <v>43.181818181818002</v>
      </c>
      <c r="J295" s="14">
        <v>32.575757575757997</v>
      </c>
      <c r="K295" s="14">
        <v>8.9393939393939998</v>
      </c>
      <c r="L295" s="23">
        <v>3.7878787878789999</v>
      </c>
    </row>
    <row r="296" spans="5:12" ht="25" x14ac:dyDescent="0.3">
      <c r="E296" s="3" t="s">
        <v>132</v>
      </c>
      <c r="F296" s="4"/>
      <c r="G296" s="5">
        <v>489</v>
      </c>
      <c r="H296" s="27">
        <v>10.838445807771</v>
      </c>
      <c r="I296" s="14">
        <v>43.353783231084002</v>
      </c>
      <c r="J296" s="14">
        <v>31.901840490798001</v>
      </c>
      <c r="K296" s="14">
        <v>11.042944785275999</v>
      </c>
      <c r="L296" s="23">
        <v>2.8629856850720001</v>
      </c>
    </row>
    <row r="297" spans="5:12" ht="25" x14ac:dyDescent="0.3">
      <c r="E297" s="3" t="s">
        <v>133</v>
      </c>
      <c r="F297" s="4"/>
      <c r="G297" s="5">
        <v>652</v>
      </c>
      <c r="H297" s="27">
        <v>14.417177914110001</v>
      </c>
      <c r="I297" s="14">
        <v>48.773006134969002</v>
      </c>
      <c r="J297" s="14">
        <v>23.926380368097998</v>
      </c>
      <c r="K297" s="14">
        <v>9.0490797546009993</v>
      </c>
      <c r="L297" s="23">
        <v>3.8343558282210002</v>
      </c>
    </row>
    <row r="298" spans="5:12" ht="25" x14ac:dyDescent="0.3">
      <c r="E298" s="3" t="s">
        <v>134</v>
      </c>
      <c r="F298" s="4"/>
      <c r="G298" s="5">
        <v>6629</v>
      </c>
      <c r="H298" s="27">
        <v>10.755770101071001</v>
      </c>
      <c r="I298" s="14">
        <v>47.699502187359002</v>
      </c>
      <c r="J298" s="14">
        <v>26.489666616383001</v>
      </c>
      <c r="K298" s="14">
        <v>10.484235933021999</v>
      </c>
      <c r="L298" s="23">
        <v>4.5708251621659999</v>
      </c>
    </row>
    <row r="299" spans="5:12" ht="25" x14ac:dyDescent="0.3">
      <c r="E299" s="3" t="s">
        <v>135</v>
      </c>
      <c r="F299" s="4"/>
      <c r="G299" s="5">
        <v>164</v>
      </c>
      <c r="H299" s="27">
        <v>7.9268292682929999</v>
      </c>
      <c r="I299" s="14">
        <v>43.292682926829002</v>
      </c>
      <c r="J299" s="14">
        <v>33.536585365854002</v>
      </c>
      <c r="K299" s="14">
        <v>11.585365853659001</v>
      </c>
      <c r="L299" s="23">
        <v>3.6585365853659999</v>
      </c>
    </row>
    <row r="300" spans="5:12" ht="25" x14ac:dyDescent="0.3">
      <c r="E300" s="3" t="s">
        <v>136</v>
      </c>
      <c r="F300" s="4"/>
      <c r="G300" s="5">
        <v>145</v>
      </c>
      <c r="H300" s="27">
        <v>11.724137931034001</v>
      </c>
      <c r="I300" s="14">
        <v>46.206896551724</v>
      </c>
      <c r="J300" s="14">
        <v>28.965517241379001</v>
      </c>
      <c r="K300" s="14">
        <v>8.2758620689659992</v>
      </c>
      <c r="L300" s="23">
        <v>4.8275862068970001</v>
      </c>
    </row>
    <row r="301" spans="5:12" ht="25" x14ac:dyDescent="0.3">
      <c r="E301" s="3" t="s">
        <v>137</v>
      </c>
      <c r="F301" s="4"/>
      <c r="G301" s="5">
        <v>278</v>
      </c>
      <c r="H301" s="27">
        <v>14.028776978417</v>
      </c>
      <c r="I301" s="14">
        <v>37.410071942446002</v>
      </c>
      <c r="J301" s="14">
        <v>30.935251798561001</v>
      </c>
      <c r="K301" s="14">
        <v>11.151079136690999</v>
      </c>
      <c r="L301" s="23">
        <v>6.4748201438850002</v>
      </c>
    </row>
    <row r="302" spans="5:12" ht="25" x14ac:dyDescent="0.3">
      <c r="E302" s="3" t="s">
        <v>138</v>
      </c>
      <c r="F302" s="4"/>
      <c r="G302" s="5">
        <v>208</v>
      </c>
      <c r="H302" s="27">
        <v>8.6538461538460005</v>
      </c>
      <c r="I302" s="14">
        <v>51.442307692307999</v>
      </c>
      <c r="J302" s="14">
        <v>28.365384615385</v>
      </c>
      <c r="K302" s="14">
        <v>9.1346153846149996</v>
      </c>
      <c r="L302" s="23">
        <v>2.4038461538460001</v>
      </c>
    </row>
    <row r="303" spans="5:12" ht="25" x14ac:dyDescent="0.3">
      <c r="E303" s="3" t="s">
        <v>139</v>
      </c>
      <c r="F303" s="4"/>
      <c r="G303" s="5">
        <v>334</v>
      </c>
      <c r="H303" s="27">
        <v>11.676646706587</v>
      </c>
      <c r="I303" s="14">
        <v>42.215568862274999</v>
      </c>
      <c r="J303" s="14">
        <v>31.437125748503</v>
      </c>
      <c r="K303" s="14">
        <v>8.6826347305390001</v>
      </c>
      <c r="L303" s="23">
        <v>5.9880239520960004</v>
      </c>
    </row>
    <row r="304" spans="5:12" ht="25" x14ac:dyDescent="0.3">
      <c r="E304" s="3" t="s">
        <v>140</v>
      </c>
      <c r="F304" s="4"/>
      <c r="G304" s="5">
        <v>6871</v>
      </c>
      <c r="H304" s="27">
        <v>9.7947896958230007</v>
      </c>
      <c r="I304" s="14">
        <v>44.243923737446998</v>
      </c>
      <c r="J304" s="14">
        <v>30.243050502109998</v>
      </c>
      <c r="K304" s="14">
        <v>10.245961286567001</v>
      </c>
      <c r="L304" s="23">
        <v>5.4722747780530003</v>
      </c>
    </row>
    <row r="305" spans="5:12" ht="25" x14ac:dyDescent="0.3">
      <c r="E305" s="3" t="s">
        <v>141</v>
      </c>
      <c r="F305" s="4"/>
      <c r="G305" s="5">
        <v>45</v>
      </c>
      <c r="H305" s="27">
        <v>6.666666666667</v>
      </c>
      <c r="I305" s="14">
        <v>31.111111111111001</v>
      </c>
      <c r="J305" s="14">
        <v>48.888888888888999</v>
      </c>
      <c r="K305" s="14">
        <v>6.666666666667</v>
      </c>
      <c r="L305" s="23">
        <v>6.666666666667</v>
      </c>
    </row>
    <row r="306" spans="5:12" ht="25" x14ac:dyDescent="0.3">
      <c r="E306" s="3" t="s">
        <v>142</v>
      </c>
      <c r="F306" s="4"/>
      <c r="G306" s="5">
        <v>33</v>
      </c>
      <c r="H306" s="27">
        <v>15.151515151515</v>
      </c>
      <c r="I306" s="14">
        <v>45.454545454544999</v>
      </c>
      <c r="J306" s="14">
        <v>30.303030303029999</v>
      </c>
      <c r="K306" s="14">
        <v>6.0606060606060002</v>
      </c>
      <c r="L306" s="23">
        <v>3.0303030303030001</v>
      </c>
    </row>
    <row r="307" spans="5:12" ht="25" x14ac:dyDescent="0.3">
      <c r="E307" s="3" t="s">
        <v>143</v>
      </c>
      <c r="F307" s="4"/>
      <c r="G307" s="5">
        <v>62</v>
      </c>
      <c r="H307" s="27">
        <v>8.0645161290320004</v>
      </c>
      <c r="I307" s="14">
        <v>33.870967741934997</v>
      </c>
      <c r="J307" s="14">
        <v>40.322580645160997</v>
      </c>
      <c r="K307" s="14">
        <v>17.741935483871</v>
      </c>
      <c r="L307" s="24">
        <v>0</v>
      </c>
    </row>
    <row r="308" spans="5:12" ht="25" x14ac:dyDescent="0.3">
      <c r="E308" s="3" t="s">
        <v>144</v>
      </c>
      <c r="F308" s="4"/>
      <c r="G308" s="5">
        <v>56</v>
      </c>
      <c r="H308" s="27">
        <v>3.5714285714290002</v>
      </c>
      <c r="I308" s="14">
        <v>37.5</v>
      </c>
      <c r="J308" s="14">
        <v>41.071428571429003</v>
      </c>
      <c r="K308" s="14">
        <v>12.5</v>
      </c>
      <c r="L308" s="23">
        <v>5.3571428571429998</v>
      </c>
    </row>
    <row r="309" spans="5:12" ht="25" x14ac:dyDescent="0.3">
      <c r="E309" s="3" t="s">
        <v>145</v>
      </c>
      <c r="F309" s="4"/>
      <c r="G309" s="5">
        <v>58</v>
      </c>
      <c r="H309" s="27">
        <v>5.1724137931029999</v>
      </c>
      <c r="I309" s="14">
        <v>31.034482758620999</v>
      </c>
      <c r="J309" s="14">
        <v>36.206896551724</v>
      </c>
      <c r="K309" s="14">
        <v>25.862068965517</v>
      </c>
      <c r="L309" s="23">
        <v>1.7241379310339999</v>
      </c>
    </row>
    <row r="310" spans="5:12" ht="25" x14ac:dyDescent="0.3">
      <c r="E310" s="3" t="s">
        <v>146</v>
      </c>
      <c r="F310" s="4"/>
      <c r="G310" s="5">
        <v>2655</v>
      </c>
      <c r="H310" s="27">
        <v>6.7796610169490004</v>
      </c>
      <c r="I310" s="14">
        <v>38.983050847458003</v>
      </c>
      <c r="J310" s="14">
        <v>33.672316384181002</v>
      </c>
      <c r="K310" s="14">
        <v>15.065913370998</v>
      </c>
      <c r="L310" s="23">
        <v>5.4990583804139996</v>
      </c>
    </row>
    <row r="311" spans="5:12" ht="25" x14ac:dyDescent="0.3">
      <c r="E311" s="3" t="s">
        <v>147</v>
      </c>
      <c r="F311" s="4"/>
      <c r="G311" s="5">
        <v>9</v>
      </c>
      <c r="H311" s="30">
        <v>0</v>
      </c>
      <c r="I311" s="16">
        <v>0</v>
      </c>
      <c r="J311" s="14">
        <v>55.555555555555998</v>
      </c>
      <c r="K311" s="14">
        <v>22.222222222222001</v>
      </c>
      <c r="L311" s="23">
        <v>22.222222222222001</v>
      </c>
    </row>
    <row r="312" spans="5:12" ht="25" x14ac:dyDescent="0.3">
      <c r="E312" s="3" t="s">
        <v>148</v>
      </c>
      <c r="F312" s="4"/>
      <c r="G312" s="5">
        <v>5</v>
      </c>
      <c r="H312" s="30">
        <v>0</v>
      </c>
      <c r="I312" s="14">
        <v>40</v>
      </c>
      <c r="J312" s="14">
        <v>40</v>
      </c>
      <c r="K312" s="16">
        <v>0</v>
      </c>
      <c r="L312" s="23">
        <v>20</v>
      </c>
    </row>
    <row r="313" spans="5:12" ht="25" x14ac:dyDescent="0.3">
      <c r="E313" s="3" t="s">
        <v>149</v>
      </c>
      <c r="F313" s="4"/>
      <c r="G313" s="5">
        <v>9</v>
      </c>
      <c r="H313" s="30">
        <v>0</v>
      </c>
      <c r="I313" s="14">
        <v>33.333333333333002</v>
      </c>
      <c r="J313" s="14">
        <v>22.222222222222001</v>
      </c>
      <c r="K313" s="14">
        <v>44.444444444444002</v>
      </c>
      <c r="L313" s="24">
        <v>0</v>
      </c>
    </row>
    <row r="314" spans="5:12" ht="25" x14ac:dyDescent="0.3">
      <c r="E314" s="3" t="s">
        <v>150</v>
      </c>
      <c r="F314" s="4"/>
      <c r="G314" s="5">
        <v>4</v>
      </c>
      <c r="H314" s="30">
        <v>0</v>
      </c>
      <c r="I314" s="16">
        <v>0</v>
      </c>
      <c r="J314" s="14">
        <v>75</v>
      </c>
      <c r="K314" s="16">
        <v>0</v>
      </c>
      <c r="L314" s="23">
        <v>25</v>
      </c>
    </row>
    <row r="315" spans="5:12" ht="25" x14ac:dyDescent="0.3">
      <c r="E315" s="3" t="s">
        <v>151</v>
      </c>
      <c r="F315" s="4"/>
      <c r="G315" s="5">
        <v>10</v>
      </c>
      <c r="H315" s="27">
        <v>10</v>
      </c>
      <c r="I315" s="16">
        <v>0</v>
      </c>
      <c r="J315" s="14">
        <v>70</v>
      </c>
      <c r="K315" s="14">
        <v>20</v>
      </c>
      <c r="L315" s="24">
        <v>0</v>
      </c>
    </row>
    <row r="316" spans="5:12" ht="25" x14ac:dyDescent="0.3">
      <c r="E316" s="3" t="s">
        <v>152</v>
      </c>
      <c r="F316" s="4"/>
      <c r="G316" s="5">
        <v>866</v>
      </c>
      <c r="H316" s="27">
        <v>4.1570438799079996</v>
      </c>
      <c r="I316" s="14">
        <v>32.217090069283998</v>
      </c>
      <c r="J316" s="14">
        <v>42.609699769053002</v>
      </c>
      <c r="K316" s="14">
        <v>16.743648960739002</v>
      </c>
      <c r="L316" s="23">
        <v>4.2725173210160001</v>
      </c>
    </row>
    <row r="317" spans="5:12" ht="25" x14ac:dyDescent="0.3">
      <c r="E317" s="3" t="s">
        <v>153</v>
      </c>
      <c r="F317" s="4"/>
      <c r="G317" s="5">
        <v>1</v>
      </c>
      <c r="H317" s="30">
        <v>0</v>
      </c>
      <c r="I317" s="16">
        <v>0</v>
      </c>
      <c r="J317" s="14">
        <v>100</v>
      </c>
      <c r="K317" s="16">
        <v>0</v>
      </c>
      <c r="L317" s="24">
        <v>0</v>
      </c>
    </row>
    <row r="318" spans="5:12" ht="25" x14ac:dyDescent="0.3">
      <c r="E318" s="3" t="s">
        <v>154</v>
      </c>
      <c r="F318" s="4"/>
      <c r="G318" s="5">
        <v>1</v>
      </c>
      <c r="H318" s="30">
        <v>0</v>
      </c>
      <c r="I318" s="14">
        <v>100</v>
      </c>
      <c r="J318" s="16">
        <v>0</v>
      </c>
      <c r="K318" s="16">
        <v>0</v>
      </c>
      <c r="L318" s="24">
        <v>0</v>
      </c>
    </row>
    <row r="319" spans="5:12" ht="25" x14ac:dyDescent="0.3">
      <c r="E319" s="3" t="s">
        <v>155</v>
      </c>
      <c r="F319" s="4"/>
      <c r="G319" s="5">
        <v>2</v>
      </c>
      <c r="H319" s="30">
        <v>0</v>
      </c>
      <c r="I319" s="16">
        <v>0</v>
      </c>
      <c r="J319" s="14">
        <v>50</v>
      </c>
      <c r="K319" s="16">
        <v>0</v>
      </c>
      <c r="L319" s="23">
        <v>50</v>
      </c>
    </row>
    <row r="320" spans="5:12" ht="25" x14ac:dyDescent="0.3">
      <c r="E320" s="3" t="s">
        <v>156</v>
      </c>
      <c r="F320" s="4"/>
      <c r="G320" s="5">
        <v>1</v>
      </c>
      <c r="H320" s="30">
        <v>0</v>
      </c>
      <c r="I320" s="14">
        <v>100</v>
      </c>
      <c r="J320" s="16">
        <v>0</v>
      </c>
      <c r="K320" s="16">
        <v>0</v>
      </c>
      <c r="L320" s="24">
        <v>0</v>
      </c>
    </row>
    <row r="321" spans="5:12" ht="25" x14ac:dyDescent="0.3">
      <c r="E321" s="3" t="s">
        <v>157</v>
      </c>
      <c r="F321" s="4"/>
      <c r="G321" s="5">
        <v>3</v>
      </c>
      <c r="H321" s="30">
        <v>0</v>
      </c>
      <c r="I321" s="14">
        <v>33.333333333333002</v>
      </c>
      <c r="J321" s="14">
        <v>66.666666666666998</v>
      </c>
      <c r="K321" s="16">
        <v>0</v>
      </c>
      <c r="L321" s="24">
        <v>0</v>
      </c>
    </row>
    <row r="322" spans="5:12" x14ac:dyDescent="0.3">
      <c r="E322" s="3" t="s">
        <v>158</v>
      </c>
      <c r="F322" s="4"/>
      <c r="G322" s="5">
        <v>127</v>
      </c>
      <c r="H322" s="27">
        <v>3.1496062992130001</v>
      </c>
      <c r="I322" s="14">
        <v>28.346456692913002</v>
      </c>
      <c r="J322" s="14">
        <v>41.732283464566997</v>
      </c>
      <c r="K322" s="14">
        <v>22.834645669291</v>
      </c>
      <c r="L322" s="23">
        <v>3.9370078740159999</v>
      </c>
    </row>
    <row r="323" spans="5:12" ht="25" x14ac:dyDescent="0.3">
      <c r="E323" s="3" t="s">
        <v>159</v>
      </c>
      <c r="F323" s="4"/>
      <c r="G323" s="5">
        <v>6</v>
      </c>
      <c r="H323" s="27">
        <v>33.333333333333002</v>
      </c>
      <c r="I323" s="14">
        <v>50</v>
      </c>
      <c r="J323" s="16">
        <v>0</v>
      </c>
      <c r="K323" s="16">
        <v>0</v>
      </c>
      <c r="L323" s="23">
        <v>16.666666666666998</v>
      </c>
    </row>
    <row r="324" spans="5:12" ht="25" x14ac:dyDescent="0.3">
      <c r="E324" s="3" t="s">
        <v>160</v>
      </c>
      <c r="F324" s="4"/>
      <c r="G324" s="5">
        <v>4</v>
      </c>
      <c r="H324" s="27">
        <v>25</v>
      </c>
      <c r="I324" s="14">
        <v>25</v>
      </c>
      <c r="J324" s="14">
        <v>25</v>
      </c>
      <c r="K324" s="14">
        <v>25</v>
      </c>
      <c r="L324" s="24">
        <v>0</v>
      </c>
    </row>
    <row r="325" spans="5:12" ht="25" x14ac:dyDescent="0.3">
      <c r="E325" s="3" t="s">
        <v>161</v>
      </c>
      <c r="F325" s="4"/>
      <c r="G325" s="5">
        <v>1</v>
      </c>
      <c r="H325" s="30">
        <v>0</v>
      </c>
      <c r="I325" s="14">
        <v>100</v>
      </c>
      <c r="J325" s="16">
        <v>0</v>
      </c>
      <c r="K325" s="16">
        <v>0</v>
      </c>
      <c r="L325" s="24">
        <v>0</v>
      </c>
    </row>
    <row r="326" spans="5:12" ht="25" x14ac:dyDescent="0.3">
      <c r="E326" s="3" t="s">
        <v>162</v>
      </c>
      <c r="F326" s="4"/>
      <c r="G326" s="5">
        <v>0</v>
      </c>
      <c r="H326" s="30">
        <v>0</v>
      </c>
      <c r="I326" s="16">
        <v>0</v>
      </c>
      <c r="J326" s="16">
        <v>0</v>
      </c>
      <c r="K326" s="16">
        <v>0</v>
      </c>
      <c r="L326" s="24">
        <v>0</v>
      </c>
    </row>
    <row r="327" spans="5:12" ht="25" x14ac:dyDescent="0.3">
      <c r="E327" s="3" t="s">
        <v>163</v>
      </c>
      <c r="F327" s="4"/>
      <c r="G327" s="5">
        <v>0</v>
      </c>
      <c r="H327" s="30">
        <v>0</v>
      </c>
      <c r="I327" s="16">
        <v>0</v>
      </c>
      <c r="J327" s="16">
        <v>0</v>
      </c>
      <c r="K327" s="16">
        <v>0</v>
      </c>
      <c r="L327" s="24">
        <v>0</v>
      </c>
    </row>
    <row r="328" spans="5:12" ht="25" x14ac:dyDescent="0.3">
      <c r="E328" s="3" t="s">
        <v>164</v>
      </c>
      <c r="F328" s="4"/>
      <c r="G328" s="5">
        <v>1</v>
      </c>
      <c r="H328" s="30">
        <v>0</v>
      </c>
      <c r="I328" s="16">
        <v>0</v>
      </c>
      <c r="J328" s="14">
        <v>100</v>
      </c>
      <c r="K328" s="16">
        <v>0</v>
      </c>
      <c r="L328" s="24">
        <v>0</v>
      </c>
    </row>
    <row r="329" spans="5:12" ht="25" x14ac:dyDescent="0.3">
      <c r="E329" s="3" t="s">
        <v>165</v>
      </c>
      <c r="F329" s="4"/>
      <c r="G329" s="5">
        <v>18</v>
      </c>
      <c r="H329" s="27">
        <v>16.666666666666998</v>
      </c>
      <c r="I329" s="14">
        <v>44.444444444444002</v>
      </c>
      <c r="J329" s="14">
        <v>11.111111111111001</v>
      </c>
      <c r="K329" s="14">
        <v>11.111111111111001</v>
      </c>
      <c r="L329" s="23">
        <v>16.666666666666998</v>
      </c>
    </row>
    <row r="330" spans="5:12" ht="25" x14ac:dyDescent="0.3">
      <c r="E330" s="3" t="s">
        <v>166</v>
      </c>
      <c r="F330" s="4"/>
      <c r="G330" s="5">
        <v>5</v>
      </c>
      <c r="H330" s="30">
        <v>0</v>
      </c>
      <c r="I330" s="14">
        <v>60</v>
      </c>
      <c r="J330" s="14">
        <v>40</v>
      </c>
      <c r="K330" s="16">
        <v>0</v>
      </c>
      <c r="L330" s="24">
        <v>0</v>
      </c>
    </row>
    <row r="331" spans="5:12" ht="25" x14ac:dyDescent="0.3">
      <c r="E331" s="3" t="s">
        <v>167</v>
      </c>
      <c r="F331" s="4"/>
      <c r="G331" s="5">
        <v>13</v>
      </c>
      <c r="H331" s="27">
        <v>15.384615384615</v>
      </c>
      <c r="I331" s="14">
        <v>61.538461538462002</v>
      </c>
      <c r="J331" s="14">
        <v>7.6923076923079998</v>
      </c>
      <c r="K331" s="14">
        <v>7.6923076923079998</v>
      </c>
      <c r="L331" s="23">
        <v>7.6923076923079998</v>
      </c>
    </row>
    <row r="332" spans="5:12" ht="25" x14ac:dyDescent="0.3">
      <c r="E332" s="3" t="s">
        <v>168</v>
      </c>
      <c r="F332" s="4"/>
      <c r="G332" s="5">
        <v>5</v>
      </c>
      <c r="H332" s="27">
        <v>20</v>
      </c>
      <c r="I332" s="14">
        <v>40</v>
      </c>
      <c r="J332" s="14">
        <v>20</v>
      </c>
      <c r="K332" s="16">
        <v>0</v>
      </c>
      <c r="L332" s="23">
        <v>20</v>
      </c>
    </row>
    <row r="333" spans="5:12" ht="25" x14ac:dyDescent="0.3">
      <c r="E333" s="3" t="s">
        <v>169</v>
      </c>
      <c r="F333" s="4"/>
      <c r="G333" s="5">
        <v>7</v>
      </c>
      <c r="H333" s="27">
        <v>42.857142857143003</v>
      </c>
      <c r="I333" s="14">
        <v>42.857142857143003</v>
      </c>
      <c r="J333" s="16">
        <v>0</v>
      </c>
      <c r="K333" s="16">
        <v>0</v>
      </c>
      <c r="L333" s="23">
        <v>14.285714285714</v>
      </c>
    </row>
    <row r="334" spans="5:12" ht="25" x14ac:dyDescent="0.3">
      <c r="E334" s="3" t="s">
        <v>170</v>
      </c>
      <c r="F334" s="4"/>
      <c r="G334" s="5">
        <v>6</v>
      </c>
      <c r="H334" s="27">
        <v>16.666666666666998</v>
      </c>
      <c r="I334" s="14">
        <v>33.333333333333002</v>
      </c>
      <c r="J334" s="14">
        <v>16.666666666666998</v>
      </c>
      <c r="K334" s="16">
        <v>0</v>
      </c>
      <c r="L334" s="23">
        <v>33.333333333333002</v>
      </c>
    </row>
    <row r="335" spans="5:12" ht="25" x14ac:dyDescent="0.3">
      <c r="E335" s="3" t="s">
        <v>171</v>
      </c>
      <c r="F335" s="4"/>
      <c r="G335" s="5">
        <v>5</v>
      </c>
      <c r="H335" s="27">
        <v>40</v>
      </c>
      <c r="I335" s="14">
        <v>60</v>
      </c>
      <c r="J335" s="16">
        <v>0</v>
      </c>
      <c r="K335" s="16">
        <v>0</v>
      </c>
      <c r="L335" s="24">
        <v>0</v>
      </c>
    </row>
    <row r="336" spans="5:12" ht="25" x14ac:dyDescent="0.3">
      <c r="E336" s="3" t="s">
        <v>172</v>
      </c>
      <c r="F336" s="4"/>
      <c r="G336" s="5">
        <v>5</v>
      </c>
      <c r="H336" s="27">
        <v>40</v>
      </c>
      <c r="I336" s="14">
        <v>40</v>
      </c>
      <c r="J336" s="14">
        <v>20</v>
      </c>
      <c r="K336" s="16">
        <v>0</v>
      </c>
      <c r="L336" s="24">
        <v>0</v>
      </c>
    </row>
    <row r="337" spans="5:12" ht="25" x14ac:dyDescent="0.3">
      <c r="E337" s="3" t="s">
        <v>173</v>
      </c>
      <c r="F337" s="4"/>
      <c r="G337" s="5">
        <v>11</v>
      </c>
      <c r="H337" s="27">
        <v>27.272727272727</v>
      </c>
      <c r="I337" s="14">
        <v>9.0909090909089993</v>
      </c>
      <c r="J337" s="14">
        <v>36.363636363635997</v>
      </c>
      <c r="K337" s="14">
        <v>9.0909090909089993</v>
      </c>
      <c r="L337" s="23">
        <v>18.181818181817999</v>
      </c>
    </row>
    <row r="338" spans="5:12" ht="25" x14ac:dyDescent="0.3">
      <c r="E338" s="3" t="s">
        <v>174</v>
      </c>
      <c r="F338" s="4"/>
      <c r="G338" s="5">
        <v>15</v>
      </c>
      <c r="H338" s="27">
        <v>53.333333333333002</v>
      </c>
      <c r="I338" s="14">
        <v>33.333333333333002</v>
      </c>
      <c r="J338" s="14">
        <v>13.333333333333</v>
      </c>
      <c r="K338" s="16">
        <v>0</v>
      </c>
      <c r="L338" s="24">
        <v>0</v>
      </c>
    </row>
    <row r="339" spans="5:12" ht="25" x14ac:dyDescent="0.3">
      <c r="E339" s="3" t="s">
        <v>175</v>
      </c>
      <c r="F339" s="4"/>
      <c r="G339" s="5">
        <v>9</v>
      </c>
      <c r="H339" s="27">
        <v>22.222222222222001</v>
      </c>
      <c r="I339" s="14">
        <v>22.222222222222001</v>
      </c>
      <c r="J339" s="14">
        <v>22.222222222222001</v>
      </c>
      <c r="K339" s="16">
        <v>0</v>
      </c>
      <c r="L339" s="23">
        <v>33.333333333333002</v>
      </c>
    </row>
    <row r="340" spans="5:12" ht="25" x14ac:dyDescent="0.3">
      <c r="E340" s="3" t="s">
        <v>176</v>
      </c>
      <c r="F340" s="4"/>
      <c r="G340" s="5">
        <v>37</v>
      </c>
      <c r="H340" s="27">
        <v>18.918918918919001</v>
      </c>
      <c r="I340" s="14">
        <v>54.054054054053999</v>
      </c>
      <c r="J340" s="14">
        <v>8.1081081081080004</v>
      </c>
      <c r="K340" s="14">
        <v>5.4054054054050003</v>
      </c>
      <c r="L340" s="23">
        <v>13.513513513514001</v>
      </c>
    </row>
    <row r="341" spans="5:12" ht="25" x14ac:dyDescent="0.3">
      <c r="E341" s="3" t="s">
        <v>177</v>
      </c>
      <c r="F341" s="4"/>
      <c r="G341" s="5">
        <v>8</v>
      </c>
      <c r="H341" s="27">
        <v>37.5</v>
      </c>
      <c r="I341" s="14">
        <v>25</v>
      </c>
      <c r="J341" s="14">
        <v>12.5</v>
      </c>
      <c r="K341" s="16">
        <v>0</v>
      </c>
      <c r="L341" s="23">
        <v>25</v>
      </c>
    </row>
    <row r="342" spans="5:12" ht="25" x14ac:dyDescent="0.3">
      <c r="E342" s="3" t="s">
        <v>178</v>
      </c>
      <c r="F342" s="4"/>
      <c r="G342" s="5">
        <v>9</v>
      </c>
      <c r="H342" s="27">
        <v>11.111111111111001</v>
      </c>
      <c r="I342" s="14">
        <v>66.666666666666998</v>
      </c>
      <c r="J342" s="14">
        <v>22.222222222222001</v>
      </c>
      <c r="K342" s="16">
        <v>0</v>
      </c>
      <c r="L342" s="24">
        <v>0</v>
      </c>
    </row>
    <row r="343" spans="5:12" ht="25" x14ac:dyDescent="0.3">
      <c r="E343" s="3" t="s">
        <v>179</v>
      </c>
      <c r="F343" s="4"/>
      <c r="G343" s="5">
        <v>11</v>
      </c>
      <c r="H343" s="27">
        <v>27.272727272727</v>
      </c>
      <c r="I343" s="14">
        <v>45.454545454544999</v>
      </c>
      <c r="J343" s="14">
        <v>18.181818181817999</v>
      </c>
      <c r="K343" s="16">
        <v>0</v>
      </c>
      <c r="L343" s="23">
        <v>9.0909090909089993</v>
      </c>
    </row>
    <row r="344" spans="5:12" ht="25" x14ac:dyDescent="0.3">
      <c r="E344" s="3" t="s">
        <v>180</v>
      </c>
      <c r="F344" s="4"/>
      <c r="G344" s="5">
        <v>13</v>
      </c>
      <c r="H344" s="27">
        <v>7.6923076923079998</v>
      </c>
      <c r="I344" s="14">
        <v>46.153846153845997</v>
      </c>
      <c r="J344" s="14">
        <v>30.769230769231001</v>
      </c>
      <c r="K344" s="16">
        <v>0</v>
      </c>
      <c r="L344" s="23">
        <v>15.384615384615</v>
      </c>
    </row>
    <row r="345" spans="5:12" ht="25" x14ac:dyDescent="0.3">
      <c r="E345" s="3" t="s">
        <v>181</v>
      </c>
      <c r="F345" s="4"/>
      <c r="G345" s="5">
        <v>13</v>
      </c>
      <c r="H345" s="27">
        <v>15.384615384615</v>
      </c>
      <c r="I345" s="14">
        <v>38.461538461537998</v>
      </c>
      <c r="J345" s="14">
        <v>23.076923076922998</v>
      </c>
      <c r="K345" s="16">
        <v>0</v>
      </c>
      <c r="L345" s="23">
        <v>23.076923076922998</v>
      </c>
    </row>
    <row r="346" spans="5:12" ht="25" x14ac:dyDescent="0.3">
      <c r="E346" s="3" t="s">
        <v>182</v>
      </c>
      <c r="F346" s="4"/>
      <c r="G346" s="5">
        <v>74</v>
      </c>
      <c r="H346" s="27">
        <v>17.567567567567998</v>
      </c>
      <c r="I346" s="14">
        <v>37.837837837838002</v>
      </c>
      <c r="J346" s="14">
        <v>27.027027027027</v>
      </c>
      <c r="K346" s="14">
        <v>4.0540540540540002</v>
      </c>
      <c r="L346" s="23">
        <v>13.513513513514001</v>
      </c>
    </row>
    <row r="347" spans="5:12" ht="25" x14ac:dyDescent="0.3">
      <c r="E347" s="3" t="s">
        <v>183</v>
      </c>
      <c r="F347" s="4"/>
      <c r="G347" s="5">
        <v>5</v>
      </c>
      <c r="H347" s="27">
        <v>40</v>
      </c>
      <c r="I347" s="14">
        <v>40</v>
      </c>
      <c r="J347" s="14">
        <v>20</v>
      </c>
      <c r="K347" s="16">
        <v>0</v>
      </c>
      <c r="L347" s="24">
        <v>0</v>
      </c>
    </row>
    <row r="348" spans="5:12" ht="25" x14ac:dyDescent="0.3">
      <c r="E348" s="3" t="s">
        <v>184</v>
      </c>
      <c r="F348" s="4"/>
      <c r="G348" s="5">
        <v>3</v>
      </c>
      <c r="H348" s="30">
        <v>0</v>
      </c>
      <c r="I348" s="14">
        <v>33.333333333333002</v>
      </c>
      <c r="J348" s="14">
        <v>33.333333333333002</v>
      </c>
      <c r="K348" s="16">
        <v>0</v>
      </c>
      <c r="L348" s="23">
        <v>33.333333333333002</v>
      </c>
    </row>
    <row r="349" spans="5:12" ht="25" x14ac:dyDescent="0.3">
      <c r="E349" s="3" t="s">
        <v>185</v>
      </c>
      <c r="F349" s="4"/>
      <c r="G349" s="5">
        <v>8</v>
      </c>
      <c r="H349" s="27">
        <v>12.5</v>
      </c>
      <c r="I349" s="14">
        <v>37.5</v>
      </c>
      <c r="J349" s="14">
        <v>25</v>
      </c>
      <c r="K349" s="16">
        <v>0</v>
      </c>
      <c r="L349" s="23">
        <v>25</v>
      </c>
    </row>
    <row r="350" spans="5:12" ht="25" x14ac:dyDescent="0.3">
      <c r="E350" s="3" t="s">
        <v>186</v>
      </c>
      <c r="F350" s="4"/>
      <c r="G350" s="5">
        <v>4</v>
      </c>
      <c r="H350" s="27">
        <v>25</v>
      </c>
      <c r="I350" s="16">
        <v>0</v>
      </c>
      <c r="J350" s="14">
        <v>25</v>
      </c>
      <c r="K350" s="16">
        <v>0</v>
      </c>
      <c r="L350" s="23">
        <v>50</v>
      </c>
    </row>
    <row r="351" spans="5:12" ht="25" x14ac:dyDescent="0.3">
      <c r="E351" s="3" t="s">
        <v>187</v>
      </c>
      <c r="F351" s="4"/>
      <c r="G351" s="5">
        <v>5</v>
      </c>
      <c r="H351" s="27">
        <v>20</v>
      </c>
      <c r="I351" s="14">
        <v>20</v>
      </c>
      <c r="J351" s="14">
        <v>40</v>
      </c>
      <c r="K351" s="16">
        <v>0</v>
      </c>
      <c r="L351" s="23">
        <v>20</v>
      </c>
    </row>
    <row r="352" spans="5:12" ht="25" x14ac:dyDescent="0.3">
      <c r="E352" s="3" t="s">
        <v>188</v>
      </c>
      <c r="F352" s="4"/>
      <c r="G352" s="5">
        <v>62</v>
      </c>
      <c r="H352" s="27">
        <v>14.516129032258</v>
      </c>
      <c r="I352" s="14">
        <v>38.709677419355003</v>
      </c>
      <c r="J352" s="14">
        <v>24.193548387097</v>
      </c>
      <c r="K352" s="14">
        <v>1.6129032258060001</v>
      </c>
      <c r="L352" s="23">
        <v>20.967741935484</v>
      </c>
    </row>
    <row r="353" spans="5:12" ht="25" x14ac:dyDescent="0.3">
      <c r="E353" s="3" t="s">
        <v>189</v>
      </c>
      <c r="F353" s="4"/>
      <c r="G353" s="5">
        <v>0</v>
      </c>
      <c r="H353" s="30">
        <v>0</v>
      </c>
      <c r="I353" s="16">
        <v>0</v>
      </c>
      <c r="J353" s="16">
        <v>0</v>
      </c>
      <c r="K353" s="16">
        <v>0</v>
      </c>
      <c r="L353" s="24">
        <v>0</v>
      </c>
    </row>
    <row r="354" spans="5:12" ht="25" x14ac:dyDescent="0.3">
      <c r="E354" s="3" t="s">
        <v>190</v>
      </c>
      <c r="F354" s="4"/>
      <c r="G354" s="5">
        <v>0</v>
      </c>
      <c r="H354" s="30">
        <v>0</v>
      </c>
      <c r="I354" s="16">
        <v>0</v>
      </c>
      <c r="J354" s="16">
        <v>0</v>
      </c>
      <c r="K354" s="16">
        <v>0</v>
      </c>
      <c r="L354" s="24">
        <v>0</v>
      </c>
    </row>
    <row r="355" spans="5:12" ht="25" x14ac:dyDescent="0.3">
      <c r="E355" s="3" t="s">
        <v>191</v>
      </c>
      <c r="F355" s="4"/>
      <c r="G355" s="5">
        <v>0</v>
      </c>
      <c r="H355" s="30">
        <v>0</v>
      </c>
      <c r="I355" s="16">
        <v>0</v>
      </c>
      <c r="J355" s="16">
        <v>0</v>
      </c>
      <c r="K355" s="16">
        <v>0</v>
      </c>
      <c r="L355" s="24">
        <v>0</v>
      </c>
    </row>
    <row r="356" spans="5:12" ht="25" x14ac:dyDescent="0.3">
      <c r="E356" s="3" t="s">
        <v>192</v>
      </c>
      <c r="F356" s="4"/>
      <c r="G356" s="5">
        <v>0</v>
      </c>
      <c r="H356" s="30">
        <v>0</v>
      </c>
      <c r="I356" s="16">
        <v>0</v>
      </c>
      <c r="J356" s="16">
        <v>0</v>
      </c>
      <c r="K356" s="16">
        <v>0</v>
      </c>
      <c r="L356" s="24">
        <v>0</v>
      </c>
    </row>
    <row r="357" spans="5:12" ht="25" x14ac:dyDescent="0.3">
      <c r="E357" s="3" t="s">
        <v>193</v>
      </c>
      <c r="F357" s="4"/>
      <c r="G357" s="5">
        <v>2</v>
      </c>
      <c r="H357" s="30">
        <v>0</v>
      </c>
      <c r="I357" s="14">
        <v>100</v>
      </c>
      <c r="J357" s="16">
        <v>0</v>
      </c>
      <c r="K357" s="16">
        <v>0</v>
      </c>
      <c r="L357" s="24">
        <v>0</v>
      </c>
    </row>
    <row r="358" spans="5:12" ht="25" x14ac:dyDescent="0.3">
      <c r="E358" s="3" t="s">
        <v>194</v>
      </c>
      <c r="F358" s="4"/>
      <c r="G358" s="5">
        <v>17</v>
      </c>
      <c r="H358" s="27">
        <v>5.8823529411760003</v>
      </c>
      <c r="I358" s="14">
        <v>35.294117647058997</v>
      </c>
      <c r="J358" s="14">
        <v>29.411764705882</v>
      </c>
      <c r="K358" s="16">
        <v>0</v>
      </c>
      <c r="L358" s="23">
        <v>29.411764705882</v>
      </c>
    </row>
    <row r="359" spans="5:12" ht="25" x14ac:dyDescent="0.3">
      <c r="E359" s="3" t="s">
        <v>195</v>
      </c>
      <c r="F359" s="4"/>
      <c r="G359" s="5">
        <v>1</v>
      </c>
      <c r="H359" s="30">
        <v>0</v>
      </c>
      <c r="I359" s="16">
        <v>0</v>
      </c>
      <c r="J359" s="14">
        <v>100</v>
      </c>
      <c r="K359" s="16">
        <v>0</v>
      </c>
      <c r="L359" s="24">
        <v>0</v>
      </c>
    </row>
    <row r="360" spans="5:12" ht="25" x14ac:dyDescent="0.3">
      <c r="E360" s="3" t="s">
        <v>196</v>
      </c>
      <c r="F360" s="4"/>
      <c r="G360" s="5">
        <v>0</v>
      </c>
      <c r="H360" s="30">
        <v>0</v>
      </c>
      <c r="I360" s="16">
        <v>0</v>
      </c>
      <c r="J360" s="16">
        <v>0</v>
      </c>
      <c r="K360" s="16">
        <v>0</v>
      </c>
      <c r="L360" s="24">
        <v>0</v>
      </c>
    </row>
    <row r="361" spans="5:12" ht="25" x14ac:dyDescent="0.3">
      <c r="E361" s="3" t="s">
        <v>197</v>
      </c>
      <c r="F361" s="4"/>
      <c r="G361" s="5">
        <v>0</v>
      </c>
      <c r="H361" s="30">
        <v>0</v>
      </c>
      <c r="I361" s="16">
        <v>0</v>
      </c>
      <c r="J361" s="16">
        <v>0</v>
      </c>
      <c r="K361" s="16">
        <v>0</v>
      </c>
      <c r="L361" s="24">
        <v>0</v>
      </c>
    </row>
    <row r="362" spans="5:12" ht="25" x14ac:dyDescent="0.3">
      <c r="E362" s="3" t="s">
        <v>198</v>
      </c>
      <c r="F362" s="4"/>
      <c r="G362" s="5">
        <v>1</v>
      </c>
      <c r="H362" s="30">
        <v>0</v>
      </c>
      <c r="I362" s="16">
        <v>0</v>
      </c>
      <c r="J362" s="14">
        <v>100</v>
      </c>
      <c r="K362" s="16">
        <v>0</v>
      </c>
      <c r="L362" s="24">
        <v>0</v>
      </c>
    </row>
    <row r="363" spans="5:12" ht="25" x14ac:dyDescent="0.3">
      <c r="E363" s="3" t="s">
        <v>199</v>
      </c>
      <c r="F363" s="4"/>
      <c r="G363" s="5">
        <v>0</v>
      </c>
      <c r="H363" s="30">
        <v>0</v>
      </c>
      <c r="I363" s="16">
        <v>0</v>
      </c>
      <c r="J363" s="16">
        <v>0</v>
      </c>
      <c r="K363" s="16">
        <v>0</v>
      </c>
      <c r="L363" s="24">
        <v>0</v>
      </c>
    </row>
    <row r="364" spans="5:12" ht="25" x14ac:dyDescent="0.3">
      <c r="E364" s="3" t="s">
        <v>200</v>
      </c>
      <c r="F364" s="4"/>
      <c r="G364" s="5">
        <v>2</v>
      </c>
      <c r="H364" s="30">
        <v>0</v>
      </c>
      <c r="I364" s="16">
        <v>0</v>
      </c>
      <c r="J364" s="14">
        <v>100</v>
      </c>
      <c r="K364" s="16">
        <v>0</v>
      </c>
      <c r="L364" s="24">
        <v>0</v>
      </c>
    </row>
    <row r="365" spans="5:12" ht="25" x14ac:dyDescent="0.3">
      <c r="E365" s="3" t="s">
        <v>201</v>
      </c>
      <c r="F365" s="4"/>
      <c r="G365" s="5">
        <v>0</v>
      </c>
      <c r="H365" s="30">
        <v>0</v>
      </c>
      <c r="I365" s="16">
        <v>0</v>
      </c>
      <c r="J365" s="16">
        <v>0</v>
      </c>
      <c r="K365" s="16">
        <v>0</v>
      </c>
      <c r="L365" s="24">
        <v>0</v>
      </c>
    </row>
    <row r="366" spans="5:12" ht="25" x14ac:dyDescent="0.3">
      <c r="E366" s="3" t="s">
        <v>202</v>
      </c>
      <c r="F366" s="4"/>
      <c r="G366" s="5">
        <v>0</v>
      </c>
      <c r="H366" s="30">
        <v>0</v>
      </c>
      <c r="I366" s="16">
        <v>0</v>
      </c>
      <c r="J366" s="16">
        <v>0</v>
      </c>
      <c r="K366" s="16">
        <v>0</v>
      </c>
      <c r="L366" s="24">
        <v>0</v>
      </c>
    </row>
    <row r="367" spans="5:12" ht="25" x14ac:dyDescent="0.3">
      <c r="E367" s="3" t="s">
        <v>203</v>
      </c>
      <c r="F367" s="4"/>
      <c r="G367" s="5">
        <v>0</v>
      </c>
      <c r="H367" s="30">
        <v>0</v>
      </c>
      <c r="I367" s="16">
        <v>0</v>
      </c>
      <c r="J367" s="16">
        <v>0</v>
      </c>
      <c r="K367" s="16">
        <v>0</v>
      </c>
      <c r="L367" s="24">
        <v>0</v>
      </c>
    </row>
    <row r="368" spans="5:12" ht="25" x14ac:dyDescent="0.3">
      <c r="E368" s="3" t="s">
        <v>204</v>
      </c>
      <c r="F368" s="4"/>
      <c r="G368" s="5">
        <v>1</v>
      </c>
      <c r="H368" s="27">
        <v>100</v>
      </c>
      <c r="I368" s="16">
        <v>0</v>
      </c>
      <c r="J368" s="16">
        <v>0</v>
      </c>
      <c r="K368" s="16">
        <v>0</v>
      </c>
      <c r="L368" s="24">
        <v>0</v>
      </c>
    </row>
    <row r="369" spans="2:14" ht="25" x14ac:dyDescent="0.3">
      <c r="E369" s="3" t="s">
        <v>205</v>
      </c>
      <c r="F369" s="4"/>
      <c r="G369" s="5">
        <v>0</v>
      </c>
      <c r="H369" s="30">
        <v>0</v>
      </c>
      <c r="I369" s="16">
        <v>0</v>
      </c>
      <c r="J369" s="16">
        <v>0</v>
      </c>
      <c r="K369" s="16">
        <v>0</v>
      </c>
      <c r="L369" s="24">
        <v>0</v>
      </c>
    </row>
    <row r="370" spans="2:14" ht="25" x14ac:dyDescent="0.3">
      <c r="E370" s="52" t="s">
        <v>206</v>
      </c>
      <c r="F370" s="48"/>
      <c r="G370" s="49">
        <v>0</v>
      </c>
      <c r="H370" s="67">
        <v>0</v>
      </c>
      <c r="I370" s="42">
        <v>0</v>
      </c>
      <c r="J370" s="42">
        <v>0</v>
      </c>
      <c r="K370" s="42">
        <v>0</v>
      </c>
      <c r="L370" s="65">
        <v>0</v>
      </c>
    </row>
    <row r="372" spans="2:14" x14ac:dyDescent="0.3">
      <c r="B372" s="35" t="str">
        <f xml:space="preserve"> HYPERLINK("#'目次'!B11", "[5]")</f>
        <v>[5]</v>
      </c>
      <c r="C372" s="25" t="s">
        <v>14</v>
      </c>
    </row>
    <row r="375" spans="2:14" x14ac:dyDescent="0.3">
      <c r="C375" s="25" t="s">
        <v>209</v>
      </c>
    </row>
    <row r="376" spans="2:14" ht="25" x14ac:dyDescent="0.3">
      <c r="E376" s="95"/>
      <c r="F376" s="96"/>
      <c r="G376" s="37" t="s">
        <v>16</v>
      </c>
      <c r="H376" s="41" t="s">
        <v>17</v>
      </c>
      <c r="I376" s="18" t="s">
        <v>18</v>
      </c>
      <c r="J376" s="18" t="s">
        <v>19</v>
      </c>
      <c r="K376" s="18" t="s">
        <v>20</v>
      </c>
      <c r="L376" s="18" t="s">
        <v>21</v>
      </c>
      <c r="M376" s="18" t="s">
        <v>22</v>
      </c>
      <c r="N376" s="34" t="s">
        <v>23</v>
      </c>
    </row>
    <row r="377" spans="2:14" x14ac:dyDescent="0.3">
      <c r="E377" s="97"/>
      <c r="F377" s="98"/>
      <c r="G377" s="40"/>
      <c r="H377" s="36"/>
      <c r="I377" s="19"/>
      <c r="J377" s="19"/>
      <c r="K377" s="19"/>
      <c r="L377" s="19"/>
      <c r="M377" s="19"/>
      <c r="N377" s="39"/>
    </row>
    <row r="378" spans="2:14" x14ac:dyDescent="0.3">
      <c r="E378" s="54" t="s">
        <v>16</v>
      </c>
      <c r="F378" s="50"/>
      <c r="G378" s="38">
        <v>55336</v>
      </c>
      <c r="H378" s="26">
        <v>18.472603729941</v>
      </c>
      <c r="I378" s="26">
        <v>34.657365910076997</v>
      </c>
      <c r="J378" s="26">
        <v>25.251192713603999</v>
      </c>
      <c r="K378" s="26">
        <v>12.689749891570999</v>
      </c>
      <c r="L378" s="26">
        <v>6.8562960821169998</v>
      </c>
      <c r="M378" s="26">
        <v>1.626427642041</v>
      </c>
      <c r="N378" s="60">
        <v>0.44636403064899999</v>
      </c>
    </row>
    <row r="379" spans="2:14" x14ac:dyDescent="0.3">
      <c r="E379" s="3" t="s">
        <v>210</v>
      </c>
      <c r="F379" s="4"/>
      <c r="G379" s="29">
        <v>141</v>
      </c>
      <c r="H379" s="55">
        <v>17.021276595745</v>
      </c>
      <c r="I379" s="22">
        <v>31.914893617021001</v>
      </c>
      <c r="J379" s="22">
        <v>28.368794326241002</v>
      </c>
      <c r="K379" s="22">
        <v>15.602836879432999</v>
      </c>
      <c r="L379" s="22">
        <v>5.6737588652479998</v>
      </c>
      <c r="M379" s="22">
        <v>1.4184397163119999</v>
      </c>
      <c r="N379" s="72">
        <v>0</v>
      </c>
    </row>
    <row r="380" spans="2:14" ht="25" x14ac:dyDescent="0.3">
      <c r="E380" s="3" t="s">
        <v>211</v>
      </c>
      <c r="F380" s="4"/>
      <c r="G380" s="5">
        <v>0</v>
      </c>
      <c r="H380" s="30">
        <v>0</v>
      </c>
      <c r="I380" s="16">
        <v>0</v>
      </c>
      <c r="J380" s="16">
        <v>0</v>
      </c>
      <c r="K380" s="16">
        <v>0</v>
      </c>
      <c r="L380" s="16">
        <v>0</v>
      </c>
      <c r="M380" s="16">
        <v>0</v>
      </c>
      <c r="N380" s="24">
        <v>0</v>
      </c>
    </row>
    <row r="381" spans="2:14" ht="25" x14ac:dyDescent="0.3">
      <c r="E381" s="3" t="s">
        <v>212</v>
      </c>
      <c r="F381" s="4"/>
      <c r="G381" s="5">
        <v>0</v>
      </c>
      <c r="H381" s="30">
        <v>0</v>
      </c>
      <c r="I381" s="16">
        <v>0</v>
      </c>
      <c r="J381" s="16">
        <v>0</v>
      </c>
      <c r="K381" s="16">
        <v>0</v>
      </c>
      <c r="L381" s="16">
        <v>0</v>
      </c>
      <c r="M381" s="16">
        <v>0</v>
      </c>
      <c r="N381" s="24">
        <v>0</v>
      </c>
    </row>
    <row r="382" spans="2:14" ht="37.5" x14ac:dyDescent="0.3">
      <c r="E382" s="3" t="s">
        <v>213</v>
      </c>
      <c r="F382" s="4"/>
      <c r="G382" s="5">
        <v>1</v>
      </c>
      <c r="H382" s="27">
        <v>100</v>
      </c>
      <c r="I382" s="16">
        <v>0</v>
      </c>
      <c r="J382" s="16">
        <v>0</v>
      </c>
      <c r="K382" s="16">
        <v>0</v>
      </c>
      <c r="L382" s="16">
        <v>0</v>
      </c>
      <c r="M382" s="16">
        <v>0</v>
      </c>
      <c r="N382" s="24">
        <v>0</v>
      </c>
    </row>
    <row r="383" spans="2:14" x14ac:dyDescent="0.3">
      <c r="E383" s="3" t="s">
        <v>214</v>
      </c>
      <c r="F383" s="4"/>
      <c r="G383" s="5">
        <v>0</v>
      </c>
      <c r="H383" s="30">
        <v>0</v>
      </c>
      <c r="I383" s="16">
        <v>0</v>
      </c>
      <c r="J383" s="16">
        <v>0</v>
      </c>
      <c r="K383" s="16">
        <v>0</v>
      </c>
      <c r="L383" s="16">
        <v>0</v>
      </c>
      <c r="M383" s="16">
        <v>0</v>
      </c>
      <c r="N383" s="24">
        <v>0</v>
      </c>
    </row>
    <row r="384" spans="2:14" x14ac:dyDescent="0.3">
      <c r="E384" s="3" t="s">
        <v>215</v>
      </c>
      <c r="F384" s="4"/>
      <c r="G384" s="5">
        <v>0</v>
      </c>
      <c r="H384" s="30">
        <v>0</v>
      </c>
      <c r="I384" s="16">
        <v>0</v>
      </c>
      <c r="J384" s="16">
        <v>0</v>
      </c>
      <c r="K384" s="16">
        <v>0</v>
      </c>
      <c r="L384" s="16">
        <v>0</v>
      </c>
      <c r="M384" s="16">
        <v>0</v>
      </c>
      <c r="N384" s="24">
        <v>0</v>
      </c>
    </row>
    <row r="385" spans="5:14" x14ac:dyDescent="0.3">
      <c r="E385" s="3" t="s">
        <v>216</v>
      </c>
      <c r="F385" s="4"/>
      <c r="G385" s="5">
        <v>854</v>
      </c>
      <c r="H385" s="27">
        <v>16.042154566745001</v>
      </c>
      <c r="I385" s="14">
        <v>27.049180327868999</v>
      </c>
      <c r="J385" s="14">
        <v>29.859484777517999</v>
      </c>
      <c r="K385" s="14">
        <v>14.40281030445</v>
      </c>
      <c r="L385" s="14">
        <v>11.241217798595001</v>
      </c>
      <c r="M385" s="14">
        <v>1.288056206089</v>
      </c>
      <c r="N385" s="23">
        <v>0.117096018735</v>
      </c>
    </row>
    <row r="386" spans="5:14" ht="25" x14ac:dyDescent="0.3">
      <c r="E386" s="3" t="s">
        <v>217</v>
      </c>
      <c r="F386" s="4"/>
      <c r="G386" s="5">
        <v>166</v>
      </c>
      <c r="H386" s="27">
        <v>30.120481927711001</v>
      </c>
      <c r="I386" s="14">
        <v>36.144578313253</v>
      </c>
      <c r="J386" s="14">
        <v>16.265060240964001</v>
      </c>
      <c r="K386" s="14">
        <v>13.855421686747</v>
      </c>
      <c r="L386" s="14">
        <v>3.0120481927710001</v>
      </c>
      <c r="M386" s="14">
        <v>0.60240963855399998</v>
      </c>
      <c r="N386" s="24">
        <v>0</v>
      </c>
    </row>
    <row r="387" spans="5:14" ht="25" x14ac:dyDescent="0.3">
      <c r="E387" s="3" t="s">
        <v>218</v>
      </c>
      <c r="F387" s="4"/>
      <c r="G387" s="5">
        <v>34</v>
      </c>
      <c r="H387" s="27">
        <v>26.470588235293999</v>
      </c>
      <c r="I387" s="14">
        <v>26.470588235293999</v>
      </c>
      <c r="J387" s="14">
        <v>29.411764705882</v>
      </c>
      <c r="K387" s="14">
        <v>5.8823529411760003</v>
      </c>
      <c r="L387" s="14">
        <v>8.8235294117649996</v>
      </c>
      <c r="M387" s="14">
        <v>2.9411764705880001</v>
      </c>
      <c r="N387" s="24">
        <v>0</v>
      </c>
    </row>
    <row r="388" spans="5:14" ht="37.5" x14ac:dyDescent="0.3">
      <c r="E388" s="3" t="s">
        <v>219</v>
      </c>
      <c r="F388" s="4"/>
      <c r="G388" s="5">
        <v>14</v>
      </c>
      <c r="H388" s="27">
        <v>14.285714285714</v>
      </c>
      <c r="I388" s="14">
        <v>42.857142857143003</v>
      </c>
      <c r="J388" s="14">
        <v>28.571428571428999</v>
      </c>
      <c r="K388" s="16">
        <v>0</v>
      </c>
      <c r="L388" s="14">
        <v>14.285714285714</v>
      </c>
      <c r="M388" s="16">
        <v>0</v>
      </c>
      <c r="N388" s="24">
        <v>0</v>
      </c>
    </row>
    <row r="389" spans="5:14" x14ac:dyDescent="0.3">
      <c r="E389" s="3" t="s">
        <v>220</v>
      </c>
      <c r="F389" s="4"/>
      <c r="G389" s="5">
        <v>0</v>
      </c>
      <c r="H389" s="30">
        <v>0</v>
      </c>
      <c r="I389" s="16">
        <v>0</v>
      </c>
      <c r="J389" s="16">
        <v>0</v>
      </c>
      <c r="K389" s="16">
        <v>0</v>
      </c>
      <c r="L389" s="16">
        <v>0</v>
      </c>
      <c r="M389" s="16">
        <v>0</v>
      </c>
      <c r="N389" s="24">
        <v>0</v>
      </c>
    </row>
    <row r="390" spans="5:14" x14ac:dyDescent="0.3">
      <c r="E390" s="3" t="s">
        <v>221</v>
      </c>
      <c r="F390" s="4"/>
      <c r="G390" s="5">
        <v>2</v>
      </c>
      <c r="H390" s="30">
        <v>0</v>
      </c>
      <c r="I390" s="14">
        <v>50</v>
      </c>
      <c r="J390" s="16">
        <v>0</v>
      </c>
      <c r="K390" s="14">
        <v>50</v>
      </c>
      <c r="L390" s="16">
        <v>0</v>
      </c>
      <c r="M390" s="16">
        <v>0</v>
      </c>
      <c r="N390" s="24">
        <v>0</v>
      </c>
    </row>
    <row r="391" spans="5:14" x14ac:dyDescent="0.3">
      <c r="E391" s="3" t="s">
        <v>222</v>
      </c>
      <c r="F391" s="4"/>
      <c r="G391" s="5">
        <v>940</v>
      </c>
      <c r="H391" s="27">
        <v>11.702127659574</v>
      </c>
      <c r="I391" s="14">
        <v>26.382978723404001</v>
      </c>
      <c r="J391" s="14">
        <v>27.978723404255</v>
      </c>
      <c r="K391" s="14">
        <v>18.936170212766001</v>
      </c>
      <c r="L391" s="14">
        <v>12.340425531915001</v>
      </c>
      <c r="M391" s="14">
        <v>2.3404255319149998</v>
      </c>
      <c r="N391" s="23">
        <v>0.31914893617000001</v>
      </c>
    </row>
    <row r="392" spans="5:14" ht="25" x14ac:dyDescent="0.3">
      <c r="E392" s="3" t="s">
        <v>223</v>
      </c>
      <c r="F392" s="4"/>
      <c r="G392" s="5">
        <v>2323</v>
      </c>
      <c r="H392" s="27">
        <v>22.513990529488002</v>
      </c>
      <c r="I392" s="14">
        <v>36.848902281533</v>
      </c>
      <c r="J392" s="14">
        <v>22.643133878604999</v>
      </c>
      <c r="K392" s="14">
        <v>12.699095996556</v>
      </c>
      <c r="L392" s="14">
        <v>4.0895393887209996</v>
      </c>
      <c r="M392" s="14">
        <v>1.0761945759789999</v>
      </c>
      <c r="N392" s="23">
        <v>0.12914334911799999</v>
      </c>
    </row>
    <row r="393" spans="5:14" ht="25" x14ac:dyDescent="0.3">
      <c r="E393" s="3" t="s">
        <v>224</v>
      </c>
      <c r="F393" s="4"/>
      <c r="G393" s="5">
        <v>293</v>
      </c>
      <c r="H393" s="27">
        <v>23.208191126279999</v>
      </c>
      <c r="I393" s="14">
        <v>32.081911262798997</v>
      </c>
      <c r="J393" s="14">
        <v>23.549488054607998</v>
      </c>
      <c r="K393" s="14">
        <v>14.675767918089001</v>
      </c>
      <c r="L393" s="14">
        <v>5.4607508532419997</v>
      </c>
      <c r="M393" s="14">
        <v>1.0238907849829999</v>
      </c>
      <c r="N393" s="24">
        <v>0</v>
      </c>
    </row>
    <row r="394" spans="5:14" ht="37.5" x14ac:dyDescent="0.3">
      <c r="E394" s="3" t="s">
        <v>225</v>
      </c>
      <c r="F394" s="4"/>
      <c r="G394" s="5">
        <v>106</v>
      </c>
      <c r="H394" s="27">
        <v>21.698113207546999</v>
      </c>
      <c r="I394" s="14">
        <v>38.679245283019</v>
      </c>
      <c r="J394" s="14">
        <v>20.754716981131999</v>
      </c>
      <c r="K394" s="14">
        <v>10.377358490565999</v>
      </c>
      <c r="L394" s="14">
        <v>6.6037735849060004</v>
      </c>
      <c r="M394" s="14">
        <v>1.88679245283</v>
      </c>
      <c r="N394" s="24">
        <v>0</v>
      </c>
    </row>
    <row r="395" spans="5:14" x14ac:dyDescent="0.3">
      <c r="E395" s="3" t="s">
        <v>226</v>
      </c>
      <c r="F395" s="4"/>
      <c r="G395" s="5">
        <v>1</v>
      </c>
      <c r="H395" s="30">
        <v>0</v>
      </c>
      <c r="I395" s="16">
        <v>0</v>
      </c>
      <c r="J395" s="16">
        <v>0</v>
      </c>
      <c r="K395" s="14">
        <v>100</v>
      </c>
      <c r="L395" s="16">
        <v>0</v>
      </c>
      <c r="M395" s="16">
        <v>0</v>
      </c>
      <c r="N395" s="24">
        <v>0</v>
      </c>
    </row>
    <row r="396" spans="5:14" x14ac:dyDescent="0.3">
      <c r="E396" s="3" t="s">
        <v>227</v>
      </c>
      <c r="F396" s="4"/>
      <c r="G396" s="5">
        <v>59</v>
      </c>
      <c r="H396" s="27">
        <v>15.254237288136</v>
      </c>
      <c r="I396" s="14">
        <v>25.423728813558998</v>
      </c>
      <c r="J396" s="14">
        <v>22.033898305085</v>
      </c>
      <c r="K396" s="14">
        <v>22.033898305085</v>
      </c>
      <c r="L396" s="14">
        <v>13.559322033898001</v>
      </c>
      <c r="M396" s="14">
        <v>1.6949152542370001</v>
      </c>
      <c r="N396" s="24">
        <v>0</v>
      </c>
    </row>
    <row r="397" spans="5:14" x14ac:dyDescent="0.3">
      <c r="E397" s="3" t="s">
        <v>228</v>
      </c>
      <c r="F397" s="4"/>
      <c r="G397" s="5">
        <v>801</v>
      </c>
      <c r="H397" s="27">
        <v>10.986267166041999</v>
      </c>
      <c r="I397" s="14">
        <v>28.214731585517999</v>
      </c>
      <c r="J397" s="14">
        <v>26.342072409488001</v>
      </c>
      <c r="K397" s="14">
        <v>19.225967540574</v>
      </c>
      <c r="L397" s="14">
        <v>13.10861423221</v>
      </c>
      <c r="M397" s="14">
        <v>1.87265917603</v>
      </c>
      <c r="N397" s="23">
        <v>0.24968789013699999</v>
      </c>
    </row>
    <row r="398" spans="5:14" ht="25" x14ac:dyDescent="0.3">
      <c r="E398" s="3" t="s">
        <v>229</v>
      </c>
      <c r="F398" s="4"/>
      <c r="G398" s="5">
        <v>4681</v>
      </c>
      <c r="H398" s="27">
        <v>20.145268105105998</v>
      </c>
      <c r="I398" s="14">
        <v>38.453321939756002</v>
      </c>
      <c r="J398" s="14">
        <v>22.794274727622</v>
      </c>
      <c r="K398" s="14">
        <v>12.070070497756999</v>
      </c>
      <c r="L398" s="14">
        <v>4.9775688955349997</v>
      </c>
      <c r="M398" s="14">
        <v>1.409955137791</v>
      </c>
      <c r="N398" s="23">
        <v>0.14954069643199999</v>
      </c>
    </row>
    <row r="399" spans="5:14" ht="25" x14ac:dyDescent="0.3">
      <c r="E399" s="3" t="s">
        <v>230</v>
      </c>
      <c r="F399" s="4"/>
      <c r="G399" s="5">
        <v>682</v>
      </c>
      <c r="H399" s="27">
        <v>20.381231671554001</v>
      </c>
      <c r="I399" s="14">
        <v>37.390029325512998</v>
      </c>
      <c r="J399" s="14">
        <v>21.407624633430999</v>
      </c>
      <c r="K399" s="14">
        <v>12.023460410557</v>
      </c>
      <c r="L399" s="14">
        <v>6.4516129032259997</v>
      </c>
      <c r="M399" s="14">
        <v>2.199413489736</v>
      </c>
      <c r="N399" s="23">
        <v>0.146627565982</v>
      </c>
    </row>
    <row r="400" spans="5:14" ht="37.5" x14ac:dyDescent="0.3">
      <c r="E400" s="3" t="s">
        <v>231</v>
      </c>
      <c r="F400" s="4"/>
      <c r="G400" s="5">
        <v>225</v>
      </c>
      <c r="H400" s="27">
        <v>19.555555555556001</v>
      </c>
      <c r="I400" s="14">
        <v>42.666666666666998</v>
      </c>
      <c r="J400" s="14">
        <v>20.444444444443999</v>
      </c>
      <c r="K400" s="14">
        <v>9.7777777777780006</v>
      </c>
      <c r="L400" s="14">
        <v>4.8888888888890003</v>
      </c>
      <c r="M400" s="14">
        <v>2.2222222222219998</v>
      </c>
      <c r="N400" s="23">
        <v>0.444444444444</v>
      </c>
    </row>
    <row r="401" spans="5:14" x14ac:dyDescent="0.3">
      <c r="E401" s="3" t="s">
        <v>232</v>
      </c>
      <c r="F401" s="4"/>
      <c r="G401" s="5">
        <v>7</v>
      </c>
      <c r="H401" s="27">
        <v>14.285714285714</v>
      </c>
      <c r="I401" s="14">
        <v>28.571428571428999</v>
      </c>
      <c r="J401" s="14">
        <v>28.571428571428999</v>
      </c>
      <c r="K401" s="14">
        <v>28.571428571428999</v>
      </c>
      <c r="L401" s="16">
        <v>0</v>
      </c>
      <c r="M401" s="16">
        <v>0</v>
      </c>
      <c r="N401" s="24">
        <v>0</v>
      </c>
    </row>
    <row r="402" spans="5:14" x14ac:dyDescent="0.3">
      <c r="E402" s="3" t="s">
        <v>233</v>
      </c>
      <c r="F402" s="4"/>
      <c r="G402" s="5">
        <v>147</v>
      </c>
      <c r="H402" s="27">
        <v>12.244897959184</v>
      </c>
      <c r="I402" s="14">
        <v>30.612244897958998</v>
      </c>
      <c r="J402" s="14">
        <v>30.612244897958998</v>
      </c>
      <c r="K402" s="14">
        <v>16.326530612245001</v>
      </c>
      <c r="L402" s="14">
        <v>9.5238095238099998</v>
      </c>
      <c r="M402" s="14">
        <v>0.68027210884400002</v>
      </c>
      <c r="N402" s="24">
        <v>0</v>
      </c>
    </row>
    <row r="403" spans="5:14" x14ac:dyDescent="0.3">
      <c r="E403" s="3" t="s">
        <v>234</v>
      </c>
      <c r="F403" s="4"/>
      <c r="G403" s="5">
        <v>722</v>
      </c>
      <c r="H403" s="27">
        <v>11.772853185596</v>
      </c>
      <c r="I403" s="14">
        <v>32.825484764542999</v>
      </c>
      <c r="J403" s="14">
        <v>27.008310249307002</v>
      </c>
      <c r="K403" s="14">
        <v>16.897506925207999</v>
      </c>
      <c r="L403" s="14">
        <v>9.0027700831019999</v>
      </c>
      <c r="M403" s="14">
        <v>2.2160664819939999</v>
      </c>
      <c r="N403" s="23">
        <v>0.27700831024900002</v>
      </c>
    </row>
    <row r="404" spans="5:14" ht="25" x14ac:dyDescent="0.3">
      <c r="E404" s="3" t="s">
        <v>235</v>
      </c>
      <c r="F404" s="4"/>
      <c r="G404" s="5">
        <v>6253</v>
      </c>
      <c r="H404" s="27">
        <v>18.679034063648999</v>
      </c>
      <c r="I404" s="14">
        <v>39.309131616823997</v>
      </c>
      <c r="J404" s="14">
        <v>24.292339676954999</v>
      </c>
      <c r="K404" s="14">
        <v>12.010235087158</v>
      </c>
      <c r="L404" s="14">
        <v>4.1420118343199999</v>
      </c>
      <c r="M404" s="14">
        <v>1.359347513194</v>
      </c>
      <c r="N404" s="23">
        <v>0.20790020789999999</v>
      </c>
    </row>
    <row r="405" spans="5:14" ht="25" x14ac:dyDescent="0.3">
      <c r="E405" s="3" t="s">
        <v>236</v>
      </c>
      <c r="F405" s="4"/>
      <c r="G405" s="5">
        <v>910</v>
      </c>
      <c r="H405" s="27">
        <v>20.219780219779999</v>
      </c>
      <c r="I405" s="14">
        <v>37.802197802198002</v>
      </c>
      <c r="J405" s="14">
        <v>21.538461538461998</v>
      </c>
      <c r="K405" s="14">
        <v>12.417582417582</v>
      </c>
      <c r="L405" s="14">
        <v>5.8241758241759998</v>
      </c>
      <c r="M405" s="14">
        <v>1.648351648352</v>
      </c>
      <c r="N405" s="23">
        <v>0.54945054945100003</v>
      </c>
    </row>
    <row r="406" spans="5:14" ht="37.5" x14ac:dyDescent="0.3">
      <c r="E406" s="3" t="s">
        <v>237</v>
      </c>
      <c r="F406" s="4"/>
      <c r="G406" s="5">
        <v>248</v>
      </c>
      <c r="H406" s="27">
        <v>19.758064516129</v>
      </c>
      <c r="I406" s="14">
        <v>39.919354838709999</v>
      </c>
      <c r="J406" s="14">
        <v>23.387096774193999</v>
      </c>
      <c r="K406" s="14">
        <v>10.483870967742</v>
      </c>
      <c r="L406" s="14">
        <v>3.2258064516129998</v>
      </c>
      <c r="M406" s="14">
        <v>2.822580645161</v>
      </c>
      <c r="N406" s="23">
        <v>0.40322580645200001</v>
      </c>
    </row>
    <row r="407" spans="5:14" x14ac:dyDescent="0.3">
      <c r="E407" s="3" t="s">
        <v>238</v>
      </c>
      <c r="F407" s="4"/>
      <c r="G407" s="5">
        <v>30</v>
      </c>
      <c r="H407" s="27">
        <v>20</v>
      </c>
      <c r="I407" s="14">
        <v>13.333333333333</v>
      </c>
      <c r="J407" s="14">
        <v>40</v>
      </c>
      <c r="K407" s="14">
        <v>10</v>
      </c>
      <c r="L407" s="14">
        <v>16.666666666666998</v>
      </c>
      <c r="M407" s="16">
        <v>0</v>
      </c>
      <c r="N407" s="24">
        <v>0</v>
      </c>
    </row>
    <row r="408" spans="5:14" x14ac:dyDescent="0.3">
      <c r="E408" s="3" t="s">
        <v>239</v>
      </c>
      <c r="F408" s="4"/>
      <c r="G408" s="5">
        <v>257</v>
      </c>
      <c r="H408" s="27">
        <v>16.731517509728</v>
      </c>
      <c r="I408" s="14">
        <v>29.571984435798001</v>
      </c>
      <c r="J408" s="14">
        <v>25.291828793773998</v>
      </c>
      <c r="K408" s="14">
        <v>17.509727626459</v>
      </c>
      <c r="L408" s="14">
        <v>10.505836575875</v>
      </c>
      <c r="M408" s="14">
        <v>0.38910505836600001</v>
      </c>
      <c r="N408" s="24">
        <v>0</v>
      </c>
    </row>
    <row r="409" spans="5:14" x14ac:dyDescent="0.3">
      <c r="E409" s="3" t="s">
        <v>240</v>
      </c>
      <c r="F409" s="4"/>
      <c r="G409" s="5">
        <v>214</v>
      </c>
      <c r="H409" s="27">
        <v>16.822429906541998</v>
      </c>
      <c r="I409" s="14">
        <v>42.523364485980998</v>
      </c>
      <c r="J409" s="14">
        <v>21.96261682243</v>
      </c>
      <c r="K409" s="14">
        <v>11.214953271028</v>
      </c>
      <c r="L409" s="14">
        <v>6.0747663551400004</v>
      </c>
      <c r="M409" s="14">
        <v>0.93457943925200004</v>
      </c>
      <c r="N409" s="23">
        <v>0.46728971962600002</v>
      </c>
    </row>
    <row r="410" spans="5:14" ht="25" x14ac:dyDescent="0.3">
      <c r="E410" s="3" t="s">
        <v>241</v>
      </c>
      <c r="F410" s="4"/>
      <c r="G410" s="5">
        <v>2510</v>
      </c>
      <c r="H410" s="27">
        <v>23.346613545817</v>
      </c>
      <c r="I410" s="14">
        <v>43.266932270916001</v>
      </c>
      <c r="J410" s="14">
        <v>22.589641434263001</v>
      </c>
      <c r="K410" s="14">
        <v>7.0119521912350002</v>
      </c>
      <c r="L410" s="14">
        <v>2.5498007968129999</v>
      </c>
      <c r="M410" s="14">
        <v>1.0756972111550001</v>
      </c>
      <c r="N410" s="23">
        <v>0.15936254980100001</v>
      </c>
    </row>
    <row r="411" spans="5:14" ht="25" x14ac:dyDescent="0.3">
      <c r="E411" s="3" t="s">
        <v>242</v>
      </c>
      <c r="F411" s="4"/>
      <c r="G411" s="5">
        <v>845</v>
      </c>
      <c r="H411" s="27">
        <v>23.195266272188999</v>
      </c>
      <c r="I411" s="14">
        <v>44.970414201182997</v>
      </c>
      <c r="J411" s="14">
        <v>17.869822485206999</v>
      </c>
      <c r="K411" s="14">
        <v>7.6923076923079998</v>
      </c>
      <c r="L411" s="14">
        <v>4.0236686390529997</v>
      </c>
      <c r="M411" s="14">
        <v>1.6568047337280001</v>
      </c>
      <c r="N411" s="23">
        <v>0.59171597633100004</v>
      </c>
    </row>
    <row r="412" spans="5:14" ht="37.5" x14ac:dyDescent="0.3">
      <c r="E412" s="3" t="s">
        <v>243</v>
      </c>
      <c r="F412" s="4"/>
      <c r="G412" s="5">
        <v>154</v>
      </c>
      <c r="H412" s="27">
        <v>27.272727272727</v>
      </c>
      <c r="I412" s="14">
        <v>39.610389610390001</v>
      </c>
      <c r="J412" s="14">
        <v>22.077922077922</v>
      </c>
      <c r="K412" s="14">
        <v>5.844155844156</v>
      </c>
      <c r="L412" s="14">
        <v>3.2467532467529998</v>
      </c>
      <c r="M412" s="14">
        <v>1.298701298701</v>
      </c>
      <c r="N412" s="23">
        <v>0.64935064935099995</v>
      </c>
    </row>
    <row r="413" spans="5:14" x14ac:dyDescent="0.3">
      <c r="E413" s="3" t="s">
        <v>244</v>
      </c>
      <c r="F413" s="4"/>
      <c r="G413" s="5">
        <v>76</v>
      </c>
      <c r="H413" s="27">
        <v>11.842105263158</v>
      </c>
      <c r="I413" s="14">
        <v>42.105263157895003</v>
      </c>
      <c r="J413" s="14">
        <v>18.421052631578998</v>
      </c>
      <c r="K413" s="14">
        <v>15.789473684211</v>
      </c>
      <c r="L413" s="14">
        <v>5.2631578947369997</v>
      </c>
      <c r="M413" s="14">
        <v>2.6315789473679998</v>
      </c>
      <c r="N413" s="23">
        <v>3.947368421053</v>
      </c>
    </row>
    <row r="414" spans="5:14" x14ac:dyDescent="0.3">
      <c r="E414" s="3" t="s">
        <v>245</v>
      </c>
      <c r="F414" s="4"/>
      <c r="G414" s="5">
        <v>191</v>
      </c>
      <c r="H414" s="27">
        <v>14.659685863874</v>
      </c>
      <c r="I414" s="14">
        <v>45.549738219894998</v>
      </c>
      <c r="J414" s="14">
        <v>19.371727748691001</v>
      </c>
      <c r="K414" s="14">
        <v>13.612565445026</v>
      </c>
      <c r="L414" s="14">
        <v>4.7120418848170003</v>
      </c>
      <c r="M414" s="14">
        <v>0.52356020942399994</v>
      </c>
      <c r="N414" s="23">
        <v>1.5706806282720001</v>
      </c>
    </row>
    <row r="415" spans="5:14" x14ac:dyDescent="0.3">
      <c r="E415" s="3" t="s">
        <v>246</v>
      </c>
      <c r="F415" s="4"/>
      <c r="G415" s="5">
        <v>95</v>
      </c>
      <c r="H415" s="27">
        <v>12.631578947368</v>
      </c>
      <c r="I415" s="14">
        <v>43.157894736842003</v>
      </c>
      <c r="J415" s="14">
        <v>20</v>
      </c>
      <c r="K415" s="14">
        <v>10.526315789473999</v>
      </c>
      <c r="L415" s="14">
        <v>6.3157894736840001</v>
      </c>
      <c r="M415" s="14">
        <v>6.3157894736840001</v>
      </c>
      <c r="N415" s="23">
        <v>1.052631578947</v>
      </c>
    </row>
    <row r="416" spans="5:14" ht="25" x14ac:dyDescent="0.3">
      <c r="E416" s="3" t="s">
        <v>247</v>
      </c>
      <c r="F416" s="4"/>
      <c r="G416" s="5">
        <v>580</v>
      </c>
      <c r="H416" s="27">
        <v>30</v>
      </c>
      <c r="I416" s="14">
        <v>44.137931034483003</v>
      </c>
      <c r="J416" s="14">
        <v>16.206896551724</v>
      </c>
      <c r="K416" s="14">
        <v>5.8620689655170004</v>
      </c>
      <c r="L416" s="14">
        <v>2.0689655172410002</v>
      </c>
      <c r="M416" s="14">
        <v>1.0344827586209999</v>
      </c>
      <c r="N416" s="23">
        <v>0.68965517241399998</v>
      </c>
    </row>
    <row r="417" spans="5:14" ht="25" x14ac:dyDescent="0.3">
      <c r="E417" s="3" t="s">
        <v>248</v>
      </c>
      <c r="F417" s="4"/>
      <c r="G417" s="5">
        <v>648</v>
      </c>
      <c r="H417" s="27">
        <v>26.543209876542999</v>
      </c>
      <c r="I417" s="14">
        <v>42.283950617283999</v>
      </c>
      <c r="J417" s="14">
        <v>19.135802469135999</v>
      </c>
      <c r="K417" s="14">
        <v>8.1790123456790003</v>
      </c>
      <c r="L417" s="14">
        <v>1.543209876543</v>
      </c>
      <c r="M417" s="14">
        <v>1.543209876543</v>
      </c>
      <c r="N417" s="23">
        <v>0.77160493827200005</v>
      </c>
    </row>
    <row r="418" spans="5:14" ht="37.5" x14ac:dyDescent="0.3">
      <c r="E418" s="3" t="s">
        <v>249</v>
      </c>
      <c r="F418" s="4"/>
      <c r="G418" s="5">
        <v>54</v>
      </c>
      <c r="H418" s="27">
        <v>25.925925925925998</v>
      </c>
      <c r="I418" s="14">
        <v>46.296296296295999</v>
      </c>
      <c r="J418" s="14">
        <v>12.962962962962999</v>
      </c>
      <c r="K418" s="14">
        <v>7.4074074074069998</v>
      </c>
      <c r="L418" s="14">
        <v>3.7037037037039999</v>
      </c>
      <c r="M418" s="14">
        <v>3.7037037037039999</v>
      </c>
      <c r="N418" s="24">
        <v>0</v>
      </c>
    </row>
    <row r="419" spans="5:14" x14ac:dyDescent="0.3">
      <c r="E419" s="3" t="s">
        <v>250</v>
      </c>
      <c r="F419" s="4"/>
      <c r="G419" s="5">
        <v>91</v>
      </c>
      <c r="H419" s="27">
        <v>19.780219780220001</v>
      </c>
      <c r="I419" s="14">
        <v>42.857142857143003</v>
      </c>
      <c r="J419" s="14">
        <v>21.978021978021999</v>
      </c>
      <c r="K419" s="14">
        <v>9.8901098901100006</v>
      </c>
      <c r="L419" s="14">
        <v>3.2967032967029999</v>
      </c>
      <c r="M419" s="14">
        <v>1.098901098901</v>
      </c>
      <c r="N419" s="23">
        <v>1.098901098901</v>
      </c>
    </row>
    <row r="420" spans="5:14" x14ac:dyDescent="0.3">
      <c r="E420" s="3" t="s">
        <v>251</v>
      </c>
      <c r="F420" s="4"/>
      <c r="G420" s="5">
        <v>92</v>
      </c>
      <c r="H420" s="27">
        <v>19.565217391304</v>
      </c>
      <c r="I420" s="14">
        <v>43.478260869564998</v>
      </c>
      <c r="J420" s="14">
        <v>26.086956521739001</v>
      </c>
      <c r="K420" s="14">
        <v>7.6086956521740001</v>
      </c>
      <c r="L420" s="14">
        <v>2.1739130434780001</v>
      </c>
      <c r="M420" s="14">
        <v>1.086956521739</v>
      </c>
      <c r="N420" s="24">
        <v>0</v>
      </c>
    </row>
    <row r="421" spans="5:14" x14ac:dyDescent="0.3">
      <c r="E421" s="3" t="s">
        <v>252</v>
      </c>
      <c r="F421" s="4"/>
      <c r="G421" s="5">
        <v>7</v>
      </c>
      <c r="H421" s="27">
        <v>14.285714285714</v>
      </c>
      <c r="I421" s="14">
        <v>42.857142857143003</v>
      </c>
      <c r="J421" s="14">
        <v>28.571428571428999</v>
      </c>
      <c r="K421" s="14">
        <v>14.285714285714</v>
      </c>
      <c r="L421" s="16">
        <v>0</v>
      </c>
      <c r="M421" s="16">
        <v>0</v>
      </c>
      <c r="N421" s="24">
        <v>0</v>
      </c>
    </row>
    <row r="422" spans="5:14" ht="25" x14ac:dyDescent="0.3">
      <c r="E422" s="3" t="s">
        <v>253</v>
      </c>
      <c r="F422" s="4"/>
      <c r="G422" s="5">
        <v>107</v>
      </c>
      <c r="H422" s="27">
        <v>38.317757009346003</v>
      </c>
      <c r="I422" s="14">
        <v>40.186915887849999</v>
      </c>
      <c r="J422" s="14">
        <v>14.953271028036999</v>
      </c>
      <c r="K422" s="14">
        <v>1.869158878505</v>
      </c>
      <c r="L422" s="14">
        <v>1.869158878505</v>
      </c>
      <c r="M422" s="14">
        <v>1.869158878505</v>
      </c>
      <c r="N422" s="23">
        <v>0.93457943925200004</v>
      </c>
    </row>
    <row r="423" spans="5:14" ht="25" x14ac:dyDescent="0.3">
      <c r="E423" s="3" t="s">
        <v>254</v>
      </c>
      <c r="F423" s="4"/>
      <c r="G423" s="5">
        <v>85</v>
      </c>
      <c r="H423" s="27">
        <v>32.941176470587997</v>
      </c>
      <c r="I423" s="14">
        <v>40</v>
      </c>
      <c r="J423" s="14">
        <v>14.117647058824</v>
      </c>
      <c r="K423" s="14">
        <v>12.941176470587999</v>
      </c>
      <c r="L423" s="16">
        <v>0</v>
      </c>
      <c r="M423" s="16">
        <v>0</v>
      </c>
      <c r="N423" s="24">
        <v>0</v>
      </c>
    </row>
    <row r="424" spans="5:14" ht="37.5" x14ac:dyDescent="0.3">
      <c r="E424" s="3" t="s">
        <v>255</v>
      </c>
      <c r="F424" s="4"/>
      <c r="G424" s="5">
        <v>11</v>
      </c>
      <c r="H424" s="27">
        <v>36.363636363635997</v>
      </c>
      <c r="I424" s="14">
        <v>54.545454545455001</v>
      </c>
      <c r="J424" s="16">
        <v>0</v>
      </c>
      <c r="K424" s="16">
        <v>0</v>
      </c>
      <c r="L424" s="16">
        <v>0</v>
      </c>
      <c r="M424" s="14">
        <v>9.0909090909089993</v>
      </c>
      <c r="N424" s="24">
        <v>0</v>
      </c>
    </row>
    <row r="425" spans="5:14" x14ac:dyDescent="0.3">
      <c r="E425" s="3" t="s">
        <v>256</v>
      </c>
      <c r="F425" s="4"/>
      <c r="G425" s="5">
        <v>28</v>
      </c>
      <c r="H425" s="27">
        <v>21.428571428571001</v>
      </c>
      <c r="I425" s="14">
        <v>35.714285714286</v>
      </c>
      <c r="J425" s="14">
        <v>17.857142857143</v>
      </c>
      <c r="K425" s="14">
        <v>7.1428571428570002</v>
      </c>
      <c r="L425" s="14">
        <v>14.285714285714</v>
      </c>
      <c r="M425" s="14">
        <v>3.5714285714290002</v>
      </c>
      <c r="N425" s="24">
        <v>0</v>
      </c>
    </row>
    <row r="426" spans="5:14" x14ac:dyDescent="0.3">
      <c r="E426" s="3" t="s">
        <v>257</v>
      </c>
      <c r="F426" s="4"/>
      <c r="G426" s="5">
        <v>7</v>
      </c>
      <c r="H426" s="30">
        <v>0</v>
      </c>
      <c r="I426" s="14">
        <v>42.857142857143003</v>
      </c>
      <c r="J426" s="16">
        <v>0</v>
      </c>
      <c r="K426" s="14">
        <v>28.571428571428999</v>
      </c>
      <c r="L426" s="14">
        <v>14.285714285714</v>
      </c>
      <c r="M426" s="16">
        <v>0</v>
      </c>
      <c r="N426" s="23">
        <v>14.285714285714</v>
      </c>
    </row>
    <row r="427" spans="5:14" x14ac:dyDescent="0.3">
      <c r="E427" s="3" t="s">
        <v>258</v>
      </c>
      <c r="F427" s="4"/>
      <c r="G427" s="5">
        <v>298</v>
      </c>
      <c r="H427" s="27">
        <v>12.751677852348999</v>
      </c>
      <c r="I427" s="14">
        <v>26.845637583893001</v>
      </c>
      <c r="J427" s="14">
        <v>28.859060402685</v>
      </c>
      <c r="K427" s="14">
        <v>18.791946308724999</v>
      </c>
      <c r="L427" s="14">
        <v>12.080536912752001</v>
      </c>
      <c r="M427" s="14">
        <v>0.67114093959700005</v>
      </c>
      <c r="N427" s="24">
        <v>0</v>
      </c>
    </row>
    <row r="428" spans="5:14" ht="25" x14ac:dyDescent="0.3">
      <c r="E428" s="3" t="s">
        <v>259</v>
      </c>
      <c r="F428" s="4"/>
      <c r="G428" s="5">
        <v>0</v>
      </c>
      <c r="H428" s="30">
        <v>0</v>
      </c>
      <c r="I428" s="16">
        <v>0</v>
      </c>
      <c r="J428" s="16">
        <v>0</v>
      </c>
      <c r="K428" s="16">
        <v>0</v>
      </c>
      <c r="L428" s="16">
        <v>0</v>
      </c>
      <c r="M428" s="16">
        <v>0</v>
      </c>
      <c r="N428" s="24">
        <v>0</v>
      </c>
    </row>
    <row r="429" spans="5:14" ht="25" x14ac:dyDescent="0.3">
      <c r="E429" s="3" t="s">
        <v>260</v>
      </c>
      <c r="F429" s="4"/>
      <c r="G429" s="5">
        <v>0</v>
      </c>
      <c r="H429" s="30">
        <v>0</v>
      </c>
      <c r="I429" s="16">
        <v>0</v>
      </c>
      <c r="J429" s="16">
        <v>0</v>
      </c>
      <c r="K429" s="16">
        <v>0</v>
      </c>
      <c r="L429" s="16">
        <v>0</v>
      </c>
      <c r="M429" s="16">
        <v>0</v>
      </c>
      <c r="N429" s="24">
        <v>0</v>
      </c>
    </row>
    <row r="430" spans="5:14" ht="37.5" x14ac:dyDescent="0.3">
      <c r="E430" s="3" t="s">
        <v>261</v>
      </c>
      <c r="F430" s="4"/>
      <c r="G430" s="5">
        <v>0</v>
      </c>
      <c r="H430" s="30">
        <v>0</v>
      </c>
      <c r="I430" s="16">
        <v>0</v>
      </c>
      <c r="J430" s="16">
        <v>0</v>
      </c>
      <c r="K430" s="16">
        <v>0</v>
      </c>
      <c r="L430" s="16">
        <v>0</v>
      </c>
      <c r="M430" s="16">
        <v>0</v>
      </c>
      <c r="N430" s="24">
        <v>0</v>
      </c>
    </row>
    <row r="431" spans="5:14" x14ac:dyDescent="0.3">
      <c r="E431" s="3" t="s">
        <v>262</v>
      </c>
      <c r="F431" s="4"/>
      <c r="G431" s="5">
        <v>0</v>
      </c>
      <c r="H431" s="30">
        <v>0</v>
      </c>
      <c r="I431" s="16">
        <v>0</v>
      </c>
      <c r="J431" s="16">
        <v>0</v>
      </c>
      <c r="K431" s="16">
        <v>0</v>
      </c>
      <c r="L431" s="16">
        <v>0</v>
      </c>
      <c r="M431" s="16">
        <v>0</v>
      </c>
      <c r="N431" s="24">
        <v>0</v>
      </c>
    </row>
    <row r="432" spans="5:14" x14ac:dyDescent="0.3">
      <c r="E432" s="3" t="s">
        <v>263</v>
      </c>
      <c r="F432" s="4"/>
      <c r="G432" s="5">
        <v>0</v>
      </c>
      <c r="H432" s="30">
        <v>0</v>
      </c>
      <c r="I432" s="16">
        <v>0</v>
      </c>
      <c r="J432" s="16">
        <v>0</v>
      </c>
      <c r="K432" s="16">
        <v>0</v>
      </c>
      <c r="L432" s="16">
        <v>0</v>
      </c>
      <c r="M432" s="16">
        <v>0</v>
      </c>
      <c r="N432" s="24">
        <v>0</v>
      </c>
    </row>
    <row r="433" spans="5:14" x14ac:dyDescent="0.3">
      <c r="E433" s="3" t="s">
        <v>264</v>
      </c>
      <c r="F433" s="4"/>
      <c r="G433" s="5">
        <v>1576</v>
      </c>
      <c r="H433" s="27">
        <v>13.959390862944</v>
      </c>
      <c r="I433" s="14">
        <v>27.664974619289001</v>
      </c>
      <c r="J433" s="14">
        <v>30.647208121826999</v>
      </c>
      <c r="K433" s="14">
        <v>15.164974619289</v>
      </c>
      <c r="L433" s="14">
        <v>11.611675126904</v>
      </c>
      <c r="M433" s="14">
        <v>0.95177664974599996</v>
      </c>
      <c r="N433" s="24">
        <v>0</v>
      </c>
    </row>
    <row r="434" spans="5:14" ht="25" x14ac:dyDescent="0.3">
      <c r="E434" s="3" t="s">
        <v>265</v>
      </c>
      <c r="F434" s="4"/>
      <c r="G434" s="5">
        <v>223</v>
      </c>
      <c r="H434" s="27">
        <v>15.2466367713</v>
      </c>
      <c r="I434" s="14">
        <v>25.560538116591999</v>
      </c>
      <c r="J434" s="14">
        <v>29.596412556053998</v>
      </c>
      <c r="K434" s="14">
        <v>17.040358744395</v>
      </c>
      <c r="L434" s="14">
        <v>12.107623318386</v>
      </c>
      <c r="M434" s="14">
        <v>0.44843049327399997</v>
      </c>
      <c r="N434" s="24">
        <v>0</v>
      </c>
    </row>
    <row r="435" spans="5:14" ht="25" x14ac:dyDescent="0.3">
      <c r="E435" s="3" t="s">
        <v>266</v>
      </c>
      <c r="F435" s="4"/>
      <c r="G435" s="5">
        <v>278</v>
      </c>
      <c r="H435" s="27">
        <v>11.510791366906</v>
      </c>
      <c r="I435" s="14">
        <v>25.899280575540001</v>
      </c>
      <c r="J435" s="14">
        <v>32.733812949639997</v>
      </c>
      <c r="K435" s="14">
        <v>18.345323741007</v>
      </c>
      <c r="L435" s="14">
        <v>10.431654676259001</v>
      </c>
      <c r="M435" s="14">
        <v>0.71942446043200003</v>
      </c>
      <c r="N435" s="23">
        <v>0.35971223021600002</v>
      </c>
    </row>
    <row r="436" spans="5:14" ht="37.5" x14ac:dyDescent="0.3">
      <c r="E436" s="3" t="s">
        <v>267</v>
      </c>
      <c r="F436" s="4"/>
      <c r="G436" s="5">
        <v>65</v>
      </c>
      <c r="H436" s="27">
        <v>26.153846153846001</v>
      </c>
      <c r="I436" s="14">
        <v>29.230769230768999</v>
      </c>
      <c r="J436" s="14">
        <v>21.538461538461998</v>
      </c>
      <c r="K436" s="14">
        <v>12.307692307691999</v>
      </c>
      <c r="L436" s="14">
        <v>9.2307692307690008</v>
      </c>
      <c r="M436" s="16">
        <v>0</v>
      </c>
      <c r="N436" s="23">
        <v>1.538461538462</v>
      </c>
    </row>
    <row r="437" spans="5:14" x14ac:dyDescent="0.3">
      <c r="E437" s="3" t="s">
        <v>268</v>
      </c>
      <c r="F437" s="4"/>
      <c r="G437" s="5">
        <v>0</v>
      </c>
      <c r="H437" s="30">
        <v>0</v>
      </c>
      <c r="I437" s="16">
        <v>0</v>
      </c>
      <c r="J437" s="16">
        <v>0</v>
      </c>
      <c r="K437" s="16">
        <v>0</v>
      </c>
      <c r="L437" s="16">
        <v>0</v>
      </c>
      <c r="M437" s="16">
        <v>0</v>
      </c>
      <c r="N437" s="24">
        <v>0</v>
      </c>
    </row>
    <row r="438" spans="5:14" x14ac:dyDescent="0.3">
      <c r="E438" s="3" t="s">
        <v>269</v>
      </c>
      <c r="F438" s="4"/>
      <c r="G438" s="5">
        <v>2</v>
      </c>
      <c r="H438" s="27">
        <v>50</v>
      </c>
      <c r="I438" s="16">
        <v>0</v>
      </c>
      <c r="J438" s="16">
        <v>0</v>
      </c>
      <c r="K438" s="16">
        <v>0</v>
      </c>
      <c r="L438" s="14">
        <v>50</v>
      </c>
      <c r="M438" s="16">
        <v>0</v>
      </c>
      <c r="N438" s="24">
        <v>0</v>
      </c>
    </row>
    <row r="439" spans="5:14" x14ac:dyDescent="0.3">
      <c r="E439" s="3" t="s">
        <v>270</v>
      </c>
      <c r="F439" s="4"/>
      <c r="G439" s="5">
        <v>1111</v>
      </c>
      <c r="H439" s="27">
        <v>12.871287128713</v>
      </c>
      <c r="I439" s="14">
        <v>25.922592259226001</v>
      </c>
      <c r="J439" s="14">
        <v>34.113411341133997</v>
      </c>
      <c r="K439" s="14">
        <v>15.481548154815</v>
      </c>
      <c r="L439" s="14">
        <v>10.35103510351</v>
      </c>
      <c r="M439" s="14">
        <v>1.0801080108009999</v>
      </c>
      <c r="N439" s="23">
        <v>0.18001800179999999</v>
      </c>
    </row>
    <row r="440" spans="5:14" ht="25" x14ac:dyDescent="0.3">
      <c r="E440" s="3" t="s">
        <v>271</v>
      </c>
      <c r="F440" s="4"/>
      <c r="G440" s="5">
        <v>1591</v>
      </c>
      <c r="H440" s="27">
        <v>16.279069767442</v>
      </c>
      <c r="I440" s="14">
        <v>30.546825895663002</v>
      </c>
      <c r="J440" s="14">
        <v>27.404148334380999</v>
      </c>
      <c r="K440" s="14">
        <v>16.279069767442</v>
      </c>
      <c r="L440" s="14">
        <v>8.6737900691390006</v>
      </c>
      <c r="M440" s="14">
        <v>0.81709616593300005</v>
      </c>
      <c r="N440" s="24">
        <v>0</v>
      </c>
    </row>
    <row r="441" spans="5:14" ht="25" x14ac:dyDescent="0.3">
      <c r="E441" s="3" t="s">
        <v>272</v>
      </c>
      <c r="F441" s="4"/>
      <c r="G441" s="5">
        <v>2111</v>
      </c>
      <c r="H441" s="27">
        <v>14.495499763145</v>
      </c>
      <c r="I441" s="14">
        <v>27.001421127427999</v>
      </c>
      <c r="J441" s="14">
        <v>28.517290383704001</v>
      </c>
      <c r="K441" s="14">
        <v>17.527238275698998</v>
      </c>
      <c r="L441" s="14">
        <v>11.321648507816001</v>
      </c>
      <c r="M441" s="14">
        <v>1.0421601136900001</v>
      </c>
      <c r="N441" s="23">
        <v>9.4741828516999999E-2</v>
      </c>
    </row>
    <row r="442" spans="5:14" ht="37.5" x14ac:dyDescent="0.3">
      <c r="E442" s="3" t="s">
        <v>273</v>
      </c>
      <c r="F442" s="4"/>
      <c r="G442" s="5">
        <v>410</v>
      </c>
      <c r="H442" s="27">
        <v>20</v>
      </c>
      <c r="I442" s="14">
        <v>31.951219512194999</v>
      </c>
      <c r="J442" s="14">
        <v>23.658536585366001</v>
      </c>
      <c r="K442" s="14">
        <v>14.390243902439</v>
      </c>
      <c r="L442" s="14">
        <v>8.0487804878050007</v>
      </c>
      <c r="M442" s="14">
        <v>1.7073170731709999</v>
      </c>
      <c r="N442" s="23">
        <v>0.243902439024</v>
      </c>
    </row>
    <row r="443" spans="5:14" x14ac:dyDescent="0.3">
      <c r="E443" s="3" t="s">
        <v>274</v>
      </c>
      <c r="F443" s="4"/>
      <c r="G443" s="5">
        <v>3</v>
      </c>
      <c r="H443" s="30">
        <v>0</v>
      </c>
      <c r="I443" s="16">
        <v>0</v>
      </c>
      <c r="J443" s="16">
        <v>0</v>
      </c>
      <c r="K443" s="14">
        <v>33.333333333333002</v>
      </c>
      <c r="L443" s="14">
        <v>66.666666666666998</v>
      </c>
      <c r="M443" s="16">
        <v>0</v>
      </c>
      <c r="N443" s="24">
        <v>0</v>
      </c>
    </row>
    <row r="444" spans="5:14" x14ac:dyDescent="0.3">
      <c r="E444" s="3" t="s">
        <v>275</v>
      </c>
      <c r="F444" s="4"/>
      <c r="G444" s="5">
        <v>67</v>
      </c>
      <c r="H444" s="27">
        <v>10.447761194030001</v>
      </c>
      <c r="I444" s="14">
        <v>23.880597014925002</v>
      </c>
      <c r="J444" s="14">
        <v>28.358208955224001</v>
      </c>
      <c r="K444" s="14">
        <v>16.417910447760999</v>
      </c>
      <c r="L444" s="14">
        <v>19.402985074627001</v>
      </c>
      <c r="M444" s="14">
        <v>1.492537313433</v>
      </c>
      <c r="N444" s="24">
        <v>0</v>
      </c>
    </row>
    <row r="445" spans="5:14" x14ac:dyDescent="0.3">
      <c r="E445" s="3" t="s">
        <v>276</v>
      </c>
      <c r="F445" s="4"/>
      <c r="G445" s="5">
        <v>846</v>
      </c>
      <c r="H445" s="27">
        <v>13.71158392435</v>
      </c>
      <c r="I445" s="14">
        <v>30.496453900709</v>
      </c>
      <c r="J445" s="14">
        <v>28.959810874704001</v>
      </c>
      <c r="K445" s="14">
        <v>16.075650118203001</v>
      </c>
      <c r="L445" s="14">
        <v>9.3380614657209993</v>
      </c>
      <c r="M445" s="14">
        <v>1.1820330969270001</v>
      </c>
      <c r="N445" s="23">
        <v>0.23640661938499999</v>
      </c>
    </row>
    <row r="446" spans="5:14" ht="25" x14ac:dyDescent="0.3">
      <c r="E446" s="3" t="s">
        <v>277</v>
      </c>
      <c r="F446" s="4"/>
      <c r="G446" s="5">
        <v>2206</v>
      </c>
      <c r="H446" s="27">
        <v>18.902991840435</v>
      </c>
      <c r="I446" s="14">
        <v>33.726201269265999</v>
      </c>
      <c r="J446" s="14">
        <v>25.430643699002999</v>
      </c>
      <c r="K446" s="14">
        <v>12.783318223027999</v>
      </c>
      <c r="L446" s="14">
        <v>7.252946509519</v>
      </c>
      <c r="M446" s="14">
        <v>1.495920217588</v>
      </c>
      <c r="N446" s="23">
        <v>0.40797824115999998</v>
      </c>
    </row>
    <row r="447" spans="5:14" ht="25" x14ac:dyDescent="0.3">
      <c r="E447" s="3" t="s">
        <v>278</v>
      </c>
      <c r="F447" s="4"/>
      <c r="G447" s="5">
        <v>4808</v>
      </c>
      <c r="H447" s="27">
        <v>18.053244592346001</v>
      </c>
      <c r="I447" s="14">
        <v>31.905158069883999</v>
      </c>
      <c r="J447" s="14">
        <v>26.580698835275001</v>
      </c>
      <c r="K447" s="14">
        <v>13.727121464226</v>
      </c>
      <c r="L447" s="14">
        <v>7.7995008319470003</v>
      </c>
      <c r="M447" s="14">
        <v>1.559900166389</v>
      </c>
      <c r="N447" s="23">
        <v>0.374376039933</v>
      </c>
    </row>
    <row r="448" spans="5:14" ht="37.5" x14ac:dyDescent="0.3">
      <c r="E448" s="3" t="s">
        <v>279</v>
      </c>
      <c r="F448" s="4"/>
      <c r="G448" s="5">
        <v>791</v>
      </c>
      <c r="H448" s="27">
        <v>20.733249051832999</v>
      </c>
      <c r="I448" s="14">
        <v>31.352718078382001</v>
      </c>
      <c r="J448" s="14">
        <v>27.180783817952001</v>
      </c>
      <c r="K448" s="14">
        <v>10.998735777497</v>
      </c>
      <c r="L448" s="14">
        <v>6.5739570164350001</v>
      </c>
      <c r="M448" s="14">
        <v>2.9077117572689999</v>
      </c>
      <c r="N448" s="23">
        <v>0.25284450063199998</v>
      </c>
    </row>
    <row r="449" spans="5:14" x14ac:dyDescent="0.3">
      <c r="E449" s="3" t="s">
        <v>280</v>
      </c>
      <c r="F449" s="4"/>
      <c r="G449" s="5">
        <v>49</v>
      </c>
      <c r="H449" s="27">
        <v>14.285714285714</v>
      </c>
      <c r="I449" s="14">
        <v>32.653061224490003</v>
      </c>
      <c r="J449" s="14">
        <v>20.408163265306001</v>
      </c>
      <c r="K449" s="14">
        <v>10.204081632653001</v>
      </c>
      <c r="L449" s="14">
        <v>20.408163265306001</v>
      </c>
      <c r="M449" s="16">
        <v>0</v>
      </c>
      <c r="N449" s="23">
        <v>2.040816326531</v>
      </c>
    </row>
    <row r="450" spans="5:14" x14ac:dyDescent="0.3">
      <c r="E450" s="3" t="s">
        <v>281</v>
      </c>
      <c r="F450" s="4"/>
      <c r="G450" s="5">
        <v>342</v>
      </c>
      <c r="H450" s="27">
        <v>15.789473684211</v>
      </c>
      <c r="I450" s="14">
        <v>27.777777777777999</v>
      </c>
      <c r="J450" s="14">
        <v>25.730994152047</v>
      </c>
      <c r="K450" s="14">
        <v>17.836257309941999</v>
      </c>
      <c r="L450" s="14">
        <v>11.695906432749</v>
      </c>
      <c r="M450" s="14">
        <v>1.1695906432750001</v>
      </c>
      <c r="N450" s="24">
        <v>0</v>
      </c>
    </row>
    <row r="451" spans="5:14" x14ac:dyDescent="0.3">
      <c r="E451" s="3" t="s">
        <v>282</v>
      </c>
      <c r="F451" s="4"/>
      <c r="G451" s="5">
        <v>657</v>
      </c>
      <c r="H451" s="27">
        <v>14.611872146119</v>
      </c>
      <c r="I451" s="14">
        <v>29.832572298325999</v>
      </c>
      <c r="J451" s="14">
        <v>29.680365296803998</v>
      </c>
      <c r="K451" s="14">
        <v>13.698630136986001</v>
      </c>
      <c r="L451" s="14">
        <v>9.1324200913240006</v>
      </c>
      <c r="M451" s="14">
        <v>2.2831050228310001</v>
      </c>
      <c r="N451" s="23">
        <v>0.76103500760999998</v>
      </c>
    </row>
    <row r="452" spans="5:14" ht="25" x14ac:dyDescent="0.3">
      <c r="E452" s="3" t="s">
        <v>283</v>
      </c>
      <c r="F452" s="4"/>
      <c r="G452" s="5">
        <v>1327</v>
      </c>
      <c r="H452" s="27">
        <v>20.271288620949999</v>
      </c>
      <c r="I452" s="14">
        <v>33.911077618688999</v>
      </c>
      <c r="J452" s="14">
        <v>24.491333835719999</v>
      </c>
      <c r="K452" s="14">
        <v>11.906556141673001</v>
      </c>
      <c r="L452" s="14">
        <v>6.7068575734740001</v>
      </c>
      <c r="M452" s="14">
        <v>2.41145440844</v>
      </c>
      <c r="N452" s="23">
        <v>0.301431801055</v>
      </c>
    </row>
    <row r="453" spans="5:14" ht="25" x14ac:dyDescent="0.3">
      <c r="E453" s="3" t="s">
        <v>284</v>
      </c>
      <c r="F453" s="4"/>
      <c r="G453" s="5">
        <v>4597</v>
      </c>
      <c r="H453" s="27">
        <v>17.772460300195998</v>
      </c>
      <c r="I453" s="14">
        <v>33.108549053730997</v>
      </c>
      <c r="J453" s="14">
        <v>27.017620187079</v>
      </c>
      <c r="K453" s="14">
        <v>12.160104415923</v>
      </c>
      <c r="L453" s="14">
        <v>7.309114639983</v>
      </c>
      <c r="M453" s="14">
        <v>2.1970850554710002</v>
      </c>
      <c r="N453" s="23">
        <v>0.435066347618</v>
      </c>
    </row>
    <row r="454" spans="5:14" ht="37.5" x14ac:dyDescent="0.3">
      <c r="E454" s="3" t="s">
        <v>285</v>
      </c>
      <c r="F454" s="4"/>
      <c r="G454" s="5">
        <v>588</v>
      </c>
      <c r="H454" s="27">
        <v>17.346938775510001</v>
      </c>
      <c r="I454" s="14">
        <v>37.755102040815999</v>
      </c>
      <c r="J454" s="14">
        <v>25.510204081632999</v>
      </c>
      <c r="K454" s="14">
        <v>11.904761904761999</v>
      </c>
      <c r="L454" s="14">
        <v>5.2721088435369996</v>
      </c>
      <c r="M454" s="14">
        <v>2.040816326531</v>
      </c>
      <c r="N454" s="23">
        <v>0.17006802721100001</v>
      </c>
    </row>
    <row r="455" spans="5:14" x14ac:dyDescent="0.3">
      <c r="E455" s="3" t="s">
        <v>286</v>
      </c>
      <c r="F455" s="4"/>
      <c r="G455" s="5">
        <v>173</v>
      </c>
      <c r="H455" s="27">
        <v>12.716763005780001</v>
      </c>
      <c r="I455" s="14">
        <v>28.901734104046</v>
      </c>
      <c r="J455" s="14">
        <v>33.526011560694002</v>
      </c>
      <c r="K455" s="14">
        <v>11.560693641618</v>
      </c>
      <c r="L455" s="14">
        <v>10.404624277457</v>
      </c>
      <c r="M455" s="14">
        <v>2.3121387283239998</v>
      </c>
      <c r="N455" s="23">
        <v>0.57803468208099995</v>
      </c>
    </row>
    <row r="456" spans="5:14" x14ac:dyDescent="0.3">
      <c r="E456" s="3" t="s">
        <v>287</v>
      </c>
      <c r="F456" s="4"/>
      <c r="G456" s="5">
        <v>545</v>
      </c>
      <c r="H456" s="27">
        <v>12.293577981651</v>
      </c>
      <c r="I456" s="14">
        <v>29.724770642201999</v>
      </c>
      <c r="J456" s="14">
        <v>32.293577981650998</v>
      </c>
      <c r="K456" s="14">
        <v>12.660550458715999</v>
      </c>
      <c r="L456" s="14">
        <v>10.45871559633</v>
      </c>
      <c r="M456" s="14">
        <v>2.018348623853</v>
      </c>
      <c r="N456" s="23">
        <v>0.55045871559600001</v>
      </c>
    </row>
    <row r="457" spans="5:14" x14ac:dyDescent="0.3">
      <c r="E457" s="3" t="s">
        <v>288</v>
      </c>
      <c r="F457" s="4"/>
      <c r="G457" s="5">
        <v>240</v>
      </c>
      <c r="H457" s="27">
        <v>19.583333333333002</v>
      </c>
      <c r="I457" s="14">
        <v>35</v>
      </c>
      <c r="J457" s="14">
        <v>25.833333333333002</v>
      </c>
      <c r="K457" s="14">
        <v>8.75</v>
      </c>
      <c r="L457" s="14">
        <v>7.083333333333</v>
      </c>
      <c r="M457" s="14">
        <v>2.5</v>
      </c>
      <c r="N457" s="23">
        <v>1.25</v>
      </c>
    </row>
    <row r="458" spans="5:14" ht="25" x14ac:dyDescent="0.3">
      <c r="E458" s="3" t="s">
        <v>289</v>
      </c>
      <c r="F458" s="4"/>
      <c r="G458" s="5">
        <v>418</v>
      </c>
      <c r="H458" s="27">
        <v>21.531100478469</v>
      </c>
      <c r="I458" s="14">
        <v>41.148325358851999</v>
      </c>
      <c r="J458" s="14">
        <v>22.488038277512</v>
      </c>
      <c r="K458" s="14">
        <v>8.8516746411479996</v>
      </c>
      <c r="L458" s="14">
        <v>2.870813397129</v>
      </c>
      <c r="M458" s="14">
        <v>3.1100478468900001</v>
      </c>
      <c r="N458" s="24">
        <v>0</v>
      </c>
    </row>
    <row r="459" spans="5:14" ht="25" x14ac:dyDescent="0.3">
      <c r="E459" s="3" t="s">
        <v>290</v>
      </c>
      <c r="F459" s="4"/>
      <c r="G459" s="5">
        <v>1572</v>
      </c>
      <c r="H459" s="27">
        <v>22.010178117048</v>
      </c>
      <c r="I459" s="14">
        <v>37.531806615775999</v>
      </c>
      <c r="J459" s="14">
        <v>24.745547073790998</v>
      </c>
      <c r="K459" s="14">
        <v>9.4147582697200001</v>
      </c>
      <c r="L459" s="14">
        <v>4.1348600508909996</v>
      </c>
      <c r="M459" s="14">
        <v>1.781170483461</v>
      </c>
      <c r="N459" s="23">
        <v>0.38167938931299999</v>
      </c>
    </row>
    <row r="460" spans="5:14" ht="37.5" x14ac:dyDescent="0.3">
      <c r="E460" s="3" t="s">
        <v>291</v>
      </c>
      <c r="F460" s="4"/>
      <c r="G460" s="5">
        <v>168</v>
      </c>
      <c r="H460" s="27">
        <v>20.833333333333002</v>
      </c>
      <c r="I460" s="14">
        <v>46.428571428570997</v>
      </c>
      <c r="J460" s="14">
        <v>17.261904761905001</v>
      </c>
      <c r="K460" s="14">
        <v>7.1428571428570002</v>
      </c>
      <c r="L460" s="14">
        <v>6.5476190476190004</v>
      </c>
      <c r="M460" s="14">
        <v>1.785714285714</v>
      </c>
      <c r="N460" s="24">
        <v>0</v>
      </c>
    </row>
    <row r="461" spans="5:14" x14ac:dyDescent="0.3">
      <c r="E461" s="3" t="s">
        <v>292</v>
      </c>
      <c r="F461" s="4"/>
      <c r="G461" s="5">
        <v>186</v>
      </c>
      <c r="H461" s="27">
        <v>16.129032258064999</v>
      </c>
      <c r="I461" s="14">
        <v>33.333333333333002</v>
      </c>
      <c r="J461" s="14">
        <v>25.806451612903</v>
      </c>
      <c r="K461" s="14">
        <v>12.903225806451999</v>
      </c>
      <c r="L461" s="14">
        <v>8.6021505376339995</v>
      </c>
      <c r="M461" s="14">
        <v>2.6881720430109999</v>
      </c>
      <c r="N461" s="23">
        <v>0.53763440860199996</v>
      </c>
    </row>
    <row r="462" spans="5:14" x14ac:dyDescent="0.3">
      <c r="E462" s="3" t="s">
        <v>293</v>
      </c>
      <c r="F462" s="4"/>
      <c r="G462" s="5">
        <v>279</v>
      </c>
      <c r="H462" s="27">
        <v>19.713261648745998</v>
      </c>
      <c r="I462" s="14">
        <v>32.258064516128997</v>
      </c>
      <c r="J462" s="14">
        <v>27.598566308243999</v>
      </c>
      <c r="K462" s="14">
        <v>10.035842293907001</v>
      </c>
      <c r="L462" s="14">
        <v>8.6021505376339995</v>
      </c>
      <c r="M462" s="14">
        <v>0.35842293906799999</v>
      </c>
      <c r="N462" s="23">
        <v>1.433691756272</v>
      </c>
    </row>
    <row r="463" spans="5:14" x14ac:dyDescent="0.3">
      <c r="E463" s="3" t="s">
        <v>294</v>
      </c>
      <c r="F463" s="4"/>
      <c r="G463" s="5">
        <v>66</v>
      </c>
      <c r="H463" s="27">
        <v>27.272727272727</v>
      </c>
      <c r="I463" s="14">
        <v>28.787878787878999</v>
      </c>
      <c r="J463" s="14">
        <v>25.757575757575999</v>
      </c>
      <c r="K463" s="14">
        <v>15.151515151515</v>
      </c>
      <c r="L463" s="14">
        <v>1.5151515151520001</v>
      </c>
      <c r="M463" s="16">
        <v>0</v>
      </c>
      <c r="N463" s="23">
        <v>1.5151515151520001</v>
      </c>
    </row>
    <row r="464" spans="5:14" ht="25" x14ac:dyDescent="0.3">
      <c r="E464" s="3" t="s">
        <v>295</v>
      </c>
      <c r="F464" s="4"/>
      <c r="G464" s="5">
        <v>110</v>
      </c>
      <c r="H464" s="27">
        <v>28.181818181817999</v>
      </c>
      <c r="I464" s="14">
        <v>42.727272727272997</v>
      </c>
      <c r="J464" s="14">
        <v>23.636363636363999</v>
      </c>
      <c r="K464" s="14">
        <v>1.818181818182</v>
      </c>
      <c r="L464" s="14">
        <v>0.90909090909099999</v>
      </c>
      <c r="M464" s="14">
        <v>2.7272727272730002</v>
      </c>
      <c r="N464" s="24">
        <v>0</v>
      </c>
    </row>
    <row r="465" spans="5:14" ht="25" x14ac:dyDescent="0.3">
      <c r="E465" s="3" t="s">
        <v>296</v>
      </c>
      <c r="F465" s="4"/>
      <c r="G465" s="5">
        <v>407</v>
      </c>
      <c r="H465" s="27">
        <v>26.044226044226001</v>
      </c>
      <c r="I465" s="14">
        <v>41.031941031941003</v>
      </c>
      <c r="J465" s="14">
        <v>22.113022113022001</v>
      </c>
      <c r="K465" s="14">
        <v>6.6339066339070003</v>
      </c>
      <c r="L465" s="14">
        <v>2.7027027027030002</v>
      </c>
      <c r="M465" s="14">
        <v>1.228501228501</v>
      </c>
      <c r="N465" s="23">
        <v>0.24570024569999999</v>
      </c>
    </row>
    <row r="466" spans="5:14" ht="37.5" x14ac:dyDescent="0.3">
      <c r="E466" s="3" t="s">
        <v>297</v>
      </c>
      <c r="F466" s="4"/>
      <c r="G466" s="5">
        <v>43</v>
      </c>
      <c r="H466" s="27">
        <v>23.255813953488001</v>
      </c>
      <c r="I466" s="14">
        <v>46.511627906976997</v>
      </c>
      <c r="J466" s="14">
        <v>16.279069767442</v>
      </c>
      <c r="K466" s="14">
        <v>9.3023255813949994</v>
      </c>
      <c r="L466" s="14">
        <v>2.3255813953489999</v>
      </c>
      <c r="M466" s="14">
        <v>2.3255813953489999</v>
      </c>
      <c r="N466" s="24">
        <v>0</v>
      </c>
    </row>
    <row r="467" spans="5:14" x14ac:dyDescent="0.3">
      <c r="E467" s="3" t="s">
        <v>298</v>
      </c>
      <c r="F467" s="4"/>
      <c r="G467" s="5">
        <v>158</v>
      </c>
      <c r="H467" s="27">
        <v>13.291139240506</v>
      </c>
      <c r="I467" s="14">
        <v>37.974683544304</v>
      </c>
      <c r="J467" s="14">
        <v>24.050632911392</v>
      </c>
      <c r="K467" s="14">
        <v>13.291139240506</v>
      </c>
      <c r="L467" s="14">
        <v>6.9620253164559998</v>
      </c>
      <c r="M467" s="14">
        <v>1.8987341772149999</v>
      </c>
      <c r="N467" s="23">
        <v>2.5316455696200002</v>
      </c>
    </row>
    <row r="468" spans="5:14" x14ac:dyDescent="0.3">
      <c r="E468" s="3" t="s">
        <v>299</v>
      </c>
      <c r="F468" s="4"/>
      <c r="G468" s="5">
        <v>109</v>
      </c>
      <c r="H468" s="27">
        <v>22.935779816514</v>
      </c>
      <c r="I468" s="14">
        <v>34.862385321101002</v>
      </c>
      <c r="J468" s="14">
        <v>27.522935779817001</v>
      </c>
      <c r="K468" s="14">
        <v>10.091743119266001</v>
      </c>
      <c r="L468" s="14">
        <v>4.5871559633030001</v>
      </c>
      <c r="M468" s="16">
        <v>0</v>
      </c>
      <c r="N468" s="24">
        <v>0</v>
      </c>
    </row>
    <row r="469" spans="5:14" x14ac:dyDescent="0.3">
      <c r="E469" s="3" t="s">
        <v>300</v>
      </c>
      <c r="F469" s="4"/>
      <c r="G469" s="5">
        <v>15</v>
      </c>
      <c r="H469" s="27">
        <v>33.333333333333002</v>
      </c>
      <c r="I469" s="14">
        <v>46.666666666666998</v>
      </c>
      <c r="J469" s="16">
        <v>0</v>
      </c>
      <c r="K469" s="14">
        <v>20</v>
      </c>
      <c r="L469" s="16">
        <v>0</v>
      </c>
      <c r="M469" s="16">
        <v>0</v>
      </c>
      <c r="N469" s="24">
        <v>0</v>
      </c>
    </row>
    <row r="470" spans="5:14" ht="25" x14ac:dyDescent="0.3">
      <c r="E470" s="3" t="s">
        <v>301</v>
      </c>
      <c r="F470" s="4"/>
      <c r="G470" s="5">
        <v>12</v>
      </c>
      <c r="H470" s="27">
        <v>25</v>
      </c>
      <c r="I470" s="14">
        <v>41.666666666666998</v>
      </c>
      <c r="J470" s="14">
        <v>16.666666666666998</v>
      </c>
      <c r="K470" s="14">
        <v>16.666666666666998</v>
      </c>
      <c r="L470" s="16">
        <v>0</v>
      </c>
      <c r="M470" s="16">
        <v>0</v>
      </c>
      <c r="N470" s="24">
        <v>0</v>
      </c>
    </row>
    <row r="471" spans="5:14" ht="25" x14ac:dyDescent="0.3">
      <c r="E471" s="3" t="s">
        <v>302</v>
      </c>
      <c r="F471" s="4"/>
      <c r="G471" s="5">
        <v>35</v>
      </c>
      <c r="H471" s="27">
        <v>34.285714285714</v>
      </c>
      <c r="I471" s="14">
        <v>45.714285714286</v>
      </c>
      <c r="J471" s="14">
        <v>17.142857142857</v>
      </c>
      <c r="K471" s="16">
        <v>0</v>
      </c>
      <c r="L471" s="16">
        <v>0</v>
      </c>
      <c r="M471" s="16">
        <v>0</v>
      </c>
      <c r="N471" s="23">
        <v>2.8571428571430002</v>
      </c>
    </row>
    <row r="472" spans="5:14" ht="37.5" x14ac:dyDescent="0.3">
      <c r="E472" s="3" t="s">
        <v>303</v>
      </c>
      <c r="F472" s="4"/>
      <c r="G472" s="5">
        <v>5</v>
      </c>
      <c r="H472" s="27">
        <v>40</v>
      </c>
      <c r="I472" s="14">
        <v>40</v>
      </c>
      <c r="J472" s="16">
        <v>0</v>
      </c>
      <c r="K472" s="14">
        <v>20</v>
      </c>
      <c r="L472" s="16">
        <v>0</v>
      </c>
      <c r="M472" s="16">
        <v>0</v>
      </c>
      <c r="N472" s="24">
        <v>0</v>
      </c>
    </row>
    <row r="473" spans="5:14" x14ac:dyDescent="0.3">
      <c r="E473" s="3" t="s">
        <v>304</v>
      </c>
      <c r="F473" s="4"/>
      <c r="G473" s="5">
        <v>47</v>
      </c>
      <c r="H473" s="27">
        <v>17.021276595745</v>
      </c>
      <c r="I473" s="14">
        <v>31.914893617021001</v>
      </c>
      <c r="J473" s="14">
        <v>34.042553191488999</v>
      </c>
      <c r="K473" s="14">
        <v>10.638297872340001</v>
      </c>
      <c r="L473" s="14">
        <v>4.2553191489359996</v>
      </c>
      <c r="M473" s="14">
        <v>2.1276595744679998</v>
      </c>
      <c r="N473" s="24">
        <v>0</v>
      </c>
    </row>
    <row r="474" spans="5:14" x14ac:dyDescent="0.3">
      <c r="E474" s="3" t="s">
        <v>305</v>
      </c>
      <c r="F474" s="4"/>
      <c r="G474" s="5">
        <v>22</v>
      </c>
      <c r="H474" s="27">
        <v>18.181818181817999</v>
      </c>
      <c r="I474" s="14">
        <v>36.363636363635997</v>
      </c>
      <c r="J474" s="14">
        <v>31.818181818182001</v>
      </c>
      <c r="K474" s="14">
        <v>4.5454545454549997</v>
      </c>
      <c r="L474" s="14">
        <v>9.0909090909089993</v>
      </c>
      <c r="M474" s="16">
        <v>0</v>
      </c>
      <c r="N474" s="24">
        <v>0</v>
      </c>
    </row>
    <row r="475" spans="5:14" x14ac:dyDescent="0.3">
      <c r="E475" s="3" t="s">
        <v>306</v>
      </c>
      <c r="F475" s="4"/>
      <c r="G475" s="5">
        <v>12</v>
      </c>
      <c r="H475" s="27">
        <v>16.666666666666998</v>
      </c>
      <c r="I475" s="14">
        <v>16.666666666666998</v>
      </c>
      <c r="J475" s="14">
        <v>25</v>
      </c>
      <c r="K475" s="14">
        <v>25</v>
      </c>
      <c r="L475" s="14">
        <v>16.666666666666998</v>
      </c>
      <c r="M475" s="16">
        <v>0</v>
      </c>
      <c r="N475" s="24">
        <v>0</v>
      </c>
    </row>
    <row r="476" spans="5:14" ht="25" x14ac:dyDescent="0.3">
      <c r="E476" s="3" t="s">
        <v>307</v>
      </c>
      <c r="F476" s="4"/>
      <c r="G476" s="5">
        <v>0</v>
      </c>
      <c r="H476" s="30">
        <v>0</v>
      </c>
      <c r="I476" s="16">
        <v>0</v>
      </c>
      <c r="J476" s="16">
        <v>0</v>
      </c>
      <c r="K476" s="16">
        <v>0</v>
      </c>
      <c r="L476" s="16">
        <v>0</v>
      </c>
      <c r="M476" s="16">
        <v>0</v>
      </c>
      <c r="N476" s="24">
        <v>0</v>
      </c>
    </row>
    <row r="477" spans="5:14" ht="25" x14ac:dyDescent="0.3">
      <c r="E477" s="3" t="s">
        <v>308</v>
      </c>
      <c r="F477" s="4"/>
      <c r="G477" s="5">
        <v>0</v>
      </c>
      <c r="H477" s="30">
        <v>0</v>
      </c>
      <c r="I477" s="16">
        <v>0</v>
      </c>
      <c r="J477" s="16">
        <v>0</v>
      </c>
      <c r="K477" s="16">
        <v>0</v>
      </c>
      <c r="L477" s="16">
        <v>0</v>
      </c>
      <c r="M477" s="16">
        <v>0</v>
      </c>
      <c r="N477" s="24">
        <v>0</v>
      </c>
    </row>
    <row r="478" spans="5:14" ht="37.5" x14ac:dyDescent="0.3">
      <c r="E478" s="3" t="s">
        <v>309</v>
      </c>
      <c r="F478" s="4"/>
      <c r="G478" s="5">
        <v>0</v>
      </c>
      <c r="H478" s="30">
        <v>0</v>
      </c>
      <c r="I478" s="16">
        <v>0</v>
      </c>
      <c r="J478" s="16">
        <v>0</v>
      </c>
      <c r="K478" s="16">
        <v>0</v>
      </c>
      <c r="L478" s="16">
        <v>0</v>
      </c>
      <c r="M478" s="16">
        <v>0</v>
      </c>
      <c r="N478" s="24">
        <v>0</v>
      </c>
    </row>
    <row r="479" spans="5:14" x14ac:dyDescent="0.3">
      <c r="E479" s="3" t="s">
        <v>310</v>
      </c>
      <c r="F479" s="4"/>
      <c r="G479" s="5">
        <v>0</v>
      </c>
      <c r="H479" s="30">
        <v>0</v>
      </c>
      <c r="I479" s="16">
        <v>0</v>
      </c>
      <c r="J479" s="16">
        <v>0</v>
      </c>
      <c r="K479" s="16">
        <v>0</v>
      </c>
      <c r="L479" s="16">
        <v>0</v>
      </c>
      <c r="M479" s="16">
        <v>0</v>
      </c>
      <c r="N479" s="24">
        <v>0</v>
      </c>
    </row>
    <row r="480" spans="5:14" x14ac:dyDescent="0.3">
      <c r="E480" s="3" t="s">
        <v>311</v>
      </c>
      <c r="F480" s="4"/>
      <c r="G480" s="5">
        <v>0</v>
      </c>
      <c r="H480" s="30">
        <v>0</v>
      </c>
      <c r="I480" s="16">
        <v>0</v>
      </c>
      <c r="J480" s="16">
        <v>0</v>
      </c>
      <c r="K480" s="16">
        <v>0</v>
      </c>
      <c r="L480" s="16">
        <v>0</v>
      </c>
      <c r="M480" s="16">
        <v>0</v>
      </c>
      <c r="N480" s="24">
        <v>0</v>
      </c>
    </row>
    <row r="481" spans="5:14" x14ac:dyDescent="0.3">
      <c r="E481" s="3" t="s">
        <v>312</v>
      </c>
      <c r="F481" s="4"/>
      <c r="G481" s="5">
        <v>43</v>
      </c>
      <c r="H481" s="27">
        <v>13.953488372093</v>
      </c>
      <c r="I481" s="14">
        <v>16.279069767442</v>
      </c>
      <c r="J481" s="14">
        <v>37.209302325581</v>
      </c>
      <c r="K481" s="14">
        <v>13.953488372093</v>
      </c>
      <c r="L481" s="14">
        <v>16.279069767442</v>
      </c>
      <c r="M481" s="16">
        <v>0</v>
      </c>
      <c r="N481" s="23">
        <v>2.3255813953489999</v>
      </c>
    </row>
    <row r="482" spans="5:14" ht="25" x14ac:dyDescent="0.3">
      <c r="E482" s="3" t="s">
        <v>313</v>
      </c>
      <c r="F482" s="4"/>
      <c r="G482" s="5">
        <v>1</v>
      </c>
      <c r="H482" s="30">
        <v>0</v>
      </c>
      <c r="I482" s="16">
        <v>0</v>
      </c>
      <c r="J482" s="16">
        <v>0</v>
      </c>
      <c r="K482" s="14">
        <v>100</v>
      </c>
      <c r="L482" s="16">
        <v>0</v>
      </c>
      <c r="M482" s="16">
        <v>0</v>
      </c>
      <c r="N482" s="24">
        <v>0</v>
      </c>
    </row>
    <row r="483" spans="5:14" ht="25" x14ac:dyDescent="0.3">
      <c r="E483" s="3" t="s">
        <v>314</v>
      </c>
      <c r="F483" s="4"/>
      <c r="G483" s="5">
        <v>6</v>
      </c>
      <c r="H483" s="30">
        <v>0</v>
      </c>
      <c r="I483" s="14">
        <v>50</v>
      </c>
      <c r="J483" s="14">
        <v>33.333333333333002</v>
      </c>
      <c r="K483" s="16">
        <v>0</v>
      </c>
      <c r="L483" s="16">
        <v>0</v>
      </c>
      <c r="M483" s="14">
        <v>16.666666666666998</v>
      </c>
      <c r="N483" s="24">
        <v>0</v>
      </c>
    </row>
    <row r="484" spans="5:14" ht="37.5" x14ac:dyDescent="0.3">
      <c r="E484" s="3" t="s">
        <v>315</v>
      </c>
      <c r="F484" s="4"/>
      <c r="G484" s="5">
        <v>1</v>
      </c>
      <c r="H484" s="30">
        <v>0</v>
      </c>
      <c r="I484" s="14">
        <v>100</v>
      </c>
      <c r="J484" s="16">
        <v>0</v>
      </c>
      <c r="K484" s="16">
        <v>0</v>
      </c>
      <c r="L484" s="16">
        <v>0</v>
      </c>
      <c r="M484" s="16">
        <v>0</v>
      </c>
      <c r="N484" s="24">
        <v>0</v>
      </c>
    </row>
    <row r="485" spans="5:14" x14ac:dyDescent="0.3">
      <c r="E485" s="3" t="s">
        <v>316</v>
      </c>
      <c r="F485" s="4"/>
      <c r="G485" s="5">
        <v>0</v>
      </c>
      <c r="H485" s="30">
        <v>0</v>
      </c>
      <c r="I485" s="16">
        <v>0</v>
      </c>
      <c r="J485" s="16">
        <v>0</v>
      </c>
      <c r="K485" s="16">
        <v>0</v>
      </c>
      <c r="L485" s="16">
        <v>0</v>
      </c>
      <c r="M485" s="16">
        <v>0</v>
      </c>
      <c r="N485" s="24">
        <v>0</v>
      </c>
    </row>
    <row r="486" spans="5:14" x14ac:dyDescent="0.3">
      <c r="E486" s="3" t="s">
        <v>317</v>
      </c>
      <c r="F486" s="4"/>
      <c r="G486" s="5">
        <v>1</v>
      </c>
      <c r="H486" s="30">
        <v>0</v>
      </c>
      <c r="I486" s="14">
        <v>100</v>
      </c>
      <c r="J486" s="16">
        <v>0</v>
      </c>
      <c r="K486" s="16">
        <v>0</v>
      </c>
      <c r="L486" s="16">
        <v>0</v>
      </c>
      <c r="M486" s="16">
        <v>0</v>
      </c>
      <c r="N486" s="24">
        <v>0</v>
      </c>
    </row>
    <row r="487" spans="5:14" x14ac:dyDescent="0.3">
      <c r="E487" s="3" t="s">
        <v>318</v>
      </c>
      <c r="F487" s="4"/>
      <c r="G487" s="5">
        <v>25</v>
      </c>
      <c r="H487" s="27">
        <v>12</v>
      </c>
      <c r="I487" s="14">
        <v>36</v>
      </c>
      <c r="J487" s="14">
        <v>16</v>
      </c>
      <c r="K487" s="14">
        <v>4</v>
      </c>
      <c r="L487" s="14">
        <v>32</v>
      </c>
      <c r="M487" s="16">
        <v>0</v>
      </c>
      <c r="N487" s="24">
        <v>0</v>
      </c>
    </row>
    <row r="488" spans="5:14" ht="25" x14ac:dyDescent="0.3">
      <c r="E488" s="3" t="s">
        <v>319</v>
      </c>
      <c r="F488" s="4"/>
      <c r="G488" s="5">
        <v>17</v>
      </c>
      <c r="H488" s="27">
        <v>5.8823529411760003</v>
      </c>
      <c r="I488" s="14">
        <v>17.647058823529001</v>
      </c>
      <c r="J488" s="14">
        <v>11.764705882353001</v>
      </c>
      <c r="K488" s="14">
        <v>29.411764705882</v>
      </c>
      <c r="L488" s="14">
        <v>35.294117647058997</v>
      </c>
      <c r="M488" s="16">
        <v>0</v>
      </c>
      <c r="N488" s="24">
        <v>0</v>
      </c>
    </row>
    <row r="489" spans="5:14" ht="25" x14ac:dyDescent="0.3">
      <c r="E489" s="3" t="s">
        <v>320</v>
      </c>
      <c r="F489" s="4"/>
      <c r="G489" s="5">
        <v>21</v>
      </c>
      <c r="H489" s="27">
        <v>14.285714285714</v>
      </c>
      <c r="I489" s="14">
        <v>19.047619047619001</v>
      </c>
      <c r="J489" s="14">
        <v>33.333333333333002</v>
      </c>
      <c r="K489" s="14">
        <v>9.5238095238099998</v>
      </c>
      <c r="L489" s="14">
        <v>23.809523809523998</v>
      </c>
      <c r="M489" s="16">
        <v>0</v>
      </c>
      <c r="N489" s="24">
        <v>0</v>
      </c>
    </row>
    <row r="490" spans="5:14" ht="37.5" x14ac:dyDescent="0.3">
      <c r="E490" s="3" t="s">
        <v>321</v>
      </c>
      <c r="F490" s="4"/>
      <c r="G490" s="5">
        <v>8</v>
      </c>
      <c r="H490" s="30">
        <v>0</v>
      </c>
      <c r="I490" s="14">
        <v>12.5</v>
      </c>
      <c r="J490" s="14">
        <v>25</v>
      </c>
      <c r="K490" s="14">
        <v>25</v>
      </c>
      <c r="L490" s="14">
        <v>25</v>
      </c>
      <c r="M490" s="14">
        <v>12.5</v>
      </c>
      <c r="N490" s="24">
        <v>0</v>
      </c>
    </row>
    <row r="491" spans="5:14" x14ac:dyDescent="0.3">
      <c r="E491" s="3" t="s">
        <v>322</v>
      </c>
      <c r="F491" s="4"/>
      <c r="G491" s="5">
        <v>0</v>
      </c>
      <c r="H491" s="30">
        <v>0</v>
      </c>
      <c r="I491" s="16">
        <v>0</v>
      </c>
      <c r="J491" s="16">
        <v>0</v>
      </c>
      <c r="K491" s="16">
        <v>0</v>
      </c>
      <c r="L491" s="16">
        <v>0</v>
      </c>
      <c r="M491" s="16">
        <v>0</v>
      </c>
      <c r="N491" s="24">
        <v>0</v>
      </c>
    </row>
    <row r="492" spans="5:14" x14ac:dyDescent="0.3">
      <c r="E492" s="3" t="s">
        <v>323</v>
      </c>
      <c r="F492" s="4"/>
      <c r="G492" s="5">
        <v>1</v>
      </c>
      <c r="H492" s="30">
        <v>0</v>
      </c>
      <c r="I492" s="16">
        <v>0</v>
      </c>
      <c r="J492" s="14">
        <v>100</v>
      </c>
      <c r="K492" s="16">
        <v>0</v>
      </c>
      <c r="L492" s="16">
        <v>0</v>
      </c>
      <c r="M492" s="16">
        <v>0</v>
      </c>
      <c r="N492" s="24">
        <v>0</v>
      </c>
    </row>
    <row r="493" spans="5:14" x14ac:dyDescent="0.3">
      <c r="E493" s="3" t="s">
        <v>324</v>
      </c>
      <c r="F493" s="4"/>
      <c r="G493" s="5">
        <v>11</v>
      </c>
      <c r="H493" s="27">
        <v>9.0909090909089993</v>
      </c>
      <c r="I493" s="14">
        <v>36.363636363635997</v>
      </c>
      <c r="J493" s="14">
        <v>27.272727272727</v>
      </c>
      <c r="K493" s="16">
        <v>0</v>
      </c>
      <c r="L493" s="14">
        <v>27.272727272727</v>
      </c>
      <c r="M493" s="16">
        <v>0</v>
      </c>
      <c r="N493" s="24">
        <v>0</v>
      </c>
    </row>
    <row r="494" spans="5:14" ht="25" x14ac:dyDescent="0.3">
      <c r="E494" s="3" t="s">
        <v>325</v>
      </c>
      <c r="F494" s="4"/>
      <c r="G494" s="5">
        <v>35</v>
      </c>
      <c r="H494" s="27">
        <v>14.285714285714</v>
      </c>
      <c r="I494" s="14">
        <v>22.857142857143</v>
      </c>
      <c r="J494" s="14">
        <v>31.428571428571001</v>
      </c>
      <c r="K494" s="14">
        <v>11.428571428571001</v>
      </c>
      <c r="L494" s="14">
        <v>11.428571428571001</v>
      </c>
      <c r="M494" s="14">
        <v>5.7142857142860004</v>
      </c>
      <c r="N494" s="23">
        <v>2.8571428571430002</v>
      </c>
    </row>
    <row r="495" spans="5:14" ht="25" x14ac:dyDescent="0.3">
      <c r="E495" s="3" t="s">
        <v>326</v>
      </c>
      <c r="F495" s="4"/>
      <c r="G495" s="5">
        <v>46</v>
      </c>
      <c r="H495" s="27">
        <v>8.6956521739130004</v>
      </c>
      <c r="I495" s="14">
        <v>26.086956521739001</v>
      </c>
      <c r="J495" s="14">
        <v>26.086956521739001</v>
      </c>
      <c r="K495" s="14">
        <v>15.217391304348</v>
      </c>
      <c r="L495" s="14">
        <v>17.391304347826001</v>
      </c>
      <c r="M495" s="14">
        <v>4.3478260869570002</v>
      </c>
      <c r="N495" s="23">
        <v>2.1739130434780001</v>
      </c>
    </row>
    <row r="496" spans="5:14" ht="37.5" x14ac:dyDescent="0.3">
      <c r="E496" s="3" t="s">
        <v>327</v>
      </c>
      <c r="F496" s="4"/>
      <c r="G496" s="5">
        <v>6</v>
      </c>
      <c r="H496" s="27">
        <v>16.666666666666998</v>
      </c>
      <c r="I496" s="14">
        <v>16.666666666666998</v>
      </c>
      <c r="J496" s="14">
        <v>16.666666666666998</v>
      </c>
      <c r="K496" s="14">
        <v>16.666666666666998</v>
      </c>
      <c r="L496" s="14">
        <v>33.333333333333002</v>
      </c>
      <c r="M496" s="16">
        <v>0</v>
      </c>
      <c r="N496" s="24">
        <v>0</v>
      </c>
    </row>
    <row r="497" spans="5:14" x14ac:dyDescent="0.3">
      <c r="E497" s="3" t="s">
        <v>328</v>
      </c>
      <c r="F497" s="4"/>
      <c r="G497" s="5">
        <v>0</v>
      </c>
      <c r="H497" s="30">
        <v>0</v>
      </c>
      <c r="I497" s="16">
        <v>0</v>
      </c>
      <c r="J497" s="16">
        <v>0</v>
      </c>
      <c r="K497" s="16">
        <v>0</v>
      </c>
      <c r="L497" s="16">
        <v>0</v>
      </c>
      <c r="M497" s="16">
        <v>0</v>
      </c>
      <c r="N497" s="24">
        <v>0</v>
      </c>
    </row>
    <row r="498" spans="5:14" x14ac:dyDescent="0.3">
      <c r="E498" s="3" t="s">
        <v>329</v>
      </c>
      <c r="F498" s="4"/>
      <c r="G498" s="5">
        <v>5</v>
      </c>
      <c r="H498" s="30">
        <v>0</v>
      </c>
      <c r="I498" s="16">
        <v>0</v>
      </c>
      <c r="J498" s="14">
        <v>40</v>
      </c>
      <c r="K498" s="16">
        <v>0</v>
      </c>
      <c r="L498" s="14">
        <v>40</v>
      </c>
      <c r="M498" s="16">
        <v>0</v>
      </c>
      <c r="N498" s="23">
        <v>20</v>
      </c>
    </row>
    <row r="499" spans="5:14" x14ac:dyDescent="0.3">
      <c r="E499" s="3" t="s">
        <v>330</v>
      </c>
      <c r="F499" s="4"/>
      <c r="G499" s="5">
        <v>5</v>
      </c>
      <c r="H499" s="30">
        <v>0</v>
      </c>
      <c r="I499" s="14">
        <v>20</v>
      </c>
      <c r="J499" s="14">
        <v>40</v>
      </c>
      <c r="K499" s="16">
        <v>0</v>
      </c>
      <c r="L499" s="14">
        <v>40</v>
      </c>
      <c r="M499" s="16">
        <v>0</v>
      </c>
      <c r="N499" s="24">
        <v>0</v>
      </c>
    </row>
    <row r="500" spans="5:14" ht="25" x14ac:dyDescent="0.3">
      <c r="E500" s="3" t="s">
        <v>331</v>
      </c>
      <c r="F500" s="4"/>
      <c r="G500" s="5">
        <v>23</v>
      </c>
      <c r="H500" s="27">
        <v>8.6956521739130004</v>
      </c>
      <c r="I500" s="14">
        <v>43.478260869564998</v>
      </c>
      <c r="J500" s="14">
        <v>13.04347826087</v>
      </c>
      <c r="K500" s="14">
        <v>8.6956521739130004</v>
      </c>
      <c r="L500" s="16">
        <v>0</v>
      </c>
      <c r="M500" s="14">
        <v>17.391304347826001</v>
      </c>
      <c r="N500" s="23">
        <v>8.6956521739130004</v>
      </c>
    </row>
    <row r="501" spans="5:14" ht="25" x14ac:dyDescent="0.3">
      <c r="E501" s="3" t="s">
        <v>332</v>
      </c>
      <c r="F501" s="4"/>
      <c r="G501" s="5">
        <v>31</v>
      </c>
      <c r="H501" s="27">
        <v>3.2258064516129998</v>
      </c>
      <c r="I501" s="14">
        <v>29.032258064516</v>
      </c>
      <c r="J501" s="14">
        <v>19.354838709677001</v>
      </c>
      <c r="K501" s="14">
        <v>22.580645161290001</v>
      </c>
      <c r="L501" s="14">
        <v>19.354838709677001</v>
      </c>
      <c r="M501" s="14">
        <v>6.4516129032259997</v>
      </c>
      <c r="N501" s="24">
        <v>0</v>
      </c>
    </row>
    <row r="502" spans="5:14" ht="37.5" x14ac:dyDescent="0.3">
      <c r="E502" s="3" t="s">
        <v>333</v>
      </c>
      <c r="F502" s="4"/>
      <c r="G502" s="5">
        <v>2</v>
      </c>
      <c r="H502" s="30">
        <v>0</v>
      </c>
      <c r="I502" s="16">
        <v>0</v>
      </c>
      <c r="J502" s="14">
        <v>100</v>
      </c>
      <c r="K502" s="16">
        <v>0</v>
      </c>
      <c r="L502" s="16">
        <v>0</v>
      </c>
      <c r="M502" s="16">
        <v>0</v>
      </c>
      <c r="N502" s="24">
        <v>0</v>
      </c>
    </row>
    <row r="503" spans="5:14" x14ac:dyDescent="0.3">
      <c r="E503" s="3" t="s">
        <v>334</v>
      </c>
      <c r="F503" s="4"/>
      <c r="G503" s="5">
        <v>1</v>
      </c>
      <c r="H503" s="30">
        <v>0</v>
      </c>
      <c r="I503" s="16">
        <v>0</v>
      </c>
      <c r="J503" s="14">
        <v>100</v>
      </c>
      <c r="K503" s="16">
        <v>0</v>
      </c>
      <c r="L503" s="16">
        <v>0</v>
      </c>
      <c r="M503" s="16">
        <v>0</v>
      </c>
      <c r="N503" s="24">
        <v>0</v>
      </c>
    </row>
    <row r="504" spans="5:14" x14ac:dyDescent="0.3">
      <c r="E504" s="3" t="s">
        <v>335</v>
      </c>
      <c r="F504" s="4"/>
      <c r="G504" s="5">
        <v>3</v>
      </c>
      <c r="H504" s="30">
        <v>0</v>
      </c>
      <c r="I504" s="14">
        <v>33.333333333333002</v>
      </c>
      <c r="J504" s="14">
        <v>33.333333333333002</v>
      </c>
      <c r="K504" s="16">
        <v>0</v>
      </c>
      <c r="L504" s="16">
        <v>0</v>
      </c>
      <c r="M504" s="14">
        <v>33.333333333333002</v>
      </c>
      <c r="N504" s="24">
        <v>0</v>
      </c>
    </row>
    <row r="505" spans="5:14" x14ac:dyDescent="0.3">
      <c r="E505" s="3" t="s">
        <v>336</v>
      </c>
      <c r="F505" s="4"/>
      <c r="G505" s="5">
        <v>1</v>
      </c>
      <c r="H505" s="30">
        <v>0</v>
      </c>
      <c r="I505" s="14">
        <v>100</v>
      </c>
      <c r="J505" s="16">
        <v>0</v>
      </c>
      <c r="K505" s="16">
        <v>0</v>
      </c>
      <c r="L505" s="16">
        <v>0</v>
      </c>
      <c r="M505" s="16">
        <v>0</v>
      </c>
      <c r="N505" s="24">
        <v>0</v>
      </c>
    </row>
    <row r="506" spans="5:14" ht="25" x14ac:dyDescent="0.3">
      <c r="E506" s="3" t="s">
        <v>337</v>
      </c>
      <c r="F506" s="4"/>
      <c r="G506" s="5">
        <v>3</v>
      </c>
      <c r="H506" s="27">
        <v>33.333333333333002</v>
      </c>
      <c r="I506" s="16">
        <v>0</v>
      </c>
      <c r="J506" s="14">
        <v>33.333333333333002</v>
      </c>
      <c r="K506" s="14">
        <v>33.333333333333002</v>
      </c>
      <c r="L506" s="16">
        <v>0</v>
      </c>
      <c r="M506" s="16">
        <v>0</v>
      </c>
      <c r="N506" s="24">
        <v>0</v>
      </c>
    </row>
    <row r="507" spans="5:14" ht="25" x14ac:dyDescent="0.3">
      <c r="E507" s="3" t="s">
        <v>338</v>
      </c>
      <c r="F507" s="4"/>
      <c r="G507" s="5">
        <v>6</v>
      </c>
      <c r="H507" s="30">
        <v>0</v>
      </c>
      <c r="I507" s="14">
        <v>16.666666666666998</v>
      </c>
      <c r="J507" s="14">
        <v>50</v>
      </c>
      <c r="K507" s="14">
        <v>16.666666666666998</v>
      </c>
      <c r="L507" s="16">
        <v>0</v>
      </c>
      <c r="M507" s="16">
        <v>0</v>
      </c>
      <c r="N507" s="23">
        <v>16.666666666666998</v>
      </c>
    </row>
    <row r="508" spans="5:14" ht="37.5" x14ac:dyDescent="0.3">
      <c r="E508" s="3" t="s">
        <v>339</v>
      </c>
      <c r="F508" s="4"/>
      <c r="G508" s="5">
        <v>1</v>
      </c>
      <c r="H508" s="30">
        <v>0</v>
      </c>
      <c r="I508" s="16">
        <v>0</v>
      </c>
      <c r="J508" s="14">
        <v>100</v>
      </c>
      <c r="K508" s="16">
        <v>0</v>
      </c>
      <c r="L508" s="16">
        <v>0</v>
      </c>
      <c r="M508" s="16">
        <v>0</v>
      </c>
      <c r="N508" s="24">
        <v>0</v>
      </c>
    </row>
    <row r="509" spans="5:14" x14ac:dyDescent="0.3">
      <c r="E509" s="3" t="s">
        <v>340</v>
      </c>
      <c r="F509" s="4"/>
      <c r="G509" s="5">
        <v>0</v>
      </c>
      <c r="H509" s="30">
        <v>0</v>
      </c>
      <c r="I509" s="16">
        <v>0</v>
      </c>
      <c r="J509" s="16">
        <v>0</v>
      </c>
      <c r="K509" s="16">
        <v>0</v>
      </c>
      <c r="L509" s="16">
        <v>0</v>
      </c>
      <c r="M509" s="16">
        <v>0</v>
      </c>
      <c r="N509" s="24">
        <v>0</v>
      </c>
    </row>
    <row r="510" spans="5:14" x14ac:dyDescent="0.3">
      <c r="E510" s="3" t="s">
        <v>341</v>
      </c>
      <c r="F510" s="4"/>
      <c r="G510" s="5">
        <v>1</v>
      </c>
      <c r="H510" s="30">
        <v>0</v>
      </c>
      <c r="I510" s="16">
        <v>0</v>
      </c>
      <c r="J510" s="14">
        <v>100</v>
      </c>
      <c r="K510" s="16">
        <v>0</v>
      </c>
      <c r="L510" s="16">
        <v>0</v>
      </c>
      <c r="M510" s="16">
        <v>0</v>
      </c>
      <c r="N510" s="24">
        <v>0</v>
      </c>
    </row>
    <row r="511" spans="5:14" x14ac:dyDescent="0.3">
      <c r="E511" s="3" t="s">
        <v>342</v>
      </c>
      <c r="F511" s="4"/>
      <c r="G511" s="5">
        <v>0</v>
      </c>
      <c r="H511" s="30">
        <v>0</v>
      </c>
      <c r="I511" s="16">
        <v>0</v>
      </c>
      <c r="J511" s="16">
        <v>0</v>
      </c>
      <c r="K511" s="16">
        <v>0</v>
      </c>
      <c r="L511" s="16">
        <v>0</v>
      </c>
      <c r="M511" s="16">
        <v>0</v>
      </c>
      <c r="N511" s="24">
        <v>0</v>
      </c>
    </row>
    <row r="512" spans="5:14" ht="25" x14ac:dyDescent="0.3">
      <c r="E512" s="3" t="s">
        <v>343</v>
      </c>
      <c r="F512" s="4"/>
      <c r="G512" s="5">
        <v>2</v>
      </c>
      <c r="H512" s="30">
        <v>0</v>
      </c>
      <c r="I512" s="14">
        <v>100</v>
      </c>
      <c r="J512" s="16">
        <v>0</v>
      </c>
      <c r="K512" s="16">
        <v>0</v>
      </c>
      <c r="L512" s="16">
        <v>0</v>
      </c>
      <c r="M512" s="16">
        <v>0</v>
      </c>
      <c r="N512" s="24">
        <v>0</v>
      </c>
    </row>
    <row r="513" spans="2:14" ht="25" x14ac:dyDescent="0.3">
      <c r="E513" s="3" t="s">
        <v>344</v>
      </c>
      <c r="F513" s="4"/>
      <c r="G513" s="5">
        <v>1</v>
      </c>
      <c r="H513" s="30">
        <v>0</v>
      </c>
      <c r="I513" s="14">
        <v>100</v>
      </c>
      <c r="J513" s="16">
        <v>0</v>
      </c>
      <c r="K513" s="16">
        <v>0</v>
      </c>
      <c r="L513" s="16">
        <v>0</v>
      </c>
      <c r="M513" s="16">
        <v>0</v>
      </c>
      <c r="N513" s="24">
        <v>0</v>
      </c>
    </row>
    <row r="514" spans="2:14" ht="37.5" x14ac:dyDescent="0.3">
      <c r="E514" s="3" t="s">
        <v>345</v>
      </c>
      <c r="F514" s="4"/>
      <c r="G514" s="5">
        <v>0</v>
      </c>
      <c r="H514" s="30">
        <v>0</v>
      </c>
      <c r="I514" s="16">
        <v>0</v>
      </c>
      <c r="J514" s="16">
        <v>0</v>
      </c>
      <c r="K514" s="16">
        <v>0</v>
      </c>
      <c r="L514" s="16">
        <v>0</v>
      </c>
      <c r="M514" s="16">
        <v>0</v>
      </c>
      <c r="N514" s="24">
        <v>0</v>
      </c>
    </row>
    <row r="515" spans="2:14" x14ac:dyDescent="0.3">
      <c r="E515" s="3" t="s">
        <v>346</v>
      </c>
      <c r="F515" s="4"/>
      <c r="G515" s="5">
        <v>0</v>
      </c>
      <c r="H515" s="30">
        <v>0</v>
      </c>
      <c r="I515" s="16">
        <v>0</v>
      </c>
      <c r="J515" s="16">
        <v>0</v>
      </c>
      <c r="K515" s="16">
        <v>0</v>
      </c>
      <c r="L515" s="16">
        <v>0</v>
      </c>
      <c r="M515" s="16">
        <v>0</v>
      </c>
      <c r="N515" s="24">
        <v>0</v>
      </c>
    </row>
    <row r="516" spans="2:14" x14ac:dyDescent="0.3">
      <c r="E516" s="3" t="s">
        <v>347</v>
      </c>
      <c r="F516" s="4"/>
      <c r="G516" s="5">
        <v>1</v>
      </c>
      <c r="H516" s="27">
        <v>100</v>
      </c>
      <c r="I516" s="16">
        <v>0</v>
      </c>
      <c r="J516" s="16">
        <v>0</v>
      </c>
      <c r="K516" s="16">
        <v>0</v>
      </c>
      <c r="L516" s="16">
        <v>0</v>
      </c>
      <c r="M516" s="16">
        <v>0</v>
      </c>
      <c r="N516" s="24">
        <v>0</v>
      </c>
    </row>
    <row r="517" spans="2:14" x14ac:dyDescent="0.3">
      <c r="E517" s="3" t="s">
        <v>348</v>
      </c>
      <c r="F517" s="4"/>
      <c r="G517" s="5">
        <v>0</v>
      </c>
      <c r="H517" s="30">
        <v>0</v>
      </c>
      <c r="I517" s="16">
        <v>0</v>
      </c>
      <c r="J517" s="16">
        <v>0</v>
      </c>
      <c r="K517" s="16">
        <v>0</v>
      </c>
      <c r="L517" s="16">
        <v>0</v>
      </c>
      <c r="M517" s="16">
        <v>0</v>
      </c>
      <c r="N517" s="24">
        <v>0</v>
      </c>
    </row>
    <row r="518" spans="2:14" ht="25" x14ac:dyDescent="0.3">
      <c r="E518" s="3" t="s">
        <v>349</v>
      </c>
      <c r="F518" s="4"/>
      <c r="G518" s="5">
        <v>0</v>
      </c>
      <c r="H518" s="30">
        <v>0</v>
      </c>
      <c r="I518" s="16">
        <v>0</v>
      </c>
      <c r="J518" s="16">
        <v>0</v>
      </c>
      <c r="K518" s="16">
        <v>0</v>
      </c>
      <c r="L518" s="16">
        <v>0</v>
      </c>
      <c r="M518" s="16">
        <v>0</v>
      </c>
      <c r="N518" s="24">
        <v>0</v>
      </c>
    </row>
    <row r="519" spans="2:14" ht="25" x14ac:dyDescent="0.3">
      <c r="E519" s="3" t="s">
        <v>350</v>
      </c>
      <c r="F519" s="4"/>
      <c r="G519" s="5">
        <v>0</v>
      </c>
      <c r="H519" s="30">
        <v>0</v>
      </c>
      <c r="I519" s="16">
        <v>0</v>
      </c>
      <c r="J519" s="16">
        <v>0</v>
      </c>
      <c r="K519" s="16">
        <v>0</v>
      </c>
      <c r="L519" s="16">
        <v>0</v>
      </c>
      <c r="M519" s="16">
        <v>0</v>
      </c>
      <c r="N519" s="24">
        <v>0</v>
      </c>
    </row>
    <row r="520" spans="2:14" ht="37.5" x14ac:dyDescent="0.3">
      <c r="E520" s="3" t="s">
        <v>351</v>
      </c>
      <c r="F520" s="4"/>
      <c r="G520" s="5">
        <v>1</v>
      </c>
      <c r="H520" s="30">
        <v>0</v>
      </c>
      <c r="I520" s="16">
        <v>0</v>
      </c>
      <c r="J520" s="16">
        <v>0</v>
      </c>
      <c r="K520" s="16">
        <v>0</v>
      </c>
      <c r="L520" s="14">
        <v>100</v>
      </c>
      <c r="M520" s="16">
        <v>0</v>
      </c>
      <c r="N520" s="24">
        <v>0</v>
      </c>
    </row>
    <row r="521" spans="2:14" x14ac:dyDescent="0.3">
      <c r="E521" s="3" t="s">
        <v>352</v>
      </c>
      <c r="F521" s="4"/>
      <c r="G521" s="5">
        <v>0</v>
      </c>
      <c r="H521" s="30">
        <v>0</v>
      </c>
      <c r="I521" s="16">
        <v>0</v>
      </c>
      <c r="J521" s="16">
        <v>0</v>
      </c>
      <c r="K521" s="16">
        <v>0</v>
      </c>
      <c r="L521" s="16">
        <v>0</v>
      </c>
      <c r="M521" s="16">
        <v>0</v>
      </c>
      <c r="N521" s="24">
        <v>0</v>
      </c>
    </row>
    <row r="522" spans="2:14" x14ac:dyDescent="0.3">
      <c r="E522" s="52" t="s">
        <v>353</v>
      </c>
      <c r="F522" s="48"/>
      <c r="G522" s="49">
        <v>0</v>
      </c>
      <c r="H522" s="67">
        <v>0</v>
      </c>
      <c r="I522" s="42">
        <v>0</v>
      </c>
      <c r="J522" s="42">
        <v>0</v>
      </c>
      <c r="K522" s="42">
        <v>0</v>
      </c>
      <c r="L522" s="42">
        <v>0</v>
      </c>
      <c r="M522" s="42">
        <v>0</v>
      </c>
      <c r="N522" s="65">
        <v>0</v>
      </c>
    </row>
    <row r="524" spans="2:14" x14ac:dyDescent="0.3">
      <c r="B524" s="35" t="str">
        <f xml:space="preserve"> HYPERLINK("#'目次'!B12", "[6]")</f>
        <v>[6]</v>
      </c>
      <c r="C524" s="25" t="s">
        <v>54</v>
      </c>
    </row>
    <row r="527" spans="2:14" x14ac:dyDescent="0.3">
      <c r="C527" s="25" t="s">
        <v>209</v>
      </c>
    </row>
    <row r="528" spans="2:14" ht="37.5" x14ac:dyDescent="0.3">
      <c r="E528" s="95"/>
      <c r="F528" s="96"/>
      <c r="G528" s="37" t="s">
        <v>16</v>
      </c>
      <c r="H528" s="41" t="s">
        <v>55</v>
      </c>
      <c r="I528" s="18" t="s">
        <v>56</v>
      </c>
      <c r="J528" s="18" t="s">
        <v>57</v>
      </c>
      <c r="K528" s="18" t="s">
        <v>58</v>
      </c>
      <c r="L528" s="34" t="s">
        <v>59</v>
      </c>
    </row>
    <row r="529" spans="5:12" x14ac:dyDescent="0.3">
      <c r="E529" s="97"/>
      <c r="F529" s="98"/>
      <c r="G529" s="40"/>
      <c r="H529" s="36"/>
      <c r="I529" s="19"/>
      <c r="J529" s="19"/>
      <c r="K529" s="19"/>
      <c r="L529" s="39"/>
    </row>
    <row r="530" spans="5:12" x14ac:dyDescent="0.3">
      <c r="E530" s="54" t="s">
        <v>16</v>
      </c>
      <c r="F530" s="50"/>
      <c r="G530" s="38">
        <v>55336</v>
      </c>
      <c r="H530" s="26">
        <v>8.8658377909499997</v>
      </c>
      <c r="I530" s="26">
        <v>44.387017493133001</v>
      </c>
      <c r="J530" s="26">
        <v>31.339453520311999</v>
      </c>
      <c r="K530" s="26">
        <v>11.094043660545999</v>
      </c>
      <c r="L530" s="60">
        <v>4.3136475350590002</v>
      </c>
    </row>
    <row r="531" spans="5:12" x14ac:dyDescent="0.3">
      <c r="E531" s="3" t="s">
        <v>210</v>
      </c>
      <c r="F531" s="4"/>
      <c r="G531" s="29">
        <v>141</v>
      </c>
      <c r="H531" s="55">
        <v>7.0921985815599999</v>
      </c>
      <c r="I531" s="22">
        <v>49.645390070921998</v>
      </c>
      <c r="J531" s="22">
        <v>29.078014184396999</v>
      </c>
      <c r="K531" s="22">
        <v>10.638297872340001</v>
      </c>
      <c r="L531" s="56">
        <v>3.54609929078</v>
      </c>
    </row>
    <row r="532" spans="5:12" ht="25" x14ac:dyDescent="0.3">
      <c r="E532" s="3" t="s">
        <v>211</v>
      </c>
      <c r="F532" s="4"/>
      <c r="G532" s="5">
        <v>0</v>
      </c>
      <c r="H532" s="30">
        <v>0</v>
      </c>
      <c r="I532" s="16">
        <v>0</v>
      </c>
      <c r="J532" s="16">
        <v>0</v>
      </c>
      <c r="K532" s="16">
        <v>0</v>
      </c>
      <c r="L532" s="24">
        <v>0</v>
      </c>
    </row>
    <row r="533" spans="5:12" ht="25" x14ac:dyDescent="0.3">
      <c r="E533" s="3" t="s">
        <v>212</v>
      </c>
      <c r="F533" s="4"/>
      <c r="G533" s="5">
        <v>0</v>
      </c>
      <c r="H533" s="30">
        <v>0</v>
      </c>
      <c r="I533" s="16">
        <v>0</v>
      </c>
      <c r="J533" s="16">
        <v>0</v>
      </c>
      <c r="K533" s="16">
        <v>0</v>
      </c>
      <c r="L533" s="24">
        <v>0</v>
      </c>
    </row>
    <row r="534" spans="5:12" ht="37.5" x14ac:dyDescent="0.3">
      <c r="E534" s="3" t="s">
        <v>213</v>
      </c>
      <c r="F534" s="4"/>
      <c r="G534" s="5">
        <v>1</v>
      </c>
      <c r="H534" s="30">
        <v>0</v>
      </c>
      <c r="I534" s="16">
        <v>0</v>
      </c>
      <c r="J534" s="16">
        <v>0</v>
      </c>
      <c r="K534" s="16">
        <v>0</v>
      </c>
      <c r="L534" s="23">
        <v>100</v>
      </c>
    </row>
    <row r="535" spans="5:12" x14ac:dyDescent="0.3">
      <c r="E535" s="3" t="s">
        <v>214</v>
      </c>
      <c r="F535" s="4"/>
      <c r="G535" s="5">
        <v>0</v>
      </c>
      <c r="H535" s="30">
        <v>0</v>
      </c>
      <c r="I535" s="16">
        <v>0</v>
      </c>
      <c r="J535" s="16">
        <v>0</v>
      </c>
      <c r="K535" s="16">
        <v>0</v>
      </c>
      <c r="L535" s="24">
        <v>0</v>
      </c>
    </row>
    <row r="536" spans="5:12" x14ac:dyDescent="0.3">
      <c r="E536" s="3" t="s">
        <v>215</v>
      </c>
      <c r="F536" s="4"/>
      <c r="G536" s="5">
        <v>0</v>
      </c>
      <c r="H536" s="30">
        <v>0</v>
      </c>
      <c r="I536" s="16">
        <v>0</v>
      </c>
      <c r="J536" s="16">
        <v>0</v>
      </c>
      <c r="K536" s="16">
        <v>0</v>
      </c>
      <c r="L536" s="24">
        <v>0</v>
      </c>
    </row>
    <row r="537" spans="5:12" x14ac:dyDescent="0.3">
      <c r="E537" s="3" t="s">
        <v>216</v>
      </c>
      <c r="F537" s="4"/>
      <c r="G537" s="5">
        <v>854</v>
      </c>
      <c r="H537" s="27">
        <v>11.124121779858999</v>
      </c>
      <c r="I537" s="14">
        <v>49.063231850116999</v>
      </c>
      <c r="J537" s="14">
        <v>26.346604215456999</v>
      </c>
      <c r="K537" s="14">
        <v>10.187353629977</v>
      </c>
      <c r="L537" s="23">
        <v>3.2786885245900002</v>
      </c>
    </row>
    <row r="538" spans="5:12" ht="25" x14ac:dyDescent="0.3">
      <c r="E538" s="3" t="s">
        <v>217</v>
      </c>
      <c r="F538" s="4"/>
      <c r="G538" s="5">
        <v>166</v>
      </c>
      <c r="H538" s="27">
        <v>4.2168674698800004</v>
      </c>
      <c r="I538" s="14">
        <v>37.349397590361001</v>
      </c>
      <c r="J538" s="14">
        <v>40.361445783133</v>
      </c>
      <c r="K538" s="14">
        <v>14.457831325300999</v>
      </c>
      <c r="L538" s="23">
        <v>3.6144578313250002</v>
      </c>
    </row>
    <row r="539" spans="5:12" ht="25" x14ac:dyDescent="0.3">
      <c r="E539" s="3" t="s">
        <v>218</v>
      </c>
      <c r="F539" s="4"/>
      <c r="G539" s="5">
        <v>34</v>
      </c>
      <c r="H539" s="27">
        <v>2.9411764705880001</v>
      </c>
      <c r="I539" s="14">
        <v>58.823529411765001</v>
      </c>
      <c r="J539" s="14">
        <v>32.352941176470999</v>
      </c>
      <c r="K539" s="14">
        <v>2.9411764705880001</v>
      </c>
      <c r="L539" s="23">
        <v>2.9411764705880001</v>
      </c>
    </row>
    <row r="540" spans="5:12" ht="37.5" x14ac:dyDescent="0.3">
      <c r="E540" s="3" t="s">
        <v>219</v>
      </c>
      <c r="F540" s="4"/>
      <c r="G540" s="5">
        <v>14</v>
      </c>
      <c r="H540" s="27">
        <v>7.1428571428570002</v>
      </c>
      <c r="I540" s="14">
        <v>57.142857142856997</v>
      </c>
      <c r="J540" s="14">
        <v>28.571428571428999</v>
      </c>
      <c r="K540" s="14">
        <v>7.1428571428570002</v>
      </c>
      <c r="L540" s="24">
        <v>0</v>
      </c>
    </row>
    <row r="541" spans="5:12" x14ac:dyDescent="0.3">
      <c r="E541" s="3" t="s">
        <v>220</v>
      </c>
      <c r="F541" s="4"/>
      <c r="G541" s="5">
        <v>0</v>
      </c>
      <c r="H541" s="30">
        <v>0</v>
      </c>
      <c r="I541" s="16">
        <v>0</v>
      </c>
      <c r="J541" s="16">
        <v>0</v>
      </c>
      <c r="K541" s="16">
        <v>0</v>
      </c>
      <c r="L541" s="24">
        <v>0</v>
      </c>
    </row>
    <row r="542" spans="5:12" x14ac:dyDescent="0.3">
      <c r="E542" s="3" t="s">
        <v>221</v>
      </c>
      <c r="F542" s="4"/>
      <c r="G542" s="5">
        <v>2</v>
      </c>
      <c r="H542" s="30">
        <v>0</v>
      </c>
      <c r="I542" s="16">
        <v>0</v>
      </c>
      <c r="J542" s="14">
        <v>50</v>
      </c>
      <c r="K542" s="14">
        <v>50</v>
      </c>
      <c r="L542" s="24">
        <v>0</v>
      </c>
    </row>
    <row r="543" spans="5:12" x14ac:dyDescent="0.3">
      <c r="E543" s="3" t="s">
        <v>222</v>
      </c>
      <c r="F543" s="4"/>
      <c r="G543" s="5">
        <v>940</v>
      </c>
      <c r="H543" s="27">
        <v>13.297872340426</v>
      </c>
      <c r="I543" s="14">
        <v>50.957446808511001</v>
      </c>
      <c r="J543" s="14">
        <v>25.531914893617</v>
      </c>
      <c r="K543" s="14">
        <v>5.5319148936170004</v>
      </c>
      <c r="L543" s="23">
        <v>4.6808510638299996</v>
      </c>
    </row>
    <row r="544" spans="5:12" ht="25" x14ac:dyDescent="0.3">
      <c r="E544" s="3" t="s">
        <v>223</v>
      </c>
      <c r="F544" s="4"/>
      <c r="G544" s="5">
        <v>2323</v>
      </c>
      <c r="H544" s="27">
        <v>6.4571674558760002</v>
      </c>
      <c r="I544" s="14">
        <v>45.975032285837003</v>
      </c>
      <c r="J544" s="14">
        <v>32.716315109771998</v>
      </c>
      <c r="K544" s="14">
        <v>12.225570383125</v>
      </c>
      <c r="L544" s="23">
        <v>2.6259147653900001</v>
      </c>
    </row>
    <row r="545" spans="5:12" ht="25" x14ac:dyDescent="0.3">
      <c r="E545" s="3" t="s">
        <v>224</v>
      </c>
      <c r="F545" s="4"/>
      <c r="G545" s="5">
        <v>293</v>
      </c>
      <c r="H545" s="27">
        <v>10.238907849828999</v>
      </c>
      <c r="I545" s="14">
        <v>45.051194539249003</v>
      </c>
      <c r="J545" s="14">
        <v>28.327645051194999</v>
      </c>
      <c r="K545" s="14">
        <v>13.651877133106</v>
      </c>
      <c r="L545" s="23">
        <v>2.7303754266209999</v>
      </c>
    </row>
    <row r="546" spans="5:12" ht="37.5" x14ac:dyDescent="0.3">
      <c r="E546" s="3" t="s">
        <v>225</v>
      </c>
      <c r="F546" s="4"/>
      <c r="G546" s="5">
        <v>106</v>
      </c>
      <c r="H546" s="27">
        <v>8.4905660377360004</v>
      </c>
      <c r="I546" s="14">
        <v>51.886792452830001</v>
      </c>
      <c r="J546" s="14">
        <v>23.584905660377</v>
      </c>
      <c r="K546" s="14">
        <v>12.264150943396</v>
      </c>
      <c r="L546" s="23">
        <v>3.7735849056599999</v>
      </c>
    </row>
    <row r="547" spans="5:12" x14ac:dyDescent="0.3">
      <c r="E547" s="3" t="s">
        <v>226</v>
      </c>
      <c r="F547" s="4"/>
      <c r="G547" s="5">
        <v>1</v>
      </c>
      <c r="H547" s="30">
        <v>0</v>
      </c>
      <c r="I547" s="14">
        <v>100</v>
      </c>
      <c r="J547" s="16">
        <v>0</v>
      </c>
      <c r="K547" s="16">
        <v>0</v>
      </c>
      <c r="L547" s="24">
        <v>0</v>
      </c>
    </row>
    <row r="548" spans="5:12" x14ac:dyDescent="0.3">
      <c r="E548" s="3" t="s">
        <v>227</v>
      </c>
      <c r="F548" s="4"/>
      <c r="G548" s="5">
        <v>59</v>
      </c>
      <c r="H548" s="27">
        <v>13.559322033898001</v>
      </c>
      <c r="I548" s="14">
        <v>44.067796610168998</v>
      </c>
      <c r="J548" s="14">
        <v>25.423728813558998</v>
      </c>
      <c r="K548" s="14">
        <v>11.864406779661</v>
      </c>
      <c r="L548" s="23">
        <v>5.0847457627120001</v>
      </c>
    </row>
    <row r="549" spans="5:12" x14ac:dyDescent="0.3">
      <c r="E549" s="3" t="s">
        <v>228</v>
      </c>
      <c r="F549" s="4"/>
      <c r="G549" s="5">
        <v>801</v>
      </c>
      <c r="H549" s="27">
        <v>13.10861423221</v>
      </c>
      <c r="I549" s="14">
        <v>49.438202247191001</v>
      </c>
      <c r="J549" s="14">
        <v>24.843945068663999</v>
      </c>
      <c r="K549" s="14">
        <v>6.866416978777</v>
      </c>
      <c r="L549" s="23">
        <v>5.7428214731590002</v>
      </c>
    </row>
    <row r="550" spans="5:12" ht="25" x14ac:dyDescent="0.3">
      <c r="E550" s="3" t="s">
        <v>229</v>
      </c>
      <c r="F550" s="4"/>
      <c r="G550" s="5">
        <v>4681</v>
      </c>
      <c r="H550" s="27">
        <v>6.836146122623</v>
      </c>
      <c r="I550" s="14">
        <v>45.289468062380003</v>
      </c>
      <c r="J550" s="14">
        <v>32.984405041658</v>
      </c>
      <c r="K550" s="14">
        <v>11.493270668660999</v>
      </c>
      <c r="L550" s="23">
        <v>3.3967101046780002</v>
      </c>
    </row>
    <row r="551" spans="5:12" ht="25" x14ac:dyDescent="0.3">
      <c r="E551" s="3" t="s">
        <v>230</v>
      </c>
      <c r="F551" s="4"/>
      <c r="G551" s="5">
        <v>682</v>
      </c>
      <c r="H551" s="27">
        <v>9.6774193548389995</v>
      </c>
      <c r="I551" s="14">
        <v>45.894428152492999</v>
      </c>
      <c r="J551" s="14">
        <v>30.351906158357998</v>
      </c>
      <c r="K551" s="14">
        <v>9.3841642228740003</v>
      </c>
      <c r="L551" s="23">
        <v>4.6920821114370002</v>
      </c>
    </row>
    <row r="552" spans="5:12" ht="37.5" x14ac:dyDescent="0.3">
      <c r="E552" s="3" t="s">
        <v>231</v>
      </c>
      <c r="F552" s="4"/>
      <c r="G552" s="5">
        <v>225</v>
      </c>
      <c r="H552" s="27">
        <v>8.8888888888889994</v>
      </c>
      <c r="I552" s="14">
        <v>43.111111111111001</v>
      </c>
      <c r="J552" s="14">
        <v>36</v>
      </c>
      <c r="K552" s="14">
        <v>8.4444444444440006</v>
      </c>
      <c r="L552" s="23">
        <v>3.5555555555559999</v>
      </c>
    </row>
    <row r="553" spans="5:12" x14ac:dyDescent="0.3">
      <c r="E553" s="3" t="s">
        <v>232</v>
      </c>
      <c r="F553" s="4"/>
      <c r="G553" s="5">
        <v>7</v>
      </c>
      <c r="H553" s="30">
        <v>0</v>
      </c>
      <c r="I553" s="14">
        <v>57.142857142856997</v>
      </c>
      <c r="J553" s="14">
        <v>42.857142857143003</v>
      </c>
      <c r="K553" s="16">
        <v>0</v>
      </c>
      <c r="L553" s="24">
        <v>0</v>
      </c>
    </row>
    <row r="554" spans="5:12" x14ac:dyDescent="0.3">
      <c r="E554" s="3" t="s">
        <v>233</v>
      </c>
      <c r="F554" s="4"/>
      <c r="G554" s="5">
        <v>147</v>
      </c>
      <c r="H554" s="27">
        <v>10.884353741497</v>
      </c>
      <c r="I554" s="14">
        <v>55.782312925169997</v>
      </c>
      <c r="J554" s="14">
        <v>24.489795918367001</v>
      </c>
      <c r="K554" s="14">
        <v>7.4829931972789998</v>
      </c>
      <c r="L554" s="23">
        <v>1.360544217687</v>
      </c>
    </row>
    <row r="555" spans="5:12" x14ac:dyDescent="0.3">
      <c r="E555" s="3" t="s">
        <v>234</v>
      </c>
      <c r="F555" s="4"/>
      <c r="G555" s="5">
        <v>722</v>
      </c>
      <c r="H555" s="27">
        <v>10.387811634348999</v>
      </c>
      <c r="I555" s="14">
        <v>50.831024930748001</v>
      </c>
      <c r="J555" s="14">
        <v>24.653739612188001</v>
      </c>
      <c r="K555" s="14">
        <v>6.9252077562330001</v>
      </c>
      <c r="L555" s="23">
        <v>7.2022160664820003</v>
      </c>
    </row>
    <row r="556" spans="5:12" ht="25" x14ac:dyDescent="0.3">
      <c r="E556" s="3" t="s">
        <v>235</v>
      </c>
      <c r="F556" s="4"/>
      <c r="G556" s="5">
        <v>6253</v>
      </c>
      <c r="H556" s="27">
        <v>5.3254437869820004</v>
      </c>
      <c r="I556" s="14">
        <v>42.747481209020002</v>
      </c>
      <c r="J556" s="14">
        <v>36.398528706221001</v>
      </c>
      <c r="K556" s="14">
        <v>12.346073884535</v>
      </c>
      <c r="L556" s="23">
        <v>3.1824724132419999</v>
      </c>
    </row>
    <row r="557" spans="5:12" ht="25" x14ac:dyDescent="0.3">
      <c r="E557" s="3" t="s">
        <v>236</v>
      </c>
      <c r="F557" s="4"/>
      <c r="G557" s="5">
        <v>910</v>
      </c>
      <c r="H557" s="27">
        <v>7.9120879120880003</v>
      </c>
      <c r="I557" s="14">
        <v>43.846153846154003</v>
      </c>
      <c r="J557" s="14">
        <v>31.868131868132</v>
      </c>
      <c r="K557" s="14">
        <v>10.879120879121</v>
      </c>
      <c r="L557" s="23">
        <v>5.4945054945049998</v>
      </c>
    </row>
    <row r="558" spans="5:12" ht="37.5" x14ac:dyDescent="0.3">
      <c r="E558" s="3" t="s">
        <v>237</v>
      </c>
      <c r="F558" s="4"/>
      <c r="G558" s="5">
        <v>248</v>
      </c>
      <c r="H558" s="27">
        <v>5.6451612903230002</v>
      </c>
      <c r="I558" s="14">
        <v>45.967741935484</v>
      </c>
      <c r="J558" s="14">
        <v>28.629032258064999</v>
      </c>
      <c r="K558" s="14">
        <v>14.516129032258</v>
      </c>
      <c r="L558" s="23">
        <v>5.2419354838709999</v>
      </c>
    </row>
    <row r="559" spans="5:12" x14ac:dyDescent="0.3">
      <c r="E559" s="3" t="s">
        <v>238</v>
      </c>
      <c r="F559" s="4"/>
      <c r="G559" s="5">
        <v>30</v>
      </c>
      <c r="H559" s="27">
        <v>10</v>
      </c>
      <c r="I559" s="14">
        <v>50</v>
      </c>
      <c r="J559" s="14">
        <v>20</v>
      </c>
      <c r="K559" s="14">
        <v>20</v>
      </c>
      <c r="L559" s="24">
        <v>0</v>
      </c>
    </row>
    <row r="560" spans="5:12" x14ac:dyDescent="0.3">
      <c r="E560" s="3" t="s">
        <v>239</v>
      </c>
      <c r="F560" s="4"/>
      <c r="G560" s="5">
        <v>257</v>
      </c>
      <c r="H560" s="27">
        <v>13.229571984435999</v>
      </c>
      <c r="I560" s="14">
        <v>41.245136186769997</v>
      </c>
      <c r="J560" s="14">
        <v>30.350194552529</v>
      </c>
      <c r="K560" s="14">
        <v>12.062256809339001</v>
      </c>
      <c r="L560" s="23">
        <v>3.1128404669259999</v>
      </c>
    </row>
    <row r="561" spans="5:12" x14ac:dyDescent="0.3">
      <c r="E561" s="3" t="s">
        <v>240</v>
      </c>
      <c r="F561" s="4"/>
      <c r="G561" s="5">
        <v>214</v>
      </c>
      <c r="H561" s="27">
        <v>6.5420560747660002</v>
      </c>
      <c r="I561" s="14">
        <v>41.121495327102998</v>
      </c>
      <c r="J561" s="14">
        <v>36.448598130840999</v>
      </c>
      <c r="K561" s="14">
        <v>9.3457943925230005</v>
      </c>
      <c r="L561" s="23">
        <v>6.5420560747660002</v>
      </c>
    </row>
    <row r="562" spans="5:12" ht="25" x14ac:dyDescent="0.3">
      <c r="E562" s="3" t="s">
        <v>241</v>
      </c>
      <c r="F562" s="4"/>
      <c r="G562" s="5">
        <v>2510</v>
      </c>
      <c r="H562" s="27">
        <v>3.5458167330679999</v>
      </c>
      <c r="I562" s="14">
        <v>36.653386454183</v>
      </c>
      <c r="J562" s="14">
        <v>41.752988047808998</v>
      </c>
      <c r="K562" s="14">
        <v>15.856573705179001</v>
      </c>
      <c r="L562" s="23">
        <v>2.191235059761</v>
      </c>
    </row>
    <row r="563" spans="5:12" ht="25" x14ac:dyDescent="0.3">
      <c r="E563" s="3" t="s">
        <v>242</v>
      </c>
      <c r="F563" s="4"/>
      <c r="G563" s="5">
        <v>845</v>
      </c>
      <c r="H563" s="27">
        <v>5.5621301775149998</v>
      </c>
      <c r="I563" s="14">
        <v>40.118343195266</v>
      </c>
      <c r="J563" s="14">
        <v>37.988165680473003</v>
      </c>
      <c r="K563" s="14">
        <v>11.360946745562</v>
      </c>
      <c r="L563" s="23">
        <v>4.9704142011829999</v>
      </c>
    </row>
    <row r="564" spans="5:12" ht="37.5" x14ac:dyDescent="0.3">
      <c r="E564" s="3" t="s">
        <v>243</v>
      </c>
      <c r="F564" s="4"/>
      <c r="G564" s="5">
        <v>154</v>
      </c>
      <c r="H564" s="27">
        <v>4.5454545454549997</v>
      </c>
      <c r="I564" s="14">
        <v>41.558441558441999</v>
      </c>
      <c r="J564" s="14">
        <v>35.714285714286</v>
      </c>
      <c r="K564" s="14">
        <v>14.285714285714</v>
      </c>
      <c r="L564" s="23">
        <v>3.896103896104</v>
      </c>
    </row>
    <row r="565" spans="5:12" x14ac:dyDescent="0.3">
      <c r="E565" s="3" t="s">
        <v>244</v>
      </c>
      <c r="F565" s="4"/>
      <c r="G565" s="5">
        <v>76</v>
      </c>
      <c r="H565" s="27">
        <v>2.6315789473679998</v>
      </c>
      <c r="I565" s="14">
        <v>40.789473684211004</v>
      </c>
      <c r="J565" s="14">
        <v>36.842105263157997</v>
      </c>
      <c r="K565" s="14">
        <v>11.842105263158</v>
      </c>
      <c r="L565" s="23">
        <v>7.8947368421049999</v>
      </c>
    </row>
    <row r="566" spans="5:12" x14ac:dyDescent="0.3">
      <c r="E566" s="3" t="s">
        <v>245</v>
      </c>
      <c r="F566" s="4"/>
      <c r="G566" s="5">
        <v>191</v>
      </c>
      <c r="H566" s="27">
        <v>7.3298429319369998</v>
      </c>
      <c r="I566" s="14">
        <v>36.649214659686002</v>
      </c>
      <c r="J566" s="14">
        <v>37.696335078533998</v>
      </c>
      <c r="K566" s="14">
        <v>12.041884816753999</v>
      </c>
      <c r="L566" s="23">
        <v>6.2827225130890003</v>
      </c>
    </row>
    <row r="567" spans="5:12" x14ac:dyDescent="0.3">
      <c r="E567" s="3" t="s">
        <v>246</v>
      </c>
      <c r="F567" s="4"/>
      <c r="G567" s="5">
        <v>95</v>
      </c>
      <c r="H567" s="27">
        <v>3.1578947368420001</v>
      </c>
      <c r="I567" s="14">
        <v>33.684210526316001</v>
      </c>
      <c r="J567" s="14">
        <v>48.421052631579002</v>
      </c>
      <c r="K567" s="14">
        <v>8.4210526315790002</v>
      </c>
      <c r="L567" s="23">
        <v>6.3157894736840001</v>
      </c>
    </row>
    <row r="568" spans="5:12" ht="25" x14ac:dyDescent="0.3">
      <c r="E568" s="3" t="s">
        <v>247</v>
      </c>
      <c r="F568" s="4"/>
      <c r="G568" s="5">
        <v>580</v>
      </c>
      <c r="H568" s="27">
        <v>1.8965517241380001</v>
      </c>
      <c r="I568" s="14">
        <v>29.827586206896999</v>
      </c>
      <c r="J568" s="14">
        <v>42.241379310345003</v>
      </c>
      <c r="K568" s="14">
        <v>21.724137931034001</v>
      </c>
      <c r="L568" s="23">
        <v>4.3103448275860003</v>
      </c>
    </row>
    <row r="569" spans="5:12" ht="25" x14ac:dyDescent="0.3">
      <c r="E569" s="3" t="s">
        <v>248</v>
      </c>
      <c r="F569" s="4"/>
      <c r="G569" s="5">
        <v>648</v>
      </c>
      <c r="H569" s="27">
        <v>5.0925925925930002</v>
      </c>
      <c r="I569" s="14">
        <v>33.641975308642003</v>
      </c>
      <c r="J569" s="14">
        <v>42.438271604938002</v>
      </c>
      <c r="K569" s="14">
        <v>15.277777777778001</v>
      </c>
      <c r="L569" s="23">
        <v>3.5493827160490001</v>
      </c>
    </row>
    <row r="570" spans="5:12" ht="37.5" x14ac:dyDescent="0.3">
      <c r="E570" s="3" t="s">
        <v>249</v>
      </c>
      <c r="F570" s="4"/>
      <c r="G570" s="5">
        <v>54</v>
      </c>
      <c r="H570" s="27">
        <v>3.7037037037039999</v>
      </c>
      <c r="I570" s="14">
        <v>35.185185185184999</v>
      </c>
      <c r="J570" s="14">
        <v>40.740740740741003</v>
      </c>
      <c r="K570" s="14">
        <v>14.814814814815</v>
      </c>
      <c r="L570" s="23">
        <v>5.5555555555560003</v>
      </c>
    </row>
    <row r="571" spans="5:12" x14ac:dyDescent="0.3">
      <c r="E571" s="3" t="s">
        <v>250</v>
      </c>
      <c r="F571" s="4"/>
      <c r="G571" s="5">
        <v>91</v>
      </c>
      <c r="H571" s="27">
        <v>5.4945054945049998</v>
      </c>
      <c r="I571" s="14">
        <v>30.769230769231001</v>
      </c>
      <c r="J571" s="14">
        <v>38.461538461537998</v>
      </c>
      <c r="K571" s="14">
        <v>17.582417582418</v>
      </c>
      <c r="L571" s="23">
        <v>7.6923076923079998</v>
      </c>
    </row>
    <row r="572" spans="5:12" x14ac:dyDescent="0.3">
      <c r="E572" s="3" t="s">
        <v>251</v>
      </c>
      <c r="F572" s="4"/>
      <c r="G572" s="5">
        <v>92</v>
      </c>
      <c r="H572" s="27">
        <v>4.3478260869570002</v>
      </c>
      <c r="I572" s="14">
        <v>35.869565217390999</v>
      </c>
      <c r="J572" s="14">
        <v>42.391304347826001</v>
      </c>
      <c r="K572" s="14">
        <v>15.217391304348</v>
      </c>
      <c r="L572" s="23">
        <v>2.1739130434780001</v>
      </c>
    </row>
    <row r="573" spans="5:12" x14ac:dyDescent="0.3">
      <c r="E573" s="3" t="s">
        <v>252</v>
      </c>
      <c r="F573" s="4"/>
      <c r="G573" s="5">
        <v>7</v>
      </c>
      <c r="H573" s="30">
        <v>0</v>
      </c>
      <c r="I573" s="14">
        <v>57.142857142856997</v>
      </c>
      <c r="J573" s="14">
        <v>28.571428571428999</v>
      </c>
      <c r="K573" s="14">
        <v>14.285714285714</v>
      </c>
      <c r="L573" s="24">
        <v>0</v>
      </c>
    </row>
    <row r="574" spans="5:12" ht="25" x14ac:dyDescent="0.3">
      <c r="E574" s="3" t="s">
        <v>253</v>
      </c>
      <c r="F574" s="4"/>
      <c r="G574" s="5">
        <v>107</v>
      </c>
      <c r="H574" s="27">
        <v>1.869158878505</v>
      </c>
      <c r="I574" s="14">
        <v>23.364485981308</v>
      </c>
      <c r="J574" s="14">
        <v>43.92523364486</v>
      </c>
      <c r="K574" s="14">
        <v>26.168224299064999</v>
      </c>
      <c r="L574" s="23">
        <v>4.6728971962620003</v>
      </c>
    </row>
    <row r="575" spans="5:12" ht="25" x14ac:dyDescent="0.3">
      <c r="E575" s="3" t="s">
        <v>254</v>
      </c>
      <c r="F575" s="4"/>
      <c r="G575" s="5">
        <v>85</v>
      </c>
      <c r="H575" s="27">
        <v>2.352941176471</v>
      </c>
      <c r="I575" s="14">
        <v>32.941176470587997</v>
      </c>
      <c r="J575" s="14">
        <v>42.352941176470999</v>
      </c>
      <c r="K575" s="14">
        <v>20</v>
      </c>
      <c r="L575" s="23">
        <v>2.352941176471</v>
      </c>
    </row>
    <row r="576" spans="5:12" ht="37.5" x14ac:dyDescent="0.3">
      <c r="E576" s="3" t="s">
        <v>255</v>
      </c>
      <c r="F576" s="4"/>
      <c r="G576" s="5">
        <v>11</v>
      </c>
      <c r="H576" s="30">
        <v>0</v>
      </c>
      <c r="I576" s="14">
        <v>18.181818181817999</v>
      </c>
      <c r="J576" s="14">
        <v>54.545454545455001</v>
      </c>
      <c r="K576" s="14">
        <v>18.181818181817999</v>
      </c>
      <c r="L576" s="23">
        <v>9.0909090909089993</v>
      </c>
    </row>
    <row r="577" spans="5:12" x14ac:dyDescent="0.3">
      <c r="E577" s="3" t="s">
        <v>256</v>
      </c>
      <c r="F577" s="4"/>
      <c r="G577" s="5">
        <v>28</v>
      </c>
      <c r="H577" s="27">
        <v>10.714285714286</v>
      </c>
      <c r="I577" s="14">
        <v>32.142857142856997</v>
      </c>
      <c r="J577" s="14">
        <v>35.714285714286</v>
      </c>
      <c r="K577" s="14">
        <v>17.857142857143</v>
      </c>
      <c r="L577" s="23">
        <v>3.5714285714290002</v>
      </c>
    </row>
    <row r="578" spans="5:12" x14ac:dyDescent="0.3">
      <c r="E578" s="3" t="s">
        <v>257</v>
      </c>
      <c r="F578" s="4"/>
      <c r="G578" s="5">
        <v>7</v>
      </c>
      <c r="H578" s="27">
        <v>14.285714285714</v>
      </c>
      <c r="I578" s="14">
        <v>57.142857142856997</v>
      </c>
      <c r="J578" s="14">
        <v>14.285714285714</v>
      </c>
      <c r="K578" s="16">
        <v>0</v>
      </c>
      <c r="L578" s="23">
        <v>14.285714285714</v>
      </c>
    </row>
    <row r="579" spans="5:12" x14ac:dyDescent="0.3">
      <c r="E579" s="3" t="s">
        <v>258</v>
      </c>
      <c r="F579" s="4"/>
      <c r="G579" s="5">
        <v>298</v>
      </c>
      <c r="H579" s="27">
        <v>8.3892617449659994</v>
      </c>
      <c r="I579" s="14">
        <v>53.355704697987001</v>
      </c>
      <c r="J579" s="14">
        <v>28.187919463086999</v>
      </c>
      <c r="K579" s="14">
        <v>8.0536912751679992</v>
      </c>
      <c r="L579" s="23">
        <v>2.0134228187919998</v>
      </c>
    </row>
    <row r="580" spans="5:12" ht="25" x14ac:dyDescent="0.3">
      <c r="E580" s="3" t="s">
        <v>259</v>
      </c>
      <c r="F580" s="4"/>
      <c r="G580" s="5">
        <v>0</v>
      </c>
      <c r="H580" s="30">
        <v>0</v>
      </c>
      <c r="I580" s="16">
        <v>0</v>
      </c>
      <c r="J580" s="16">
        <v>0</v>
      </c>
      <c r="K580" s="16">
        <v>0</v>
      </c>
      <c r="L580" s="24">
        <v>0</v>
      </c>
    </row>
    <row r="581" spans="5:12" ht="25" x14ac:dyDescent="0.3">
      <c r="E581" s="3" t="s">
        <v>260</v>
      </c>
      <c r="F581" s="4"/>
      <c r="G581" s="5">
        <v>0</v>
      </c>
      <c r="H581" s="30">
        <v>0</v>
      </c>
      <c r="I581" s="16">
        <v>0</v>
      </c>
      <c r="J581" s="16">
        <v>0</v>
      </c>
      <c r="K581" s="16">
        <v>0</v>
      </c>
      <c r="L581" s="24">
        <v>0</v>
      </c>
    </row>
    <row r="582" spans="5:12" ht="37.5" x14ac:dyDescent="0.3">
      <c r="E582" s="3" t="s">
        <v>261</v>
      </c>
      <c r="F582" s="4"/>
      <c r="G582" s="5">
        <v>0</v>
      </c>
      <c r="H582" s="30">
        <v>0</v>
      </c>
      <c r="I582" s="16">
        <v>0</v>
      </c>
      <c r="J582" s="16">
        <v>0</v>
      </c>
      <c r="K582" s="16">
        <v>0</v>
      </c>
      <c r="L582" s="24">
        <v>0</v>
      </c>
    </row>
    <row r="583" spans="5:12" x14ac:dyDescent="0.3">
      <c r="E583" s="3" t="s">
        <v>262</v>
      </c>
      <c r="F583" s="4"/>
      <c r="G583" s="5">
        <v>0</v>
      </c>
      <c r="H583" s="30">
        <v>0</v>
      </c>
      <c r="I583" s="16">
        <v>0</v>
      </c>
      <c r="J583" s="16">
        <v>0</v>
      </c>
      <c r="K583" s="16">
        <v>0</v>
      </c>
      <c r="L583" s="24">
        <v>0</v>
      </c>
    </row>
    <row r="584" spans="5:12" x14ac:dyDescent="0.3">
      <c r="E584" s="3" t="s">
        <v>263</v>
      </c>
      <c r="F584" s="4"/>
      <c r="G584" s="5">
        <v>0</v>
      </c>
      <c r="H584" s="30">
        <v>0</v>
      </c>
      <c r="I584" s="16">
        <v>0</v>
      </c>
      <c r="J584" s="16">
        <v>0</v>
      </c>
      <c r="K584" s="16">
        <v>0</v>
      </c>
      <c r="L584" s="24">
        <v>0</v>
      </c>
    </row>
    <row r="585" spans="5:12" x14ac:dyDescent="0.3">
      <c r="E585" s="3" t="s">
        <v>264</v>
      </c>
      <c r="F585" s="4"/>
      <c r="G585" s="5">
        <v>1576</v>
      </c>
      <c r="H585" s="27">
        <v>10.786802030457</v>
      </c>
      <c r="I585" s="14">
        <v>47.525380710660002</v>
      </c>
      <c r="J585" s="14">
        <v>30.012690355330001</v>
      </c>
      <c r="K585" s="14">
        <v>8.4390862944160006</v>
      </c>
      <c r="L585" s="23">
        <v>3.236040609137</v>
      </c>
    </row>
    <row r="586" spans="5:12" ht="25" x14ac:dyDescent="0.3">
      <c r="E586" s="3" t="s">
        <v>265</v>
      </c>
      <c r="F586" s="4"/>
      <c r="G586" s="5">
        <v>223</v>
      </c>
      <c r="H586" s="27">
        <v>17.040358744395</v>
      </c>
      <c r="I586" s="14">
        <v>54.708520179372002</v>
      </c>
      <c r="J586" s="14">
        <v>18.834080717489002</v>
      </c>
      <c r="K586" s="14">
        <v>6.7264573991030003</v>
      </c>
      <c r="L586" s="23">
        <v>2.690582959641</v>
      </c>
    </row>
    <row r="587" spans="5:12" ht="25" x14ac:dyDescent="0.3">
      <c r="E587" s="3" t="s">
        <v>266</v>
      </c>
      <c r="F587" s="4"/>
      <c r="G587" s="5">
        <v>278</v>
      </c>
      <c r="H587" s="27">
        <v>14.028776978417</v>
      </c>
      <c r="I587" s="14">
        <v>57.553956834532002</v>
      </c>
      <c r="J587" s="14">
        <v>23.381294964028999</v>
      </c>
      <c r="K587" s="14">
        <v>2.1582733812949999</v>
      </c>
      <c r="L587" s="23">
        <v>2.877697841727</v>
      </c>
    </row>
    <row r="588" spans="5:12" ht="37.5" x14ac:dyDescent="0.3">
      <c r="E588" s="3" t="s">
        <v>267</v>
      </c>
      <c r="F588" s="4"/>
      <c r="G588" s="5">
        <v>65</v>
      </c>
      <c r="H588" s="27">
        <v>12.307692307691999</v>
      </c>
      <c r="I588" s="14">
        <v>44.615384615384997</v>
      </c>
      <c r="J588" s="14">
        <v>24.615384615385</v>
      </c>
      <c r="K588" s="14">
        <v>16.923076923077002</v>
      </c>
      <c r="L588" s="23">
        <v>1.538461538462</v>
      </c>
    </row>
    <row r="589" spans="5:12" x14ac:dyDescent="0.3">
      <c r="E589" s="3" t="s">
        <v>268</v>
      </c>
      <c r="F589" s="4"/>
      <c r="G589" s="5">
        <v>0</v>
      </c>
      <c r="H589" s="30">
        <v>0</v>
      </c>
      <c r="I589" s="16">
        <v>0</v>
      </c>
      <c r="J589" s="16">
        <v>0</v>
      </c>
      <c r="K589" s="16">
        <v>0</v>
      </c>
      <c r="L589" s="24">
        <v>0</v>
      </c>
    </row>
    <row r="590" spans="5:12" x14ac:dyDescent="0.3">
      <c r="E590" s="3" t="s">
        <v>269</v>
      </c>
      <c r="F590" s="4"/>
      <c r="G590" s="5">
        <v>2</v>
      </c>
      <c r="H590" s="27">
        <v>50</v>
      </c>
      <c r="I590" s="16">
        <v>0</v>
      </c>
      <c r="J590" s="14">
        <v>50</v>
      </c>
      <c r="K590" s="16">
        <v>0</v>
      </c>
      <c r="L590" s="24">
        <v>0</v>
      </c>
    </row>
    <row r="591" spans="5:12" x14ac:dyDescent="0.3">
      <c r="E591" s="3" t="s">
        <v>270</v>
      </c>
      <c r="F591" s="4"/>
      <c r="G591" s="5">
        <v>1111</v>
      </c>
      <c r="H591" s="27">
        <v>10.26102610261</v>
      </c>
      <c r="I591" s="14">
        <v>51.215121512151001</v>
      </c>
      <c r="J591" s="14">
        <v>27.002700270026999</v>
      </c>
      <c r="K591" s="14">
        <v>8.5508550855089993</v>
      </c>
      <c r="L591" s="23">
        <v>2.970297029703</v>
      </c>
    </row>
    <row r="592" spans="5:12" ht="25" x14ac:dyDescent="0.3">
      <c r="E592" s="3" t="s">
        <v>271</v>
      </c>
      <c r="F592" s="4"/>
      <c r="G592" s="5">
        <v>1591</v>
      </c>
      <c r="H592" s="27">
        <v>12.130735386549</v>
      </c>
      <c r="I592" s="14">
        <v>48.648648648649001</v>
      </c>
      <c r="J592" s="14">
        <v>26.335637963545</v>
      </c>
      <c r="K592" s="14">
        <v>10.433689503457</v>
      </c>
      <c r="L592" s="23">
        <v>2.4512884977999998</v>
      </c>
    </row>
    <row r="593" spans="5:12" ht="25" x14ac:dyDescent="0.3">
      <c r="E593" s="3" t="s">
        <v>272</v>
      </c>
      <c r="F593" s="4"/>
      <c r="G593" s="5">
        <v>2111</v>
      </c>
      <c r="H593" s="27">
        <v>16.485078162009</v>
      </c>
      <c r="I593" s="14">
        <v>49.549976314543002</v>
      </c>
      <c r="J593" s="14">
        <v>22.738038844150001</v>
      </c>
      <c r="K593" s="14">
        <v>7.5793462813829997</v>
      </c>
      <c r="L593" s="23">
        <v>3.6475603979160001</v>
      </c>
    </row>
    <row r="594" spans="5:12" ht="37.5" x14ac:dyDescent="0.3">
      <c r="E594" s="3" t="s">
        <v>273</v>
      </c>
      <c r="F594" s="4"/>
      <c r="G594" s="5">
        <v>410</v>
      </c>
      <c r="H594" s="27">
        <v>12.439024390244001</v>
      </c>
      <c r="I594" s="14">
        <v>50.975609756098002</v>
      </c>
      <c r="J594" s="14">
        <v>25.365853658536999</v>
      </c>
      <c r="K594" s="14">
        <v>7.0731707317070001</v>
      </c>
      <c r="L594" s="23">
        <v>4.1463414634150002</v>
      </c>
    </row>
    <row r="595" spans="5:12" x14ac:dyDescent="0.3">
      <c r="E595" s="3" t="s">
        <v>274</v>
      </c>
      <c r="F595" s="4"/>
      <c r="G595" s="5">
        <v>3</v>
      </c>
      <c r="H595" s="27">
        <v>33.333333333333002</v>
      </c>
      <c r="I595" s="14">
        <v>66.666666666666998</v>
      </c>
      <c r="J595" s="16">
        <v>0</v>
      </c>
      <c r="K595" s="16">
        <v>0</v>
      </c>
      <c r="L595" s="24">
        <v>0</v>
      </c>
    </row>
    <row r="596" spans="5:12" x14ac:dyDescent="0.3">
      <c r="E596" s="3" t="s">
        <v>275</v>
      </c>
      <c r="F596" s="4"/>
      <c r="G596" s="5">
        <v>67</v>
      </c>
      <c r="H596" s="27">
        <v>19.402985074627001</v>
      </c>
      <c r="I596" s="14">
        <v>44.776119402985003</v>
      </c>
      <c r="J596" s="14">
        <v>22.388059701492999</v>
      </c>
      <c r="K596" s="14">
        <v>11.940298507463</v>
      </c>
      <c r="L596" s="23">
        <v>1.492537313433</v>
      </c>
    </row>
    <row r="597" spans="5:12" x14ac:dyDescent="0.3">
      <c r="E597" s="3" t="s">
        <v>276</v>
      </c>
      <c r="F597" s="4"/>
      <c r="G597" s="5">
        <v>846</v>
      </c>
      <c r="H597" s="27">
        <v>11.702127659574</v>
      </c>
      <c r="I597" s="14">
        <v>48.108747044917003</v>
      </c>
      <c r="J597" s="14">
        <v>27.068557919621998</v>
      </c>
      <c r="K597" s="14">
        <v>9.1016548463360003</v>
      </c>
      <c r="L597" s="23">
        <v>4.0189125295509998</v>
      </c>
    </row>
    <row r="598" spans="5:12" ht="25" x14ac:dyDescent="0.3">
      <c r="E598" s="3" t="s">
        <v>277</v>
      </c>
      <c r="F598" s="4"/>
      <c r="G598" s="5">
        <v>2206</v>
      </c>
      <c r="H598" s="27">
        <v>10.743427017226001</v>
      </c>
      <c r="I598" s="14">
        <v>44.922937443335996</v>
      </c>
      <c r="J598" s="14">
        <v>30.235720761559001</v>
      </c>
      <c r="K598" s="14">
        <v>9.9274705349049999</v>
      </c>
      <c r="L598" s="23">
        <v>4.1704442429739998</v>
      </c>
    </row>
    <row r="599" spans="5:12" ht="25" x14ac:dyDescent="0.3">
      <c r="E599" s="3" t="s">
        <v>278</v>
      </c>
      <c r="F599" s="4"/>
      <c r="G599" s="5">
        <v>4808</v>
      </c>
      <c r="H599" s="27">
        <v>11.210482529118</v>
      </c>
      <c r="I599" s="14">
        <v>48.211314475873998</v>
      </c>
      <c r="J599" s="14">
        <v>26.185524126455999</v>
      </c>
      <c r="K599" s="14">
        <v>10.128951747087999</v>
      </c>
      <c r="L599" s="23">
        <v>4.263727121464</v>
      </c>
    </row>
    <row r="600" spans="5:12" ht="37.5" x14ac:dyDescent="0.3">
      <c r="E600" s="3" t="s">
        <v>279</v>
      </c>
      <c r="F600" s="4"/>
      <c r="G600" s="5">
        <v>791</v>
      </c>
      <c r="H600" s="27">
        <v>9.1024020227559994</v>
      </c>
      <c r="I600" s="14">
        <v>49.178255372945998</v>
      </c>
      <c r="J600" s="14">
        <v>25.916561314791</v>
      </c>
      <c r="K600" s="14">
        <v>10.872313527180999</v>
      </c>
      <c r="L600" s="23">
        <v>4.9304677623259998</v>
      </c>
    </row>
    <row r="601" spans="5:12" x14ac:dyDescent="0.3">
      <c r="E601" s="3" t="s">
        <v>280</v>
      </c>
      <c r="F601" s="4"/>
      <c r="G601" s="5">
        <v>49</v>
      </c>
      <c r="H601" s="27">
        <v>14.285714285714</v>
      </c>
      <c r="I601" s="14">
        <v>40.816326530612002</v>
      </c>
      <c r="J601" s="14">
        <v>18.367346938775999</v>
      </c>
      <c r="K601" s="14">
        <v>22.448979591836999</v>
      </c>
      <c r="L601" s="23">
        <v>4.0816326530609999</v>
      </c>
    </row>
    <row r="602" spans="5:12" x14ac:dyDescent="0.3">
      <c r="E602" s="3" t="s">
        <v>281</v>
      </c>
      <c r="F602" s="4"/>
      <c r="G602" s="5">
        <v>342</v>
      </c>
      <c r="H602" s="27">
        <v>12.573099415205</v>
      </c>
      <c r="I602" s="14">
        <v>46.783625730993997</v>
      </c>
      <c r="J602" s="14">
        <v>27.777777777777999</v>
      </c>
      <c r="K602" s="14">
        <v>10.233918128655001</v>
      </c>
      <c r="L602" s="23">
        <v>2.6315789473679998</v>
      </c>
    </row>
    <row r="603" spans="5:12" x14ac:dyDescent="0.3">
      <c r="E603" s="3" t="s">
        <v>282</v>
      </c>
      <c r="F603" s="4"/>
      <c r="G603" s="5">
        <v>657</v>
      </c>
      <c r="H603" s="27">
        <v>11.415525114155001</v>
      </c>
      <c r="I603" s="14">
        <v>45.966514459664999</v>
      </c>
      <c r="J603" s="14">
        <v>27.701674277016998</v>
      </c>
      <c r="K603" s="14">
        <v>9.5890410958899999</v>
      </c>
      <c r="L603" s="23">
        <v>5.3272450532719997</v>
      </c>
    </row>
    <row r="604" spans="5:12" ht="25" x14ac:dyDescent="0.3">
      <c r="E604" s="3" t="s">
        <v>283</v>
      </c>
      <c r="F604" s="4"/>
      <c r="G604" s="5">
        <v>1327</v>
      </c>
      <c r="H604" s="27">
        <v>9.4951017332329997</v>
      </c>
      <c r="I604" s="14">
        <v>42.426525998492998</v>
      </c>
      <c r="J604" s="14">
        <v>31.876412961566999</v>
      </c>
      <c r="K604" s="14">
        <v>10.625470987189001</v>
      </c>
      <c r="L604" s="23">
        <v>5.5764883195179999</v>
      </c>
    </row>
    <row r="605" spans="5:12" ht="25" x14ac:dyDescent="0.3">
      <c r="E605" s="3" t="s">
        <v>284</v>
      </c>
      <c r="F605" s="4"/>
      <c r="G605" s="5">
        <v>4597</v>
      </c>
      <c r="H605" s="27">
        <v>10.093539264738</v>
      </c>
      <c r="I605" s="14">
        <v>44.724820535131997</v>
      </c>
      <c r="J605" s="14">
        <v>29.693278224928999</v>
      </c>
      <c r="K605" s="14">
        <v>10.506852294974999</v>
      </c>
      <c r="L605" s="23">
        <v>4.9815096802259999</v>
      </c>
    </row>
    <row r="606" spans="5:12" ht="37.5" x14ac:dyDescent="0.3">
      <c r="E606" s="3" t="s">
        <v>285</v>
      </c>
      <c r="F606" s="4"/>
      <c r="G606" s="5">
        <v>588</v>
      </c>
      <c r="H606" s="27">
        <v>7.9931972789119996</v>
      </c>
      <c r="I606" s="14">
        <v>43.197278911565</v>
      </c>
      <c r="J606" s="14">
        <v>32.993197278912</v>
      </c>
      <c r="K606" s="14">
        <v>9.8639455782310002</v>
      </c>
      <c r="L606" s="23">
        <v>5.9523809523809996</v>
      </c>
    </row>
    <row r="607" spans="5:12" x14ac:dyDescent="0.3">
      <c r="E607" s="3" t="s">
        <v>286</v>
      </c>
      <c r="F607" s="4"/>
      <c r="G607" s="5">
        <v>173</v>
      </c>
      <c r="H607" s="27">
        <v>10.404624277457</v>
      </c>
      <c r="I607" s="14">
        <v>41.618497109826997</v>
      </c>
      <c r="J607" s="14">
        <v>32.947976878612998</v>
      </c>
      <c r="K607" s="14">
        <v>8.6705202312140006</v>
      </c>
      <c r="L607" s="23">
        <v>6.3583815028900004</v>
      </c>
    </row>
    <row r="608" spans="5:12" x14ac:dyDescent="0.3">
      <c r="E608" s="3" t="s">
        <v>287</v>
      </c>
      <c r="F608" s="4"/>
      <c r="G608" s="5">
        <v>545</v>
      </c>
      <c r="H608" s="27">
        <v>11.559633027523001</v>
      </c>
      <c r="I608" s="14">
        <v>44.220183486239002</v>
      </c>
      <c r="J608" s="14">
        <v>31.009174311927001</v>
      </c>
      <c r="K608" s="14">
        <v>8.6238532110089992</v>
      </c>
      <c r="L608" s="23">
        <v>4.5871559633030001</v>
      </c>
    </row>
    <row r="609" spans="5:12" x14ac:dyDescent="0.3">
      <c r="E609" s="3" t="s">
        <v>288</v>
      </c>
      <c r="F609" s="4"/>
      <c r="G609" s="5">
        <v>240</v>
      </c>
      <c r="H609" s="27">
        <v>7.916666666667</v>
      </c>
      <c r="I609" s="14">
        <v>36.666666666666998</v>
      </c>
      <c r="J609" s="14">
        <v>34.166666666666998</v>
      </c>
      <c r="K609" s="14">
        <v>13.75</v>
      </c>
      <c r="L609" s="23">
        <v>7.5</v>
      </c>
    </row>
    <row r="610" spans="5:12" ht="25" x14ac:dyDescent="0.3">
      <c r="E610" s="3" t="s">
        <v>289</v>
      </c>
      <c r="F610" s="4"/>
      <c r="G610" s="5">
        <v>418</v>
      </c>
      <c r="H610" s="27">
        <v>4.0669856459330003</v>
      </c>
      <c r="I610" s="14">
        <v>35.645933014354</v>
      </c>
      <c r="J610" s="14">
        <v>39.952153110048002</v>
      </c>
      <c r="K610" s="14">
        <v>16.267942583732001</v>
      </c>
      <c r="L610" s="23">
        <v>4.0669856459330003</v>
      </c>
    </row>
    <row r="611" spans="5:12" ht="25" x14ac:dyDescent="0.3">
      <c r="E611" s="3" t="s">
        <v>290</v>
      </c>
      <c r="F611" s="4"/>
      <c r="G611" s="5">
        <v>1572</v>
      </c>
      <c r="H611" s="27">
        <v>6.5521628498729996</v>
      </c>
      <c r="I611" s="14">
        <v>40.012722646310003</v>
      </c>
      <c r="J611" s="14">
        <v>33.778625954197999</v>
      </c>
      <c r="K611" s="14">
        <v>14.631043256997</v>
      </c>
      <c r="L611" s="23">
        <v>5.0254452926209998</v>
      </c>
    </row>
    <row r="612" spans="5:12" ht="37.5" x14ac:dyDescent="0.3">
      <c r="E612" s="3" t="s">
        <v>291</v>
      </c>
      <c r="F612" s="4"/>
      <c r="G612" s="5">
        <v>168</v>
      </c>
      <c r="H612" s="27">
        <v>7.7380952380950001</v>
      </c>
      <c r="I612" s="14">
        <v>35.714285714286</v>
      </c>
      <c r="J612" s="14">
        <v>36.309523809524002</v>
      </c>
      <c r="K612" s="14">
        <v>15.47619047619</v>
      </c>
      <c r="L612" s="23">
        <v>4.7619047619049999</v>
      </c>
    </row>
    <row r="613" spans="5:12" x14ac:dyDescent="0.3">
      <c r="E613" s="3" t="s">
        <v>292</v>
      </c>
      <c r="F613" s="4"/>
      <c r="G613" s="5">
        <v>186</v>
      </c>
      <c r="H613" s="27">
        <v>11.290322580645</v>
      </c>
      <c r="I613" s="14">
        <v>37.634408602150998</v>
      </c>
      <c r="J613" s="14">
        <v>34.408602150538002</v>
      </c>
      <c r="K613" s="14">
        <v>12.365591397849</v>
      </c>
      <c r="L613" s="23">
        <v>4.3010752688169998</v>
      </c>
    </row>
    <row r="614" spans="5:12" x14ac:dyDescent="0.3">
      <c r="E614" s="3" t="s">
        <v>293</v>
      </c>
      <c r="F614" s="4"/>
      <c r="G614" s="5">
        <v>279</v>
      </c>
      <c r="H614" s="27">
        <v>8.6021505376339995</v>
      </c>
      <c r="I614" s="14">
        <v>39.426523297491002</v>
      </c>
      <c r="J614" s="14">
        <v>27.956989247311999</v>
      </c>
      <c r="K614" s="14">
        <v>19.354838709677001</v>
      </c>
      <c r="L614" s="23">
        <v>4.659498207885</v>
      </c>
    </row>
    <row r="615" spans="5:12" x14ac:dyDescent="0.3">
      <c r="E615" s="3" t="s">
        <v>294</v>
      </c>
      <c r="F615" s="4"/>
      <c r="G615" s="5">
        <v>66</v>
      </c>
      <c r="H615" s="27">
        <v>1.5151515151520001</v>
      </c>
      <c r="I615" s="14">
        <v>37.878787878788003</v>
      </c>
      <c r="J615" s="14">
        <v>37.878787878788003</v>
      </c>
      <c r="K615" s="14">
        <v>19.696969696970001</v>
      </c>
      <c r="L615" s="23">
        <v>3.0303030303030001</v>
      </c>
    </row>
    <row r="616" spans="5:12" ht="25" x14ac:dyDescent="0.3">
      <c r="E616" s="3" t="s">
        <v>295</v>
      </c>
      <c r="F616" s="4"/>
      <c r="G616" s="5">
        <v>110</v>
      </c>
      <c r="H616" s="27">
        <v>3.636363636364</v>
      </c>
      <c r="I616" s="14">
        <v>24.545454545455001</v>
      </c>
      <c r="J616" s="14">
        <v>44.545454545455001</v>
      </c>
      <c r="K616" s="14">
        <v>20.909090909090999</v>
      </c>
      <c r="L616" s="23">
        <v>6.363636363636</v>
      </c>
    </row>
    <row r="617" spans="5:12" ht="25" x14ac:dyDescent="0.3">
      <c r="E617" s="3" t="s">
        <v>296</v>
      </c>
      <c r="F617" s="4"/>
      <c r="G617" s="5">
        <v>407</v>
      </c>
      <c r="H617" s="27">
        <v>3.685503685504</v>
      </c>
      <c r="I617" s="14">
        <v>31.695331695332001</v>
      </c>
      <c r="J617" s="14">
        <v>44.717444717444998</v>
      </c>
      <c r="K617" s="14">
        <v>16.461916461916001</v>
      </c>
      <c r="L617" s="23">
        <v>3.4398034398030002</v>
      </c>
    </row>
    <row r="618" spans="5:12" ht="37.5" x14ac:dyDescent="0.3">
      <c r="E618" s="3" t="s">
        <v>297</v>
      </c>
      <c r="F618" s="4"/>
      <c r="G618" s="5">
        <v>43</v>
      </c>
      <c r="H618" s="27">
        <v>4.6511627906979998</v>
      </c>
      <c r="I618" s="14">
        <v>34.883720930232997</v>
      </c>
      <c r="J618" s="14">
        <v>46.511627906976997</v>
      </c>
      <c r="K618" s="14">
        <v>9.3023255813949994</v>
      </c>
      <c r="L618" s="23">
        <v>4.6511627906979998</v>
      </c>
    </row>
    <row r="619" spans="5:12" x14ac:dyDescent="0.3">
      <c r="E619" s="3" t="s">
        <v>298</v>
      </c>
      <c r="F619" s="4"/>
      <c r="G619" s="5">
        <v>158</v>
      </c>
      <c r="H619" s="27">
        <v>5.6962025316459997</v>
      </c>
      <c r="I619" s="14">
        <v>32.278481012657998</v>
      </c>
      <c r="J619" s="14">
        <v>39.240506329113998</v>
      </c>
      <c r="K619" s="14">
        <v>15.822784810127001</v>
      </c>
      <c r="L619" s="23">
        <v>6.9620253164559998</v>
      </c>
    </row>
    <row r="620" spans="5:12" x14ac:dyDescent="0.3">
      <c r="E620" s="3" t="s">
        <v>299</v>
      </c>
      <c r="F620" s="4"/>
      <c r="G620" s="5">
        <v>109</v>
      </c>
      <c r="H620" s="27">
        <v>3.669724770642</v>
      </c>
      <c r="I620" s="14">
        <v>34.862385321101002</v>
      </c>
      <c r="J620" s="14">
        <v>40.366972477064003</v>
      </c>
      <c r="K620" s="14">
        <v>15.596330275229001</v>
      </c>
      <c r="L620" s="23">
        <v>5.5045871559629997</v>
      </c>
    </row>
    <row r="621" spans="5:12" x14ac:dyDescent="0.3">
      <c r="E621" s="3" t="s">
        <v>300</v>
      </c>
      <c r="F621" s="4"/>
      <c r="G621" s="5">
        <v>15</v>
      </c>
      <c r="H621" s="27">
        <v>6.666666666667</v>
      </c>
      <c r="I621" s="14">
        <v>26.666666666666998</v>
      </c>
      <c r="J621" s="14">
        <v>46.666666666666998</v>
      </c>
      <c r="K621" s="14">
        <v>20</v>
      </c>
      <c r="L621" s="24">
        <v>0</v>
      </c>
    </row>
    <row r="622" spans="5:12" ht="25" x14ac:dyDescent="0.3">
      <c r="E622" s="3" t="s">
        <v>301</v>
      </c>
      <c r="F622" s="4"/>
      <c r="G622" s="5">
        <v>12</v>
      </c>
      <c r="H622" s="30">
        <v>0</v>
      </c>
      <c r="I622" s="14">
        <v>8.333333333333</v>
      </c>
      <c r="J622" s="14">
        <v>66.666666666666998</v>
      </c>
      <c r="K622" s="14">
        <v>25</v>
      </c>
      <c r="L622" s="24">
        <v>0</v>
      </c>
    </row>
    <row r="623" spans="5:12" ht="25" x14ac:dyDescent="0.3">
      <c r="E623" s="3" t="s">
        <v>302</v>
      </c>
      <c r="F623" s="4"/>
      <c r="G623" s="5">
        <v>35</v>
      </c>
      <c r="H623" s="30">
        <v>0</v>
      </c>
      <c r="I623" s="14">
        <v>22.857142857143</v>
      </c>
      <c r="J623" s="14">
        <v>51.428571428570997</v>
      </c>
      <c r="K623" s="14">
        <v>22.857142857143</v>
      </c>
      <c r="L623" s="23">
        <v>2.8571428571430002</v>
      </c>
    </row>
    <row r="624" spans="5:12" ht="37.5" x14ac:dyDescent="0.3">
      <c r="E624" s="3" t="s">
        <v>303</v>
      </c>
      <c r="F624" s="4"/>
      <c r="G624" s="5">
        <v>5</v>
      </c>
      <c r="H624" s="30">
        <v>0</v>
      </c>
      <c r="I624" s="14">
        <v>20</v>
      </c>
      <c r="J624" s="14">
        <v>40</v>
      </c>
      <c r="K624" s="14">
        <v>40</v>
      </c>
      <c r="L624" s="24">
        <v>0</v>
      </c>
    </row>
    <row r="625" spans="5:12" x14ac:dyDescent="0.3">
      <c r="E625" s="3" t="s">
        <v>304</v>
      </c>
      <c r="F625" s="4"/>
      <c r="G625" s="5">
        <v>47</v>
      </c>
      <c r="H625" s="27">
        <v>4.2553191489359996</v>
      </c>
      <c r="I625" s="14">
        <v>42.553191489362</v>
      </c>
      <c r="J625" s="14">
        <v>25.531914893617</v>
      </c>
      <c r="K625" s="14">
        <v>21.276595744681</v>
      </c>
      <c r="L625" s="23">
        <v>6.3829787234040003</v>
      </c>
    </row>
    <row r="626" spans="5:12" x14ac:dyDescent="0.3">
      <c r="E626" s="3" t="s">
        <v>305</v>
      </c>
      <c r="F626" s="4"/>
      <c r="G626" s="5">
        <v>22</v>
      </c>
      <c r="H626" s="27">
        <v>4.5454545454549997</v>
      </c>
      <c r="I626" s="14">
        <v>22.727272727273</v>
      </c>
      <c r="J626" s="14">
        <v>45.454545454544999</v>
      </c>
      <c r="K626" s="14">
        <v>13.636363636364001</v>
      </c>
      <c r="L626" s="23">
        <v>13.636363636364001</v>
      </c>
    </row>
    <row r="627" spans="5:12" x14ac:dyDescent="0.3">
      <c r="E627" s="3" t="s">
        <v>306</v>
      </c>
      <c r="F627" s="4"/>
      <c r="G627" s="5">
        <v>12</v>
      </c>
      <c r="H627" s="27">
        <v>25</v>
      </c>
      <c r="I627" s="14">
        <v>41.666666666666998</v>
      </c>
      <c r="J627" s="14">
        <v>16.666666666666998</v>
      </c>
      <c r="K627" s="14">
        <v>8.333333333333</v>
      </c>
      <c r="L627" s="23">
        <v>8.333333333333</v>
      </c>
    </row>
    <row r="628" spans="5:12" ht="25" x14ac:dyDescent="0.3">
      <c r="E628" s="3" t="s">
        <v>307</v>
      </c>
      <c r="F628" s="4"/>
      <c r="G628" s="5">
        <v>0</v>
      </c>
      <c r="H628" s="30">
        <v>0</v>
      </c>
      <c r="I628" s="16">
        <v>0</v>
      </c>
      <c r="J628" s="16">
        <v>0</v>
      </c>
      <c r="K628" s="16">
        <v>0</v>
      </c>
      <c r="L628" s="24">
        <v>0</v>
      </c>
    </row>
    <row r="629" spans="5:12" ht="25" x14ac:dyDescent="0.3">
      <c r="E629" s="3" t="s">
        <v>308</v>
      </c>
      <c r="F629" s="4"/>
      <c r="G629" s="5">
        <v>0</v>
      </c>
      <c r="H629" s="30">
        <v>0</v>
      </c>
      <c r="I629" s="16">
        <v>0</v>
      </c>
      <c r="J629" s="16">
        <v>0</v>
      </c>
      <c r="K629" s="16">
        <v>0</v>
      </c>
      <c r="L629" s="24">
        <v>0</v>
      </c>
    </row>
    <row r="630" spans="5:12" ht="37.5" x14ac:dyDescent="0.3">
      <c r="E630" s="3" t="s">
        <v>309</v>
      </c>
      <c r="F630" s="4"/>
      <c r="G630" s="5">
        <v>0</v>
      </c>
      <c r="H630" s="30">
        <v>0</v>
      </c>
      <c r="I630" s="16">
        <v>0</v>
      </c>
      <c r="J630" s="16">
        <v>0</v>
      </c>
      <c r="K630" s="16">
        <v>0</v>
      </c>
      <c r="L630" s="24">
        <v>0</v>
      </c>
    </row>
    <row r="631" spans="5:12" x14ac:dyDescent="0.3">
      <c r="E631" s="3" t="s">
        <v>310</v>
      </c>
      <c r="F631" s="4"/>
      <c r="G631" s="5">
        <v>0</v>
      </c>
      <c r="H631" s="30">
        <v>0</v>
      </c>
      <c r="I631" s="16">
        <v>0</v>
      </c>
      <c r="J631" s="16">
        <v>0</v>
      </c>
      <c r="K631" s="16">
        <v>0</v>
      </c>
      <c r="L631" s="24">
        <v>0</v>
      </c>
    </row>
    <row r="632" spans="5:12" x14ac:dyDescent="0.3">
      <c r="E632" s="3" t="s">
        <v>311</v>
      </c>
      <c r="F632" s="4"/>
      <c r="G632" s="5">
        <v>0</v>
      </c>
      <c r="H632" s="30">
        <v>0</v>
      </c>
      <c r="I632" s="16">
        <v>0</v>
      </c>
      <c r="J632" s="16">
        <v>0</v>
      </c>
      <c r="K632" s="16">
        <v>0</v>
      </c>
      <c r="L632" s="24">
        <v>0</v>
      </c>
    </row>
    <row r="633" spans="5:12" x14ac:dyDescent="0.3">
      <c r="E633" s="3" t="s">
        <v>312</v>
      </c>
      <c r="F633" s="4"/>
      <c r="G633" s="5">
        <v>43</v>
      </c>
      <c r="H633" s="27">
        <v>18.604651162791001</v>
      </c>
      <c r="I633" s="14">
        <v>44.186046511628</v>
      </c>
      <c r="J633" s="14">
        <v>13.953488372093</v>
      </c>
      <c r="K633" s="14">
        <v>6.9767441860470001</v>
      </c>
      <c r="L633" s="23">
        <v>16.279069767442</v>
      </c>
    </row>
    <row r="634" spans="5:12" ht="25" x14ac:dyDescent="0.3">
      <c r="E634" s="3" t="s">
        <v>313</v>
      </c>
      <c r="F634" s="4"/>
      <c r="G634" s="5">
        <v>1</v>
      </c>
      <c r="H634" s="27">
        <v>100</v>
      </c>
      <c r="I634" s="16">
        <v>0</v>
      </c>
      <c r="J634" s="16">
        <v>0</v>
      </c>
      <c r="K634" s="16">
        <v>0</v>
      </c>
      <c r="L634" s="24">
        <v>0</v>
      </c>
    </row>
    <row r="635" spans="5:12" ht="25" x14ac:dyDescent="0.3">
      <c r="E635" s="3" t="s">
        <v>314</v>
      </c>
      <c r="F635" s="4"/>
      <c r="G635" s="5">
        <v>6</v>
      </c>
      <c r="H635" s="30">
        <v>0</v>
      </c>
      <c r="I635" s="14">
        <v>83.333333333333002</v>
      </c>
      <c r="J635" s="16">
        <v>0</v>
      </c>
      <c r="K635" s="16">
        <v>0</v>
      </c>
      <c r="L635" s="23">
        <v>16.666666666666998</v>
      </c>
    </row>
    <row r="636" spans="5:12" ht="37.5" x14ac:dyDescent="0.3">
      <c r="E636" s="3" t="s">
        <v>315</v>
      </c>
      <c r="F636" s="4"/>
      <c r="G636" s="5">
        <v>1</v>
      </c>
      <c r="H636" s="30">
        <v>0</v>
      </c>
      <c r="I636" s="16">
        <v>0</v>
      </c>
      <c r="J636" s="14">
        <v>100</v>
      </c>
      <c r="K636" s="16">
        <v>0</v>
      </c>
      <c r="L636" s="24">
        <v>0</v>
      </c>
    </row>
    <row r="637" spans="5:12" x14ac:dyDescent="0.3">
      <c r="E637" s="3" t="s">
        <v>316</v>
      </c>
      <c r="F637" s="4"/>
      <c r="G637" s="5">
        <v>0</v>
      </c>
      <c r="H637" s="30">
        <v>0</v>
      </c>
      <c r="I637" s="16">
        <v>0</v>
      </c>
      <c r="J637" s="16">
        <v>0</v>
      </c>
      <c r="K637" s="16">
        <v>0</v>
      </c>
      <c r="L637" s="24">
        <v>0</v>
      </c>
    </row>
    <row r="638" spans="5:12" x14ac:dyDescent="0.3">
      <c r="E638" s="3" t="s">
        <v>317</v>
      </c>
      <c r="F638" s="4"/>
      <c r="G638" s="5">
        <v>1</v>
      </c>
      <c r="H638" s="27">
        <v>100</v>
      </c>
      <c r="I638" s="16">
        <v>0</v>
      </c>
      <c r="J638" s="16">
        <v>0</v>
      </c>
      <c r="K638" s="16">
        <v>0</v>
      </c>
      <c r="L638" s="24">
        <v>0</v>
      </c>
    </row>
    <row r="639" spans="5:12" x14ac:dyDescent="0.3">
      <c r="E639" s="3" t="s">
        <v>318</v>
      </c>
      <c r="F639" s="4"/>
      <c r="G639" s="5">
        <v>25</v>
      </c>
      <c r="H639" s="27">
        <v>24</v>
      </c>
      <c r="I639" s="14">
        <v>40</v>
      </c>
      <c r="J639" s="14">
        <v>20</v>
      </c>
      <c r="K639" s="14">
        <v>8</v>
      </c>
      <c r="L639" s="23">
        <v>8</v>
      </c>
    </row>
    <row r="640" spans="5:12" ht="25" x14ac:dyDescent="0.3">
      <c r="E640" s="3" t="s">
        <v>319</v>
      </c>
      <c r="F640" s="4"/>
      <c r="G640" s="5">
        <v>17</v>
      </c>
      <c r="H640" s="27">
        <v>41.176470588234999</v>
      </c>
      <c r="I640" s="14">
        <v>41.176470588234999</v>
      </c>
      <c r="J640" s="14">
        <v>11.764705882353001</v>
      </c>
      <c r="K640" s="16">
        <v>0</v>
      </c>
      <c r="L640" s="23">
        <v>5.8823529411760003</v>
      </c>
    </row>
    <row r="641" spans="5:12" ht="25" x14ac:dyDescent="0.3">
      <c r="E641" s="3" t="s">
        <v>320</v>
      </c>
      <c r="F641" s="4"/>
      <c r="G641" s="5">
        <v>21</v>
      </c>
      <c r="H641" s="27">
        <v>38.095238095238003</v>
      </c>
      <c r="I641" s="14">
        <v>33.333333333333002</v>
      </c>
      <c r="J641" s="14">
        <v>19.047619047619001</v>
      </c>
      <c r="K641" s="16">
        <v>0</v>
      </c>
      <c r="L641" s="23">
        <v>9.5238095238099998</v>
      </c>
    </row>
    <row r="642" spans="5:12" ht="37.5" x14ac:dyDescent="0.3">
      <c r="E642" s="3" t="s">
        <v>321</v>
      </c>
      <c r="F642" s="4"/>
      <c r="G642" s="5">
        <v>8</v>
      </c>
      <c r="H642" s="27">
        <v>37.5</v>
      </c>
      <c r="I642" s="14">
        <v>37.5</v>
      </c>
      <c r="J642" s="14">
        <v>12.5</v>
      </c>
      <c r="K642" s="16">
        <v>0</v>
      </c>
      <c r="L642" s="23">
        <v>12.5</v>
      </c>
    </row>
    <row r="643" spans="5:12" x14ac:dyDescent="0.3">
      <c r="E643" s="3" t="s">
        <v>322</v>
      </c>
      <c r="F643" s="4"/>
      <c r="G643" s="5">
        <v>0</v>
      </c>
      <c r="H643" s="30">
        <v>0</v>
      </c>
      <c r="I643" s="16">
        <v>0</v>
      </c>
      <c r="J643" s="16">
        <v>0</v>
      </c>
      <c r="K643" s="16">
        <v>0</v>
      </c>
      <c r="L643" s="24">
        <v>0</v>
      </c>
    </row>
    <row r="644" spans="5:12" x14ac:dyDescent="0.3">
      <c r="E644" s="3" t="s">
        <v>323</v>
      </c>
      <c r="F644" s="4"/>
      <c r="G644" s="5">
        <v>1</v>
      </c>
      <c r="H644" s="30">
        <v>0</v>
      </c>
      <c r="I644" s="16">
        <v>0</v>
      </c>
      <c r="J644" s="16">
        <v>0</v>
      </c>
      <c r="K644" s="16">
        <v>0</v>
      </c>
      <c r="L644" s="23">
        <v>100</v>
      </c>
    </row>
    <row r="645" spans="5:12" x14ac:dyDescent="0.3">
      <c r="E645" s="3" t="s">
        <v>324</v>
      </c>
      <c r="F645" s="4"/>
      <c r="G645" s="5">
        <v>11</v>
      </c>
      <c r="H645" s="27">
        <v>18.181818181817999</v>
      </c>
      <c r="I645" s="14">
        <v>27.272727272727</v>
      </c>
      <c r="J645" s="14">
        <v>27.272727272727</v>
      </c>
      <c r="K645" s="16">
        <v>0</v>
      </c>
      <c r="L645" s="23">
        <v>27.272727272727</v>
      </c>
    </row>
    <row r="646" spans="5:12" ht="25" x14ac:dyDescent="0.3">
      <c r="E646" s="3" t="s">
        <v>325</v>
      </c>
      <c r="F646" s="4"/>
      <c r="G646" s="5">
        <v>35</v>
      </c>
      <c r="H646" s="27">
        <v>14.285714285714</v>
      </c>
      <c r="I646" s="14">
        <v>40</v>
      </c>
      <c r="J646" s="14">
        <v>31.428571428571001</v>
      </c>
      <c r="K646" s="14">
        <v>2.8571428571430002</v>
      </c>
      <c r="L646" s="23">
        <v>11.428571428571001</v>
      </c>
    </row>
    <row r="647" spans="5:12" ht="25" x14ac:dyDescent="0.3">
      <c r="E647" s="3" t="s">
        <v>326</v>
      </c>
      <c r="F647" s="4"/>
      <c r="G647" s="5">
        <v>46</v>
      </c>
      <c r="H647" s="27">
        <v>13.04347826087</v>
      </c>
      <c r="I647" s="14">
        <v>45.652173913043001</v>
      </c>
      <c r="J647" s="14">
        <v>28.260869565217</v>
      </c>
      <c r="K647" s="14">
        <v>2.1739130434780001</v>
      </c>
      <c r="L647" s="23">
        <v>10.869565217390999</v>
      </c>
    </row>
    <row r="648" spans="5:12" ht="37.5" x14ac:dyDescent="0.3">
      <c r="E648" s="3" t="s">
        <v>327</v>
      </c>
      <c r="F648" s="4"/>
      <c r="G648" s="5">
        <v>6</v>
      </c>
      <c r="H648" s="27">
        <v>33.333333333333002</v>
      </c>
      <c r="I648" s="14">
        <v>33.333333333333002</v>
      </c>
      <c r="J648" s="14">
        <v>33.333333333333002</v>
      </c>
      <c r="K648" s="16">
        <v>0</v>
      </c>
      <c r="L648" s="24">
        <v>0</v>
      </c>
    </row>
    <row r="649" spans="5:12" x14ac:dyDescent="0.3">
      <c r="E649" s="3" t="s">
        <v>328</v>
      </c>
      <c r="F649" s="4"/>
      <c r="G649" s="5">
        <v>0</v>
      </c>
      <c r="H649" s="30">
        <v>0</v>
      </c>
      <c r="I649" s="16">
        <v>0</v>
      </c>
      <c r="J649" s="16">
        <v>0</v>
      </c>
      <c r="K649" s="16">
        <v>0</v>
      </c>
      <c r="L649" s="24">
        <v>0</v>
      </c>
    </row>
    <row r="650" spans="5:12" x14ac:dyDescent="0.3">
      <c r="E650" s="3" t="s">
        <v>329</v>
      </c>
      <c r="F650" s="4"/>
      <c r="G650" s="5">
        <v>5</v>
      </c>
      <c r="H650" s="27">
        <v>40</v>
      </c>
      <c r="I650" s="14">
        <v>60</v>
      </c>
      <c r="J650" s="16">
        <v>0</v>
      </c>
      <c r="K650" s="16">
        <v>0</v>
      </c>
      <c r="L650" s="24">
        <v>0</v>
      </c>
    </row>
    <row r="651" spans="5:12" x14ac:dyDescent="0.3">
      <c r="E651" s="3" t="s">
        <v>330</v>
      </c>
      <c r="F651" s="4"/>
      <c r="G651" s="5">
        <v>5</v>
      </c>
      <c r="H651" s="30">
        <v>0</v>
      </c>
      <c r="I651" s="14">
        <v>60</v>
      </c>
      <c r="J651" s="16">
        <v>0</v>
      </c>
      <c r="K651" s="16">
        <v>0</v>
      </c>
      <c r="L651" s="23">
        <v>40</v>
      </c>
    </row>
    <row r="652" spans="5:12" ht="25" x14ac:dyDescent="0.3">
      <c r="E652" s="3" t="s">
        <v>331</v>
      </c>
      <c r="F652" s="4"/>
      <c r="G652" s="5">
        <v>23</v>
      </c>
      <c r="H652" s="27">
        <v>13.04347826087</v>
      </c>
      <c r="I652" s="14">
        <v>21.739130434783</v>
      </c>
      <c r="J652" s="14">
        <v>43.478260869564998</v>
      </c>
      <c r="K652" s="16">
        <v>0</v>
      </c>
      <c r="L652" s="23">
        <v>21.739130434783</v>
      </c>
    </row>
    <row r="653" spans="5:12" ht="25" x14ac:dyDescent="0.3">
      <c r="E653" s="3" t="s">
        <v>332</v>
      </c>
      <c r="F653" s="4"/>
      <c r="G653" s="5">
        <v>31</v>
      </c>
      <c r="H653" s="27">
        <v>25.806451612903</v>
      </c>
      <c r="I653" s="14">
        <v>35.483870967742</v>
      </c>
      <c r="J653" s="14">
        <v>19.354838709677001</v>
      </c>
      <c r="K653" s="16">
        <v>0</v>
      </c>
      <c r="L653" s="23">
        <v>19.354838709677001</v>
      </c>
    </row>
    <row r="654" spans="5:12" ht="37.5" x14ac:dyDescent="0.3">
      <c r="E654" s="3" t="s">
        <v>333</v>
      </c>
      <c r="F654" s="4"/>
      <c r="G654" s="5">
        <v>2</v>
      </c>
      <c r="H654" s="30">
        <v>0</v>
      </c>
      <c r="I654" s="14">
        <v>100</v>
      </c>
      <c r="J654" s="16">
        <v>0</v>
      </c>
      <c r="K654" s="16">
        <v>0</v>
      </c>
      <c r="L654" s="24">
        <v>0</v>
      </c>
    </row>
    <row r="655" spans="5:12" x14ac:dyDescent="0.3">
      <c r="E655" s="3" t="s">
        <v>334</v>
      </c>
      <c r="F655" s="4"/>
      <c r="G655" s="5">
        <v>1</v>
      </c>
      <c r="H655" s="30">
        <v>0</v>
      </c>
      <c r="I655" s="14">
        <v>100</v>
      </c>
      <c r="J655" s="16">
        <v>0</v>
      </c>
      <c r="K655" s="16">
        <v>0</v>
      </c>
      <c r="L655" s="24">
        <v>0</v>
      </c>
    </row>
    <row r="656" spans="5:12" x14ac:dyDescent="0.3">
      <c r="E656" s="3" t="s">
        <v>335</v>
      </c>
      <c r="F656" s="4"/>
      <c r="G656" s="5">
        <v>3</v>
      </c>
      <c r="H656" s="30">
        <v>0</v>
      </c>
      <c r="I656" s="14">
        <v>66.666666666666998</v>
      </c>
      <c r="J656" s="16">
        <v>0</v>
      </c>
      <c r="K656" s="16">
        <v>0</v>
      </c>
      <c r="L656" s="23">
        <v>33.333333333333002</v>
      </c>
    </row>
    <row r="657" spans="5:12" x14ac:dyDescent="0.3">
      <c r="E657" s="3" t="s">
        <v>336</v>
      </c>
      <c r="F657" s="4"/>
      <c r="G657" s="5">
        <v>1</v>
      </c>
      <c r="H657" s="30">
        <v>0</v>
      </c>
      <c r="I657" s="14">
        <v>100</v>
      </c>
      <c r="J657" s="16">
        <v>0</v>
      </c>
      <c r="K657" s="16">
        <v>0</v>
      </c>
      <c r="L657" s="24">
        <v>0</v>
      </c>
    </row>
    <row r="658" spans="5:12" ht="25" x14ac:dyDescent="0.3">
      <c r="E658" s="3" t="s">
        <v>337</v>
      </c>
      <c r="F658" s="4"/>
      <c r="G658" s="5">
        <v>3</v>
      </c>
      <c r="H658" s="27">
        <v>33.333333333333002</v>
      </c>
      <c r="I658" s="14">
        <v>33.333333333333002</v>
      </c>
      <c r="J658" s="14">
        <v>33.333333333333002</v>
      </c>
      <c r="K658" s="16">
        <v>0</v>
      </c>
      <c r="L658" s="24">
        <v>0</v>
      </c>
    </row>
    <row r="659" spans="5:12" ht="25" x14ac:dyDescent="0.3">
      <c r="E659" s="3" t="s">
        <v>338</v>
      </c>
      <c r="F659" s="4"/>
      <c r="G659" s="5">
        <v>6</v>
      </c>
      <c r="H659" s="30">
        <v>0</v>
      </c>
      <c r="I659" s="14">
        <v>50</v>
      </c>
      <c r="J659" s="16">
        <v>0</v>
      </c>
      <c r="K659" s="16">
        <v>0</v>
      </c>
      <c r="L659" s="23">
        <v>50</v>
      </c>
    </row>
    <row r="660" spans="5:12" ht="37.5" x14ac:dyDescent="0.3">
      <c r="E660" s="3" t="s">
        <v>339</v>
      </c>
      <c r="F660" s="4"/>
      <c r="G660" s="5">
        <v>1</v>
      </c>
      <c r="H660" s="30">
        <v>0</v>
      </c>
      <c r="I660" s="16">
        <v>0</v>
      </c>
      <c r="J660" s="14">
        <v>100</v>
      </c>
      <c r="K660" s="16">
        <v>0</v>
      </c>
      <c r="L660" s="24">
        <v>0</v>
      </c>
    </row>
    <row r="661" spans="5:12" x14ac:dyDescent="0.3">
      <c r="E661" s="3" t="s">
        <v>340</v>
      </c>
      <c r="F661" s="4"/>
      <c r="G661" s="5">
        <v>0</v>
      </c>
      <c r="H661" s="30">
        <v>0</v>
      </c>
      <c r="I661" s="16">
        <v>0</v>
      </c>
      <c r="J661" s="16">
        <v>0</v>
      </c>
      <c r="K661" s="16">
        <v>0</v>
      </c>
      <c r="L661" s="24">
        <v>0</v>
      </c>
    </row>
    <row r="662" spans="5:12" x14ac:dyDescent="0.3">
      <c r="E662" s="3" t="s">
        <v>341</v>
      </c>
      <c r="F662" s="4"/>
      <c r="G662" s="5">
        <v>1</v>
      </c>
      <c r="H662" s="30">
        <v>0</v>
      </c>
      <c r="I662" s="14">
        <v>100</v>
      </c>
      <c r="J662" s="16">
        <v>0</v>
      </c>
      <c r="K662" s="16">
        <v>0</v>
      </c>
      <c r="L662" s="24">
        <v>0</v>
      </c>
    </row>
    <row r="663" spans="5:12" x14ac:dyDescent="0.3">
      <c r="E663" s="3" t="s">
        <v>342</v>
      </c>
      <c r="F663" s="4"/>
      <c r="G663" s="5">
        <v>0</v>
      </c>
      <c r="H663" s="30">
        <v>0</v>
      </c>
      <c r="I663" s="16">
        <v>0</v>
      </c>
      <c r="J663" s="16">
        <v>0</v>
      </c>
      <c r="K663" s="16">
        <v>0</v>
      </c>
      <c r="L663" s="24">
        <v>0</v>
      </c>
    </row>
    <row r="664" spans="5:12" ht="25" x14ac:dyDescent="0.3">
      <c r="E664" s="3" t="s">
        <v>343</v>
      </c>
      <c r="F664" s="4"/>
      <c r="G664" s="5">
        <v>2</v>
      </c>
      <c r="H664" s="30">
        <v>0</v>
      </c>
      <c r="I664" s="16">
        <v>0</v>
      </c>
      <c r="J664" s="14">
        <v>100</v>
      </c>
      <c r="K664" s="16">
        <v>0</v>
      </c>
      <c r="L664" s="24">
        <v>0</v>
      </c>
    </row>
    <row r="665" spans="5:12" ht="25" x14ac:dyDescent="0.3">
      <c r="E665" s="3" t="s">
        <v>344</v>
      </c>
      <c r="F665" s="4"/>
      <c r="G665" s="5">
        <v>1</v>
      </c>
      <c r="H665" s="30">
        <v>0</v>
      </c>
      <c r="I665" s="16">
        <v>0</v>
      </c>
      <c r="J665" s="14">
        <v>100</v>
      </c>
      <c r="K665" s="16">
        <v>0</v>
      </c>
      <c r="L665" s="24">
        <v>0</v>
      </c>
    </row>
    <row r="666" spans="5:12" ht="37.5" x14ac:dyDescent="0.3">
      <c r="E666" s="3" t="s">
        <v>345</v>
      </c>
      <c r="F666" s="4"/>
      <c r="G666" s="5">
        <v>0</v>
      </c>
      <c r="H666" s="30">
        <v>0</v>
      </c>
      <c r="I666" s="16">
        <v>0</v>
      </c>
      <c r="J666" s="16">
        <v>0</v>
      </c>
      <c r="K666" s="16">
        <v>0</v>
      </c>
      <c r="L666" s="24">
        <v>0</v>
      </c>
    </row>
    <row r="667" spans="5:12" x14ac:dyDescent="0.3">
      <c r="E667" s="3" t="s">
        <v>346</v>
      </c>
      <c r="F667" s="4"/>
      <c r="G667" s="5">
        <v>0</v>
      </c>
      <c r="H667" s="30">
        <v>0</v>
      </c>
      <c r="I667" s="16">
        <v>0</v>
      </c>
      <c r="J667" s="16">
        <v>0</v>
      </c>
      <c r="K667" s="16">
        <v>0</v>
      </c>
      <c r="L667" s="24">
        <v>0</v>
      </c>
    </row>
    <row r="668" spans="5:12" x14ac:dyDescent="0.3">
      <c r="E668" s="3" t="s">
        <v>347</v>
      </c>
      <c r="F668" s="4"/>
      <c r="G668" s="5">
        <v>1</v>
      </c>
      <c r="H668" s="30">
        <v>0</v>
      </c>
      <c r="I668" s="16">
        <v>0</v>
      </c>
      <c r="J668" s="14">
        <v>100</v>
      </c>
      <c r="K668" s="16">
        <v>0</v>
      </c>
      <c r="L668" s="24">
        <v>0</v>
      </c>
    </row>
    <row r="669" spans="5:12" x14ac:dyDescent="0.3">
      <c r="E669" s="3" t="s">
        <v>348</v>
      </c>
      <c r="F669" s="4"/>
      <c r="G669" s="5">
        <v>0</v>
      </c>
      <c r="H669" s="30">
        <v>0</v>
      </c>
      <c r="I669" s="16">
        <v>0</v>
      </c>
      <c r="J669" s="16">
        <v>0</v>
      </c>
      <c r="K669" s="16">
        <v>0</v>
      </c>
      <c r="L669" s="24">
        <v>0</v>
      </c>
    </row>
    <row r="670" spans="5:12" ht="25" x14ac:dyDescent="0.3">
      <c r="E670" s="3" t="s">
        <v>349</v>
      </c>
      <c r="F670" s="4"/>
      <c r="G670" s="5">
        <v>0</v>
      </c>
      <c r="H670" s="30">
        <v>0</v>
      </c>
      <c r="I670" s="16">
        <v>0</v>
      </c>
      <c r="J670" s="16">
        <v>0</v>
      </c>
      <c r="K670" s="16">
        <v>0</v>
      </c>
      <c r="L670" s="24">
        <v>0</v>
      </c>
    </row>
    <row r="671" spans="5:12" ht="25" x14ac:dyDescent="0.3">
      <c r="E671" s="3" t="s">
        <v>350</v>
      </c>
      <c r="F671" s="4"/>
      <c r="G671" s="5">
        <v>0</v>
      </c>
      <c r="H671" s="30">
        <v>0</v>
      </c>
      <c r="I671" s="16">
        <v>0</v>
      </c>
      <c r="J671" s="16">
        <v>0</v>
      </c>
      <c r="K671" s="16">
        <v>0</v>
      </c>
      <c r="L671" s="24">
        <v>0</v>
      </c>
    </row>
    <row r="672" spans="5:12" ht="37.5" x14ac:dyDescent="0.3">
      <c r="E672" s="3" t="s">
        <v>351</v>
      </c>
      <c r="F672" s="4"/>
      <c r="G672" s="5">
        <v>1</v>
      </c>
      <c r="H672" s="27">
        <v>100</v>
      </c>
      <c r="I672" s="16">
        <v>0</v>
      </c>
      <c r="J672" s="16">
        <v>0</v>
      </c>
      <c r="K672" s="16">
        <v>0</v>
      </c>
      <c r="L672" s="24">
        <v>0</v>
      </c>
    </row>
    <row r="673" spans="2:14" x14ac:dyDescent="0.3">
      <c r="E673" s="3" t="s">
        <v>352</v>
      </c>
      <c r="F673" s="4"/>
      <c r="G673" s="5">
        <v>0</v>
      </c>
      <c r="H673" s="30">
        <v>0</v>
      </c>
      <c r="I673" s="16">
        <v>0</v>
      </c>
      <c r="J673" s="16">
        <v>0</v>
      </c>
      <c r="K673" s="16">
        <v>0</v>
      </c>
      <c r="L673" s="24">
        <v>0</v>
      </c>
    </row>
    <row r="674" spans="2:14" x14ac:dyDescent="0.3">
      <c r="E674" s="52" t="s">
        <v>353</v>
      </c>
      <c r="F674" s="48"/>
      <c r="G674" s="49">
        <v>0</v>
      </c>
      <c r="H674" s="67">
        <v>0</v>
      </c>
      <c r="I674" s="42">
        <v>0</v>
      </c>
      <c r="J674" s="42">
        <v>0</v>
      </c>
      <c r="K674" s="42">
        <v>0</v>
      </c>
      <c r="L674" s="65">
        <v>0</v>
      </c>
    </row>
    <row r="676" spans="2:14" x14ac:dyDescent="0.3">
      <c r="B676" s="35" t="str">
        <f xml:space="preserve"> HYPERLINK("#'目次'!B13", "[7]")</f>
        <v>[7]</v>
      </c>
      <c r="C676" s="25" t="s">
        <v>14</v>
      </c>
    </row>
    <row r="679" spans="2:14" x14ac:dyDescent="0.3">
      <c r="C679" s="25" t="s">
        <v>356</v>
      </c>
    </row>
    <row r="680" spans="2:14" ht="25" x14ac:dyDescent="0.3">
      <c r="E680" s="95"/>
      <c r="F680" s="96"/>
      <c r="G680" s="37" t="s">
        <v>16</v>
      </c>
      <c r="H680" s="41" t="s">
        <v>17</v>
      </c>
      <c r="I680" s="18" t="s">
        <v>18</v>
      </c>
      <c r="J680" s="18" t="s">
        <v>19</v>
      </c>
      <c r="K680" s="18" t="s">
        <v>20</v>
      </c>
      <c r="L680" s="18" t="s">
        <v>21</v>
      </c>
      <c r="M680" s="18" t="s">
        <v>22</v>
      </c>
      <c r="N680" s="34" t="s">
        <v>23</v>
      </c>
    </row>
    <row r="681" spans="2:14" x14ac:dyDescent="0.3">
      <c r="E681" s="97"/>
      <c r="F681" s="98"/>
      <c r="G681" s="40"/>
      <c r="H681" s="36"/>
      <c r="I681" s="19"/>
      <c r="J681" s="19"/>
      <c r="K681" s="19"/>
      <c r="L681" s="19"/>
      <c r="M681" s="19"/>
      <c r="N681" s="39"/>
    </row>
    <row r="682" spans="2:14" x14ac:dyDescent="0.3">
      <c r="E682" s="54" t="s">
        <v>16</v>
      </c>
      <c r="F682" s="50"/>
      <c r="G682" s="38">
        <v>55336</v>
      </c>
      <c r="H682" s="26">
        <v>18.472603729941</v>
      </c>
      <c r="I682" s="26">
        <v>34.657365910076997</v>
      </c>
      <c r="J682" s="26">
        <v>25.251192713603999</v>
      </c>
      <c r="K682" s="26">
        <v>12.689749891570999</v>
      </c>
      <c r="L682" s="26">
        <v>6.8562960821169998</v>
      </c>
      <c r="M682" s="26">
        <v>1.626427642041</v>
      </c>
      <c r="N682" s="60">
        <v>0.44636403064899999</v>
      </c>
    </row>
    <row r="683" spans="2:14" x14ac:dyDescent="0.3">
      <c r="E683" s="3" t="s">
        <v>357</v>
      </c>
      <c r="F683" s="4"/>
      <c r="G683" s="29">
        <v>7862</v>
      </c>
      <c r="H683" s="55">
        <v>26.151106588653999</v>
      </c>
      <c r="I683" s="22">
        <v>41.007377257694998</v>
      </c>
      <c r="J683" s="22">
        <v>19.079114729076998</v>
      </c>
      <c r="K683" s="22">
        <v>8.8908674637500003</v>
      </c>
      <c r="L683" s="22">
        <v>3.0908165861099999</v>
      </c>
      <c r="M683" s="22">
        <v>1.5390485881460001</v>
      </c>
      <c r="N683" s="56">
        <v>0.241668786568</v>
      </c>
    </row>
    <row r="684" spans="2:14" ht="25" x14ac:dyDescent="0.3">
      <c r="E684" s="3" t="s">
        <v>358</v>
      </c>
      <c r="F684" s="4"/>
      <c r="G684" s="5">
        <v>3251</v>
      </c>
      <c r="H684" s="27">
        <v>22.977545370655001</v>
      </c>
      <c r="I684" s="14">
        <v>39.710858197477997</v>
      </c>
      <c r="J684" s="14">
        <v>20.455244540140999</v>
      </c>
      <c r="K684" s="14">
        <v>10.335281451861</v>
      </c>
      <c r="L684" s="14">
        <v>4.3678868040600003</v>
      </c>
      <c r="M684" s="14">
        <v>1.691787142418</v>
      </c>
      <c r="N684" s="23">
        <v>0.46139649338700001</v>
      </c>
    </row>
    <row r="685" spans="2:14" ht="37.5" x14ac:dyDescent="0.3">
      <c r="E685" s="3" t="s">
        <v>359</v>
      </c>
      <c r="F685" s="4"/>
      <c r="G685" s="5">
        <v>631</v>
      </c>
      <c r="H685" s="27">
        <v>24.405705229793998</v>
      </c>
      <c r="I685" s="14">
        <v>41.679873217115997</v>
      </c>
      <c r="J685" s="14">
        <v>19.017432646593001</v>
      </c>
      <c r="K685" s="14">
        <v>9.3502377179079996</v>
      </c>
      <c r="L685" s="14">
        <v>3.328050713154</v>
      </c>
      <c r="M685" s="14">
        <v>1.7432646592709999</v>
      </c>
      <c r="N685" s="23">
        <v>0.47543581616500002</v>
      </c>
    </row>
    <row r="686" spans="2:14" x14ac:dyDescent="0.3">
      <c r="E686" s="3" t="s">
        <v>360</v>
      </c>
      <c r="F686" s="4"/>
      <c r="G686" s="5">
        <v>6600</v>
      </c>
      <c r="H686" s="27">
        <v>24.227272727273</v>
      </c>
      <c r="I686" s="14">
        <v>40.772727272727003</v>
      </c>
      <c r="J686" s="14">
        <v>19.545454545455001</v>
      </c>
      <c r="K686" s="14">
        <v>10.075757575758001</v>
      </c>
      <c r="L686" s="14">
        <v>3.6969696969700001</v>
      </c>
      <c r="M686" s="14">
        <v>1.424242424242</v>
      </c>
      <c r="N686" s="23">
        <v>0.25757575757599999</v>
      </c>
    </row>
    <row r="687" spans="2:14" x14ac:dyDescent="0.3">
      <c r="E687" s="3" t="s">
        <v>361</v>
      </c>
      <c r="F687" s="4"/>
      <c r="G687" s="5">
        <v>81</v>
      </c>
      <c r="H687" s="27">
        <v>18.518518518518999</v>
      </c>
      <c r="I687" s="14">
        <v>30.864197530864001</v>
      </c>
      <c r="J687" s="14">
        <v>23.456790123457001</v>
      </c>
      <c r="K687" s="14">
        <v>17.283950617283999</v>
      </c>
      <c r="L687" s="14">
        <v>8.6419753086419995</v>
      </c>
      <c r="M687" s="14">
        <v>1.2345679012349999</v>
      </c>
      <c r="N687" s="24">
        <v>0</v>
      </c>
    </row>
    <row r="688" spans="2:14" x14ac:dyDescent="0.3">
      <c r="E688" s="3" t="s">
        <v>362</v>
      </c>
      <c r="F688" s="4"/>
      <c r="G688" s="5">
        <v>116</v>
      </c>
      <c r="H688" s="27">
        <v>25.862068965517</v>
      </c>
      <c r="I688" s="14">
        <v>25.862068965517</v>
      </c>
      <c r="J688" s="14">
        <v>22.413793103448</v>
      </c>
      <c r="K688" s="14">
        <v>17.241379310345</v>
      </c>
      <c r="L688" s="14">
        <v>6.8965517241379999</v>
      </c>
      <c r="M688" s="14">
        <v>1.7241379310339999</v>
      </c>
      <c r="N688" s="24">
        <v>0</v>
      </c>
    </row>
    <row r="689" spans="5:14" x14ac:dyDescent="0.3">
      <c r="E689" s="3" t="s">
        <v>363</v>
      </c>
      <c r="F689" s="4"/>
      <c r="G689" s="5">
        <v>243</v>
      </c>
      <c r="H689" s="27">
        <v>23.045267489712</v>
      </c>
      <c r="I689" s="14">
        <v>45.679012345678998</v>
      </c>
      <c r="J689" s="14">
        <v>17.695473251029</v>
      </c>
      <c r="K689" s="14">
        <v>8.2304526748970002</v>
      </c>
      <c r="L689" s="14">
        <v>3.2921810699590002</v>
      </c>
      <c r="M689" s="14">
        <v>1.2345679012349999</v>
      </c>
      <c r="N689" s="23">
        <v>0.82304526748999995</v>
      </c>
    </row>
    <row r="690" spans="5:14" x14ac:dyDescent="0.3">
      <c r="E690" s="3" t="s">
        <v>364</v>
      </c>
      <c r="F690" s="4"/>
      <c r="G690" s="5">
        <v>60</v>
      </c>
      <c r="H690" s="27">
        <v>30</v>
      </c>
      <c r="I690" s="14">
        <v>38.333333333333002</v>
      </c>
      <c r="J690" s="14">
        <v>15</v>
      </c>
      <c r="K690" s="14">
        <v>11.666666666667</v>
      </c>
      <c r="L690" s="14">
        <v>3.333333333333</v>
      </c>
      <c r="M690" s="14">
        <v>1.666666666667</v>
      </c>
      <c r="N690" s="24">
        <v>0</v>
      </c>
    </row>
    <row r="691" spans="5:14" ht="37.5" x14ac:dyDescent="0.3">
      <c r="E691" s="3" t="s">
        <v>365</v>
      </c>
      <c r="F691" s="4"/>
      <c r="G691" s="5">
        <v>188</v>
      </c>
      <c r="H691" s="27">
        <v>19.680851063830001</v>
      </c>
      <c r="I691" s="14">
        <v>50.531914893617</v>
      </c>
      <c r="J691" s="14">
        <v>15.425531914894</v>
      </c>
      <c r="K691" s="14">
        <v>7.9787234042549997</v>
      </c>
      <c r="L691" s="14">
        <v>4.2553191489359996</v>
      </c>
      <c r="M691" s="14">
        <v>1.0638297872339999</v>
      </c>
      <c r="N691" s="23">
        <v>1.0638297872339999</v>
      </c>
    </row>
    <row r="692" spans="5:14" ht="25" x14ac:dyDescent="0.3">
      <c r="E692" s="3" t="s">
        <v>366</v>
      </c>
      <c r="F692" s="4"/>
      <c r="G692" s="5">
        <v>195</v>
      </c>
      <c r="H692" s="27">
        <v>23.076923076922998</v>
      </c>
      <c r="I692" s="14">
        <v>32.820512820513002</v>
      </c>
      <c r="J692" s="14">
        <v>26.153846153846001</v>
      </c>
      <c r="K692" s="14">
        <v>11.282051282051</v>
      </c>
      <c r="L692" s="14">
        <v>4.6153846153850004</v>
      </c>
      <c r="M692" s="14">
        <v>2.051282051282</v>
      </c>
      <c r="N692" s="24">
        <v>0</v>
      </c>
    </row>
    <row r="693" spans="5:14" x14ac:dyDescent="0.3">
      <c r="E693" s="3" t="s">
        <v>367</v>
      </c>
      <c r="F693" s="4"/>
      <c r="G693" s="5">
        <v>347</v>
      </c>
      <c r="H693" s="27">
        <v>18.443804034582001</v>
      </c>
      <c r="I693" s="14">
        <v>37.175792507205003</v>
      </c>
      <c r="J693" s="14">
        <v>22.766570605186999</v>
      </c>
      <c r="K693" s="14">
        <v>14.409221902017</v>
      </c>
      <c r="L693" s="14">
        <v>5.7636887608069998</v>
      </c>
      <c r="M693" s="14">
        <v>1.440922190202</v>
      </c>
      <c r="N693" s="24">
        <v>0</v>
      </c>
    </row>
    <row r="694" spans="5:14" ht="25" x14ac:dyDescent="0.3">
      <c r="E694" s="3" t="s">
        <v>368</v>
      </c>
      <c r="F694" s="4"/>
      <c r="G694" s="5">
        <v>153</v>
      </c>
      <c r="H694" s="27">
        <v>15.686274509804001</v>
      </c>
      <c r="I694" s="14">
        <v>31.372549019608002</v>
      </c>
      <c r="J694" s="14">
        <v>32.679738562091998</v>
      </c>
      <c r="K694" s="14">
        <v>11.764705882353001</v>
      </c>
      <c r="L694" s="14">
        <v>5.8823529411760003</v>
      </c>
      <c r="M694" s="14">
        <v>2.6143790849670001</v>
      </c>
      <c r="N694" s="24">
        <v>0</v>
      </c>
    </row>
    <row r="695" spans="5:14" x14ac:dyDescent="0.3">
      <c r="E695" s="3" t="s">
        <v>369</v>
      </c>
      <c r="F695" s="4"/>
      <c r="G695" s="5">
        <v>416</v>
      </c>
      <c r="H695" s="27">
        <v>13.942307692308001</v>
      </c>
      <c r="I695" s="14">
        <v>31.490384615385</v>
      </c>
      <c r="J695" s="14">
        <v>29.326923076922998</v>
      </c>
      <c r="K695" s="14">
        <v>14.663461538462</v>
      </c>
      <c r="L695" s="14">
        <v>9.6153846153850004</v>
      </c>
      <c r="M695" s="14">
        <v>0.96153846153800004</v>
      </c>
      <c r="N695" s="24">
        <v>0</v>
      </c>
    </row>
    <row r="696" spans="5:14" x14ac:dyDescent="0.3">
      <c r="E696" s="3" t="s">
        <v>370</v>
      </c>
      <c r="F696" s="4"/>
      <c r="G696" s="5">
        <v>270</v>
      </c>
      <c r="H696" s="27">
        <v>21.481481481481001</v>
      </c>
      <c r="I696" s="14">
        <v>35.925925925926002</v>
      </c>
      <c r="J696" s="14">
        <v>21.851851851852</v>
      </c>
      <c r="K696" s="14">
        <v>11.851851851852</v>
      </c>
      <c r="L696" s="14">
        <v>6.666666666667</v>
      </c>
      <c r="M696" s="14">
        <v>1.851851851852</v>
      </c>
      <c r="N696" s="23">
        <v>0.37037037036999998</v>
      </c>
    </row>
    <row r="697" spans="5:14" ht="25" x14ac:dyDescent="0.3">
      <c r="E697" s="3" t="s">
        <v>371</v>
      </c>
      <c r="F697" s="4"/>
      <c r="G697" s="5">
        <v>12329</v>
      </c>
      <c r="H697" s="27">
        <v>15.005272122638001</v>
      </c>
      <c r="I697" s="14">
        <v>35.769324357206997</v>
      </c>
      <c r="J697" s="14">
        <v>26.766161083623999</v>
      </c>
      <c r="K697" s="14">
        <v>14.275285911266</v>
      </c>
      <c r="L697" s="14">
        <v>6.7320950604269996</v>
      </c>
      <c r="M697" s="14">
        <v>1.2815313488519999</v>
      </c>
      <c r="N697" s="23">
        <v>0.17033011598700001</v>
      </c>
    </row>
    <row r="698" spans="5:14" x14ac:dyDescent="0.3">
      <c r="E698" s="3" t="s">
        <v>372</v>
      </c>
      <c r="F698" s="4"/>
      <c r="G698" s="5">
        <v>5334</v>
      </c>
      <c r="H698" s="27">
        <v>18.485189351331002</v>
      </c>
      <c r="I698" s="14">
        <v>32.977127859017997</v>
      </c>
      <c r="J698" s="14">
        <v>25.853018372703001</v>
      </c>
      <c r="K698" s="14">
        <v>13.442069741281999</v>
      </c>
      <c r="L698" s="14">
        <v>7.3865766779150004</v>
      </c>
      <c r="M698" s="14">
        <v>1.6685414323209999</v>
      </c>
      <c r="N698" s="23">
        <v>0.18747656542900001</v>
      </c>
    </row>
    <row r="699" spans="5:14" ht="25" x14ac:dyDescent="0.3">
      <c r="E699" s="3" t="s">
        <v>373</v>
      </c>
      <c r="F699" s="4"/>
      <c r="G699" s="5">
        <v>13413</v>
      </c>
      <c r="H699" s="27">
        <v>18.094386043391001</v>
      </c>
      <c r="I699" s="14">
        <v>32.520688883919</v>
      </c>
      <c r="J699" s="14">
        <v>26.623425035413</v>
      </c>
      <c r="K699" s="14">
        <v>13.099232088273</v>
      </c>
      <c r="L699" s="14">
        <v>7.6343845523000002</v>
      </c>
      <c r="M699" s="14">
        <v>1.684932528144</v>
      </c>
      <c r="N699" s="23">
        <v>0.34295086856000001</v>
      </c>
    </row>
    <row r="700" spans="5:14" ht="37.5" x14ac:dyDescent="0.3">
      <c r="E700" s="3" t="s">
        <v>374</v>
      </c>
      <c r="F700" s="4"/>
      <c r="G700" s="5">
        <v>1968</v>
      </c>
      <c r="H700" s="27">
        <v>20.223577235772002</v>
      </c>
      <c r="I700" s="14">
        <v>34.400406504065003</v>
      </c>
      <c r="J700" s="14">
        <v>25.05081300813</v>
      </c>
      <c r="K700" s="14">
        <v>11.331300813007999</v>
      </c>
      <c r="L700" s="14">
        <v>6.55487804878</v>
      </c>
      <c r="M700" s="14">
        <v>2.2357723577240001</v>
      </c>
      <c r="N700" s="23">
        <v>0.20325203251999999</v>
      </c>
    </row>
    <row r="701" spans="5:14" x14ac:dyDescent="0.3">
      <c r="E701" s="3" t="s">
        <v>375</v>
      </c>
      <c r="F701" s="4"/>
      <c r="G701" s="5">
        <v>13168</v>
      </c>
      <c r="H701" s="27">
        <v>18.575334143378001</v>
      </c>
      <c r="I701" s="14">
        <v>32.518226002429998</v>
      </c>
      <c r="J701" s="14">
        <v>26.822600243012999</v>
      </c>
      <c r="K701" s="14">
        <v>12.818955042527</v>
      </c>
      <c r="L701" s="14">
        <v>7.2220534629399999</v>
      </c>
      <c r="M701" s="14">
        <v>1.739064398542</v>
      </c>
      <c r="N701" s="23">
        <v>0.30376670716900001</v>
      </c>
    </row>
    <row r="702" spans="5:14" x14ac:dyDescent="0.3">
      <c r="E702" s="3" t="s">
        <v>376</v>
      </c>
      <c r="F702" s="4"/>
      <c r="G702" s="5">
        <v>85</v>
      </c>
      <c r="H702" s="27">
        <v>20</v>
      </c>
      <c r="I702" s="14">
        <v>35.294117647058997</v>
      </c>
      <c r="J702" s="14">
        <v>16.470588235293999</v>
      </c>
      <c r="K702" s="14">
        <v>17.647058823529001</v>
      </c>
      <c r="L702" s="14">
        <v>5.8823529411760003</v>
      </c>
      <c r="M702" s="14">
        <v>3.5294117647059999</v>
      </c>
      <c r="N702" s="23">
        <v>1.1764705882349999</v>
      </c>
    </row>
    <row r="703" spans="5:14" x14ac:dyDescent="0.3">
      <c r="E703" s="3" t="s">
        <v>377</v>
      </c>
      <c r="F703" s="4"/>
      <c r="G703" s="5">
        <v>155</v>
      </c>
      <c r="H703" s="27">
        <v>23.870967741935001</v>
      </c>
      <c r="I703" s="14">
        <v>32.903225806451999</v>
      </c>
      <c r="J703" s="14">
        <v>19.354838709677001</v>
      </c>
      <c r="K703" s="14">
        <v>12.903225806451999</v>
      </c>
      <c r="L703" s="14">
        <v>9.6774193548389995</v>
      </c>
      <c r="M703" s="14">
        <v>0.64516129032299996</v>
      </c>
      <c r="N703" s="23">
        <v>0.64516129032299996</v>
      </c>
    </row>
    <row r="704" spans="5:14" x14ac:dyDescent="0.3">
      <c r="E704" s="3" t="s">
        <v>378</v>
      </c>
      <c r="F704" s="4"/>
      <c r="G704" s="5">
        <v>526</v>
      </c>
      <c r="H704" s="27">
        <v>17.870722433459999</v>
      </c>
      <c r="I704" s="14">
        <v>28.707224334601001</v>
      </c>
      <c r="J704" s="14">
        <v>27.566539923954</v>
      </c>
      <c r="K704" s="14">
        <v>15.779467680608001</v>
      </c>
      <c r="L704" s="14">
        <v>8.7452471482889997</v>
      </c>
      <c r="M704" s="14">
        <v>0.95057034220500003</v>
      </c>
      <c r="N704" s="23">
        <v>0.38022813688200002</v>
      </c>
    </row>
    <row r="705" spans="5:14" x14ac:dyDescent="0.3">
      <c r="E705" s="3" t="s">
        <v>379</v>
      </c>
      <c r="F705" s="4"/>
      <c r="G705" s="5">
        <v>91</v>
      </c>
      <c r="H705" s="27">
        <v>26.373626373625999</v>
      </c>
      <c r="I705" s="14">
        <v>36.263736263736</v>
      </c>
      <c r="J705" s="14">
        <v>16.483516483515999</v>
      </c>
      <c r="K705" s="14">
        <v>6.5934065934069999</v>
      </c>
      <c r="L705" s="14">
        <v>13.186813186813</v>
      </c>
      <c r="M705" s="14">
        <v>1.098901098901</v>
      </c>
      <c r="N705" s="24">
        <v>0</v>
      </c>
    </row>
    <row r="706" spans="5:14" ht="37.5" x14ac:dyDescent="0.3">
      <c r="E706" s="3" t="s">
        <v>380</v>
      </c>
      <c r="F706" s="4"/>
      <c r="G706" s="5">
        <v>201</v>
      </c>
      <c r="H706" s="27">
        <v>21.890547263681999</v>
      </c>
      <c r="I706" s="14">
        <v>30.348258706467998</v>
      </c>
      <c r="J706" s="14">
        <v>28.358208955224001</v>
      </c>
      <c r="K706" s="14">
        <v>10.945273631840999</v>
      </c>
      <c r="L706" s="14">
        <v>7.9601990049750002</v>
      </c>
      <c r="M706" s="16">
        <v>0</v>
      </c>
      <c r="N706" s="23">
        <v>0.49751243781100002</v>
      </c>
    </row>
    <row r="707" spans="5:14" ht="25" x14ac:dyDescent="0.3">
      <c r="E707" s="3" t="s">
        <v>381</v>
      </c>
      <c r="F707" s="4"/>
      <c r="G707" s="5">
        <v>252</v>
      </c>
      <c r="H707" s="27">
        <v>21.031746031746</v>
      </c>
      <c r="I707" s="14">
        <v>34.523809523810002</v>
      </c>
      <c r="J707" s="14">
        <v>24.206349206349</v>
      </c>
      <c r="K707" s="14">
        <v>11.111111111111001</v>
      </c>
      <c r="L707" s="14">
        <v>7.9365079365079998</v>
      </c>
      <c r="M707" s="14">
        <v>0.793650793651</v>
      </c>
      <c r="N707" s="23">
        <v>0.39682539682500001</v>
      </c>
    </row>
    <row r="708" spans="5:14" x14ac:dyDescent="0.3">
      <c r="E708" s="3" t="s">
        <v>382</v>
      </c>
      <c r="F708" s="4"/>
      <c r="G708" s="5">
        <v>539</v>
      </c>
      <c r="H708" s="27">
        <v>17.439703153989001</v>
      </c>
      <c r="I708" s="14">
        <v>31.725417439703001</v>
      </c>
      <c r="J708" s="14">
        <v>30.797773654916998</v>
      </c>
      <c r="K708" s="14">
        <v>12.615955473097999</v>
      </c>
      <c r="L708" s="14">
        <v>6.3079777365489997</v>
      </c>
      <c r="M708" s="14">
        <v>1.1131725417439999</v>
      </c>
      <c r="N708" s="24">
        <v>0</v>
      </c>
    </row>
    <row r="709" spans="5:14" ht="25" x14ac:dyDescent="0.3">
      <c r="E709" s="3" t="s">
        <v>383</v>
      </c>
      <c r="F709" s="4"/>
      <c r="G709" s="5">
        <v>368</v>
      </c>
      <c r="H709" s="27">
        <v>15.489130434783</v>
      </c>
      <c r="I709" s="14">
        <v>30.163043478260999</v>
      </c>
      <c r="J709" s="14">
        <v>27.717391304347998</v>
      </c>
      <c r="K709" s="14">
        <v>15.489130434783</v>
      </c>
      <c r="L709" s="14">
        <v>10.054347826087</v>
      </c>
      <c r="M709" s="14">
        <v>1.086956521739</v>
      </c>
      <c r="N709" s="24">
        <v>0</v>
      </c>
    </row>
    <row r="710" spans="5:14" x14ac:dyDescent="0.3">
      <c r="E710" s="3" t="s">
        <v>384</v>
      </c>
      <c r="F710" s="4"/>
      <c r="G710" s="5">
        <v>1070</v>
      </c>
      <c r="H710" s="27">
        <v>13.271028037382999</v>
      </c>
      <c r="I710" s="14">
        <v>25.420560747663998</v>
      </c>
      <c r="J710" s="14">
        <v>32.523364485980998</v>
      </c>
      <c r="K710" s="14">
        <v>16.07476635514</v>
      </c>
      <c r="L710" s="14">
        <v>11.495327102804</v>
      </c>
      <c r="M710" s="14">
        <v>1.1214953271029999</v>
      </c>
      <c r="N710" s="23">
        <v>9.3457943924999995E-2</v>
      </c>
    </row>
    <row r="711" spans="5:14" x14ac:dyDescent="0.3">
      <c r="E711" s="3" t="s">
        <v>385</v>
      </c>
      <c r="F711" s="4"/>
      <c r="G711" s="5">
        <v>419</v>
      </c>
      <c r="H711" s="27">
        <v>17.183770883055001</v>
      </c>
      <c r="I711" s="14">
        <v>32.935560859189003</v>
      </c>
      <c r="J711" s="14">
        <v>24.343675417661</v>
      </c>
      <c r="K711" s="14">
        <v>12.171837708830999</v>
      </c>
      <c r="L711" s="14">
        <v>10.262529832936</v>
      </c>
      <c r="M711" s="14">
        <v>3.1026252983289999</v>
      </c>
      <c r="N711" s="24">
        <v>0</v>
      </c>
    </row>
    <row r="712" spans="5:14" ht="25" x14ac:dyDescent="0.3">
      <c r="E712" s="3" t="s">
        <v>386</v>
      </c>
      <c r="F712" s="4"/>
      <c r="G712" s="5">
        <v>4092</v>
      </c>
      <c r="H712" s="27">
        <v>13.758553274682001</v>
      </c>
      <c r="I712" s="14">
        <v>29.276637341152998</v>
      </c>
      <c r="J712" s="14">
        <v>29.912023460411</v>
      </c>
      <c r="K712" s="14">
        <v>14.85826001955</v>
      </c>
      <c r="L712" s="14">
        <v>10.581622678397</v>
      </c>
      <c r="M712" s="14">
        <v>1.148582600196</v>
      </c>
      <c r="N712" s="23">
        <v>0.46432062561100002</v>
      </c>
    </row>
    <row r="713" spans="5:14" x14ac:dyDescent="0.3">
      <c r="E713" s="3" t="s">
        <v>387</v>
      </c>
      <c r="F713" s="4"/>
      <c r="G713" s="5">
        <v>63</v>
      </c>
      <c r="H713" s="27">
        <v>11.111111111111001</v>
      </c>
      <c r="I713" s="14">
        <v>28.571428571428999</v>
      </c>
      <c r="J713" s="14">
        <v>17.460317460317</v>
      </c>
      <c r="K713" s="14">
        <v>15.873015873016</v>
      </c>
      <c r="L713" s="14">
        <v>15.873015873016</v>
      </c>
      <c r="M713" s="14">
        <v>7.9365079365079998</v>
      </c>
      <c r="N713" s="23">
        <v>3.1746031746029999</v>
      </c>
    </row>
    <row r="714" spans="5:14" ht="25" x14ac:dyDescent="0.3">
      <c r="E714" s="3" t="s">
        <v>388</v>
      </c>
      <c r="F714" s="4"/>
      <c r="G714" s="5">
        <v>102</v>
      </c>
      <c r="H714" s="27">
        <v>7.8431372549020004</v>
      </c>
      <c r="I714" s="14">
        <v>26.470588235293999</v>
      </c>
      <c r="J714" s="14">
        <v>26.470588235293999</v>
      </c>
      <c r="K714" s="14">
        <v>11.764705882353001</v>
      </c>
      <c r="L714" s="14">
        <v>20.588235294118</v>
      </c>
      <c r="M714" s="14">
        <v>3.9215686274510002</v>
      </c>
      <c r="N714" s="23">
        <v>2.9411764705880001</v>
      </c>
    </row>
    <row r="715" spans="5:14" ht="37.5" x14ac:dyDescent="0.3">
      <c r="E715" s="3" t="s">
        <v>389</v>
      </c>
      <c r="F715" s="4"/>
      <c r="G715" s="5">
        <v>17</v>
      </c>
      <c r="H715" s="27">
        <v>11.764705882353001</v>
      </c>
      <c r="I715" s="14">
        <v>11.764705882353001</v>
      </c>
      <c r="J715" s="14">
        <v>35.294117647058997</v>
      </c>
      <c r="K715" s="14">
        <v>11.764705882353001</v>
      </c>
      <c r="L715" s="14">
        <v>23.529411764706001</v>
      </c>
      <c r="M715" s="14">
        <v>5.8823529411760003</v>
      </c>
      <c r="N715" s="24">
        <v>0</v>
      </c>
    </row>
    <row r="716" spans="5:14" x14ac:dyDescent="0.3">
      <c r="E716" s="3" t="s">
        <v>390</v>
      </c>
      <c r="F716" s="4"/>
      <c r="G716" s="5">
        <v>121</v>
      </c>
      <c r="H716" s="27">
        <v>8.2644628099169992</v>
      </c>
      <c r="I716" s="14">
        <v>25.619834710744001</v>
      </c>
      <c r="J716" s="14">
        <v>23.140495867769001</v>
      </c>
      <c r="K716" s="14">
        <v>19.008264462810001</v>
      </c>
      <c r="L716" s="14">
        <v>18.181818181817999</v>
      </c>
      <c r="M716" s="14">
        <v>4.1322314049589997</v>
      </c>
      <c r="N716" s="23">
        <v>1.6528925619829999</v>
      </c>
    </row>
    <row r="717" spans="5:14" x14ac:dyDescent="0.3">
      <c r="E717" s="3" t="s">
        <v>391</v>
      </c>
      <c r="F717" s="4"/>
      <c r="G717" s="5">
        <v>3</v>
      </c>
      <c r="H717" s="30">
        <v>0</v>
      </c>
      <c r="I717" s="14">
        <v>100</v>
      </c>
      <c r="J717" s="16">
        <v>0</v>
      </c>
      <c r="K717" s="16">
        <v>0</v>
      </c>
      <c r="L717" s="16">
        <v>0</v>
      </c>
      <c r="M717" s="16">
        <v>0</v>
      </c>
      <c r="N717" s="24">
        <v>0</v>
      </c>
    </row>
    <row r="718" spans="5:14" x14ac:dyDescent="0.3">
      <c r="E718" s="3" t="s">
        <v>392</v>
      </c>
      <c r="F718" s="4"/>
      <c r="G718" s="5">
        <v>6</v>
      </c>
      <c r="H718" s="30">
        <v>0</v>
      </c>
      <c r="I718" s="14">
        <v>66.666666666666998</v>
      </c>
      <c r="J718" s="14">
        <v>16.666666666666998</v>
      </c>
      <c r="K718" s="16">
        <v>0</v>
      </c>
      <c r="L718" s="14">
        <v>16.666666666666998</v>
      </c>
      <c r="M718" s="16">
        <v>0</v>
      </c>
      <c r="N718" s="24">
        <v>0</v>
      </c>
    </row>
    <row r="719" spans="5:14" x14ac:dyDescent="0.3">
      <c r="E719" s="3" t="s">
        <v>393</v>
      </c>
      <c r="F719" s="4"/>
      <c r="G719" s="5">
        <v>3</v>
      </c>
      <c r="H719" s="30">
        <v>0</v>
      </c>
      <c r="I719" s="14">
        <v>66.666666666666998</v>
      </c>
      <c r="J719" s="16">
        <v>0</v>
      </c>
      <c r="K719" s="16">
        <v>0</v>
      </c>
      <c r="L719" s="14">
        <v>33.333333333333002</v>
      </c>
      <c r="M719" s="16">
        <v>0</v>
      </c>
      <c r="N719" s="24">
        <v>0</v>
      </c>
    </row>
    <row r="720" spans="5:14" x14ac:dyDescent="0.3">
      <c r="E720" s="3" t="s">
        <v>394</v>
      </c>
      <c r="F720" s="4"/>
      <c r="G720" s="5">
        <v>3</v>
      </c>
      <c r="H720" s="30">
        <v>0</v>
      </c>
      <c r="I720" s="14">
        <v>100</v>
      </c>
      <c r="J720" s="16">
        <v>0</v>
      </c>
      <c r="K720" s="16">
        <v>0</v>
      </c>
      <c r="L720" s="16">
        <v>0</v>
      </c>
      <c r="M720" s="16">
        <v>0</v>
      </c>
      <c r="N720" s="24">
        <v>0</v>
      </c>
    </row>
    <row r="721" spans="2:14" ht="37.5" x14ac:dyDescent="0.3">
      <c r="E721" s="3" t="s">
        <v>395</v>
      </c>
      <c r="F721" s="4"/>
      <c r="G721" s="5">
        <v>2</v>
      </c>
      <c r="H721" s="30">
        <v>0</v>
      </c>
      <c r="I721" s="16">
        <v>0</v>
      </c>
      <c r="J721" s="16">
        <v>0</v>
      </c>
      <c r="K721" s="16">
        <v>0</v>
      </c>
      <c r="L721" s="14">
        <v>100</v>
      </c>
      <c r="M721" s="16">
        <v>0</v>
      </c>
      <c r="N721" s="24">
        <v>0</v>
      </c>
    </row>
    <row r="722" spans="2:14" ht="25" x14ac:dyDescent="0.3">
      <c r="E722" s="3" t="s">
        <v>396</v>
      </c>
      <c r="F722" s="4"/>
      <c r="G722" s="5">
        <v>7</v>
      </c>
      <c r="H722" s="30">
        <v>0</v>
      </c>
      <c r="I722" s="14">
        <v>42.857142857143003</v>
      </c>
      <c r="J722" s="16">
        <v>0</v>
      </c>
      <c r="K722" s="14">
        <v>14.285714285714</v>
      </c>
      <c r="L722" s="14">
        <v>42.857142857143003</v>
      </c>
      <c r="M722" s="16">
        <v>0</v>
      </c>
      <c r="N722" s="24">
        <v>0</v>
      </c>
    </row>
    <row r="723" spans="2:14" ht="25" x14ac:dyDescent="0.3">
      <c r="E723" s="3" t="s">
        <v>397</v>
      </c>
      <c r="F723" s="4"/>
      <c r="G723" s="5">
        <v>9</v>
      </c>
      <c r="H723" s="27">
        <v>22.222222222222001</v>
      </c>
      <c r="I723" s="14">
        <v>22.222222222222001</v>
      </c>
      <c r="J723" s="14">
        <v>22.222222222222001</v>
      </c>
      <c r="K723" s="14">
        <v>22.222222222222001</v>
      </c>
      <c r="L723" s="14">
        <v>11.111111111111001</v>
      </c>
      <c r="M723" s="16">
        <v>0</v>
      </c>
      <c r="N723" s="24">
        <v>0</v>
      </c>
    </row>
    <row r="724" spans="2:14" ht="25" x14ac:dyDescent="0.3">
      <c r="E724" s="3" t="s">
        <v>398</v>
      </c>
      <c r="F724" s="4"/>
      <c r="G724" s="5">
        <v>15</v>
      </c>
      <c r="H724" s="27">
        <v>20</v>
      </c>
      <c r="I724" s="14">
        <v>6.666666666667</v>
      </c>
      <c r="J724" s="14">
        <v>26.666666666666998</v>
      </c>
      <c r="K724" s="14">
        <v>20</v>
      </c>
      <c r="L724" s="14">
        <v>26.666666666666998</v>
      </c>
      <c r="M724" s="16">
        <v>0</v>
      </c>
      <c r="N724" s="24">
        <v>0</v>
      </c>
    </row>
    <row r="725" spans="2:14" x14ac:dyDescent="0.3">
      <c r="E725" s="3" t="s">
        <v>399</v>
      </c>
      <c r="F725" s="4"/>
      <c r="G725" s="5">
        <v>27</v>
      </c>
      <c r="H725" s="27">
        <v>14.814814814815</v>
      </c>
      <c r="I725" s="14">
        <v>11.111111111111001</v>
      </c>
      <c r="J725" s="14">
        <v>37.037037037037003</v>
      </c>
      <c r="K725" s="14">
        <v>14.814814814815</v>
      </c>
      <c r="L725" s="14">
        <v>22.222222222222001</v>
      </c>
      <c r="M725" s="16">
        <v>0</v>
      </c>
      <c r="N725" s="24">
        <v>0</v>
      </c>
    </row>
    <row r="726" spans="2:14" x14ac:dyDescent="0.3">
      <c r="E726" s="3" t="s">
        <v>400</v>
      </c>
      <c r="F726" s="4"/>
      <c r="G726" s="5">
        <v>12</v>
      </c>
      <c r="H726" s="27">
        <v>8.333333333333</v>
      </c>
      <c r="I726" s="14">
        <v>33.333333333333002</v>
      </c>
      <c r="J726" s="14">
        <v>25</v>
      </c>
      <c r="K726" s="14">
        <v>16.666666666666998</v>
      </c>
      <c r="L726" s="14">
        <v>16.666666666666998</v>
      </c>
      <c r="M726" s="16">
        <v>0</v>
      </c>
      <c r="N726" s="24">
        <v>0</v>
      </c>
    </row>
    <row r="727" spans="2:14" ht="25" x14ac:dyDescent="0.3">
      <c r="E727" s="52" t="s">
        <v>401</v>
      </c>
      <c r="F727" s="48"/>
      <c r="G727" s="49">
        <v>68</v>
      </c>
      <c r="H727" s="70">
        <v>8.8235294117649996</v>
      </c>
      <c r="I727" s="45">
        <v>25</v>
      </c>
      <c r="J727" s="45">
        <v>33.823529411765001</v>
      </c>
      <c r="K727" s="45">
        <v>10.294117647059</v>
      </c>
      <c r="L727" s="45">
        <v>16.176470588234999</v>
      </c>
      <c r="M727" s="45">
        <v>2.9411764705880001</v>
      </c>
      <c r="N727" s="74">
        <v>2.9411764705880001</v>
      </c>
    </row>
    <row r="729" spans="2:14" x14ac:dyDescent="0.3">
      <c r="B729" s="35" t="str">
        <f xml:space="preserve"> HYPERLINK("#'目次'!B14", "[8]")</f>
        <v>[8]</v>
      </c>
      <c r="C729" s="25" t="s">
        <v>54</v>
      </c>
    </row>
    <row r="732" spans="2:14" x14ac:dyDescent="0.3">
      <c r="C732" s="25" t="s">
        <v>356</v>
      </c>
    </row>
    <row r="733" spans="2:14" ht="37.5" x14ac:dyDescent="0.3">
      <c r="E733" s="95"/>
      <c r="F733" s="96"/>
      <c r="G733" s="37" t="s">
        <v>16</v>
      </c>
      <c r="H733" s="41" t="s">
        <v>55</v>
      </c>
      <c r="I733" s="18" t="s">
        <v>56</v>
      </c>
      <c r="J733" s="18" t="s">
        <v>57</v>
      </c>
      <c r="K733" s="18" t="s">
        <v>58</v>
      </c>
      <c r="L733" s="34" t="s">
        <v>59</v>
      </c>
    </row>
    <row r="734" spans="2:14" x14ac:dyDescent="0.3">
      <c r="E734" s="97"/>
      <c r="F734" s="98"/>
      <c r="G734" s="40"/>
      <c r="H734" s="36"/>
      <c r="I734" s="19"/>
      <c r="J734" s="19"/>
      <c r="K734" s="19"/>
      <c r="L734" s="39"/>
    </row>
    <row r="735" spans="2:14" x14ac:dyDescent="0.3">
      <c r="E735" s="54" t="s">
        <v>16</v>
      </c>
      <c r="F735" s="50"/>
      <c r="G735" s="38">
        <v>55336</v>
      </c>
      <c r="H735" s="26">
        <v>8.8658377909499997</v>
      </c>
      <c r="I735" s="26">
        <v>44.387017493133001</v>
      </c>
      <c r="J735" s="26">
        <v>31.339453520311999</v>
      </c>
      <c r="K735" s="26">
        <v>11.094043660545999</v>
      </c>
      <c r="L735" s="60">
        <v>4.3136475350590002</v>
      </c>
    </row>
    <row r="736" spans="2:14" x14ac:dyDescent="0.3">
      <c r="E736" s="3" t="s">
        <v>357</v>
      </c>
      <c r="F736" s="4"/>
      <c r="G736" s="29">
        <v>7862</v>
      </c>
      <c r="H736" s="55">
        <v>5.2403968455859999</v>
      </c>
      <c r="I736" s="22">
        <v>40.371406766725997</v>
      </c>
      <c r="J736" s="22">
        <v>36.720936148562998</v>
      </c>
      <c r="K736" s="22">
        <v>14.372933095903999</v>
      </c>
      <c r="L736" s="56">
        <v>3.294327143221</v>
      </c>
    </row>
    <row r="737" spans="5:12" ht="25" x14ac:dyDescent="0.3">
      <c r="E737" s="3" t="s">
        <v>358</v>
      </c>
      <c r="F737" s="4"/>
      <c r="G737" s="5">
        <v>3251</v>
      </c>
      <c r="H737" s="27">
        <v>7.1977852968320004</v>
      </c>
      <c r="I737" s="14">
        <v>41.187326976314999</v>
      </c>
      <c r="J737" s="14">
        <v>35.127653029836999</v>
      </c>
      <c r="K737" s="14">
        <v>11.873269763150001</v>
      </c>
      <c r="L737" s="23">
        <v>4.6139649338669999</v>
      </c>
    </row>
    <row r="738" spans="5:12" ht="37.5" x14ac:dyDescent="0.3">
      <c r="E738" s="3" t="s">
        <v>359</v>
      </c>
      <c r="F738" s="4"/>
      <c r="G738" s="5">
        <v>631</v>
      </c>
      <c r="H738" s="27">
        <v>6.4976228209190001</v>
      </c>
      <c r="I738" s="14">
        <v>43.423137876387003</v>
      </c>
      <c r="J738" s="14">
        <v>33.280507131537</v>
      </c>
      <c r="K738" s="14">
        <v>12.678288431062001</v>
      </c>
      <c r="L738" s="23">
        <v>4.1204437400950003</v>
      </c>
    </row>
    <row r="739" spans="5:12" x14ac:dyDescent="0.3">
      <c r="E739" s="3" t="s">
        <v>360</v>
      </c>
      <c r="F739" s="4"/>
      <c r="G739" s="5">
        <v>6600</v>
      </c>
      <c r="H739" s="27">
        <v>6.1212121212120003</v>
      </c>
      <c r="I739" s="14">
        <v>42.727272727272997</v>
      </c>
      <c r="J739" s="14">
        <v>34.818181818181998</v>
      </c>
      <c r="K739" s="14">
        <v>12.878787878788</v>
      </c>
      <c r="L739" s="23">
        <v>3.4545454545449998</v>
      </c>
    </row>
    <row r="740" spans="5:12" x14ac:dyDescent="0.3">
      <c r="E740" s="3" t="s">
        <v>361</v>
      </c>
      <c r="F740" s="4"/>
      <c r="G740" s="5">
        <v>81</v>
      </c>
      <c r="H740" s="27">
        <v>11.111111111111001</v>
      </c>
      <c r="I740" s="14">
        <v>43.209876543210001</v>
      </c>
      <c r="J740" s="14">
        <v>28.395061728395</v>
      </c>
      <c r="K740" s="14">
        <v>11.111111111111001</v>
      </c>
      <c r="L740" s="23">
        <v>6.1728395061730001</v>
      </c>
    </row>
    <row r="741" spans="5:12" x14ac:dyDescent="0.3">
      <c r="E741" s="3" t="s">
        <v>362</v>
      </c>
      <c r="F741" s="4"/>
      <c r="G741" s="5">
        <v>116</v>
      </c>
      <c r="H741" s="27">
        <v>10.344827586207</v>
      </c>
      <c r="I741" s="14">
        <v>39.655172413792997</v>
      </c>
      <c r="J741" s="14">
        <v>32.758620689654997</v>
      </c>
      <c r="K741" s="14">
        <v>11.206896551724</v>
      </c>
      <c r="L741" s="23">
        <v>6.0344827586210004</v>
      </c>
    </row>
    <row r="742" spans="5:12" x14ac:dyDescent="0.3">
      <c r="E742" s="3" t="s">
        <v>363</v>
      </c>
      <c r="F742" s="4"/>
      <c r="G742" s="5">
        <v>243</v>
      </c>
      <c r="H742" s="27">
        <v>5.3497942386829997</v>
      </c>
      <c r="I742" s="14">
        <v>39.917695473251001</v>
      </c>
      <c r="J742" s="14">
        <v>38.683127572015998</v>
      </c>
      <c r="K742" s="14">
        <v>13.58024691358</v>
      </c>
      <c r="L742" s="23">
        <v>2.4691358024690002</v>
      </c>
    </row>
    <row r="743" spans="5:12" x14ac:dyDescent="0.3">
      <c r="E743" s="3" t="s">
        <v>364</v>
      </c>
      <c r="F743" s="4"/>
      <c r="G743" s="5">
        <v>60</v>
      </c>
      <c r="H743" s="27">
        <v>8.333333333333</v>
      </c>
      <c r="I743" s="14">
        <v>40</v>
      </c>
      <c r="J743" s="14">
        <v>31.666666666666998</v>
      </c>
      <c r="K743" s="14">
        <v>15</v>
      </c>
      <c r="L743" s="23">
        <v>5</v>
      </c>
    </row>
    <row r="744" spans="5:12" ht="37.5" x14ac:dyDescent="0.3">
      <c r="E744" s="3" t="s">
        <v>365</v>
      </c>
      <c r="F744" s="4"/>
      <c r="G744" s="5">
        <v>188</v>
      </c>
      <c r="H744" s="27">
        <v>4.787234042553</v>
      </c>
      <c r="I744" s="14">
        <v>40.425531914894002</v>
      </c>
      <c r="J744" s="14">
        <v>37.234042553191003</v>
      </c>
      <c r="K744" s="14">
        <v>12.765957446809001</v>
      </c>
      <c r="L744" s="23">
        <v>4.787234042553</v>
      </c>
    </row>
    <row r="745" spans="5:12" ht="25" x14ac:dyDescent="0.3">
      <c r="E745" s="3" t="s">
        <v>366</v>
      </c>
      <c r="F745" s="4"/>
      <c r="G745" s="5">
        <v>195</v>
      </c>
      <c r="H745" s="27">
        <v>5.6410256410260002</v>
      </c>
      <c r="I745" s="14">
        <v>44.615384615384997</v>
      </c>
      <c r="J745" s="14">
        <v>29.74358974359</v>
      </c>
      <c r="K745" s="14">
        <v>16.410256410256</v>
      </c>
      <c r="L745" s="23">
        <v>3.5897435897440002</v>
      </c>
    </row>
    <row r="746" spans="5:12" x14ac:dyDescent="0.3">
      <c r="E746" s="3" t="s">
        <v>367</v>
      </c>
      <c r="F746" s="4"/>
      <c r="G746" s="5">
        <v>347</v>
      </c>
      <c r="H746" s="27">
        <v>8.3573487031700004</v>
      </c>
      <c r="I746" s="14">
        <v>42.651296829971002</v>
      </c>
      <c r="J746" s="14">
        <v>35.446685878963002</v>
      </c>
      <c r="K746" s="14">
        <v>10.374639769451999</v>
      </c>
      <c r="L746" s="23">
        <v>3.170028818444</v>
      </c>
    </row>
    <row r="747" spans="5:12" ht="25" x14ac:dyDescent="0.3">
      <c r="E747" s="3" t="s">
        <v>368</v>
      </c>
      <c r="F747" s="4"/>
      <c r="G747" s="5">
        <v>153</v>
      </c>
      <c r="H747" s="27">
        <v>7.1895424836600004</v>
      </c>
      <c r="I747" s="14">
        <v>47.712418300654001</v>
      </c>
      <c r="J747" s="14">
        <v>28.758169934641</v>
      </c>
      <c r="K747" s="14">
        <v>11.111111111111001</v>
      </c>
      <c r="L747" s="23">
        <v>5.2287581699350003</v>
      </c>
    </row>
    <row r="748" spans="5:12" x14ac:dyDescent="0.3">
      <c r="E748" s="3" t="s">
        <v>369</v>
      </c>
      <c r="F748" s="4"/>
      <c r="G748" s="5">
        <v>416</v>
      </c>
      <c r="H748" s="27">
        <v>10.336538461538</v>
      </c>
      <c r="I748" s="14">
        <v>51.201923076923002</v>
      </c>
      <c r="J748" s="14">
        <v>27.163461538461998</v>
      </c>
      <c r="K748" s="14">
        <v>8.1730769230769997</v>
      </c>
      <c r="L748" s="23">
        <v>3.125</v>
      </c>
    </row>
    <row r="749" spans="5:12" x14ac:dyDescent="0.3">
      <c r="E749" s="3" t="s">
        <v>370</v>
      </c>
      <c r="F749" s="4"/>
      <c r="G749" s="5">
        <v>270</v>
      </c>
      <c r="H749" s="27">
        <v>6.2962962962960001</v>
      </c>
      <c r="I749" s="14">
        <v>38.148148148148003</v>
      </c>
      <c r="J749" s="14">
        <v>38.148148148148003</v>
      </c>
      <c r="K749" s="14">
        <v>12.592592592593</v>
      </c>
      <c r="L749" s="23">
        <v>4.8148148148149996</v>
      </c>
    </row>
    <row r="750" spans="5:12" ht="25" x14ac:dyDescent="0.3">
      <c r="E750" s="3" t="s">
        <v>371</v>
      </c>
      <c r="F750" s="4"/>
      <c r="G750" s="5">
        <v>12329</v>
      </c>
      <c r="H750" s="27">
        <v>7.4053045664689998</v>
      </c>
      <c r="I750" s="14">
        <v>45.494362884257001</v>
      </c>
      <c r="J750" s="14">
        <v>33.003487711898998</v>
      </c>
      <c r="K750" s="14">
        <v>10.584800064888</v>
      </c>
      <c r="L750" s="23">
        <v>3.5120447724880002</v>
      </c>
    </row>
    <row r="751" spans="5:12" x14ac:dyDescent="0.3">
      <c r="E751" s="3" t="s">
        <v>372</v>
      </c>
      <c r="F751" s="4"/>
      <c r="G751" s="5">
        <v>5334</v>
      </c>
      <c r="H751" s="27">
        <v>10.967379077615</v>
      </c>
      <c r="I751" s="14">
        <v>45.125609298838</v>
      </c>
      <c r="J751" s="14">
        <v>29.527559055118001</v>
      </c>
      <c r="K751" s="14">
        <v>10.461192350956001</v>
      </c>
      <c r="L751" s="23">
        <v>3.9182602174730001</v>
      </c>
    </row>
    <row r="752" spans="5:12" ht="25" x14ac:dyDescent="0.3">
      <c r="E752" s="3" t="s">
        <v>373</v>
      </c>
      <c r="F752" s="4"/>
      <c r="G752" s="5">
        <v>13413</v>
      </c>
      <c r="H752" s="27">
        <v>10.892417803622999</v>
      </c>
      <c r="I752" s="14">
        <v>45.977782748080003</v>
      </c>
      <c r="J752" s="14">
        <v>28.368001192872999</v>
      </c>
      <c r="K752" s="14">
        <v>10.370536047118</v>
      </c>
      <c r="L752" s="23">
        <v>4.3912622083050001</v>
      </c>
    </row>
    <row r="753" spans="5:12" ht="37.5" x14ac:dyDescent="0.3">
      <c r="E753" s="3" t="s">
        <v>374</v>
      </c>
      <c r="F753" s="4"/>
      <c r="G753" s="5">
        <v>1968</v>
      </c>
      <c r="H753" s="27">
        <v>9.0955284552850006</v>
      </c>
      <c r="I753" s="14">
        <v>46.798780487804997</v>
      </c>
      <c r="J753" s="14">
        <v>28.658536585366001</v>
      </c>
      <c r="K753" s="14">
        <v>10.467479674797</v>
      </c>
      <c r="L753" s="23">
        <v>4.9796747967480002</v>
      </c>
    </row>
    <row r="754" spans="5:12" x14ac:dyDescent="0.3">
      <c r="E754" s="3" t="s">
        <v>375</v>
      </c>
      <c r="F754" s="4"/>
      <c r="G754" s="5">
        <v>13168</v>
      </c>
      <c r="H754" s="27">
        <v>10.145808019441001</v>
      </c>
      <c r="I754" s="14">
        <v>46.202916160389002</v>
      </c>
      <c r="J754" s="14">
        <v>28.523693803158999</v>
      </c>
      <c r="K754" s="14">
        <v>10.905224787363</v>
      </c>
      <c r="L754" s="23">
        <v>4.2223572296479999</v>
      </c>
    </row>
    <row r="755" spans="5:12" x14ac:dyDescent="0.3">
      <c r="E755" s="3" t="s">
        <v>376</v>
      </c>
      <c r="F755" s="4"/>
      <c r="G755" s="5">
        <v>85</v>
      </c>
      <c r="H755" s="27">
        <v>12.941176470587999</v>
      </c>
      <c r="I755" s="14">
        <v>43.529411764705998</v>
      </c>
      <c r="J755" s="14">
        <v>24.705882352941</v>
      </c>
      <c r="K755" s="14">
        <v>10.588235294118</v>
      </c>
      <c r="L755" s="23">
        <v>8.2352941176469994</v>
      </c>
    </row>
    <row r="756" spans="5:12" x14ac:dyDescent="0.3">
      <c r="E756" s="3" t="s">
        <v>377</v>
      </c>
      <c r="F756" s="4"/>
      <c r="G756" s="5">
        <v>155</v>
      </c>
      <c r="H756" s="27">
        <v>11.612903225806001</v>
      </c>
      <c r="I756" s="14">
        <v>43.225806451613003</v>
      </c>
      <c r="J756" s="14">
        <v>30.322580645161</v>
      </c>
      <c r="K756" s="14">
        <v>10.967741935484</v>
      </c>
      <c r="L756" s="23">
        <v>3.8709677419349999</v>
      </c>
    </row>
    <row r="757" spans="5:12" x14ac:dyDescent="0.3">
      <c r="E757" s="3" t="s">
        <v>378</v>
      </c>
      <c r="F757" s="4"/>
      <c r="G757" s="5">
        <v>526</v>
      </c>
      <c r="H757" s="27">
        <v>13.117870722433</v>
      </c>
      <c r="I757" s="14">
        <v>44.866920152090998</v>
      </c>
      <c r="J757" s="14">
        <v>25.285171102662002</v>
      </c>
      <c r="K757" s="14">
        <v>11.596958174905</v>
      </c>
      <c r="L757" s="23">
        <v>5.1330798479090003</v>
      </c>
    </row>
    <row r="758" spans="5:12" x14ac:dyDescent="0.3">
      <c r="E758" s="3" t="s">
        <v>379</v>
      </c>
      <c r="F758" s="4"/>
      <c r="G758" s="5">
        <v>91</v>
      </c>
      <c r="H758" s="27">
        <v>14.285714285714</v>
      </c>
      <c r="I758" s="14">
        <v>36.263736263736</v>
      </c>
      <c r="J758" s="14">
        <v>28.571428571428999</v>
      </c>
      <c r="K758" s="14">
        <v>16.483516483515999</v>
      </c>
      <c r="L758" s="23">
        <v>4.3956043956039998</v>
      </c>
    </row>
    <row r="759" spans="5:12" ht="37.5" x14ac:dyDescent="0.3">
      <c r="E759" s="3" t="s">
        <v>380</v>
      </c>
      <c r="F759" s="4"/>
      <c r="G759" s="5">
        <v>201</v>
      </c>
      <c r="H759" s="27">
        <v>9.9502487562190005</v>
      </c>
      <c r="I759" s="14">
        <v>42.288557213929998</v>
      </c>
      <c r="J759" s="14">
        <v>29.353233830846001</v>
      </c>
      <c r="K759" s="14">
        <v>13.432835820896001</v>
      </c>
      <c r="L759" s="23">
        <v>4.9751243781090002</v>
      </c>
    </row>
    <row r="760" spans="5:12" ht="25" x14ac:dyDescent="0.3">
      <c r="E760" s="3" t="s">
        <v>381</v>
      </c>
      <c r="F760" s="4"/>
      <c r="G760" s="5">
        <v>252</v>
      </c>
      <c r="H760" s="27">
        <v>5.5555555555560003</v>
      </c>
      <c r="I760" s="14">
        <v>42.063492063491999</v>
      </c>
      <c r="J760" s="14">
        <v>33.333333333333002</v>
      </c>
      <c r="K760" s="14">
        <v>16.666666666666998</v>
      </c>
      <c r="L760" s="23">
        <v>2.3809523809519999</v>
      </c>
    </row>
    <row r="761" spans="5:12" x14ac:dyDescent="0.3">
      <c r="E761" s="3" t="s">
        <v>382</v>
      </c>
      <c r="F761" s="4"/>
      <c r="G761" s="5">
        <v>539</v>
      </c>
      <c r="H761" s="27">
        <v>7.792207792208</v>
      </c>
      <c r="I761" s="14">
        <v>43.599257884971998</v>
      </c>
      <c r="J761" s="14">
        <v>33.024118738403999</v>
      </c>
      <c r="K761" s="14">
        <v>12.801484230055999</v>
      </c>
      <c r="L761" s="23">
        <v>2.7829313543600001</v>
      </c>
    </row>
    <row r="762" spans="5:12" ht="25" x14ac:dyDescent="0.3">
      <c r="E762" s="3" t="s">
        <v>383</v>
      </c>
      <c r="F762" s="4"/>
      <c r="G762" s="5">
        <v>368</v>
      </c>
      <c r="H762" s="27">
        <v>8.4239130434780005</v>
      </c>
      <c r="I762" s="14">
        <v>47.826086956521998</v>
      </c>
      <c r="J762" s="14">
        <v>31.79347826087</v>
      </c>
      <c r="K762" s="14">
        <v>8.9673913043480002</v>
      </c>
      <c r="L762" s="23">
        <v>2.9891304347830001</v>
      </c>
    </row>
    <row r="763" spans="5:12" x14ac:dyDescent="0.3">
      <c r="E763" s="3" t="s">
        <v>384</v>
      </c>
      <c r="F763" s="4"/>
      <c r="G763" s="5">
        <v>1070</v>
      </c>
      <c r="H763" s="27">
        <v>10.747663551402001</v>
      </c>
      <c r="I763" s="14">
        <v>51.308411214952997</v>
      </c>
      <c r="J763" s="14">
        <v>27.102803738317998</v>
      </c>
      <c r="K763" s="14">
        <v>7.4766355140189997</v>
      </c>
      <c r="L763" s="23">
        <v>3.3644859813079999</v>
      </c>
    </row>
    <row r="764" spans="5:12" x14ac:dyDescent="0.3">
      <c r="E764" s="3" t="s">
        <v>385</v>
      </c>
      <c r="F764" s="4"/>
      <c r="G764" s="5">
        <v>419</v>
      </c>
      <c r="H764" s="27">
        <v>13.842482100239</v>
      </c>
      <c r="I764" s="14">
        <v>40.095465393795003</v>
      </c>
      <c r="J764" s="14">
        <v>28.878281622911999</v>
      </c>
      <c r="K764" s="14">
        <v>11.933174224344</v>
      </c>
      <c r="L764" s="23">
        <v>5.2505966587110002</v>
      </c>
    </row>
    <row r="765" spans="5:12" ht="25" x14ac:dyDescent="0.3">
      <c r="E765" s="3" t="s">
        <v>386</v>
      </c>
      <c r="F765" s="4"/>
      <c r="G765" s="5">
        <v>4092</v>
      </c>
      <c r="H765" s="27">
        <v>10.679374389052001</v>
      </c>
      <c r="I765" s="14">
        <v>45.503421309872998</v>
      </c>
      <c r="J765" s="14">
        <v>29.521016617790998</v>
      </c>
      <c r="K765" s="14">
        <v>10.215053763441</v>
      </c>
      <c r="L765" s="23">
        <v>4.0811339198440004</v>
      </c>
    </row>
    <row r="766" spans="5:12" x14ac:dyDescent="0.3">
      <c r="E766" s="3" t="s">
        <v>387</v>
      </c>
      <c r="F766" s="4"/>
      <c r="G766" s="5">
        <v>63</v>
      </c>
      <c r="H766" s="27">
        <v>23.809523809523998</v>
      </c>
      <c r="I766" s="14">
        <v>31.746031746031999</v>
      </c>
      <c r="J766" s="14">
        <v>31.746031746031999</v>
      </c>
      <c r="K766" s="14">
        <v>1.587301587302</v>
      </c>
      <c r="L766" s="23">
        <v>11.111111111111001</v>
      </c>
    </row>
    <row r="767" spans="5:12" ht="25" x14ac:dyDescent="0.3">
      <c r="E767" s="3" t="s">
        <v>388</v>
      </c>
      <c r="F767" s="4"/>
      <c r="G767" s="5">
        <v>102</v>
      </c>
      <c r="H767" s="27">
        <v>20.588235294118</v>
      </c>
      <c r="I767" s="14">
        <v>41.176470588234999</v>
      </c>
      <c r="J767" s="14">
        <v>21.568627450979999</v>
      </c>
      <c r="K767" s="14">
        <v>0.98039215686299996</v>
      </c>
      <c r="L767" s="23">
        <v>15.686274509804001</v>
      </c>
    </row>
    <row r="768" spans="5:12" ht="37.5" x14ac:dyDescent="0.3">
      <c r="E768" s="3" t="s">
        <v>389</v>
      </c>
      <c r="F768" s="4"/>
      <c r="G768" s="5">
        <v>17</v>
      </c>
      <c r="H768" s="27">
        <v>29.411764705882</v>
      </c>
      <c r="I768" s="14">
        <v>41.176470588234999</v>
      </c>
      <c r="J768" s="14">
        <v>23.529411764706001</v>
      </c>
      <c r="K768" s="16">
        <v>0</v>
      </c>
      <c r="L768" s="23">
        <v>5.8823529411760003</v>
      </c>
    </row>
    <row r="769" spans="2:12" x14ac:dyDescent="0.3">
      <c r="E769" s="3" t="s">
        <v>390</v>
      </c>
      <c r="F769" s="4"/>
      <c r="G769" s="5">
        <v>121</v>
      </c>
      <c r="H769" s="27">
        <v>23.966942148760001</v>
      </c>
      <c r="I769" s="14">
        <v>41.322314049587</v>
      </c>
      <c r="J769" s="14">
        <v>23.140495867769001</v>
      </c>
      <c r="K769" s="14">
        <v>0.82644628099200002</v>
      </c>
      <c r="L769" s="23">
        <v>10.743801652893</v>
      </c>
    </row>
    <row r="770" spans="2:12" x14ac:dyDescent="0.3">
      <c r="E770" s="3" t="s">
        <v>391</v>
      </c>
      <c r="F770" s="4"/>
      <c r="G770" s="5">
        <v>3</v>
      </c>
      <c r="H770" s="27">
        <v>33.333333333333002</v>
      </c>
      <c r="I770" s="14">
        <v>33.333333333333002</v>
      </c>
      <c r="J770" s="14">
        <v>33.333333333333002</v>
      </c>
      <c r="K770" s="16">
        <v>0</v>
      </c>
      <c r="L770" s="24">
        <v>0</v>
      </c>
    </row>
    <row r="771" spans="2:12" x14ac:dyDescent="0.3">
      <c r="E771" s="3" t="s">
        <v>392</v>
      </c>
      <c r="F771" s="4"/>
      <c r="G771" s="5">
        <v>6</v>
      </c>
      <c r="H771" s="27">
        <v>33.333333333333002</v>
      </c>
      <c r="I771" s="14">
        <v>33.333333333333002</v>
      </c>
      <c r="J771" s="14">
        <v>33.333333333333002</v>
      </c>
      <c r="K771" s="16">
        <v>0</v>
      </c>
      <c r="L771" s="24">
        <v>0</v>
      </c>
    </row>
    <row r="772" spans="2:12" x14ac:dyDescent="0.3">
      <c r="E772" s="3" t="s">
        <v>393</v>
      </c>
      <c r="F772" s="4"/>
      <c r="G772" s="5">
        <v>3</v>
      </c>
      <c r="H772" s="30">
        <v>0</v>
      </c>
      <c r="I772" s="14">
        <v>100</v>
      </c>
      <c r="J772" s="16">
        <v>0</v>
      </c>
      <c r="K772" s="16">
        <v>0</v>
      </c>
      <c r="L772" s="24">
        <v>0</v>
      </c>
    </row>
    <row r="773" spans="2:12" x14ac:dyDescent="0.3">
      <c r="E773" s="3" t="s">
        <v>394</v>
      </c>
      <c r="F773" s="4"/>
      <c r="G773" s="5">
        <v>3</v>
      </c>
      <c r="H773" s="27">
        <v>33.333333333333002</v>
      </c>
      <c r="I773" s="14">
        <v>33.333333333333002</v>
      </c>
      <c r="J773" s="14">
        <v>33.333333333333002</v>
      </c>
      <c r="K773" s="16">
        <v>0</v>
      </c>
      <c r="L773" s="24">
        <v>0</v>
      </c>
    </row>
    <row r="774" spans="2:12" ht="37.5" x14ac:dyDescent="0.3">
      <c r="E774" s="3" t="s">
        <v>395</v>
      </c>
      <c r="F774" s="4"/>
      <c r="G774" s="5">
        <v>2</v>
      </c>
      <c r="H774" s="30">
        <v>0</v>
      </c>
      <c r="I774" s="14">
        <v>50</v>
      </c>
      <c r="J774" s="16">
        <v>0</v>
      </c>
      <c r="K774" s="16">
        <v>0</v>
      </c>
      <c r="L774" s="23">
        <v>50</v>
      </c>
    </row>
    <row r="775" spans="2:12" ht="25" x14ac:dyDescent="0.3">
      <c r="E775" s="3" t="s">
        <v>396</v>
      </c>
      <c r="F775" s="4"/>
      <c r="G775" s="5">
        <v>7</v>
      </c>
      <c r="H775" s="27">
        <v>42.857142857143003</v>
      </c>
      <c r="I775" s="14">
        <v>14.285714285714</v>
      </c>
      <c r="J775" s="14">
        <v>14.285714285714</v>
      </c>
      <c r="K775" s="16">
        <v>0</v>
      </c>
      <c r="L775" s="23">
        <v>28.571428571428999</v>
      </c>
    </row>
    <row r="776" spans="2:12" ht="25" x14ac:dyDescent="0.3">
      <c r="E776" s="3" t="s">
        <v>397</v>
      </c>
      <c r="F776" s="4"/>
      <c r="G776" s="5">
        <v>9</v>
      </c>
      <c r="H776" s="27">
        <v>22.222222222222001</v>
      </c>
      <c r="I776" s="14">
        <v>33.333333333333002</v>
      </c>
      <c r="J776" s="14">
        <v>33.333333333333002</v>
      </c>
      <c r="K776" s="16">
        <v>0</v>
      </c>
      <c r="L776" s="23">
        <v>11.111111111111001</v>
      </c>
    </row>
    <row r="777" spans="2:12" ht="25" x14ac:dyDescent="0.3">
      <c r="E777" s="3" t="s">
        <v>398</v>
      </c>
      <c r="F777" s="4"/>
      <c r="G777" s="5">
        <v>15</v>
      </c>
      <c r="H777" s="27">
        <v>33.333333333333002</v>
      </c>
      <c r="I777" s="14">
        <v>46.666666666666998</v>
      </c>
      <c r="J777" s="14">
        <v>13.333333333333</v>
      </c>
      <c r="K777" s="14">
        <v>6.666666666667</v>
      </c>
      <c r="L777" s="24">
        <v>0</v>
      </c>
    </row>
    <row r="778" spans="2:12" x14ac:dyDescent="0.3">
      <c r="E778" s="3" t="s">
        <v>399</v>
      </c>
      <c r="F778" s="4"/>
      <c r="G778" s="5">
        <v>27</v>
      </c>
      <c r="H778" s="27">
        <v>33.333333333333002</v>
      </c>
      <c r="I778" s="14">
        <v>37.037037037037003</v>
      </c>
      <c r="J778" s="14">
        <v>11.111111111111001</v>
      </c>
      <c r="K778" s="14">
        <v>3.7037037037039999</v>
      </c>
      <c r="L778" s="23">
        <v>14.814814814815</v>
      </c>
    </row>
    <row r="779" spans="2:12" x14ac:dyDescent="0.3">
      <c r="E779" s="3" t="s">
        <v>400</v>
      </c>
      <c r="F779" s="4"/>
      <c r="G779" s="5">
        <v>12</v>
      </c>
      <c r="H779" s="27">
        <v>33.333333333333002</v>
      </c>
      <c r="I779" s="14">
        <v>8.333333333333</v>
      </c>
      <c r="J779" s="14">
        <v>33.333333333333002</v>
      </c>
      <c r="K779" s="16">
        <v>0</v>
      </c>
      <c r="L779" s="23">
        <v>25</v>
      </c>
    </row>
    <row r="780" spans="2:12" ht="25" x14ac:dyDescent="0.3">
      <c r="E780" s="52" t="s">
        <v>401</v>
      </c>
      <c r="F780" s="48"/>
      <c r="G780" s="49">
        <v>68</v>
      </c>
      <c r="H780" s="70">
        <v>8.8235294117649996</v>
      </c>
      <c r="I780" s="45">
        <v>48.529411764705998</v>
      </c>
      <c r="J780" s="45">
        <v>17.647058823529001</v>
      </c>
      <c r="K780" s="45">
        <v>5.8823529411760003</v>
      </c>
      <c r="L780" s="74">
        <v>19.117647058824002</v>
      </c>
    </row>
    <row r="782" spans="2:12" x14ac:dyDescent="0.3">
      <c r="B782" s="35" t="str">
        <f xml:space="preserve"> HYPERLINK("#'目次'!B15", "[9]")</f>
        <v>[9]</v>
      </c>
      <c r="C782" s="25" t="s">
        <v>14</v>
      </c>
    </row>
    <row r="785" spans="3:14" x14ac:dyDescent="0.3">
      <c r="C785" s="25" t="s">
        <v>405</v>
      </c>
    </row>
    <row r="786" spans="3:14" ht="25" x14ac:dyDescent="0.3">
      <c r="E786" s="95"/>
      <c r="F786" s="96"/>
      <c r="G786" s="37" t="s">
        <v>16</v>
      </c>
      <c r="H786" s="41" t="s">
        <v>17</v>
      </c>
      <c r="I786" s="18" t="s">
        <v>18</v>
      </c>
      <c r="J786" s="18" t="s">
        <v>19</v>
      </c>
      <c r="K786" s="18" t="s">
        <v>20</v>
      </c>
      <c r="L786" s="18" t="s">
        <v>21</v>
      </c>
      <c r="M786" s="18" t="s">
        <v>22</v>
      </c>
      <c r="N786" s="34" t="s">
        <v>23</v>
      </c>
    </row>
    <row r="787" spans="3:14" x14ac:dyDescent="0.3">
      <c r="E787" s="97"/>
      <c r="F787" s="98"/>
      <c r="G787" s="40"/>
      <c r="H787" s="36"/>
      <c r="I787" s="19"/>
      <c r="J787" s="19"/>
      <c r="K787" s="19"/>
      <c r="L787" s="19"/>
      <c r="M787" s="19"/>
      <c r="N787" s="39"/>
    </row>
    <row r="788" spans="3:14" x14ac:dyDescent="0.3">
      <c r="E788" s="54" t="s">
        <v>16</v>
      </c>
      <c r="F788" s="50"/>
      <c r="G788" s="38">
        <v>55336</v>
      </c>
      <c r="H788" s="26">
        <v>18.472603729941</v>
      </c>
      <c r="I788" s="26">
        <v>34.657365910076997</v>
      </c>
      <c r="J788" s="26">
        <v>25.251192713603999</v>
      </c>
      <c r="K788" s="26">
        <v>12.689749891570999</v>
      </c>
      <c r="L788" s="26">
        <v>6.8562960821169998</v>
      </c>
      <c r="M788" s="26">
        <v>1.626427642041</v>
      </c>
      <c r="N788" s="60">
        <v>0.44636403064899999</v>
      </c>
    </row>
    <row r="789" spans="3:14" ht="25" x14ac:dyDescent="0.3">
      <c r="E789" s="3" t="s">
        <v>406</v>
      </c>
      <c r="F789" s="4"/>
      <c r="G789" s="29">
        <v>0</v>
      </c>
      <c r="H789" s="80">
        <v>0</v>
      </c>
      <c r="I789" s="69">
        <v>0</v>
      </c>
      <c r="J789" s="69">
        <v>0</v>
      </c>
      <c r="K789" s="69">
        <v>0</v>
      </c>
      <c r="L789" s="69">
        <v>0</v>
      </c>
      <c r="M789" s="69">
        <v>0</v>
      </c>
      <c r="N789" s="72">
        <v>0</v>
      </c>
    </row>
    <row r="790" spans="3:14" ht="25" x14ac:dyDescent="0.3">
      <c r="E790" s="3" t="s">
        <v>407</v>
      </c>
      <c r="F790" s="4"/>
      <c r="G790" s="5">
        <v>1</v>
      </c>
      <c r="H790" s="30">
        <v>0</v>
      </c>
      <c r="I790" s="16">
        <v>0</v>
      </c>
      <c r="J790" s="14">
        <v>100</v>
      </c>
      <c r="K790" s="16">
        <v>0</v>
      </c>
      <c r="L790" s="16">
        <v>0</v>
      </c>
      <c r="M790" s="16">
        <v>0</v>
      </c>
      <c r="N790" s="24">
        <v>0</v>
      </c>
    </row>
    <row r="791" spans="3:14" ht="37.5" x14ac:dyDescent="0.3">
      <c r="E791" s="3" t="s">
        <v>408</v>
      </c>
      <c r="F791" s="4"/>
      <c r="G791" s="5">
        <v>1</v>
      </c>
      <c r="H791" s="30">
        <v>0</v>
      </c>
      <c r="I791" s="16">
        <v>0</v>
      </c>
      <c r="J791" s="16">
        <v>0</v>
      </c>
      <c r="K791" s="14">
        <v>100</v>
      </c>
      <c r="L791" s="16">
        <v>0</v>
      </c>
      <c r="M791" s="16">
        <v>0</v>
      </c>
      <c r="N791" s="24">
        <v>0</v>
      </c>
    </row>
    <row r="792" spans="3:14" x14ac:dyDescent="0.3">
      <c r="E792" s="3" t="s">
        <v>409</v>
      </c>
      <c r="F792" s="4"/>
      <c r="G792" s="5">
        <v>0</v>
      </c>
      <c r="H792" s="30">
        <v>0</v>
      </c>
      <c r="I792" s="16">
        <v>0</v>
      </c>
      <c r="J792" s="16">
        <v>0</v>
      </c>
      <c r="K792" s="16">
        <v>0</v>
      </c>
      <c r="L792" s="16">
        <v>0</v>
      </c>
      <c r="M792" s="16">
        <v>0</v>
      </c>
      <c r="N792" s="24">
        <v>0</v>
      </c>
    </row>
    <row r="793" spans="3:14" x14ac:dyDescent="0.3">
      <c r="E793" s="3" t="s">
        <v>410</v>
      </c>
      <c r="F793" s="4"/>
      <c r="G793" s="5">
        <v>50</v>
      </c>
      <c r="H793" s="27">
        <v>22</v>
      </c>
      <c r="I793" s="14">
        <v>30</v>
      </c>
      <c r="J793" s="14">
        <v>24</v>
      </c>
      <c r="K793" s="14">
        <v>16</v>
      </c>
      <c r="L793" s="14">
        <v>8</v>
      </c>
      <c r="M793" s="16">
        <v>0</v>
      </c>
      <c r="N793" s="24">
        <v>0</v>
      </c>
    </row>
    <row r="794" spans="3:14" x14ac:dyDescent="0.3">
      <c r="E794" s="3" t="s">
        <v>411</v>
      </c>
      <c r="F794" s="4"/>
      <c r="G794" s="5">
        <v>63</v>
      </c>
      <c r="H794" s="27">
        <v>22.222222222222001</v>
      </c>
      <c r="I794" s="14">
        <v>30.158730158729998</v>
      </c>
      <c r="J794" s="14">
        <v>25.396825396825001</v>
      </c>
      <c r="K794" s="14">
        <v>12.698412698413</v>
      </c>
      <c r="L794" s="14">
        <v>7.9365079365079998</v>
      </c>
      <c r="M794" s="14">
        <v>1.587301587302</v>
      </c>
      <c r="N794" s="24">
        <v>0</v>
      </c>
    </row>
    <row r="795" spans="3:14" ht="25" x14ac:dyDescent="0.3">
      <c r="E795" s="3" t="s">
        <v>412</v>
      </c>
      <c r="F795" s="4"/>
      <c r="G795" s="5">
        <v>1</v>
      </c>
      <c r="H795" s="30">
        <v>0</v>
      </c>
      <c r="I795" s="16">
        <v>0</v>
      </c>
      <c r="J795" s="14">
        <v>100</v>
      </c>
      <c r="K795" s="16">
        <v>0</v>
      </c>
      <c r="L795" s="16">
        <v>0</v>
      </c>
      <c r="M795" s="16">
        <v>0</v>
      </c>
      <c r="N795" s="24">
        <v>0</v>
      </c>
    </row>
    <row r="796" spans="3:14" ht="25" x14ac:dyDescent="0.3">
      <c r="E796" s="3" t="s">
        <v>413</v>
      </c>
      <c r="F796" s="4"/>
      <c r="G796" s="5">
        <v>41</v>
      </c>
      <c r="H796" s="27">
        <v>31.707317073171001</v>
      </c>
      <c r="I796" s="14">
        <v>26.829268292683</v>
      </c>
      <c r="J796" s="14">
        <v>21.951219512194999</v>
      </c>
      <c r="K796" s="14">
        <v>7.3170731707319998</v>
      </c>
      <c r="L796" s="14">
        <v>9.7560975609760003</v>
      </c>
      <c r="M796" s="14">
        <v>2.4390243902440001</v>
      </c>
      <c r="N796" s="24">
        <v>0</v>
      </c>
    </row>
    <row r="797" spans="3:14" ht="37.5" x14ac:dyDescent="0.3">
      <c r="E797" s="3" t="s">
        <v>414</v>
      </c>
      <c r="F797" s="4"/>
      <c r="G797" s="5">
        <v>7</v>
      </c>
      <c r="H797" s="27">
        <v>28.571428571428999</v>
      </c>
      <c r="I797" s="16">
        <v>0</v>
      </c>
      <c r="J797" s="14">
        <v>57.142857142856997</v>
      </c>
      <c r="K797" s="16">
        <v>0</v>
      </c>
      <c r="L797" s="14">
        <v>14.285714285714</v>
      </c>
      <c r="M797" s="16">
        <v>0</v>
      </c>
      <c r="N797" s="24">
        <v>0</v>
      </c>
    </row>
    <row r="798" spans="3:14" ht="25" x14ac:dyDescent="0.3">
      <c r="E798" s="3" t="s">
        <v>415</v>
      </c>
      <c r="F798" s="4"/>
      <c r="G798" s="5">
        <v>23</v>
      </c>
      <c r="H798" s="27">
        <v>17.391304347826001</v>
      </c>
      <c r="I798" s="14">
        <v>34.782608695652002</v>
      </c>
      <c r="J798" s="14">
        <v>30.434782608696</v>
      </c>
      <c r="K798" s="14">
        <v>13.04347826087</v>
      </c>
      <c r="L798" s="14">
        <v>4.3478260869570002</v>
      </c>
      <c r="M798" s="16">
        <v>0</v>
      </c>
      <c r="N798" s="24">
        <v>0</v>
      </c>
    </row>
    <row r="799" spans="3:14" ht="25" x14ac:dyDescent="0.3">
      <c r="E799" s="3" t="s">
        <v>416</v>
      </c>
      <c r="F799" s="4"/>
      <c r="G799" s="5">
        <v>25</v>
      </c>
      <c r="H799" s="27">
        <v>12</v>
      </c>
      <c r="I799" s="14">
        <v>28</v>
      </c>
      <c r="J799" s="14">
        <v>24</v>
      </c>
      <c r="K799" s="14">
        <v>32</v>
      </c>
      <c r="L799" s="14">
        <v>4</v>
      </c>
      <c r="M799" s="16">
        <v>0</v>
      </c>
      <c r="N799" s="24">
        <v>0</v>
      </c>
    </row>
    <row r="800" spans="3:14" ht="25" x14ac:dyDescent="0.3">
      <c r="E800" s="3" t="s">
        <v>417</v>
      </c>
      <c r="F800" s="4"/>
      <c r="G800" s="5">
        <v>190</v>
      </c>
      <c r="H800" s="27">
        <v>14.736842105262999</v>
      </c>
      <c r="I800" s="14">
        <v>31.052631578947</v>
      </c>
      <c r="J800" s="14">
        <v>30</v>
      </c>
      <c r="K800" s="14">
        <v>16.315789473683999</v>
      </c>
      <c r="L800" s="14">
        <v>6.8421052631580004</v>
      </c>
      <c r="M800" s="14">
        <v>1.052631578947</v>
      </c>
      <c r="N800" s="24">
        <v>0</v>
      </c>
    </row>
    <row r="801" spans="5:14" x14ac:dyDescent="0.3">
      <c r="E801" s="3" t="s">
        <v>418</v>
      </c>
      <c r="F801" s="4"/>
      <c r="G801" s="5">
        <v>143</v>
      </c>
      <c r="H801" s="27">
        <v>14.685314685314999</v>
      </c>
      <c r="I801" s="14">
        <v>27.272727272727</v>
      </c>
      <c r="J801" s="14">
        <v>30.769230769231001</v>
      </c>
      <c r="K801" s="14">
        <v>17.482517482517</v>
      </c>
      <c r="L801" s="14">
        <v>9.0909090909089993</v>
      </c>
      <c r="M801" s="14">
        <v>0.69930069930100003</v>
      </c>
      <c r="N801" s="24">
        <v>0</v>
      </c>
    </row>
    <row r="802" spans="5:14" x14ac:dyDescent="0.3">
      <c r="E802" s="3" t="s">
        <v>419</v>
      </c>
      <c r="F802" s="4"/>
      <c r="G802" s="5">
        <v>7</v>
      </c>
      <c r="H802" s="30">
        <v>0</v>
      </c>
      <c r="I802" s="14">
        <v>14.285714285714</v>
      </c>
      <c r="J802" s="14">
        <v>28.571428571428999</v>
      </c>
      <c r="K802" s="14">
        <v>42.857142857143003</v>
      </c>
      <c r="L802" s="14">
        <v>14.285714285714</v>
      </c>
      <c r="M802" s="16">
        <v>0</v>
      </c>
      <c r="N802" s="24">
        <v>0</v>
      </c>
    </row>
    <row r="803" spans="5:14" ht="25" x14ac:dyDescent="0.3">
      <c r="E803" s="3" t="s">
        <v>420</v>
      </c>
      <c r="F803" s="4"/>
      <c r="G803" s="5">
        <v>58</v>
      </c>
      <c r="H803" s="27">
        <v>1.7241379310339999</v>
      </c>
      <c r="I803" s="14">
        <v>25.862068965517</v>
      </c>
      <c r="J803" s="14">
        <v>29.310344827586</v>
      </c>
      <c r="K803" s="14">
        <v>20.689655172414</v>
      </c>
      <c r="L803" s="14">
        <v>22.413793103448</v>
      </c>
      <c r="M803" s="16">
        <v>0</v>
      </c>
      <c r="N803" s="24">
        <v>0</v>
      </c>
    </row>
    <row r="804" spans="5:14" ht="25" x14ac:dyDescent="0.3">
      <c r="E804" s="3" t="s">
        <v>421</v>
      </c>
      <c r="F804" s="4"/>
      <c r="G804" s="5">
        <v>293</v>
      </c>
      <c r="H804" s="27">
        <v>21.843003412969001</v>
      </c>
      <c r="I804" s="14">
        <v>27.986348122867</v>
      </c>
      <c r="J804" s="14">
        <v>24.573378839589999</v>
      </c>
      <c r="K804" s="14">
        <v>16.382252559727</v>
      </c>
      <c r="L804" s="14">
        <v>8.8737201365189993</v>
      </c>
      <c r="M804" s="14">
        <v>0.34129692832800002</v>
      </c>
      <c r="N804" s="24">
        <v>0</v>
      </c>
    </row>
    <row r="805" spans="5:14" ht="25" x14ac:dyDescent="0.3">
      <c r="E805" s="3" t="s">
        <v>422</v>
      </c>
      <c r="F805" s="4"/>
      <c r="G805" s="5">
        <v>331</v>
      </c>
      <c r="H805" s="27">
        <v>13.293051359516999</v>
      </c>
      <c r="I805" s="14">
        <v>26.586102719033001</v>
      </c>
      <c r="J805" s="14">
        <v>31.722054380665</v>
      </c>
      <c r="K805" s="14">
        <v>16.918429003021</v>
      </c>
      <c r="L805" s="14">
        <v>10.271903323263</v>
      </c>
      <c r="M805" s="14">
        <v>0.90634441087600004</v>
      </c>
      <c r="N805" s="23">
        <v>0.30211480362499998</v>
      </c>
    </row>
    <row r="806" spans="5:14" ht="37.5" x14ac:dyDescent="0.3">
      <c r="E806" s="3" t="s">
        <v>423</v>
      </c>
      <c r="F806" s="4"/>
      <c r="G806" s="5">
        <v>86</v>
      </c>
      <c r="H806" s="27">
        <v>23.255813953488001</v>
      </c>
      <c r="I806" s="14">
        <v>27.906976744186</v>
      </c>
      <c r="J806" s="14">
        <v>27.906976744186</v>
      </c>
      <c r="K806" s="14">
        <v>10.465116279069999</v>
      </c>
      <c r="L806" s="14">
        <v>9.3023255813949994</v>
      </c>
      <c r="M806" s="16">
        <v>0</v>
      </c>
      <c r="N806" s="23">
        <v>1.1627906976739999</v>
      </c>
    </row>
    <row r="807" spans="5:14" x14ac:dyDescent="0.3">
      <c r="E807" s="3" t="s">
        <v>424</v>
      </c>
      <c r="F807" s="4"/>
      <c r="G807" s="5">
        <v>128</v>
      </c>
      <c r="H807" s="27">
        <v>22.65625</v>
      </c>
      <c r="I807" s="14">
        <v>21.09375</v>
      </c>
      <c r="J807" s="14">
        <v>26.5625</v>
      </c>
      <c r="K807" s="14">
        <v>14.84375</v>
      </c>
      <c r="L807" s="14">
        <v>13.28125</v>
      </c>
      <c r="M807" s="14">
        <v>0.78125</v>
      </c>
      <c r="N807" s="23">
        <v>0.78125</v>
      </c>
    </row>
    <row r="808" spans="5:14" x14ac:dyDescent="0.3">
      <c r="E808" s="3" t="s">
        <v>425</v>
      </c>
      <c r="F808" s="4"/>
      <c r="G808" s="5">
        <v>37</v>
      </c>
      <c r="H808" s="27">
        <v>18.918918918919001</v>
      </c>
      <c r="I808" s="14">
        <v>43.243243243243001</v>
      </c>
      <c r="J808" s="14">
        <v>21.621621621622001</v>
      </c>
      <c r="K808" s="14">
        <v>5.4054054054050003</v>
      </c>
      <c r="L808" s="14">
        <v>8.1081081081080004</v>
      </c>
      <c r="M808" s="14">
        <v>2.7027027027030002</v>
      </c>
      <c r="N808" s="24">
        <v>0</v>
      </c>
    </row>
    <row r="809" spans="5:14" x14ac:dyDescent="0.3">
      <c r="E809" s="3" t="s">
        <v>426</v>
      </c>
      <c r="F809" s="4"/>
      <c r="G809" s="5">
        <v>49</v>
      </c>
      <c r="H809" s="27">
        <v>16.326530612245001</v>
      </c>
      <c r="I809" s="14">
        <v>34.693877551020002</v>
      </c>
      <c r="J809" s="14">
        <v>24.489795918367001</v>
      </c>
      <c r="K809" s="14">
        <v>12.244897959184</v>
      </c>
      <c r="L809" s="14">
        <v>12.244897959184</v>
      </c>
      <c r="M809" s="16">
        <v>0</v>
      </c>
      <c r="N809" s="24">
        <v>0</v>
      </c>
    </row>
    <row r="810" spans="5:14" ht="25" x14ac:dyDescent="0.3">
      <c r="E810" s="3" t="s">
        <v>427</v>
      </c>
      <c r="F810" s="4"/>
      <c r="G810" s="5">
        <v>33</v>
      </c>
      <c r="H810" s="27">
        <v>15.151515151515</v>
      </c>
      <c r="I810" s="14">
        <v>27.272727272727</v>
      </c>
      <c r="J810" s="14">
        <v>24.242424242424001</v>
      </c>
      <c r="K810" s="14">
        <v>18.181818181817999</v>
      </c>
      <c r="L810" s="14">
        <v>15.151515151515</v>
      </c>
      <c r="M810" s="16">
        <v>0</v>
      </c>
      <c r="N810" s="24">
        <v>0</v>
      </c>
    </row>
    <row r="811" spans="5:14" ht="25" x14ac:dyDescent="0.3">
      <c r="E811" s="3" t="s">
        <v>428</v>
      </c>
      <c r="F811" s="4"/>
      <c r="G811" s="5">
        <v>34</v>
      </c>
      <c r="H811" s="27">
        <v>29.411764705882</v>
      </c>
      <c r="I811" s="14">
        <v>32.352941176470999</v>
      </c>
      <c r="J811" s="14">
        <v>14.705882352941</v>
      </c>
      <c r="K811" s="14">
        <v>8.8235294117649996</v>
      </c>
      <c r="L811" s="14">
        <v>14.705882352941</v>
      </c>
      <c r="M811" s="16">
        <v>0</v>
      </c>
      <c r="N811" s="24">
        <v>0</v>
      </c>
    </row>
    <row r="812" spans="5:14" ht="37.5" x14ac:dyDescent="0.3">
      <c r="E812" s="3" t="s">
        <v>429</v>
      </c>
      <c r="F812" s="4"/>
      <c r="G812" s="5">
        <v>18</v>
      </c>
      <c r="H812" s="27">
        <v>11.111111111111001</v>
      </c>
      <c r="I812" s="14">
        <v>33.333333333333002</v>
      </c>
      <c r="J812" s="14">
        <v>22.222222222222001</v>
      </c>
      <c r="K812" s="14">
        <v>5.5555555555560003</v>
      </c>
      <c r="L812" s="14">
        <v>27.777777777777999</v>
      </c>
      <c r="M812" s="16">
        <v>0</v>
      </c>
      <c r="N812" s="24">
        <v>0</v>
      </c>
    </row>
    <row r="813" spans="5:14" ht="25" x14ac:dyDescent="0.3">
      <c r="E813" s="3" t="s">
        <v>430</v>
      </c>
      <c r="F813" s="4"/>
      <c r="G813" s="5">
        <v>160</v>
      </c>
      <c r="H813" s="27">
        <v>23.75</v>
      </c>
      <c r="I813" s="14">
        <v>29.375</v>
      </c>
      <c r="J813" s="14">
        <v>22.5</v>
      </c>
      <c r="K813" s="14">
        <v>11.875</v>
      </c>
      <c r="L813" s="14">
        <v>11.25</v>
      </c>
      <c r="M813" s="14">
        <v>1.25</v>
      </c>
      <c r="N813" s="24">
        <v>0</v>
      </c>
    </row>
    <row r="814" spans="5:14" ht="25" x14ac:dyDescent="0.3">
      <c r="E814" s="3" t="s">
        <v>431</v>
      </c>
      <c r="F814" s="4"/>
      <c r="G814" s="5">
        <v>255</v>
      </c>
      <c r="H814" s="27">
        <v>21.176470588234999</v>
      </c>
      <c r="I814" s="14">
        <v>29.411764705882</v>
      </c>
      <c r="J814" s="14">
        <v>30.196078431373</v>
      </c>
      <c r="K814" s="14">
        <v>10.588235294118</v>
      </c>
      <c r="L814" s="14">
        <v>7.4509803921569997</v>
      </c>
      <c r="M814" s="14">
        <v>1.1764705882349999</v>
      </c>
      <c r="N814" s="24">
        <v>0</v>
      </c>
    </row>
    <row r="815" spans="5:14" ht="25" x14ac:dyDescent="0.3">
      <c r="E815" s="3" t="s">
        <v>432</v>
      </c>
      <c r="F815" s="4"/>
      <c r="G815" s="5">
        <v>215</v>
      </c>
      <c r="H815" s="27">
        <v>15.813953488372</v>
      </c>
      <c r="I815" s="14">
        <v>29.302325581394999</v>
      </c>
      <c r="J815" s="14">
        <v>27.441860465116001</v>
      </c>
      <c r="K815" s="14">
        <v>15.348837209301999</v>
      </c>
      <c r="L815" s="14">
        <v>10.232558139535</v>
      </c>
      <c r="M815" s="14">
        <v>1.860465116279</v>
      </c>
      <c r="N815" s="24">
        <v>0</v>
      </c>
    </row>
    <row r="816" spans="5:14" x14ac:dyDescent="0.3">
      <c r="E816" s="3" t="s">
        <v>433</v>
      </c>
      <c r="F816" s="4"/>
      <c r="G816" s="5">
        <v>800</v>
      </c>
      <c r="H816" s="27">
        <v>14</v>
      </c>
      <c r="I816" s="14">
        <v>26</v>
      </c>
      <c r="J816" s="14">
        <v>33.375</v>
      </c>
      <c r="K816" s="14">
        <v>14.625</v>
      </c>
      <c r="L816" s="14">
        <v>11</v>
      </c>
      <c r="M816" s="14">
        <v>1</v>
      </c>
      <c r="N816" s="24">
        <v>0</v>
      </c>
    </row>
    <row r="817" spans="5:14" x14ac:dyDescent="0.3">
      <c r="E817" s="3" t="s">
        <v>434</v>
      </c>
      <c r="F817" s="4"/>
      <c r="G817" s="5">
        <v>88</v>
      </c>
      <c r="H817" s="27">
        <v>11.363636363635999</v>
      </c>
      <c r="I817" s="14">
        <v>31.818181818182001</v>
      </c>
      <c r="J817" s="14">
        <v>22.727272727273</v>
      </c>
      <c r="K817" s="14">
        <v>14.772727272727</v>
      </c>
      <c r="L817" s="14">
        <v>17.045454545455001</v>
      </c>
      <c r="M817" s="14">
        <v>2.2727272727269998</v>
      </c>
      <c r="N817" s="24">
        <v>0</v>
      </c>
    </row>
    <row r="818" spans="5:14" ht="25" x14ac:dyDescent="0.3">
      <c r="E818" s="3" t="s">
        <v>435</v>
      </c>
      <c r="F818" s="4"/>
      <c r="G818" s="5">
        <v>1212</v>
      </c>
      <c r="H818" s="27">
        <v>13.448844884488</v>
      </c>
      <c r="I818" s="14">
        <v>27.722772277228</v>
      </c>
      <c r="J818" s="14">
        <v>30.198019801979999</v>
      </c>
      <c r="K818" s="14">
        <v>16.089108910890999</v>
      </c>
      <c r="L818" s="14">
        <v>11.633663366337</v>
      </c>
      <c r="M818" s="14">
        <v>0.66006600660100001</v>
      </c>
      <c r="N818" s="23">
        <v>0.247524752475</v>
      </c>
    </row>
    <row r="819" spans="5:14" ht="25" x14ac:dyDescent="0.3">
      <c r="E819" s="3" t="s">
        <v>436</v>
      </c>
      <c r="F819" s="4"/>
      <c r="G819" s="5">
        <v>3217</v>
      </c>
      <c r="H819" s="27">
        <v>20.920111905502001</v>
      </c>
      <c r="I819" s="14">
        <v>35.063723966428</v>
      </c>
      <c r="J819" s="14">
        <v>23.811004041032</v>
      </c>
      <c r="K819" s="14">
        <v>13.335405657445</v>
      </c>
      <c r="L819" s="14">
        <v>5.8439539944050001</v>
      </c>
      <c r="M819" s="14">
        <v>0.90146098849900003</v>
      </c>
      <c r="N819" s="23">
        <v>0.124339446689</v>
      </c>
    </row>
    <row r="820" spans="5:14" ht="25" x14ac:dyDescent="0.3">
      <c r="E820" s="3" t="s">
        <v>437</v>
      </c>
      <c r="F820" s="4"/>
      <c r="G820" s="5">
        <v>2396</v>
      </c>
      <c r="H820" s="27">
        <v>15.484140233723</v>
      </c>
      <c r="I820" s="14">
        <v>27.71285475793</v>
      </c>
      <c r="J820" s="14">
        <v>28.380634390651</v>
      </c>
      <c r="K820" s="14">
        <v>16.694490818030001</v>
      </c>
      <c r="L820" s="14">
        <v>10.559265442404</v>
      </c>
      <c r="M820" s="14">
        <v>1.085141903172</v>
      </c>
      <c r="N820" s="23">
        <v>8.3472454089999995E-2</v>
      </c>
    </row>
    <row r="821" spans="5:14" ht="37.5" x14ac:dyDescent="0.3">
      <c r="E821" s="3" t="s">
        <v>438</v>
      </c>
      <c r="F821" s="4"/>
      <c r="G821" s="5">
        <v>515</v>
      </c>
      <c r="H821" s="27">
        <v>20.970873786407999</v>
      </c>
      <c r="I821" s="14">
        <v>32.427184466019</v>
      </c>
      <c r="J821" s="14">
        <v>22.718446601941999</v>
      </c>
      <c r="K821" s="14">
        <v>13.592233009709</v>
      </c>
      <c r="L821" s="14">
        <v>8.1553398058249993</v>
      </c>
      <c r="M821" s="14">
        <v>1.9417475728160001</v>
      </c>
      <c r="N821" s="23">
        <v>0.19417475728200001</v>
      </c>
    </row>
    <row r="822" spans="5:14" x14ac:dyDescent="0.3">
      <c r="E822" s="3" t="s">
        <v>439</v>
      </c>
      <c r="F822" s="4"/>
      <c r="G822" s="5">
        <v>3861</v>
      </c>
      <c r="H822" s="27">
        <v>19.65811965812</v>
      </c>
      <c r="I822" s="14">
        <v>32.918932918933002</v>
      </c>
      <c r="J822" s="14">
        <v>25.330225330225002</v>
      </c>
      <c r="K822" s="14">
        <v>14.141414141414</v>
      </c>
      <c r="L822" s="14">
        <v>6.734006734007</v>
      </c>
      <c r="M822" s="14">
        <v>1.113701113701</v>
      </c>
      <c r="N822" s="23">
        <v>0.10360010359999999</v>
      </c>
    </row>
    <row r="823" spans="5:14" x14ac:dyDescent="0.3">
      <c r="E823" s="3" t="s">
        <v>440</v>
      </c>
      <c r="F823" s="4"/>
      <c r="G823" s="5">
        <v>17</v>
      </c>
      <c r="H823" s="27">
        <v>23.529411764706001</v>
      </c>
      <c r="I823" s="14">
        <v>23.529411764706001</v>
      </c>
      <c r="J823" s="14">
        <v>5.8823529411760003</v>
      </c>
      <c r="K823" s="14">
        <v>23.529411764706001</v>
      </c>
      <c r="L823" s="14">
        <v>17.647058823529001</v>
      </c>
      <c r="M823" s="14">
        <v>5.8823529411760003</v>
      </c>
      <c r="N823" s="24">
        <v>0</v>
      </c>
    </row>
    <row r="824" spans="5:14" x14ac:dyDescent="0.3">
      <c r="E824" s="3" t="s">
        <v>441</v>
      </c>
      <c r="F824" s="4"/>
      <c r="G824" s="5">
        <v>35</v>
      </c>
      <c r="H824" s="27">
        <v>25.714285714286</v>
      </c>
      <c r="I824" s="14">
        <v>22.857142857143</v>
      </c>
      <c r="J824" s="14">
        <v>20</v>
      </c>
      <c r="K824" s="14">
        <v>17.142857142857</v>
      </c>
      <c r="L824" s="14">
        <v>14.285714285714</v>
      </c>
      <c r="M824" s="16">
        <v>0</v>
      </c>
      <c r="N824" s="24">
        <v>0</v>
      </c>
    </row>
    <row r="825" spans="5:14" ht="25" x14ac:dyDescent="0.3">
      <c r="E825" s="3" t="s">
        <v>442</v>
      </c>
      <c r="F825" s="4"/>
      <c r="G825" s="5">
        <v>168</v>
      </c>
      <c r="H825" s="27">
        <v>14.880952380951999</v>
      </c>
      <c r="I825" s="14">
        <v>26.190476190476002</v>
      </c>
      <c r="J825" s="14">
        <v>25</v>
      </c>
      <c r="K825" s="14">
        <v>20.833333333333002</v>
      </c>
      <c r="L825" s="14">
        <v>13.095238095238001</v>
      </c>
      <c r="M825" s="16">
        <v>0</v>
      </c>
      <c r="N825" s="24">
        <v>0</v>
      </c>
    </row>
    <row r="826" spans="5:14" ht="25" x14ac:dyDescent="0.3">
      <c r="E826" s="3" t="s">
        <v>443</v>
      </c>
      <c r="F826" s="4"/>
      <c r="G826" s="5">
        <v>17</v>
      </c>
      <c r="H826" s="27">
        <v>23.529411764706001</v>
      </c>
      <c r="I826" s="14">
        <v>35.294117647058997</v>
      </c>
      <c r="J826" s="14">
        <v>11.764705882353001</v>
      </c>
      <c r="K826" s="14">
        <v>11.764705882353001</v>
      </c>
      <c r="L826" s="14">
        <v>17.647058823529001</v>
      </c>
      <c r="M826" s="16">
        <v>0</v>
      </c>
      <c r="N826" s="24">
        <v>0</v>
      </c>
    </row>
    <row r="827" spans="5:14" ht="37.5" x14ac:dyDescent="0.3">
      <c r="E827" s="3" t="s">
        <v>444</v>
      </c>
      <c r="F827" s="4"/>
      <c r="G827" s="5">
        <v>53</v>
      </c>
      <c r="H827" s="27">
        <v>9.4339622641510008</v>
      </c>
      <c r="I827" s="14">
        <v>33.962264150943</v>
      </c>
      <c r="J827" s="14">
        <v>18.867924528302002</v>
      </c>
      <c r="K827" s="14">
        <v>26.415094339623</v>
      </c>
      <c r="L827" s="14">
        <v>11.320754716981</v>
      </c>
      <c r="M827" s="16">
        <v>0</v>
      </c>
      <c r="N827" s="24">
        <v>0</v>
      </c>
    </row>
    <row r="828" spans="5:14" ht="25" x14ac:dyDescent="0.3">
      <c r="E828" s="3" t="s">
        <v>445</v>
      </c>
      <c r="F828" s="4"/>
      <c r="G828" s="5">
        <v>78</v>
      </c>
      <c r="H828" s="27">
        <v>21.794871794872002</v>
      </c>
      <c r="I828" s="14">
        <v>33.333333333333002</v>
      </c>
      <c r="J828" s="14">
        <v>28.205128205127998</v>
      </c>
      <c r="K828" s="14">
        <v>11.538461538462</v>
      </c>
      <c r="L828" s="14">
        <v>3.8461538461539999</v>
      </c>
      <c r="M828" s="14">
        <v>1.2820512820509999</v>
      </c>
      <c r="N828" s="24">
        <v>0</v>
      </c>
    </row>
    <row r="829" spans="5:14" ht="25" x14ac:dyDescent="0.3">
      <c r="E829" s="3" t="s">
        <v>446</v>
      </c>
      <c r="F829" s="4"/>
      <c r="G829" s="5">
        <v>155</v>
      </c>
      <c r="H829" s="27">
        <v>12.903225806451999</v>
      </c>
      <c r="I829" s="14">
        <v>34.838709677418997</v>
      </c>
      <c r="J829" s="14">
        <v>31.612903225806001</v>
      </c>
      <c r="K829" s="14">
        <v>13.548387096774</v>
      </c>
      <c r="L829" s="14">
        <v>6.4516129032259997</v>
      </c>
      <c r="M829" s="14">
        <v>0.64516129032299996</v>
      </c>
      <c r="N829" s="24">
        <v>0</v>
      </c>
    </row>
    <row r="830" spans="5:14" ht="25" x14ac:dyDescent="0.3">
      <c r="E830" s="3" t="s">
        <v>447</v>
      </c>
      <c r="F830" s="4"/>
      <c r="G830" s="5">
        <v>63</v>
      </c>
      <c r="H830" s="27">
        <v>17.460317460317</v>
      </c>
      <c r="I830" s="14">
        <v>17.460317460317</v>
      </c>
      <c r="J830" s="14">
        <v>38.095238095238003</v>
      </c>
      <c r="K830" s="14">
        <v>9.5238095238099998</v>
      </c>
      <c r="L830" s="14">
        <v>14.285714285714</v>
      </c>
      <c r="M830" s="14">
        <v>3.1746031746029999</v>
      </c>
      <c r="N830" s="24">
        <v>0</v>
      </c>
    </row>
    <row r="831" spans="5:14" x14ac:dyDescent="0.3">
      <c r="E831" s="3" t="s">
        <v>448</v>
      </c>
      <c r="F831" s="4"/>
      <c r="G831" s="5">
        <v>322</v>
      </c>
      <c r="H831" s="27">
        <v>10.869565217390999</v>
      </c>
      <c r="I831" s="14">
        <v>26.086956521739001</v>
      </c>
      <c r="J831" s="14">
        <v>31.987577639752001</v>
      </c>
      <c r="K831" s="14">
        <v>18.322981366459999</v>
      </c>
      <c r="L831" s="14">
        <v>11.490683229814</v>
      </c>
      <c r="M831" s="14">
        <v>1.242236024845</v>
      </c>
      <c r="N831" s="24">
        <v>0</v>
      </c>
    </row>
    <row r="832" spans="5:14" x14ac:dyDescent="0.3">
      <c r="E832" s="3" t="s">
        <v>449</v>
      </c>
      <c r="F832" s="4"/>
      <c r="G832" s="5">
        <v>132</v>
      </c>
      <c r="H832" s="27">
        <v>18.939393939394002</v>
      </c>
      <c r="I832" s="14">
        <v>30.303030303029999</v>
      </c>
      <c r="J832" s="14">
        <v>22.727272727273</v>
      </c>
      <c r="K832" s="14">
        <v>14.393939393939</v>
      </c>
      <c r="L832" s="14">
        <v>10.606060606061</v>
      </c>
      <c r="M832" s="14">
        <v>3.0303030303030001</v>
      </c>
      <c r="N832" s="24">
        <v>0</v>
      </c>
    </row>
    <row r="833" spans="5:14" ht="25" x14ac:dyDescent="0.3">
      <c r="E833" s="3" t="s">
        <v>450</v>
      </c>
      <c r="F833" s="4"/>
      <c r="G833" s="5">
        <v>2164</v>
      </c>
      <c r="H833" s="27">
        <v>12.338262476895</v>
      </c>
      <c r="I833" s="14">
        <v>26.201478743068002</v>
      </c>
      <c r="J833" s="14">
        <v>29.944547134935</v>
      </c>
      <c r="K833" s="14">
        <v>18.484288354897998</v>
      </c>
      <c r="L833" s="14">
        <v>11.506469500924</v>
      </c>
      <c r="M833" s="14">
        <v>1.478743068392</v>
      </c>
      <c r="N833" s="23">
        <v>4.6210720886999998E-2</v>
      </c>
    </row>
    <row r="834" spans="5:14" ht="25" x14ac:dyDescent="0.3">
      <c r="E834" s="3" t="s">
        <v>451</v>
      </c>
      <c r="F834" s="4"/>
      <c r="G834" s="5">
        <v>4719</v>
      </c>
      <c r="H834" s="27">
        <v>22.059758423394999</v>
      </c>
      <c r="I834" s="14">
        <v>38.037719855901997</v>
      </c>
      <c r="J834" s="14">
        <v>21.466412375503001</v>
      </c>
      <c r="K834" s="14">
        <v>11.188811188811</v>
      </c>
      <c r="L834" s="14">
        <v>5.4672600127150002</v>
      </c>
      <c r="M834" s="14">
        <v>1.5681288408559999</v>
      </c>
      <c r="N834" s="23">
        <v>0.21190930281799999</v>
      </c>
    </row>
    <row r="835" spans="5:14" ht="25" x14ac:dyDescent="0.3">
      <c r="E835" s="3" t="s">
        <v>452</v>
      </c>
      <c r="F835" s="4"/>
      <c r="G835" s="5">
        <v>5322</v>
      </c>
      <c r="H835" s="27">
        <v>18.338970311912998</v>
      </c>
      <c r="I835" s="14">
        <v>32.656895903795998</v>
      </c>
      <c r="J835" s="14">
        <v>25.742202179631999</v>
      </c>
      <c r="K835" s="14">
        <v>13.397219090567001</v>
      </c>
      <c r="L835" s="14">
        <v>7.7978203682830003</v>
      </c>
      <c r="M835" s="14">
        <v>1.6723036452460001</v>
      </c>
      <c r="N835" s="23">
        <v>0.39458850056400002</v>
      </c>
    </row>
    <row r="836" spans="5:14" ht="37.5" x14ac:dyDescent="0.3">
      <c r="E836" s="3" t="s">
        <v>453</v>
      </c>
      <c r="F836" s="4"/>
      <c r="G836" s="5">
        <v>936</v>
      </c>
      <c r="H836" s="27">
        <v>20.619658119657998</v>
      </c>
      <c r="I836" s="14">
        <v>33.760683760684003</v>
      </c>
      <c r="J836" s="14">
        <v>25.641025641026001</v>
      </c>
      <c r="K836" s="14">
        <v>10.790598290598</v>
      </c>
      <c r="L836" s="14">
        <v>6.3034188034190004</v>
      </c>
      <c r="M836" s="14">
        <v>2.6709401709399998</v>
      </c>
      <c r="N836" s="23">
        <v>0.213675213675</v>
      </c>
    </row>
    <row r="837" spans="5:14" x14ac:dyDescent="0.3">
      <c r="E837" s="3" t="s">
        <v>454</v>
      </c>
      <c r="F837" s="4"/>
      <c r="G837" s="5">
        <v>8938</v>
      </c>
      <c r="H837" s="27">
        <v>20.228238979638</v>
      </c>
      <c r="I837" s="14">
        <v>35.667934660998</v>
      </c>
      <c r="J837" s="14">
        <v>24.032221973595998</v>
      </c>
      <c r="K837" s="14">
        <v>11.8259118371</v>
      </c>
      <c r="L837" s="14">
        <v>6.3884537927949996</v>
      </c>
      <c r="M837" s="14">
        <v>1.6110986797939999</v>
      </c>
      <c r="N837" s="23">
        <v>0.24614007607999999</v>
      </c>
    </row>
    <row r="838" spans="5:14" x14ac:dyDescent="0.3">
      <c r="E838" s="3" t="s">
        <v>455</v>
      </c>
      <c r="F838" s="4"/>
      <c r="G838" s="5">
        <v>24</v>
      </c>
      <c r="H838" s="27">
        <v>8.333333333333</v>
      </c>
      <c r="I838" s="14">
        <v>45.833333333333002</v>
      </c>
      <c r="J838" s="14">
        <v>20.833333333333002</v>
      </c>
      <c r="K838" s="14">
        <v>12.5</v>
      </c>
      <c r="L838" s="14">
        <v>8.333333333333</v>
      </c>
      <c r="M838" s="16">
        <v>0</v>
      </c>
      <c r="N838" s="23">
        <v>4.166666666667</v>
      </c>
    </row>
    <row r="839" spans="5:14" x14ac:dyDescent="0.3">
      <c r="E839" s="3" t="s">
        <v>456</v>
      </c>
      <c r="F839" s="4"/>
      <c r="G839" s="5">
        <v>47</v>
      </c>
      <c r="H839" s="27">
        <v>19.148936170212998</v>
      </c>
      <c r="I839" s="14">
        <v>36.170212765956997</v>
      </c>
      <c r="J839" s="14">
        <v>12.765957446809001</v>
      </c>
      <c r="K839" s="14">
        <v>21.276595744681</v>
      </c>
      <c r="L839" s="14">
        <v>6.3829787234040003</v>
      </c>
      <c r="M839" s="14">
        <v>2.1276595744679998</v>
      </c>
      <c r="N839" s="23">
        <v>2.1276595744679998</v>
      </c>
    </row>
    <row r="840" spans="5:14" ht="25" x14ac:dyDescent="0.3">
      <c r="E840" s="3" t="s">
        <v>457</v>
      </c>
      <c r="F840" s="4"/>
      <c r="G840" s="5">
        <v>264</v>
      </c>
      <c r="H840" s="27">
        <v>21.590909090909001</v>
      </c>
      <c r="I840" s="14">
        <v>33.333333333333002</v>
      </c>
      <c r="J840" s="14">
        <v>25</v>
      </c>
      <c r="K840" s="14">
        <v>11.742424242424001</v>
      </c>
      <c r="L840" s="14">
        <v>6.4393939393939998</v>
      </c>
      <c r="M840" s="14">
        <v>1.8939393939389999</v>
      </c>
      <c r="N840" s="24">
        <v>0</v>
      </c>
    </row>
    <row r="841" spans="5:14" ht="25" x14ac:dyDescent="0.3">
      <c r="E841" s="3" t="s">
        <v>458</v>
      </c>
      <c r="F841" s="4"/>
      <c r="G841" s="5">
        <v>18</v>
      </c>
      <c r="H841" s="27">
        <v>27.777777777777999</v>
      </c>
      <c r="I841" s="14">
        <v>38.888888888888999</v>
      </c>
      <c r="J841" s="14">
        <v>16.666666666666998</v>
      </c>
      <c r="K841" s="14">
        <v>5.5555555555560003</v>
      </c>
      <c r="L841" s="14">
        <v>5.5555555555560003</v>
      </c>
      <c r="M841" s="14">
        <v>5.5555555555560003</v>
      </c>
      <c r="N841" s="24">
        <v>0</v>
      </c>
    </row>
    <row r="842" spans="5:14" ht="37.5" x14ac:dyDescent="0.3">
      <c r="E842" s="3" t="s">
        <v>459</v>
      </c>
      <c r="F842" s="4"/>
      <c r="G842" s="5">
        <v>64</v>
      </c>
      <c r="H842" s="27">
        <v>17.1875</v>
      </c>
      <c r="I842" s="14">
        <v>37.5</v>
      </c>
      <c r="J842" s="14">
        <v>20.3125</v>
      </c>
      <c r="K842" s="14">
        <v>14.0625</v>
      </c>
      <c r="L842" s="14">
        <v>9.375</v>
      </c>
      <c r="M842" s="14">
        <v>1.5625</v>
      </c>
      <c r="N842" s="24">
        <v>0</v>
      </c>
    </row>
    <row r="843" spans="5:14" ht="25" x14ac:dyDescent="0.3">
      <c r="E843" s="3" t="s">
        <v>460</v>
      </c>
      <c r="F843" s="4"/>
      <c r="G843" s="5">
        <v>62</v>
      </c>
      <c r="H843" s="27">
        <v>20.967741935484</v>
      </c>
      <c r="I843" s="14">
        <v>41.935483870968</v>
      </c>
      <c r="J843" s="14">
        <v>16.129032258064999</v>
      </c>
      <c r="K843" s="14">
        <v>11.290322580645</v>
      </c>
      <c r="L843" s="14">
        <v>8.0645161290320004</v>
      </c>
      <c r="M843" s="14">
        <v>1.6129032258060001</v>
      </c>
      <c r="N843" s="24">
        <v>0</v>
      </c>
    </row>
    <row r="844" spans="5:14" ht="25" x14ac:dyDescent="0.3">
      <c r="E844" s="3" t="s">
        <v>461</v>
      </c>
      <c r="F844" s="4"/>
      <c r="G844" s="5">
        <v>135</v>
      </c>
      <c r="H844" s="27">
        <v>14.074074074074</v>
      </c>
      <c r="I844" s="14">
        <v>31.111111111111001</v>
      </c>
      <c r="J844" s="14">
        <v>29.629629629629999</v>
      </c>
      <c r="K844" s="14">
        <v>17.777777777777999</v>
      </c>
      <c r="L844" s="14">
        <v>5.1851851851850004</v>
      </c>
      <c r="M844" s="14">
        <v>2.2222222222219998</v>
      </c>
      <c r="N844" s="24">
        <v>0</v>
      </c>
    </row>
    <row r="845" spans="5:14" ht="25" x14ac:dyDescent="0.3">
      <c r="E845" s="3" t="s">
        <v>462</v>
      </c>
      <c r="F845" s="4"/>
      <c r="G845" s="5">
        <v>26</v>
      </c>
      <c r="H845" s="27">
        <v>19.230769230768999</v>
      </c>
      <c r="I845" s="14">
        <v>30.769230769231001</v>
      </c>
      <c r="J845" s="14">
        <v>23.076923076922998</v>
      </c>
      <c r="K845" s="14">
        <v>15.384615384615</v>
      </c>
      <c r="L845" s="14">
        <v>11.538461538462</v>
      </c>
      <c r="M845" s="16">
        <v>0</v>
      </c>
      <c r="N845" s="24">
        <v>0</v>
      </c>
    </row>
    <row r="846" spans="5:14" x14ac:dyDescent="0.3">
      <c r="E846" s="3" t="s">
        <v>463</v>
      </c>
      <c r="F846" s="4"/>
      <c r="G846" s="5">
        <v>114</v>
      </c>
      <c r="H846" s="27">
        <v>13.157894736842</v>
      </c>
      <c r="I846" s="14">
        <v>32.456140350877</v>
      </c>
      <c r="J846" s="14">
        <v>21.052631578947</v>
      </c>
      <c r="K846" s="14">
        <v>18.421052631578998</v>
      </c>
      <c r="L846" s="14">
        <v>14.912280701754</v>
      </c>
      <c r="M846" s="16">
        <v>0</v>
      </c>
      <c r="N846" s="24">
        <v>0</v>
      </c>
    </row>
    <row r="847" spans="5:14" x14ac:dyDescent="0.3">
      <c r="E847" s="3" t="s">
        <v>464</v>
      </c>
      <c r="F847" s="4"/>
      <c r="G847" s="5">
        <v>201</v>
      </c>
      <c r="H847" s="27">
        <v>15.92039800995</v>
      </c>
      <c r="I847" s="14">
        <v>33.333333333333002</v>
      </c>
      <c r="J847" s="14">
        <v>24.875621890546999</v>
      </c>
      <c r="K847" s="14">
        <v>12.935323383085001</v>
      </c>
      <c r="L847" s="14">
        <v>9.9502487562190005</v>
      </c>
      <c r="M847" s="14">
        <v>2.985074626866</v>
      </c>
      <c r="N847" s="24">
        <v>0</v>
      </c>
    </row>
    <row r="848" spans="5:14" ht="25" x14ac:dyDescent="0.3">
      <c r="E848" s="3" t="s">
        <v>465</v>
      </c>
      <c r="F848" s="4"/>
      <c r="G848" s="5">
        <v>3614</v>
      </c>
      <c r="H848" s="27">
        <v>12.783619258439</v>
      </c>
      <c r="I848" s="14">
        <v>31.627006087438001</v>
      </c>
      <c r="J848" s="14">
        <v>28.721638074156001</v>
      </c>
      <c r="K848" s="14">
        <v>16.408411732152999</v>
      </c>
      <c r="L848" s="14">
        <v>8.8267847260650001</v>
      </c>
      <c r="M848" s="14">
        <v>1.3835085777530001</v>
      </c>
      <c r="N848" s="23">
        <v>0.249031543996</v>
      </c>
    </row>
    <row r="849" spans="5:14" ht="25" x14ac:dyDescent="0.3">
      <c r="E849" s="3" t="s">
        <v>466</v>
      </c>
      <c r="F849" s="4"/>
      <c r="G849" s="5">
        <v>3175</v>
      </c>
      <c r="H849" s="27">
        <v>23.181102362204999</v>
      </c>
      <c r="I849" s="14">
        <v>37.889763779528003</v>
      </c>
      <c r="J849" s="14">
        <v>21.826771653542998</v>
      </c>
      <c r="K849" s="14">
        <v>9.9212598425199996</v>
      </c>
      <c r="L849" s="14">
        <v>4.5354330708659996</v>
      </c>
      <c r="M849" s="14">
        <v>2.2677165354329998</v>
      </c>
      <c r="N849" s="23">
        <v>0.37795275590600003</v>
      </c>
    </row>
    <row r="850" spans="5:14" ht="25" x14ac:dyDescent="0.3">
      <c r="E850" s="3" t="s">
        <v>467</v>
      </c>
      <c r="F850" s="4"/>
      <c r="G850" s="5">
        <v>5317</v>
      </c>
      <c r="H850" s="27">
        <v>18.299793116419</v>
      </c>
      <c r="I850" s="14">
        <v>34.060560466428001</v>
      </c>
      <c r="J850" s="14">
        <v>25.954485612187</v>
      </c>
      <c r="K850" s="14">
        <v>12.149708482227</v>
      </c>
      <c r="L850" s="14">
        <v>7.0340417528680002</v>
      </c>
      <c r="M850" s="14">
        <v>2.0688358096670001</v>
      </c>
      <c r="N850" s="23">
        <v>0.43257476020300001</v>
      </c>
    </row>
    <row r="851" spans="5:14" ht="37.5" x14ac:dyDescent="0.3">
      <c r="E851" s="3" t="s">
        <v>468</v>
      </c>
      <c r="F851" s="4"/>
      <c r="G851" s="5">
        <v>714</v>
      </c>
      <c r="H851" s="27">
        <v>19.187675070028</v>
      </c>
      <c r="I851" s="14">
        <v>38.655462184873997</v>
      </c>
      <c r="J851" s="14">
        <v>24.929971988796002</v>
      </c>
      <c r="K851" s="14">
        <v>10.644257703080999</v>
      </c>
      <c r="L851" s="14">
        <v>4.3417366946779996</v>
      </c>
      <c r="M851" s="14">
        <v>1.9607843137250001</v>
      </c>
      <c r="N851" s="23">
        <v>0.28011204481800001</v>
      </c>
    </row>
    <row r="852" spans="5:14" x14ac:dyDescent="0.3">
      <c r="E852" s="3" t="s">
        <v>469</v>
      </c>
      <c r="F852" s="4"/>
      <c r="G852" s="5">
        <v>5397</v>
      </c>
      <c r="H852" s="27">
        <v>19.844357976653999</v>
      </c>
      <c r="I852" s="14">
        <v>35.000926440614997</v>
      </c>
      <c r="J852" s="14">
        <v>25.236242356864999</v>
      </c>
      <c r="K852" s="14">
        <v>11.599036501760001</v>
      </c>
      <c r="L852" s="14">
        <v>5.8551046877899999</v>
      </c>
      <c r="M852" s="14">
        <v>1.982582916435</v>
      </c>
      <c r="N852" s="23">
        <v>0.481749119881</v>
      </c>
    </row>
    <row r="853" spans="5:14" x14ac:dyDescent="0.3">
      <c r="E853" s="3" t="s">
        <v>470</v>
      </c>
      <c r="F853" s="4"/>
      <c r="G853" s="5">
        <v>36</v>
      </c>
      <c r="H853" s="27">
        <v>19.444444444443999</v>
      </c>
      <c r="I853" s="14">
        <v>27.777777777777999</v>
      </c>
      <c r="J853" s="14">
        <v>13.888888888888999</v>
      </c>
      <c r="K853" s="14">
        <v>33.333333333333002</v>
      </c>
      <c r="L853" s="16">
        <v>0</v>
      </c>
      <c r="M853" s="14">
        <v>5.5555555555560003</v>
      </c>
      <c r="N853" s="24">
        <v>0</v>
      </c>
    </row>
    <row r="854" spans="5:14" x14ac:dyDescent="0.3">
      <c r="E854" s="3" t="s">
        <v>471</v>
      </c>
      <c r="F854" s="4"/>
      <c r="G854" s="5">
        <v>56</v>
      </c>
      <c r="H854" s="27">
        <v>28.571428571428999</v>
      </c>
      <c r="I854" s="14">
        <v>30.357142857143</v>
      </c>
      <c r="J854" s="14">
        <v>19.642857142857</v>
      </c>
      <c r="K854" s="14">
        <v>16.071428571428999</v>
      </c>
      <c r="L854" s="14">
        <v>5.3571428571429998</v>
      </c>
      <c r="M854" s="16">
        <v>0</v>
      </c>
      <c r="N854" s="24">
        <v>0</v>
      </c>
    </row>
    <row r="855" spans="5:14" ht="25" x14ac:dyDescent="0.3">
      <c r="E855" s="3" t="s">
        <v>472</v>
      </c>
      <c r="F855" s="4"/>
      <c r="G855" s="5">
        <v>187</v>
      </c>
      <c r="H855" s="27">
        <v>19.251336898396001</v>
      </c>
      <c r="I855" s="14">
        <v>36.898395721924999</v>
      </c>
      <c r="J855" s="14">
        <v>26.203208556149999</v>
      </c>
      <c r="K855" s="14">
        <v>11.764705882353001</v>
      </c>
      <c r="L855" s="14">
        <v>3.208556149733</v>
      </c>
      <c r="M855" s="14">
        <v>1.069518716578</v>
      </c>
      <c r="N855" s="23">
        <v>1.6042780748659999</v>
      </c>
    </row>
    <row r="856" spans="5:14" ht="25" x14ac:dyDescent="0.3">
      <c r="E856" s="3" t="s">
        <v>473</v>
      </c>
      <c r="F856" s="4"/>
      <c r="G856" s="5">
        <v>19</v>
      </c>
      <c r="H856" s="27">
        <v>21.052631578947</v>
      </c>
      <c r="I856" s="14">
        <v>47.368421052632002</v>
      </c>
      <c r="J856" s="14">
        <v>21.052631578947</v>
      </c>
      <c r="K856" s="14">
        <v>10.526315789473999</v>
      </c>
      <c r="L856" s="16">
        <v>0</v>
      </c>
      <c r="M856" s="16">
        <v>0</v>
      </c>
      <c r="N856" s="24">
        <v>0</v>
      </c>
    </row>
    <row r="857" spans="5:14" ht="37.5" x14ac:dyDescent="0.3">
      <c r="E857" s="3" t="s">
        <v>474</v>
      </c>
      <c r="F857" s="4"/>
      <c r="G857" s="5">
        <v>80</v>
      </c>
      <c r="H857" s="27">
        <v>22.5</v>
      </c>
      <c r="I857" s="14">
        <v>38.75</v>
      </c>
      <c r="J857" s="14">
        <v>26.25</v>
      </c>
      <c r="K857" s="14">
        <v>5</v>
      </c>
      <c r="L857" s="14">
        <v>3.75</v>
      </c>
      <c r="M857" s="14">
        <v>1.25</v>
      </c>
      <c r="N857" s="23">
        <v>2.5</v>
      </c>
    </row>
    <row r="858" spans="5:14" ht="25" x14ac:dyDescent="0.3">
      <c r="E858" s="3" t="s">
        <v>475</v>
      </c>
      <c r="F858" s="4"/>
      <c r="G858" s="5">
        <v>71</v>
      </c>
      <c r="H858" s="27">
        <v>15.492957746479</v>
      </c>
      <c r="I858" s="14">
        <v>29.577464788732001</v>
      </c>
      <c r="J858" s="14">
        <v>35.211267605633999</v>
      </c>
      <c r="K858" s="14">
        <v>12.676056338027999</v>
      </c>
      <c r="L858" s="14">
        <v>5.6338028169010004</v>
      </c>
      <c r="M858" s="14">
        <v>1.4084507042250001</v>
      </c>
      <c r="N858" s="24">
        <v>0</v>
      </c>
    </row>
    <row r="859" spans="5:14" ht="25" x14ac:dyDescent="0.3">
      <c r="E859" s="3" t="s">
        <v>476</v>
      </c>
      <c r="F859" s="4"/>
      <c r="G859" s="5">
        <v>122</v>
      </c>
      <c r="H859" s="27">
        <v>19.672131147540998</v>
      </c>
      <c r="I859" s="14">
        <v>34.426229508196997</v>
      </c>
      <c r="J859" s="14">
        <v>21.311475409836</v>
      </c>
      <c r="K859" s="14">
        <v>18.032786885246001</v>
      </c>
      <c r="L859" s="14">
        <v>4.918032786885</v>
      </c>
      <c r="M859" s="14">
        <v>1.6393442622950001</v>
      </c>
      <c r="N859" s="24">
        <v>0</v>
      </c>
    </row>
    <row r="860" spans="5:14" ht="25" x14ac:dyDescent="0.3">
      <c r="E860" s="3" t="s">
        <v>477</v>
      </c>
      <c r="F860" s="4"/>
      <c r="G860" s="5">
        <v>11</v>
      </c>
      <c r="H860" s="27">
        <v>9.0909090909089993</v>
      </c>
      <c r="I860" s="14">
        <v>45.454545454544999</v>
      </c>
      <c r="J860" s="14">
        <v>18.181818181817999</v>
      </c>
      <c r="K860" s="14">
        <v>9.0909090909089993</v>
      </c>
      <c r="L860" s="14">
        <v>18.181818181817999</v>
      </c>
      <c r="M860" s="16">
        <v>0</v>
      </c>
      <c r="N860" s="24">
        <v>0</v>
      </c>
    </row>
    <row r="861" spans="5:14" x14ac:dyDescent="0.3">
      <c r="E861" s="3" t="s">
        <v>478</v>
      </c>
      <c r="F861" s="4"/>
      <c r="G861" s="5">
        <v>95</v>
      </c>
      <c r="H861" s="27">
        <v>12.631578947368</v>
      </c>
      <c r="I861" s="14">
        <v>28.421052631578998</v>
      </c>
      <c r="J861" s="14">
        <v>36.842105263157997</v>
      </c>
      <c r="K861" s="14">
        <v>8.4210526315790002</v>
      </c>
      <c r="L861" s="14">
        <v>9.4736842105260006</v>
      </c>
      <c r="M861" s="14">
        <v>3.1578947368420001</v>
      </c>
      <c r="N861" s="23">
        <v>1.052631578947</v>
      </c>
    </row>
    <row r="862" spans="5:14" x14ac:dyDescent="0.3">
      <c r="E862" s="3" t="s">
        <v>479</v>
      </c>
      <c r="F862" s="4"/>
      <c r="G862" s="5">
        <v>146</v>
      </c>
      <c r="H862" s="27">
        <v>23.972602739726</v>
      </c>
      <c r="I862" s="14">
        <v>38.356164383562003</v>
      </c>
      <c r="J862" s="14">
        <v>21.232876712328999</v>
      </c>
      <c r="K862" s="14">
        <v>7.5342465753420003</v>
      </c>
      <c r="L862" s="14">
        <v>5.4794520547949999</v>
      </c>
      <c r="M862" s="14">
        <v>3.4246575342469998</v>
      </c>
      <c r="N862" s="24">
        <v>0</v>
      </c>
    </row>
    <row r="863" spans="5:14" ht="25" x14ac:dyDescent="0.3">
      <c r="E863" s="3" t="s">
        <v>480</v>
      </c>
      <c r="F863" s="4"/>
      <c r="G863" s="5">
        <v>6104</v>
      </c>
      <c r="H863" s="27">
        <v>14.613368283092999</v>
      </c>
      <c r="I863" s="14">
        <v>36.222149410222997</v>
      </c>
      <c r="J863" s="14">
        <v>27.211664482307</v>
      </c>
      <c r="K863" s="14">
        <v>14.089121887287</v>
      </c>
      <c r="L863" s="14">
        <v>6.4384010484929997</v>
      </c>
      <c r="M863" s="14">
        <v>1.2778505897770001</v>
      </c>
      <c r="N863" s="23">
        <v>0.14744429882000001</v>
      </c>
    </row>
    <row r="864" spans="5:14" ht="25" x14ac:dyDescent="0.3">
      <c r="E864" s="3" t="s">
        <v>481</v>
      </c>
      <c r="F864" s="4"/>
      <c r="G864" s="5">
        <v>1297</v>
      </c>
      <c r="H864" s="27">
        <v>27.216653816499999</v>
      </c>
      <c r="I864" s="14">
        <v>42.791056283731997</v>
      </c>
      <c r="J864" s="14">
        <v>19.583654587510001</v>
      </c>
      <c r="K864" s="14">
        <v>6.3222821896679999</v>
      </c>
      <c r="L864" s="14">
        <v>1.7733230531999999</v>
      </c>
      <c r="M864" s="14">
        <v>2.2359290670780001</v>
      </c>
      <c r="N864" s="23">
        <v>7.7101002313000003E-2</v>
      </c>
    </row>
    <row r="865" spans="5:14" ht="25" x14ac:dyDescent="0.3">
      <c r="E865" s="3" t="s">
        <v>482</v>
      </c>
      <c r="F865" s="4"/>
      <c r="G865" s="5">
        <v>2303</v>
      </c>
      <c r="H865" s="27">
        <v>22.535822839773999</v>
      </c>
      <c r="I865" s="14">
        <v>39.904472427268999</v>
      </c>
      <c r="J865" s="14">
        <v>22.145028224055999</v>
      </c>
      <c r="K865" s="14">
        <v>8.9448545375599995</v>
      </c>
      <c r="L865" s="14">
        <v>4.0816326530609999</v>
      </c>
      <c r="M865" s="14">
        <v>1.8237082066870001</v>
      </c>
      <c r="N865" s="23">
        <v>0.56448111159400005</v>
      </c>
    </row>
    <row r="866" spans="5:14" ht="37.5" x14ac:dyDescent="0.3">
      <c r="E866" s="3" t="s">
        <v>483</v>
      </c>
      <c r="F866" s="4"/>
      <c r="G866" s="5">
        <v>266</v>
      </c>
      <c r="H866" s="27">
        <v>25.187969924811998</v>
      </c>
      <c r="I866" s="14">
        <v>42.857142857143003</v>
      </c>
      <c r="J866" s="14">
        <v>19.172932330826999</v>
      </c>
      <c r="K866" s="14">
        <v>7.1428571428570002</v>
      </c>
      <c r="L866" s="14">
        <v>3.7593984962409999</v>
      </c>
      <c r="M866" s="14">
        <v>1.503759398496</v>
      </c>
      <c r="N866" s="23">
        <v>0.37593984962400001</v>
      </c>
    </row>
    <row r="867" spans="5:14" x14ac:dyDescent="0.3">
      <c r="E867" s="3" t="s">
        <v>484</v>
      </c>
      <c r="F867" s="4"/>
      <c r="G867" s="5">
        <v>1144</v>
      </c>
      <c r="H867" s="27">
        <v>24.388111888112</v>
      </c>
      <c r="I867" s="14">
        <v>39.685314685314999</v>
      </c>
      <c r="J867" s="14">
        <v>20.979020979021001</v>
      </c>
      <c r="K867" s="14">
        <v>8.6538461538460005</v>
      </c>
      <c r="L867" s="14">
        <v>3.6713286713289999</v>
      </c>
      <c r="M867" s="14">
        <v>2.3601398601399999</v>
      </c>
      <c r="N867" s="23">
        <v>0.26223776223799999</v>
      </c>
    </row>
    <row r="868" spans="5:14" x14ac:dyDescent="0.3">
      <c r="E868" s="3" t="s">
        <v>485</v>
      </c>
      <c r="F868" s="4"/>
      <c r="G868" s="5">
        <v>3</v>
      </c>
      <c r="H868" s="30">
        <v>0</v>
      </c>
      <c r="I868" s="14">
        <v>33.333333333333002</v>
      </c>
      <c r="J868" s="14">
        <v>66.666666666666998</v>
      </c>
      <c r="K868" s="16">
        <v>0</v>
      </c>
      <c r="L868" s="16">
        <v>0</v>
      </c>
      <c r="M868" s="16">
        <v>0</v>
      </c>
      <c r="N868" s="24">
        <v>0</v>
      </c>
    </row>
    <row r="869" spans="5:14" x14ac:dyDescent="0.3">
      <c r="E869" s="3" t="s">
        <v>486</v>
      </c>
      <c r="F869" s="4"/>
      <c r="G869" s="5">
        <v>22</v>
      </c>
      <c r="H869" s="27">
        <v>40.909090909090999</v>
      </c>
      <c r="I869" s="14">
        <v>31.818181818182001</v>
      </c>
      <c r="J869" s="14">
        <v>18.181818181817999</v>
      </c>
      <c r="K869" s="14">
        <v>4.5454545454549997</v>
      </c>
      <c r="L869" s="14">
        <v>4.5454545454549997</v>
      </c>
      <c r="M869" s="16">
        <v>0</v>
      </c>
      <c r="N869" s="24">
        <v>0</v>
      </c>
    </row>
    <row r="870" spans="5:14" ht="25" x14ac:dyDescent="0.3">
      <c r="E870" s="3" t="s">
        <v>487</v>
      </c>
      <c r="F870" s="4"/>
      <c r="G870" s="5">
        <v>83</v>
      </c>
      <c r="H870" s="27">
        <v>24.096385542168999</v>
      </c>
      <c r="I870" s="14">
        <v>38.554216867469997</v>
      </c>
      <c r="J870" s="14">
        <v>22.89156626506</v>
      </c>
      <c r="K870" s="14">
        <v>8.4337349397590007</v>
      </c>
      <c r="L870" s="14">
        <v>6.0240963855420002</v>
      </c>
      <c r="M870" s="16">
        <v>0</v>
      </c>
      <c r="N870" s="24">
        <v>0</v>
      </c>
    </row>
    <row r="871" spans="5:14" ht="25" x14ac:dyDescent="0.3">
      <c r="E871" s="3" t="s">
        <v>488</v>
      </c>
      <c r="F871" s="4"/>
      <c r="G871" s="5">
        <v>15</v>
      </c>
      <c r="H871" s="27">
        <v>13.333333333333</v>
      </c>
      <c r="I871" s="14">
        <v>73.333333333333002</v>
      </c>
      <c r="J871" s="16">
        <v>0</v>
      </c>
      <c r="K871" s="14">
        <v>6.666666666667</v>
      </c>
      <c r="L871" s="14">
        <v>6.666666666667</v>
      </c>
      <c r="M871" s="16">
        <v>0</v>
      </c>
      <c r="N871" s="24">
        <v>0</v>
      </c>
    </row>
    <row r="872" spans="5:14" ht="37.5" x14ac:dyDescent="0.3">
      <c r="E872" s="3" t="s">
        <v>489</v>
      </c>
      <c r="F872" s="4"/>
      <c r="G872" s="5">
        <v>99</v>
      </c>
      <c r="H872" s="27">
        <v>28.282828282828</v>
      </c>
      <c r="I872" s="14">
        <v>43.434343434342999</v>
      </c>
      <c r="J872" s="14">
        <v>16.161616161615999</v>
      </c>
      <c r="K872" s="14">
        <v>8.0808080808079996</v>
      </c>
      <c r="L872" s="14">
        <v>3.0303030303030001</v>
      </c>
      <c r="M872" s="16">
        <v>0</v>
      </c>
      <c r="N872" s="23">
        <v>1.010101010101</v>
      </c>
    </row>
    <row r="873" spans="5:14" ht="25" x14ac:dyDescent="0.3">
      <c r="E873" s="3" t="s">
        <v>490</v>
      </c>
      <c r="F873" s="4"/>
      <c r="G873" s="5">
        <v>40</v>
      </c>
      <c r="H873" s="27">
        <v>25</v>
      </c>
      <c r="I873" s="14">
        <v>55</v>
      </c>
      <c r="J873" s="14">
        <v>12.5</v>
      </c>
      <c r="K873" s="14">
        <v>5</v>
      </c>
      <c r="L873" s="14">
        <v>2.5</v>
      </c>
      <c r="M873" s="16">
        <v>0</v>
      </c>
      <c r="N873" s="24">
        <v>0</v>
      </c>
    </row>
    <row r="874" spans="5:14" ht="25" x14ac:dyDescent="0.3">
      <c r="E874" s="3" t="s">
        <v>491</v>
      </c>
      <c r="F874" s="4"/>
      <c r="G874" s="5">
        <v>124</v>
      </c>
      <c r="H874" s="27">
        <v>17.741935483871</v>
      </c>
      <c r="I874" s="14">
        <v>41.935483870968</v>
      </c>
      <c r="J874" s="14">
        <v>25.806451612903</v>
      </c>
      <c r="K874" s="14">
        <v>8.0645161290320004</v>
      </c>
      <c r="L874" s="14">
        <v>5.6451612903230002</v>
      </c>
      <c r="M874" s="14">
        <v>0.80645161290300005</v>
      </c>
      <c r="N874" s="24">
        <v>0</v>
      </c>
    </row>
    <row r="875" spans="5:14" ht="25" x14ac:dyDescent="0.3">
      <c r="E875" s="3" t="s">
        <v>492</v>
      </c>
      <c r="F875" s="4"/>
      <c r="G875" s="5">
        <v>20</v>
      </c>
      <c r="H875" s="27">
        <v>25</v>
      </c>
      <c r="I875" s="14">
        <v>40</v>
      </c>
      <c r="J875" s="14">
        <v>20</v>
      </c>
      <c r="K875" s="14">
        <v>10</v>
      </c>
      <c r="L875" s="14">
        <v>5</v>
      </c>
      <c r="M875" s="16">
        <v>0</v>
      </c>
      <c r="N875" s="24">
        <v>0</v>
      </c>
    </row>
    <row r="876" spans="5:14" x14ac:dyDescent="0.3">
      <c r="E876" s="3" t="s">
        <v>493</v>
      </c>
      <c r="F876" s="4"/>
      <c r="G876" s="5">
        <v>35</v>
      </c>
      <c r="H876" s="27">
        <v>25.714285714286</v>
      </c>
      <c r="I876" s="14">
        <v>25.714285714286</v>
      </c>
      <c r="J876" s="14">
        <v>17.142857142857</v>
      </c>
      <c r="K876" s="14">
        <v>17.142857142857</v>
      </c>
      <c r="L876" s="14">
        <v>14.285714285714</v>
      </c>
      <c r="M876" s="16">
        <v>0</v>
      </c>
      <c r="N876" s="24">
        <v>0</v>
      </c>
    </row>
    <row r="877" spans="5:14" x14ac:dyDescent="0.3">
      <c r="E877" s="3" t="s">
        <v>494</v>
      </c>
      <c r="F877" s="4"/>
      <c r="G877" s="5">
        <v>67</v>
      </c>
      <c r="H877" s="27">
        <v>25.373134328357999</v>
      </c>
      <c r="I877" s="14">
        <v>31.343283582089999</v>
      </c>
      <c r="J877" s="14">
        <v>23.880597014925002</v>
      </c>
      <c r="K877" s="14">
        <v>11.940298507463</v>
      </c>
      <c r="L877" s="14">
        <v>5.9701492537309999</v>
      </c>
      <c r="M877" s="14">
        <v>1.492537313433</v>
      </c>
      <c r="N877" s="24">
        <v>0</v>
      </c>
    </row>
    <row r="878" spans="5:14" ht="25" x14ac:dyDescent="0.3">
      <c r="E878" s="3" t="s">
        <v>495</v>
      </c>
      <c r="F878" s="4"/>
      <c r="G878" s="5">
        <v>2532</v>
      </c>
      <c r="H878" s="27">
        <v>18.088467614534</v>
      </c>
      <c r="I878" s="14">
        <v>41.113744075828997</v>
      </c>
      <c r="J878" s="14">
        <v>25.157977883095999</v>
      </c>
      <c r="K878" s="14">
        <v>9.2022116903630007</v>
      </c>
      <c r="L878" s="14">
        <v>4.8183254344390001</v>
      </c>
      <c r="M878" s="14">
        <v>1.0663507109000001</v>
      </c>
      <c r="N878" s="23">
        <v>0.55292259083700002</v>
      </c>
    </row>
    <row r="879" spans="5:14" ht="25" x14ac:dyDescent="0.3">
      <c r="E879" s="3" t="s">
        <v>496</v>
      </c>
      <c r="F879" s="4"/>
      <c r="G879" s="5">
        <v>463</v>
      </c>
      <c r="H879" s="27">
        <v>32.181425485961</v>
      </c>
      <c r="I879" s="14">
        <v>43.196544276457999</v>
      </c>
      <c r="J879" s="14">
        <v>16.414686825054002</v>
      </c>
      <c r="K879" s="14">
        <v>4.5356371490280001</v>
      </c>
      <c r="L879" s="14">
        <v>1.2958963282939999</v>
      </c>
      <c r="M879" s="14">
        <v>1.727861771058</v>
      </c>
      <c r="N879" s="23">
        <v>0.64794816414699996</v>
      </c>
    </row>
    <row r="880" spans="5:14" ht="25" x14ac:dyDescent="0.3">
      <c r="E880" s="3" t="s">
        <v>497</v>
      </c>
      <c r="F880" s="4"/>
      <c r="G880" s="5">
        <v>987</v>
      </c>
      <c r="H880" s="27">
        <v>26.646403242148001</v>
      </c>
      <c r="I880" s="14">
        <v>42.147922998986999</v>
      </c>
      <c r="J880" s="14">
        <v>20.263424518743999</v>
      </c>
      <c r="K880" s="14">
        <v>7.2948328267480003</v>
      </c>
      <c r="L880" s="14">
        <v>1.7223910840929999</v>
      </c>
      <c r="M880" s="14">
        <v>1.5197568389060001</v>
      </c>
      <c r="N880" s="23">
        <v>0.40526849037500001</v>
      </c>
    </row>
    <row r="881" spans="5:14" ht="37.5" x14ac:dyDescent="0.3">
      <c r="E881" s="3" t="s">
        <v>498</v>
      </c>
      <c r="F881" s="4"/>
      <c r="G881" s="5">
        <v>84</v>
      </c>
      <c r="H881" s="27">
        <v>27.380952380951999</v>
      </c>
      <c r="I881" s="14">
        <v>46.428571428570997</v>
      </c>
      <c r="J881" s="14">
        <v>10.714285714286</v>
      </c>
      <c r="K881" s="14">
        <v>8.333333333333</v>
      </c>
      <c r="L881" s="14">
        <v>4.7619047619049999</v>
      </c>
      <c r="M881" s="14">
        <v>2.3809523809519999</v>
      </c>
      <c r="N881" s="24">
        <v>0</v>
      </c>
    </row>
    <row r="882" spans="5:14" x14ac:dyDescent="0.3">
      <c r="E882" s="3" t="s">
        <v>499</v>
      </c>
      <c r="F882" s="4"/>
      <c r="G882" s="5">
        <v>359</v>
      </c>
      <c r="H882" s="27">
        <v>27.019498607241999</v>
      </c>
      <c r="I882" s="14">
        <v>41.504178272981001</v>
      </c>
      <c r="J882" s="14">
        <v>20.612813370474001</v>
      </c>
      <c r="K882" s="14">
        <v>6.9637883008359998</v>
      </c>
      <c r="L882" s="14">
        <v>2.5069637883009999</v>
      </c>
      <c r="M882" s="14">
        <v>1.1142061281340001</v>
      </c>
      <c r="N882" s="23">
        <v>0.27855153203299998</v>
      </c>
    </row>
    <row r="883" spans="5:14" x14ac:dyDescent="0.3">
      <c r="E883" s="3" t="s">
        <v>500</v>
      </c>
      <c r="F883" s="4"/>
      <c r="G883" s="5">
        <v>2</v>
      </c>
      <c r="H883" s="27">
        <v>50</v>
      </c>
      <c r="I883" s="14">
        <v>50</v>
      </c>
      <c r="J883" s="16">
        <v>0</v>
      </c>
      <c r="K883" s="16">
        <v>0</v>
      </c>
      <c r="L883" s="16">
        <v>0</v>
      </c>
      <c r="M883" s="16">
        <v>0</v>
      </c>
      <c r="N883" s="24">
        <v>0</v>
      </c>
    </row>
    <row r="884" spans="5:14" x14ac:dyDescent="0.3">
      <c r="E884" s="3" t="s">
        <v>501</v>
      </c>
      <c r="F884" s="4"/>
      <c r="G884" s="5">
        <v>4</v>
      </c>
      <c r="H884" s="27">
        <v>50</v>
      </c>
      <c r="I884" s="16">
        <v>0</v>
      </c>
      <c r="J884" s="14">
        <v>25</v>
      </c>
      <c r="K884" s="16">
        <v>0</v>
      </c>
      <c r="L884" s="16">
        <v>0</v>
      </c>
      <c r="M884" s="14">
        <v>25</v>
      </c>
      <c r="N884" s="24">
        <v>0</v>
      </c>
    </row>
    <row r="885" spans="5:14" ht="25" x14ac:dyDescent="0.3">
      <c r="E885" s="3" t="s">
        <v>502</v>
      </c>
      <c r="F885" s="4"/>
      <c r="G885" s="5">
        <v>34</v>
      </c>
      <c r="H885" s="27">
        <v>17.647058823529001</v>
      </c>
      <c r="I885" s="14">
        <v>61.764705882352999</v>
      </c>
      <c r="J885" s="14">
        <v>8.8235294117649996</v>
      </c>
      <c r="K885" s="14">
        <v>5.8823529411760003</v>
      </c>
      <c r="L885" s="16">
        <v>0</v>
      </c>
      <c r="M885" s="14">
        <v>2.9411764705880001</v>
      </c>
      <c r="N885" s="23">
        <v>2.9411764705880001</v>
      </c>
    </row>
    <row r="886" spans="5:14" ht="25" x14ac:dyDescent="0.3">
      <c r="E886" s="3" t="s">
        <v>503</v>
      </c>
      <c r="F886" s="4"/>
      <c r="G886" s="5">
        <v>9</v>
      </c>
      <c r="H886" s="27">
        <v>33.333333333333002</v>
      </c>
      <c r="I886" s="14">
        <v>44.444444444444002</v>
      </c>
      <c r="J886" s="14">
        <v>11.111111111111001</v>
      </c>
      <c r="K886" s="14">
        <v>11.111111111111001</v>
      </c>
      <c r="L886" s="16">
        <v>0</v>
      </c>
      <c r="M886" s="16">
        <v>0</v>
      </c>
      <c r="N886" s="24">
        <v>0</v>
      </c>
    </row>
    <row r="887" spans="5:14" ht="37.5" x14ac:dyDescent="0.3">
      <c r="E887" s="3" t="s">
        <v>504</v>
      </c>
      <c r="F887" s="4"/>
      <c r="G887" s="5">
        <v>55</v>
      </c>
      <c r="H887" s="27">
        <v>21.818181818182001</v>
      </c>
      <c r="I887" s="14">
        <v>54.545454545455001</v>
      </c>
      <c r="J887" s="14">
        <v>21.818181818182001</v>
      </c>
      <c r="K887" s="16">
        <v>0</v>
      </c>
      <c r="L887" s="14">
        <v>1.818181818182</v>
      </c>
      <c r="M887" s="16">
        <v>0</v>
      </c>
      <c r="N887" s="24">
        <v>0</v>
      </c>
    </row>
    <row r="888" spans="5:14" ht="25" x14ac:dyDescent="0.3">
      <c r="E888" s="3" t="s">
        <v>505</v>
      </c>
      <c r="F888" s="4"/>
      <c r="G888" s="5">
        <v>15</v>
      </c>
      <c r="H888" s="27">
        <v>33.333333333333002</v>
      </c>
      <c r="I888" s="14">
        <v>20</v>
      </c>
      <c r="J888" s="14">
        <v>26.666666666666998</v>
      </c>
      <c r="K888" s="14">
        <v>13.333333333333</v>
      </c>
      <c r="L888" s="16">
        <v>0</v>
      </c>
      <c r="M888" s="14">
        <v>6.666666666667</v>
      </c>
      <c r="N888" s="24">
        <v>0</v>
      </c>
    </row>
    <row r="889" spans="5:14" ht="25" x14ac:dyDescent="0.3">
      <c r="E889" s="3" t="s">
        <v>506</v>
      </c>
      <c r="F889" s="4"/>
      <c r="G889" s="5">
        <v>67</v>
      </c>
      <c r="H889" s="27">
        <v>17.910447761194</v>
      </c>
      <c r="I889" s="14">
        <v>40.298507462686999</v>
      </c>
      <c r="J889" s="14">
        <v>22.388059701492999</v>
      </c>
      <c r="K889" s="14">
        <v>11.940298507463</v>
      </c>
      <c r="L889" s="14">
        <v>5.9701492537309999</v>
      </c>
      <c r="M889" s="14">
        <v>1.492537313433</v>
      </c>
      <c r="N889" s="24">
        <v>0</v>
      </c>
    </row>
    <row r="890" spans="5:14" ht="25" x14ac:dyDescent="0.3">
      <c r="E890" s="3" t="s">
        <v>507</v>
      </c>
      <c r="F890" s="4"/>
      <c r="G890" s="5">
        <v>9</v>
      </c>
      <c r="H890" s="30">
        <v>0</v>
      </c>
      <c r="I890" s="14">
        <v>55.555555555555998</v>
      </c>
      <c r="J890" s="14">
        <v>33.333333333333002</v>
      </c>
      <c r="K890" s="14">
        <v>11.111111111111001</v>
      </c>
      <c r="L890" s="16">
        <v>0</v>
      </c>
      <c r="M890" s="16">
        <v>0</v>
      </c>
      <c r="N890" s="24">
        <v>0</v>
      </c>
    </row>
    <row r="891" spans="5:14" x14ac:dyDescent="0.3">
      <c r="E891" s="3" t="s">
        <v>508</v>
      </c>
      <c r="F891" s="4"/>
      <c r="G891" s="5">
        <v>4</v>
      </c>
      <c r="H891" s="30">
        <v>0</v>
      </c>
      <c r="I891" s="14">
        <v>50</v>
      </c>
      <c r="J891" s="14">
        <v>25</v>
      </c>
      <c r="K891" s="14">
        <v>25</v>
      </c>
      <c r="L891" s="16">
        <v>0</v>
      </c>
      <c r="M891" s="16">
        <v>0</v>
      </c>
      <c r="N891" s="24">
        <v>0</v>
      </c>
    </row>
    <row r="892" spans="5:14" x14ac:dyDescent="0.3">
      <c r="E892" s="3" t="s">
        <v>509</v>
      </c>
      <c r="F892" s="4"/>
      <c r="G892" s="5">
        <v>47</v>
      </c>
      <c r="H892" s="27">
        <v>21.276595744681</v>
      </c>
      <c r="I892" s="14">
        <v>44.680851063829998</v>
      </c>
      <c r="J892" s="14">
        <v>23.404255319149001</v>
      </c>
      <c r="K892" s="14">
        <v>8.5106382978719992</v>
      </c>
      <c r="L892" s="16">
        <v>0</v>
      </c>
      <c r="M892" s="16">
        <v>0</v>
      </c>
      <c r="N892" s="23">
        <v>2.1276595744679998</v>
      </c>
    </row>
    <row r="893" spans="5:14" ht="25" x14ac:dyDescent="0.3">
      <c r="E893" s="3" t="s">
        <v>510</v>
      </c>
      <c r="F893" s="4"/>
      <c r="G893" s="5">
        <v>702</v>
      </c>
      <c r="H893" s="27">
        <v>21.082621082620999</v>
      </c>
      <c r="I893" s="14">
        <v>39.173789173788997</v>
      </c>
      <c r="J893" s="14">
        <v>22.934472934473</v>
      </c>
      <c r="K893" s="14">
        <v>9.9715099715100006</v>
      </c>
      <c r="L893" s="14">
        <v>4.2735042735039999</v>
      </c>
      <c r="M893" s="14">
        <v>1.709401709402</v>
      </c>
      <c r="N893" s="23">
        <v>0.85470085470099999</v>
      </c>
    </row>
    <row r="894" spans="5:14" ht="25" x14ac:dyDescent="0.3">
      <c r="E894" s="3" t="s">
        <v>511</v>
      </c>
      <c r="F894" s="4"/>
      <c r="G894" s="5">
        <v>95</v>
      </c>
      <c r="H894" s="27">
        <v>34.736842105263001</v>
      </c>
      <c r="I894" s="14">
        <v>40</v>
      </c>
      <c r="J894" s="14">
        <v>16.842105263158</v>
      </c>
      <c r="K894" s="14">
        <v>3.1578947368420001</v>
      </c>
      <c r="L894" s="14">
        <v>2.1052631578950001</v>
      </c>
      <c r="M894" s="14">
        <v>2.1052631578950001</v>
      </c>
      <c r="N894" s="23">
        <v>1.052631578947</v>
      </c>
    </row>
    <row r="895" spans="5:14" ht="25" x14ac:dyDescent="0.3">
      <c r="E895" s="3" t="s">
        <v>512</v>
      </c>
      <c r="F895" s="4"/>
      <c r="G895" s="5">
        <v>109</v>
      </c>
      <c r="H895" s="27">
        <v>33.027522935779999</v>
      </c>
      <c r="I895" s="14">
        <v>40.366972477064003</v>
      </c>
      <c r="J895" s="14">
        <v>15.596330275229001</v>
      </c>
      <c r="K895" s="14">
        <v>11.009174311927</v>
      </c>
      <c r="L895" s="16">
        <v>0</v>
      </c>
      <c r="M895" s="16">
        <v>0</v>
      </c>
      <c r="N895" s="24">
        <v>0</v>
      </c>
    </row>
    <row r="896" spans="5:14" ht="37.5" x14ac:dyDescent="0.3">
      <c r="E896" s="3" t="s">
        <v>513</v>
      </c>
      <c r="F896" s="4"/>
      <c r="G896" s="5">
        <v>14</v>
      </c>
      <c r="H896" s="27">
        <v>42.857142857143003</v>
      </c>
      <c r="I896" s="14">
        <v>42.857142857143003</v>
      </c>
      <c r="J896" s="16">
        <v>0</v>
      </c>
      <c r="K896" s="14">
        <v>7.1428571428570002</v>
      </c>
      <c r="L896" s="16">
        <v>0</v>
      </c>
      <c r="M896" s="14">
        <v>7.1428571428570002</v>
      </c>
      <c r="N896" s="24">
        <v>0</v>
      </c>
    </row>
    <row r="897" spans="2:14" x14ac:dyDescent="0.3">
      <c r="E897" s="3" t="s">
        <v>514</v>
      </c>
      <c r="F897" s="4"/>
      <c r="G897" s="5">
        <v>62</v>
      </c>
      <c r="H897" s="27">
        <v>19.354838709677001</v>
      </c>
      <c r="I897" s="14">
        <v>41.935483870968</v>
      </c>
      <c r="J897" s="14">
        <v>22.580645161290001</v>
      </c>
      <c r="K897" s="14">
        <v>6.4516129032259997</v>
      </c>
      <c r="L897" s="14">
        <v>3.2258064516129998</v>
      </c>
      <c r="M897" s="14">
        <v>3.2258064516129998</v>
      </c>
      <c r="N897" s="23">
        <v>3.2258064516129998</v>
      </c>
    </row>
    <row r="898" spans="2:14" x14ac:dyDescent="0.3">
      <c r="E898" s="3" t="s">
        <v>515</v>
      </c>
      <c r="F898" s="4"/>
      <c r="G898" s="5">
        <v>0</v>
      </c>
      <c r="H898" s="30">
        <v>0</v>
      </c>
      <c r="I898" s="16">
        <v>0</v>
      </c>
      <c r="J898" s="16">
        <v>0</v>
      </c>
      <c r="K898" s="16">
        <v>0</v>
      </c>
      <c r="L898" s="16">
        <v>0</v>
      </c>
      <c r="M898" s="16">
        <v>0</v>
      </c>
      <c r="N898" s="24">
        <v>0</v>
      </c>
    </row>
    <row r="899" spans="2:14" x14ac:dyDescent="0.3">
      <c r="E899" s="3" t="s">
        <v>516</v>
      </c>
      <c r="F899" s="4"/>
      <c r="G899" s="5">
        <v>1</v>
      </c>
      <c r="H899" s="30">
        <v>0</v>
      </c>
      <c r="I899" s="16">
        <v>0</v>
      </c>
      <c r="J899" s="16">
        <v>0</v>
      </c>
      <c r="K899" s="16">
        <v>0</v>
      </c>
      <c r="L899" s="14">
        <v>100</v>
      </c>
      <c r="M899" s="16">
        <v>0</v>
      </c>
      <c r="N899" s="24">
        <v>0</v>
      </c>
    </row>
    <row r="900" spans="2:14" ht="25" x14ac:dyDescent="0.3">
      <c r="E900" s="3" t="s">
        <v>517</v>
      </c>
      <c r="F900" s="4"/>
      <c r="G900" s="5">
        <v>2</v>
      </c>
      <c r="H900" s="27">
        <v>50</v>
      </c>
      <c r="I900" s="14">
        <v>50</v>
      </c>
      <c r="J900" s="16">
        <v>0</v>
      </c>
      <c r="K900" s="16">
        <v>0</v>
      </c>
      <c r="L900" s="16">
        <v>0</v>
      </c>
      <c r="M900" s="16">
        <v>0</v>
      </c>
      <c r="N900" s="24">
        <v>0</v>
      </c>
    </row>
    <row r="901" spans="2:14" ht="25" x14ac:dyDescent="0.3">
      <c r="E901" s="3" t="s">
        <v>518</v>
      </c>
      <c r="F901" s="4"/>
      <c r="G901" s="5">
        <v>1</v>
      </c>
      <c r="H901" s="27">
        <v>100</v>
      </c>
      <c r="I901" s="16">
        <v>0</v>
      </c>
      <c r="J901" s="16">
        <v>0</v>
      </c>
      <c r="K901" s="16">
        <v>0</v>
      </c>
      <c r="L901" s="16">
        <v>0</v>
      </c>
      <c r="M901" s="16">
        <v>0</v>
      </c>
      <c r="N901" s="24">
        <v>0</v>
      </c>
    </row>
    <row r="902" spans="2:14" ht="37.5" x14ac:dyDescent="0.3">
      <c r="E902" s="3" t="s">
        <v>519</v>
      </c>
      <c r="F902" s="4"/>
      <c r="G902" s="5">
        <v>15</v>
      </c>
      <c r="H902" s="27">
        <v>20</v>
      </c>
      <c r="I902" s="14">
        <v>26.666666666666998</v>
      </c>
      <c r="J902" s="14">
        <v>40</v>
      </c>
      <c r="K902" s="14">
        <v>6.666666666667</v>
      </c>
      <c r="L902" s="14">
        <v>6.666666666667</v>
      </c>
      <c r="M902" s="16">
        <v>0</v>
      </c>
      <c r="N902" s="24">
        <v>0</v>
      </c>
    </row>
    <row r="903" spans="2:14" ht="25" x14ac:dyDescent="0.3">
      <c r="E903" s="3" t="s">
        <v>520</v>
      </c>
      <c r="F903" s="4"/>
      <c r="G903" s="5">
        <v>5</v>
      </c>
      <c r="H903" s="30">
        <v>0</v>
      </c>
      <c r="I903" s="14">
        <v>20</v>
      </c>
      <c r="J903" s="14">
        <v>60</v>
      </c>
      <c r="K903" s="16">
        <v>0</v>
      </c>
      <c r="L903" s="16">
        <v>0</v>
      </c>
      <c r="M903" s="16">
        <v>0</v>
      </c>
      <c r="N903" s="23">
        <v>20</v>
      </c>
    </row>
    <row r="904" spans="2:14" ht="25" x14ac:dyDescent="0.3">
      <c r="E904" s="3" t="s">
        <v>521</v>
      </c>
      <c r="F904" s="4"/>
      <c r="G904" s="5">
        <v>12</v>
      </c>
      <c r="H904" s="27">
        <v>50</v>
      </c>
      <c r="I904" s="14">
        <v>25</v>
      </c>
      <c r="J904" s="14">
        <v>16.666666666666998</v>
      </c>
      <c r="K904" s="16">
        <v>0</v>
      </c>
      <c r="L904" s="14">
        <v>8.333333333333</v>
      </c>
      <c r="M904" s="16">
        <v>0</v>
      </c>
      <c r="N904" s="24">
        <v>0</v>
      </c>
    </row>
    <row r="905" spans="2:14" ht="25" x14ac:dyDescent="0.3">
      <c r="E905" s="3" t="s">
        <v>522</v>
      </c>
      <c r="F905" s="4"/>
      <c r="G905" s="5">
        <v>2</v>
      </c>
      <c r="H905" s="30">
        <v>0</v>
      </c>
      <c r="I905" s="14">
        <v>50</v>
      </c>
      <c r="J905" s="14">
        <v>50</v>
      </c>
      <c r="K905" s="16">
        <v>0</v>
      </c>
      <c r="L905" s="16">
        <v>0</v>
      </c>
      <c r="M905" s="16">
        <v>0</v>
      </c>
      <c r="N905" s="24">
        <v>0</v>
      </c>
    </row>
    <row r="906" spans="2:14" x14ac:dyDescent="0.3">
      <c r="E906" s="3" t="s">
        <v>523</v>
      </c>
      <c r="F906" s="4"/>
      <c r="G906" s="5">
        <v>0</v>
      </c>
      <c r="H906" s="30">
        <v>0</v>
      </c>
      <c r="I906" s="16">
        <v>0</v>
      </c>
      <c r="J906" s="16">
        <v>0</v>
      </c>
      <c r="K906" s="16">
        <v>0</v>
      </c>
      <c r="L906" s="16">
        <v>0</v>
      </c>
      <c r="M906" s="16">
        <v>0</v>
      </c>
      <c r="N906" s="24">
        <v>0</v>
      </c>
    </row>
    <row r="907" spans="2:14" x14ac:dyDescent="0.3">
      <c r="E907" s="3" t="s">
        <v>524</v>
      </c>
      <c r="F907" s="4"/>
      <c r="G907" s="5">
        <v>13</v>
      </c>
      <c r="H907" s="27">
        <v>15.384615384615</v>
      </c>
      <c r="I907" s="14">
        <v>38.461538461537998</v>
      </c>
      <c r="J907" s="14">
        <v>30.769230769231001</v>
      </c>
      <c r="K907" s="14">
        <v>7.6923076923079998</v>
      </c>
      <c r="L907" s="14">
        <v>7.6923076923079998</v>
      </c>
      <c r="M907" s="16">
        <v>0</v>
      </c>
      <c r="N907" s="24">
        <v>0</v>
      </c>
    </row>
    <row r="908" spans="2:14" ht="25" x14ac:dyDescent="0.3">
      <c r="E908" s="52" t="s">
        <v>525</v>
      </c>
      <c r="F908" s="48"/>
      <c r="G908" s="49">
        <v>103</v>
      </c>
      <c r="H908" s="70">
        <v>27.184466019416998</v>
      </c>
      <c r="I908" s="45">
        <v>35.922330097086999</v>
      </c>
      <c r="J908" s="45">
        <v>18.446601941748</v>
      </c>
      <c r="K908" s="45">
        <v>11.650485436893</v>
      </c>
      <c r="L908" s="45">
        <v>6.796116504854</v>
      </c>
      <c r="M908" s="42">
        <v>0</v>
      </c>
      <c r="N908" s="65">
        <v>0</v>
      </c>
    </row>
    <row r="910" spans="2:14" x14ac:dyDescent="0.3">
      <c r="B910" s="35" t="str">
        <f xml:space="preserve"> HYPERLINK("#'目次'!B16", "[10]")</f>
        <v>[10]</v>
      </c>
      <c r="C910" s="25" t="s">
        <v>54</v>
      </c>
    </row>
    <row r="913" spans="3:12" x14ac:dyDescent="0.3">
      <c r="C913" s="25" t="s">
        <v>405</v>
      </c>
    </row>
    <row r="914" spans="3:12" ht="37.5" x14ac:dyDescent="0.3">
      <c r="E914" s="95"/>
      <c r="F914" s="96"/>
      <c r="G914" s="37" t="s">
        <v>16</v>
      </c>
      <c r="H914" s="41" t="s">
        <v>55</v>
      </c>
      <c r="I914" s="18" t="s">
        <v>56</v>
      </c>
      <c r="J914" s="18" t="s">
        <v>57</v>
      </c>
      <c r="K914" s="18" t="s">
        <v>58</v>
      </c>
      <c r="L914" s="34" t="s">
        <v>59</v>
      </c>
    </row>
    <row r="915" spans="3:12" x14ac:dyDescent="0.3">
      <c r="E915" s="97"/>
      <c r="F915" s="98"/>
      <c r="G915" s="40"/>
      <c r="H915" s="36"/>
      <c r="I915" s="19"/>
      <c r="J915" s="19"/>
      <c r="K915" s="19"/>
      <c r="L915" s="39"/>
    </row>
    <row r="916" spans="3:12" x14ac:dyDescent="0.3">
      <c r="E916" s="54" t="s">
        <v>16</v>
      </c>
      <c r="F916" s="50"/>
      <c r="G916" s="38">
        <v>55336</v>
      </c>
      <c r="H916" s="26">
        <v>8.8658377909499997</v>
      </c>
      <c r="I916" s="26">
        <v>44.387017493133001</v>
      </c>
      <c r="J916" s="26">
        <v>31.339453520311999</v>
      </c>
      <c r="K916" s="26">
        <v>11.094043660545999</v>
      </c>
      <c r="L916" s="60">
        <v>4.3136475350590002</v>
      </c>
    </row>
    <row r="917" spans="3:12" ht="25" x14ac:dyDescent="0.3">
      <c r="E917" s="3" t="s">
        <v>406</v>
      </c>
      <c r="F917" s="4"/>
      <c r="G917" s="29">
        <v>0</v>
      </c>
      <c r="H917" s="80">
        <v>0</v>
      </c>
      <c r="I917" s="69">
        <v>0</v>
      </c>
      <c r="J917" s="69">
        <v>0</v>
      </c>
      <c r="K917" s="69">
        <v>0</v>
      </c>
      <c r="L917" s="72">
        <v>0</v>
      </c>
    </row>
    <row r="918" spans="3:12" ht="25" x14ac:dyDescent="0.3">
      <c r="E918" s="3" t="s">
        <v>407</v>
      </c>
      <c r="F918" s="4"/>
      <c r="G918" s="5">
        <v>1</v>
      </c>
      <c r="H918" s="30">
        <v>0</v>
      </c>
      <c r="I918" s="14">
        <v>100</v>
      </c>
      <c r="J918" s="16">
        <v>0</v>
      </c>
      <c r="K918" s="16">
        <v>0</v>
      </c>
      <c r="L918" s="24">
        <v>0</v>
      </c>
    </row>
    <row r="919" spans="3:12" ht="37.5" x14ac:dyDescent="0.3">
      <c r="E919" s="3" t="s">
        <v>408</v>
      </c>
      <c r="F919" s="4"/>
      <c r="G919" s="5">
        <v>1</v>
      </c>
      <c r="H919" s="30">
        <v>0</v>
      </c>
      <c r="I919" s="16">
        <v>0</v>
      </c>
      <c r="J919" s="16">
        <v>0</v>
      </c>
      <c r="K919" s="16">
        <v>0</v>
      </c>
      <c r="L919" s="23">
        <v>100</v>
      </c>
    </row>
    <row r="920" spans="3:12" x14ac:dyDescent="0.3">
      <c r="E920" s="3" t="s">
        <v>409</v>
      </c>
      <c r="F920" s="4"/>
      <c r="G920" s="5">
        <v>0</v>
      </c>
      <c r="H920" s="30">
        <v>0</v>
      </c>
      <c r="I920" s="16">
        <v>0</v>
      </c>
      <c r="J920" s="16">
        <v>0</v>
      </c>
      <c r="K920" s="16">
        <v>0</v>
      </c>
      <c r="L920" s="24">
        <v>0</v>
      </c>
    </row>
    <row r="921" spans="3:12" x14ac:dyDescent="0.3">
      <c r="E921" s="3" t="s">
        <v>410</v>
      </c>
      <c r="F921" s="4"/>
      <c r="G921" s="5">
        <v>50</v>
      </c>
      <c r="H921" s="27">
        <v>18</v>
      </c>
      <c r="I921" s="14">
        <v>40</v>
      </c>
      <c r="J921" s="14">
        <v>28</v>
      </c>
      <c r="K921" s="14">
        <v>12</v>
      </c>
      <c r="L921" s="23">
        <v>2</v>
      </c>
    </row>
    <row r="922" spans="3:12" x14ac:dyDescent="0.3">
      <c r="E922" s="3" t="s">
        <v>411</v>
      </c>
      <c r="F922" s="4"/>
      <c r="G922" s="5">
        <v>63</v>
      </c>
      <c r="H922" s="27">
        <v>14.285714285714</v>
      </c>
      <c r="I922" s="14">
        <v>41.269841269841002</v>
      </c>
      <c r="J922" s="14">
        <v>30.158730158729998</v>
      </c>
      <c r="K922" s="14">
        <v>9.5238095238099998</v>
      </c>
      <c r="L922" s="23">
        <v>4.7619047619049999</v>
      </c>
    </row>
    <row r="923" spans="3:12" ht="25" x14ac:dyDescent="0.3">
      <c r="E923" s="3" t="s">
        <v>412</v>
      </c>
      <c r="F923" s="4"/>
      <c r="G923" s="5">
        <v>1</v>
      </c>
      <c r="H923" s="30">
        <v>0</v>
      </c>
      <c r="I923" s="16">
        <v>0</v>
      </c>
      <c r="J923" s="16">
        <v>0</v>
      </c>
      <c r="K923" s="16">
        <v>0</v>
      </c>
      <c r="L923" s="23">
        <v>100</v>
      </c>
    </row>
    <row r="924" spans="3:12" ht="25" x14ac:dyDescent="0.3">
      <c r="E924" s="3" t="s">
        <v>413</v>
      </c>
      <c r="F924" s="4"/>
      <c r="G924" s="5">
        <v>41</v>
      </c>
      <c r="H924" s="27">
        <v>12.195121951220001</v>
      </c>
      <c r="I924" s="14">
        <v>39.024390243901998</v>
      </c>
      <c r="J924" s="14">
        <v>24.390243902439</v>
      </c>
      <c r="K924" s="14">
        <v>19.512195121950999</v>
      </c>
      <c r="L924" s="23">
        <v>4.8780487804880002</v>
      </c>
    </row>
    <row r="925" spans="3:12" ht="37.5" x14ac:dyDescent="0.3">
      <c r="E925" s="3" t="s">
        <v>414</v>
      </c>
      <c r="F925" s="4"/>
      <c r="G925" s="5">
        <v>7</v>
      </c>
      <c r="H925" s="27">
        <v>14.285714285714</v>
      </c>
      <c r="I925" s="14">
        <v>57.142857142856997</v>
      </c>
      <c r="J925" s="16">
        <v>0</v>
      </c>
      <c r="K925" s="14">
        <v>28.571428571428999</v>
      </c>
      <c r="L925" s="24">
        <v>0</v>
      </c>
    </row>
    <row r="926" spans="3:12" ht="25" x14ac:dyDescent="0.3">
      <c r="E926" s="3" t="s">
        <v>415</v>
      </c>
      <c r="F926" s="4"/>
      <c r="G926" s="5">
        <v>23</v>
      </c>
      <c r="H926" s="30">
        <v>0</v>
      </c>
      <c r="I926" s="14">
        <v>43.478260869564998</v>
      </c>
      <c r="J926" s="14">
        <v>43.478260869564998</v>
      </c>
      <c r="K926" s="14">
        <v>13.04347826087</v>
      </c>
      <c r="L926" s="24">
        <v>0</v>
      </c>
    </row>
    <row r="927" spans="3:12" ht="25" x14ac:dyDescent="0.3">
      <c r="E927" s="3" t="s">
        <v>416</v>
      </c>
      <c r="F927" s="4"/>
      <c r="G927" s="5">
        <v>25</v>
      </c>
      <c r="H927" s="27">
        <v>12</v>
      </c>
      <c r="I927" s="14">
        <v>40</v>
      </c>
      <c r="J927" s="14">
        <v>36</v>
      </c>
      <c r="K927" s="14">
        <v>12</v>
      </c>
      <c r="L927" s="24">
        <v>0</v>
      </c>
    </row>
    <row r="928" spans="3:12" ht="25" x14ac:dyDescent="0.3">
      <c r="E928" s="3" t="s">
        <v>417</v>
      </c>
      <c r="F928" s="4"/>
      <c r="G928" s="5">
        <v>190</v>
      </c>
      <c r="H928" s="27">
        <v>5.7894736842109999</v>
      </c>
      <c r="I928" s="14">
        <v>53.684210526316001</v>
      </c>
      <c r="J928" s="14">
        <v>27.894736842105001</v>
      </c>
      <c r="K928" s="14">
        <v>10</v>
      </c>
      <c r="L928" s="23">
        <v>2.6315789473679998</v>
      </c>
    </row>
    <row r="929" spans="5:12" x14ac:dyDescent="0.3">
      <c r="E929" s="3" t="s">
        <v>418</v>
      </c>
      <c r="F929" s="4"/>
      <c r="G929" s="5">
        <v>143</v>
      </c>
      <c r="H929" s="27">
        <v>6.9930069930069996</v>
      </c>
      <c r="I929" s="14">
        <v>53.846153846154003</v>
      </c>
      <c r="J929" s="14">
        <v>27.972027972027998</v>
      </c>
      <c r="K929" s="14">
        <v>8.3916083916080009</v>
      </c>
      <c r="L929" s="23">
        <v>2.797202797203</v>
      </c>
    </row>
    <row r="930" spans="5:12" x14ac:dyDescent="0.3">
      <c r="E930" s="3" t="s">
        <v>419</v>
      </c>
      <c r="F930" s="4"/>
      <c r="G930" s="5">
        <v>7</v>
      </c>
      <c r="H930" s="27">
        <v>28.571428571428999</v>
      </c>
      <c r="I930" s="14">
        <v>28.571428571428999</v>
      </c>
      <c r="J930" s="14">
        <v>42.857142857143003</v>
      </c>
      <c r="K930" s="16">
        <v>0</v>
      </c>
      <c r="L930" s="24">
        <v>0</v>
      </c>
    </row>
    <row r="931" spans="5:12" ht="25" x14ac:dyDescent="0.3">
      <c r="E931" s="3" t="s">
        <v>420</v>
      </c>
      <c r="F931" s="4"/>
      <c r="G931" s="5">
        <v>58</v>
      </c>
      <c r="H931" s="27">
        <v>10.344827586207</v>
      </c>
      <c r="I931" s="14">
        <v>58.620689655172001</v>
      </c>
      <c r="J931" s="14">
        <v>27.586206896552</v>
      </c>
      <c r="K931" s="16">
        <v>0</v>
      </c>
      <c r="L931" s="23">
        <v>3.4482758620689999</v>
      </c>
    </row>
    <row r="932" spans="5:12" ht="25" x14ac:dyDescent="0.3">
      <c r="E932" s="3" t="s">
        <v>421</v>
      </c>
      <c r="F932" s="4"/>
      <c r="G932" s="5">
        <v>293</v>
      </c>
      <c r="H932" s="27">
        <v>15.017064846416</v>
      </c>
      <c r="I932" s="14">
        <v>48.122866894197998</v>
      </c>
      <c r="J932" s="14">
        <v>23.890784982934999</v>
      </c>
      <c r="K932" s="14">
        <v>9.5563139931739993</v>
      </c>
      <c r="L932" s="23">
        <v>3.4129692832759999</v>
      </c>
    </row>
    <row r="933" spans="5:12" ht="25" x14ac:dyDescent="0.3">
      <c r="E933" s="3" t="s">
        <v>422</v>
      </c>
      <c r="F933" s="4"/>
      <c r="G933" s="5">
        <v>331</v>
      </c>
      <c r="H933" s="27">
        <v>12.386706948640001</v>
      </c>
      <c r="I933" s="14">
        <v>58.610271903323003</v>
      </c>
      <c r="J933" s="14">
        <v>23.564954682779</v>
      </c>
      <c r="K933" s="14">
        <v>2.719033232628</v>
      </c>
      <c r="L933" s="23">
        <v>2.719033232628</v>
      </c>
    </row>
    <row r="934" spans="5:12" ht="37.5" x14ac:dyDescent="0.3">
      <c r="E934" s="3" t="s">
        <v>423</v>
      </c>
      <c r="F934" s="4"/>
      <c r="G934" s="5">
        <v>86</v>
      </c>
      <c r="H934" s="27">
        <v>11.627906976744001</v>
      </c>
      <c r="I934" s="14">
        <v>46.511627906976997</v>
      </c>
      <c r="J934" s="14">
        <v>25.581395348836999</v>
      </c>
      <c r="K934" s="14">
        <v>15.116279069767</v>
      </c>
      <c r="L934" s="23">
        <v>1.1627906976739999</v>
      </c>
    </row>
    <row r="935" spans="5:12" x14ac:dyDescent="0.3">
      <c r="E935" s="3" t="s">
        <v>424</v>
      </c>
      <c r="F935" s="4"/>
      <c r="G935" s="5">
        <v>128</v>
      </c>
      <c r="H935" s="27">
        <v>15.625</v>
      </c>
      <c r="I935" s="14">
        <v>46.09375</v>
      </c>
      <c r="J935" s="14">
        <v>23.4375</v>
      </c>
      <c r="K935" s="14">
        <v>10.9375</v>
      </c>
      <c r="L935" s="23">
        <v>3.90625</v>
      </c>
    </row>
    <row r="936" spans="5:12" x14ac:dyDescent="0.3">
      <c r="E936" s="3" t="s">
        <v>425</v>
      </c>
      <c r="F936" s="4"/>
      <c r="G936" s="5">
        <v>37</v>
      </c>
      <c r="H936" s="27">
        <v>10.810810810811001</v>
      </c>
      <c r="I936" s="14">
        <v>51.351351351350999</v>
      </c>
      <c r="J936" s="14">
        <v>27.027027027027</v>
      </c>
      <c r="K936" s="14">
        <v>5.4054054054050003</v>
      </c>
      <c r="L936" s="23">
        <v>5.4054054054050003</v>
      </c>
    </row>
    <row r="937" spans="5:12" x14ac:dyDescent="0.3">
      <c r="E937" s="3" t="s">
        <v>426</v>
      </c>
      <c r="F937" s="4"/>
      <c r="G937" s="5">
        <v>49</v>
      </c>
      <c r="H937" s="27">
        <v>14.285714285714</v>
      </c>
      <c r="I937" s="14">
        <v>51.020408163265003</v>
      </c>
      <c r="J937" s="14">
        <v>28.571428571428999</v>
      </c>
      <c r="K937" s="14">
        <v>4.0816326530609999</v>
      </c>
      <c r="L937" s="23">
        <v>2.040816326531</v>
      </c>
    </row>
    <row r="938" spans="5:12" ht="25" x14ac:dyDescent="0.3">
      <c r="E938" s="3" t="s">
        <v>427</v>
      </c>
      <c r="F938" s="4"/>
      <c r="G938" s="5">
        <v>33</v>
      </c>
      <c r="H938" s="27">
        <v>24.242424242424001</v>
      </c>
      <c r="I938" s="14">
        <v>42.424242424242003</v>
      </c>
      <c r="J938" s="14">
        <v>27.272727272727</v>
      </c>
      <c r="K938" s="16">
        <v>0</v>
      </c>
      <c r="L938" s="23">
        <v>6.0606060606060002</v>
      </c>
    </row>
    <row r="939" spans="5:12" ht="25" x14ac:dyDescent="0.3">
      <c r="E939" s="3" t="s">
        <v>428</v>
      </c>
      <c r="F939" s="4"/>
      <c r="G939" s="5">
        <v>34</v>
      </c>
      <c r="H939" s="27">
        <v>17.647058823529001</v>
      </c>
      <c r="I939" s="14">
        <v>44.117647058823998</v>
      </c>
      <c r="J939" s="14">
        <v>20.588235294118</v>
      </c>
      <c r="K939" s="14">
        <v>11.764705882353001</v>
      </c>
      <c r="L939" s="23">
        <v>5.8823529411760003</v>
      </c>
    </row>
    <row r="940" spans="5:12" ht="37.5" x14ac:dyDescent="0.3">
      <c r="E940" s="3" t="s">
        <v>429</v>
      </c>
      <c r="F940" s="4"/>
      <c r="G940" s="5">
        <v>18</v>
      </c>
      <c r="H940" s="27">
        <v>22.222222222222001</v>
      </c>
      <c r="I940" s="14">
        <v>33.333333333333002</v>
      </c>
      <c r="J940" s="14">
        <v>22.222222222222001</v>
      </c>
      <c r="K940" s="14">
        <v>11.111111111111001</v>
      </c>
      <c r="L940" s="23">
        <v>11.111111111111001</v>
      </c>
    </row>
    <row r="941" spans="5:12" ht="25" x14ac:dyDescent="0.3">
      <c r="E941" s="3" t="s">
        <v>430</v>
      </c>
      <c r="F941" s="4"/>
      <c r="G941" s="5">
        <v>160</v>
      </c>
      <c r="H941" s="27">
        <v>8.125</v>
      </c>
      <c r="I941" s="14">
        <v>40.625</v>
      </c>
      <c r="J941" s="14">
        <v>30</v>
      </c>
      <c r="K941" s="14">
        <v>16.25</v>
      </c>
      <c r="L941" s="23">
        <v>5</v>
      </c>
    </row>
    <row r="942" spans="5:12" ht="25" x14ac:dyDescent="0.3">
      <c r="E942" s="3" t="s">
        <v>431</v>
      </c>
      <c r="F942" s="4"/>
      <c r="G942" s="5">
        <v>255</v>
      </c>
      <c r="H942" s="27">
        <v>6.666666666667</v>
      </c>
      <c r="I942" s="14">
        <v>38.431372549019997</v>
      </c>
      <c r="J942" s="14">
        <v>39.215686274509999</v>
      </c>
      <c r="K942" s="14">
        <v>12.156862745098</v>
      </c>
      <c r="L942" s="23">
        <v>3.5294117647059999</v>
      </c>
    </row>
    <row r="943" spans="5:12" ht="25" x14ac:dyDescent="0.3">
      <c r="E943" s="3" t="s">
        <v>432</v>
      </c>
      <c r="F943" s="4"/>
      <c r="G943" s="5">
        <v>215</v>
      </c>
      <c r="H943" s="27">
        <v>9.7674418604650004</v>
      </c>
      <c r="I943" s="14">
        <v>46.046511627907002</v>
      </c>
      <c r="J943" s="14">
        <v>32.093023255814003</v>
      </c>
      <c r="K943" s="14">
        <v>8.3720930232559994</v>
      </c>
      <c r="L943" s="23">
        <v>3.720930232558</v>
      </c>
    </row>
    <row r="944" spans="5:12" x14ac:dyDescent="0.3">
      <c r="E944" s="3" t="s">
        <v>433</v>
      </c>
      <c r="F944" s="4"/>
      <c r="G944" s="5">
        <v>800</v>
      </c>
      <c r="H944" s="27">
        <v>10.375</v>
      </c>
      <c r="I944" s="14">
        <v>50.375</v>
      </c>
      <c r="J944" s="14">
        <v>27.625</v>
      </c>
      <c r="K944" s="14">
        <v>8.125</v>
      </c>
      <c r="L944" s="23">
        <v>3.5</v>
      </c>
    </row>
    <row r="945" spans="5:12" x14ac:dyDescent="0.3">
      <c r="E945" s="3" t="s">
        <v>434</v>
      </c>
      <c r="F945" s="4"/>
      <c r="G945" s="5">
        <v>88</v>
      </c>
      <c r="H945" s="27">
        <v>17.045454545455001</v>
      </c>
      <c r="I945" s="14">
        <v>43.181818181818002</v>
      </c>
      <c r="J945" s="14">
        <v>27.272727272727</v>
      </c>
      <c r="K945" s="14">
        <v>5.6818181818179996</v>
      </c>
      <c r="L945" s="23">
        <v>6.8181818181820004</v>
      </c>
    </row>
    <row r="946" spans="5:12" ht="25" x14ac:dyDescent="0.3">
      <c r="E946" s="3" t="s">
        <v>435</v>
      </c>
      <c r="F946" s="4"/>
      <c r="G946" s="5">
        <v>1212</v>
      </c>
      <c r="H946" s="27">
        <v>10.808580858086</v>
      </c>
      <c r="I946" s="14">
        <v>49.339933993399001</v>
      </c>
      <c r="J946" s="14">
        <v>28.135313531352999</v>
      </c>
      <c r="K946" s="14">
        <v>9.0759075907589999</v>
      </c>
      <c r="L946" s="23">
        <v>2.640264026403</v>
      </c>
    </row>
    <row r="947" spans="5:12" ht="25" x14ac:dyDescent="0.3">
      <c r="E947" s="3" t="s">
        <v>436</v>
      </c>
      <c r="F947" s="4"/>
      <c r="G947" s="5">
        <v>3217</v>
      </c>
      <c r="H947" s="27">
        <v>9.2943736400369996</v>
      </c>
      <c r="I947" s="14">
        <v>46.502953061859003</v>
      </c>
      <c r="J947" s="14">
        <v>30.245570407212</v>
      </c>
      <c r="K947" s="14">
        <v>11.408144233758</v>
      </c>
      <c r="L947" s="23">
        <v>2.5489586571339999</v>
      </c>
    </row>
    <row r="948" spans="5:12" ht="25" x14ac:dyDescent="0.3">
      <c r="E948" s="3" t="s">
        <v>437</v>
      </c>
      <c r="F948" s="4"/>
      <c r="G948" s="5">
        <v>2396</v>
      </c>
      <c r="H948" s="27">
        <v>15.692821368948</v>
      </c>
      <c r="I948" s="14">
        <v>49.040066777962998</v>
      </c>
      <c r="J948" s="14">
        <v>23.539232053422001</v>
      </c>
      <c r="K948" s="14">
        <v>8.1803005008349992</v>
      </c>
      <c r="L948" s="23">
        <v>3.5475792988310002</v>
      </c>
    </row>
    <row r="949" spans="5:12" ht="37.5" x14ac:dyDescent="0.3">
      <c r="E949" s="3" t="s">
        <v>438</v>
      </c>
      <c r="F949" s="4"/>
      <c r="G949" s="5">
        <v>515</v>
      </c>
      <c r="H949" s="27">
        <v>11.650485436893</v>
      </c>
      <c r="I949" s="14">
        <v>50.097087378641</v>
      </c>
      <c r="J949" s="14">
        <v>25.242718446602002</v>
      </c>
      <c r="K949" s="14">
        <v>8.3495145631070002</v>
      </c>
      <c r="L949" s="23">
        <v>4.6601941747569997</v>
      </c>
    </row>
    <row r="950" spans="5:12" x14ac:dyDescent="0.3">
      <c r="E950" s="3" t="s">
        <v>439</v>
      </c>
      <c r="F950" s="4"/>
      <c r="G950" s="5">
        <v>3861</v>
      </c>
      <c r="H950" s="27">
        <v>10.334110334109999</v>
      </c>
      <c r="I950" s="14">
        <v>47.992747992748001</v>
      </c>
      <c r="J950" s="14">
        <v>27.661227661228001</v>
      </c>
      <c r="K950" s="14">
        <v>11.033411033410999</v>
      </c>
      <c r="L950" s="23">
        <v>2.9785029785030002</v>
      </c>
    </row>
    <row r="951" spans="5:12" x14ac:dyDescent="0.3">
      <c r="E951" s="3" t="s">
        <v>440</v>
      </c>
      <c r="F951" s="4"/>
      <c r="G951" s="5">
        <v>17</v>
      </c>
      <c r="H951" s="27">
        <v>23.529411764706001</v>
      </c>
      <c r="I951" s="14">
        <v>23.529411764706001</v>
      </c>
      <c r="J951" s="14">
        <v>17.647058823529001</v>
      </c>
      <c r="K951" s="14">
        <v>17.647058823529001</v>
      </c>
      <c r="L951" s="23">
        <v>17.647058823529001</v>
      </c>
    </row>
    <row r="952" spans="5:12" x14ac:dyDescent="0.3">
      <c r="E952" s="3" t="s">
        <v>441</v>
      </c>
      <c r="F952" s="4"/>
      <c r="G952" s="5">
        <v>35</v>
      </c>
      <c r="H952" s="27">
        <v>17.142857142857</v>
      </c>
      <c r="I952" s="14">
        <v>42.857142857143003</v>
      </c>
      <c r="J952" s="14">
        <v>22.857142857143</v>
      </c>
      <c r="K952" s="14">
        <v>11.428571428571001</v>
      </c>
      <c r="L952" s="23">
        <v>5.7142857142860004</v>
      </c>
    </row>
    <row r="953" spans="5:12" ht="25" x14ac:dyDescent="0.3">
      <c r="E953" s="3" t="s">
        <v>442</v>
      </c>
      <c r="F953" s="4"/>
      <c r="G953" s="5">
        <v>168</v>
      </c>
      <c r="H953" s="27">
        <v>16.071428571428999</v>
      </c>
      <c r="I953" s="14">
        <v>51.785714285714</v>
      </c>
      <c r="J953" s="14">
        <v>22.619047619048001</v>
      </c>
      <c r="K953" s="14">
        <v>7.1428571428570002</v>
      </c>
      <c r="L953" s="23">
        <v>2.3809523809519999</v>
      </c>
    </row>
    <row r="954" spans="5:12" ht="25" x14ac:dyDescent="0.3">
      <c r="E954" s="3" t="s">
        <v>443</v>
      </c>
      <c r="F954" s="4"/>
      <c r="G954" s="5">
        <v>17</v>
      </c>
      <c r="H954" s="27">
        <v>17.647058823529001</v>
      </c>
      <c r="I954" s="14">
        <v>35.294117647058997</v>
      </c>
      <c r="J954" s="14">
        <v>35.294117647058997</v>
      </c>
      <c r="K954" s="14">
        <v>11.764705882353001</v>
      </c>
      <c r="L954" s="24">
        <v>0</v>
      </c>
    </row>
    <row r="955" spans="5:12" ht="37.5" x14ac:dyDescent="0.3">
      <c r="E955" s="3" t="s">
        <v>444</v>
      </c>
      <c r="F955" s="4"/>
      <c r="G955" s="5">
        <v>53</v>
      </c>
      <c r="H955" s="27">
        <v>15.094339622642</v>
      </c>
      <c r="I955" s="14">
        <v>58.490566037736002</v>
      </c>
      <c r="J955" s="14">
        <v>20.754716981131999</v>
      </c>
      <c r="K955" s="14">
        <v>5.660377358491</v>
      </c>
      <c r="L955" s="24">
        <v>0</v>
      </c>
    </row>
    <row r="956" spans="5:12" ht="25" x14ac:dyDescent="0.3">
      <c r="E956" s="3" t="s">
        <v>445</v>
      </c>
      <c r="F956" s="4"/>
      <c r="G956" s="5">
        <v>78</v>
      </c>
      <c r="H956" s="27">
        <v>10.25641025641</v>
      </c>
      <c r="I956" s="14">
        <v>46.153846153845997</v>
      </c>
      <c r="J956" s="14">
        <v>30.769230769231001</v>
      </c>
      <c r="K956" s="14">
        <v>10.25641025641</v>
      </c>
      <c r="L956" s="23">
        <v>2.564102564103</v>
      </c>
    </row>
    <row r="957" spans="5:12" ht="25" x14ac:dyDescent="0.3">
      <c r="E957" s="3" t="s">
        <v>446</v>
      </c>
      <c r="F957" s="4"/>
      <c r="G957" s="5">
        <v>155</v>
      </c>
      <c r="H957" s="27">
        <v>9.0322580645160002</v>
      </c>
      <c r="I957" s="14">
        <v>52.903225806451999</v>
      </c>
      <c r="J957" s="14">
        <v>29.677419354839</v>
      </c>
      <c r="K957" s="14">
        <v>5.8064516129030004</v>
      </c>
      <c r="L957" s="23">
        <v>2.5806451612900001</v>
      </c>
    </row>
    <row r="958" spans="5:12" ht="25" x14ac:dyDescent="0.3">
      <c r="E958" s="3" t="s">
        <v>447</v>
      </c>
      <c r="F958" s="4"/>
      <c r="G958" s="5">
        <v>63</v>
      </c>
      <c r="H958" s="27">
        <v>12.698412698413</v>
      </c>
      <c r="I958" s="14">
        <v>44.444444444444002</v>
      </c>
      <c r="J958" s="14">
        <v>25.396825396825001</v>
      </c>
      <c r="K958" s="14">
        <v>12.698412698413</v>
      </c>
      <c r="L958" s="23">
        <v>4.7619047619049999</v>
      </c>
    </row>
    <row r="959" spans="5:12" x14ac:dyDescent="0.3">
      <c r="E959" s="3" t="s">
        <v>448</v>
      </c>
      <c r="F959" s="4"/>
      <c r="G959" s="5">
        <v>322</v>
      </c>
      <c r="H959" s="27">
        <v>13.354037267081001</v>
      </c>
      <c r="I959" s="14">
        <v>50.621118012422002</v>
      </c>
      <c r="J959" s="14">
        <v>26.086956521739001</v>
      </c>
      <c r="K959" s="14">
        <v>6.5217391304349999</v>
      </c>
      <c r="L959" s="23">
        <v>3.416149068323</v>
      </c>
    </row>
    <row r="960" spans="5:12" x14ac:dyDescent="0.3">
      <c r="E960" s="3" t="s">
        <v>449</v>
      </c>
      <c r="F960" s="4"/>
      <c r="G960" s="5">
        <v>132</v>
      </c>
      <c r="H960" s="27">
        <v>10.606060606061</v>
      </c>
      <c r="I960" s="14">
        <v>40.909090909090999</v>
      </c>
      <c r="J960" s="14">
        <v>28.787878787878999</v>
      </c>
      <c r="K960" s="14">
        <v>14.393939393939</v>
      </c>
      <c r="L960" s="23">
        <v>5.3030303030299999</v>
      </c>
    </row>
    <row r="961" spans="5:12" ht="25" x14ac:dyDescent="0.3">
      <c r="E961" s="3" t="s">
        <v>450</v>
      </c>
      <c r="F961" s="4"/>
      <c r="G961" s="5">
        <v>2164</v>
      </c>
      <c r="H961" s="27">
        <v>11.737523105359999</v>
      </c>
      <c r="I961" s="14">
        <v>51.016635859518999</v>
      </c>
      <c r="J961" s="14">
        <v>25.785582255083</v>
      </c>
      <c r="K961" s="14">
        <v>8.3179297597040005</v>
      </c>
      <c r="L961" s="23">
        <v>3.1423290203329999</v>
      </c>
    </row>
    <row r="962" spans="5:12" ht="25" x14ac:dyDescent="0.3">
      <c r="E962" s="3" t="s">
        <v>451</v>
      </c>
      <c r="F962" s="4"/>
      <c r="G962" s="5">
        <v>4719</v>
      </c>
      <c r="H962" s="27">
        <v>8.3916083916080009</v>
      </c>
      <c r="I962" s="14">
        <v>43.801652892561997</v>
      </c>
      <c r="J962" s="14">
        <v>32.697605424877999</v>
      </c>
      <c r="K962" s="14">
        <v>11.527866073321</v>
      </c>
      <c r="L962" s="23">
        <v>3.5812672176309999</v>
      </c>
    </row>
    <row r="963" spans="5:12" ht="25" x14ac:dyDescent="0.3">
      <c r="E963" s="3" t="s">
        <v>452</v>
      </c>
      <c r="F963" s="4"/>
      <c r="G963" s="5">
        <v>5322</v>
      </c>
      <c r="H963" s="27">
        <v>11.067267944381999</v>
      </c>
      <c r="I963" s="14">
        <v>47.763998496806003</v>
      </c>
      <c r="J963" s="14">
        <v>26.907177752725001</v>
      </c>
      <c r="K963" s="14">
        <v>9.864712514092</v>
      </c>
      <c r="L963" s="23">
        <v>4.3968432919950002</v>
      </c>
    </row>
    <row r="964" spans="5:12" ht="37.5" x14ac:dyDescent="0.3">
      <c r="E964" s="3" t="s">
        <v>453</v>
      </c>
      <c r="F964" s="4"/>
      <c r="G964" s="5">
        <v>936</v>
      </c>
      <c r="H964" s="27">
        <v>8.9743589743589993</v>
      </c>
      <c r="I964" s="14">
        <v>48.931623931624003</v>
      </c>
      <c r="J964" s="14">
        <v>27.350427350427001</v>
      </c>
      <c r="K964" s="14">
        <v>10.042735042735</v>
      </c>
      <c r="L964" s="23">
        <v>4.7008547008550003</v>
      </c>
    </row>
    <row r="965" spans="5:12" x14ac:dyDescent="0.3">
      <c r="E965" s="3" t="s">
        <v>454</v>
      </c>
      <c r="F965" s="4"/>
      <c r="G965" s="5">
        <v>8938</v>
      </c>
      <c r="H965" s="27">
        <v>9.00648914746</v>
      </c>
      <c r="I965" s="14">
        <v>46.218393376594001</v>
      </c>
      <c r="J965" s="14">
        <v>30.006712911166002</v>
      </c>
      <c r="K965" s="14">
        <v>11.109867979414</v>
      </c>
      <c r="L965" s="23">
        <v>3.6585365853659999</v>
      </c>
    </row>
    <row r="966" spans="5:12" x14ac:dyDescent="0.3">
      <c r="E966" s="3" t="s">
        <v>455</v>
      </c>
      <c r="F966" s="4"/>
      <c r="G966" s="5">
        <v>24</v>
      </c>
      <c r="H966" s="30">
        <v>0</v>
      </c>
      <c r="I966" s="14">
        <v>54.166666666666998</v>
      </c>
      <c r="J966" s="14">
        <v>33.333333333333002</v>
      </c>
      <c r="K966" s="14">
        <v>4.166666666667</v>
      </c>
      <c r="L966" s="23">
        <v>8.333333333333</v>
      </c>
    </row>
    <row r="967" spans="5:12" x14ac:dyDescent="0.3">
      <c r="E967" s="3" t="s">
        <v>456</v>
      </c>
      <c r="F967" s="4"/>
      <c r="G967" s="5">
        <v>47</v>
      </c>
      <c r="H967" s="27">
        <v>8.5106382978719992</v>
      </c>
      <c r="I967" s="14">
        <v>40.425531914894002</v>
      </c>
      <c r="J967" s="14">
        <v>34.042553191488999</v>
      </c>
      <c r="K967" s="14">
        <v>8.5106382978719992</v>
      </c>
      <c r="L967" s="23">
        <v>8.5106382978719992</v>
      </c>
    </row>
    <row r="968" spans="5:12" ht="25" x14ac:dyDescent="0.3">
      <c r="E968" s="3" t="s">
        <v>457</v>
      </c>
      <c r="F968" s="4"/>
      <c r="G968" s="5">
        <v>264</v>
      </c>
      <c r="H968" s="27">
        <v>9.4696969696970008</v>
      </c>
      <c r="I968" s="14">
        <v>45.454545454544999</v>
      </c>
      <c r="J968" s="14">
        <v>25.378787878788</v>
      </c>
      <c r="K968" s="14">
        <v>14.772727272727</v>
      </c>
      <c r="L968" s="23">
        <v>4.9242424242420002</v>
      </c>
    </row>
    <row r="969" spans="5:12" ht="25" x14ac:dyDescent="0.3">
      <c r="E969" s="3" t="s">
        <v>458</v>
      </c>
      <c r="F969" s="4"/>
      <c r="G969" s="5">
        <v>18</v>
      </c>
      <c r="H969" s="27">
        <v>11.111111111111001</v>
      </c>
      <c r="I969" s="14">
        <v>44.444444444444002</v>
      </c>
      <c r="J969" s="14">
        <v>27.777777777777999</v>
      </c>
      <c r="K969" s="14">
        <v>11.111111111111001</v>
      </c>
      <c r="L969" s="23">
        <v>5.5555555555560003</v>
      </c>
    </row>
    <row r="970" spans="5:12" ht="37.5" x14ac:dyDescent="0.3">
      <c r="E970" s="3" t="s">
        <v>459</v>
      </c>
      <c r="F970" s="4"/>
      <c r="G970" s="5">
        <v>64</v>
      </c>
      <c r="H970" s="27">
        <v>6.25</v>
      </c>
      <c r="I970" s="14">
        <v>50</v>
      </c>
      <c r="J970" s="14">
        <v>29.6875</v>
      </c>
      <c r="K970" s="14">
        <v>7.8125</v>
      </c>
      <c r="L970" s="23">
        <v>6.25</v>
      </c>
    </row>
    <row r="971" spans="5:12" ht="25" x14ac:dyDescent="0.3">
      <c r="E971" s="3" t="s">
        <v>460</v>
      </c>
      <c r="F971" s="4"/>
      <c r="G971" s="5">
        <v>62</v>
      </c>
      <c r="H971" s="27">
        <v>6.4516129032259997</v>
      </c>
      <c r="I971" s="14">
        <v>40.322580645160997</v>
      </c>
      <c r="J971" s="14">
        <v>35.483870967742</v>
      </c>
      <c r="K971" s="14">
        <v>14.516129032258</v>
      </c>
      <c r="L971" s="23">
        <v>3.2258064516129998</v>
      </c>
    </row>
    <row r="972" spans="5:12" ht="25" x14ac:dyDescent="0.3">
      <c r="E972" s="3" t="s">
        <v>461</v>
      </c>
      <c r="F972" s="4"/>
      <c r="G972" s="5">
        <v>135</v>
      </c>
      <c r="H972" s="27">
        <v>7.4074074074069998</v>
      </c>
      <c r="I972" s="14">
        <v>52.592592592593</v>
      </c>
      <c r="J972" s="14">
        <v>25.185185185184999</v>
      </c>
      <c r="K972" s="14">
        <v>11.111111111111001</v>
      </c>
      <c r="L972" s="23">
        <v>3.7037037037039999</v>
      </c>
    </row>
    <row r="973" spans="5:12" ht="25" x14ac:dyDescent="0.3">
      <c r="E973" s="3" t="s">
        <v>462</v>
      </c>
      <c r="F973" s="4"/>
      <c r="G973" s="5">
        <v>26</v>
      </c>
      <c r="H973" s="27">
        <v>15.384615384615</v>
      </c>
      <c r="I973" s="14">
        <v>38.461538461537998</v>
      </c>
      <c r="J973" s="14">
        <v>30.769230769231001</v>
      </c>
      <c r="K973" s="14">
        <v>7.6923076923079998</v>
      </c>
      <c r="L973" s="23">
        <v>7.6923076923079998</v>
      </c>
    </row>
    <row r="974" spans="5:12" x14ac:dyDescent="0.3">
      <c r="E974" s="3" t="s">
        <v>463</v>
      </c>
      <c r="F974" s="4"/>
      <c r="G974" s="5">
        <v>114</v>
      </c>
      <c r="H974" s="27">
        <v>14.035087719298</v>
      </c>
      <c r="I974" s="14">
        <v>50.877192982456002</v>
      </c>
      <c r="J974" s="14">
        <v>22.807017543859999</v>
      </c>
      <c r="K974" s="14">
        <v>8.7719298245609991</v>
      </c>
      <c r="L974" s="23">
        <v>3.508771929825</v>
      </c>
    </row>
    <row r="975" spans="5:12" x14ac:dyDescent="0.3">
      <c r="E975" s="3" t="s">
        <v>464</v>
      </c>
      <c r="F975" s="4"/>
      <c r="G975" s="5">
        <v>201</v>
      </c>
      <c r="H975" s="27">
        <v>12.437810945274</v>
      </c>
      <c r="I975" s="14">
        <v>40.796019900498003</v>
      </c>
      <c r="J975" s="14">
        <v>29.353233830846001</v>
      </c>
      <c r="K975" s="14">
        <v>10.447761194030001</v>
      </c>
      <c r="L975" s="23">
        <v>6.9651741293529996</v>
      </c>
    </row>
    <row r="976" spans="5:12" ht="25" x14ac:dyDescent="0.3">
      <c r="E976" s="3" t="s">
        <v>465</v>
      </c>
      <c r="F976" s="4"/>
      <c r="G976" s="5">
        <v>3614</v>
      </c>
      <c r="H976" s="27">
        <v>9.9335915882679995</v>
      </c>
      <c r="I976" s="14">
        <v>48.837852794687002</v>
      </c>
      <c r="J976" s="14">
        <v>28.693967902600999</v>
      </c>
      <c r="K976" s="14">
        <v>8.3287216380740006</v>
      </c>
      <c r="L976" s="23">
        <v>4.2058660763700004</v>
      </c>
    </row>
    <row r="977" spans="5:12" ht="25" x14ac:dyDescent="0.3">
      <c r="E977" s="3" t="s">
        <v>466</v>
      </c>
      <c r="F977" s="4"/>
      <c r="G977" s="5">
        <v>3175</v>
      </c>
      <c r="H977" s="27">
        <v>6.929133858268</v>
      </c>
      <c r="I977" s="14">
        <v>40.976377952756003</v>
      </c>
      <c r="J977" s="14">
        <v>34.992125984251999</v>
      </c>
      <c r="K977" s="14">
        <v>12.409448818897999</v>
      </c>
      <c r="L977" s="23">
        <v>4.6929133858269996</v>
      </c>
    </row>
    <row r="978" spans="5:12" ht="25" x14ac:dyDescent="0.3">
      <c r="E978" s="3" t="s">
        <v>467</v>
      </c>
      <c r="F978" s="4"/>
      <c r="G978" s="5">
        <v>5317</v>
      </c>
      <c r="H978" s="27">
        <v>9.7423359037049995</v>
      </c>
      <c r="I978" s="14">
        <v>44.555200300922003</v>
      </c>
      <c r="J978" s="14">
        <v>30.1673876246</v>
      </c>
      <c r="K978" s="14">
        <v>10.494639834493</v>
      </c>
      <c r="L978" s="23">
        <v>5.04043633628</v>
      </c>
    </row>
    <row r="979" spans="5:12" ht="37.5" x14ac:dyDescent="0.3">
      <c r="E979" s="3" t="s">
        <v>468</v>
      </c>
      <c r="F979" s="4"/>
      <c r="G979" s="5">
        <v>714</v>
      </c>
      <c r="H979" s="27">
        <v>7.1428571428570002</v>
      </c>
      <c r="I979" s="14">
        <v>43.837535014006001</v>
      </c>
      <c r="J979" s="14">
        <v>32.072829131653002</v>
      </c>
      <c r="K979" s="14">
        <v>11.484593837535</v>
      </c>
      <c r="L979" s="23">
        <v>5.4621848739500001</v>
      </c>
    </row>
    <row r="980" spans="5:12" x14ac:dyDescent="0.3">
      <c r="E980" s="3" t="s">
        <v>469</v>
      </c>
      <c r="F980" s="4"/>
      <c r="G980" s="5">
        <v>5397</v>
      </c>
      <c r="H980" s="27">
        <v>8.3564943487119994</v>
      </c>
      <c r="I980" s="14">
        <v>43.338891977023998</v>
      </c>
      <c r="J980" s="14">
        <v>32.017787659810999</v>
      </c>
      <c r="K980" s="14">
        <v>11.413748378729</v>
      </c>
      <c r="L980" s="23">
        <v>4.873077635724</v>
      </c>
    </row>
    <row r="981" spans="5:12" x14ac:dyDescent="0.3">
      <c r="E981" s="3" t="s">
        <v>470</v>
      </c>
      <c r="F981" s="4"/>
      <c r="G981" s="5">
        <v>36</v>
      </c>
      <c r="H981" s="27">
        <v>11.111111111111001</v>
      </c>
      <c r="I981" s="14">
        <v>41.666666666666998</v>
      </c>
      <c r="J981" s="14">
        <v>22.222222222222001</v>
      </c>
      <c r="K981" s="14">
        <v>13.888888888888999</v>
      </c>
      <c r="L981" s="23">
        <v>11.111111111111001</v>
      </c>
    </row>
    <row r="982" spans="5:12" x14ac:dyDescent="0.3">
      <c r="E982" s="3" t="s">
        <v>471</v>
      </c>
      <c r="F982" s="4"/>
      <c r="G982" s="5">
        <v>56</v>
      </c>
      <c r="H982" s="27">
        <v>5.3571428571429998</v>
      </c>
      <c r="I982" s="14">
        <v>44.642857142856997</v>
      </c>
      <c r="J982" s="14">
        <v>32.142857142856997</v>
      </c>
      <c r="K982" s="14">
        <v>14.285714285714</v>
      </c>
      <c r="L982" s="23">
        <v>3.5714285714290002</v>
      </c>
    </row>
    <row r="983" spans="5:12" ht="25" x14ac:dyDescent="0.3">
      <c r="E983" s="3" t="s">
        <v>472</v>
      </c>
      <c r="F983" s="4"/>
      <c r="G983" s="5">
        <v>187</v>
      </c>
      <c r="H983" s="27">
        <v>8.0213903743320003</v>
      </c>
      <c r="I983" s="14">
        <v>35.828877005347998</v>
      </c>
      <c r="J983" s="14">
        <v>36.363636363635997</v>
      </c>
      <c r="K983" s="14">
        <v>13.903743315508001</v>
      </c>
      <c r="L983" s="23">
        <v>5.8823529411760003</v>
      </c>
    </row>
    <row r="984" spans="5:12" ht="25" x14ac:dyDescent="0.3">
      <c r="E984" s="3" t="s">
        <v>473</v>
      </c>
      <c r="F984" s="4"/>
      <c r="G984" s="5">
        <v>19</v>
      </c>
      <c r="H984" s="27">
        <v>15.789473684211</v>
      </c>
      <c r="I984" s="14">
        <v>26.315789473683999</v>
      </c>
      <c r="J984" s="14">
        <v>47.368421052632002</v>
      </c>
      <c r="K984" s="14">
        <v>10.526315789473999</v>
      </c>
      <c r="L984" s="24">
        <v>0</v>
      </c>
    </row>
    <row r="985" spans="5:12" ht="37.5" x14ac:dyDescent="0.3">
      <c r="E985" s="3" t="s">
        <v>474</v>
      </c>
      <c r="F985" s="4"/>
      <c r="G985" s="5">
        <v>80</v>
      </c>
      <c r="H985" s="27">
        <v>5</v>
      </c>
      <c r="I985" s="14">
        <v>35</v>
      </c>
      <c r="J985" s="14">
        <v>32.5</v>
      </c>
      <c r="K985" s="14">
        <v>17.5</v>
      </c>
      <c r="L985" s="23">
        <v>10</v>
      </c>
    </row>
    <row r="986" spans="5:12" ht="25" x14ac:dyDescent="0.3">
      <c r="E986" s="3" t="s">
        <v>475</v>
      </c>
      <c r="F986" s="4"/>
      <c r="G986" s="5">
        <v>71</v>
      </c>
      <c r="H986" s="27">
        <v>4.2253521126760001</v>
      </c>
      <c r="I986" s="14">
        <v>46.478873239437</v>
      </c>
      <c r="J986" s="14">
        <v>29.577464788732001</v>
      </c>
      <c r="K986" s="14">
        <v>16.901408450704</v>
      </c>
      <c r="L986" s="23">
        <v>2.8169014084509998</v>
      </c>
    </row>
    <row r="987" spans="5:12" ht="25" x14ac:dyDescent="0.3">
      <c r="E987" s="3" t="s">
        <v>476</v>
      </c>
      <c r="F987" s="4"/>
      <c r="G987" s="5">
        <v>122</v>
      </c>
      <c r="H987" s="27">
        <v>12.295081967212999</v>
      </c>
      <c r="I987" s="14">
        <v>41.803278688524998</v>
      </c>
      <c r="J987" s="14">
        <v>27.868852459016001</v>
      </c>
      <c r="K987" s="14">
        <v>14.754098360656</v>
      </c>
      <c r="L987" s="23">
        <v>3.2786885245900002</v>
      </c>
    </row>
    <row r="988" spans="5:12" ht="25" x14ac:dyDescent="0.3">
      <c r="E988" s="3" t="s">
        <v>477</v>
      </c>
      <c r="F988" s="4"/>
      <c r="G988" s="5">
        <v>11</v>
      </c>
      <c r="H988" s="27">
        <v>9.0909090909089993</v>
      </c>
      <c r="I988" s="14">
        <v>54.545454545455001</v>
      </c>
      <c r="J988" s="14">
        <v>27.272727272727</v>
      </c>
      <c r="K988" s="14">
        <v>9.0909090909089993</v>
      </c>
      <c r="L988" s="24">
        <v>0</v>
      </c>
    </row>
    <row r="989" spans="5:12" x14ac:dyDescent="0.3">
      <c r="E989" s="3" t="s">
        <v>478</v>
      </c>
      <c r="F989" s="4"/>
      <c r="G989" s="5">
        <v>95</v>
      </c>
      <c r="H989" s="27">
        <v>8.4210526315790002</v>
      </c>
      <c r="I989" s="14">
        <v>56.842105263157997</v>
      </c>
      <c r="J989" s="14">
        <v>24.210526315789</v>
      </c>
      <c r="K989" s="14">
        <v>5.2631578947369997</v>
      </c>
      <c r="L989" s="23">
        <v>5.2631578947369997</v>
      </c>
    </row>
    <row r="990" spans="5:12" x14ac:dyDescent="0.3">
      <c r="E990" s="3" t="s">
        <v>479</v>
      </c>
      <c r="F990" s="4"/>
      <c r="G990" s="5">
        <v>146</v>
      </c>
      <c r="H990" s="27">
        <v>6.8493150684930004</v>
      </c>
      <c r="I990" s="14">
        <v>36.986301369863</v>
      </c>
      <c r="J990" s="14">
        <v>36.986301369863</v>
      </c>
      <c r="K990" s="14">
        <v>15.753424657534</v>
      </c>
      <c r="L990" s="23">
        <v>3.4246575342469998</v>
      </c>
    </row>
    <row r="991" spans="5:12" ht="25" x14ac:dyDescent="0.3">
      <c r="E991" s="3" t="s">
        <v>480</v>
      </c>
      <c r="F991" s="4"/>
      <c r="G991" s="5">
        <v>6104</v>
      </c>
      <c r="H991" s="27">
        <v>7.2903014416780003</v>
      </c>
      <c r="I991" s="14">
        <v>44.937745740498002</v>
      </c>
      <c r="J991" s="14">
        <v>33.584534731323998</v>
      </c>
      <c r="K991" s="14">
        <v>10.468545216252</v>
      </c>
      <c r="L991" s="23">
        <v>3.7188728702490002</v>
      </c>
    </row>
    <row r="992" spans="5:12" ht="25" x14ac:dyDescent="0.3">
      <c r="E992" s="3" t="s">
        <v>481</v>
      </c>
      <c r="F992" s="4"/>
      <c r="G992" s="5">
        <v>1297</v>
      </c>
      <c r="H992" s="27">
        <v>3.161141094834</v>
      </c>
      <c r="I992" s="14">
        <v>34.309946029297997</v>
      </c>
      <c r="J992" s="14">
        <v>41.480339244409997</v>
      </c>
      <c r="K992" s="14">
        <v>17.887432536622999</v>
      </c>
      <c r="L992" s="23">
        <v>3.161141094834</v>
      </c>
    </row>
    <row r="993" spans="5:12" ht="25" x14ac:dyDescent="0.3">
      <c r="E993" s="3" t="s">
        <v>482</v>
      </c>
      <c r="F993" s="4"/>
      <c r="G993" s="5">
        <v>2303</v>
      </c>
      <c r="H993" s="27">
        <v>6.2961354754669996</v>
      </c>
      <c r="I993" s="14">
        <v>39.817629179331</v>
      </c>
      <c r="J993" s="14">
        <v>35.084672166738997</v>
      </c>
      <c r="K993" s="14">
        <v>13.547546678246</v>
      </c>
      <c r="L993" s="23">
        <v>5.2540165002170003</v>
      </c>
    </row>
    <row r="994" spans="5:12" ht="37.5" x14ac:dyDescent="0.3">
      <c r="E994" s="3" t="s">
        <v>483</v>
      </c>
      <c r="F994" s="4"/>
      <c r="G994" s="5">
        <v>266</v>
      </c>
      <c r="H994" s="27">
        <v>6.0150375939850003</v>
      </c>
      <c r="I994" s="14">
        <v>39.473684210526002</v>
      </c>
      <c r="J994" s="14">
        <v>36.090225563910003</v>
      </c>
      <c r="K994" s="14">
        <v>14.661654135338001</v>
      </c>
      <c r="L994" s="23">
        <v>3.7593984962409999</v>
      </c>
    </row>
    <row r="995" spans="5:12" x14ac:dyDescent="0.3">
      <c r="E995" s="3" t="s">
        <v>484</v>
      </c>
      <c r="F995" s="4"/>
      <c r="G995" s="5">
        <v>1144</v>
      </c>
      <c r="H995" s="27">
        <v>6.2937062937060002</v>
      </c>
      <c r="I995" s="14">
        <v>37.762237762238001</v>
      </c>
      <c r="J995" s="14">
        <v>36.625874125873999</v>
      </c>
      <c r="K995" s="14">
        <v>14.073426573427</v>
      </c>
      <c r="L995" s="23">
        <v>5.2447552447549999</v>
      </c>
    </row>
    <row r="996" spans="5:12" x14ac:dyDescent="0.3">
      <c r="E996" s="3" t="s">
        <v>485</v>
      </c>
      <c r="F996" s="4"/>
      <c r="G996" s="5">
        <v>3</v>
      </c>
      <c r="H996" s="30">
        <v>0</v>
      </c>
      <c r="I996" s="14">
        <v>66.666666666666998</v>
      </c>
      <c r="J996" s="14">
        <v>33.333333333333002</v>
      </c>
      <c r="K996" s="16">
        <v>0</v>
      </c>
      <c r="L996" s="24">
        <v>0</v>
      </c>
    </row>
    <row r="997" spans="5:12" x14ac:dyDescent="0.3">
      <c r="E997" s="3" t="s">
        <v>486</v>
      </c>
      <c r="F997" s="4"/>
      <c r="G997" s="5">
        <v>22</v>
      </c>
      <c r="H997" s="27">
        <v>4.5454545454549997</v>
      </c>
      <c r="I997" s="14">
        <v>22.727272727273</v>
      </c>
      <c r="J997" s="14">
        <v>45.454545454544999</v>
      </c>
      <c r="K997" s="14">
        <v>27.272727272727</v>
      </c>
      <c r="L997" s="24">
        <v>0</v>
      </c>
    </row>
    <row r="998" spans="5:12" ht="25" x14ac:dyDescent="0.3">
      <c r="E998" s="3" t="s">
        <v>487</v>
      </c>
      <c r="F998" s="4"/>
      <c r="G998" s="5">
        <v>83</v>
      </c>
      <c r="H998" s="27">
        <v>6.0240963855420002</v>
      </c>
      <c r="I998" s="14">
        <v>39.759036144577998</v>
      </c>
      <c r="J998" s="14">
        <v>36.144578313253</v>
      </c>
      <c r="K998" s="14">
        <v>15.66265060241</v>
      </c>
      <c r="L998" s="23">
        <v>2.409638554217</v>
      </c>
    </row>
    <row r="999" spans="5:12" ht="25" x14ac:dyDescent="0.3">
      <c r="E999" s="3" t="s">
        <v>488</v>
      </c>
      <c r="F999" s="4"/>
      <c r="G999" s="5">
        <v>15</v>
      </c>
      <c r="H999" s="30">
        <v>0</v>
      </c>
      <c r="I999" s="14">
        <v>33.333333333333002</v>
      </c>
      <c r="J999" s="14">
        <v>33.333333333333002</v>
      </c>
      <c r="K999" s="14">
        <v>20</v>
      </c>
      <c r="L999" s="23">
        <v>13.333333333333</v>
      </c>
    </row>
    <row r="1000" spans="5:12" ht="37.5" x14ac:dyDescent="0.3">
      <c r="E1000" s="3" t="s">
        <v>489</v>
      </c>
      <c r="F1000" s="4"/>
      <c r="G1000" s="5">
        <v>99</v>
      </c>
      <c r="H1000" s="27">
        <v>6.0606060606060002</v>
      </c>
      <c r="I1000" s="14">
        <v>31.313131313130999</v>
      </c>
      <c r="J1000" s="14">
        <v>42.424242424242003</v>
      </c>
      <c r="K1000" s="14">
        <v>15.151515151515</v>
      </c>
      <c r="L1000" s="23">
        <v>5.0505050505050004</v>
      </c>
    </row>
    <row r="1001" spans="5:12" ht="25" x14ac:dyDescent="0.3">
      <c r="E1001" s="3" t="s">
        <v>490</v>
      </c>
      <c r="F1001" s="4"/>
      <c r="G1001" s="5">
        <v>40</v>
      </c>
      <c r="H1001" s="30">
        <v>0</v>
      </c>
      <c r="I1001" s="14">
        <v>40</v>
      </c>
      <c r="J1001" s="14">
        <v>35</v>
      </c>
      <c r="K1001" s="14">
        <v>25</v>
      </c>
      <c r="L1001" s="24">
        <v>0</v>
      </c>
    </row>
    <row r="1002" spans="5:12" ht="25" x14ac:dyDescent="0.3">
      <c r="E1002" s="3" t="s">
        <v>491</v>
      </c>
      <c r="F1002" s="4"/>
      <c r="G1002" s="5">
        <v>124</v>
      </c>
      <c r="H1002" s="27">
        <v>6.4516129032259997</v>
      </c>
      <c r="I1002" s="14">
        <v>37.096774193548001</v>
      </c>
      <c r="J1002" s="14">
        <v>40.322580645160997</v>
      </c>
      <c r="K1002" s="14">
        <v>14.516129032258</v>
      </c>
      <c r="L1002" s="23">
        <v>1.6129032258060001</v>
      </c>
    </row>
    <row r="1003" spans="5:12" ht="25" x14ac:dyDescent="0.3">
      <c r="E1003" s="3" t="s">
        <v>492</v>
      </c>
      <c r="F1003" s="4"/>
      <c r="G1003" s="5">
        <v>20</v>
      </c>
      <c r="H1003" s="27">
        <v>10</v>
      </c>
      <c r="I1003" s="14">
        <v>35</v>
      </c>
      <c r="J1003" s="14">
        <v>40</v>
      </c>
      <c r="K1003" s="14">
        <v>15</v>
      </c>
      <c r="L1003" s="24">
        <v>0</v>
      </c>
    </row>
    <row r="1004" spans="5:12" x14ac:dyDescent="0.3">
      <c r="E1004" s="3" t="s">
        <v>493</v>
      </c>
      <c r="F1004" s="4"/>
      <c r="G1004" s="5">
        <v>35</v>
      </c>
      <c r="H1004" s="27">
        <v>20</v>
      </c>
      <c r="I1004" s="14">
        <v>40</v>
      </c>
      <c r="J1004" s="14">
        <v>31.428571428571001</v>
      </c>
      <c r="K1004" s="14">
        <v>5.7142857142860004</v>
      </c>
      <c r="L1004" s="23">
        <v>2.8571428571430002</v>
      </c>
    </row>
    <row r="1005" spans="5:12" x14ac:dyDescent="0.3">
      <c r="E1005" s="3" t="s">
        <v>494</v>
      </c>
      <c r="F1005" s="4"/>
      <c r="G1005" s="5">
        <v>67</v>
      </c>
      <c r="H1005" s="27">
        <v>11.940298507463</v>
      </c>
      <c r="I1005" s="14">
        <v>31.343283582089999</v>
      </c>
      <c r="J1005" s="14">
        <v>38.805970149254001</v>
      </c>
      <c r="K1005" s="14">
        <v>13.432835820896001</v>
      </c>
      <c r="L1005" s="23">
        <v>4.477611940299</v>
      </c>
    </row>
    <row r="1006" spans="5:12" ht="25" x14ac:dyDescent="0.3">
      <c r="E1006" s="3" t="s">
        <v>495</v>
      </c>
      <c r="F1006" s="4"/>
      <c r="G1006" s="5">
        <v>2532</v>
      </c>
      <c r="H1006" s="27">
        <v>5.1737756714060001</v>
      </c>
      <c r="I1006" s="14">
        <v>39.257503949446999</v>
      </c>
      <c r="J1006" s="14">
        <v>38.033175355449998</v>
      </c>
      <c r="K1006" s="14">
        <v>13.783570300158001</v>
      </c>
      <c r="L1006" s="23">
        <v>3.751974723539</v>
      </c>
    </row>
    <row r="1007" spans="5:12" ht="25" x14ac:dyDescent="0.3">
      <c r="E1007" s="3" t="s">
        <v>496</v>
      </c>
      <c r="F1007" s="4"/>
      <c r="G1007" s="5">
        <v>463</v>
      </c>
      <c r="H1007" s="27">
        <v>2.1598272138230001</v>
      </c>
      <c r="I1007" s="14">
        <v>27.645788336932998</v>
      </c>
      <c r="J1007" s="14">
        <v>43.628509719222002</v>
      </c>
      <c r="K1007" s="14">
        <v>22.246220302375999</v>
      </c>
      <c r="L1007" s="23">
        <v>4.3196544276460003</v>
      </c>
    </row>
    <row r="1008" spans="5:12" ht="25" x14ac:dyDescent="0.3">
      <c r="E1008" s="3" t="s">
        <v>497</v>
      </c>
      <c r="F1008" s="4"/>
      <c r="G1008" s="5">
        <v>987</v>
      </c>
      <c r="H1008" s="27">
        <v>4.5592705167169996</v>
      </c>
      <c r="I1008" s="14">
        <v>32.016210739614998</v>
      </c>
      <c r="J1008" s="14">
        <v>44.174265450861</v>
      </c>
      <c r="K1008" s="14">
        <v>15.704154002026</v>
      </c>
      <c r="L1008" s="23">
        <v>3.54609929078</v>
      </c>
    </row>
    <row r="1009" spans="5:12" ht="37.5" x14ac:dyDescent="0.3">
      <c r="E1009" s="3" t="s">
        <v>498</v>
      </c>
      <c r="F1009" s="4"/>
      <c r="G1009" s="5">
        <v>84</v>
      </c>
      <c r="H1009" s="27">
        <v>4.7619047619049999</v>
      </c>
      <c r="I1009" s="14">
        <v>30.952380952380999</v>
      </c>
      <c r="J1009" s="14">
        <v>45.238095238094999</v>
      </c>
      <c r="K1009" s="14">
        <v>13.095238095238001</v>
      </c>
      <c r="L1009" s="23">
        <v>5.9523809523809996</v>
      </c>
    </row>
    <row r="1010" spans="5:12" x14ac:dyDescent="0.3">
      <c r="E1010" s="3" t="s">
        <v>499</v>
      </c>
      <c r="F1010" s="4"/>
      <c r="G1010" s="5">
        <v>359</v>
      </c>
      <c r="H1010" s="27">
        <v>5.571030640669</v>
      </c>
      <c r="I1010" s="14">
        <v>33.983286908078</v>
      </c>
      <c r="J1010" s="14">
        <v>36.768802228412</v>
      </c>
      <c r="K1010" s="14">
        <v>18.105849582173001</v>
      </c>
      <c r="L1010" s="23">
        <v>5.571030640669</v>
      </c>
    </row>
    <row r="1011" spans="5:12" x14ac:dyDescent="0.3">
      <c r="E1011" s="3" t="s">
        <v>500</v>
      </c>
      <c r="F1011" s="4"/>
      <c r="G1011" s="5">
        <v>2</v>
      </c>
      <c r="H1011" s="30">
        <v>0</v>
      </c>
      <c r="I1011" s="16">
        <v>0</v>
      </c>
      <c r="J1011" s="14">
        <v>50</v>
      </c>
      <c r="K1011" s="14">
        <v>50</v>
      </c>
      <c r="L1011" s="24">
        <v>0</v>
      </c>
    </row>
    <row r="1012" spans="5:12" x14ac:dyDescent="0.3">
      <c r="E1012" s="3" t="s">
        <v>501</v>
      </c>
      <c r="F1012" s="4"/>
      <c r="G1012" s="5">
        <v>4</v>
      </c>
      <c r="H1012" s="27">
        <v>25</v>
      </c>
      <c r="I1012" s="16">
        <v>0</v>
      </c>
      <c r="J1012" s="14">
        <v>50</v>
      </c>
      <c r="K1012" s="16">
        <v>0</v>
      </c>
      <c r="L1012" s="23">
        <v>25</v>
      </c>
    </row>
    <row r="1013" spans="5:12" ht="25" x14ac:dyDescent="0.3">
      <c r="E1013" s="3" t="s">
        <v>502</v>
      </c>
      <c r="F1013" s="4"/>
      <c r="G1013" s="5">
        <v>34</v>
      </c>
      <c r="H1013" s="27">
        <v>5.8823529411760003</v>
      </c>
      <c r="I1013" s="14">
        <v>41.176470588234999</v>
      </c>
      <c r="J1013" s="14">
        <v>44.117647058823998</v>
      </c>
      <c r="K1013" s="14">
        <v>8.8235294117649996</v>
      </c>
      <c r="L1013" s="24">
        <v>0</v>
      </c>
    </row>
    <row r="1014" spans="5:12" ht="25" x14ac:dyDescent="0.3">
      <c r="E1014" s="3" t="s">
        <v>503</v>
      </c>
      <c r="F1014" s="4"/>
      <c r="G1014" s="5">
        <v>9</v>
      </c>
      <c r="H1014" s="30">
        <v>0</v>
      </c>
      <c r="I1014" s="14">
        <v>33.333333333333002</v>
      </c>
      <c r="J1014" s="14">
        <v>44.444444444444002</v>
      </c>
      <c r="K1014" s="14">
        <v>22.222222222222001</v>
      </c>
      <c r="L1014" s="24">
        <v>0</v>
      </c>
    </row>
    <row r="1015" spans="5:12" ht="37.5" x14ac:dyDescent="0.3">
      <c r="E1015" s="3" t="s">
        <v>504</v>
      </c>
      <c r="F1015" s="4"/>
      <c r="G1015" s="5">
        <v>55</v>
      </c>
      <c r="H1015" s="27">
        <v>1.818181818182</v>
      </c>
      <c r="I1015" s="14">
        <v>43.636363636364003</v>
      </c>
      <c r="J1015" s="14">
        <v>41.818181818181998</v>
      </c>
      <c r="K1015" s="14">
        <v>10.909090909091001</v>
      </c>
      <c r="L1015" s="23">
        <v>1.818181818182</v>
      </c>
    </row>
    <row r="1016" spans="5:12" ht="25" x14ac:dyDescent="0.3">
      <c r="E1016" s="3" t="s">
        <v>505</v>
      </c>
      <c r="F1016" s="4"/>
      <c r="G1016" s="5">
        <v>15</v>
      </c>
      <c r="H1016" s="30">
        <v>0</v>
      </c>
      <c r="I1016" s="14">
        <v>33.333333333333002</v>
      </c>
      <c r="J1016" s="14">
        <v>26.666666666666998</v>
      </c>
      <c r="K1016" s="14">
        <v>33.333333333333002</v>
      </c>
      <c r="L1016" s="23">
        <v>6.666666666667</v>
      </c>
    </row>
    <row r="1017" spans="5:12" ht="25" x14ac:dyDescent="0.3">
      <c r="E1017" s="3" t="s">
        <v>506</v>
      </c>
      <c r="F1017" s="4"/>
      <c r="G1017" s="5">
        <v>67</v>
      </c>
      <c r="H1017" s="27">
        <v>7.4626865671639999</v>
      </c>
      <c r="I1017" s="14">
        <v>37.313432835820997</v>
      </c>
      <c r="J1017" s="14">
        <v>41.791044776119001</v>
      </c>
      <c r="K1017" s="14">
        <v>8.9552238805969999</v>
      </c>
      <c r="L1017" s="23">
        <v>4.477611940299</v>
      </c>
    </row>
    <row r="1018" spans="5:12" ht="25" x14ac:dyDescent="0.3">
      <c r="E1018" s="3" t="s">
        <v>507</v>
      </c>
      <c r="F1018" s="4"/>
      <c r="G1018" s="5">
        <v>9</v>
      </c>
      <c r="H1018" s="30">
        <v>0</v>
      </c>
      <c r="I1018" s="14">
        <v>33.333333333333002</v>
      </c>
      <c r="J1018" s="14">
        <v>55.555555555555998</v>
      </c>
      <c r="K1018" s="16">
        <v>0</v>
      </c>
      <c r="L1018" s="23">
        <v>11.111111111111001</v>
      </c>
    </row>
    <row r="1019" spans="5:12" x14ac:dyDescent="0.3">
      <c r="E1019" s="3" t="s">
        <v>508</v>
      </c>
      <c r="F1019" s="4"/>
      <c r="G1019" s="5">
        <v>4</v>
      </c>
      <c r="H1019" s="30">
        <v>0</v>
      </c>
      <c r="I1019" s="14">
        <v>75</v>
      </c>
      <c r="J1019" s="14">
        <v>25</v>
      </c>
      <c r="K1019" s="16">
        <v>0</v>
      </c>
      <c r="L1019" s="24">
        <v>0</v>
      </c>
    </row>
    <row r="1020" spans="5:12" x14ac:dyDescent="0.3">
      <c r="E1020" s="3" t="s">
        <v>509</v>
      </c>
      <c r="F1020" s="4"/>
      <c r="G1020" s="5">
        <v>47</v>
      </c>
      <c r="H1020" s="27">
        <v>6.3829787234040003</v>
      </c>
      <c r="I1020" s="14">
        <v>36.170212765956997</v>
      </c>
      <c r="J1020" s="14">
        <v>40.425531914894002</v>
      </c>
      <c r="K1020" s="14">
        <v>12.765957446809001</v>
      </c>
      <c r="L1020" s="23">
        <v>4.2553191489359996</v>
      </c>
    </row>
    <row r="1021" spans="5:12" ht="25" x14ac:dyDescent="0.3">
      <c r="E1021" s="3" t="s">
        <v>510</v>
      </c>
      <c r="F1021" s="4"/>
      <c r="G1021" s="5">
        <v>702</v>
      </c>
      <c r="H1021" s="27">
        <v>3.4188034188029999</v>
      </c>
      <c r="I1021" s="14">
        <v>33.048433048432997</v>
      </c>
      <c r="J1021" s="14">
        <v>41.025641025641001</v>
      </c>
      <c r="K1021" s="14">
        <v>17.663817663818001</v>
      </c>
      <c r="L1021" s="23">
        <v>4.8433048433049999</v>
      </c>
    </row>
    <row r="1022" spans="5:12" ht="25" x14ac:dyDescent="0.3">
      <c r="E1022" s="3" t="s">
        <v>511</v>
      </c>
      <c r="F1022" s="4"/>
      <c r="G1022" s="5">
        <v>95</v>
      </c>
      <c r="H1022" s="27">
        <v>2.1052631578950001</v>
      </c>
      <c r="I1022" s="14">
        <v>24.210526315789</v>
      </c>
      <c r="J1022" s="14">
        <v>47.368421052632002</v>
      </c>
      <c r="K1022" s="14">
        <v>22.105263157894999</v>
      </c>
      <c r="L1022" s="23">
        <v>4.2105263157890001</v>
      </c>
    </row>
    <row r="1023" spans="5:12" ht="25" x14ac:dyDescent="0.3">
      <c r="E1023" s="3" t="s">
        <v>512</v>
      </c>
      <c r="F1023" s="4"/>
      <c r="G1023" s="5">
        <v>109</v>
      </c>
      <c r="H1023" s="27">
        <v>1.834862385321</v>
      </c>
      <c r="I1023" s="14">
        <v>31.192660550458999</v>
      </c>
      <c r="J1023" s="14">
        <v>43.119266055045998</v>
      </c>
      <c r="K1023" s="14">
        <v>21.100917431193</v>
      </c>
      <c r="L1023" s="23">
        <v>2.7522935779819999</v>
      </c>
    </row>
    <row r="1024" spans="5:12" ht="37.5" x14ac:dyDescent="0.3">
      <c r="E1024" s="3" t="s">
        <v>513</v>
      </c>
      <c r="F1024" s="4"/>
      <c r="G1024" s="5">
        <v>14</v>
      </c>
      <c r="H1024" s="30">
        <v>0</v>
      </c>
      <c r="I1024" s="14">
        <v>14.285714285714</v>
      </c>
      <c r="J1024" s="14">
        <v>50</v>
      </c>
      <c r="K1024" s="14">
        <v>28.571428571428999</v>
      </c>
      <c r="L1024" s="23">
        <v>7.1428571428570002</v>
      </c>
    </row>
    <row r="1025" spans="2:12" x14ac:dyDescent="0.3">
      <c r="E1025" s="3" t="s">
        <v>514</v>
      </c>
      <c r="F1025" s="4"/>
      <c r="G1025" s="5">
        <v>62</v>
      </c>
      <c r="H1025" s="27">
        <v>3.2258064516129998</v>
      </c>
      <c r="I1025" s="14">
        <v>29.032258064516</v>
      </c>
      <c r="J1025" s="14">
        <v>37.096774193548001</v>
      </c>
      <c r="K1025" s="14">
        <v>19.354838709677001</v>
      </c>
      <c r="L1025" s="23">
        <v>11.290322580645</v>
      </c>
    </row>
    <row r="1026" spans="2:12" x14ac:dyDescent="0.3">
      <c r="E1026" s="3" t="s">
        <v>515</v>
      </c>
      <c r="F1026" s="4"/>
      <c r="G1026" s="5">
        <v>0</v>
      </c>
      <c r="H1026" s="30">
        <v>0</v>
      </c>
      <c r="I1026" s="16">
        <v>0</v>
      </c>
      <c r="J1026" s="16">
        <v>0</v>
      </c>
      <c r="K1026" s="16">
        <v>0</v>
      </c>
      <c r="L1026" s="24">
        <v>0</v>
      </c>
    </row>
    <row r="1027" spans="2:12" x14ac:dyDescent="0.3">
      <c r="E1027" s="3" t="s">
        <v>516</v>
      </c>
      <c r="F1027" s="4"/>
      <c r="G1027" s="5">
        <v>1</v>
      </c>
      <c r="H1027" s="27">
        <v>100</v>
      </c>
      <c r="I1027" s="16">
        <v>0</v>
      </c>
      <c r="J1027" s="16">
        <v>0</v>
      </c>
      <c r="K1027" s="16">
        <v>0</v>
      </c>
      <c r="L1027" s="24">
        <v>0</v>
      </c>
    </row>
    <row r="1028" spans="2:12" ht="25" x14ac:dyDescent="0.3">
      <c r="E1028" s="3" t="s">
        <v>517</v>
      </c>
      <c r="F1028" s="4"/>
      <c r="G1028" s="5">
        <v>2</v>
      </c>
      <c r="H1028" s="30">
        <v>0</v>
      </c>
      <c r="I1028" s="14">
        <v>50</v>
      </c>
      <c r="J1028" s="16">
        <v>0</v>
      </c>
      <c r="K1028" s="14">
        <v>50</v>
      </c>
      <c r="L1028" s="24">
        <v>0</v>
      </c>
    </row>
    <row r="1029" spans="2:12" ht="25" x14ac:dyDescent="0.3">
      <c r="E1029" s="3" t="s">
        <v>518</v>
      </c>
      <c r="F1029" s="4"/>
      <c r="G1029" s="5">
        <v>1</v>
      </c>
      <c r="H1029" s="30">
        <v>0</v>
      </c>
      <c r="I1029" s="16">
        <v>0</v>
      </c>
      <c r="J1029" s="16">
        <v>0</v>
      </c>
      <c r="K1029" s="14">
        <v>100</v>
      </c>
      <c r="L1029" s="24">
        <v>0</v>
      </c>
    </row>
    <row r="1030" spans="2:12" ht="37.5" x14ac:dyDescent="0.3">
      <c r="E1030" s="3" t="s">
        <v>519</v>
      </c>
      <c r="F1030" s="4"/>
      <c r="G1030" s="5">
        <v>15</v>
      </c>
      <c r="H1030" s="27">
        <v>6.666666666667</v>
      </c>
      <c r="I1030" s="14">
        <v>40</v>
      </c>
      <c r="J1030" s="14">
        <v>26.666666666666998</v>
      </c>
      <c r="K1030" s="14">
        <v>26.666666666666998</v>
      </c>
      <c r="L1030" s="24">
        <v>0</v>
      </c>
    </row>
    <row r="1031" spans="2:12" ht="25" x14ac:dyDescent="0.3">
      <c r="E1031" s="3" t="s">
        <v>520</v>
      </c>
      <c r="F1031" s="4"/>
      <c r="G1031" s="5">
        <v>5</v>
      </c>
      <c r="H1031" s="30">
        <v>0</v>
      </c>
      <c r="I1031" s="14">
        <v>80</v>
      </c>
      <c r="J1031" s="16">
        <v>0</v>
      </c>
      <c r="K1031" s="14">
        <v>20</v>
      </c>
      <c r="L1031" s="24">
        <v>0</v>
      </c>
    </row>
    <row r="1032" spans="2:12" ht="25" x14ac:dyDescent="0.3">
      <c r="E1032" s="3" t="s">
        <v>521</v>
      </c>
      <c r="F1032" s="4"/>
      <c r="G1032" s="5">
        <v>12</v>
      </c>
      <c r="H1032" s="27">
        <v>8.333333333333</v>
      </c>
      <c r="I1032" s="14">
        <v>25</v>
      </c>
      <c r="J1032" s="14">
        <v>25</v>
      </c>
      <c r="K1032" s="14">
        <v>41.666666666666998</v>
      </c>
      <c r="L1032" s="24">
        <v>0</v>
      </c>
    </row>
    <row r="1033" spans="2:12" ht="25" x14ac:dyDescent="0.3">
      <c r="E1033" s="3" t="s">
        <v>522</v>
      </c>
      <c r="F1033" s="4"/>
      <c r="G1033" s="5">
        <v>2</v>
      </c>
      <c r="H1033" s="30">
        <v>0</v>
      </c>
      <c r="I1033" s="14">
        <v>50</v>
      </c>
      <c r="J1033" s="14">
        <v>50</v>
      </c>
      <c r="K1033" s="16">
        <v>0</v>
      </c>
      <c r="L1033" s="24">
        <v>0</v>
      </c>
    </row>
    <row r="1034" spans="2:12" x14ac:dyDescent="0.3">
      <c r="E1034" s="3" t="s">
        <v>523</v>
      </c>
      <c r="F1034" s="4"/>
      <c r="G1034" s="5">
        <v>0</v>
      </c>
      <c r="H1034" s="30">
        <v>0</v>
      </c>
      <c r="I1034" s="16">
        <v>0</v>
      </c>
      <c r="J1034" s="16">
        <v>0</v>
      </c>
      <c r="K1034" s="16">
        <v>0</v>
      </c>
      <c r="L1034" s="24">
        <v>0</v>
      </c>
    </row>
    <row r="1035" spans="2:12" x14ac:dyDescent="0.3">
      <c r="E1035" s="3" t="s">
        <v>524</v>
      </c>
      <c r="F1035" s="4"/>
      <c r="G1035" s="5">
        <v>13</v>
      </c>
      <c r="H1035" s="27">
        <v>15.384615384615</v>
      </c>
      <c r="I1035" s="14">
        <v>30.769230769231001</v>
      </c>
      <c r="J1035" s="14">
        <v>38.461538461537998</v>
      </c>
      <c r="K1035" s="14">
        <v>7.6923076923079998</v>
      </c>
      <c r="L1035" s="23">
        <v>7.6923076923079998</v>
      </c>
    </row>
    <row r="1036" spans="2:12" ht="25" x14ac:dyDescent="0.3">
      <c r="E1036" s="52" t="s">
        <v>525</v>
      </c>
      <c r="F1036" s="48"/>
      <c r="G1036" s="49">
        <v>103</v>
      </c>
      <c r="H1036" s="70">
        <v>5.8252427184469999</v>
      </c>
      <c r="I1036" s="45">
        <v>33.009708737864003</v>
      </c>
      <c r="J1036" s="45">
        <v>34.951456310680001</v>
      </c>
      <c r="K1036" s="45">
        <v>23.300970873786</v>
      </c>
      <c r="L1036" s="74">
        <v>2.9126213592229999</v>
      </c>
    </row>
    <row r="1038" spans="2:12" x14ac:dyDescent="0.3">
      <c r="B1038" s="35" t="str">
        <f xml:space="preserve"> HYPERLINK("#'目次'!B17", "[11]")</f>
        <v>[11]</v>
      </c>
      <c r="C1038" s="25" t="s">
        <v>14</v>
      </c>
    </row>
    <row r="1041" spans="3:14" x14ac:dyDescent="0.3">
      <c r="C1041" s="25" t="s">
        <v>528</v>
      </c>
    </row>
    <row r="1042" spans="3:14" ht="25" x14ac:dyDescent="0.3">
      <c r="E1042" s="95"/>
      <c r="F1042" s="96"/>
      <c r="G1042" s="37" t="s">
        <v>16</v>
      </c>
      <c r="H1042" s="41" t="s">
        <v>17</v>
      </c>
      <c r="I1042" s="18" t="s">
        <v>18</v>
      </c>
      <c r="J1042" s="18" t="s">
        <v>19</v>
      </c>
      <c r="K1042" s="18" t="s">
        <v>20</v>
      </c>
      <c r="L1042" s="18" t="s">
        <v>21</v>
      </c>
      <c r="M1042" s="18" t="s">
        <v>22</v>
      </c>
      <c r="N1042" s="34" t="s">
        <v>23</v>
      </c>
    </row>
    <row r="1043" spans="3:14" x14ac:dyDescent="0.3">
      <c r="E1043" s="97"/>
      <c r="F1043" s="98"/>
      <c r="G1043" s="40"/>
      <c r="H1043" s="36"/>
      <c r="I1043" s="19"/>
      <c r="J1043" s="19"/>
      <c r="K1043" s="19"/>
      <c r="L1043" s="19"/>
      <c r="M1043" s="19"/>
      <c r="N1043" s="39"/>
    </row>
    <row r="1044" spans="3:14" x14ac:dyDescent="0.3">
      <c r="E1044" s="54" t="s">
        <v>16</v>
      </c>
      <c r="F1044" s="50"/>
      <c r="G1044" s="38">
        <v>55336</v>
      </c>
      <c r="H1044" s="26">
        <v>18.472603729941</v>
      </c>
      <c r="I1044" s="26">
        <v>34.657365910076997</v>
      </c>
      <c r="J1044" s="26">
        <v>25.251192713603999</v>
      </c>
      <c r="K1044" s="26">
        <v>12.689749891570999</v>
      </c>
      <c r="L1044" s="26">
        <v>6.8562960821169998</v>
      </c>
      <c r="M1044" s="26">
        <v>1.626427642041</v>
      </c>
      <c r="N1044" s="60">
        <v>0.44636403064899999</v>
      </c>
    </row>
    <row r="1045" spans="3:14" x14ac:dyDescent="0.3">
      <c r="E1045" s="3" t="s">
        <v>529</v>
      </c>
      <c r="F1045" s="4"/>
      <c r="G1045" s="29">
        <v>2985</v>
      </c>
      <c r="H1045" s="55">
        <v>28.375209380234999</v>
      </c>
      <c r="I1045" s="22">
        <v>35.845896147403998</v>
      </c>
      <c r="J1045" s="22">
        <v>19.63149078727</v>
      </c>
      <c r="K1045" s="22">
        <v>9.5142378559459999</v>
      </c>
      <c r="L1045" s="22">
        <v>5.0586264656619999</v>
      </c>
      <c r="M1045" s="22">
        <v>1.273031825796</v>
      </c>
      <c r="N1045" s="56">
        <v>0.30150753768799998</v>
      </c>
    </row>
    <row r="1046" spans="3:14" ht="25" x14ac:dyDescent="0.3">
      <c r="E1046" s="3" t="s">
        <v>530</v>
      </c>
      <c r="F1046" s="4"/>
      <c r="G1046" s="5">
        <v>3064</v>
      </c>
      <c r="H1046" s="27">
        <v>23.694516971279</v>
      </c>
      <c r="I1046" s="14">
        <v>38.152741514360002</v>
      </c>
      <c r="J1046" s="14">
        <v>22.715404699739</v>
      </c>
      <c r="K1046" s="14">
        <v>9.7258485639690004</v>
      </c>
      <c r="L1046" s="14">
        <v>4.1449086161880002</v>
      </c>
      <c r="M1046" s="14">
        <v>0.97911227154000002</v>
      </c>
      <c r="N1046" s="23">
        <v>0.58746736292400004</v>
      </c>
    </row>
    <row r="1047" spans="3:14" ht="25" x14ac:dyDescent="0.3">
      <c r="E1047" s="3" t="s">
        <v>531</v>
      </c>
      <c r="F1047" s="4"/>
      <c r="G1047" s="5">
        <v>5287</v>
      </c>
      <c r="H1047" s="27">
        <v>20.087005863439</v>
      </c>
      <c r="I1047" s="14">
        <v>39.625496500851</v>
      </c>
      <c r="J1047" s="14">
        <v>22.299981085681999</v>
      </c>
      <c r="K1047" s="14">
        <v>11.197276338188001</v>
      </c>
      <c r="L1047" s="14">
        <v>4.8609797616800003</v>
      </c>
      <c r="M1047" s="14">
        <v>1.6266313599390001</v>
      </c>
      <c r="N1047" s="23">
        <v>0.30262909022099999</v>
      </c>
    </row>
    <row r="1048" spans="3:14" ht="25" x14ac:dyDescent="0.3">
      <c r="E1048" s="3" t="s">
        <v>532</v>
      </c>
      <c r="F1048" s="4"/>
      <c r="G1048" s="5">
        <v>7640</v>
      </c>
      <c r="H1048" s="27">
        <v>17.683246073298001</v>
      </c>
      <c r="I1048" s="14">
        <v>37.801047120419</v>
      </c>
      <c r="J1048" s="14">
        <v>24.581151832461</v>
      </c>
      <c r="K1048" s="14">
        <v>12.801047120419</v>
      </c>
      <c r="L1048" s="14">
        <v>5.7198952879579998</v>
      </c>
      <c r="M1048" s="14">
        <v>1.2827225130890001</v>
      </c>
      <c r="N1048" s="23">
        <v>0.13089005235599999</v>
      </c>
    </row>
    <row r="1049" spans="3:14" ht="25" x14ac:dyDescent="0.3">
      <c r="E1049" s="3" t="s">
        <v>533</v>
      </c>
      <c r="F1049" s="4"/>
      <c r="G1049" s="5">
        <v>6284</v>
      </c>
      <c r="H1049" s="27">
        <v>16.884150222788001</v>
      </c>
      <c r="I1049" s="14">
        <v>37.364735837045998</v>
      </c>
      <c r="J1049" s="14">
        <v>24.299809038829</v>
      </c>
      <c r="K1049" s="14">
        <v>13.733290897518</v>
      </c>
      <c r="L1049" s="14">
        <v>5.8243157224699997</v>
      </c>
      <c r="M1049" s="14">
        <v>1.6549968173139999</v>
      </c>
      <c r="N1049" s="23">
        <v>0.23870146403600001</v>
      </c>
    </row>
    <row r="1050" spans="3:14" x14ac:dyDescent="0.3">
      <c r="E1050" s="3" t="s">
        <v>534</v>
      </c>
      <c r="F1050" s="4"/>
      <c r="G1050" s="5">
        <v>2577</v>
      </c>
      <c r="H1050" s="27">
        <v>28.560341482344</v>
      </c>
      <c r="I1050" s="14">
        <v>36.476523088862997</v>
      </c>
      <c r="J1050" s="14">
        <v>19.829258828095</v>
      </c>
      <c r="K1050" s="14">
        <v>9.0415211486219995</v>
      </c>
      <c r="L1050" s="14">
        <v>5.0058207217690001</v>
      </c>
      <c r="M1050" s="14">
        <v>0.77609623593300003</v>
      </c>
      <c r="N1050" s="23">
        <v>0.31043849437299997</v>
      </c>
    </row>
    <row r="1051" spans="3:14" ht="25" x14ac:dyDescent="0.3">
      <c r="E1051" s="3" t="s">
        <v>535</v>
      </c>
      <c r="F1051" s="4"/>
      <c r="G1051" s="5">
        <v>4095</v>
      </c>
      <c r="H1051" s="27">
        <v>21.758241758242001</v>
      </c>
      <c r="I1051" s="14">
        <v>39.560439560440003</v>
      </c>
      <c r="J1051" s="14">
        <v>22.783882783883001</v>
      </c>
      <c r="K1051" s="14">
        <v>10.06105006105</v>
      </c>
      <c r="L1051" s="14">
        <v>4.5177045177049999</v>
      </c>
      <c r="M1051" s="14">
        <v>0.97680097680099998</v>
      </c>
      <c r="N1051" s="23">
        <v>0.34188034187999999</v>
      </c>
    </row>
    <row r="1052" spans="3:14" ht="25" x14ac:dyDescent="0.3">
      <c r="E1052" s="3" t="s">
        <v>536</v>
      </c>
      <c r="F1052" s="4"/>
      <c r="G1052" s="5">
        <v>5968</v>
      </c>
      <c r="H1052" s="27">
        <v>18.197050938337998</v>
      </c>
      <c r="I1052" s="14">
        <v>40.36528150134</v>
      </c>
      <c r="J1052" s="14">
        <v>23.726541554960001</v>
      </c>
      <c r="K1052" s="14">
        <v>11.511394101877</v>
      </c>
      <c r="L1052" s="14">
        <v>4.5743967828420002</v>
      </c>
      <c r="M1052" s="14">
        <v>1.3572386058979999</v>
      </c>
      <c r="N1052" s="23">
        <v>0.26809651474500001</v>
      </c>
    </row>
    <row r="1053" spans="3:14" ht="25" x14ac:dyDescent="0.3">
      <c r="E1053" s="3" t="s">
        <v>537</v>
      </c>
      <c r="F1053" s="4"/>
      <c r="G1053" s="5">
        <v>6367</v>
      </c>
      <c r="H1053" s="27">
        <v>16.868226794409001</v>
      </c>
      <c r="I1053" s="14">
        <v>36.327940945500004</v>
      </c>
      <c r="J1053" s="14">
        <v>25.569341919271</v>
      </c>
      <c r="K1053" s="14">
        <v>13.758441966389</v>
      </c>
      <c r="L1053" s="14">
        <v>5.5442123449030003</v>
      </c>
      <c r="M1053" s="14">
        <v>1.696246269829</v>
      </c>
      <c r="N1053" s="23">
        <v>0.235589759698</v>
      </c>
    </row>
    <row r="1054" spans="3:14" x14ac:dyDescent="0.3">
      <c r="E1054" s="3" t="s">
        <v>538</v>
      </c>
      <c r="F1054" s="4"/>
      <c r="G1054" s="5">
        <v>1477</v>
      </c>
      <c r="H1054" s="27">
        <v>14.421123899796999</v>
      </c>
      <c r="I1054" s="14">
        <v>35.409614082600001</v>
      </c>
      <c r="J1054" s="14">
        <v>21.123899796886001</v>
      </c>
      <c r="K1054" s="14">
        <v>17.332430602573002</v>
      </c>
      <c r="L1054" s="14">
        <v>8.9370345294519993</v>
      </c>
      <c r="M1054" s="14">
        <v>2.5727826675690002</v>
      </c>
      <c r="N1054" s="23">
        <v>0.20311442112399999</v>
      </c>
    </row>
    <row r="1055" spans="3:14" ht="25" x14ac:dyDescent="0.3">
      <c r="E1055" s="3" t="s">
        <v>539</v>
      </c>
      <c r="F1055" s="4"/>
      <c r="G1055" s="5">
        <v>5122</v>
      </c>
      <c r="H1055" s="27">
        <v>21.358844201484001</v>
      </c>
      <c r="I1055" s="14">
        <v>37.407262787973004</v>
      </c>
      <c r="J1055" s="14">
        <v>22.58883248731</v>
      </c>
      <c r="K1055" s="14">
        <v>11.382272549785</v>
      </c>
      <c r="L1055" s="14">
        <v>5.5447090980090001</v>
      </c>
      <c r="M1055" s="14">
        <v>1.46427176884</v>
      </c>
      <c r="N1055" s="23">
        <v>0.25380710659900002</v>
      </c>
    </row>
    <row r="1056" spans="3:14" x14ac:dyDescent="0.3">
      <c r="E1056" s="3" t="s">
        <v>540</v>
      </c>
      <c r="F1056" s="4"/>
      <c r="G1056" s="5">
        <v>7367</v>
      </c>
      <c r="H1056" s="27">
        <v>22.668657526809</v>
      </c>
      <c r="I1056" s="14">
        <v>34.817429075607002</v>
      </c>
      <c r="J1056" s="14">
        <v>25.220578254378001</v>
      </c>
      <c r="K1056" s="14">
        <v>10.248405049544999</v>
      </c>
      <c r="L1056" s="14">
        <v>5.4974888014119996</v>
      </c>
      <c r="M1056" s="14">
        <v>1.1130718067059999</v>
      </c>
      <c r="N1056" s="23">
        <v>0.43436948554400001</v>
      </c>
    </row>
    <row r="1057" spans="5:14" ht="25" x14ac:dyDescent="0.3">
      <c r="E1057" s="3" t="s">
        <v>541</v>
      </c>
      <c r="F1057" s="4"/>
      <c r="G1057" s="5">
        <v>6557</v>
      </c>
      <c r="H1057" s="27">
        <v>17.248741802653999</v>
      </c>
      <c r="I1057" s="14">
        <v>33.170657312795001</v>
      </c>
      <c r="J1057" s="14">
        <v>28.076864419703998</v>
      </c>
      <c r="K1057" s="14">
        <v>12.276955924966</v>
      </c>
      <c r="L1057" s="14">
        <v>7.0916577703219996</v>
      </c>
      <c r="M1057" s="14">
        <v>1.7538508464239999</v>
      </c>
      <c r="N1057" s="23">
        <v>0.381271923136</v>
      </c>
    </row>
    <row r="1058" spans="5:14" ht="25" x14ac:dyDescent="0.3">
      <c r="E1058" s="3" t="s">
        <v>542</v>
      </c>
      <c r="F1058" s="4"/>
      <c r="G1058" s="5">
        <v>7390</v>
      </c>
      <c r="H1058" s="27">
        <v>15.047361299053</v>
      </c>
      <c r="I1058" s="14">
        <v>30.622462787551001</v>
      </c>
      <c r="J1058" s="14">
        <v>28.092016238159999</v>
      </c>
      <c r="K1058" s="14">
        <v>14.790257104195</v>
      </c>
      <c r="L1058" s="14">
        <v>8.9039242219220007</v>
      </c>
      <c r="M1058" s="14">
        <v>2.1515561569689998</v>
      </c>
      <c r="N1058" s="23">
        <v>0.39242219215200003</v>
      </c>
    </row>
    <row r="1059" spans="5:14" ht="25" x14ac:dyDescent="0.3">
      <c r="E1059" s="3" t="s">
        <v>543</v>
      </c>
      <c r="F1059" s="4"/>
      <c r="G1059" s="5">
        <v>5135</v>
      </c>
      <c r="H1059" s="27">
        <v>14.371957156766999</v>
      </c>
      <c r="I1059" s="14">
        <v>28.860759493671001</v>
      </c>
      <c r="J1059" s="14">
        <v>27.711781888996999</v>
      </c>
      <c r="K1059" s="14">
        <v>16.397273612463</v>
      </c>
      <c r="L1059" s="14">
        <v>10.866601752677999</v>
      </c>
      <c r="M1059" s="14">
        <v>1.5968841285299999</v>
      </c>
      <c r="N1059" s="23">
        <v>0.194741966894</v>
      </c>
    </row>
    <row r="1060" spans="5:14" ht="25" x14ac:dyDescent="0.3">
      <c r="E1060" s="3" t="s">
        <v>544</v>
      </c>
      <c r="F1060" s="4"/>
      <c r="G1060" s="5">
        <v>2136</v>
      </c>
      <c r="H1060" s="27">
        <v>14.700374531834999</v>
      </c>
      <c r="I1060" s="14">
        <v>30.992509363296001</v>
      </c>
      <c r="J1060" s="14">
        <v>26.919475655431</v>
      </c>
      <c r="K1060" s="14">
        <v>15.308988764045001</v>
      </c>
      <c r="L1060" s="14">
        <v>10.767790262171999</v>
      </c>
      <c r="M1060" s="14">
        <v>1.123595505618</v>
      </c>
      <c r="N1060" s="23">
        <v>0.18726591760299999</v>
      </c>
    </row>
    <row r="1061" spans="5:14" x14ac:dyDescent="0.3">
      <c r="E1061" s="3" t="s">
        <v>545</v>
      </c>
      <c r="F1061" s="4"/>
      <c r="G1061" s="5">
        <v>3592</v>
      </c>
      <c r="H1061" s="27">
        <v>21.881959910913</v>
      </c>
      <c r="I1061" s="14">
        <v>32.544543429843998</v>
      </c>
      <c r="J1061" s="14">
        <v>26.057906458797</v>
      </c>
      <c r="K1061" s="14">
        <v>10.829621380846</v>
      </c>
      <c r="L1061" s="14">
        <v>6.8207126948779999</v>
      </c>
      <c r="M1061" s="14">
        <v>1.4198218262810001</v>
      </c>
      <c r="N1061" s="23">
        <v>0.44543429844100002</v>
      </c>
    </row>
    <row r="1062" spans="5:14" ht="25" x14ac:dyDescent="0.3">
      <c r="E1062" s="3" t="s">
        <v>546</v>
      </c>
      <c r="F1062" s="4"/>
      <c r="G1062" s="5">
        <v>3598</v>
      </c>
      <c r="H1062" s="27">
        <v>17.704280155642</v>
      </c>
      <c r="I1062" s="14">
        <v>32.54585881045</v>
      </c>
      <c r="J1062" s="14">
        <v>27.737632017787998</v>
      </c>
      <c r="K1062" s="14">
        <v>12.618121178432</v>
      </c>
      <c r="L1062" s="14">
        <v>7.4763757643139996</v>
      </c>
      <c r="M1062" s="14">
        <v>1.7231795441910001</v>
      </c>
      <c r="N1062" s="23">
        <v>0.19455252918300001</v>
      </c>
    </row>
    <row r="1063" spans="5:14" ht="25" x14ac:dyDescent="0.3">
      <c r="E1063" s="3" t="s">
        <v>547</v>
      </c>
      <c r="F1063" s="4"/>
      <c r="G1063" s="5">
        <v>5194</v>
      </c>
      <c r="H1063" s="27">
        <v>16.634578359646</v>
      </c>
      <c r="I1063" s="14">
        <v>31.728917982287001</v>
      </c>
      <c r="J1063" s="14">
        <v>27.608779360801002</v>
      </c>
      <c r="K1063" s="14">
        <v>13.958413554101</v>
      </c>
      <c r="L1063" s="14">
        <v>7.989988448209</v>
      </c>
      <c r="M1063" s="14">
        <v>1.578744705429</v>
      </c>
      <c r="N1063" s="23">
        <v>0.50057758952599996</v>
      </c>
    </row>
    <row r="1064" spans="5:14" ht="25" x14ac:dyDescent="0.3">
      <c r="E1064" s="3" t="s">
        <v>548</v>
      </c>
      <c r="F1064" s="4"/>
      <c r="G1064" s="5">
        <v>4752</v>
      </c>
      <c r="H1064" s="27">
        <v>15.761784511785001</v>
      </c>
      <c r="I1064" s="14">
        <v>29.987373737374</v>
      </c>
      <c r="J1064" s="14">
        <v>26.746632996633</v>
      </c>
      <c r="K1064" s="14">
        <v>15.656565656566</v>
      </c>
      <c r="L1064" s="14">
        <v>9.5749158249159994</v>
      </c>
      <c r="M1064" s="14">
        <v>1.914983164983</v>
      </c>
      <c r="N1064" s="23">
        <v>0.35774410774400001</v>
      </c>
    </row>
    <row r="1065" spans="5:14" x14ac:dyDescent="0.3">
      <c r="E1065" s="3" t="s">
        <v>549</v>
      </c>
      <c r="F1065" s="4"/>
      <c r="G1065" s="5">
        <v>766</v>
      </c>
      <c r="H1065" s="27">
        <v>13.838120104439</v>
      </c>
      <c r="I1065" s="14">
        <v>24.934725848564</v>
      </c>
      <c r="J1065" s="14">
        <v>26.109660574412999</v>
      </c>
      <c r="K1065" s="14">
        <v>17.362924281984</v>
      </c>
      <c r="L1065" s="14">
        <v>15.274151436031</v>
      </c>
      <c r="M1065" s="14">
        <v>1.9582245430809999</v>
      </c>
      <c r="N1065" s="23">
        <v>0.52219321148800002</v>
      </c>
    </row>
    <row r="1066" spans="5:14" ht="25" x14ac:dyDescent="0.3">
      <c r="E1066" s="3" t="s">
        <v>550</v>
      </c>
      <c r="F1066" s="4"/>
      <c r="G1066" s="5">
        <v>10756</v>
      </c>
      <c r="H1066" s="27">
        <v>17.134622536258998</v>
      </c>
      <c r="I1066" s="14">
        <v>33.088508739307997</v>
      </c>
      <c r="J1066" s="14">
        <v>27.445146894756</v>
      </c>
      <c r="K1066" s="14">
        <v>12.848642618074001</v>
      </c>
      <c r="L1066" s="14">
        <v>7.5585719598359997</v>
      </c>
      <c r="M1066" s="14">
        <v>1.571216065452</v>
      </c>
      <c r="N1066" s="23">
        <v>0.35329118631500001</v>
      </c>
    </row>
    <row r="1067" spans="5:14" x14ac:dyDescent="0.3">
      <c r="E1067" s="3" t="s">
        <v>551</v>
      </c>
      <c r="F1067" s="4"/>
      <c r="G1067" s="5">
        <v>106</v>
      </c>
      <c r="H1067" s="27">
        <v>13.207547169811001</v>
      </c>
      <c r="I1067" s="14">
        <v>31.132075471697998</v>
      </c>
      <c r="J1067" s="14">
        <v>23.584905660377</v>
      </c>
      <c r="K1067" s="14">
        <v>11.320754716981</v>
      </c>
      <c r="L1067" s="14">
        <v>11.320754716981</v>
      </c>
      <c r="M1067" s="14">
        <v>6.6037735849060004</v>
      </c>
      <c r="N1067" s="23">
        <v>2.8301886792449999</v>
      </c>
    </row>
    <row r="1068" spans="5:14" ht="25" x14ac:dyDescent="0.3">
      <c r="E1068" s="3" t="s">
        <v>552</v>
      </c>
      <c r="F1068" s="4"/>
      <c r="G1068" s="5">
        <v>74</v>
      </c>
      <c r="H1068" s="27">
        <v>10.810810810811001</v>
      </c>
      <c r="I1068" s="14">
        <v>24.324324324323999</v>
      </c>
      <c r="J1068" s="14">
        <v>28.378378378377999</v>
      </c>
      <c r="K1068" s="14">
        <v>13.513513513514001</v>
      </c>
      <c r="L1068" s="14">
        <v>16.216216216216001</v>
      </c>
      <c r="M1068" s="14">
        <v>1.351351351351</v>
      </c>
      <c r="N1068" s="23">
        <v>5.4054054054050003</v>
      </c>
    </row>
    <row r="1069" spans="5:14" ht="25" x14ac:dyDescent="0.3">
      <c r="E1069" s="3" t="s">
        <v>553</v>
      </c>
      <c r="F1069" s="4"/>
      <c r="G1069" s="5">
        <v>94</v>
      </c>
      <c r="H1069" s="27">
        <v>12.765957446809001</v>
      </c>
      <c r="I1069" s="14">
        <v>22.340425531914999</v>
      </c>
      <c r="J1069" s="14">
        <v>28.723404255319</v>
      </c>
      <c r="K1069" s="14">
        <v>14.893617021277</v>
      </c>
      <c r="L1069" s="14">
        <v>13.829787234043</v>
      </c>
      <c r="M1069" s="14">
        <v>5.3191489361700004</v>
      </c>
      <c r="N1069" s="23">
        <v>2.1276595744679998</v>
      </c>
    </row>
    <row r="1070" spans="5:14" ht="25" x14ac:dyDescent="0.3">
      <c r="E1070" s="3" t="s">
        <v>554</v>
      </c>
      <c r="F1070" s="4"/>
      <c r="G1070" s="5">
        <v>87</v>
      </c>
      <c r="H1070" s="27">
        <v>9.1954022988510005</v>
      </c>
      <c r="I1070" s="14">
        <v>26.436781609194998</v>
      </c>
      <c r="J1070" s="14">
        <v>18.390804597700999</v>
      </c>
      <c r="K1070" s="14">
        <v>10.344827586207</v>
      </c>
      <c r="L1070" s="14">
        <v>25.287356321838999</v>
      </c>
      <c r="M1070" s="14">
        <v>5.7471264367819996</v>
      </c>
      <c r="N1070" s="23">
        <v>4.5977011494250002</v>
      </c>
    </row>
    <row r="1071" spans="5:14" ht="25" x14ac:dyDescent="0.3">
      <c r="E1071" s="3" t="s">
        <v>555</v>
      </c>
      <c r="F1071" s="4"/>
      <c r="G1071" s="5">
        <v>40</v>
      </c>
      <c r="H1071" s="27">
        <v>5</v>
      </c>
      <c r="I1071" s="14">
        <v>7.5</v>
      </c>
      <c r="J1071" s="14">
        <v>32.5</v>
      </c>
      <c r="K1071" s="14">
        <v>17.5</v>
      </c>
      <c r="L1071" s="14">
        <v>22.5</v>
      </c>
      <c r="M1071" s="14">
        <v>7.5</v>
      </c>
      <c r="N1071" s="23">
        <v>7.5</v>
      </c>
    </row>
    <row r="1072" spans="5:14" x14ac:dyDescent="0.3">
      <c r="E1072" s="3" t="s">
        <v>556</v>
      </c>
      <c r="F1072" s="4"/>
      <c r="G1072" s="5">
        <v>78</v>
      </c>
      <c r="H1072" s="27">
        <v>8.9743589743589993</v>
      </c>
      <c r="I1072" s="14">
        <v>29.487179487178999</v>
      </c>
      <c r="J1072" s="14">
        <v>23.076923076922998</v>
      </c>
      <c r="K1072" s="14">
        <v>11.538461538462</v>
      </c>
      <c r="L1072" s="14">
        <v>17.948717948717999</v>
      </c>
      <c r="M1072" s="14">
        <v>1.2820512820509999</v>
      </c>
      <c r="N1072" s="23">
        <v>7.6923076923079998</v>
      </c>
    </row>
    <row r="1073" spans="2:14" ht="25" x14ac:dyDescent="0.3">
      <c r="E1073" s="3" t="s">
        <v>557</v>
      </c>
      <c r="F1073" s="4"/>
      <c r="G1073" s="5">
        <v>58</v>
      </c>
      <c r="H1073" s="27">
        <v>10.344827586207</v>
      </c>
      <c r="I1073" s="14">
        <v>29.310344827586</v>
      </c>
      <c r="J1073" s="14">
        <v>22.413793103448</v>
      </c>
      <c r="K1073" s="14">
        <v>5.1724137931029999</v>
      </c>
      <c r="L1073" s="14">
        <v>20.689655172414</v>
      </c>
      <c r="M1073" s="14">
        <v>3.4482758620689999</v>
      </c>
      <c r="N1073" s="23">
        <v>8.6206896551720007</v>
      </c>
    </row>
    <row r="1074" spans="2:14" ht="25" x14ac:dyDescent="0.3">
      <c r="E1074" s="3" t="s">
        <v>558</v>
      </c>
      <c r="F1074" s="4"/>
      <c r="G1074" s="5">
        <v>85</v>
      </c>
      <c r="H1074" s="27">
        <v>14.117647058824</v>
      </c>
      <c r="I1074" s="14">
        <v>27.058823529411999</v>
      </c>
      <c r="J1074" s="14">
        <v>24.705882352941</v>
      </c>
      <c r="K1074" s="14">
        <v>10.588235294118</v>
      </c>
      <c r="L1074" s="14">
        <v>15.294117647059</v>
      </c>
      <c r="M1074" s="14">
        <v>8.2352941176469994</v>
      </c>
      <c r="N1074" s="24">
        <v>0</v>
      </c>
    </row>
    <row r="1075" spans="2:14" ht="25" x14ac:dyDescent="0.3">
      <c r="E1075" s="3" t="s">
        <v>559</v>
      </c>
      <c r="F1075" s="4"/>
      <c r="G1075" s="5">
        <v>60</v>
      </c>
      <c r="H1075" s="27">
        <v>6.666666666667</v>
      </c>
      <c r="I1075" s="14">
        <v>20</v>
      </c>
      <c r="J1075" s="14">
        <v>31.666666666666998</v>
      </c>
      <c r="K1075" s="14">
        <v>15</v>
      </c>
      <c r="L1075" s="14">
        <v>13.333333333333</v>
      </c>
      <c r="M1075" s="14">
        <v>8.333333333333</v>
      </c>
      <c r="N1075" s="23">
        <v>5</v>
      </c>
    </row>
    <row r="1076" spans="2:14" ht="25" x14ac:dyDescent="0.3">
      <c r="E1076" s="3" t="s">
        <v>560</v>
      </c>
      <c r="F1076" s="4"/>
      <c r="G1076" s="5">
        <v>10</v>
      </c>
      <c r="H1076" s="27">
        <v>10</v>
      </c>
      <c r="I1076" s="16">
        <v>0</v>
      </c>
      <c r="J1076" s="14">
        <v>20</v>
      </c>
      <c r="K1076" s="14">
        <v>30</v>
      </c>
      <c r="L1076" s="14">
        <v>40</v>
      </c>
      <c r="M1076" s="16">
        <v>0</v>
      </c>
      <c r="N1076" s="24">
        <v>0</v>
      </c>
    </row>
    <row r="1077" spans="2:14" ht="25" x14ac:dyDescent="0.3">
      <c r="E1077" s="52" t="s">
        <v>561</v>
      </c>
      <c r="F1077" s="48"/>
      <c r="G1077" s="49">
        <v>118</v>
      </c>
      <c r="H1077" s="70">
        <v>11.864406779661</v>
      </c>
      <c r="I1077" s="45">
        <v>23.728813559321999</v>
      </c>
      <c r="J1077" s="45">
        <v>23.728813559321999</v>
      </c>
      <c r="K1077" s="45">
        <v>16.949152542373</v>
      </c>
      <c r="L1077" s="45">
        <v>15.254237288136</v>
      </c>
      <c r="M1077" s="45">
        <v>5.9322033898309998</v>
      </c>
      <c r="N1077" s="74">
        <v>2.542372881356</v>
      </c>
    </row>
    <row r="1079" spans="2:14" x14ac:dyDescent="0.3">
      <c r="B1079" s="35" t="str">
        <f xml:space="preserve"> HYPERLINK("#'目次'!B18", "[12]")</f>
        <v>[12]</v>
      </c>
      <c r="C1079" s="25" t="s">
        <v>54</v>
      </c>
    </row>
    <row r="1082" spans="2:14" x14ac:dyDescent="0.3">
      <c r="C1082" s="25" t="s">
        <v>528</v>
      </c>
    </row>
    <row r="1083" spans="2:14" ht="37.5" x14ac:dyDescent="0.3">
      <c r="E1083" s="95"/>
      <c r="F1083" s="96"/>
      <c r="G1083" s="37" t="s">
        <v>16</v>
      </c>
      <c r="H1083" s="41" t="s">
        <v>55</v>
      </c>
      <c r="I1083" s="18" t="s">
        <v>56</v>
      </c>
      <c r="J1083" s="18" t="s">
        <v>57</v>
      </c>
      <c r="K1083" s="18" t="s">
        <v>58</v>
      </c>
      <c r="L1083" s="34" t="s">
        <v>59</v>
      </c>
    </row>
    <row r="1084" spans="2:14" x14ac:dyDescent="0.3">
      <c r="E1084" s="97"/>
      <c r="F1084" s="98"/>
      <c r="G1084" s="40"/>
      <c r="H1084" s="36"/>
      <c r="I1084" s="19"/>
      <c r="J1084" s="19"/>
      <c r="K1084" s="19"/>
      <c r="L1084" s="39"/>
    </row>
    <row r="1085" spans="2:14" x14ac:dyDescent="0.3">
      <c r="E1085" s="54" t="s">
        <v>16</v>
      </c>
      <c r="F1085" s="50"/>
      <c r="G1085" s="38">
        <v>55336</v>
      </c>
      <c r="H1085" s="26">
        <v>8.8658377909499997</v>
      </c>
      <c r="I1085" s="26">
        <v>44.387017493133001</v>
      </c>
      <c r="J1085" s="26">
        <v>31.339453520311999</v>
      </c>
      <c r="K1085" s="26">
        <v>11.094043660545999</v>
      </c>
      <c r="L1085" s="60">
        <v>4.3136475350590002</v>
      </c>
    </row>
    <row r="1086" spans="2:14" x14ac:dyDescent="0.3">
      <c r="E1086" s="3" t="s">
        <v>529</v>
      </c>
      <c r="F1086" s="4"/>
      <c r="G1086" s="29">
        <v>2985</v>
      </c>
      <c r="H1086" s="55">
        <v>5.8961474036850001</v>
      </c>
      <c r="I1086" s="22">
        <v>36.348408710218003</v>
      </c>
      <c r="J1086" s="22">
        <v>36.281407035176002</v>
      </c>
      <c r="K1086" s="22">
        <v>17.822445561138998</v>
      </c>
      <c r="L1086" s="56">
        <v>3.651591289782</v>
      </c>
    </row>
    <row r="1087" spans="2:14" ht="25" x14ac:dyDescent="0.3">
      <c r="E1087" s="3" t="s">
        <v>530</v>
      </c>
      <c r="F1087" s="4"/>
      <c r="G1087" s="5">
        <v>3064</v>
      </c>
      <c r="H1087" s="27">
        <v>5.9725848563969999</v>
      </c>
      <c r="I1087" s="14">
        <v>40.731070496084001</v>
      </c>
      <c r="J1087" s="14">
        <v>37.043080939947998</v>
      </c>
      <c r="K1087" s="14">
        <v>12.924281984334</v>
      </c>
      <c r="L1087" s="23">
        <v>3.3289817232379999</v>
      </c>
    </row>
    <row r="1088" spans="2:14" ht="25" x14ac:dyDescent="0.3">
      <c r="E1088" s="3" t="s">
        <v>531</v>
      </c>
      <c r="F1088" s="4"/>
      <c r="G1088" s="5">
        <v>5287</v>
      </c>
      <c r="H1088" s="27">
        <v>6.6767543030069998</v>
      </c>
      <c r="I1088" s="14">
        <v>41.895214677510999</v>
      </c>
      <c r="J1088" s="14">
        <v>35.464346510307998</v>
      </c>
      <c r="K1088" s="14">
        <v>12.237563835824</v>
      </c>
      <c r="L1088" s="23">
        <v>3.7261206733500001</v>
      </c>
    </row>
    <row r="1089" spans="5:12" ht="25" x14ac:dyDescent="0.3">
      <c r="E1089" s="3" t="s">
        <v>532</v>
      </c>
      <c r="F1089" s="4"/>
      <c r="G1089" s="5">
        <v>7640</v>
      </c>
      <c r="H1089" s="27">
        <v>7.2251308900520002</v>
      </c>
      <c r="I1089" s="14">
        <v>45.261780104712003</v>
      </c>
      <c r="J1089" s="14">
        <v>33.115183246073002</v>
      </c>
      <c r="K1089" s="14">
        <v>10.811518324607</v>
      </c>
      <c r="L1089" s="23">
        <v>3.5863874345550002</v>
      </c>
    </row>
    <row r="1090" spans="5:12" ht="25" x14ac:dyDescent="0.3">
      <c r="E1090" s="3" t="s">
        <v>533</v>
      </c>
      <c r="F1090" s="4"/>
      <c r="G1090" s="5">
        <v>6284</v>
      </c>
      <c r="H1090" s="27">
        <v>7.2724379376190003</v>
      </c>
      <c r="I1090" s="14">
        <v>46.562698917886998</v>
      </c>
      <c r="J1090" s="14">
        <v>32.176957352004997</v>
      </c>
      <c r="K1090" s="14">
        <v>10.216422660726</v>
      </c>
      <c r="L1090" s="23">
        <v>3.771483131763</v>
      </c>
    </row>
    <row r="1091" spans="5:12" x14ac:dyDescent="0.3">
      <c r="E1091" s="3" t="s">
        <v>534</v>
      </c>
      <c r="F1091" s="4"/>
      <c r="G1091" s="5">
        <v>2577</v>
      </c>
      <c r="H1091" s="27">
        <v>5.5490880869229997</v>
      </c>
      <c r="I1091" s="14">
        <v>36.204889406286</v>
      </c>
      <c r="J1091" s="14">
        <v>36.786961583236</v>
      </c>
      <c r="K1091" s="14">
        <v>18.781528909584999</v>
      </c>
      <c r="L1091" s="23">
        <v>2.6775320139700001</v>
      </c>
    </row>
    <row r="1092" spans="5:12" ht="25" x14ac:dyDescent="0.3">
      <c r="E1092" s="3" t="s">
        <v>535</v>
      </c>
      <c r="F1092" s="4"/>
      <c r="G1092" s="5">
        <v>4095</v>
      </c>
      <c r="H1092" s="27">
        <v>5.3724053724049998</v>
      </c>
      <c r="I1092" s="14">
        <v>41.929181929182</v>
      </c>
      <c r="J1092" s="14">
        <v>36.361416361415998</v>
      </c>
      <c r="K1092" s="14">
        <v>13.626373626374001</v>
      </c>
      <c r="L1092" s="23">
        <v>2.7106227106229999</v>
      </c>
    </row>
    <row r="1093" spans="5:12" ht="25" x14ac:dyDescent="0.3">
      <c r="E1093" s="3" t="s">
        <v>536</v>
      </c>
      <c r="F1093" s="4"/>
      <c r="G1093" s="5">
        <v>5968</v>
      </c>
      <c r="H1093" s="27">
        <v>5.9316353887400002</v>
      </c>
      <c r="I1093" s="14">
        <v>44.034852546917001</v>
      </c>
      <c r="J1093" s="14">
        <v>35.556300268096997</v>
      </c>
      <c r="K1093" s="14">
        <v>11.075737265416</v>
      </c>
      <c r="L1093" s="23">
        <v>3.4014745308309999</v>
      </c>
    </row>
    <row r="1094" spans="5:12" ht="25" x14ac:dyDescent="0.3">
      <c r="E1094" s="3" t="s">
        <v>537</v>
      </c>
      <c r="F1094" s="4"/>
      <c r="G1094" s="5">
        <v>6367</v>
      </c>
      <c r="H1094" s="27">
        <v>7.4289304224909998</v>
      </c>
      <c r="I1094" s="14">
        <v>44.997644102403001</v>
      </c>
      <c r="J1094" s="14">
        <v>32.951154389823003</v>
      </c>
      <c r="K1094" s="14">
        <v>10.256007538872</v>
      </c>
      <c r="L1094" s="23">
        <v>4.366263546411</v>
      </c>
    </row>
    <row r="1095" spans="5:12" x14ac:dyDescent="0.3">
      <c r="E1095" s="3" t="s">
        <v>538</v>
      </c>
      <c r="F1095" s="4"/>
      <c r="G1095" s="5">
        <v>1477</v>
      </c>
      <c r="H1095" s="27">
        <v>11.306702775897</v>
      </c>
      <c r="I1095" s="14">
        <v>45.497630331754003</v>
      </c>
      <c r="J1095" s="14">
        <v>28.436018957346</v>
      </c>
      <c r="K1095" s="14">
        <v>8.5985104942449997</v>
      </c>
      <c r="L1095" s="23">
        <v>6.161137440758</v>
      </c>
    </row>
    <row r="1096" spans="5:12" ht="25" x14ac:dyDescent="0.3">
      <c r="E1096" s="3" t="s">
        <v>539</v>
      </c>
      <c r="F1096" s="4"/>
      <c r="G1096" s="5">
        <v>5122</v>
      </c>
      <c r="H1096" s="27">
        <v>7.4775478328779998</v>
      </c>
      <c r="I1096" s="14">
        <v>44.142912924638999</v>
      </c>
      <c r="J1096" s="14">
        <v>33.131589222960002</v>
      </c>
      <c r="K1096" s="14">
        <v>11.733697774307</v>
      </c>
      <c r="L1096" s="23">
        <v>3.514252245217</v>
      </c>
    </row>
    <row r="1097" spans="5:12" x14ac:dyDescent="0.3">
      <c r="E1097" s="3" t="s">
        <v>540</v>
      </c>
      <c r="F1097" s="4"/>
      <c r="G1097" s="5">
        <v>7367</v>
      </c>
      <c r="H1097" s="27">
        <v>6.8005972580430001</v>
      </c>
      <c r="I1097" s="14">
        <v>42.025247726346997</v>
      </c>
      <c r="J1097" s="14">
        <v>32.577711415773003</v>
      </c>
      <c r="K1097" s="14">
        <v>15.365820551105999</v>
      </c>
      <c r="L1097" s="23">
        <v>3.2306230487310001</v>
      </c>
    </row>
    <row r="1098" spans="5:12" ht="25" x14ac:dyDescent="0.3">
      <c r="E1098" s="3" t="s">
        <v>541</v>
      </c>
      <c r="F1098" s="4"/>
      <c r="G1098" s="5">
        <v>6557</v>
      </c>
      <c r="H1098" s="27">
        <v>8.9980173860000008</v>
      </c>
      <c r="I1098" s="14">
        <v>46.881195668750998</v>
      </c>
      <c r="J1098" s="14">
        <v>30.318743327741</v>
      </c>
      <c r="K1098" s="14">
        <v>9.7910629861220002</v>
      </c>
      <c r="L1098" s="23">
        <v>4.0109806313860004</v>
      </c>
    </row>
    <row r="1099" spans="5:12" ht="25" x14ac:dyDescent="0.3">
      <c r="E1099" s="3" t="s">
        <v>542</v>
      </c>
      <c r="F1099" s="4"/>
      <c r="G1099" s="5">
        <v>7390</v>
      </c>
      <c r="H1099" s="27">
        <v>12.110960757780999</v>
      </c>
      <c r="I1099" s="14">
        <v>46.644113667117999</v>
      </c>
      <c r="J1099" s="14">
        <v>27.280108254398002</v>
      </c>
      <c r="K1099" s="14">
        <v>8.3897158322060008</v>
      </c>
      <c r="L1099" s="23">
        <v>5.5751014884980004</v>
      </c>
    </row>
    <row r="1100" spans="5:12" ht="25" x14ac:dyDescent="0.3">
      <c r="E1100" s="3" t="s">
        <v>543</v>
      </c>
      <c r="F1100" s="4"/>
      <c r="G1100" s="5">
        <v>5135</v>
      </c>
      <c r="H1100" s="27">
        <v>14.333008763389</v>
      </c>
      <c r="I1100" s="14">
        <v>47.458617332034997</v>
      </c>
      <c r="J1100" s="14">
        <v>25.628042843233001</v>
      </c>
      <c r="K1100" s="14">
        <v>8.1596884128530007</v>
      </c>
      <c r="L1100" s="23">
        <v>4.4206426484910004</v>
      </c>
    </row>
    <row r="1101" spans="5:12" ht="25" x14ac:dyDescent="0.3">
      <c r="E1101" s="3" t="s">
        <v>544</v>
      </c>
      <c r="F1101" s="4"/>
      <c r="G1101" s="5">
        <v>2136</v>
      </c>
      <c r="H1101" s="27">
        <v>13.436329588015001</v>
      </c>
      <c r="I1101" s="14">
        <v>47.799625468164997</v>
      </c>
      <c r="J1101" s="14">
        <v>26.872659176030002</v>
      </c>
      <c r="K1101" s="14">
        <v>7.8651685393259996</v>
      </c>
      <c r="L1101" s="23">
        <v>4.0262172284639997</v>
      </c>
    </row>
    <row r="1102" spans="5:12" x14ac:dyDescent="0.3">
      <c r="E1102" s="3" t="s">
        <v>545</v>
      </c>
      <c r="F1102" s="4"/>
      <c r="G1102" s="5">
        <v>3592</v>
      </c>
      <c r="H1102" s="27">
        <v>7.1547884187079998</v>
      </c>
      <c r="I1102" s="14">
        <v>42.483296213808003</v>
      </c>
      <c r="J1102" s="14">
        <v>32.377505567928999</v>
      </c>
      <c r="K1102" s="14">
        <v>14.587973273942</v>
      </c>
      <c r="L1102" s="23">
        <v>3.3964365256120002</v>
      </c>
    </row>
    <row r="1103" spans="5:12" ht="25" x14ac:dyDescent="0.3">
      <c r="E1103" s="3" t="s">
        <v>546</v>
      </c>
      <c r="F1103" s="4"/>
      <c r="G1103" s="5">
        <v>3598</v>
      </c>
      <c r="H1103" s="27">
        <v>9.3941078376880007</v>
      </c>
      <c r="I1103" s="14">
        <v>45.163979988883</v>
      </c>
      <c r="J1103" s="14">
        <v>30.933852140077999</v>
      </c>
      <c r="K1103" s="14">
        <v>10.755975541968001</v>
      </c>
      <c r="L1103" s="23">
        <v>3.7520844913840001</v>
      </c>
    </row>
    <row r="1104" spans="5:12" ht="25" x14ac:dyDescent="0.3">
      <c r="E1104" s="3" t="s">
        <v>547</v>
      </c>
      <c r="F1104" s="4"/>
      <c r="G1104" s="5">
        <v>5194</v>
      </c>
      <c r="H1104" s="27">
        <v>10.512129380054001</v>
      </c>
      <c r="I1104" s="14">
        <v>44.820947246823003</v>
      </c>
      <c r="J1104" s="14">
        <v>29.129765113592999</v>
      </c>
      <c r="K1104" s="14">
        <v>10.300346553716</v>
      </c>
      <c r="L1104" s="23">
        <v>5.2368117058139996</v>
      </c>
    </row>
    <row r="1105" spans="2:12" ht="25" x14ac:dyDescent="0.3">
      <c r="E1105" s="3" t="s">
        <v>548</v>
      </c>
      <c r="F1105" s="4"/>
      <c r="G1105" s="5">
        <v>4752</v>
      </c>
      <c r="H1105" s="27">
        <v>11.658249158248999</v>
      </c>
      <c r="I1105" s="14">
        <v>46.233164983164997</v>
      </c>
      <c r="J1105" s="14">
        <v>27.693602693603001</v>
      </c>
      <c r="K1105" s="14">
        <v>9.5328282828279995</v>
      </c>
      <c r="L1105" s="23">
        <v>4.8821548821549996</v>
      </c>
    </row>
    <row r="1106" spans="2:12" x14ac:dyDescent="0.3">
      <c r="E1106" s="3" t="s">
        <v>549</v>
      </c>
      <c r="F1106" s="4"/>
      <c r="G1106" s="5">
        <v>766</v>
      </c>
      <c r="H1106" s="27">
        <v>22.062663185379002</v>
      </c>
      <c r="I1106" s="14">
        <v>44.516971279373003</v>
      </c>
      <c r="J1106" s="14">
        <v>20.626631853786002</v>
      </c>
      <c r="K1106" s="14">
        <v>7.9634464751960001</v>
      </c>
      <c r="L1106" s="23">
        <v>4.8302872062660001</v>
      </c>
    </row>
    <row r="1107" spans="2:12" ht="25" x14ac:dyDescent="0.3">
      <c r="E1107" s="3" t="s">
        <v>550</v>
      </c>
      <c r="F1107" s="4"/>
      <c r="G1107" s="5">
        <v>10756</v>
      </c>
      <c r="H1107" s="27">
        <v>10.756786909632</v>
      </c>
      <c r="I1107" s="14">
        <v>47.257344737821001</v>
      </c>
      <c r="J1107" s="14">
        <v>28.412049088880998</v>
      </c>
      <c r="K1107" s="14">
        <v>9.5481591669769994</v>
      </c>
      <c r="L1107" s="23">
        <v>4.0256600966900002</v>
      </c>
    </row>
    <row r="1108" spans="2:12" x14ac:dyDescent="0.3">
      <c r="E1108" s="3" t="s">
        <v>551</v>
      </c>
      <c r="F1108" s="4"/>
      <c r="G1108" s="5">
        <v>106</v>
      </c>
      <c r="H1108" s="27">
        <v>14.150943396225999</v>
      </c>
      <c r="I1108" s="14">
        <v>33.018867924528003</v>
      </c>
      <c r="J1108" s="14">
        <v>26.415094339623</v>
      </c>
      <c r="K1108" s="14">
        <v>7.547169811321</v>
      </c>
      <c r="L1108" s="23">
        <v>18.867924528302002</v>
      </c>
    </row>
    <row r="1109" spans="2:12" ht="25" x14ac:dyDescent="0.3">
      <c r="E1109" s="3" t="s">
        <v>552</v>
      </c>
      <c r="F1109" s="4"/>
      <c r="G1109" s="5">
        <v>74</v>
      </c>
      <c r="H1109" s="27">
        <v>20.27027027027</v>
      </c>
      <c r="I1109" s="14">
        <v>40.540540540541002</v>
      </c>
      <c r="J1109" s="14">
        <v>24.324324324323999</v>
      </c>
      <c r="K1109" s="14">
        <v>1.351351351351</v>
      </c>
      <c r="L1109" s="23">
        <v>13.513513513514001</v>
      </c>
    </row>
    <row r="1110" spans="2:12" ht="25" x14ac:dyDescent="0.3">
      <c r="E1110" s="3" t="s">
        <v>553</v>
      </c>
      <c r="F1110" s="4"/>
      <c r="G1110" s="5">
        <v>94</v>
      </c>
      <c r="H1110" s="27">
        <v>24.468085106383</v>
      </c>
      <c r="I1110" s="14">
        <v>40.425531914894002</v>
      </c>
      <c r="J1110" s="14">
        <v>21.276595744681</v>
      </c>
      <c r="K1110" s="14">
        <v>1.0638297872339999</v>
      </c>
      <c r="L1110" s="23">
        <v>12.765957446809001</v>
      </c>
    </row>
    <row r="1111" spans="2:12" ht="25" x14ac:dyDescent="0.3">
      <c r="E1111" s="3" t="s">
        <v>554</v>
      </c>
      <c r="F1111" s="4"/>
      <c r="G1111" s="5">
        <v>87</v>
      </c>
      <c r="H1111" s="27">
        <v>20.689655172414</v>
      </c>
      <c r="I1111" s="14">
        <v>35.632183908046002</v>
      </c>
      <c r="J1111" s="14">
        <v>18.390804597700999</v>
      </c>
      <c r="K1111" s="14">
        <v>3.4482758620689999</v>
      </c>
      <c r="L1111" s="23">
        <v>21.839080459769999</v>
      </c>
    </row>
    <row r="1112" spans="2:12" ht="25" x14ac:dyDescent="0.3">
      <c r="E1112" s="3" t="s">
        <v>555</v>
      </c>
      <c r="F1112" s="4"/>
      <c r="G1112" s="5">
        <v>40</v>
      </c>
      <c r="H1112" s="27">
        <v>22.5</v>
      </c>
      <c r="I1112" s="14">
        <v>52.5</v>
      </c>
      <c r="J1112" s="14">
        <v>5</v>
      </c>
      <c r="K1112" s="16">
        <v>0</v>
      </c>
      <c r="L1112" s="23">
        <v>20</v>
      </c>
    </row>
    <row r="1113" spans="2:12" x14ac:dyDescent="0.3">
      <c r="E1113" s="3" t="s">
        <v>556</v>
      </c>
      <c r="F1113" s="4"/>
      <c r="G1113" s="5">
        <v>78</v>
      </c>
      <c r="H1113" s="27">
        <v>20.512820512821001</v>
      </c>
      <c r="I1113" s="14">
        <v>39.74358974359</v>
      </c>
      <c r="J1113" s="14">
        <v>21.794871794872002</v>
      </c>
      <c r="K1113" s="14">
        <v>2.564102564103</v>
      </c>
      <c r="L1113" s="23">
        <v>15.384615384615</v>
      </c>
    </row>
    <row r="1114" spans="2:12" ht="25" x14ac:dyDescent="0.3">
      <c r="E1114" s="3" t="s">
        <v>557</v>
      </c>
      <c r="F1114" s="4"/>
      <c r="G1114" s="5">
        <v>58</v>
      </c>
      <c r="H1114" s="27">
        <v>10.344827586207</v>
      </c>
      <c r="I1114" s="14">
        <v>34.482758620689999</v>
      </c>
      <c r="J1114" s="14">
        <v>25.862068965517</v>
      </c>
      <c r="K1114" s="14">
        <v>3.4482758620689999</v>
      </c>
      <c r="L1114" s="23">
        <v>25.862068965517</v>
      </c>
    </row>
    <row r="1115" spans="2:12" ht="25" x14ac:dyDescent="0.3">
      <c r="E1115" s="3" t="s">
        <v>558</v>
      </c>
      <c r="F1115" s="4"/>
      <c r="G1115" s="5">
        <v>85</v>
      </c>
      <c r="H1115" s="27">
        <v>18.823529411765001</v>
      </c>
      <c r="I1115" s="14">
        <v>35.294117647058997</v>
      </c>
      <c r="J1115" s="14">
        <v>22.352941176470999</v>
      </c>
      <c r="K1115" s="14">
        <v>5.8823529411760003</v>
      </c>
      <c r="L1115" s="23">
        <v>17.647058823529001</v>
      </c>
    </row>
    <row r="1116" spans="2:12" ht="25" x14ac:dyDescent="0.3">
      <c r="E1116" s="3" t="s">
        <v>559</v>
      </c>
      <c r="F1116" s="4"/>
      <c r="G1116" s="5">
        <v>60</v>
      </c>
      <c r="H1116" s="27">
        <v>20</v>
      </c>
      <c r="I1116" s="14">
        <v>43.333333333333002</v>
      </c>
      <c r="J1116" s="14">
        <v>16.666666666666998</v>
      </c>
      <c r="K1116" s="14">
        <v>1.666666666667</v>
      </c>
      <c r="L1116" s="23">
        <v>18.333333333333002</v>
      </c>
    </row>
    <row r="1117" spans="2:12" ht="25" x14ac:dyDescent="0.3">
      <c r="E1117" s="3" t="s">
        <v>560</v>
      </c>
      <c r="F1117" s="4"/>
      <c r="G1117" s="5">
        <v>10</v>
      </c>
      <c r="H1117" s="27">
        <v>40</v>
      </c>
      <c r="I1117" s="14">
        <v>50</v>
      </c>
      <c r="J1117" s="14">
        <v>10</v>
      </c>
      <c r="K1117" s="16">
        <v>0</v>
      </c>
      <c r="L1117" s="24">
        <v>0</v>
      </c>
    </row>
    <row r="1118" spans="2:12" ht="25" x14ac:dyDescent="0.3">
      <c r="E1118" s="52" t="s">
        <v>561</v>
      </c>
      <c r="F1118" s="48"/>
      <c r="G1118" s="49">
        <v>118</v>
      </c>
      <c r="H1118" s="70">
        <v>21.186440677966001</v>
      </c>
      <c r="I1118" s="45">
        <v>39.830508474576</v>
      </c>
      <c r="J1118" s="45">
        <v>21.186440677966001</v>
      </c>
      <c r="K1118" s="45">
        <v>2.542372881356</v>
      </c>
      <c r="L1118" s="74">
        <v>15.254237288136</v>
      </c>
    </row>
    <row r="1120" spans="2:12" x14ac:dyDescent="0.3">
      <c r="B1120" s="35" t="str">
        <f xml:space="preserve"> HYPERLINK("#'目次'!B19", "[13]")</f>
        <v>[13]</v>
      </c>
      <c r="C1120" s="25" t="s">
        <v>14</v>
      </c>
    </row>
    <row r="1123" spans="3:14" x14ac:dyDescent="0.3">
      <c r="C1123" s="25" t="s">
        <v>564</v>
      </c>
    </row>
    <row r="1124" spans="3:14" ht="25" x14ac:dyDescent="0.3">
      <c r="E1124" s="95"/>
      <c r="F1124" s="96"/>
      <c r="G1124" s="37" t="s">
        <v>16</v>
      </c>
      <c r="H1124" s="41" t="s">
        <v>17</v>
      </c>
      <c r="I1124" s="18" t="s">
        <v>18</v>
      </c>
      <c r="J1124" s="18" t="s">
        <v>19</v>
      </c>
      <c r="K1124" s="18" t="s">
        <v>20</v>
      </c>
      <c r="L1124" s="18" t="s">
        <v>21</v>
      </c>
      <c r="M1124" s="18" t="s">
        <v>22</v>
      </c>
      <c r="N1124" s="34" t="s">
        <v>23</v>
      </c>
    </row>
    <row r="1125" spans="3:14" x14ac:dyDescent="0.3">
      <c r="E1125" s="97"/>
      <c r="F1125" s="98"/>
      <c r="G1125" s="40"/>
      <c r="H1125" s="36"/>
      <c r="I1125" s="19"/>
      <c r="J1125" s="19"/>
      <c r="K1125" s="19"/>
      <c r="L1125" s="19"/>
      <c r="M1125" s="19"/>
      <c r="N1125" s="39"/>
    </row>
    <row r="1126" spans="3:14" x14ac:dyDescent="0.3">
      <c r="E1126" s="54" t="s">
        <v>16</v>
      </c>
      <c r="F1126" s="50"/>
      <c r="G1126" s="38">
        <v>55336</v>
      </c>
      <c r="H1126" s="26">
        <v>18.472603729941</v>
      </c>
      <c r="I1126" s="26">
        <v>34.657365910076997</v>
      </c>
      <c r="J1126" s="26">
        <v>25.251192713603999</v>
      </c>
      <c r="K1126" s="26">
        <v>12.689749891570999</v>
      </c>
      <c r="L1126" s="26">
        <v>6.8562960821169998</v>
      </c>
      <c r="M1126" s="26">
        <v>1.626427642041</v>
      </c>
      <c r="N1126" s="60">
        <v>0.44636403064899999</v>
      </c>
    </row>
    <row r="1127" spans="3:14" ht="25" x14ac:dyDescent="0.3">
      <c r="E1127" s="3" t="s">
        <v>565</v>
      </c>
      <c r="F1127" s="4"/>
      <c r="G1127" s="29">
        <v>81</v>
      </c>
      <c r="H1127" s="55">
        <v>20.987654320988</v>
      </c>
      <c r="I1127" s="22">
        <v>34.567901234567998</v>
      </c>
      <c r="J1127" s="22">
        <v>27.16049382716</v>
      </c>
      <c r="K1127" s="22">
        <v>8.6419753086419995</v>
      </c>
      <c r="L1127" s="22">
        <v>7.4074074074069998</v>
      </c>
      <c r="M1127" s="22">
        <v>1.2345679012349999</v>
      </c>
      <c r="N1127" s="72">
        <v>0</v>
      </c>
    </row>
    <row r="1128" spans="3:14" ht="25" x14ac:dyDescent="0.3">
      <c r="E1128" s="3" t="s">
        <v>566</v>
      </c>
      <c r="F1128" s="4"/>
      <c r="G1128" s="5">
        <v>58</v>
      </c>
      <c r="H1128" s="27">
        <v>18.965517241379001</v>
      </c>
      <c r="I1128" s="14">
        <v>18.965517241379001</v>
      </c>
      <c r="J1128" s="14">
        <v>32.758620689654997</v>
      </c>
      <c r="K1128" s="14">
        <v>17.241379310345</v>
      </c>
      <c r="L1128" s="14">
        <v>10.344827586207</v>
      </c>
      <c r="M1128" s="14">
        <v>1.7241379310339999</v>
      </c>
      <c r="N1128" s="24">
        <v>0</v>
      </c>
    </row>
    <row r="1129" spans="3:14" ht="25" x14ac:dyDescent="0.3">
      <c r="E1129" s="3" t="s">
        <v>567</v>
      </c>
      <c r="F1129" s="4"/>
      <c r="G1129" s="5">
        <v>128</v>
      </c>
      <c r="H1129" s="27">
        <v>15.625</v>
      </c>
      <c r="I1129" s="14">
        <v>34.375</v>
      </c>
      <c r="J1129" s="14">
        <v>24.21875</v>
      </c>
      <c r="K1129" s="14">
        <v>18.75</v>
      </c>
      <c r="L1129" s="14">
        <v>7.03125</v>
      </c>
      <c r="M1129" s="16">
        <v>0</v>
      </c>
      <c r="N1129" s="24">
        <v>0</v>
      </c>
    </row>
    <row r="1130" spans="3:14" ht="25" x14ac:dyDescent="0.3">
      <c r="E1130" s="3" t="s">
        <v>568</v>
      </c>
      <c r="F1130" s="4"/>
      <c r="G1130" s="5">
        <v>132</v>
      </c>
      <c r="H1130" s="27">
        <v>9.0909090909089993</v>
      </c>
      <c r="I1130" s="14">
        <v>23.484848484848001</v>
      </c>
      <c r="J1130" s="14">
        <v>34.090909090909001</v>
      </c>
      <c r="K1130" s="14">
        <v>18.939393939394002</v>
      </c>
      <c r="L1130" s="14">
        <v>13.636363636364001</v>
      </c>
      <c r="M1130" s="14">
        <v>0.75757575757600004</v>
      </c>
      <c r="N1130" s="24">
        <v>0</v>
      </c>
    </row>
    <row r="1131" spans="3:14" ht="25" x14ac:dyDescent="0.3">
      <c r="E1131" s="3" t="s">
        <v>569</v>
      </c>
      <c r="F1131" s="4"/>
      <c r="G1131" s="5">
        <v>50</v>
      </c>
      <c r="H1131" s="27">
        <v>8</v>
      </c>
      <c r="I1131" s="14">
        <v>22</v>
      </c>
      <c r="J1131" s="14">
        <v>26</v>
      </c>
      <c r="K1131" s="14">
        <v>28</v>
      </c>
      <c r="L1131" s="14">
        <v>14</v>
      </c>
      <c r="M1131" s="14">
        <v>2</v>
      </c>
      <c r="N1131" s="24">
        <v>0</v>
      </c>
    </row>
    <row r="1132" spans="3:14" ht="25" x14ac:dyDescent="0.3">
      <c r="E1132" s="3" t="s">
        <v>570</v>
      </c>
      <c r="F1132" s="4"/>
      <c r="G1132" s="5">
        <v>50</v>
      </c>
      <c r="H1132" s="27">
        <v>28</v>
      </c>
      <c r="I1132" s="14">
        <v>16</v>
      </c>
      <c r="J1132" s="14">
        <v>26</v>
      </c>
      <c r="K1132" s="14">
        <v>14</v>
      </c>
      <c r="L1132" s="14">
        <v>14</v>
      </c>
      <c r="M1132" s="14">
        <v>2</v>
      </c>
      <c r="N1132" s="24">
        <v>0</v>
      </c>
    </row>
    <row r="1133" spans="3:14" ht="25" x14ac:dyDescent="0.3">
      <c r="E1133" s="3" t="s">
        <v>571</v>
      </c>
      <c r="F1133" s="4"/>
      <c r="G1133" s="5">
        <v>40</v>
      </c>
      <c r="H1133" s="27">
        <v>10</v>
      </c>
      <c r="I1133" s="14">
        <v>37.5</v>
      </c>
      <c r="J1133" s="14">
        <v>32.5</v>
      </c>
      <c r="K1133" s="14">
        <v>7.5</v>
      </c>
      <c r="L1133" s="14">
        <v>10</v>
      </c>
      <c r="M1133" s="14">
        <v>2.5</v>
      </c>
      <c r="N1133" s="24">
        <v>0</v>
      </c>
    </row>
    <row r="1134" spans="3:14" ht="25" x14ac:dyDescent="0.3">
      <c r="E1134" s="3" t="s">
        <v>572</v>
      </c>
      <c r="F1134" s="4"/>
      <c r="G1134" s="5">
        <v>92</v>
      </c>
      <c r="H1134" s="27">
        <v>8.6956521739130004</v>
      </c>
      <c r="I1134" s="14">
        <v>21.739130434783</v>
      </c>
      <c r="J1134" s="14">
        <v>31.521739130435002</v>
      </c>
      <c r="K1134" s="14">
        <v>23.913043478260999</v>
      </c>
      <c r="L1134" s="14">
        <v>14.130434782609001</v>
      </c>
      <c r="M1134" s="16">
        <v>0</v>
      </c>
      <c r="N1134" s="24">
        <v>0</v>
      </c>
    </row>
    <row r="1135" spans="3:14" ht="25" x14ac:dyDescent="0.3">
      <c r="E1135" s="3" t="s">
        <v>573</v>
      </c>
      <c r="F1135" s="4"/>
      <c r="G1135" s="5">
        <v>56</v>
      </c>
      <c r="H1135" s="27">
        <v>12.5</v>
      </c>
      <c r="I1135" s="14">
        <v>28.571428571428999</v>
      </c>
      <c r="J1135" s="14">
        <v>33.928571428570997</v>
      </c>
      <c r="K1135" s="14">
        <v>19.642857142857</v>
      </c>
      <c r="L1135" s="14">
        <v>5.3571428571429998</v>
      </c>
      <c r="M1135" s="16">
        <v>0</v>
      </c>
      <c r="N1135" s="24">
        <v>0</v>
      </c>
    </row>
    <row r="1136" spans="3:14" ht="25" x14ac:dyDescent="0.3">
      <c r="E1136" s="3" t="s">
        <v>574</v>
      </c>
      <c r="F1136" s="4"/>
      <c r="G1136" s="5">
        <v>2</v>
      </c>
      <c r="H1136" s="30">
        <v>0</v>
      </c>
      <c r="I1136" s="16">
        <v>0</v>
      </c>
      <c r="J1136" s="16">
        <v>0</v>
      </c>
      <c r="K1136" s="14">
        <v>50</v>
      </c>
      <c r="L1136" s="14">
        <v>50</v>
      </c>
      <c r="M1136" s="16">
        <v>0</v>
      </c>
      <c r="N1136" s="24">
        <v>0</v>
      </c>
    </row>
    <row r="1137" spans="5:14" ht="25" x14ac:dyDescent="0.3">
      <c r="E1137" s="3" t="s">
        <v>575</v>
      </c>
      <c r="F1137" s="4"/>
      <c r="G1137" s="5">
        <v>213</v>
      </c>
      <c r="H1137" s="27">
        <v>15.023474178403999</v>
      </c>
      <c r="I1137" s="14">
        <v>31.924882629108001</v>
      </c>
      <c r="J1137" s="14">
        <v>26.760563380282001</v>
      </c>
      <c r="K1137" s="14">
        <v>17.370892018778999</v>
      </c>
      <c r="L1137" s="14">
        <v>7.9812206572770004</v>
      </c>
      <c r="M1137" s="14">
        <v>0.93896713615000005</v>
      </c>
      <c r="N1137" s="24">
        <v>0</v>
      </c>
    </row>
    <row r="1138" spans="5:14" ht="25" x14ac:dyDescent="0.3">
      <c r="E1138" s="3" t="s">
        <v>576</v>
      </c>
      <c r="F1138" s="4"/>
      <c r="G1138" s="5">
        <v>474</v>
      </c>
      <c r="H1138" s="27">
        <v>19.831223628692001</v>
      </c>
      <c r="I1138" s="14">
        <v>28.481012658228</v>
      </c>
      <c r="J1138" s="14">
        <v>26.160337552743002</v>
      </c>
      <c r="K1138" s="14">
        <v>15.611814345992</v>
      </c>
      <c r="L1138" s="14">
        <v>8.6497890295360005</v>
      </c>
      <c r="M1138" s="14">
        <v>1.2658227848100001</v>
      </c>
      <c r="N1138" s="24">
        <v>0</v>
      </c>
    </row>
    <row r="1139" spans="5:14" ht="25" x14ac:dyDescent="0.3">
      <c r="E1139" s="3" t="s">
        <v>577</v>
      </c>
      <c r="F1139" s="4"/>
      <c r="G1139" s="5">
        <v>461</v>
      </c>
      <c r="H1139" s="27">
        <v>17.787418655098001</v>
      </c>
      <c r="I1139" s="14">
        <v>28.416485900217001</v>
      </c>
      <c r="J1139" s="14">
        <v>31.887201735358001</v>
      </c>
      <c r="K1139" s="14">
        <v>11.279826464208</v>
      </c>
      <c r="L1139" s="14">
        <v>9.7613882863340002</v>
      </c>
      <c r="M1139" s="14">
        <v>0.43383947939299999</v>
      </c>
      <c r="N1139" s="23">
        <v>0.43383947939299999</v>
      </c>
    </row>
    <row r="1140" spans="5:14" ht="25" x14ac:dyDescent="0.3">
      <c r="E1140" s="3" t="s">
        <v>578</v>
      </c>
      <c r="F1140" s="4"/>
      <c r="G1140" s="5">
        <v>887</v>
      </c>
      <c r="H1140" s="27">
        <v>14.543404735061999</v>
      </c>
      <c r="I1140" s="14">
        <v>26.268320180383</v>
      </c>
      <c r="J1140" s="14">
        <v>30.890642615558001</v>
      </c>
      <c r="K1140" s="14">
        <v>14.881623449831</v>
      </c>
      <c r="L1140" s="14">
        <v>12.06313416009</v>
      </c>
      <c r="M1140" s="14">
        <v>1.2401352874860001</v>
      </c>
      <c r="N1140" s="23">
        <v>0.11273957159</v>
      </c>
    </row>
    <row r="1141" spans="5:14" ht="25" x14ac:dyDescent="0.3">
      <c r="E1141" s="3" t="s">
        <v>579</v>
      </c>
      <c r="F1141" s="4"/>
      <c r="G1141" s="5">
        <v>900</v>
      </c>
      <c r="H1141" s="27">
        <v>14</v>
      </c>
      <c r="I1141" s="14">
        <v>27</v>
      </c>
      <c r="J1141" s="14">
        <v>30.555555555556001</v>
      </c>
      <c r="K1141" s="14">
        <v>16.555555555556001</v>
      </c>
      <c r="L1141" s="14">
        <v>11.111111111111001</v>
      </c>
      <c r="M1141" s="14">
        <v>0.66666666666700003</v>
      </c>
      <c r="N1141" s="23">
        <v>0.111111111111</v>
      </c>
    </row>
    <row r="1142" spans="5:14" ht="25" x14ac:dyDescent="0.3">
      <c r="E1142" s="3" t="s">
        <v>580</v>
      </c>
      <c r="F1142" s="4"/>
      <c r="G1142" s="5">
        <v>506</v>
      </c>
      <c r="H1142" s="27">
        <v>13.438735177866</v>
      </c>
      <c r="I1142" s="14">
        <v>29.249011857707998</v>
      </c>
      <c r="J1142" s="14">
        <v>28.260869565217</v>
      </c>
      <c r="K1142" s="14">
        <v>16.00790513834</v>
      </c>
      <c r="L1142" s="14">
        <v>11.857707509880999</v>
      </c>
      <c r="M1142" s="14">
        <v>0.98814229248999996</v>
      </c>
      <c r="N1142" s="23">
        <v>0.19762845849800001</v>
      </c>
    </row>
    <row r="1143" spans="5:14" ht="25" x14ac:dyDescent="0.3">
      <c r="E1143" s="3" t="s">
        <v>581</v>
      </c>
      <c r="F1143" s="4"/>
      <c r="G1143" s="5">
        <v>338</v>
      </c>
      <c r="H1143" s="27">
        <v>21.597633136094998</v>
      </c>
      <c r="I1143" s="14">
        <v>29.881656804734</v>
      </c>
      <c r="J1143" s="14">
        <v>26.331360946745999</v>
      </c>
      <c r="K1143" s="14">
        <v>13.01775147929</v>
      </c>
      <c r="L1143" s="14">
        <v>8.2840236686389996</v>
      </c>
      <c r="M1143" s="14">
        <v>0.59171597633100004</v>
      </c>
      <c r="N1143" s="23">
        <v>0.29585798816600001</v>
      </c>
    </row>
    <row r="1144" spans="5:14" ht="25" x14ac:dyDescent="0.3">
      <c r="E1144" s="3" t="s">
        <v>582</v>
      </c>
      <c r="F1144" s="4"/>
      <c r="G1144" s="5">
        <v>448</v>
      </c>
      <c r="H1144" s="27">
        <v>16.071428571428999</v>
      </c>
      <c r="I1144" s="14">
        <v>27.455357142857</v>
      </c>
      <c r="J1144" s="14">
        <v>31.473214285714</v>
      </c>
      <c r="K1144" s="14">
        <v>14.955357142857</v>
      </c>
      <c r="L1144" s="14">
        <v>9.8214285714289993</v>
      </c>
      <c r="M1144" s="16">
        <v>0</v>
      </c>
      <c r="N1144" s="23">
        <v>0.22321428571400001</v>
      </c>
    </row>
    <row r="1145" spans="5:14" ht="25" x14ac:dyDescent="0.3">
      <c r="E1145" s="3" t="s">
        <v>583</v>
      </c>
      <c r="F1145" s="4"/>
      <c r="G1145" s="5">
        <v>636</v>
      </c>
      <c r="H1145" s="27">
        <v>16.194968553458999</v>
      </c>
      <c r="I1145" s="14">
        <v>27.672955974842999</v>
      </c>
      <c r="J1145" s="14">
        <v>31.761006289308</v>
      </c>
      <c r="K1145" s="14">
        <v>14.622641509434001</v>
      </c>
      <c r="L1145" s="14">
        <v>8.4905660377360004</v>
      </c>
      <c r="M1145" s="14">
        <v>1.100628930818</v>
      </c>
      <c r="N1145" s="23">
        <v>0.157232704403</v>
      </c>
    </row>
    <row r="1146" spans="5:14" ht="25" x14ac:dyDescent="0.3">
      <c r="E1146" s="3" t="s">
        <v>584</v>
      </c>
      <c r="F1146" s="4"/>
      <c r="G1146" s="5">
        <v>586</v>
      </c>
      <c r="H1146" s="27">
        <v>12.116040955631</v>
      </c>
      <c r="I1146" s="14">
        <v>26.621160409556001</v>
      </c>
      <c r="J1146" s="14">
        <v>31.058020477816001</v>
      </c>
      <c r="K1146" s="14">
        <v>15.699658703072</v>
      </c>
      <c r="L1146" s="14">
        <v>13.481228668942</v>
      </c>
      <c r="M1146" s="14">
        <v>1.0238907849829999</v>
      </c>
      <c r="N1146" s="24">
        <v>0</v>
      </c>
    </row>
    <row r="1147" spans="5:14" ht="25" x14ac:dyDescent="0.3">
      <c r="E1147" s="3" t="s">
        <v>585</v>
      </c>
      <c r="F1147" s="4"/>
      <c r="G1147" s="5">
        <v>112</v>
      </c>
      <c r="H1147" s="27">
        <v>14.285714285714</v>
      </c>
      <c r="I1147" s="14">
        <v>28.571428571428999</v>
      </c>
      <c r="J1147" s="14">
        <v>21.428571428571001</v>
      </c>
      <c r="K1147" s="14">
        <v>17.857142857143</v>
      </c>
      <c r="L1147" s="14">
        <v>16.964285714286</v>
      </c>
      <c r="M1147" s="14">
        <v>0.89285714285700002</v>
      </c>
      <c r="N1147" s="24">
        <v>0</v>
      </c>
    </row>
    <row r="1148" spans="5:14" ht="25" x14ac:dyDescent="0.3">
      <c r="E1148" s="3" t="s">
        <v>586</v>
      </c>
      <c r="F1148" s="4"/>
      <c r="G1148" s="5">
        <v>1136</v>
      </c>
      <c r="H1148" s="27">
        <v>15.140845070423</v>
      </c>
      <c r="I1148" s="14">
        <v>27.288732394366001</v>
      </c>
      <c r="J1148" s="14">
        <v>29.049295774648002</v>
      </c>
      <c r="K1148" s="14">
        <v>15.492957746479</v>
      </c>
      <c r="L1148" s="14">
        <v>11.531690140845001</v>
      </c>
      <c r="M1148" s="14">
        <v>1.3204225352109999</v>
      </c>
      <c r="N1148" s="23">
        <v>0.176056338028</v>
      </c>
    </row>
    <row r="1149" spans="5:14" ht="25" x14ac:dyDescent="0.3">
      <c r="E1149" s="3" t="s">
        <v>587</v>
      </c>
      <c r="F1149" s="4"/>
      <c r="G1149" s="5">
        <v>1411</v>
      </c>
      <c r="H1149" s="27">
        <v>21.545003543585999</v>
      </c>
      <c r="I1149" s="14">
        <v>31.183557760454001</v>
      </c>
      <c r="J1149" s="14">
        <v>26.009922041106002</v>
      </c>
      <c r="K1149" s="14">
        <v>13.394755492558</v>
      </c>
      <c r="L1149" s="14">
        <v>6.7328136073709999</v>
      </c>
      <c r="M1149" s="14">
        <v>1.0630758327430001</v>
      </c>
      <c r="N1149" s="23">
        <v>7.0871722183000002E-2</v>
      </c>
    </row>
    <row r="1150" spans="5:14" ht="25" x14ac:dyDescent="0.3">
      <c r="E1150" s="3" t="s">
        <v>588</v>
      </c>
      <c r="F1150" s="4"/>
      <c r="G1150" s="5">
        <v>1431</v>
      </c>
      <c r="H1150" s="27">
        <v>18.588399720475</v>
      </c>
      <c r="I1150" s="14">
        <v>30.328441649196002</v>
      </c>
      <c r="J1150" s="14">
        <v>27.393431167016001</v>
      </c>
      <c r="K1150" s="14">
        <v>13.766596785465</v>
      </c>
      <c r="L1150" s="14">
        <v>8.595387840671</v>
      </c>
      <c r="M1150" s="14">
        <v>1.118099231307</v>
      </c>
      <c r="N1150" s="23">
        <v>0.20964360587</v>
      </c>
    </row>
    <row r="1151" spans="5:14" ht="25" x14ac:dyDescent="0.3">
      <c r="E1151" s="3" t="s">
        <v>589</v>
      </c>
      <c r="F1151" s="4"/>
      <c r="G1151" s="5">
        <v>2063</v>
      </c>
      <c r="H1151" s="27">
        <v>16.190014541928999</v>
      </c>
      <c r="I1151" s="14">
        <v>29.374697043141001</v>
      </c>
      <c r="J1151" s="14">
        <v>27.484246243335001</v>
      </c>
      <c r="K1151" s="14">
        <v>16.141541444497999</v>
      </c>
      <c r="L1151" s="14">
        <v>9.4037809015999994</v>
      </c>
      <c r="M1151" s="14">
        <v>1.2118274357729999</v>
      </c>
      <c r="N1151" s="23">
        <v>0.193892389724</v>
      </c>
    </row>
    <row r="1152" spans="5:14" ht="25" x14ac:dyDescent="0.3">
      <c r="E1152" s="3" t="s">
        <v>590</v>
      </c>
      <c r="F1152" s="4"/>
      <c r="G1152" s="5">
        <v>2544</v>
      </c>
      <c r="H1152" s="27">
        <v>15.015723270440001</v>
      </c>
      <c r="I1152" s="14">
        <v>29.874213836477999</v>
      </c>
      <c r="J1152" s="14">
        <v>26.886792452830001</v>
      </c>
      <c r="K1152" s="14">
        <v>17.138364779873999</v>
      </c>
      <c r="L1152" s="14">
        <v>9.8663522012579996</v>
      </c>
      <c r="M1152" s="14">
        <v>1.139937106918</v>
      </c>
      <c r="N1152" s="23">
        <v>7.8616352200999995E-2</v>
      </c>
    </row>
    <row r="1153" spans="5:14" ht="25" x14ac:dyDescent="0.3">
      <c r="E1153" s="3" t="s">
        <v>591</v>
      </c>
      <c r="F1153" s="4"/>
      <c r="G1153" s="5">
        <v>1563</v>
      </c>
      <c r="H1153" s="27">
        <v>15.163147792706001</v>
      </c>
      <c r="I1153" s="14">
        <v>31.285988483684999</v>
      </c>
      <c r="J1153" s="14">
        <v>26.999360204734</v>
      </c>
      <c r="K1153" s="14">
        <v>16.186820217529998</v>
      </c>
      <c r="L1153" s="14">
        <v>8.8291746641070006</v>
      </c>
      <c r="M1153" s="14">
        <v>1.27959053103</v>
      </c>
      <c r="N1153" s="23">
        <v>0.25591810620599997</v>
      </c>
    </row>
    <row r="1154" spans="5:14" ht="25" x14ac:dyDescent="0.3">
      <c r="E1154" s="3" t="s">
        <v>592</v>
      </c>
      <c r="F1154" s="4"/>
      <c r="G1154" s="5">
        <v>1085</v>
      </c>
      <c r="H1154" s="27">
        <v>20.552995391705</v>
      </c>
      <c r="I1154" s="14">
        <v>31.059907834101001</v>
      </c>
      <c r="J1154" s="14">
        <v>25.529953917050999</v>
      </c>
      <c r="K1154" s="14">
        <v>13.824884792627</v>
      </c>
      <c r="L1154" s="14">
        <v>7.7419354838709999</v>
      </c>
      <c r="M1154" s="14">
        <v>0.92165898617499997</v>
      </c>
      <c r="N1154" s="23">
        <v>0.36866359447000002</v>
      </c>
    </row>
    <row r="1155" spans="5:14" ht="25" x14ac:dyDescent="0.3">
      <c r="E1155" s="3" t="s">
        <v>593</v>
      </c>
      <c r="F1155" s="4"/>
      <c r="G1155" s="5">
        <v>1253</v>
      </c>
      <c r="H1155" s="27">
        <v>18.515562649641002</v>
      </c>
      <c r="I1155" s="14">
        <v>32.881085395051997</v>
      </c>
      <c r="J1155" s="14">
        <v>25.059856344772999</v>
      </c>
      <c r="K1155" s="14">
        <v>14.046288906624</v>
      </c>
      <c r="L1155" s="14">
        <v>7.741420590583</v>
      </c>
      <c r="M1155" s="14">
        <v>1.596169193935</v>
      </c>
      <c r="N1155" s="23">
        <v>0.15961691939299999</v>
      </c>
    </row>
    <row r="1156" spans="5:14" ht="25" x14ac:dyDescent="0.3">
      <c r="E1156" s="3" t="s">
        <v>594</v>
      </c>
      <c r="F1156" s="4"/>
      <c r="G1156" s="5">
        <v>1769</v>
      </c>
      <c r="H1156" s="27">
        <v>16.95873374788</v>
      </c>
      <c r="I1156" s="14">
        <v>31.317128321085001</v>
      </c>
      <c r="J1156" s="14">
        <v>27.416619559072998</v>
      </c>
      <c r="K1156" s="14">
        <v>14.867156585642</v>
      </c>
      <c r="L1156" s="14">
        <v>8.3663086489539999</v>
      </c>
      <c r="M1156" s="14">
        <v>0.84793668739399997</v>
      </c>
      <c r="N1156" s="23">
        <v>0.22611644997200001</v>
      </c>
    </row>
    <row r="1157" spans="5:14" ht="25" x14ac:dyDescent="0.3">
      <c r="E1157" s="3" t="s">
        <v>595</v>
      </c>
      <c r="F1157" s="4"/>
      <c r="G1157" s="5">
        <v>1739</v>
      </c>
      <c r="H1157" s="27">
        <v>14.606095457159</v>
      </c>
      <c r="I1157" s="14">
        <v>28.522139160437</v>
      </c>
      <c r="J1157" s="14">
        <v>27.659574468085001</v>
      </c>
      <c r="K1157" s="14">
        <v>18.113858539390002</v>
      </c>
      <c r="L1157" s="14">
        <v>9.4882116158710001</v>
      </c>
      <c r="M1157" s="14">
        <v>1.437607820587</v>
      </c>
      <c r="N1157" s="23">
        <v>0.17251293846999999</v>
      </c>
    </row>
    <row r="1158" spans="5:14" ht="25" x14ac:dyDescent="0.3">
      <c r="E1158" s="3" t="s">
        <v>596</v>
      </c>
      <c r="F1158" s="4"/>
      <c r="G1158" s="5">
        <v>332</v>
      </c>
      <c r="H1158" s="27">
        <v>12.951807228916</v>
      </c>
      <c r="I1158" s="14">
        <v>22.590361445783</v>
      </c>
      <c r="J1158" s="14">
        <v>27.409638554217</v>
      </c>
      <c r="K1158" s="14">
        <v>18.072289156627001</v>
      </c>
      <c r="L1158" s="14">
        <v>16.265060240964001</v>
      </c>
      <c r="M1158" s="14">
        <v>2.409638554217</v>
      </c>
      <c r="N1158" s="23">
        <v>0.30120481927699999</v>
      </c>
    </row>
    <row r="1159" spans="5:14" ht="25" x14ac:dyDescent="0.3">
      <c r="E1159" s="3" t="s">
        <v>597</v>
      </c>
      <c r="F1159" s="4"/>
      <c r="G1159" s="5">
        <v>2921</v>
      </c>
      <c r="H1159" s="27">
        <v>16.706607326257998</v>
      </c>
      <c r="I1159" s="14">
        <v>30.366312906539001</v>
      </c>
      <c r="J1159" s="14">
        <v>27.353646011639999</v>
      </c>
      <c r="K1159" s="14">
        <v>15.645326942828</v>
      </c>
      <c r="L1159" s="14">
        <v>8.9010612803830007</v>
      </c>
      <c r="M1159" s="14">
        <v>1.027045532352</v>
      </c>
      <c r="N1159" s="24">
        <v>0</v>
      </c>
    </row>
    <row r="1160" spans="5:14" ht="25" x14ac:dyDescent="0.3">
      <c r="E1160" s="3" t="s">
        <v>598</v>
      </c>
      <c r="F1160" s="4"/>
      <c r="G1160" s="5">
        <v>3108</v>
      </c>
      <c r="H1160" s="27">
        <v>23.648648648649001</v>
      </c>
      <c r="I1160" s="14">
        <v>35.778635778636001</v>
      </c>
      <c r="J1160" s="14">
        <v>22.522522522523001</v>
      </c>
      <c r="K1160" s="14">
        <v>10.553410553411</v>
      </c>
      <c r="L1160" s="14">
        <v>5.5662805662809998</v>
      </c>
      <c r="M1160" s="14">
        <v>1.4157014157009999</v>
      </c>
      <c r="N1160" s="23">
        <v>0.51480051480099998</v>
      </c>
    </row>
    <row r="1161" spans="5:14" ht="25" x14ac:dyDescent="0.3">
      <c r="E1161" s="3" t="s">
        <v>599</v>
      </c>
      <c r="F1161" s="4"/>
      <c r="G1161" s="5">
        <v>2823</v>
      </c>
      <c r="H1161" s="27">
        <v>19.022316684378001</v>
      </c>
      <c r="I1161" s="14">
        <v>33.581296493091997</v>
      </c>
      <c r="J1161" s="14">
        <v>26.709174636911001</v>
      </c>
      <c r="K1161" s="14">
        <v>12.610697839178</v>
      </c>
      <c r="L1161" s="14">
        <v>6.0219624512929997</v>
      </c>
      <c r="M1161" s="14">
        <v>1.771165426851</v>
      </c>
      <c r="N1161" s="23">
        <v>0.283386468296</v>
      </c>
    </row>
    <row r="1162" spans="5:14" ht="25" x14ac:dyDescent="0.3">
      <c r="E1162" s="3" t="s">
        <v>600</v>
      </c>
      <c r="F1162" s="4"/>
      <c r="G1162" s="5">
        <v>3554</v>
      </c>
      <c r="H1162" s="27">
        <v>16.910523353967001</v>
      </c>
      <c r="I1162" s="14">
        <v>33.061339335958998</v>
      </c>
      <c r="J1162" s="14">
        <v>25.49240292628</v>
      </c>
      <c r="K1162" s="14">
        <v>14.237478897017001</v>
      </c>
      <c r="L1162" s="14">
        <v>7.8503095104109999</v>
      </c>
      <c r="M1162" s="14">
        <v>1.9977490151940001</v>
      </c>
      <c r="N1162" s="23">
        <v>0.450196961171</v>
      </c>
    </row>
    <row r="1163" spans="5:14" ht="25" x14ac:dyDescent="0.3">
      <c r="E1163" s="3" t="s">
        <v>601</v>
      </c>
      <c r="F1163" s="4"/>
      <c r="G1163" s="5">
        <v>3686</v>
      </c>
      <c r="H1163" s="27">
        <v>15.762344004340999</v>
      </c>
      <c r="I1163" s="14">
        <v>32.935431361909998</v>
      </c>
      <c r="J1163" s="14">
        <v>26.207270754204998</v>
      </c>
      <c r="K1163" s="14">
        <v>14.59576776994</v>
      </c>
      <c r="L1163" s="14">
        <v>9.0070537167660003</v>
      </c>
      <c r="M1163" s="14">
        <v>1.302224633749</v>
      </c>
      <c r="N1163" s="23">
        <v>0.18990775908800001</v>
      </c>
    </row>
    <row r="1164" spans="5:14" ht="25" x14ac:dyDescent="0.3">
      <c r="E1164" s="3" t="s">
        <v>602</v>
      </c>
      <c r="F1164" s="4"/>
      <c r="G1164" s="5">
        <v>2454</v>
      </c>
      <c r="H1164" s="27">
        <v>16.299918500406999</v>
      </c>
      <c r="I1164" s="14">
        <v>35.044824775876002</v>
      </c>
      <c r="J1164" s="14">
        <v>23.920130399348</v>
      </c>
      <c r="K1164" s="14">
        <v>14.792176039119999</v>
      </c>
      <c r="L1164" s="14">
        <v>7.9462102689489997</v>
      </c>
      <c r="M1164" s="14">
        <v>1.792991035045</v>
      </c>
      <c r="N1164" s="23">
        <v>0.20374898125499999</v>
      </c>
    </row>
    <row r="1165" spans="5:14" ht="25" x14ac:dyDescent="0.3">
      <c r="E1165" s="3" t="s">
        <v>603</v>
      </c>
      <c r="F1165" s="4"/>
      <c r="G1165" s="5">
        <v>1870</v>
      </c>
      <c r="H1165" s="27">
        <v>23.529411764706001</v>
      </c>
      <c r="I1165" s="14">
        <v>33.957219251337001</v>
      </c>
      <c r="J1165" s="14">
        <v>23.582887700535</v>
      </c>
      <c r="K1165" s="14">
        <v>10.267379679144</v>
      </c>
      <c r="L1165" s="14">
        <v>7.0053475935830001</v>
      </c>
      <c r="M1165" s="14">
        <v>1.229946524064</v>
      </c>
      <c r="N1165" s="23">
        <v>0.42780748663099999</v>
      </c>
    </row>
    <row r="1166" spans="5:14" ht="25" x14ac:dyDescent="0.3">
      <c r="E1166" s="3" t="s">
        <v>604</v>
      </c>
      <c r="F1166" s="4"/>
      <c r="G1166" s="5">
        <v>2145</v>
      </c>
      <c r="H1166" s="27">
        <v>19.953379953380001</v>
      </c>
      <c r="I1166" s="14">
        <v>36.037296037296002</v>
      </c>
      <c r="J1166" s="14">
        <v>24.102564102563999</v>
      </c>
      <c r="K1166" s="14">
        <v>12.074592074591999</v>
      </c>
      <c r="L1166" s="14">
        <v>6.1072261072260003</v>
      </c>
      <c r="M1166" s="14">
        <v>1.4452214452209999</v>
      </c>
      <c r="N1166" s="23">
        <v>0.27972027972000002</v>
      </c>
    </row>
    <row r="1167" spans="5:14" ht="25" x14ac:dyDescent="0.3">
      <c r="E1167" s="3" t="s">
        <v>605</v>
      </c>
      <c r="F1167" s="4"/>
      <c r="G1167" s="5">
        <v>3172</v>
      </c>
      <c r="H1167" s="27">
        <v>16.771752837327</v>
      </c>
      <c r="I1167" s="14">
        <v>34.457755359395001</v>
      </c>
      <c r="J1167" s="14">
        <v>26.008827238335002</v>
      </c>
      <c r="K1167" s="14">
        <v>13.398486759141999</v>
      </c>
      <c r="L1167" s="14">
        <v>7.2509457755359996</v>
      </c>
      <c r="M1167" s="14">
        <v>1.7654476670870001</v>
      </c>
      <c r="N1167" s="23">
        <v>0.34678436317799999</v>
      </c>
    </row>
    <row r="1168" spans="5:14" ht="25" x14ac:dyDescent="0.3">
      <c r="E1168" s="3" t="s">
        <v>606</v>
      </c>
      <c r="F1168" s="4"/>
      <c r="G1168" s="5">
        <v>3180</v>
      </c>
      <c r="H1168" s="27">
        <v>16.666666666666998</v>
      </c>
      <c r="I1168" s="14">
        <v>31.352201257861999</v>
      </c>
      <c r="J1168" s="14">
        <v>25.754716981131999</v>
      </c>
      <c r="K1168" s="14">
        <v>15.471698113207999</v>
      </c>
      <c r="L1168" s="14">
        <v>8.3647798742139994</v>
      </c>
      <c r="M1168" s="14">
        <v>2.0754716981130001</v>
      </c>
      <c r="N1168" s="23">
        <v>0.31446540880500001</v>
      </c>
    </row>
    <row r="1169" spans="5:14" ht="25" x14ac:dyDescent="0.3">
      <c r="E1169" s="3" t="s">
        <v>607</v>
      </c>
      <c r="F1169" s="4"/>
      <c r="G1169" s="5">
        <v>634</v>
      </c>
      <c r="H1169" s="27">
        <v>11.041009463722</v>
      </c>
      <c r="I1169" s="14">
        <v>30.283911671923999</v>
      </c>
      <c r="J1169" s="14">
        <v>23.817034700314998</v>
      </c>
      <c r="K1169" s="14">
        <v>20.347003154574001</v>
      </c>
      <c r="L1169" s="14">
        <v>13.091482649842</v>
      </c>
      <c r="M1169" s="14">
        <v>1.419558359621</v>
      </c>
      <c r="N1169" s="24">
        <v>0</v>
      </c>
    </row>
    <row r="1170" spans="5:14" ht="25" x14ac:dyDescent="0.3">
      <c r="E1170" s="3" t="s">
        <v>608</v>
      </c>
      <c r="F1170" s="4"/>
      <c r="G1170" s="5">
        <v>4747</v>
      </c>
      <c r="H1170" s="27">
        <v>18.285232778596999</v>
      </c>
      <c r="I1170" s="14">
        <v>35.180113756056002</v>
      </c>
      <c r="J1170" s="14">
        <v>25.236991784284999</v>
      </c>
      <c r="K1170" s="14">
        <v>12.702759637666</v>
      </c>
      <c r="L1170" s="14">
        <v>6.6779018327359996</v>
      </c>
      <c r="M1170" s="14">
        <v>1.516747419423</v>
      </c>
      <c r="N1170" s="23">
        <v>0.40025279123700003</v>
      </c>
    </row>
    <row r="1171" spans="5:14" ht="25" x14ac:dyDescent="0.3">
      <c r="E1171" s="3" t="s">
        <v>609</v>
      </c>
      <c r="F1171" s="4"/>
      <c r="G1171" s="5">
        <v>3271</v>
      </c>
      <c r="H1171" s="27">
        <v>22.867624579638999</v>
      </c>
      <c r="I1171" s="14">
        <v>35.12687251605</v>
      </c>
      <c r="J1171" s="14">
        <v>24.824212778966999</v>
      </c>
      <c r="K1171" s="14">
        <v>9.7217976154080006</v>
      </c>
      <c r="L1171" s="14">
        <v>5.7169061449100003</v>
      </c>
      <c r="M1171" s="14">
        <v>1.284011005809</v>
      </c>
      <c r="N1171" s="23">
        <v>0.45857535921699999</v>
      </c>
    </row>
    <row r="1172" spans="5:14" ht="25" x14ac:dyDescent="0.3">
      <c r="E1172" s="3" t="s">
        <v>610</v>
      </c>
      <c r="F1172" s="4"/>
      <c r="G1172" s="5">
        <v>3092</v>
      </c>
      <c r="H1172" s="27">
        <v>17.626131953428001</v>
      </c>
      <c r="I1172" s="14">
        <v>35.802069857696999</v>
      </c>
      <c r="J1172" s="14">
        <v>26.487710219922</v>
      </c>
      <c r="K1172" s="14">
        <v>11.513583441138</v>
      </c>
      <c r="L1172" s="14">
        <v>6.2742561448899998</v>
      </c>
      <c r="M1172" s="14">
        <v>1.5847347994829999</v>
      </c>
      <c r="N1172" s="23">
        <v>0.71151358344100002</v>
      </c>
    </row>
    <row r="1173" spans="5:14" ht="25" x14ac:dyDescent="0.3">
      <c r="E1173" s="3" t="s">
        <v>611</v>
      </c>
      <c r="F1173" s="4"/>
      <c r="G1173" s="5">
        <v>3703</v>
      </c>
      <c r="H1173" s="27">
        <v>16.203078584930999</v>
      </c>
      <c r="I1173" s="14">
        <v>35.349716446125001</v>
      </c>
      <c r="J1173" s="14">
        <v>26.059951390763999</v>
      </c>
      <c r="K1173" s="14">
        <v>12.773426951120999</v>
      </c>
      <c r="L1173" s="14">
        <v>6.6702673507970003</v>
      </c>
      <c r="M1173" s="14">
        <v>2.5654874426140002</v>
      </c>
      <c r="N1173" s="23">
        <v>0.37807183364800001</v>
      </c>
    </row>
    <row r="1174" spans="5:14" ht="25" x14ac:dyDescent="0.3">
      <c r="E1174" s="3" t="s">
        <v>612</v>
      </c>
      <c r="F1174" s="4"/>
      <c r="G1174" s="5">
        <v>3563</v>
      </c>
      <c r="H1174" s="27">
        <v>15.997754701094999</v>
      </c>
      <c r="I1174" s="14">
        <v>35.251192815044</v>
      </c>
      <c r="J1174" s="14">
        <v>25.540275049116001</v>
      </c>
      <c r="K1174" s="14">
        <v>14.145383104125999</v>
      </c>
      <c r="L1174" s="14">
        <v>6.8200954252030002</v>
      </c>
      <c r="M1174" s="14">
        <v>2.0488352511930001</v>
      </c>
      <c r="N1174" s="23">
        <v>0.196463654224</v>
      </c>
    </row>
    <row r="1175" spans="5:14" ht="25" x14ac:dyDescent="0.3">
      <c r="E1175" s="3" t="s">
        <v>613</v>
      </c>
      <c r="F1175" s="4"/>
      <c r="G1175" s="5">
        <v>2669</v>
      </c>
      <c r="H1175" s="27">
        <v>15.998501311352999</v>
      </c>
      <c r="I1175" s="14">
        <v>37.467216185837003</v>
      </c>
      <c r="J1175" s="14">
        <v>25.440239790183998</v>
      </c>
      <c r="K1175" s="14">
        <v>13.675533907830999</v>
      </c>
      <c r="L1175" s="14">
        <v>5.6950168602469997</v>
      </c>
      <c r="M1175" s="14">
        <v>1.536155863619</v>
      </c>
      <c r="N1175" s="23">
        <v>0.187336080929</v>
      </c>
    </row>
    <row r="1176" spans="5:14" ht="25" x14ac:dyDescent="0.3">
      <c r="E1176" s="3" t="s">
        <v>614</v>
      </c>
      <c r="F1176" s="4"/>
      <c r="G1176" s="5">
        <v>1847</v>
      </c>
      <c r="H1176" s="27">
        <v>23.768272874931998</v>
      </c>
      <c r="I1176" s="14">
        <v>35.192203573362001</v>
      </c>
      <c r="J1176" s="14">
        <v>23.659989171629999</v>
      </c>
      <c r="K1176" s="14">
        <v>9.2582566323769999</v>
      </c>
      <c r="L1176" s="14">
        <v>5.9556036816460001</v>
      </c>
      <c r="M1176" s="14">
        <v>1.5701136978879999</v>
      </c>
      <c r="N1176" s="23">
        <v>0.59556036816500002</v>
      </c>
    </row>
    <row r="1177" spans="5:14" ht="25" x14ac:dyDescent="0.3">
      <c r="E1177" s="3" t="s">
        <v>615</v>
      </c>
      <c r="F1177" s="4"/>
      <c r="G1177" s="5">
        <v>2337</v>
      </c>
      <c r="H1177" s="27">
        <v>18.955926401368998</v>
      </c>
      <c r="I1177" s="14">
        <v>35.943517329910001</v>
      </c>
      <c r="J1177" s="14">
        <v>26.272999572101</v>
      </c>
      <c r="K1177" s="14">
        <v>11.168164313222</v>
      </c>
      <c r="L1177" s="14">
        <v>5.947796320068</v>
      </c>
      <c r="M1177" s="14">
        <v>1.412066752246</v>
      </c>
      <c r="N1177" s="23">
        <v>0.29952931108300002</v>
      </c>
    </row>
    <row r="1178" spans="5:14" ht="25" x14ac:dyDescent="0.3">
      <c r="E1178" s="3" t="s">
        <v>616</v>
      </c>
      <c r="F1178" s="4"/>
      <c r="G1178" s="5">
        <v>3352</v>
      </c>
      <c r="H1178" s="27">
        <v>16.646778042958999</v>
      </c>
      <c r="I1178" s="14">
        <v>37.649164677804002</v>
      </c>
      <c r="J1178" s="14">
        <v>25.238663484486999</v>
      </c>
      <c r="K1178" s="14">
        <v>13.007159904534999</v>
      </c>
      <c r="L1178" s="14">
        <v>5.2207637231500001</v>
      </c>
      <c r="M1178" s="14">
        <v>1.8794749403340001</v>
      </c>
      <c r="N1178" s="23">
        <v>0.35799522673</v>
      </c>
    </row>
    <row r="1179" spans="5:14" ht="25" x14ac:dyDescent="0.3">
      <c r="E1179" s="3" t="s">
        <v>617</v>
      </c>
      <c r="F1179" s="4"/>
      <c r="G1179" s="5">
        <v>3465</v>
      </c>
      <c r="H1179" s="27">
        <v>16.132756132756001</v>
      </c>
      <c r="I1179" s="14">
        <v>34.054834054833997</v>
      </c>
      <c r="J1179" s="14">
        <v>27.301587301586999</v>
      </c>
      <c r="K1179" s="14">
        <v>14.372294372294</v>
      </c>
      <c r="L1179" s="14">
        <v>6.002886002886</v>
      </c>
      <c r="M1179" s="14">
        <v>1.731601731602</v>
      </c>
      <c r="N1179" s="23">
        <v>0.40404040404000002</v>
      </c>
    </row>
    <row r="1180" spans="5:14" ht="25" x14ac:dyDescent="0.3">
      <c r="E1180" s="3" t="s">
        <v>618</v>
      </c>
      <c r="F1180" s="4"/>
      <c r="G1180" s="5">
        <v>748</v>
      </c>
      <c r="H1180" s="27">
        <v>12.967914438503</v>
      </c>
      <c r="I1180" s="14">
        <v>32.754010695186999</v>
      </c>
      <c r="J1180" s="14">
        <v>22.593582887701</v>
      </c>
      <c r="K1180" s="14">
        <v>18.181818181817999</v>
      </c>
      <c r="L1180" s="14">
        <v>9.8930481283420004</v>
      </c>
      <c r="M1180" s="14">
        <v>3.208556149733</v>
      </c>
      <c r="N1180" s="23">
        <v>0.40106951871699997</v>
      </c>
    </row>
    <row r="1181" spans="5:14" ht="25" x14ac:dyDescent="0.3">
      <c r="E1181" s="3" t="s">
        <v>619</v>
      </c>
      <c r="F1181" s="4"/>
      <c r="G1181" s="5">
        <v>4679</v>
      </c>
      <c r="H1181" s="27">
        <v>17.525112203462001</v>
      </c>
      <c r="I1181" s="14">
        <v>35.883735840992003</v>
      </c>
      <c r="J1181" s="14">
        <v>25.967086984398001</v>
      </c>
      <c r="K1181" s="14">
        <v>11.348578756144001</v>
      </c>
      <c r="L1181" s="14">
        <v>6.753579824749</v>
      </c>
      <c r="M1181" s="14">
        <v>2.0730925411409999</v>
      </c>
      <c r="N1181" s="23">
        <v>0.44881384911299999</v>
      </c>
    </row>
    <row r="1182" spans="5:14" ht="25" x14ac:dyDescent="0.3">
      <c r="E1182" s="3" t="s">
        <v>620</v>
      </c>
      <c r="F1182" s="4"/>
      <c r="G1182" s="5">
        <v>1486</v>
      </c>
      <c r="H1182" s="27">
        <v>27.994616419919002</v>
      </c>
      <c r="I1182" s="14">
        <v>38.358008075370002</v>
      </c>
      <c r="J1182" s="14">
        <v>22.07267833109</v>
      </c>
      <c r="K1182" s="14">
        <v>6.460296096904</v>
      </c>
      <c r="L1182" s="14">
        <v>3.5666218034989998</v>
      </c>
      <c r="M1182" s="14">
        <v>1.0094212651409999</v>
      </c>
      <c r="N1182" s="23">
        <v>0.53835800807500001</v>
      </c>
    </row>
    <row r="1183" spans="5:14" ht="25" x14ac:dyDescent="0.3">
      <c r="E1183" s="3" t="s">
        <v>621</v>
      </c>
      <c r="F1183" s="4"/>
      <c r="G1183" s="5">
        <v>1257</v>
      </c>
      <c r="H1183" s="27">
        <v>22.354813046937</v>
      </c>
      <c r="I1183" s="14">
        <v>39.220365950675998</v>
      </c>
      <c r="J1183" s="14">
        <v>24.423229912490001</v>
      </c>
      <c r="K1183" s="14">
        <v>7.9554494828960003</v>
      </c>
      <c r="L1183" s="14">
        <v>3.739061256961</v>
      </c>
      <c r="M1183" s="14">
        <v>1.7501988862369999</v>
      </c>
      <c r="N1183" s="23">
        <v>0.55688146380299997</v>
      </c>
    </row>
    <row r="1184" spans="5:14" ht="25" x14ac:dyDescent="0.3">
      <c r="E1184" s="3" t="s">
        <v>622</v>
      </c>
      <c r="F1184" s="4"/>
      <c r="G1184" s="5">
        <v>1610</v>
      </c>
      <c r="H1184" s="27">
        <v>19.192546583851001</v>
      </c>
      <c r="I1184" s="14">
        <v>40.248447204968997</v>
      </c>
      <c r="J1184" s="14">
        <v>23.167701863354001</v>
      </c>
      <c r="K1184" s="14">
        <v>9.8757763975160007</v>
      </c>
      <c r="L1184" s="14">
        <v>4.6583850931680004</v>
      </c>
      <c r="M1184" s="14">
        <v>2.360248447205</v>
      </c>
      <c r="N1184" s="23">
        <v>0.49689440993799999</v>
      </c>
    </row>
    <row r="1185" spans="5:14" ht="25" x14ac:dyDescent="0.3">
      <c r="E1185" s="3" t="s">
        <v>623</v>
      </c>
      <c r="F1185" s="4"/>
      <c r="G1185" s="5">
        <v>1508</v>
      </c>
      <c r="H1185" s="27">
        <v>20.159151193633999</v>
      </c>
      <c r="I1185" s="14">
        <v>44.098143236074002</v>
      </c>
      <c r="J1185" s="14">
        <v>21.684350132626001</v>
      </c>
      <c r="K1185" s="14">
        <v>8.9522546419100006</v>
      </c>
      <c r="L1185" s="14">
        <v>3.9124668435009999</v>
      </c>
      <c r="M1185" s="14">
        <v>0.99469496021199999</v>
      </c>
      <c r="N1185" s="23">
        <v>0.198938992042</v>
      </c>
    </row>
    <row r="1186" spans="5:14" ht="25" x14ac:dyDescent="0.3">
      <c r="E1186" s="3" t="s">
        <v>624</v>
      </c>
      <c r="F1186" s="4"/>
      <c r="G1186" s="5">
        <v>961</v>
      </c>
      <c r="H1186" s="27">
        <v>19.667013527575001</v>
      </c>
      <c r="I1186" s="14">
        <v>41.311134235171998</v>
      </c>
      <c r="J1186" s="14">
        <v>23.309053069718999</v>
      </c>
      <c r="K1186" s="14">
        <v>9.7814776274710002</v>
      </c>
      <c r="L1186" s="14">
        <v>4.058272632674</v>
      </c>
      <c r="M1186" s="14">
        <v>1.3527575442249999</v>
      </c>
      <c r="N1186" s="23">
        <v>0.52029136316299995</v>
      </c>
    </row>
    <row r="1187" spans="5:14" ht="25" x14ac:dyDescent="0.3">
      <c r="E1187" s="3" t="s">
        <v>625</v>
      </c>
      <c r="F1187" s="4"/>
      <c r="G1187" s="5">
        <v>762</v>
      </c>
      <c r="H1187" s="27">
        <v>30.446194225722</v>
      </c>
      <c r="I1187" s="14">
        <v>39.370078740156998</v>
      </c>
      <c r="J1187" s="14">
        <v>19.816272965879001</v>
      </c>
      <c r="K1187" s="14">
        <v>5.9055118110239997</v>
      </c>
      <c r="L1187" s="14">
        <v>3.018372703412</v>
      </c>
      <c r="M1187" s="14">
        <v>0.78740157480299999</v>
      </c>
      <c r="N1187" s="23">
        <v>0.65616797900299995</v>
      </c>
    </row>
    <row r="1188" spans="5:14" ht="25" x14ac:dyDescent="0.3">
      <c r="E1188" s="3" t="s">
        <v>626</v>
      </c>
      <c r="F1188" s="4"/>
      <c r="G1188" s="5">
        <v>1104</v>
      </c>
      <c r="H1188" s="27">
        <v>21.286231884058001</v>
      </c>
      <c r="I1188" s="14">
        <v>42.300724637681</v>
      </c>
      <c r="J1188" s="14">
        <v>23.641304347826001</v>
      </c>
      <c r="K1188" s="14">
        <v>7.5181159420289996</v>
      </c>
      <c r="L1188" s="14">
        <v>3.4420289855070001</v>
      </c>
      <c r="M1188" s="14">
        <v>1.268115942029</v>
      </c>
      <c r="N1188" s="23">
        <v>0.54347826086999995</v>
      </c>
    </row>
    <row r="1189" spans="5:14" ht="25" x14ac:dyDescent="0.3">
      <c r="E1189" s="3" t="s">
        <v>627</v>
      </c>
      <c r="F1189" s="4"/>
      <c r="G1189" s="5">
        <v>1520</v>
      </c>
      <c r="H1189" s="27">
        <v>19.868421052632002</v>
      </c>
      <c r="I1189" s="14">
        <v>43.355263157895003</v>
      </c>
      <c r="J1189" s="14">
        <v>23.157894736842</v>
      </c>
      <c r="K1189" s="14">
        <v>8.0263157894739994</v>
      </c>
      <c r="L1189" s="14">
        <v>3.947368421053</v>
      </c>
      <c r="M1189" s="14">
        <v>1.118421052632</v>
      </c>
      <c r="N1189" s="23">
        <v>0.52631578947400004</v>
      </c>
    </row>
    <row r="1190" spans="5:14" ht="25" x14ac:dyDescent="0.3">
      <c r="E1190" s="3" t="s">
        <v>628</v>
      </c>
      <c r="F1190" s="4"/>
      <c r="G1190" s="5">
        <v>1527</v>
      </c>
      <c r="H1190" s="27">
        <v>17.616240995416</v>
      </c>
      <c r="I1190" s="14">
        <v>41.584806810739998</v>
      </c>
      <c r="J1190" s="14">
        <v>22.789783889980001</v>
      </c>
      <c r="K1190" s="14">
        <v>10.543549443352999</v>
      </c>
      <c r="L1190" s="14">
        <v>5.1080550098230004</v>
      </c>
      <c r="M1190" s="14">
        <v>2.0956123117219998</v>
      </c>
      <c r="N1190" s="23">
        <v>0.26195153896500001</v>
      </c>
    </row>
    <row r="1191" spans="5:14" ht="25" x14ac:dyDescent="0.3">
      <c r="E1191" s="3" t="s">
        <v>629</v>
      </c>
      <c r="F1191" s="4"/>
      <c r="G1191" s="5">
        <v>282</v>
      </c>
      <c r="H1191" s="27">
        <v>21.985815602837</v>
      </c>
      <c r="I1191" s="14">
        <v>39.007092198582001</v>
      </c>
      <c r="J1191" s="14">
        <v>19.148936170212998</v>
      </c>
      <c r="K1191" s="14">
        <v>12.056737588652</v>
      </c>
      <c r="L1191" s="14">
        <v>5.3191489361700004</v>
      </c>
      <c r="M1191" s="14">
        <v>2.4822695035460001</v>
      </c>
      <c r="N1191" s="24">
        <v>0</v>
      </c>
    </row>
    <row r="1192" spans="5:14" ht="25" x14ac:dyDescent="0.3">
      <c r="E1192" s="3" t="s">
        <v>630</v>
      </c>
      <c r="F1192" s="4"/>
      <c r="G1192" s="5">
        <v>1671</v>
      </c>
      <c r="H1192" s="27">
        <v>23.937761819270001</v>
      </c>
      <c r="I1192" s="14">
        <v>38.001196888091002</v>
      </c>
      <c r="J1192" s="14">
        <v>23.997606223818</v>
      </c>
      <c r="K1192" s="14">
        <v>8.1986834231000003</v>
      </c>
      <c r="L1192" s="14">
        <v>3.5906642728899998</v>
      </c>
      <c r="M1192" s="14">
        <v>1.6756433273489999</v>
      </c>
      <c r="N1192" s="23">
        <v>0.59844404548200003</v>
      </c>
    </row>
    <row r="1193" spans="5:14" ht="25" x14ac:dyDescent="0.3">
      <c r="E1193" s="3" t="s">
        <v>631</v>
      </c>
      <c r="F1193" s="4"/>
      <c r="G1193" s="5">
        <v>538</v>
      </c>
      <c r="H1193" s="27">
        <v>34.386617100372</v>
      </c>
      <c r="I1193" s="14">
        <v>37.546468401486997</v>
      </c>
      <c r="J1193" s="14">
        <v>18.773234200743001</v>
      </c>
      <c r="K1193" s="14">
        <v>5.9479553903350002</v>
      </c>
      <c r="L1193" s="14">
        <v>2.0446096654280002</v>
      </c>
      <c r="M1193" s="14">
        <v>0.55762081784399997</v>
      </c>
      <c r="N1193" s="23">
        <v>0.74349442379200004</v>
      </c>
    </row>
    <row r="1194" spans="5:14" ht="25" x14ac:dyDescent="0.3">
      <c r="E1194" s="3" t="s">
        <v>632</v>
      </c>
      <c r="F1194" s="4"/>
      <c r="G1194" s="5">
        <v>493</v>
      </c>
      <c r="H1194" s="27">
        <v>23.326572008113999</v>
      </c>
      <c r="I1194" s="14">
        <v>42.799188640974002</v>
      </c>
      <c r="J1194" s="14">
        <v>21.501014198783</v>
      </c>
      <c r="K1194" s="14">
        <v>7.3022312373230003</v>
      </c>
      <c r="L1194" s="14">
        <v>3.042596348884</v>
      </c>
      <c r="M1194" s="14">
        <v>1.217038539554</v>
      </c>
      <c r="N1194" s="23">
        <v>0.81135902636900004</v>
      </c>
    </row>
    <row r="1195" spans="5:14" ht="25" x14ac:dyDescent="0.3">
      <c r="E1195" s="3" t="s">
        <v>633</v>
      </c>
      <c r="F1195" s="4"/>
      <c r="G1195" s="5">
        <v>720</v>
      </c>
      <c r="H1195" s="27">
        <v>22.777777777777999</v>
      </c>
      <c r="I1195" s="14">
        <v>44.027777777777999</v>
      </c>
      <c r="J1195" s="14">
        <v>20.416666666666998</v>
      </c>
      <c r="K1195" s="14">
        <v>8.75</v>
      </c>
      <c r="L1195" s="14">
        <v>2.083333333333</v>
      </c>
      <c r="M1195" s="14">
        <v>1.3888888888890001</v>
      </c>
      <c r="N1195" s="23">
        <v>0.555555555556</v>
      </c>
    </row>
    <row r="1196" spans="5:14" ht="25" x14ac:dyDescent="0.3">
      <c r="E1196" s="3" t="s">
        <v>634</v>
      </c>
      <c r="F1196" s="4"/>
      <c r="G1196" s="5">
        <v>455</v>
      </c>
      <c r="H1196" s="27">
        <v>23.076923076922998</v>
      </c>
      <c r="I1196" s="14">
        <v>43.076923076923002</v>
      </c>
      <c r="J1196" s="14">
        <v>20.439560439560001</v>
      </c>
      <c r="K1196" s="14">
        <v>7.4725274725270001</v>
      </c>
      <c r="L1196" s="14">
        <v>2.6373626373630001</v>
      </c>
      <c r="M1196" s="14">
        <v>2.6373626373630001</v>
      </c>
      <c r="N1196" s="23">
        <v>0.65934065934099995</v>
      </c>
    </row>
    <row r="1197" spans="5:14" ht="25" x14ac:dyDescent="0.3">
      <c r="E1197" s="3" t="s">
        <v>635</v>
      </c>
      <c r="F1197" s="4"/>
      <c r="G1197" s="5">
        <v>228</v>
      </c>
      <c r="H1197" s="27">
        <v>19.298245614035</v>
      </c>
      <c r="I1197" s="14">
        <v>41.228070175439001</v>
      </c>
      <c r="J1197" s="14">
        <v>20.175438596490999</v>
      </c>
      <c r="K1197" s="14">
        <v>11.403508771929999</v>
      </c>
      <c r="L1197" s="14">
        <v>5.2631578947369997</v>
      </c>
      <c r="M1197" s="14">
        <v>2.1929824561400002</v>
      </c>
      <c r="N1197" s="23">
        <v>0.43859649122799998</v>
      </c>
    </row>
    <row r="1198" spans="5:14" ht="25" x14ac:dyDescent="0.3">
      <c r="E1198" s="3" t="s">
        <v>636</v>
      </c>
      <c r="F1198" s="4"/>
      <c r="G1198" s="5">
        <v>243</v>
      </c>
      <c r="H1198" s="27">
        <v>37.037037037037003</v>
      </c>
      <c r="I1198" s="14">
        <v>35.390946502058</v>
      </c>
      <c r="J1198" s="14">
        <v>18.106995884774001</v>
      </c>
      <c r="K1198" s="14">
        <v>6.9958847736629997</v>
      </c>
      <c r="L1198" s="14">
        <v>1.646090534979</v>
      </c>
      <c r="M1198" s="14">
        <v>0.41152263374499998</v>
      </c>
      <c r="N1198" s="23">
        <v>0.41152263374499998</v>
      </c>
    </row>
    <row r="1199" spans="5:14" ht="25" x14ac:dyDescent="0.3">
      <c r="E1199" s="3" t="s">
        <v>637</v>
      </c>
      <c r="F1199" s="4"/>
      <c r="G1199" s="5">
        <v>360</v>
      </c>
      <c r="H1199" s="27">
        <v>26.666666666666998</v>
      </c>
      <c r="I1199" s="14">
        <v>43.333333333333002</v>
      </c>
      <c r="J1199" s="14">
        <v>20.555555555556001</v>
      </c>
      <c r="K1199" s="14">
        <v>4.4444444444439997</v>
      </c>
      <c r="L1199" s="14">
        <v>3.0555555555559999</v>
      </c>
      <c r="M1199" s="14">
        <v>1.3888888888890001</v>
      </c>
      <c r="N1199" s="23">
        <v>0.555555555556</v>
      </c>
    </row>
    <row r="1200" spans="5:14" ht="25" x14ac:dyDescent="0.3">
      <c r="E1200" s="3" t="s">
        <v>638</v>
      </c>
      <c r="F1200" s="4"/>
      <c r="G1200" s="5">
        <v>618</v>
      </c>
      <c r="H1200" s="27">
        <v>21.521035598706</v>
      </c>
      <c r="I1200" s="14">
        <v>44.498381877023</v>
      </c>
      <c r="J1200" s="14">
        <v>19.741100323624998</v>
      </c>
      <c r="K1200" s="14">
        <v>8.7378640776700003</v>
      </c>
      <c r="L1200" s="14">
        <v>2.750809061489</v>
      </c>
      <c r="M1200" s="14">
        <v>1.779935275081</v>
      </c>
      <c r="N1200" s="23">
        <v>0.97087378640800004</v>
      </c>
    </row>
    <row r="1201" spans="2:14" ht="25" x14ac:dyDescent="0.3">
      <c r="E1201" s="3" t="s">
        <v>639</v>
      </c>
      <c r="F1201" s="4"/>
      <c r="G1201" s="5">
        <v>556</v>
      </c>
      <c r="H1201" s="27">
        <v>21.402877697842001</v>
      </c>
      <c r="I1201" s="14">
        <v>43.525179856115003</v>
      </c>
      <c r="J1201" s="14">
        <v>19.604316546762998</v>
      </c>
      <c r="K1201" s="14">
        <v>9.3525179856119998</v>
      </c>
      <c r="L1201" s="14">
        <v>2.877697841727</v>
      </c>
      <c r="M1201" s="14">
        <v>2.517985611511</v>
      </c>
      <c r="N1201" s="23">
        <v>0.71942446043200003</v>
      </c>
    </row>
    <row r="1202" spans="2:14" ht="25" x14ac:dyDescent="0.3">
      <c r="E1202" s="3" t="s">
        <v>640</v>
      </c>
      <c r="F1202" s="4"/>
      <c r="G1202" s="5">
        <v>115</v>
      </c>
      <c r="H1202" s="27">
        <v>21.739130434783</v>
      </c>
      <c r="I1202" s="14">
        <v>40.869565217390999</v>
      </c>
      <c r="J1202" s="14">
        <v>19.130434782609001</v>
      </c>
      <c r="K1202" s="14">
        <v>10.434782608696</v>
      </c>
      <c r="L1202" s="14">
        <v>4.3478260869570002</v>
      </c>
      <c r="M1202" s="14">
        <v>1.7391304347829999</v>
      </c>
      <c r="N1202" s="23">
        <v>1.7391304347829999</v>
      </c>
    </row>
    <row r="1203" spans="2:14" ht="25" x14ac:dyDescent="0.3">
      <c r="E1203" s="3" t="s">
        <v>641</v>
      </c>
      <c r="F1203" s="4"/>
      <c r="G1203" s="5">
        <v>550</v>
      </c>
      <c r="H1203" s="27">
        <v>27.454545454544999</v>
      </c>
      <c r="I1203" s="14">
        <v>40.181818181818002</v>
      </c>
      <c r="J1203" s="14">
        <v>22</v>
      </c>
      <c r="K1203" s="14">
        <v>6.7272727272730002</v>
      </c>
      <c r="L1203" s="14">
        <v>2.181818181818</v>
      </c>
      <c r="M1203" s="14">
        <v>1.090909090909</v>
      </c>
      <c r="N1203" s="23">
        <v>0.36363636363599999</v>
      </c>
    </row>
    <row r="1204" spans="2:14" ht="25" x14ac:dyDescent="0.3">
      <c r="E1204" s="3" t="s">
        <v>642</v>
      </c>
      <c r="F1204" s="4"/>
      <c r="G1204" s="5">
        <v>89</v>
      </c>
      <c r="H1204" s="27">
        <v>35.955056179774999</v>
      </c>
      <c r="I1204" s="14">
        <v>35.955056179774999</v>
      </c>
      <c r="J1204" s="14">
        <v>16.853932584270002</v>
      </c>
      <c r="K1204" s="14">
        <v>7.8651685393259996</v>
      </c>
      <c r="L1204" s="14">
        <v>2.2471910112360001</v>
      </c>
      <c r="M1204" s="14">
        <v>1.123595505618</v>
      </c>
      <c r="N1204" s="24">
        <v>0</v>
      </c>
    </row>
    <row r="1205" spans="2:14" ht="25" x14ac:dyDescent="0.3">
      <c r="E1205" s="3" t="s">
        <v>643</v>
      </c>
      <c r="F1205" s="4"/>
      <c r="G1205" s="5">
        <v>80</v>
      </c>
      <c r="H1205" s="27">
        <v>35</v>
      </c>
      <c r="I1205" s="14">
        <v>33.75</v>
      </c>
      <c r="J1205" s="14">
        <v>17.5</v>
      </c>
      <c r="K1205" s="14">
        <v>7.5</v>
      </c>
      <c r="L1205" s="14">
        <v>5</v>
      </c>
      <c r="M1205" s="16">
        <v>0</v>
      </c>
      <c r="N1205" s="23">
        <v>1.25</v>
      </c>
    </row>
    <row r="1206" spans="2:14" ht="25" x14ac:dyDescent="0.3">
      <c r="E1206" s="3" t="s">
        <v>644</v>
      </c>
      <c r="F1206" s="4"/>
      <c r="G1206" s="5">
        <v>106</v>
      </c>
      <c r="H1206" s="27">
        <v>27.358490566038</v>
      </c>
      <c r="I1206" s="14">
        <v>44.339622641509003</v>
      </c>
      <c r="J1206" s="14">
        <v>17.924528301887001</v>
      </c>
      <c r="K1206" s="14">
        <v>8.4905660377360004</v>
      </c>
      <c r="L1206" s="14">
        <v>1.88679245283</v>
      </c>
      <c r="M1206" s="16">
        <v>0</v>
      </c>
      <c r="N1206" s="24">
        <v>0</v>
      </c>
    </row>
    <row r="1207" spans="2:14" ht="25" x14ac:dyDescent="0.3">
      <c r="E1207" s="3" t="s">
        <v>645</v>
      </c>
      <c r="F1207" s="4"/>
      <c r="G1207" s="5">
        <v>74</v>
      </c>
      <c r="H1207" s="27">
        <v>22.972972972973</v>
      </c>
      <c r="I1207" s="14">
        <v>37.837837837838002</v>
      </c>
      <c r="J1207" s="14">
        <v>22.972972972973</v>
      </c>
      <c r="K1207" s="14">
        <v>10.810810810811001</v>
      </c>
      <c r="L1207" s="14">
        <v>2.7027027027030002</v>
      </c>
      <c r="M1207" s="14">
        <v>1.351351351351</v>
      </c>
      <c r="N1207" s="23">
        <v>1.351351351351</v>
      </c>
    </row>
    <row r="1208" spans="2:14" ht="25" x14ac:dyDescent="0.3">
      <c r="E1208" s="3" t="s">
        <v>646</v>
      </c>
      <c r="F1208" s="4"/>
      <c r="G1208" s="5">
        <v>29</v>
      </c>
      <c r="H1208" s="27">
        <v>27.586206896552</v>
      </c>
      <c r="I1208" s="14">
        <v>48.275862068965999</v>
      </c>
      <c r="J1208" s="14">
        <v>3.4482758620689999</v>
      </c>
      <c r="K1208" s="14">
        <v>3.4482758620689999</v>
      </c>
      <c r="L1208" s="14">
        <v>6.8965517241379999</v>
      </c>
      <c r="M1208" s="14">
        <v>6.8965517241379999</v>
      </c>
      <c r="N1208" s="23">
        <v>3.4482758620689999</v>
      </c>
    </row>
    <row r="1209" spans="2:14" x14ac:dyDescent="0.3">
      <c r="E1209" s="3" t="s">
        <v>647</v>
      </c>
      <c r="F1209" s="4"/>
      <c r="G1209" s="5">
        <v>52</v>
      </c>
      <c r="H1209" s="27">
        <v>34.615384615384997</v>
      </c>
      <c r="I1209" s="14">
        <v>28.846153846153999</v>
      </c>
      <c r="J1209" s="14">
        <v>25</v>
      </c>
      <c r="K1209" s="14">
        <v>9.6153846153850004</v>
      </c>
      <c r="L1209" s="14">
        <v>1.923076923077</v>
      </c>
      <c r="M1209" s="16">
        <v>0</v>
      </c>
      <c r="N1209" s="24">
        <v>0</v>
      </c>
    </row>
    <row r="1210" spans="2:14" ht="25" x14ac:dyDescent="0.3">
      <c r="E1210" s="3" t="s">
        <v>648</v>
      </c>
      <c r="F1210" s="4"/>
      <c r="G1210" s="5">
        <v>64</v>
      </c>
      <c r="H1210" s="27">
        <v>37.5</v>
      </c>
      <c r="I1210" s="14">
        <v>34.375</v>
      </c>
      <c r="J1210" s="14">
        <v>15.625</v>
      </c>
      <c r="K1210" s="14">
        <v>6.25</v>
      </c>
      <c r="L1210" s="14">
        <v>3.125</v>
      </c>
      <c r="M1210" s="16">
        <v>0</v>
      </c>
      <c r="N1210" s="23">
        <v>3.125</v>
      </c>
    </row>
    <row r="1211" spans="2:14" ht="25" x14ac:dyDescent="0.3">
      <c r="E1211" s="3" t="s">
        <v>649</v>
      </c>
      <c r="F1211" s="4"/>
      <c r="G1211" s="5">
        <v>88</v>
      </c>
      <c r="H1211" s="27">
        <v>29.545454545455001</v>
      </c>
      <c r="I1211" s="14">
        <v>46.590909090909001</v>
      </c>
      <c r="J1211" s="14">
        <v>11.363636363635999</v>
      </c>
      <c r="K1211" s="14">
        <v>6.8181818181820004</v>
      </c>
      <c r="L1211" s="14">
        <v>4.5454545454549997</v>
      </c>
      <c r="M1211" s="14">
        <v>1.136363636364</v>
      </c>
      <c r="N1211" s="24">
        <v>0</v>
      </c>
    </row>
    <row r="1212" spans="2:14" ht="25" x14ac:dyDescent="0.3">
      <c r="E1212" s="3" t="s">
        <v>650</v>
      </c>
      <c r="F1212" s="4"/>
      <c r="G1212" s="5">
        <v>70</v>
      </c>
      <c r="H1212" s="27">
        <v>25.714285714286</v>
      </c>
      <c r="I1212" s="14">
        <v>40</v>
      </c>
      <c r="J1212" s="14">
        <v>20</v>
      </c>
      <c r="K1212" s="14">
        <v>11.428571428571001</v>
      </c>
      <c r="L1212" s="14">
        <v>1.4285714285710001</v>
      </c>
      <c r="M1212" s="14">
        <v>1.4285714285710001</v>
      </c>
      <c r="N1212" s="24">
        <v>0</v>
      </c>
    </row>
    <row r="1213" spans="2:14" ht="25" x14ac:dyDescent="0.3">
      <c r="E1213" s="3" t="s">
        <v>651</v>
      </c>
      <c r="F1213" s="4"/>
      <c r="G1213" s="5">
        <v>28</v>
      </c>
      <c r="H1213" s="27">
        <v>25</v>
      </c>
      <c r="I1213" s="14">
        <v>46.428571428570997</v>
      </c>
      <c r="J1213" s="14">
        <v>10.714285714286</v>
      </c>
      <c r="K1213" s="16">
        <v>0</v>
      </c>
      <c r="L1213" s="14">
        <v>7.1428571428570002</v>
      </c>
      <c r="M1213" s="14">
        <v>7.1428571428570002</v>
      </c>
      <c r="N1213" s="23">
        <v>3.5714285714290002</v>
      </c>
    </row>
    <row r="1214" spans="2:14" ht="25" x14ac:dyDescent="0.3">
      <c r="E1214" s="52" t="s">
        <v>652</v>
      </c>
      <c r="F1214" s="48"/>
      <c r="G1214" s="49">
        <v>79</v>
      </c>
      <c r="H1214" s="70">
        <v>25.316455696203001</v>
      </c>
      <c r="I1214" s="45">
        <v>41.772151898734002</v>
      </c>
      <c r="J1214" s="45">
        <v>20.253164556961998</v>
      </c>
      <c r="K1214" s="45">
        <v>8.8607594936710008</v>
      </c>
      <c r="L1214" s="45">
        <v>2.5316455696200002</v>
      </c>
      <c r="M1214" s="45">
        <v>1.2658227848100001</v>
      </c>
      <c r="N1214" s="65">
        <v>0</v>
      </c>
    </row>
    <row r="1216" spans="2:14" x14ac:dyDescent="0.3">
      <c r="B1216" s="35" t="str">
        <f xml:space="preserve"> HYPERLINK("#'目次'!B20", "[14]")</f>
        <v>[14]</v>
      </c>
      <c r="C1216" s="25" t="s">
        <v>54</v>
      </c>
    </row>
    <row r="1219" spans="3:12" x14ac:dyDescent="0.3">
      <c r="C1219" s="25" t="s">
        <v>564</v>
      </c>
    </row>
    <row r="1220" spans="3:12" ht="37.5" x14ac:dyDescent="0.3">
      <c r="E1220" s="95"/>
      <c r="F1220" s="96"/>
      <c r="G1220" s="37" t="s">
        <v>16</v>
      </c>
      <c r="H1220" s="41" t="s">
        <v>55</v>
      </c>
      <c r="I1220" s="18" t="s">
        <v>56</v>
      </c>
      <c r="J1220" s="18" t="s">
        <v>57</v>
      </c>
      <c r="K1220" s="18" t="s">
        <v>58</v>
      </c>
      <c r="L1220" s="34" t="s">
        <v>59</v>
      </c>
    </row>
    <row r="1221" spans="3:12" x14ac:dyDescent="0.3">
      <c r="E1221" s="97"/>
      <c r="F1221" s="98"/>
      <c r="G1221" s="40"/>
      <c r="H1221" s="36"/>
      <c r="I1221" s="19"/>
      <c r="J1221" s="19"/>
      <c r="K1221" s="19"/>
      <c r="L1221" s="39"/>
    </row>
    <row r="1222" spans="3:12" x14ac:dyDescent="0.3">
      <c r="E1222" s="54" t="s">
        <v>16</v>
      </c>
      <c r="F1222" s="50"/>
      <c r="G1222" s="38">
        <v>55336</v>
      </c>
      <c r="H1222" s="26">
        <v>8.8658377909499997</v>
      </c>
      <c r="I1222" s="26">
        <v>44.387017493133001</v>
      </c>
      <c r="J1222" s="26">
        <v>31.339453520311999</v>
      </c>
      <c r="K1222" s="26">
        <v>11.094043660545999</v>
      </c>
      <c r="L1222" s="60">
        <v>4.3136475350590002</v>
      </c>
    </row>
    <row r="1223" spans="3:12" ht="25" x14ac:dyDescent="0.3">
      <c r="E1223" s="3" t="s">
        <v>565</v>
      </c>
      <c r="F1223" s="4"/>
      <c r="G1223" s="29">
        <v>81</v>
      </c>
      <c r="H1223" s="55">
        <v>6.1728395061730001</v>
      </c>
      <c r="I1223" s="22">
        <v>48.148148148148003</v>
      </c>
      <c r="J1223" s="22">
        <v>29.629629629629999</v>
      </c>
      <c r="K1223" s="22">
        <v>14.814814814815</v>
      </c>
      <c r="L1223" s="56">
        <v>1.2345679012349999</v>
      </c>
    </row>
    <row r="1224" spans="3:12" ht="25" x14ac:dyDescent="0.3">
      <c r="E1224" s="3" t="s">
        <v>566</v>
      </c>
      <c r="F1224" s="4"/>
      <c r="G1224" s="5">
        <v>58</v>
      </c>
      <c r="H1224" s="27">
        <v>8.6206896551720007</v>
      </c>
      <c r="I1224" s="14">
        <v>39.655172413792997</v>
      </c>
      <c r="J1224" s="14">
        <v>29.310344827586</v>
      </c>
      <c r="K1224" s="14">
        <v>13.793103448276</v>
      </c>
      <c r="L1224" s="23">
        <v>8.6206896551720007</v>
      </c>
    </row>
    <row r="1225" spans="3:12" ht="25" x14ac:dyDescent="0.3">
      <c r="E1225" s="3" t="s">
        <v>567</v>
      </c>
      <c r="F1225" s="4"/>
      <c r="G1225" s="5">
        <v>128</v>
      </c>
      <c r="H1225" s="27">
        <v>9.375</v>
      </c>
      <c r="I1225" s="14">
        <v>50</v>
      </c>
      <c r="J1225" s="14">
        <v>31.25</v>
      </c>
      <c r="K1225" s="14">
        <v>7.03125</v>
      </c>
      <c r="L1225" s="23">
        <v>2.34375</v>
      </c>
    </row>
    <row r="1226" spans="3:12" ht="25" x14ac:dyDescent="0.3">
      <c r="E1226" s="3" t="s">
        <v>568</v>
      </c>
      <c r="F1226" s="4"/>
      <c r="G1226" s="5">
        <v>132</v>
      </c>
      <c r="H1226" s="27">
        <v>9.8484848484850005</v>
      </c>
      <c r="I1226" s="14">
        <v>56.060606060605998</v>
      </c>
      <c r="J1226" s="14">
        <v>25.757575757575999</v>
      </c>
      <c r="K1226" s="14">
        <v>6.0606060606060002</v>
      </c>
      <c r="L1226" s="23">
        <v>2.2727272727269998</v>
      </c>
    </row>
    <row r="1227" spans="3:12" ht="25" x14ac:dyDescent="0.3">
      <c r="E1227" s="3" t="s">
        <v>569</v>
      </c>
      <c r="F1227" s="4"/>
      <c r="G1227" s="5">
        <v>50</v>
      </c>
      <c r="H1227" s="27">
        <v>6</v>
      </c>
      <c r="I1227" s="14">
        <v>66</v>
      </c>
      <c r="J1227" s="14">
        <v>20</v>
      </c>
      <c r="K1227" s="14">
        <v>6</v>
      </c>
      <c r="L1227" s="23">
        <v>2</v>
      </c>
    </row>
    <row r="1228" spans="3:12" ht="25" x14ac:dyDescent="0.3">
      <c r="E1228" s="3" t="s">
        <v>570</v>
      </c>
      <c r="F1228" s="4"/>
      <c r="G1228" s="5">
        <v>50</v>
      </c>
      <c r="H1228" s="27">
        <v>14</v>
      </c>
      <c r="I1228" s="14">
        <v>36</v>
      </c>
      <c r="J1228" s="14">
        <v>32</v>
      </c>
      <c r="K1228" s="14">
        <v>16</v>
      </c>
      <c r="L1228" s="23">
        <v>2</v>
      </c>
    </row>
    <row r="1229" spans="3:12" ht="25" x14ac:dyDescent="0.3">
      <c r="E1229" s="3" t="s">
        <v>571</v>
      </c>
      <c r="F1229" s="4"/>
      <c r="G1229" s="5">
        <v>40</v>
      </c>
      <c r="H1229" s="27">
        <v>5</v>
      </c>
      <c r="I1229" s="14">
        <v>55</v>
      </c>
      <c r="J1229" s="14">
        <v>20</v>
      </c>
      <c r="K1229" s="14">
        <v>15</v>
      </c>
      <c r="L1229" s="23">
        <v>5</v>
      </c>
    </row>
    <row r="1230" spans="3:12" ht="25" x14ac:dyDescent="0.3">
      <c r="E1230" s="3" t="s">
        <v>572</v>
      </c>
      <c r="F1230" s="4"/>
      <c r="G1230" s="5">
        <v>92</v>
      </c>
      <c r="H1230" s="27">
        <v>9.7826086956519998</v>
      </c>
      <c r="I1230" s="14">
        <v>60.869565217390999</v>
      </c>
      <c r="J1230" s="14">
        <v>23.913043478260999</v>
      </c>
      <c r="K1230" s="14">
        <v>4.3478260869570002</v>
      </c>
      <c r="L1230" s="23">
        <v>1.086956521739</v>
      </c>
    </row>
    <row r="1231" spans="3:12" ht="25" x14ac:dyDescent="0.3">
      <c r="E1231" s="3" t="s">
        <v>573</v>
      </c>
      <c r="F1231" s="4"/>
      <c r="G1231" s="5">
        <v>56</v>
      </c>
      <c r="H1231" s="27">
        <v>3.5714285714290002</v>
      </c>
      <c r="I1231" s="14">
        <v>55.357142857143003</v>
      </c>
      <c r="J1231" s="14">
        <v>33.928571428570997</v>
      </c>
      <c r="K1231" s="14">
        <v>5.3571428571429998</v>
      </c>
      <c r="L1231" s="23">
        <v>1.785714285714</v>
      </c>
    </row>
    <row r="1232" spans="3:12" ht="25" x14ac:dyDescent="0.3">
      <c r="E1232" s="3" t="s">
        <v>574</v>
      </c>
      <c r="F1232" s="4"/>
      <c r="G1232" s="5">
        <v>2</v>
      </c>
      <c r="H1232" s="27">
        <v>50</v>
      </c>
      <c r="I1232" s="14">
        <v>50</v>
      </c>
      <c r="J1232" s="16">
        <v>0</v>
      </c>
      <c r="K1232" s="16">
        <v>0</v>
      </c>
      <c r="L1232" s="24">
        <v>0</v>
      </c>
    </row>
    <row r="1233" spans="5:12" ht="25" x14ac:dyDescent="0.3">
      <c r="E1233" s="3" t="s">
        <v>575</v>
      </c>
      <c r="F1233" s="4"/>
      <c r="G1233" s="5">
        <v>213</v>
      </c>
      <c r="H1233" s="27">
        <v>7.9812206572770004</v>
      </c>
      <c r="I1233" s="14">
        <v>50.234741784038</v>
      </c>
      <c r="J1233" s="14">
        <v>29.577464788732001</v>
      </c>
      <c r="K1233" s="14">
        <v>8.9201877934270009</v>
      </c>
      <c r="L1233" s="23">
        <v>3.286384976526</v>
      </c>
    </row>
    <row r="1234" spans="5:12" ht="25" x14ac:dyDescent="0.3">
      <c r="E1234" s="3" t="s">
        <v>576</v>
      </c>
      <c r="F1234" s="4"/>
      <c r="G1234" s="5">
        <v>474</v>
      </c>
      <c r="H1234" s="27">
        <v>8.6497890295360005</v>
      </c>
      <c r="I1234" s="14">
        <v>47.046413502109999</v>
      </c>
      <c r="J1234" s="14">
        <v>29.957805907173</v>
      </c>
      <c r="K1234" s="14">
        <v>11.814345991561</v>
      </c>
      <c r="L1234" s="23">
        <v>2.5316455696200002</v>
      </c>
    </row>
    <row r="1235" spans="5:12" ht="25" x14ac:dyDescent="0.3">
      <c r="E1235" s="3" t="s">
        <v>577</v>
      </c>
      <c r="F1235" s="4"/>
      <c r="G1235" s="5">
        <v>461</v>
      </c>
      <c r="H1235" s="27">
        <v>8.2429501084600005</v>
      </c>
      <c r="I1235" s="14">
        <v>49.674620390455999</v>
      </c>
      <c r="J1235" s="14">
        <v>30.802603036876</v>
      </c>
      <c r="K1235" s="14">
        <v>8.459869848156</v>
      </c>
      <c r="L1235" s="23">
        <v>2.819956616052</v>
      </c>
    </row>
    <row r="1236" spans="5:12" ht="25" x14ac:dyDescent="0.3">
      <c r="E1236" s="3" t="s">
        <v>578</v>
      </c>
      <c r="F1236" s="4"/>
      <c r="G1236" s="5">
        <v>887</v>
      </c>
      <c r="H1236" s="27">
        <v>12.06313416009</v>
      </c>
      <c r="I1236" s="14">
        <v>49.041713641488002</v>
      </c>
      <c r="J1236" s="14">
        <v>26.944757609921002</v>
      </c>
      <c r="K1236" s="14">
        <v>8.3427282976320001</v>
      </c>
      <c r="L1236" s="23">
        <v>3.6076662908679999</v>
      </c>
    </row>
    <row r="1237" spans="5:12" ht="25" x14ac:dyDescent="0.3">
      <c r="E1237" s="3" t="s">
        <v>579</v>
      </c>
      <c r="F1237" s="4"/>
      <c r="G1237" s="5">
        <v>900</v>
      </c>
      <c r="H1237" s="27">
        <v>12.333333333333</v>
      </c>
      <c r="I1237" s="14">
        <v>49.888888888888999</v>
      </c>
      <c r="J1237" s="14">
        <v>26.111111111111001</v>
      </c>
      <c r="K1237" s="14">
        <v>8.2222222222219994</v>
      </c>
      <c r="L1237" s="23">
        <v>3.4444444444440001</v>
      </c>
    </row>
    <row r="1238" spans="5:12" ht="25" x14ac:dyDescent="0.3">
      <c r="E1238" s="3" t="s">
        <v>580</v>
      </c>
      <c r="F1238" s="4"/>
      <c r="G1238" s="5">
        <v>506</v>
      </c>
      <c r="H1238" s="27">
        <v>12.450592885375</v>
      </c>
      <c r="I1238" s="14">
        <v>49.011857707510003</v>
      </c>
      <c r="J1238" s="14">
        <v>27.865612648220999</v>
      </c>
      <c r="K1238" s="14">
        <v>6.7193675889330002</v>
      </c>
      <c r="L1238" s="23">
        <v>3.9525691699599999</v>
      </c>
    </row>
    <row r="1239" spans="5:12" ht="25" x14ac:dyDescent="0.3">
      <c r="E1239" s="3" t="s">
        <v>581</v>
      </c>
      <c r="F1239" s="4"/>
      <c r="G1239" s="5">
        <v>338</v>
      </c>
      <c r="H1239" s="27">
        <v>8.2840236686389996</v>
      </c>
      <c r="I1239" s="14">
        <v>43.195266272189002</v>
      </c>
      <c r="J1239" s="14">
        <v>34.319526627218998</v>
      </c>
      <c r="K1239" s="14">
        <v>12.130177514793001</v>
      </c>
      <c r="L1239" s="23">
        <v>2.0710059171599999</v>
      </c>
    </row>
    <row r="1240" spans="5:12" ht="25" x14ac:dyDescent="0.3">
      <c r="E1240" s="3" t="s">
        <v>582</v>
      </c>
      <c r="F1240" s="4"/>
      <c r="G1240" s="5">
        <v>448</v>
      </c>
      <c r="H1240" s="27">
        <v>11.830357142857</v>
      </c>
      <c r="I1240" s="14">
        <v>48.214285714286</v>
      </c>
      <c r="J1240" s="14">
        <v>29.241071428571001</v>
      </c>
      <c r="K1240" s="14">
        <v>8.9285714285710007</v>
      </c>
      <c r="L1240" s="23">
        <v>1.785714285714</v>
      </c>
    </row>
    <row r="1241" spans="5:12" ht="25" x14ac:dyDescent="0.3">
      <c r="E1241" s="3" t="s">
        <v>583</v>
      </c>
      <c r="F1241" s="4"/>
      <c r="G1241" s="5">
        <v>636</v>
      </c>
      <c r="H1241" s="27">
        <v>8.9622641509429997</v>
      </c>
      <c r="I1241" s="14">
        <v>48.270440251571998</v>
      </c>
      <c r="J1241" s="14">
        <v>29.874213836477999</v>
      </c>
      <c r="K1241" s="14">
        <v>9.1194968553460001</v>
      </c>
      <c r="L1241" s="23">
        <v>3.7735849056599999</v>
      </c>
    </row>
    <row r="1242" spans="5:12" ht="25" x14ac:dyDescent="0.3">
      <c r="E1242" s="3" t="s">
        <v>584</v>
      </c>
      <c r="F1242" s="4"/>
      <c r="G1242" s="5">
        <v>586</v>
      </c>
      <c r="H1242" s="27">
        <v>13.481228668942</v>
      </c>
      <c r="I1242" s="14">
        <v>48.293515358362001</v>
      </c>
      <c r="J1242" s="14">
        <v>26.791808873720001</v>
      </c>
      <c r="K1242" s="14">
        <v>7.167235494881</v>
      </c>
      <c r="L1242" s="23">
        <v>4.2662116040960001</v>
      </c>
    </row>
    <row r="1243" spans="5:12" ht="25" x14ac:dyDescent="0.3">
      <c r="E1243" s="3" t="s">
        <v>585</v>
      </c>
      <c r="F1243" s="4"/>
      <c r="G1243" s="5">
        <v>112</v>
      </c>
      <c r="H1243" s="27">
        <v>16.964285714286</v>
      </c>
      <c r="I1243" s="14">
        <v>50.892857142856997</v>
      </c>
      <c r="J1243" s="14">
        <v>18.75</v>
      </c>
      <c r="K1243" s="14">
        <v>8.0357142857140005</v>
      </c>
      <c r="L1243" s="23">
        <v>5.3571428571429998</v>
      </c>
    </row>
    <row r="1244" spans="5:12" ht="25" x14ac:dyDescent="0.3">
      <c r="E1244" s="3" t="s">
        <v>586</v>
      </c>
      <c r="F1244" s="4"/>
      <c r="G1244" s="5">
        <v>1136</v>
      </c>
      <c r="H1244" s="27">
        <v>11.707746478873</v>
      </c>
      <c r="I1244" s="14">
        <v>50.880281690140997</v>
      </c>
      <c r="J1244" s="14">
        <v>25.968309859154999</v>
      </c>
      <c r="K1244" s="14">
        <v>8.0985915492959997</v>
      </c>
      <c r="L1244" s="23">
        <v>3.3450704225350001</v>
      </c>
    </row>
    <row r="1245" spans="5:12" ht="25" x14ac:dyDescent="0.3">
      <c r="E1245" s="3" t="s">
        <v>587</v>
      </c>
      <c r="F1245" s="4"/>
      <c r="G1245" s="5">
        <v>1411</v>
      </c>
      <c r="H1245" s="27">
        <v>8.5046066619420007</v>
      </c>
      <c r="I1245" s="14">
        <v>45.854004252303</v>
      </c>
      <c r="J1245" s="14">
        <v>29.270021261517002</v>
      </c>
      <c r="K1245" s="14">
        <v>13.323883770376</v>
      </c>
      <c r="L1245" s="23">
        <v>3.0474840538630001</v>
      </c>
    </row>
    <row r="1246" spans="5:12" ht="25" x14ac:dyDescent="0.3">
      <c r="E1246" s="3" t="s">
        <v>588</v>
      </c>
      <c r="F1246" s="4"/>
      <c r="G1246" s="5">
        <v>1431</v>
      </c>
      <c r="H1246" s="27">
        <v>10.412299091544</v>
      </c>
      <c r="I1246" s="14">
        <v>47.938504542277997</v>
      </c>
      <c r="J1246" s="14">
        <v>27.952480782668999</v>
      </c>
      <c r="K1246" s="14">
        <v>10.621942697413999</v>
      </c>
      <c r="L1246" s="23">
        <v>3.0747728860939998</v>
      </c>
    </row>
    <row r="1247" spans="5:12" ht="25" x14ac:dyDescent="0.3">
      <c r="E1247" s="3" t="s">
        <v>589</v>
      </c>
      <c r="F1247" s="4"/>
      <c r="G1247" s="5">
        <v>2063</v>
      </c>
      <c r="H1247" s="27">
        <v>13.620940378089999</v>
      </c>
      <c r="I1247" s="14">
        <v>47.842947164324002</v>
      </c>
      <c r="J1247" s="14">
        <v>26.030053320406999</v>
      </c>
      <c r="K1247" s="14">
        <v>8.6282113427050007</v>
      </c>
      <c r="L1247" s="23">
        <v>3.877847794474</v>
      </c>
    </row>
    <row r="1248" spans="5:12" ht="25" x14ac:dyDescent="0.3">
      <c r="E1248" s="3" t="s">
        <v>590</v>
      </c>
      <c r="F1248" s="4"/>
      <c r="G1248" s="5">
        <v>2544</v>
      </c>
      <c r="H1248" s="27">
        <v>13.561320754717</v>
      </c>
      <c r="I1248" s="14">
        <v>49.528301886792001</v>
      </c>
      <c r="J1248" s="14">
        <v>25.707547169811001</v>
      </c>
      <c r="K1248" s="14">
        <v>8.1367924528300009</v>
      </c>
      <c r="L1248" s="23">
        <v>3.0660377358490001</v>
      </c>
    </row>
    <row r="1249" spans="5:12" ht="25" x14ac:dyDescent="0.3">
      <c r="E1249" s="3" t="s">
        <v>591</v>
      </c>
      <c r="F1249" s="4"/>
      <c r="G1249" s="5">
        <v>1563</v>
      </c>
      <c r="H1249" s="27">
        <v>10.428662827895</v>
      </c>
      <c r="I1249" s="14">
        <v>51.695457453614999</v>
      </c>
      <c r="J1249" s="14">
        <v>26.999360204734</v>
      </c>
      <c r="K1249" s="14">
        <v>7.9334612923860002</v>
      </c>
      <c r="L1249" s="23">
        <v>2.9430582213690002</v>
      </c>
    </row>
    <row r="1250" spans="5:12" ht="25" x14ac:dyDescent="0.3">
      <c r="E1250" s="3" t="s">
        <v>592</v>
      </c>
      <c r="F1250" s="4"/>
      <c r="G1250" s="5">
        <v>1085</v>
      </c>
      <c r="H1250" s="27">
        <v>8.9400921658989994</v>
      </c>
      <c r="I1250" s="14">
        <v>44.423963133641003</v>
      </c>
      <c r="J1250" s="14">
        <v>30.783410138249</v>
      </c>
      <c r="K1250" s="14">
        <v>12.903225806451999</v>
      </c>
      <c r="L1250" s="23">
        <v>2.9493087557600002</v>
      </c>
    </row>
    <row r="1251" spans="5:12" ht="25" x14ac:dyDescent="0.3">
      <c r="E1251" s="3" t="s">
        <v>593</v>
      </c>
      <c r="F1251" s="4"/>
      <c r="G1251" s="5">
        <v>1253</v>
      </c>
      <c r="H1251" s="27">
        <v>9.6568236233039997</v>
      </c>
      <c r="I1251" s="14">
        <v>48.762968874701002</v>
      </c>
      <c r="J1251" s="14">
        <v>29.608938547486002</v>
      </c>
      <c r="K1251" s="14">
        <v>9.4173982442140005</v>
      </c>
      <c r="L1251" s="23">
        <v>2.553870710295</v>
      </c>
    </row>
    <row r="1252" spans="5:12" ht="25" x14ac:dyDescent="0.3">
      <c r="E1252" s="3" t="s">
        <v>594</v>
      </c>
      <c r="F1252" s="4"/>
      <c r="G1252" s="5">
        <v>1769</v>
      </c>
      <c r="H1252" s="27">
        <v>10.627473148671999</v>
      </c>
      <c r="I1252" s="14">
        <v>48.049745618994002</v>
      </c>
      <c r="J1252" s="14">
        <v>28.547201808932002</v>
      </c>
      <c r="K1252" s="14">
        <v>9.1577162238549992</v>
      </c>
      <c r="L1252" s="23">
        <v>3.6178631995480002</v>
      </c>
    </row>
    <row r="1253" spans="5:12" ht="25" x14ac:dyDescent="0.3">
      <c r="E1253" s="3" t="s">
        <v>595</v>
      </c>
      <c r="F1253" s="4"/>
      <c r="G1253" s="5">
        <v>1739</v>
      </c>
      <c r="H1253" s="27">
        <v>12.880966072454999</v>
      </c>
      <c r="I1253" s="14">
        <v>48.936170212766001</v>
      </c>
      <c r="J1253" s="14">
        <v>25.359401955147</v>
      </c>
      <c r="K1253" s="14">
        <v>9.1431857389300006</v>
      </c>
      <c r="L1253" s="23">
        <v>3.6802760207020002</v>
      </c>
    </row>
    <row r="1254" spans="5:12" ht="25" x14ac:dyDescent="0.3">
      <c r="E1254" s="3" t="s">
        <v>596</v>
      </c>
      <c r="F1254" s="4"/>
      <c r="G1254" s="5">
        <v>332</v>
      </c>
      <c r="H1254" s="27">
        <v>21.385542168674998</v>
      </c>
      <c r="I1254" s="14">
        <v>49.397590361445999</v>
      </c>
      <c r="J1254" s="14">
        <v>18.674698795181001</v>
      </c>
      <c r="K1254" s="14">
        <v>6.9277108433730001</v>
      </c>
      <c r="L1254" s="23">
        <v>3.6144578313250002</v>
      </c>
    </row>
    <row r="1255" spans="5:12" ht="25" x14ac:dyDescent="0.3">
      <c r="E1255" s="3" t="s">
        <v>597</v>
      </c>
      <c r="F1255" s="4"/>
      <c r="G1255" s="5">
        <v>2921</v>
      </c>
      <c r="H1255" s="27">
        <v>12.495720643615</v>
      </c>
      <c r="I1255" s="14">
        <v>50.325231085245001</v>
      </c>
      <c r="J1255" s="14">
        <v>25.162615542622</v>
      </c>
      <c r="K1255" s="14">
        <v>8.9010612803830007</v>
      </c>
      <c r="L1255" s="23">
        <v>3.1153714481339998</v>
      </c>
    </row>
    <row r="1256" spans="5:12" ht="25" x14ac:dyDescent="0.3">
      <c r="E1256" s="3" t="s">
        <v>598</v>
      </c>
      <c r="F1256" s="4"/>
      <c r="G1256" s="5">
        <v>3108</v>
      </c>
      <c r="H1256" s="27">
        <v>7.5289575289580002</v>
      </c>
      <c r="I1256" s="14">
        <v>42.471042471041997</v>
      </c>
      <c r="J1256" s="14">
        <v>31.628056628056999</v>
      </c>
      <c r="K1256" s="14">
        <v>14.51093951094</v>
      </c>
      <c r="L1256" s="23">
        <v>3.8610038610039998</v>
      </c>
    </row>
    <row r="1257" spans="5:12" ht="25" x14ac:dyDescent="0.3">
      <c r="E1257" s="3" t="s">
        <v>599</v>
      </c>
      <c r="F1257" s="4"/>
      <c r="G1257" s="5">
        <v>2823</v>
      </c>
      <c r="H1257" s="27">
        <v>9.1746369110869992</v>
      </c>
      <c r="I1257" s="14">
        <v>48.211122918881003</v>
      </c>
      <c r="J1257" s="14">
        <v>29.578462628409</v>
      </c>
      <c r="K1257" s="14">
        <v>9.7768331562170001</v>
      </c>
      <c r="L1257" s="23">
        <v>3.2589443854060001</v>
      </c>
    </row>
    <row r="1258" spans="5:12" ht="25" x14ac:dyDescent="0.3">
      <c r="E1258" s="3" t="s">
        <v>600</v>
      </c>
      <c r="F1258" s="4"/>
      <c r="G1258" s="5">
        <v>3554</v>
      </c>
      <c r="H1258" s="27">
        <v>10.410804727067999</v>
      </c>
      <c r="I1258" s="14">
        <v>47.411367473269998</v>
      </c>
      <c r="J1258" s="14">
        <v>28.249859313449999</v>
      </c>
      <c r="K1258" s="14">
        <v>9.032076533483</v>
      </c>
      <c r="L1258" s="23">
        <v>4.8958919527290004</v>
      </c>
    </row>
    <row r="1259" spans="5:12" ht="25" x14ac:dyDescent="0.3">
      <c r="E1259" s="3" t="s">
        <v>601</v>
      </c>
      <c r="F1259" s="4"/>
      <c r="G1259" s="5">
        <v>3686</v>
      </c>
      <c r="H1259" s="27">
        <v>11.774281063483</v>
      </c>
      <c r="I1259" s="14">
        <v>48.562126966901999</v>
      </c>
      <c r="J1259" s="14">
        <v>26.994031470429</v>
      </c>
      <c r="K1259" s="14">
        <v>8.4102007596309996</v>
      </c>
      <c r="L1259" s="23">
        <v>4.2593597395550002</v>
      </c>
    </row>
    <row r="1260" spans="5:12" ht="25" x14ac:dyDescent="0.3">
      <c r="E1260" s="3" t="s">
        <v>602</v>
      </c>
      <c r="F1260" s="4"/>
      <c r="G1260" s="5">
        <v>2454</v>
      </c>
      <c r="H1260" s="27">
        <v>10.228198859006</v>
      </c>
      <c r="I1260" s="14">
        <v>46.373268133659003</v>
      </c>
      <c r="J1260" s="14">
        <v>29.421352893236001</v>
      </c>
      <c r="K1260" s="14">
        <v>9.6577017114910007</v>
      </c>
      <c r="L1260" s="23">
        <v>4.3194784026080004</v>
      </c>
    </row>
    <row r="1261" spans="5:12" ht="25" x14ac:dyDescent="0.3">
      <c r="E1261" s="3" t="s">
        <v>603</v>
      </c>
      <c r="F1261" s="4"/>
      <c r="G1261" s="5">
        <v>1870</v>
      </c>
      <c r="H1261" s="27">
        <v>7.4866310160429999</v>
      </c>
      <c r="I1261" s="14">
        <v>41.978609625668</v>
      </c>
      <c r="J1261" s="14">
        <v>32.673796791443998</v>
      </c>
      <c r="K1261" s="14">
        <v>14.652406417111999</v>
      </c>
      <c r="L1261" s="23">
        <v>3.208556149733</v>
      </c>
    </row>
    <row r="1262" spans="5:12" ht="25" x14ac:dyDescent="0.3">
      <c r="E1262" s="3" t="s">
        <v>604</v>
      </c>
      <c r="F1262" s="4"/>
      <c r="G1262" s="5">
        <v>2145</v>
      </c>
      <c r="H1262" s="27">
        <v>7.505827505828</v>
      </c>
      <c r="I1262" s="14">
        <v>44.708624708625003</v>
      </c>
      <c r="J1262" s="14">
        <v>31.888111888112</v>
      </c>
      <c r="K1262" s="14">
        <v>11.981351981352001</v>
      </c>
      <c r="L1262" s="23">
        <v>3.9160839160840002</v>
      </c>
    </row>
    <row r="1263" spans="5:12" ht="25" x14ac:dyDescent="0.3">
      <c r="E1263" s="3" t="s">
        <v>605</v>
      </c>
      <c r="F1263" s="4"/>
      <c r="G1263" s="5">
        <v>3172</v>
      </c>
      <c r="H1263" s="27">
        <v>9.4262295081970002</v>
      </c>
      <c r="I1263" s="14">
        <v>47.540983606556999</v>
      </c>
      <c r="J1263" s="14">
        <v>28.688524590164</v>
      </c>
      <c r="K1263" s="14">
        <v>9.6153846153850004</v>
      </c>
      <c r="L1263" s="23">
        <v>4.7288776796969998</v>
      </c>
    </row>
    <row r="1264" spans="5:12" ht="25" x14ac:dyDescent="0.3">
      <c r="E1264" s="3" t="s">
        <v>606</v>
      </c>
      <c r="F1264" s="4"/>
      <c r="G1264" s="5">
        <v>3180</v>
      </c>
      <c r="H1264" s="27">
        <v>10.723270440252</v>
      </c>
      <c r="I1264" s="14">
        <v>47.547169811320998</v>
      </c>
      <c r="J1264" s="14">
        <v>27.610062893081999</v>
      </c>
      <c r="K1264" s="14">
        <v>9.4025157232699996</v>
      </c>
      <c r="L1264" s="23">
        <v>4.7169811320750004</v>
      </c>
    </row>
    <row r="1265" spans="5:12" ht="25" x14ac:dyDescent="0.3">
      <c r="E1265" s="3" t="s">
        <v>607</v>
      </c>
      <c r="F1265" s="4"/>
      <c r="G1265" s="5">
        <v>634</v>
      </c>
      <c r="H1265" s="27">
        <v>17.823343848579999</v>
      </c>
      <c r="I1265" s="14">
        <v>48.422712933753999</v>
      </c>
      <c r="J1265" s="14">
        <v>23.028391167192002</v>
      </c>
      <c r="K1265" s="14">
        <v>6.7823343848580002</v>
      </c>
      <c r="L1265" s="23">
        <v>3.9432176656150002</v>
      </c>
    </row>
    <row r="1266" spans="5:12" ht="25" x14ac:dyDescent="0.3">
      <c r="E1266" s="3" t="s">
        <v>608</v>
      </c>
      <c r="F1266" s="4"/>
      <c r="G1266" s="5">
        <v>4747</v>
      </c>
      <c r="H1266" s="27">
        <v>10.575100063198001</v>
      </c>
      <c r="I1266" s="14">
        <v>48.072466821150002</v>
      </c>
      <c r="J1266" s="14">
        <v>28.460080050557998</v>
      </c>
      <c r="K1266" s="14">
        <v>8.9740888982520008</v>
      </c>
      <c r="L1266" s="23">
        <v>3.918264166842</v>
      </c>
    </row>
    <row r="1267" spans="5:12" ht="25" x14ac:dyDescent="0.3">
      <c r="E1267" s="3" t="s">
        <v>609</v>
      </c>
      <c r="F1267" s="4"/>
      <c r="G1267" s="5">
        <v>3271</v>
      </c>
      <c r="H1267" s="27">
        <v>6.7257719351879999</v>
      </c>
      <c r="I1267" s="14">
        <v>40.293488229898998</v>
      </c>
      <c r="J1267" s="14">
        <v>34.179150107001</v>
      </c>
      <c r="K1267" s="14">
        <v>15.163558544788</v>
      </c>
      <c r="L1267" s="23">
        <v>3.6380311831240002</v>
      </c>
    </row>
    <row r="1268" spans="5:12" ht="25" x14ac:dyDescent="0.3">
      <c r="E1268" s="3" t="s">
        <v>610</v>
      </c>
      <c r="F1268" s="4"/>
      <c r="G1268" s="5">
        <v>3092</v>
      </c>
      <c r="H1268" s="27">
        <v>8.2470892626130006</v>
      </c>
      <c r="I1268" s="14">
        <v>44.437257438551001</v>
      </c>
      <c r="J1268" s="14">
        <v>32.470892626131999</v>
      </c>
      <c r="K1268" s="14">
        <v>10.316946959897001</v>
      </c>
      <c r="L1268" s="23">
        <v>4.5278137128070002</v>
      </c>
    </row>
    <row r="1269" spans="5:12" ht="25" x14ac:dyDescent="0.3">
      <c r="E1269" s="3" t="s">
        <v>611</v>
      </c>
      <c r="F1269" s="4"/>
      <c r="G1269" s="5">
        <v>3703</v>
      </c>
      <c r="H1269" s="27">
        <v>9.5598163651090005</v>
      </c>
      <c r="I1269" s="14">
        <v>44.504455846611002</v>
      </c>
      <c r="J1269" s="14">
        <v>31.082905752093001</v>
      </c>
      <c r="K1269" s="14">
        <v>9.2357547934109991</v>
      </c>
      <c r="L1269" s="23">
        <v>5.6170672427759998</v>
      </c>
    </row>
    <row r="1270" spans="5:12" ht="25" x14ac:dyDescent="0.3">
      <c r="E1270" s="3" t="s">
        <v>612</v>
      </c>
      <c r="F1270" s="4"/>
      <c r="G1270" s="5">
        <v>3563</v>
      </c>
      <c r="H1270" s="27">
        <v>8.5321358405840009</v>
      </c>
      <c r="I1270" s="14">
        <v>44.260454673028001</v>
      </c>
      <c r="J1270" s="14">
        <v>32.332304238002003</v>
      </c>
      <c r="K1270" s="14">
        <v>9.9635138927870006</v>
      </c>
      <c r="L1270" s="23">
        <v>4.9115913555989996</v>
      </c>
    </row>
    <row r="1271" spans="5:12" ht="25" x14ac:dyDescent="0.3">
      <c r="E1271" s="3" t="s">
        <v>613</v>
      </c>
      <c r="F1271" s="4"/>
      <c r="G1271" s="5">
        <v>2669</v>
      </c>
      <c r="H1271" s="27">
        <v>7.4934432371669999</v>
      </c>
      <c r="I1271" s="14">
        <v>46.346946421881</v>
      </c>
      <c r="J1271" s="14">
        <v>32.034469838890999</v>
      </c>
      <c r="K1271" s="14">
        <v>10.228550018733999</v>
      </c>
      <c r="L1271" s="23">
        <v>3.896590483327</v>
      </c>
    </row>
    <row r="1272" spans="5:12" ht="25" x14ac:dyDescent="0.3">
      <c r="E1272" s="3" t="s">
        <v>614</v>
      </c>
      <c r="F1272" s="4"/>
      <c r="G1272" s="5">
        <v>1847</v>
      </c>
      <c r="H1272" s="27">
        <v>6.1721710882509999</v>
      </c>
      <c r="I1272" s="14">
        <v>40.064970221982001</v>
      </c>
      <c r="J1272" s="14">
        <v>34.488359501894998</v>
      </c>
      <c r="K1272" s="14">
        <v>15.809420682187</v>
      </c>
      <c r="L1272" s="23">
        <v>3.4650785056850002</v>
      </c>
    </row>
    <row r="1273" spans="5:12" ht="25" x14ac:dyDescent="0.3">
      <c r="E1273" s="3" t="s">
        <v>615</v>
      </c>
      <c r="F1273" s="4"/>
      <c r="G1273" s="5">
        <v>2337</v>
      </c>
      <c r="H1273" s="27">
        <v>7.1031236628160004</v>
      </c>
      <c r="I1273" s="14">
        <v>42.961061189558997</v>
      </c>
      <c r="J1273" s="14">
        <v>33.846812152331999</v>
      </c>
      <c r="K1273" s="14">
        <v>12.109542148053</v>
      </c>
      <c r="L1273" s="23">
        <v>3.9794608472399999</v>
      </c>
    </row>
    <row r="1274" spans="5:12" ht="25" x14ac:dyDescent="0.3">
      <c r="E1274" s="3" t="s">
        <v>616</v>
      </c>
      <c r="F1274" s="4"/>
      <c r="G1274" s="5">
        <v>3352</v>
      </c>
      <c r="H1274" s="27">
        <v>7.9952267303099998</v>
      </c>
      <c r="I1274" s="14">
        <v>43.794749403341001</v>
      </c>
      <c r="J1274" s="14">
        <v>32.905727923628</v>
      </c>
      <c r="K1274" s="14">
        <v>10.680190930787999</v>
      </c>
      <c r="L1274" s="23">
        <v>4.6241050119329996</v>
      </c>
    </row>
    <row r="1275" spans="5:12" ht="25" x14ac:dyDescent="0.3">
      <c r="E1275" s="3" t="s">
        <v>617</v>
      </c>
      <c r="F1275" s="4"/>
      <c r="G1275" s="5">
        <v>3465</v>
      </c>
      <c r="H1275" s="27">
        <v>7.6190476190479997</v>
      </c>
      <c r="I1275" s="14">
        <v>45.367965367964999</v>
      </c>
      <c r="J1275" s="14">
        <v>32.207792207791996</v>
      </c>
      <c r="K1275" s="14">
        <v>9.8989898989899991</v>
      </c>
      <c r="L1275" s="23">
        <v>4.9062049062049997</v>
      </c>
    </row>
    <row r="1276" spans="5:12" ht="25" x14ac:dyDescent="0.3">
      <c r="E1276" s="3" t="s">
        <v>618</v>
      </c>
      <c r="F1276" s="4"/>
      <c r="G1276" s="5">
        <v>748</v>
      </c>
      <c r="H1276" s="27">
        <v>13.235294117646999</v>
      </c>
      <c r="I1276" s="14">
        <v>44.251336898395998</v>
      </c>
      <c r="J1276" s="14">
        <v>26.871657754011</v>
      </c>
      <c r="K1276" s="14">
        <v>8.8235294117649996</v>
      </c>
      <c r="L1276" s="23">
        <v>6.8181818181820004</v>
      </c>
    </row>
    <row r="1277" spans="5:12" ht="25" x14ac:dyDescent="0.3">
      <c r="E1277" s="3" t="s">
        <v>619</v>
      </c>
      <c r="F1277" s="4"/>
      <c r="G1277" s="5">
        <v>4679</v>
      </c>
      <c r="H1277" s="27">
        <v>9.1899978627909995</v>
      </c>
      <c r="I1277" s="14">
        <v>44.667664030776002</v>
      </c>
      <c r="J1277" s="14">
        <v>31.545201966232</v>
      </c>
      <c r="K1277" s="14">
        <v>9.8525325924340006</v>
      </c>
      <c r="L1277" s="23">
        <v>4.7446035477670003</v>
      </c>
    </row>
    <row r="1278" spans="5:12" ht="25" x14ac:dyDescent="0.3">
      <c r="E1278" s="3" t="s">
        <v>620</v>
      </c>
      <c r="F1278" s="4"/>
      <c r="G1278" s="5">
        <v>1486</v>
      </c>
      <c r="H1278" s="27">
        <v>4.1049798115750002</v>
      </c>
      <c r="I1278" s="14">
        <v>34.253028263795002</v>
      </c>
      <c r="J1278" s="14">
        <v>37.146702557201003</v>
      </c>
      <c r="K1278" s="14">
        <v>20.794078061911001</v>
      </c>
      <c r="L1278" s="23">
        <v>3.701211305518</v>
      </c>
    </row>
    <row r="1279" spans="5:12" ht="25" x14ac:dyDescent="0.3">
      <c r="E1279" s="3" t="s">
        <v>621</v>
      </c>
      <c r="F1279" s="4"/>
      <c r="G1279" s="5">
        <v>1257</v>
      </c>
      <c r="H1279" s="27">
        <v>4.6937151949090001</v>
      </c>
      <c r="I1279" s="14">
        <v>40.175019888624</v>
      </c>
      <c r="J1279" s="14">
        <v>37.390612569609999</v>
      </c>
      <c r="K1279" s="14">
        <v>13.365155131265</v>
      </c>
      <c r="L1279" s="23">
        <v>4.3754972155929996</v>
      </c>
    </row>
    <row r="1280" spans="5:12" ht="25" x14ac:dyDescent="0.3">
      <c r="E1280" s="3" t="s">
        <v>622</v>
      </c>
      <c r="F1280" s="4"/>
      <c r="G1280" s="5">
        <v>1610</v>
      </c>
      <c r="H1280" s="27">
        <v>6.7701863354040004</v>
      </c>
      <c r="I1280" s="14">
        <v>38.074534161491002</v>
      </c>
      <c r="J1280" s="14">
        <v>37.267080745342</v>
      </c>
      <c r="K1280" s="14">
        <v>12.422360248446999</v>
      </c>
      <c r="L1280" s="23">
        <v>5.4658385093169999</v>
      </c>
    </row>
    <row r="1281" spans="5:12" ht="25" x14ac:dyDescent="0.3">
      <c r="E1281" s="3" t="s">
        <v>623</v>
      </c>
      <c r="F1281" s="4"/>
      <c r="G1281" s="5">
        <v>1508</v>
      </c>
      <c r="H1281" s="27">
        <v>5.3713527851459997</v>
      </c>
      <c r="I1281" s="14">
        <v>39.124668435013</v>
      </c>
      <c r="J1281" s="14">
        <v>38.527851458885998</v>
      </c>
      <c r="K1281" s="14">
        <v>13.726790450928</v>
      </c>
      <c r="L1281" s="23">
        <v>3.2493368700269998</v>
      </c>
    </row>
    <row r="1282" spans="5:12" ht="25" x14ac:dyDescent="0.3">
      <c r="E1282" s="3" t="s">
        <v>624</v>
      </c>
      <c r="F1282" s="4"/>
      <c r="G1282" s="5">
        <v>961</v>
      </c>
      <c r="H1282" s="27">
        <v>5.7232049947970003</v>
      </c>
      <c r="I1282" s="14">
        <v>41.623309053070003</v>
      </c>
      <c r="J1282" s="14">
        <v>37.148803329864997</v>
      </c>
      <c r="K1282" s="14">
        <v>11.342351716961</v>
      </c>
      <c r="L1282" s="23">
        <v>4.1623309053069999</v>
      </c>
    </row>
    <row r="1283" spans="5:12" ht="25" x14ac:dyDescent="0.3">
      <c r="E1283" s="3" t="s">
        <v>625</v>
      </c>
      <c r="F1283" s="4"/>
      <c r="G1283" s="5">
        <v>762</v>
      </c>
      <c r="H1283" s="27">
        <v>3.280839895013</v>
      </c>
      <c r="I1283" s="14">
        <v>32.152230971129001</v>
      </c>
      <c r="J1283" s="14">
        <v>37.926509186352</v>
      </c>
      <c r="K1283" s="14">
        <v>22.440944881890001</v>
      </c>
      <c r="L1283" s="23">
        <v>4.1994750656170003</v>
      </c>
    </row>
    <row r="1284" spans="5:12" ht="25" x14ac:dyDescent="0.3">
      <c r="E1284" s="3" t="s">
        <v>626</v>
      </c>
      <c r="F1284" s="4"/>
      <c r="G1284" s="5">
        <v>1104</v>
      </c>
      <c r="H1284" s="27">
        <v>4.3478260869570002</v>
      </c>
      <c r="I1284" s="14">
        <v>38.224637681159003</v>
      </c>
      <c r="J1284" s="14">
        <v>39.945652173912997</v>
      </c>
      <c r="K1284" s="14">
        <v>15.126811594203</v>
      </c>
      <c r="L1284" s="23">
        <v>2.3550724637679998</v>
      </c>
    </row>
    <row r="1285" spans="5:12" ht="25" x14ac:dyDescent="0.3">
      <c r="E1285" s="3" t="s">
        <v>627</v>
      </c>
      <c r="F1285" s="4"/>
      <c r="G1285" s="5">
        <v>1520</v>
      </c>
      <c r="H1285" s="27">
        <v>4.0789473684209998</v>
      </c>
      <c r="I1285" s="14">
        <v>38.947368421053</v>
      </c>
      <c r="J1285" s="14">
        <v>39.210526315788996</v>
      </c>
      <c r="K1285" s="14">
        <v>13.289473684211</v>
      </c>
      <c r="L1285" s="23">
        <v>4.4736842105259997</v>
      </c>
    </row>
    <row r="1286" spans="5:12" ht="25" x14ac:dyDescent="0.3">
      <c r="E1286" s="3" t="s">
        <v>628</v>
      </c>
      <c r="F1286" s="4"/>
      <c r="G1286" s="5">
        <v>1527</v>
      </c>
      <c r="H1286" s="27">
        <v>6.9417157825800002</v>
      </c>
      <c r="I1286" s="14">
        <v>40.275049115914001</v>
      </c>
      <c r="J1286" s="14">
        <v>36.935166994105998</v>
      </c>
      <c r="K1286" s="14">
        <v>11.329404060249001</v>
      </c>
      <c r="L1286" s="23">
        <v>4.5186640471509998</v>
      </c>
    </row>
    <row r="1287" spans="5:12" ht="25" x14ac:dyDescent="0.3">
      <c r="E1287" s="3" t="s">
        <v>629</v>
      </c>
      <c r="F1287" s="4"/>
      <c r="G1287" s="5">
        <v>282</v>
      </c>
      <c r="H1287" s="27">
        <v>8.5106382978719992</v>
      </c>
      <c r="I1287" s="14">
        <v>39.361702127660003</v>
      </c>
      <c r="J1287" s="14">
        <v>34.397163120567001</v>
      </c>
      <c r="K1287" s="14">
        <v>9.9290780141840003</v>
      </c>
      <c r="L1287" s="23">
        <v>7.8014184397159996</v>
      </c>
    </row>
    <row r="1288" spans="5:12" ht="25" x14ac:dyDescent="0.3">
      <c r="E1288" s="3" t="s">
        <v>630</v>
      </c>
      <c r="F1288" s="4"/>
      <c r="G1288" s="5">
        <v>1671</v>
      </c>
      <c r="H1288" s="27">
        <v>5.9245960502689998</v>
      </c>
      <c r="I1288" s="14">
        <v>39.018551765410002</v>
      </c>
      <c r="J1288" s="14">
        <v>35.547576301615997</v>
      </c>
      <c r="K1288" s="14">
        <v>15.380011968881</v>
      </c>
      <c r="L1288" s="23">
        <v>4.1292639138240004</v>
      </c>
    </row>
    <row r="1289" spans="5:12" ht="25" x14ac:dyDescent="0.3">
      <c r="E1289" s="3" t="s">
        <v>631</v>
      </c>
      <c r="F1289" s="4"/>
      <c r="G1289" s="5">
        <v>538</v>
      </c>
      <c r="H1289" s="27">
        <v>1.672862453532</v>
      </c>
      <c r="I1289" s="14">
        <v>26.951672862454</v>
      </c>
      <c r="J1289" s="14">
        <v>43.494423791822001</v>
      </c>
      <c r="K1289" s="14">
        <v>25.278810408921998</v>
      </c>
      <c r="L1289" s="23">
        <v>2.6022304832710001</v>
      </c>
    </row>
    <row r="1290" spans="5:12" ht="25" x14ac:dyDescent="0.3">
      <c r="E1290" s="3" t="s">
        <v>632</v>
      </c>
      <c r="F1290" s="4"/>
      <c r="G1290" s="5">
        <v>493</v>
      </c>
      <c r="H1290" s="27">
        <v>3.8539553752539999</v>
      </c>
      <c r="I1290" s="14">
        <v>31.034482758620999</v>
      </c>
      <c r="J1290" s="14">
        <v>47.870182555781</v>
      </c>
      <c r="K1290" s="14">
        <v>12.778904665314</v>
      </c>
      <c r="L1290" s="23">
        <v>4.4624746450300004</v>
      </c>
    </row>
    <row r="1291" spans="5:12" ht="25" x14ac:dyDescent="0.3">
      <c r="E1291" s="3" t="s">
        <v>633</v>
      </c>
      <c r="F1291" s="4"/>
      <c r="G1291" s="5">
        <v>720</v>
      </c>
      <c r="H1291" s="27">
        <v>5</v>
      </c>
      <c r="I1291" s="14">
        <v>31.666666666666998</v>
      </c>
      <c r="J1291" s="14">
        <v>42.361111111111001</v>
      </c>
      <c r="K1291" s="14">
        <v>16.388888888888999</v>
      </c>
      <c r="L1291" s="23">
        <v>4.583333333333</v>
      </c>
    </row>
    <row r="1292" spans="5:12" ht="25" x14ac:dyDescent="0.3">
      <c r="E1292" s="3" t="s">
        <v>634</v>
      </c>
      <c r="F1292" s="4"/>
      <c r="G1292" s="5">
        <v>455</v>
      </c>
      <c r="H1292" s="27">
        <v>3.2967032967029999</v>
      </c>
      <c r="I1292" s="14">
        <v>34.725274725275</v>
      </c>
      <c r="J1292" s="14">
        <v>40.439560439559997</v>
      </c>
      <c r="K1292" s="14">
        <v>16.043956043956001</v>
      </c>
      <c r="L1292" s="23">
        <v>5.4945054945049998</v>
      </c>
    </row>
    <row r="1293" spans="5:12" ht="25" x14ac:dyDescent="0.3">
      <c r="E1293" s="3" t="s">
        <v>635</v>
      </c>
      <c r="F1293" s="4"/>
      <c r="G1293" s="5">
        <v>228</v>
      </c>
      <c r="H1293" s="27">
        <v>7.0175438596489998</v>
      </c>
      <c r="I1293" s="14">
        <v>42.543859649123</v>
      </c>
      <c r="J1293" s="14">
        <v>33.771929824560999</v>
      </c>
      <c r="K1293" s="14">
        <v>11.842105263158</v>
      </c>
      <c r="L1293" s="23">
        <v>4.8245614035089996</v>
      </c>
    </row>
    <row r="1294" spans="5:12" ht="25" x14ac:dyDescent="0.3">
      <c r="E1294" s="3" t="s">
        <v>636</v>
      </c>
      <c r="F1294" s="4"/>
      <c r="G1294" s="5">
        <v>243</v>
      </c>
      <c r="H1294" s="27">
        <v>2.057613168724</v>
      </c>
      <c r="I1294" s="14">
        <v>25.514403292181001</v>
      </c>
      <c r="J1294" s="14">
        <v>41.563786008229997</v>
      </c>
      <c r="K1294" s="14">
        <v>28.395061728395</v>
      </c>
      <c r="L1294" s="23">
        <v>2.4691358024690002</v>
      </c>
    </row>
    <row r="1295" spans="5:12" ht="25" x14ac:dyDescent="0.3">
      <c r="E1295" s="3" t="s">
        <v>637</v>
      </c>
      <c r="F1295" s="4"/>
      <c r="G1295" s="5">
        <v>360</v>
      </c>
      <c r="H1295" s="27">
        <v>2.7777777777780002</v>
      </c>
      <c r="I1295" s="14">
        <v>31.388888888888999</v>
      </c>
      <c r="J1295" s="14">
        <v>45.555555555555998</v>
      </c>
      <c r="K1295" s="14">
        <v>17.222222222222001</v>
      </c>
      <c r="L1295" s="23">
        <v>3.0555555555559999</v>
      </c>
    </row>
    <row r="1296" spans="5:12" ht="25" x14ac:dyDescent="0.3">
      <c r="E1296" s="3" t="s">
        <v>638</v>
      </c>
      <c r="F1296" s="4"/>
      <c r="G1296" s="5">
        <v>618</v>
      </c>
      <c r="H1296" s="27">
        <v>4.6925566343040002</v>
      </c>
      <c r="I1296" s="14">
        <v>29.449838187701999</v>
      </c>
      <c r="J1296" s="14">
        <v>46.440129449837997</v>
      </c>
      <c r="K1296" s="14">
        <v>15.37216828479</v>
      </c>
      <c r="L1296" s="23">
        <v>4.0453074433660001</v>
      </c>
    </row>
    <row r="1297" spans="2:12" ht="25" x14ac:dyDescent="0.3">
      <c r="E1297" s="3" t="s">
        <v>639</v>
      </c>
      <c r="F1297" s="4"/>
      <c r="G1297" s="5">
        <v>556</v>
      </c>
      <c r="H1297" s="27">
        <v>4.1366906474820002</v>
      </c>
      <c r="I1297" s="14">
        <v>34.532374100718997</v>
      </c>
      <c r="J1297" s="14">
        <v>40.467625899281003</v>
      </c>
      <c r="K1297" s="14">
        <v>13.489208633094</v>
      </c>
      <c r="L1297" s="23">
        <v>7.3741007194239998</v>
      </c>
    </row>
    <row r="1298" spans="2:12" ht="25" x14ac:dyDescent="0.3">
      <c r="E1298" s="3" t="s">
        <v>640</v>
      </c>
      <c r="F1298" s="4"/>
      <c r="G1298" s="5">
        <v>115</v>
      </c>
      <c r="H1298" s="27">
        <v>8.6956521739130004</v>
      </c>
      <c r="I1298" s="14">
        <v>36.521739130435002</v>
      </c>
      <c r="J1298" s="14">
        <v>34.782608695652002</v>
      </c>
      <c r="K1298" s="14">
        <v>12.173913043478001</v>
      </c>
      <c r="L1298" s="23">
        <v>7.8260869565220004</v>
      </c>
    </row>
    <row r="1299" spans="2:12" ht="25" x14ac:dyDescent="0.3">
      <c r="E1299" s="3" t="s">
        <v>641</v>
      </c>
      <c r="F1299" s="4"/>
      <c r="G1299" s="5">
        <v>550</v>
      </c>
      <c r="H1299" s="27">
        <v>2.9090909090910002</v>
      </c>
      <c r="I1299" s="14">
        <v>34.181818181818002</v>
      </c>
      <c r="J1299" s="14">
        <v>42</v>
      </c>
      <c r="K1299" s="14">
        <v>18</v>
      </c>
      <c r="L1299" s="23">
        <v>2.9090909090910002</v>
      </c>
    </row>
    <row r="1300" spans="2:12" ht="25" x14ac:dyDescent="0.3">
      <c r="E1300" s="3" t="s">
        <v>642</v>
      </c>
      <c r="F1300" s="4"/>
      <c r="G1300" s="5">
        <v>89</v>
      </c>
      <c r="H1300" s="27">
        <v>2.2471910112360001</v>
      </c>
      <c r="I1300" s="14">
        <v>16.853932584270002</v>
      </c>
      <c r="J1300" s="14">
        <v>50.561797752808999</v>
      </c>
      <c r="K1300" s="14">
        <v>26.966292134831001</v>
      </c>
      <c r="L1300" s="23">
        <v>3.3707865168539999</v>
      </c>
    </row>
    <row r="1301" spans="2:12" ht="25" x14ac:dyDescent="0.3">
      <c r="E1301" s="3" t="s">
        <v>643</v>
      </c>
      <c r="F1301" s="4"/>
      <c r="G1301" s="5">
        <v>80</v>
      </c>
      <c r="H1301" s="27">
        <v>5</v>
      </c>
      <c r="I1301" s="14">
        <v>26.25</v>
      </c>
      <c r="J1301" s="14">
        <v>46.25</v>
      </c>
      <c r="K1301" s="14">
        <v>17.5</v>
      </c>
      <c r="L1301" s="23">
        <v>5</v>
      </c>
    </row>
    <row r="1302" spans="2:12" ht="25" x14ac:dyDescent="0.3">
      <c r="E1302" s="3" t="s">
        <v>644</v>
      </c>
      <c r="F1302" s="4"/>
      <c r="G1302" s="5">
        <v>106</v>
      </c>
      <c r="H1302" s="27">
        <v>1.88679245283</v>
      </c>
      <c r="I1302" s="14">
        <v>37.735849056604003</v>
      </c>
      <c r="J1302" s="14">
        <v>33.018867924528003</v>
      </c>
      <c r="K1302" s="14">
        <v>24.528301886792001</v>
      </c>
      <c r="L1302" s="23">
        <v>2.8301886792449999</v>
      </c>
    </row>
    <row r="1303" spans="2:12" ht="25" x14ac:dyDescent="0.3">
      <c r="E1303" s="3" t="s">
        <v>645</v>
      </c>
      <c r="F1303" s="4"/>
      <c r="G1303" s="5">
        <v>74</v>
      </c>
      <c r="H1303" s="27">
        <v>4.0540540540540002</v>
      </c>
      <c r="I1303" s="14">
        <v>37.837837837838002</v>
      </c>
      <c r="J1303" s="14">
        <v>36.486486486486001</v>
      </c>
      <c r="K1303" s="14">
        <v>18.918918918919001</v>
      </c>
      <c r="L1303" s="23">
        <v>2.7027027027030002</v>
      </c>
    </row>
    <row r="1304" spans="2:12" ht="25" x14ac:dyDescent="0.3">
      <c r="E1304" s="3" t="s">
        <v>646</v>
      </c>
      <c r="F1304" s="4"/>
      <c r="G1304" s="5">
        <v>29</v>
      </c>
      <c r="H1304" s="27">
        <v>6.8965517241379999</v>
      </c>
      <c r="I1304" s="14">
        <v>24.137931034483</v>
      </c>
      <c r="J1304" s="14">
        <v>48.275862068965999</v>
      </c>
      <c r="K1304" s="14">
        <v>10.344827586207</v>
      </c>
      <c r="L1304" s="23">
        <v>10.344827586207</v>
      </c>
    </row>
    <row r="1305" spans="2:12" x14ac:dyDescent="0.3">
      <c r="E1305" s="3" t="s">
        <v>647</v>
      </c>
      <c r="F1305" s="4"/>
      <c r="G1305" s="5">
        <v>52</v>
      </c>
      <c r="H1305" s="30">
        <v>0</v>
      </c>
      <c r="I1305" s="14">
        <v>23.076923076922998</v>
      </c>
      <c r="J1305" s="14">
        <v>46.153846153845997</v>
      </c>
      <c r="K1305" s="14">
        <v>28.846153846153999</v>
      </c>
      <c r="L1305" s="23">
        <v>1.923076923077</v>
      </c>
    </row>
    <row r="1306" spans="2:12" ht="25" x14ac:dyDescent="0.3">
      <c r="E1306" s="3" t="s">
        <v>648</v>
      </c>
      <c r="F1306" s="4"/>
      <c r="G1306" s="5">
        <v>64</v>
      </c>
      <c r="H1306" s="27">
        <v>4.6875</v>
      </c>
      <c r="I1306" s="14">
        <v>23.4375</v>
      </c>
      <c r="J1306" s="14">
        <v>42.1875</v>
      </c>
      <c r="K1306" s="14">
        <v>21.875</v>
      </c>
      <c r="L1306" s="23">
        <v>7.8125</v>
      </c>
    </row>
    <row r="1307" spans="2:12" ht="25" x14ac:dyDescent="0.3">
      <c r="E1307" s="3" t="s">
        <v>649</v>
      </c>
      <c r="F1307" s="4"/>
      <c r="G1307" s="5">
        <v>88</v>
      </c>
      <c r="H1307" s="27">
        <v>4.5454545454549997</v>
      </c>
      <c r="I1307" s="14">
        <v>26.136363636363999</v>
      </c>
      <c r="J1307" s="14">
        <v>46.590909090909001</v>
      </c>
      <c r="K1307" s="14">
        <v>19.318181818182001</v>
      </c>
      <c r="L1307" s="23">
        <v>3.4090909090910002</v>
      </c>
    </row>
    <row r="1308" spans="2:12" ht="25" x14ac:dyDescent="0.3">
      <c r="E1308" s="3" t="s">
        <v>650</v>
      </c>
      <c r="F1308" s="4"/>
      <c r="G1308" s="5">
        <v>70</v>
      </c>
      <c r="H1308" s="30">
        <v>0</v>
      </c>
      <c r="I1308" s="14">
        <v>45.714285714286</v>
      </c>
      <c r="J1308" s="14">
        <v>34.285714285714</v>
      </c>
      <c r="K1308" s="14">
        <v>18.571428571428999</v>
      </c>
      <c r="L1308" s="23">
        <v>1.4285714285710001</v>
      </c>
    </row>
    <row r="1309" spans="2:12" ht="25" x14ac:dyDescent="0.3">
      <c r="E1309" s="3" t="s">
        <v>651</v>
      </c>
      <c r="F1309" s="4"/>
      <c r="G1309" s="5">
        <v>28</v>
      </c>
      <c r="H1309" s="27">
        <v>10.714285714286</v>
      </c>
      <c r="I1309" s="14">
        <v>17.857142857143</v>
      </c>
      <c r="J1309" s="14">
        <v>42.857142857143003</v>
      </c>
      <c r="K1309" s="14">
        <v>17.857142857143</v>
      </c>
      <c r="L1309" s="23">
        <v>10.714285714286</v>
      </c>
    </row>
    <row r="1310" spans="2:12" ht="25" x14ac:dyDescent="0.3">
      <c r="E1310" s="52" t="s">
        <v>652</v>
      </c>
      <c r="F1310" s="48"/>
      <c r="G1310" s="49">
        <v>79</v>
      </c>
      <c r="H1310" s="70">
        <v>3.7974683544299999</v>
      </c>
      <c r="I1310" s="45">
        <v>30.379746835443001</v>
      </c>
      <c r="J1310" s="45">
        <v>41.772151898734002</v>
      </c>
      <c r="K1310" s="45">
        <v>21.518987341772</v>
      </c>
      <c r="L1310" s="74">
        <v>2.5316455696200002</v>
      </c>
    </row>
    <row r="1312" spans="2:12" x14ac:dyDescent="0.3">
      <c r="B1312" s="35" t="str">
        <f xml:space="preserve"> HYPERLINK("#'目次'!B21", "[15]")</f>
        <v>[15]</v>
      </c>
      <c r="C1312" s="25" t="s">
        <v>14</v>
      </c>
    </row>
    <row r="1315" spans="3:14" x14ac:dyDescent="0.3">
      <c r="C1315" s="25" t="s">
        <v>655</v>
      </c>
    </row>
    <row r="1316" spans="3:14" ht="25" x14ac:dyDescent="0.3">
      <c r="E1316" s="95"/>
      <c r="F1316" s="96"/>
      <c r="G1316" s="37" t="s">
        <v>16</v>
      </c>
      <c r="H1316" s="41" t="s">
        <v>17</v>
      </c>
      <c r="I1316" s="18" t="s">
        <v>18</v>
      </c>
      <c r="J1316" s="18" t="s">
        <v>19</v>
      </c>
      <c r="K1316" s="18" t="s">
        <v>20</v>
      </c>
      <c r="L1316" s="18" t="s">
        <v>21</v>
      </c>
      <c r="M1316" s="18" t="s">
        <v>22</v>
      </c>
      <c r="N1316" s="34" t="s">
        <v>23</v>
      </c>
    </row>
    <row r="1317" spans="3:14" x14ac:dyDescent="0.3">
      <c r="E1317" s="97"/>
      <c r="F1317" s="98"/>
      <c r="G1317" s="40"/>
      <c r="H1317" s="36"/>
      <c r="I1317" s="19"/>
      <c r="J1317" s="19"/>
      <c r="K1317" s="19"/>
      <c r="L1317" s="19"/>
      <c r="M1317" s="19"/>
      <c r="N1317" s="39"/>
    </row>
    <row r="1318" spans="3:14" x14ac:dyDescent="0.3">
      <c r="E1318" s="54" t="s">
        <v>16</v>
      </c>
      <c r="F1318" s="50"/>
      <c r="G1318" s="38">
        <v>55336</v>
      </c>
      <c r="H1318" s="26">
        <v>18.472603729941</v>
      </c>
      <c r="I1318" s="26">
        <v>34.657365910076997</v>
      </c>
      <c r="J1318" s="26">
        <v>25.251192713603999</v>
      </c>
      <c r="K1318" s="26">
        <v>12.689749891570999</v>
      </c>
      <c r="L1318" s="26">
        <v>6.8562960821169998</v>
      </c>
      <c r="M1318" s="26">
        <v>1.626427642041</v>
      </c>
      <c r="N1318" s="60">
        <v>0.44636403064899999</v>
      </c>
    </row>
    <row r="1319" spans="3:14" x14ac:dyDescent="0.3">
      <c r="E1319" s="3" t="s">
        <v>656</v>
      </c>
      <c r="F1319" s="4"/>
      <c r="G1319" s="29">
        <v>146</v>
      </c>
      <c r="H1319" s="55">
        <v>19.863013698629999</v>
      </c>
      <c r="I1319" s="22">
        <v>35.616438356163997</v>
      </c>
      <c r="J1319" s="22">
        <v>21.917808219177999</v>
      </c>
      <c r="K1319" s="22">
        <v>10.958904109589</v>
      </c>
      <c r="L1319" s="22">
        <v>6.8493150684930004</v>
      </c>
      <c r="M1319" s="22">
        <v>4.7945205479449999</v>
      </c>
      <c r="N1319" s="72">
        <v>0</v>
      </c>
    </row>
    <row r="1320" spans="3:14" x14ac:dyDescent="0.3">
      <c r="E1320" s="3" t="s">
        <v>657</v>
      </c>
      <c r="F1320" s="4"/>
      <c r="G1320" s="5">
        <v>3113</v>
      </c>
      <c r="H1320" s="27">
        <v>19.241888853195999</v>
      </c>
      <c r="I1320" s="14">
        <v>37.841310632830002</v>
      </c>
      <c r="J1320" s="14">
        <v>21.137166720206</v>
      </c>
      <c r="K1320" s="14">
        <v>13.973658849984</v>
      </c>
      <c r="L1320" s="14">
        <v>5.2039832958560002</v>
      </c>
      <c r="M1320" s="14">
        <v>2.3128814648249998</v>
      </c>
      <c r="N1320" s="23">
        <v>0.28911018310300002</v>
      </c>
    </row>
    <row r="1321" spans="3:14" x14ac:dyDescent="0.3">
      <c r="E1321" s="3" t="s">
        <v>658</v>
      </c>
      <c r="F1321" s="4"/>
      <c r="G1321" s="5">
        <v>1043</v>
      </c>
      <c r="H1321" s="27">
        <v>20.038350910834001</v>
      </c>
      <c r="I1321" s="14">
        <v>32.790028763183003</v>
      </c>
      <c r="J1321" s="14">
        <v>24.928092042186002</v>
      </c>
      <c r="K1321" s="14">
        <v>13.518696069032</v>
      </c>
      <c r="L1321" s="14">
        <v>6.2320230105469996</v>
      </c>
      <c r="M1321" s="14">
        <v>2.301054650048</v>
      </c>
      <c r="N1321" s="23">
        <v>0.19175455417100001</v>
      </c>
    </row>
    <row r="1322" spans="3:14" x14ac:dyDescent="0.3">
      <c r="E1322" s="3" t="s">
        <v>659</v>
      </c>
      <c r="F1322" s="4"/>
      <c r="G1322" s="5">
        <v>1031</v>
      </c>
      <c r="H1322" s="27">
        <v>16.876818622696</v>
      </c>
      <c r="I1322" s="14">
        <v>39.379243452958001</v>
      </c>
      <c r="J1322" s="14">
        <v>23.181377303588999</v>
      </c>
      <c r="K1322" s="14">
        <v>13.288069835111999</v>
      </c>
      <c r="L1322" s="14">
        <v>5.1406401551889997</v>
      </c>
      <c r="M1322" s="14">
        <v>1.8428709990300001</v>
      </c>
      <c r="N1322" s="23">
        <v>0.29097963142599997</v>
      </c>
    </row>
    <row r="1323" spans="3:14" x14ac:dyDescent="0.3">
      <c r="E1323" s="3" t="s">
        <v>660</v>
      </c>
      <c r="F1323" s="4"/>
      <c r="G1323" s="5">
        <v>20363</v>
      </c>
      <c r="H1323" s="27">
        <v>20.080538231104999</v>
      </c>
      <c r="I1323" s="14">
        <v>38.162353287826001</v>
      </c>
      <c r="J1323" s="14">
        <v>23.503413053086</v>
      </c>
      <c r="K1323" s="14">
        <v>11.540539213279001</v>
      </c>
      <c r="L1323" s="14">
        <v>5.2202524186019996</v>
      </c>
      <c r="M1323" s="14">
        <v>1.2277169375829999</v>
      </c>
      <c r="N1323" s="23">
        <v>0.265186858518</v>
      </c>
    </row>
    <row r="1324" spans="3:14" x14ac:dyDescent="0.3">
      <c r="E1324" s="3" t="s">
        <v>661</v>
      </c>
      <c r="F1324" s="4"/>
      <c r="G1324" s="5">
        <v>75</v>
      </c>
      <c r="H1324" s="27">
        <v>22.666666666666998</v>
      </c>
      <c r="I1324" s="14">
        <v>37.333333333333002</v>
      </c>
      <c r="J1324" s="14">
        <v>21.333333333333002</v>
      </c>
      <c r="K1324" s="14">
        <v>8</v>
      </c>
      <c r="L1324" s="14">
        <v>4</v>
      </c>
      <c r="M1324" s="14">
        <v>4</v>
      </c>
      <c r="N1324" s="23">
        <v>2.666666666667</v>
      </c>
    </row>
    <row r="1325" spans="3:14" x14ac:dyDescent="0.3">
      <c r="E1325" s="3" t="s">
        <v>662</v>
      </c>
      <c r="F1325" s="4"/>
      <c r="G1325" s="5">
        <v>123</v>
      </c>
      <c r="H1325" s="27">
        <v>14.634146341463</v>
      </c>
      <c r="I1325" s="14">
        <v>27.642276422763999</v>
      </c>
      <c r="J1325" s="14">
        <v>26.016260162601998</v>
      </c>
      <c r="K1325" s="14">
        <v>19.512195121950999</v>
      </c>
      <c r="L1325" s="14">
        <v>11.382113821138001</v>
      </c>
      <c r="M1325" s="14">
        <v>0.81300813008100004</v>
      </c>
      <c r="N1325" s="24">
        <v>0</v>
      </c>
    </row>
    <row r="1326" spans="3:14" x14ac:dyDescent="0.3">
      <c r="E1326" s="3" t="s">
        <v>663</v>
      </c>
      <c r="F1326" s="4"/>
      <c r="G1326" s="5">
        <v>2516</v>
      </c>
      <c r="H1326" s="27">
        <v>16.732909379968</v>
      </c>
      <c r="I1326" s="14">
        <v>32.273449920509002</v>
      </c>
      <c r="J1326" s="14">
        <v>23.887122416534002</v>
      </c>
      <c r="K1326" s="14">
        <v>14.825119236883999</v>
      </c>
      <c r="L1326" s="14">
        <v>9.7774244833069996</v>
      </c>
      <c r="M1326" s="14">
        <v>2.1065182829890001</v>
      </c>
      <c r="N1326" s="23">
        <v>0.397456279809</v>
      </c>
    </row>
    <row r="1327" spans="3:14" x14ac:dyDescent="0.3">
      <c r="E1327" s="3" t="s">
        <v>664</v>
      </c>
      <c r="F1327" s="4"/>
      <c r="G1327" s="5">
        <v>2955</v>
      </c>
      <c r="H1327" s="27">
        <v>17.394247038917001</v>
      </c>
      <c r="I1327" s="14">
        <v>31.505922165821001</v>
      </c>
      <c r="J1327" s="14">
        <v>25.956006768190001</v>
      </c>
      <c r="K1327" s="14">
        <v>14.145516074450001</v>
      </c>
      <c r="L1327" s="14">
        <v>8.4940778341790004</v>
      </c>
      <c r="M1327" s="14">
        <v>2.2673434856179999</v>
      </c>
      <c r="N1327" s="23">
        <v>0.236886632826</v>
      </c>
    </row>
    <row r="1328" spans="3:14" x14ac:dyDescent="0.3">
      <c r="E1328" s="3" t="s">
        <v>665</v>
      </c>
      <c r="F1328" s="4"/>
      <c r="G1328" s="5">
        <v>4352</v>
      </c>
      <c r="H1328" s="27">
        <v>18.267463235293999</v>
      </c>
      <c r="I1328" s="14">
        <v>32.927389705882</v>
      </c>
      <c r="J1328" s="14">
        <v>26.079963235293999</v>
      </c>
      <c r="K1328" s="14">
        <v>12.775735294118</v>
      </c>
      <c r="L1328" s="14">
        <v>7.5597426470590001</v>
      </c>
      <c r="M1328" s="14">
        <v>2.0450367647059999</v>
      </c>
      <c r="N1328" s="23">
        <v>0.34466911764699998</v>
      </c>
    </row>
    <row r="1329" spans="2:14" x14ac:dyDescent="0.3">
      <c r="E1329" s="3" t="s">
        <v>666</v>
      </c>
      <c r="F1329" s="4"/>
      <c r="G1329" s="5">
        <v>18627</v>
      </c>
      <c r="H1329" s="27">
        <v>17.31357706555</v>
      </c>
      <c r="I1329" s="14">
        <v>31.835507596500001</v>
      </c>
      <c r="J1329" s="14">
        <v>28.066784774788999</v>
      </c>
      <c r="K1329" s="14">
        <v>13.126107263650001</v>
      </c>
      <c r="L1329" s="14">
        <v>7.9078756643580004</v>
      </c>
      <c r="M1329" s="14">
        <v>1.406560369356</v>
      </c>
      <c r="N1329" s="23">
        <v>0.343587265797</v>
      </c>
    </row>
    <row r="1330" spans="2:14" x14ac:dyDescent="0.3">
      <c r="E1330" s="3" t="s">
        <v>667</v>
      </c>
      <c r="F1330" s="4"/>
      <c r="G1330" s="5">
        <v>155</v>
      </c>
      <c r="H1330" s="27">
        <v>19.354838709677001</v>
      </c>
      <c r="I1330" s="14">
        <v>29.032258064516</v>
      </c>
      <c r="J1330" s="14">
        <v>22.580645161290001</v>
      </c>
      <c r="K1330" s="14">
        <v>14.838709677419001</v>
      </c>
      <c r="L1330" s="14">
        <v>9.6774193548389995</v>
      </c>
      <c r="M1330" s="14">
        <v>3.8709677419349999</v>
      </c>
      <c r="N1330" s="23">
        <v>0.64516129032299996</v>
      </c>
    </row>
    <row r="1331" spans="2:14" x14ac:dyDescent="0.3">
      <c r="E1331" s="3" t="s">
        <v>668</v>
      </c>
      <c r="F1331" s="4"/>
      <c r="G1331" s="5">
        <v>2</v>
      </c>
      <c r="H1331" s="30">
        <v>0</v>
      </c>
      <c r="I1331" s="16">
        <v>0</v>
      </c>
      <c r="J1331" s="14">
        <v>50</v>
      </c>
      <c r="K1331" s="14">
        <v>50</v>
      </c>
      <c r="L1331" s="16">
        <v>0</v>
      </c>
      <c r="M1331" s="16">
        <v>0</v>
      </c>
      <c r="N1331" s="24">
        <v>0</v>
      </c>
    </row>
    <row r="1332" spans="2:14" x14ac:dyDescent="0.3">
      <c r="E1332" s="3" t="s">
        <v>669</v>
      </c>
      <c r="F1332" s="4"/>
      <c r="G1332" s="5">
        <v>33</v>
      </c>
      <c r="H1332" s="27">
        <v>9.0909090909089993</v>
      </c>
      <c r="I1332" s="14">
        <v>21.212121212121001</v>
      </c>
      <c r="J1332" s="14">
        <v>21.212121212121001</v>
      </c>
      <c r="K1332" s="14">
        <v>12.121212121212</v>
      </c>
      <c r="L1332" s="14">
        <v>27.272727272727</v>
      </c>
      <c r="M1332" s="14">
        <v>6.0606060606060002</v>
      </c>
      <c r="N1332" s="23">
        <v>3.0303030303030001</v>
      </c>
    </row>
    <row r="1333" spans="2:14" x14ac:dyDescent="0.3">
      <c r="E1333" s="3" t="s">
        <v>670</v>
      </c>
      <c r="F1333" s="4"/>
      <c r="G1333" s="5">
        <v>27</v>
      </c>
      <c r="H1333" s="27">
        <v>7.4074074074069998</v>
      </c>
      <c r="I1333" s="14">
        <v>22.222222222222001</v>
      </c>
      <c r="J1333" s="14">
        <v>40.740740740741003</v>
      </c>
      <c r="K1333" s="14">
        <v>3.7037037037039999</v>
      </c>
      <c r="L1333" s="14">
        <v>18.518518518518999</v>
      </c>
      <c r="M1333" s="14">
        <v>7.4074074074069998</v>
      </c>
      <c r="N1333" s="24">
        <v>0</v>
      </c>
    </row>
    <row r="1334" spans="2:14" x14ac:dyDescent="0.3">
      <c r="E1334" s="3" t="s">
        <v>671</v>
      </c>
      <c r="F1334" s="4"/>
      <c r="G1334" s="5">
        <v>38</v>
      </c>
      <c r="H1334" s="27">
        <v>7.8947368421049999</v>
      </c>
      <c r="I1334" s="14">
        <v>31.578947368421002</v>
      </c>
      <c r="J1334" s="14">
        <v>15.789473684211</v>
      </c>
      <c r="K1334" s="14">
        <v>15.789473684211</v>
      </c>
      <c r="L1334" s="14">
        <v>26.315789473683999</v>
      </c>
      <c r="M1334" s="16">
        <v>0</v>
      </c>
      <c r="N1334" s="23">
        <v>2.6315789473679998</v>
      </c>
    </row>
    <row r="1335" spans="2:14" x14ac:dyDescent="0.3">
      <c r="E1335" s="3" t="s">
        <v>672</v>
      </c>
      <c r="F1335" s="4"/>
      <c r="G1335" s="5">
        <v>267</v>
      </c>
      <c r="H1335" s="27">
        <v>10.861423220974</v>
      </c>
      <c r="I1335" s="14">
        <v>26.966292134831001</v>
      </c>
      <c r="J1335" s="14">
        <v>25.468164794006999</v>
      </c>
      <c r="K1335" s="14">
        <v>13.857677902621999</v>
      </c>
      <c r="L1335" s="14">
        <v>15.730337078651999</v>
      </c>
      <c r="M1335" s="14">
        <v>3.74531835206</v>
      </c>
      <c r="N1335" s="23">
        <v>3.3707865168539999</v>
      </c>
    </row>
    <row r="1336" spans="2:14" x14ac:dyDescent="0.3">
      <c r="E1336" s="52" t="s">
        <v>673</v>
      </c>
      <c r="F1336" s="48"/>
      <c r="G1336" s="49">
        <v>3</v>
      </c>
      <c r="H1336" s="67">
        <v>0</v>
      </c>
      <c r="I1336" s="42">
        <v>0</v>
      </c>
      <c r="J1336" s="45">
        <v>33.333333333333002</v>
      </c>
      <c r="K1336" s="42">
        <v>0</v>
      </c>
      <c r="L1336" s="45">
        <v>66.666666666666998</v>
      </c>
      <c r="M1336" s="42">
        <v>0</v>
      </c>
      <c r="N1336" s="65">
        <v>0</v>
      </c>
    </row>
    <row r="1338" spans="2:14" x14ac:dyDescent="0.3">
      <c r="B1338" s="35" t="str">
        <f xml:space="preserve"> HYPERLINK("#'目次'!B22", "[16]")</f>
        <v>[16]</v>
      </c>
      <c r="C1338" s="25" t="s">
        <v>54</v>
      </c>
    </row>
    <row r="1341" spans="2:14" x14ac:dyDescent="0.3">
      <c r="C1341" s="25" t="s">
        <v>655</v>
      </c>
    </row>
    <row r="1342" spans="2:14" ht="37.5" x14ac:dyDescent="0.3">
      <c r="E1342" s="95"/>
      <c r="F1342" s="96"/>
      <c r="G1342" s="37" t="s">
        <v>16</v>
      </c>
      <c r="H1342" s="41" t="s">
        <v>55</v>
      </c>
      <c r="I1342" s="18" t="s">
        <v>56</v>
      </c>
      <c r="J1342" s="18" t="s">
        <v>57</v>
      </c>
      <c r="K1342" s="18" t="s">
        <v>58</v>
      </c>
      <c r="L1342" s="34" t="s">
        <v>59</v>
      </c>
    </row>
    <row r="1343" spans="2:14" x14ac:dyDescent="0.3">
      <c r="E1343" s="97"/>
      <c r="F1343" s="98"/>
      <c r="G1343" s="40"/>
      <c r="H1343" s="36"/>
      <c r="I1343" s="19"/>
      <c r="J1343" s="19"/>
      <c r="K1343" s="19"/>
      <c r="L1343" s="39"/>
    </row>
    <row r="1344" spans="2:14" x14ac:dyDescent="0.3">
      <c r="E1344" s="54" t="s">
        <v>16</v>
      </c>
      <c r="F1344" s="50"/>
      <c r="G1344" s="38">
        <v>55336</v>
      </c>
      <c r="H1344" s="26">
        <v>8.8658377909499997</v>
      </c>
      <c r="I1344" s="26">
        <v>44.387017493133001</v>
      </c>
      <c r="J1344" s="26">
        <v>31.339453520311999</v>
      </c>
      <c r="K1344" s="26">
        <v>11.094043660545999</v>
      </c>
      <c r="L1344" s="60">
        <v>4.3136475350590002</v>
      </c>
    </row>
    <row r="1345" spans="5:12" x14ac:dyDescent="0.3">
      <c r="E1345" s="3" t="s">
        <v>656</v>
      </c>
      <c r="F1345" s="4"/>
      <c r="G1345" s="29">
        <v>146</v>
      </c>
      <c r="H1345" s="55">
        <v>8.9041095890409991</v>
      </c>
      <c r="I1345" s="22">
        <v>36.986301369863</v>
      </c>
      <c r="J1345" s="22">
        <v>31.506849315067999</v>
      </c>
      <c r="K1345" s="22">
        <v>14.383561643836</v>
      </c>
      <c r="L1345" s="56">
        <v>8.2191780821920002</v>
      </c>
    </row>
    <row r="1346" spans="5:12" x14ac:dyDescent="0.3">
      <c r="E1346" s="3" t="s">
        <v>657</v>
      </c>
      <c r="F1346" s="4"/>
      <c r="G1346" s="5">
        <v>3113</v>
      </c>
      <c r="H1346" s="27">
        <v>7.1635078702220003</v>
      </c>
      <c r="I1346" s="14">
        <v>41.920976549952002</v>
      </c>
      <c r="J1346" s="14">
        <v>33.697398008352003</v>
      </c>
      <c r="K1346" s="14">
        <v>11.917764214584</v>
      </c>
      <c r="L1346" s="23">
        <v>5.3003533568899996</v>
      </c>
    </row>
    <row r="1347" spans="5:12" x14ac:dyDescent="0.3">
      <c r="E1347" s="3" t="s">
        <v>658</v>
      </c>
      <c r="F1347" s="4"/>
      <c r="G1347" s="5">
        <v>1043</v>
      </c>
      <c r="H1347" s="27">
        <v>7.8619367209969999</v>
      </c>
      <c r="I1347" s="14">
        <v>44.199424736337001</v>
      </c>
      <c r="J1347" s="14">
        <v>32.023010546499997</v>
      </c>
      <c r="K1347" s="14">
        <v>10.162991371045001</v>
      </c>
      <c r="L1347" s="23">
        <v>5.7526366251200001</v>
      </c>
    </row>
    <row r="1348" spans="5:12" x14ac:dyDescent="0.3">
      <c r="E1348" s="3" t="s">
        <v>659</v>
      </c>
      <c r="F1348" s="4"/>
      <c r="G1348" s="5">
        <v>1031</v>
      </c>
      <c r="H1348" s="27">
        <v>6.8865179437439998</v>
      </c>
      <c r="I1348" s="14">
        <v>43.840931134820998</v>
      </c>
      <c r="J1348" s="14">
        <v>34.141610087293998</v>
      </c>
      <c r="K1348" s="14">
        <v>10.475266731329</v>
      </c>
      <c r="L1348" s="23">
        <v>4.6556741028130002</v>
      </c>
    </row>
    <row r="1349" spans="5:12" x14ac:dyDescent="0.3">
      <c r="E1349" s="3" t="s">
        <v>660</v>
      </c>
      <c r="F1349" s="4"/>
      <c r="G1349" s="5">
        <v>20363</v>
      </c>
      <c r="H1349" s="27">
        <v>6.6198497274469998</v>
      </c>
      <c r="I1349" s="14">
        <v>43.412070912929998</v>
      </c>
      <c r="J1349" s="14">
        <v>34.503756813829</v>
      </c>
      <c r="K1349" s="14">
        <v>12.193684624073001</v>
      </c>
      <c r="L1349" s="23">
        <v>3.2706379217210002</v>
      </c>
    </row>
    <row r="1350" spans="5:12" x14ac:dyDescent="0.3">
      <c r="E1350" s="3" t="s">
        <v>661</v>
      </c>
      <c r="F1350" s="4"/>
      <c r="G1350" s="5">
        <v>75</v>
      </c>
      <c r="H1350" s="27">
        <v>5.333333333333</v>
      </c>
      <c r="I1350" s="14">
        <v>41.333333333333002</v>
      </c>
      <c r="J1350" s="14">
        <v>28</v>
      </c>
      <c r="K1350" s="14">
        <v>17.333333333333002</v>
      </c>
      <c r="L1350" s="23">
        <v>8</v>
      </c>
    </row>
    <row r="1351" spans="5:12" x14ac:dyDescent="0.3">
      <c r="E1351" s="3" t="s">
        <v>662</v>
      </c>
      <c r="F1351" s="4"/>
      <c r="G1351" s="5">
        <v>123</v>
      </c>
      <c r="H1351" s="27">
        <v>17.886178861788999</v>
      </c>
      <c r="I1351" s="14">
        <v>42.276422764228002</v>
      </c>
      <c r="J1351" s="14">
        <v>23.577235772358001</v>
      </c>
      <c r="K1351" s="14">
        <v>9.7560975609760003</v>
      </c>
      <c r="L1351" s="23">
        <v>6.5040650406499996</v>
      </c>
    </row>
    <row r="1352" spans="5:12" x14ac:dyDescent="0.3">
      <c r="E1352" s="3" t="s">
        <v>663</v>
      </c>
      <c r="F1352" s="4"/>
      <c r="G1352" s="5">
        <v>2516</v>
      </c>
      <c r="H1352" s="27">
        <v>12.599364069951999</v>
      </c>
      <c r="I1352" s="14">
        <v>42.209856915739003</v>
      </c>
      <c r="J1352" s="14">
        <v>29.252782193959</v>
      </c>
      <c r="K1352" s="14">
        <v>10.532591414943999</v>
      </c>
      <c r="L1352" s="23">
        <v>5.4054054054050003</v>
      </c>
    </row>
    <row r="1353" spans="5:12" x14ac:dyDescent="0.3">
      <c r="E1353" s="3" t="s">
        <v>664</v>
      </c>
      <c r="F1353" s="4"/>
      <c r="G1353" s="5">
        <v>2955</v>
      </c>
      <c r="H1353" s="27">
        <v>12.453468697124</v>
      </c>
      <c r="I1353" s="14">
        <v>44.162436548222999</v>
      </c>
      <c r="J1353" s="14">
        <v>27.377326565143999</v>
      </c>
      <c r="K1353" s="14">
        <v>10.693739424704001</v>
      </c>
      <c r="L1353" s="23">
        <v>5.3130287648049999</v>
      </c>
    </row>
    <row r="1354" spans="5:12" x14ac:dyDescent="0.3">
      <c r="E1354" s="3" t="s">
        <v>665</v>
      </c>
      <c r="F1354" s="4"/>
      <c r="G1354" s="5">
        <v>4352</v>
      </c>
      <c r="H1354" s="27">
        <v>10.363051470587999</v>
      </c>
      <c r="I1354" s="14">
        <v>43.795955882352999</v>
      </c>
      <c r="J1354" s="14">
        <v>30.445772058824002</v>
      </c>
      <c r="K1354" s="14">
        <v>10.363051470587999</v>
      </c>
      <c r="L1354" s="23">
        <v>5.0321691176470003</v>
      </c>
    </row>
    <row r="1355" spans="5:12" x14ac:dyDescent="0.3">
      <c r="E1355" s="3" t="s">
        <v>666</v>
      </c>
      <c r="F1355" s="4"/>
      <c r="G1355" s="5">
        <v>18627</v>
      </c>
      <c r="H1355" s="27">
        <v>9.9908734632520009</v>
      </c>
      <c r="I1355" s="14">
        <v>46.867450475117003</v>
      </c>
      <c r="J1355" s="14">
        <v>28.920384388254</v>
      </c>
      <c r="K1355" s="14">
        <v>10.393514790357999</v>
      </c>
      <c r="L1355" s="23">
        <v>3.8277768830190002</v>
      </c>
    </row>
    <row r="1356" spans="5:12" x14ac:dyDescent="0.3">
      <c r="E1356" s="3" t="s">
        <v>667</v>
      </c>
      <c r="F1356" s="4"/>
      <c r="G1356" s="5">
        <v>155</v>
      </c>
      <c r="H1356" s="27">
        <v>8.3870967741939992</v>
      </c>
      <c r="I1356" s="14">
        <v>42.580645161290001</v>
      </c>
      <c r="J1356" s="14">
        <v>30.967741935484</v>
      </c>
      <c r="K1356" s="14">
        <v>11.612903225806001</v>
      </c>
      <c r="L1356" s="23">
        <v>6.4516129032259997</v>
      </c>
    </row>
    <row r="1357" spans="5:12" x14ac:dyDescent="0.3">
      <c r="E1357" s="3" t="s">
        <v>668</v>
      </c>
      <c r="F1357" s="4"/>
      <c r="G1357" s="5">
        <v>2</v>
      </c>
      <c r="H1357" s="27">
        <v>50</v>
      </c>
      <c r="I1357" s="14">
        <v>50</v>
      </c>
      <c r="J1357" s="16">
        <v>0</v>
      </c>
      <c r="K1357" s="16">
        <v>0</v>
      </c>
      <c r="L1357" s="24">
        <v>0</v>
      </c>
    </row>
    <row r="1358" spans="5:12" x14ac:dyDescent="0.3">
      <c r="E1358" s="3" t="s">
        <v>669</v>
      </c>
      <c r="F1358" s="4"/>
      <c r="G1358" s="5">
        <v>33</v>
      </c>
      <c r="H1358" s="27">
        <v>33.333333333333002</v>
      </c>
      <c r="I1358" s="14">
        <v>30.303030303029999</v>
      </c>
      <c r="J1358" s="14">
        <v>18.181818181817999</v>
      </c>
      <c r="K1358" s="14">
        <v>3.0303030303030001</v>
      </c>
      <c r="L1358" s="23">
        <v>15.151515151515</v>
      </c>
    </row>
    <row r="1359" spans="5:12" x14ac:dyDescent="0.3">
      <c r="E1359" s="3" t="s">
        <v>670</v>
      </c>
      <c r="F1359" s="4"/>
      <c r="G1359" s="5">
        <v>27</v>
      </c>
      <c r="H1359" s="27">
        <v>11.111111111111001</v>
      </c>
      <c r="I1359" s="14">
        <v>44.444444444444002</v>
      </c>
      <c r="J1359" s="14">
        <v>25.925925925925998</v>
      </c>
      <c r="K1359" s="14">
        <v>3.7037037037039999</v>
      </c>
      <c r="L1359" s="23">
        <v>14.814814814815</v>
      </c>
    </row>
    <row r="1360" spans="5:12" x14ac:dyDescent="0.3">
      <c r="E1360" s="3" t="s">
        <v>671</v>
      </c>
      <c r="F1360" s="4"/>
      <c r="G1360" s="5">
        <v>38</v>
      </c>
      <c r="H1360" s="27">
        <v>21.052631578947</v>
      </c>
      <c r="I1360" s="14">
        <v>36.842105263157997</v>
      </c>
      <c r="J1360" s="14">
        <v>28.947368421053</v>
      </c>
      <c r="K1360" s="16">
        <v>0</v>
      </c>
      <c r="L1360" s="23">
        <v>13.157894736842</v>
      </c>
    </row>
    <row r="1361" spans="2:14" x14ac:dyDescent="0.3">
      <c r="E1361" s="3" t="s">
        <v>672</v>
      </c>
      <c r="F1361" s="4"/>
      <c r="G1361" s="5">
        <v>267</v>
      </c>
      <c r="H1361" s="27">
        <v>18.7265917603</v>
      </c>
      <c r="I1361" s="14">
        <v>43.071161048689</v>
      </c>
      <c r="J1361" s="14">
        <v>21.348314606742001</v>
      </c>
      <c r="K1361" s="14">
        <v>2.6217228464420002</v>
      </c>
      <c r="L1361" s="23">
        <v>14.232209737828001</v>
      </c>
    </row>
    <row r="1362" spans="2:14" x14ac:dyDescent="0.3">
      <c r="E1362" s="52" t="s">
        <v>673</v>
      </c>
      <c r="F1362" s="48"/>
      <c r="G1362" s="49">
        <v>3</v>
      </c>
      <c r="H1362" s="70">
        <v>66.666666666666998</v>
      </c>
      <c r="I1362" s="45">
        <v>33.333333333333002</v>
      </c>
      <c r="J1362" s="42">
        <v>0</v>
      </c>
      <c r="K1362" s="42">
        <v>0</v>
      </c>
      <c r="L1362" s="65">
        <v>0</v>
      </c>
    </row>
    <row r="1364" spans="2:14" x14ac:dyDescent="0.3">
      <c r="B1364" s="35" t="str">
        <f xml:space="preserve"> HYPERLINK("#'目次'!B23", "[17]")</f>
        <v>[17]</v>
      </c>
      <c r="C1364" s="25" t="s">
        <v>14</v>
      </c>
    </row>
    <row r="1367" spans="2:14" x14ac:dyDescent="0.3">
      <c r="C1367" s="25" t="s">
        <v>676</v>
      </c>
    </row>
    <row r="1368" spans="2:14" ht="25" x14ac:dyDescent="0.3">
      <c r="E1368" s="95"/>
      <c r="F1368" s="96"/>
      <c r="G1368" s="37" t="s">
        <v>16</v>
      </c>
      <c r="H1368" s="41" t="s">
        <v>17</v>
      </c>
      <c r="I1368" s="18" t="s">
        <v>18</v>
      </c>
      <c r="J1368" s="18" t="s">
        <v>19</v>
      </c>
      <c r="K1368" s="18" t="s">
        <v>20</v>
      </c>
      <c r="L1368" s="18" t="s">
        <v>21</v>
      </c>
      <c r="M1368" s="18" t="s">
        <v>22</v>
      </c>
      <c r="N1368" s="34" t="s">
        <v>23</v>
      </c>
    </row>
    <row r="1369" spans="2:14" x14ac:dyDescent="0.3">
      <c r="E1369" s="97"/>
      <c r="F1369" s="98"/>
      <c r="G1369" s="40"/>
      <c r="H1369" s="36"/>
      <c r="I1369" s="19"/>
      <c r="J1369" s="19"/>
      <c r="K1369" s="19"/>
      <c r="L1369" s="19"/>
      <c r="M1369" s="19"/>
      <c r="N1369" s="39"/>
    </row>
    <row r="1370" spans="2:14" x14ac:dyDescent="0.3">
      <c r="E1370" s="54" t="s">
        <v>16</v>
      </c>
      <c r="F1370" s="50"/>
      <c r="G1370" s="38">
        <v>55336</v>
      </c>
      <c r="H1370" s="26">
        <v>18.472603729941</v>
      </c>
      <c r="I1370" s="26">
        <v>34.657365910076997</v>
      </c>
      <c r="J1370" s="26">
        <v>25.251192713603999</v>
      </c>
      <c r="K1370" s="26">
        <v>12.689749891570999</v>
      </c>
      <c r="L1370" s="26">
        <v>6.8562960821169998</v>
      </c>
      <c r="M1370" s="26">
        <v>1.626427642041</v>
      </c>
      <c r="N1370" s="60">
        <v>0.44636403064899999</v>
      </c>
    </row>
    <row r="1371" spans="2:14" ht="25" x14ac:dyDescent="0.3">
      <c r="E1371" s="3" t="s">
        <v>677</v>
      </c>
      <c r="F1371" s="4"/>
      <c r="G1371" s="29">
        <v>27</v>
      </c>
      <c r="H1371" s="55">
        <v>11.111111111111001</v>
      </c>
      <c r="I1371" s="22">
        <v>18.518518518518999</v>
      </c>
      <c r="J1371" s="22">
        <v>40.740740740741003</v>
      </c>
      <c r="K1371" s="22">
        <v>14.814814814815</v>
      </c>
      <c r="L1371" s="22">
        <v>7.4074074074069998</v>
      </c>
      <c r="M1371" s="22">
        <v>7.4074074074069998</v>
      </c>
      <c r="N1371" s="72">
        <v>0</v>
      </c>
    </row>
    <row r="1372" spans="2:14" x14ac:dyDescent="0.3">
      <c r="E1372" s="3" t="s">
        <v>678</v>
      </c>
      <c r="F1372" s="4"/>
      <c r="G1372" s="5">
        <v>269</v>
      </c>
      <c r="H1372" s="27">
        <v>16.356877323420001</v>
      </c>
      <c r="I1372" s="14">
        <v>31.226765799256999</v>
      </c>
      <c r="J1372" s="14">
        <v>27.137546468400998</v>
      </c>
      <c r="K1372" s="14">
        <v>17.100371747212002</v>
      </c>
      <c r="L1372" s="14">
        <v>7.8066914498140001</v>
      </c>
      <c r="M1372" s="14">
        <v>0.37174721189600002</v>
      </c>
      <c r="N1372" s="24">
        <v>0</v>
      </c>
    </row>
    <row r="1373" spans="2:14" x14ac:dyDescent="0.3">
      <c r="E1373" s="3" t="s">
        <v>679</v>
      </c>
      <c r="F1373" s="4"/>
      <c r="G1373" s="5">
        <v>7</v>
      </c>
      <c r="H1373" s="27">
        <v>71.428571428571004</v>
      </c>
      <c r="I1373" s="16">
        <v>0</v>
      </c>
      <c r="J1373" s="14">
        <v>28.571428571428999</v>
      </c>
      <c r="K1373" s="16">
        <v>0</v>
      </c>
      <c r="L1373" s="16">
        <v>0</v>
      </c>
      <c r="M1373" s="16">
        <v>0</v>
      </c>
      <c r="N1373" s="24">
        <v>0</v>
      </c>
    </row>
    <row r="1374" spans="2:14" x14ac:dyDescent="0.3">
      <c r="E1374" s="3" t="s">
        <v>680</v>
      </c>
      <c r="F1374" s="4"/>
      <c r="G1374" s="5">
        <v>18</v>
      </c>
      <c r="H1374" s="30">
        <v>0</v>
      </c>
      <c r="I1374" s="14">
        <v>22.222222222222001</v>
      </c>
      <c r="J1374" s="14">
        <v>27.777777777777999</v>
      </c>
      <c r="K1374" s="14">
        <v>33.333333333333002</v>
      </c>
      <c r="L1374" s="14">
        <v>16.666666666666998</v>
      </c>
      <c r="M1374" s="16">
        <v>0</v>
      </c>
      <c r="N1374" s="24">
        <v>0</v>
      </c>
    </row>
    <row r="1375" spans="2:14" x14ac:dyDescent="0.3">
      <c r="E1375" s="3" t="s">
        <v>681</v>
      </c>
      <c r="F1375" s="4"/>
      <c r="G1375" s="5">
        <v>129</v>
      </c>
      <c r="H1375" s="27">
        <v>9.3023255813949994</v>
      </c>
      <c r="I1375" s="14">
        <v>25.581395348836999</v>
      </c>
      <c r="J1375" s="14">
        <v>30.232558139535001</v>
      </c>
      <c r="K1375" s="14">
        <v>19.37984496124</v>
      </c>
      <c r="L1375" s="14">
        <v>14.728682170542999</v>
      </c>
      <c r="M1375" s="14">
        <v>0.77519379845000003</v>
      </c>
      <c r="N1375" s="24">
        <v>0</v>
      </c>
    </row>
    <row r="1376" spans="2:14" ht="25" x14ac:dyDescent="0.3">
      <c r="E1376" s="3" t="s">
        <v>682</v>
      </c>
      <c r="F1376" s="4"/>
      <c r="G1376" s="5">
        <v>3</v>
      </c>
      <c r="H1376" s="30">
        <v>0</v>
      </c>
      <c r="I1376" s="14">
        <v>33.333333333333002</v>
      </c>
      <c r="J1376" s="14">
        <v>33.333333333333002</v>
      </c>
      <c r="K1376" s="16">
        <v>0</v>
      </c>
      <c r="L1376" s="14">
        <v>33.333333333333002</v>
      </c>
      <c r="M1376" s="16">
        <v>0</v>
      </c>
      <c r="N1376" s="24">
        <v>0</v>
      </c>
    </row>
    <row r="1377" spans="5:14" ht="25" x14ac:dyDescent="0.3">
      <c r="E1377" s="3" t="s">
        <v>683</v>
      </c>
      <c r="F1377" s="4"/>
      <c r="G1377" s="5">
        <v>16</v>
      </c>
      <c r="H1377" s="27">
        <v>25</v>
      </c>
      <c r="I1377" s="14">
        <v>18.75</v>
      </c>
      <c r="J1377" s="14">
        <v>25</v>
      </c>
      <c r="K1377" s="14">
        <v>6.25</v>
      </c>
      <c r="L1377" s="14">
        <v>18.75</v>
      </c>
      <c r="M1377" s="14">
        <v>6.25</v>
      </c>
      <c r="N1377" s="24">
        <v>0</v>
      </c>
    </row>
    <row r="1378" spans="5:14" x14ac:dyDescent="0.3">
      <c r="E1378" s="3" t="s">
        <v>684</v>
      </c>
      <c r="F1378" s="4"/>
      <c r="G1378" s="5">
        <v>273</v>
      </c>
      <c r="H1378" s="27">
        <v>12.820512820513001</v>
      </c>
      <c r="I1378" s="14">
        <v>30.036630036630001</v>
      </c>
      <c r="J1378" s="14">
        <v>27.472527472526998</v>
      </c>
      <c r="K1378" s="14">
        <v>15.750915750916</v>
      </c>
      <c r="L1378" s="14">
        <v>11.721611721612</v>
      </c>
      <c r="M1378" s="14">
        <v>1.831501831502</v>
      </c>
      <c r="N1378" s="23">
        <v>0.36630036630000001</v>
      </c>
    </row>
    <row r="1379" spans="5:14" x14ac:dyDescent="0.3">
      <c r="E1379" s="3" t="s">
        <v>685</v>
      </c>
      <c r="F1379" s="4"/>
      <c r="G1379" s="5">
        <v>184</v>
      </c>
      <c r="H1379" s="27">
        <v>17.934782608696</v>
      </c>
      <c r="I1379" s="14">
        <v>24.45652173913</v>
      </c>
      <c r="J1379" s="14">
        <v>27.173913043477999</v>
      </c>
      <c r="K1379" s="14">
        <v>16.304347826087</v>
      </c>
      <c r="L1379" s="14">
        <v>10.869565217390999</v>
      </c>
      <c r="M1379" s="14">
        <v>3.2608695652169999</v>
      </c>
      <c r="N1379" s="24">
        <v>0</v>
      </c>
    </row>
    <row r="1380" spans="5:14" x14ac:dyDescent="0.3">
      <c r="E1380" s="3" t="s">
        <v>686</v>
      </c>
      <c r="F1380" s="4"/>
      <c r="G1380" s="5">
        <v>114</v>
      </c>
      <c r="H1380" s="27">
        <v>16.666666666666998</v>
      </c>
      <c r="I1380" s="14">
        <v>22.807017543859999</v>
      </c>
      <c r="J1380" s="14">
        <v>32.456140350877</v>
      </c>
      <c r="K1380" s="14">
        <v>15.789473684211</v>
      </c>
      <c r="L1380" s="14">
        <v>11.403508771929999</v>
      </c>
      <c r="M1380" s="14">
        <v>0.87719298245599997</v>
      </c>
      <c r="N1380" s="24">
        <v>0</v>
      </c>
    </row>
    <row r="1381" spans="5:14" x14ac:dyDescent="0.3">
      <c r="E1381" s="3" t="s">
        <v>687</v>
      </c>
      <c r="F1381" s="4"/>
      <c r="G1381" s="5">
        <v>2664</v>
      </c>
      <c r="H1381" s="27">
        <v>15.503003003003</v>
      </c>
      <c r="I1381" s="14">
        <v>27.852852852853001</v>
      </c>
      <c r="J1381" s="14">
        <v>30.105105105105</v>
      </c>
      <c r="K1381" s="14">
        <v>14.977477477477001</v>
      </c>
      <c r="L1381" s="14">
        <v>10.773273273273</v>
      </c>
      <c r="M1381" s="14">
        <v>0.67567567567599995</v>
      </c>
      <c r="N1381" s="23">
        <v>0.112612612613</v>
      </c>
    </row>
    <row r="1382" spans="5:14" ht="25" x14ac:dyDescent="0.3">
      <c r="E1382" s="3" t="s">
        <v>688</v>
      </c>
      <c r="F1382" s="4"/>
      <c r="G1382" s="5">
        <v>20</v>
      </c>
      <c r="H1382" s="27">
        <v>15</v>
      </c>
      <c r="I1382" s="14">
        <v>25</v>
      </c>
      <c r="J1382" s="14">
        <v>20</v>
      </c>
      <c r="K1382" s="14">
        <v>15</v>
      </c>
      <c r="L1382" s="14">
        <v>15</v>
      </c>
      <c r="M1382" s="14">
        <v>5</v>
      </c>
      <c r="N1382" s="23">
        <v>5</v>
      </c>
    </row>
    <row r="1383" spans="5:14" ht="25" x14ac:dyDescent="0.3">
      <c r="E1383" s="3" t="s">
        <v>689</v>
      </c>
      <c r="F1383" s="4"/>
      <c r="G1383" s="5">
        <v>31</v>
      </c>
      <c r="H1383" s="27">
        <v>22.580645161290001</v>
      </c>
      <c r="I1383" s="14">
        <v>22.580645161290001</v>
      </c>
      <c r="J1383" s="14">
        <v>25.806451612903</v>
      </c>
      <c r="K1383" s="14">
        <v>16.129032258064999</v>
      </c>
      <c r="L1383" s="14">
        <v>12.903225806451999</v>
      </c>
      <c r="M1383" s="16">
        <v>0</v>
      </c>
      <c r="N1383" s="24">
        <v>0</v>
      </c>
    </row>
    <row r="1384" spans="5:14" x14ac:dyDescent="0.3">
      <c r="E1384" s="3" t="s">
        <v>690</v>
      </c>
      <c r="F1384" s="4"/>
      <c r="G1384" s="5">
        <v>522</v>
      </c>
      <c r="H1384" s="27">
        <v>18.582375478926998</v>
      </c>
      <c r="I1384" s="14">
        <v>28.544061302682</v>
      </c>
      <c r="J1384" s="14">
        <v>21.647509578544</v>
      </c>
      <c r="K1384" s="14">
        <v>16.091954022989</v>
      </c>
      <c r="L1384" s="14">
        <v>11.685823754789</v>
      </c>
      <c r="M1384" s="14">
        <v>2.6819923371650001</v>
      </c>
      <c r="N1384" s="23">
        <v>0.76628352490399998</v>
      </c>
    </row>
    <row r="1385" spans="5:14" x14ac:dyDescent="0.3">
      <c r="E1385" s="3" t="s">
        <v>691</v>
      </c>
      <c r="F1385" s="4"/>
      <c r="G1385" s="5">
        <v>610</v>
      </c>
      <c r="H1385" s="27">
        <v>13.606557377049</v>
      </c>
      <c r="I1385" s="14">
        <v>25.737704918033</v>
      </c>
      <c r="J1385" s="14">
        <v>28.032786885246001</v>
      </c>
      <c r="K1385" s="14">
        <v>19.672131147540998</v>
      </c>
      <c r="L1385" s="14">
        <v>11.475409836066</v>
      </c>
      <c r="M1385" s="14">
        <v>1.475409836066</v>
      </c>
      <c r="N1385" s="24">
        <v>0</v>
      </c>
    </row>
    <row r="1386" spans="5:14" x14ac:dyDescent="0.3">
      <c r="E1386" s="3" t="s">
        <v>692</v>
      </c>
      <c r="F1386" s="4"/>
      <c r="G1386" s="5">
        <v>460</v>
      </c>
      <c r="H1386" s="27">
        <v>13.478260869565</v>
      </c>
      <c r="I1386" s="14">
        <v>29.565217391304</v>
      </c>
      <c r="J1386" s="14">
        <v>28.260869565217</v>
      </c>
      <c r="K1386" s="14">
        <v>16.086956521739001</v>
      </c>
      <c r="L1386" s="14">
        <v>11.304347826087</v>
      </c>
      <c r="M1386" s="14">
        <v>1.3043478260870001</v>
      </c>
      <c r="N1386" s="24">
        <v>0</v>
      </c>
    </row>
    <row r="1387" spans="5:14" x14ac:dyDescent="0.3">
      <c r="E1387" s="3" t="s">
        <v>693</v>
      </c>
      <c r="F1387" s="4"/>
      <c r="G1387" s="5">
        <v>7470</v>
      </c>
      <c r="H1387" s="27">
        <v>17.215528781793999</v>
      </c>
      <c r="I1387" s="14">
        <v>30.990629183399999</v>
      </c>
      <c r="J1387" s="14">
        <v>27.121820615796999</v>
      </c>
      <c r="K1387" s="14">
        <v>15.20749665328</v>
      </c>
      <c r="L1387" s="14">
        <v>8.2730923694780003</v>
      </c>
      <c r="M1387" s="14">
        <v>1.0709504685410001</v>
      </c>
      <c r="N1387" s="23">
        <v>0.120481927711</v>
      </c>
    </row>
    <row r="1388" spans="5:14" ht="25" x14ac:dyDescent="0.3">
      <c r="E1388" s="3" t="s">
        <v>694</v>
      </c>
      <c r="F1388" s="4"/>
      <c r="G1388" s="5">
        <v>30</v>
      </c>
      <c r="H1388" s="27">
        <v>23.333333333333002</v>
      </c>
      <c r="I1388" s="14">
        <v>26.666666666666998</v>
      </c>
      <c r="J1388" s="14">
        <v>13.333333333333</v>
      </c>
      <c r="K1388" s="14">
        <v>23.333333333333002</v>
      </c>
      <c r="L1388" s="14">
        <v>13.333333333333</v>
      </c>
      <c r="M1388" s="16">
        <v>0</v>
      </c>
      <c r="N1388" s="24">
        <v>0</v>
      </c>
    </row>
    <row r="1389" spans="5:14" ht="25" x14ac:dyDescent="0.3">
      <c r="E1389" s="3" t="s">
        <v>695</v>
      </c>
      <c r="F1389" s="4"/>
      <c r="G1389" s="5">
        <v>49</v>
      </c>
      <c r="H1389" s="27">
        <v>16.326530612245001</v>
      </c>
      <c r="I1389" s="14">
        <v>24.489795918367001</v>
      </c>
      <c r="J1389" s="14">
        <v>26.530612244897998</v>
      </c>
      <c r="K1389" s="14">
        <v>20.408163265306001</v>
      </c>
      <c r="L1389" s="14">
        <v>10.204081632653001</v>
      </c>
      <c r="M1389" s="14">
        <v>2.040816326531</v>
      </c>
      <c r="N1389" s="24">
        <v>0</v>
      </c>
    </row>
    <row r="1390" spans="5:14" x14ac:dyDescent="0.3">
      <c r="E1390" s="3" t="s">
        <v>696</v>
      </c>
      <c r="F1390" s="4"/>
      <c r="G1390" s="5">
        <v>1221</v>
      </c>
      <c r="H1390" s="27">
        <v>19.983619983619999</v>
      </c>
      <c r="I1390" s="14">
        <v>31.777231777232</v>
      </c>
      <c r="J1390" s="14">
        <v>21.539721539721999</v>
      </c>
      <c r="K1390" s="14">
        <v>16.052416052416</v>
      </c>
      <c r="L1390" s="14">
        <v>8.4357084357079994</v>
      </c>
      <c r="M1390" s="14">
        <v>1.8018018018019999</v>
      </c>
      <c r="N1390" s="23">
        <v>0.4095004095</v>
      </c>
    </row>
    <row r="1391" spans="5:14" x14ac:dyDescent="0.3">
      <c r="E1391" s="3" t="s">
        <v>697</v>
      </c>
      <c r="F1391" s="4"/>
      <c r="G1391" s="5">
        <v>1139</v>
      </c>
      <c r="H1391" s="27">
        <v>17.822651448639</v>
      </c>
      <c r="I1391" s="14">
        <v>29.411764705882</v>
      </c>
      <c r="J1391" s="14">
        <v>25.636523266023001</v>
      </c>
      <c r="K1391" s="14">
        <v>15.188762071993001</v>
      </c>
      <c r="L1391" s="14">
        <v>9.0430201931519996</v>
      </c>
      <c r="M1391" s="14">
        <v>2.4582967515359999</v>
      </c>
      <c r="N1391" s="23">
        <v>0.43898156277400002</v>
      </c>
    </row>
    <row r="1392" spans="5:14" x14ac:dyDescent="0.3">
      <c r="E1392" s="3" t="s">
        <v>698</v>
      </c>
      <c r="F1392" s="4"/>
      <c r="G1392" s="5">
        <v>1648</v>
      </c>
      <c r="H1392" s="27">
        <v>17.839805825243001</v>
      </c>
      <c r="I1392" s="14">
        <v>31.25</v>
      </c>
      <c r="J1392" s="14">
        <v>26.334951456311</v>
      </c>
      <c r="K1392" s="14">
        <v>14.199029126214</v>
      </c>
      <c r="L1392" s="14">
        <v>7.7669902912620001</v>
      </c>
      <c r="M1392" s="14">
        <v>2.1237864077670001</v>
      </c>
      <c r="N1392" s="23">
        <v>0.48543689320400002</v>
      </c>
    </row>
    <row r="1393" spans="5:14" x14ac:dyDescent="0.3">
      <c r="E1393" s="3" t="s">
        <v>699</v>
      </c>
      <c r="F1393" s="4"/>
      <c r="G1393" s="5">
        <v>11671</v>
      </c>
      <c r="H1393" s="27">
        <v>18.173249935737999</v>
      </c>
      <c r="I1393" s="14">
        <v>35.206923142832999</v>
      </c>
      <c r="J1393" s="14">
        <v>25.182075229201001</v>
      </c>
      <c r="K1393" s="14">
        <v>12.732413674921</v>
      </c>
      <c r="L1393" s="14">
        <v>6.9402793248219998</v>
      </c>
      <c r="M1393" s="14">
        <v>1.490874817925</v>
      </c>
      <c r="N1393" s="23">
        <v>0.27418387456100002</v>
      </c>
    </row>
    <row r="1394" spans="5:14" ht="25" x14ac:dyDescent="0.3">
      <c r="E1394" s="3" t="s">
        <v>700</v>
      </c>
      <c r="F1394" s="4"/>
      <c r="G1394" s="5">
        <v>63</v>
      </c>
      <c r="H1394" s="27">
        <v>11.111111111111001</v>
      </c>
      <c r="I1394" s="14">
        <v>26.984126984126998</v>
      </c>
      <c r="J1394" s="14">
        <v>31.746031746031999</v>
      </c>
      <c r="K1394" s="14">
        <v>12.698412698413</v>
      </c>
      <c r="L1394" s="14">
        <v>11.111111111111001</v>
      </c>
      <c r="M1394" s="14">
        <v>4.7619047619049999</v>
      </c>
      <c r="N1394" s="23">
        <v>1.587301587302</v>
      </c>
    </row>
    <row r="1395" spans="5:14" ht="25" x14ac:dyDescent="0.3">
      <c r="E1395" s="3" t="s">
        <v>701</v>
      </c>
      <c r="F1395" s="4"/>
      <c r="G1395" s="5">
        <v>61</v>
      </c>
      <c r="H1395" s="27">
        <v>14.754098360656</v>
      </c>
      <c r="I1395" s="14">
        <v>27.868852459016001</v>
      </c>
      <c r="J1395" s="14">
        <v>22.950819672131001</v>
      </c>
      <c r="K1395" s="14">
        <v>22.950819672131001</v>
      </c>
      <c r="L1395" s="14">
        <v>8.1967213114750006</v>
      </c>
      <c r="M1395" s="14">
        <v>3.2786885245900002</v>
      </c>
      <c r="N1395" s="24">
        <v>0</v>
      </c>
    </row>
    <row r="1396" spans="5:14" x14ac:dyDescent="0.3">
      <c r="E1396" s="3" t="s">
        <v>702</v>
      </c>
      <c r="F1396" s="4"/>
      <c r="G1396" s="5">
        <v>1956</v>
      </c>
      <c r="H1396" s="27">
        <v>15.950920245399001</v>
      </c>
      <c r="I1396" s="14">
        <v>35.633946830265998</v>
      </c>
      <c r="J1396" s="14">
        <v>23.568507157464001</v>
      </c>
      <c r="K1396" s="14">
        <v>14.672801635992</v>
      </c>
      <c r="L1396" s="14">
        <v>7.3108384458079998</v>
      </c>
      <c r="M1396" s="14">
        <v>2.5562372188140001</v>
      </c>
      <c r="N1396" s="23">
        <v>0.30674846625800001</v>
      </c>
    </row>
    <row r="1397" spans="5:14" x14ac:dyDescent="0.3">
      <c r="E1397" s="3" t="s">
        <v>703</v>
      </c>
      <c r="F1397" s="4"/>
      <c r="G1397" s="5">
        <v>1367</v>
      </c>
      <c r="H1397" s="27">
        <v>17.190929041697</v>
      </c>
      <c r="I1397" s="14">
        <v>32.918800292611998</v>
      </c>
      <c r="J1397" s="14">
        <v>26.408193123627999</v>
      </c>
      <c r="K1397" s="14">
        <v>13.240673006584</v>
      </c>
      <c r="L1397" s="14">
        <v>7.1689831748349997</v>
      </c>
      <c r="M1397" s="14">
        <v>2.8529626920259998</v>
      </c>
      <c r="N1397" s="23">
        <v>0.219458668617</v>
      </c>
    </row>
    <row r="1398" spans="5:14" x14ac:dyDescent="0.3">
      <c r="E1398" s="3" t="s">
        <v>704</v>
      </c>
      <c r="F1398" s="4"/>
      <c r="G1398" s="5">
        <v>2094</v>
      </c>
      <c r="H1398" s="27">
        <v>16.475644699139998</v>
      </c>
      <c r="I1398" s="14">
        <v>35.004775549187997</v>
      </c>
      <c r="J1398" s="14">
        <v>25.835721107927</v>
      </c>
      <c r="K1398" s="14">
        <v>12.79847182426</v>
      </c>
      <c r="L1398" s="14">
        <v>7.4976122254059998</v>
      </c>
      <c r="M1398" s="14">
        <v>2.292263610315</v>
      </c>
      <c r="N1398" s="23">
        <v>9.5510983763000004E-2</v>
      </c>
    </row>
    <row r="1399" spans="5:14" x14ac:dyDescent="0.3">
      <c r="E1399" s="3" t="s">
        <v>705</v>
      </c>
      <c r="F1399" s="4"/>
      <c r="G1399" s="5">
        <v>10934</v>
      </c>
      <c r="H1399" s="27">
        <v>18.401316992866001</v>
      </c>
      <c r="I1399" s="14">
        <v>36.134991768794997</v>
      </c>
      <c r="J1399" s="14">
        <v>25.964880190232002</v>
      </c>
      <c r="K1399" s="14">
        <v>11.843790012804</v>
      </c>
      <c r="L1399" s="14">
        <v>5.6886775196629999</v>
      </c>
      <c r="M1399" s="14">
        <v>1.527345893543</v>
      </c>
      <c r="N1399" s="23">
        <v>0.43899762209600002</v>
      </c>
    </row>
    <row r="1400" spans="5:14" ht="25" x14ac:dyDescent="0.3">
      <c r="E1400" s="3" t="s">
        <v>706</v>
      </c>
      <c r="F1400" s="4"/>
      <c r="G1400" s="5">
        <v>52</v>
      </c>
      <c r="H1400" s="27">
        <v>25</v>
      </c>
      <c r="I1400" s="14">
        <v>32.692307692307999</v>
      </c>
      <c r="J1400" s="14">
        <v>21.153846153846001</v>
      </c>
      <c r="K1400" s="14">
        <v>7.6923076923079998</v>
      </c>
      <c r="L1400" s="14">
        <v>7.6923076923079998</v>
      </c>
      <c r="M1400" s="14">
        <v>5.7692307692310001</v>
      </c>
      <c r="N1400" s="24">
        <v>0</v>
      </c>
    </row>
    <row r="1401" spans="5:14" ht="25" x14ac:dyDescent="0.3">
      <c r="E1401" s="3" t="s">
        <v>707</v>
      </c>
      <c r="F1401" s="4"/>
      <c r="G1401" s="5">
        <v>37</v>
      </c>
      <c r="H1401" s="27">
        <v>21.621621621622001</v>
      </c>
      <c r="I1401" s="14">
        <v>37.837837837838002</v>
      </c>
      <c r="J1401" s="14">
        <v>13.513513513514001</v>
      </c>
      <c r="K1401" s="14">
        <v>18.918918918919001</v>
      </c>
      <c r="L1401" s="14">
        <v>5.4054054054050003</v>
      </c>
      <c r="M1401" s="14">
        <v>2.7027027027030002</v>
      </c>
      <c r="N1401" s="24">
        <v>0</v>
      </c>
    </row>
    <row r="1402" spans="5:14" x14ac:dyDescent="0.3">
      <c r="E1402" s="3" t="s">
        <v>708</v>
      </c>
      <c r="F1402" s="4"/>
      <c r="G1402" s="5">
        <v>866</v>
      </c>
      <c r="H1402" s="27">
        <v>20.092378752887001</v>
      </c>
      <c r="I1402" s="14">
        <v>41.108545034641999</v>
      </c>
      <c r="J1402" s="14">
        <v>20.092378752887001</v>
      </c>
      <c r="K1402" s="14">
        <v>11.662817551963</v>
      </c>
      <c r="L1402" s="14">
        <v>4.9653579676669999</v>
      </c>
      <c r="M1402" s="14">
        <v>1.9630484988450001</v>
      </c>
      <c r="N1402" s="23">
        <v>0.115473441109</v>
      </c>
    </row>
    <row r="1403" spans="5:14" x14ac:dyDescent="0.3">
      <c r="E1403" s="3" t="s">
        <v>709</v>
      </c>
      <c r="F1403" s="4"/>
      <c r="G1403" s="5">
        <v>501</v>
      </c>
      <c r="H1403" s="27">
        <v>22.355289421158002</v>
      </c>
      <c r="I1403" s="14">
        <v>39.720558882235999</v>
      </c>
      <c r="J1403" s="14">
        <v>24.550898203593</v>
      </c>
      <c r="K1403" s="14">
        <v>6.9860279441120001</v>
      </c>
      <c r="L1403" s="14">
        <v>4.5908183632729997</v>
      </c>
      <c r="M1403" s="14">
        <v>1.5968063872260001</v>
      </c>
      <c r="N1403" s="23">
        <v>0.19960079840299999</v>
      </c>
    </row>
    <row r="1404" spans="5:14" x14ac:dyDescent="0.3">
      <c r="E1404" s="3" t="s">
        <v>710</v>
      </c>
      <c r="F1404" s="4"/>
      <c r="G1404" s="5">
        <v>796</v>
      </c>
      <c r="H1404" s="27">
        <v>22.487437185929998</v>
      </c>
      <c r="I1404" s="14">
        <v>40.829145728642999</v>
      </c>
      <c r="J1404" s="14">
        <v>21.859296482411999</v>
      </c>
      <c r="K1404" s="14">
        <v>9.0452261306530009</v>
      </c>
      <c r="L1404" s="14">
        <v>3.5175879396980001</v>
      </c>
      <c r="M1404" s="14">
        <v>1.507537688442</v>
      </c>
      <c r="N1404" s="23">
        <v>0.75376884422099999</v>
      </c>
    </row>
    <row r="1405" spans="5:14" x14ac:dyDescent="0.3">
      <c r="E1405" s="3" t="s">
        <v>711</v>
      </c>
      <c r="F1405" s="4"/>
      <c r="G1405" s="5">
        <v>4675</v>
      </c>
      <c r="H1405" s="27">
        <v>21.839572192513</v>
      </c>
      <c r="I1405" s="14">
        <v>41.112299465241001</v>
      </c>
      <c r="J1405" s="14">
        <v>23.379679144385001</v>
      </c>
      <c r="K1405" s="14">
        <v>7.9572192513370004</v>
      </c>
      <c r="L1405" s="14">
        <v>3.8502673796789999</v>
      </c>
      <c r="M1405" s="14">
        <v>1.3689839572189999</v>
      </c>
      <c r="N1405" s="23">
        <v>0.49197860962599999</v>
      </c>
    </row>
    <row r="1406" spans="5:14" ht="25" x14ac:dyDescent="0.3">
      <c r="E1406" s="3" t="s">
        <v>712</v>
      </c>
      <c r="F1406" s="4"/>
      <c r="G1406" s="5">
        <v>37</v>
      </c>
      <c r="H1406" s="27">
        <v>32.432432432432002</v>
      </c>
      <c r="I1406" s="14">
        <v>37.837837837838002</v>
      </c>
      <c r="J1406" s="14">
        <v>10.810810810811001</v>
      </c>
      <c r="K1406" s="14">
        <v>10.810810810811001</v>
      </c>
      <c r="L1406" s="14">
        <v>2.7027027027030002</v>
      </c>
      <c r="M1406" s="14">
        <v>5.4054054054050003</v>
      </c>
      <c r="N1406" s="24">
        <v>0</v>
      </c>
    </row>
    <row r="1407" spans="5:14" ht="25" x14ac:dyDescent="0.3">
      <c r="E1407" s="3" t="s">
        <v>713</v>
      </c>
      <c r="F1407" s="4"/>
      <c r="G1407" s="5">
        <v>36</v>
      </c>
      <c r="H1407" s="27">
        <v>13.888888888888999</v>
      </c>
      <c r="I1407" s="14">
        <v>55.555555555555998</v>
      </c>
      <c r="J1407" s="14">
        <v>22.222222222222001</v>
      </c>
      <c r="K1407" s="16">
        <v>0</v>
      </c>
      <c r="L1407" s="14">
        <v>8.333333333333</v>
      </c>
      <c r="M1407" s="16">
        <v>0</v>
      </c>
      <c r="N1407" s="24">
        <v>0</v>
      </c>
    </row>
    <row r="1408" spans="5:14" x14ac:dyDescent="0.3">
      <c r="E1408" s="3" t="s">
        <v>714</v>
      </c>
      <c r="F1408" s="4"/>
      <c r="G1408" s="5">
        <v>493</v>
      </c>
      <c r="H1408" s="27">
        <v>21.298174442191002</v>
      </c>
      <c r="I1408" s="14">
        <v>43.204868154158</v>
      </c>
      <c r="J1408" s="14">
        <v>19.066937119675</v>
      </c>
      <c r="K1408" s="14">
        <v>9.9391480730220003</v>
      </c>
      <c r="L1408" s="14">
        <v>2.6369168357000001</v>
      </c>
      <c r="M1408" s="14">
        <v>3.2454361054769998</v>
      </c>
      <c r="N1408" s="23">
        <v>0.60851926977699999</v>
      </c>
    </row>
    <row r="1409" spans="2:14" x14ac:dyDescent="0.3">
      <c r="E1409" s="3" t="s">
        <v>715</v>
      </c>
      <c r="F1409" s="4"/>
      <c r="G1409" s="5">
        <v>191</v>
      </c>
      <c r="H1409" s="27">
        <v>22.513089005236001</v>
      </c>
      <c r="I1409" s="14">
        <v>42.931937172775001</v>
      </c>
      <c r="J1409" s="14">
        <v>19.371727748691001</v>
      </c>
      <c r="K1409" s="14">
        <v>10.471204188482</v>
      </c>
      <c r="L1409" s="14">
        <v>3.1413612565450002</v>
      </c>
      <c r="M1409" s="14">
        <v>1.5706806282720001</v>
      </c>
      <c r="N1409" s="24">
        <v>0</v>
      </c>
    </row>
    <row r="1410" spans="2:14" x14ac:dyDescent="0.3">
      <c r="E1410" s="3" t="s">
        <v>716</v>
      </c>
      <c r="F1410" s="4"/>
      <c r="G1410" s="5">
        <v>259</v>
      </c>
      <c r="H1410" s="27">
        <v>25.096525096524999</v>
      </c>
      <c r="I1410" s="14">
        <v>37.451737451737003</v>
      </c>
      <c r="J1410" s="14">
        <v>20.463320463319999</v>
      </c>
      <c r="K1410" s="14">
        <v>10.038610038610001</v>
      </c>
      <c r="L1410" s="14">
        <v>3.4749034749029999</v>
      </c>
      <c r="M1410" s="14">
        <v>2.3166023166019998</v>
      </c>
      <c r="N1410" s="23">
        <v>1.1583011583009999</v>
      </c>
    </row>
    <row r="1411" spans="2:14" x14ac:dyDescent="0.3">
      <c r="E1411" s="3" t="s">
        <v>717</v>
      </c>
      <c r="F1411" s="4"/>
      <c r="G1411" s="5">
        <v>1470</v>
      </c>
      <c r="H1411" s="27">
        <v>27.278911564626</v>
      </c>
      <c r="I1411" s="14">
        <v>41.496598639456003</v>
      </c>
      <c r="J1411" s="14">
        <v>20.544217687075001</v>
      </c>
      <c r="K1411" s="14">
        <v>6.5986394557820001</v>
      </c>
      <c r="L1411" s="14">
        <v>2.312925170068</v>
      </c>
      <c r="M1411" s="14">
        <v>1.0884353741499999</v>
      </c>
      <c r="N1411" s="23">
        <v>0.68027210884400002</v>
      </c>
    </row>
    <row r="1412" spans="2:14" ht="25" x14ac:dyDescent="0.3">
      <c r="E1412" s="3" t="s">
        <v>718</v>
      </c>
      <c r="F1412" s="4"/>
      <c r="G1412" s="5">
        <v>22</v>
      </c>
      <c r="H1412" s="27">
        <v>13.636363636364001</v>
      </c>
      <c r="I1412" s="14">
        <v>45.454545454544999</v>
      </c>
      <c r="J1412" s="14">
        <v>31.818181818182001</v>
      </c>
      <c r="K1412" s="14">
        <v>9.0909090909089993</v>
      </c>
      <c r="L1412" s="16">
        <v>0</v>
      </c>
      <c r="M1412" s="16">
        <v>0</v>
      </c>
      <c r="N1412" s="24">
        <v>0</v>
      </c>
    </row>
    <row r="1413" spans="2:14" ht="25" x14ac:dyDescent="0.3">
      <c r="E1413" s="3" t="s">
        <v>719</v>
      </c>
      <c r="F1413" s="4"/>
      <c r="G1413" s="5">
        <v>14</v>
      </c>
      <c r="H1413" s="27">
        <v>21.428571428571001</v>
      </c>
      <c r="I1413" s="14">
        <v>57.142857142856997</v>
      </c>
      <c r="J1413" s="14">
        <v>14.285714285714</v>
      </c>
      <c r="K1413" s="16">
        <v>0</v>
      </c>
      <c r="L1413" s="16">
        <v>0</v>
      </c>
      <c r="M1413" s="14">
        <v>7.1428571428570002</v>
      </c>
      <c r="N1413" s="24">
        <v>0</v>
      </c>
    </row>
    <row r="1414" spans="2:14" x14ac:dyDescent="0.3">
      <c r="E1414" s="3" t="s">
        <v>720</v>
      </c>
      <c r="F1414" s="4"/>
      <c r="G1414" s="5">
        <v>62</v>
      </c>
      <c r="H1414" s="27">
        <v>19.354838709677001</v>
      </c>
      <c r="I1414" s="14">
        <v>45.161290322581003</v>
      </c>
      <c r="J1414" s="14">
        <v>20.967741935484</v>
      </c>
      <c r="K1414" s="14">
        <v>9.6774193548389995</v>
      </c>
      <c r="L1414" s="14">
        <v>1.6129032258060001</v>
      </c>
      <c r="M1414" s="14">
        <v>3.2258064516129998</v>
      </c>
      <c r="N1414" s="24">
        <v>0</v>
      </c>
    </row>
    <row r="1415" spans="2:14" x14ac:dyDescent="0.3">
      <c r="E1415" s="3" t="s">
        <v>721</v>
      </c>
      <c r="F1415" s="4"/>
      <c r="G1415" s="5">
        <v>26</v>
      </c>
      <c r="H1415" s="27">
        <v>42.307692307692001</v>
      </c>
      <c r="I1415" s="14">
        <v>42.307692307692001</v>
      </c>
      <c r="J1415" s="14">
        <v>7.6923076923079998</v>
      </c>
      <c r="K1415" s="14">
        <v>3.8461538461539999</v>
      </c>
      <c r="L1415" s="14">
        <v>3.8461538461539999</v>
      </c>
      <c r="M1415" s="16">
        <v>0</v>
      </c>
      <c r="N1415" s="24">
        <v>0</v>
      </c>
    </row>
    <row r="1416" spans="2:14" x14ac:dyDescent="0.3">
      <c r="E1416" s="3" t="s">
        <v>722</v>
      </c>
      <c r="F1416" s="4"/>
      <c r="G1416" s="5">
        <v>32</v>
      </c>
      <c r="H1416" s="27">
        <v>25</v>
      </c>
      <c r="I1416" s="14">
        <v>46.875</v>
      </c>
      <c r="J1416" s="14">
        <v>18.75</v>
      </c>
      <c r="K1416" s="14">
        <v>3.125</v>
      </c>
      <c r="L1416" s="14">
        <v>6.25</v>
      </c>
      <c r="M1416" s="16">
        <v>0</v>
      </c>
      <c r="N1416" s="24">
        <v>0</v>
      </c>
    </row>
    <row r="1417" spans="2:14" x14ac:dyDescent="0.3">
      <c r="E1417" s="3" t="s">
        <v>723</v>
      </c>
      <c r="F1417" s="4"/>
      <c r="G1417" s="5">
        <v>244</v>
      </c>
      <c r="H1417" s="27">
        <v>31.557377049180001</v>
      </c>
      <c r="I1417" s="14">
        <v>37.295081967213001</v>
      </c>
      <c r="J1417" s="14">
        <v>17.213114754098001</v>
      </c>
      <c r="K1417" s="14">
        <v>9.0163934426230004</v>
      </c>
      <c r="L1417" s="14">
        <v>3.2786885245900002</v>
      </c>
      <c r="M1417" s="14">
        <v>0.81967213114799997</v>
      </c>
      <c r="N1417" s="23">
        <v>0.81967213114799997</v>
      </c>
    </row>
    <row r="1418" spans="2:14" ht="25" x14ac:dyDescent="0.3">
      <c r="E1418" s="52" t="s">
        <v>724</v>
      </c>
      <c r="F1418" s="48"/>
      <c r="G1418" s="49">
        <v>6</v>
      </c>
      <c r="H1418" s="70">
        <v>33.333333333333002</v>
      </c>
      <c r="I1418" s="45">
        <v>16.666666666666998</v>
      </c>
      <c r="J1418" s="45">
        <v>16.666666666666998</v>
      </c>
      <c r="K1418" s="45">
        <v>16.666666666666998</v>
      </c>
      <c r="L1418" s="42">
        <v>0</v>
      </c>
      <c r="M1418" s="42">
        <v>0</v>
      </c>
      <c r="N1418" s="74">
        <v>16.666666666666998</v>
      </c>
    </row>
    <row r="1420" spans="2:14" x14ac:dyDescent="0.3">
      <c r="B1420" s="35" t="str">
        <f xml:space="preserve"> HYPERLINK("#'目次'!B24", "[18]")</f>
        <v>[18]</v>
      </c>
      <c r="C1420" s="25" t="s">
        <v>54</v>
      </c>
    </row>
    <row r="1423" spans="2:14" x14ac:dyDescent="0.3">
      <c r="C1423" s="25" t="s">
        <v>676</v>
      </c>
    </row>
    <row r="1424" spans="2:14" ht="37.5" x14ac:dyDescent="0.3">
      <c r="E1424" s="95"/>
      <c r="F1424" s="96"/>
      <c r="G1424" s="37" t="s">
        <v>16</v>
      </c>
      <c r="H1424" s="41" t="s">
        <v>55</v>
      </c>
      <c r="I1424" s="18" t="s">
        <v>56</v>
      </c>
      <c r="J1424" s="18" t="s">
        <v>57</v>
      </c>
      <c r="K1424" s="18" t="s">
        <v>58</v>
      </c>
      <c r="L1424" s="34" t="s">
        <v>59</v>
      </c>
    </row>
    <row r="1425" spans="5:12" x14ac:dyDescent="0.3">
      <c r="E1425" s="97"/>
      <c r="F1425" s="98"/>
      <c r="G1425" s="40"/>
      <c r="H1425" s="36"/>
      <c r="I1425" s="19"/>
      <c r="J1425" s="19"/>
      <c r="K1425" s="19"/>
      <c r="L1425" s="39"/>
    </row>
    <row r="1426" spans="5:12" x14ac:dyDescent="0.3">
      <c r="E1426" s="54" t="s">
        <v>16</v>
      </c>
      <c r="F1426" s="50"/>
      <c r="G1426" s="38">
        <v>55336</v>
      </c>
      <c r="H1426" s="26">
        <v>8.8658377909499997</v>
      </c>
      <c r="I1426" s="26">
        <v>44.387017493133001</v>
      </c>
      <c r="J1426" s="26">
        <v>31.339453520311999</v>
      </c>
      <c r="K1426" s="26">
        <v>11.094043660545999</v>
      </c>
      <c r="L1426" s="60">
        <v>4.3136475350590002</v>
      </c>
    </row>
    <row r="1427" spans="5:12" ht="25" x14ac:dyDescent="0.3">
      <c r="E1427" s="3" t="s">
        <v>677</v>
      </c>
      <c r="F1427" s="4"/>
      <c r="G1427" s="29">
        <v>27</v>
      </c>
      <c r="H1427" s="55">
        <v>3.7037037037039999</v>
      </c>
      <c r="I1427" s="22">
        <v>55.555555555555998</v>
      </c>
      <c r="J1427" s="22">
        <v>22.222222222222001</v>
      </c>
      <c r="K1427" s="22">
        <v>11.111111111111001</v>
      </c>
      <c r="L1427" s="56">
        <v>7.4074074074069998</v>
      </c>
    </row>
    <row r="1428" spans="5:12" x14ac:dyDescent="0.3">
      <c r="E1428" s="3" t="s">
        <v>678</v>
      </c>
      <c r="F1428" s="4"/>
      <c r="G1428" s="5">
        <v>269</v>
      </c>
      <c r="H1428" s="27">
        <v>8.1784386617100004</v>
      </c>
      <c r="I1428" s="14">
        <v>46.468401486989002</v>
      </c>
      <c r="J1428" s="14">
        <v>33.457249070632002</v>
      </c>
      <c r="K1428" s="14">
        <v>9.6654275092940001</v>
      </c>
      <c r="L1428" s="23">
        <v>2.2304832713749998</v>
      </c>
    </row>
    <row r="1429" spans="5:12" x14ac:dyDescent="0.3">
      <c r="E1429" s="3" t="s">
        <v>679</v>
      </c>
      <c r="F1429" s="4"/>
      <c r="G1429" s="5">
        <v>7</v>
      </c>
      <c r="H1429" s="30">
        <v>0</v>
      </c>
      <c r="I1429" s="14">
        <v>28.571428571428999</v>
      </c>
      <c r="J1429" s="14">
        <v>14.285714285714</v>
      </c>
      <c r="K1429" s="14">
        <v>42.857142857143003</v>
      </c>
      <c r="L1429" s="23">
        <v>14.285714285714</v>
      </c>
    </row>
    <row r="1430" spans="5:12" x14ac:dyDescent="0.3">
      <c r="E1430" s="3" t="s">
        <v>680</v>
      </c>
      <c r="F1430" s="4"/>
      <c r="G1430" s="5">
        <v>18</v>
      </c>
      <c r="H1430" s="27">
        <v>22.222222222222001</v>
      </c>
      <c r="I1430" s="14">
        <v>55.555555555555998</v>
      </c>
      <c r="J1430" s="14">
        <v>11.111111111111001</v>
      </c>
      <c r="K1430" s="16">
        <v>0</v>
      </c>
      <c r="L1430" s="23">
        <v>11.111111111111001</v>
      </c>
    </row>
    <row r="1431" spans="5:12" x14ac:dyDescent="0.3">
      <c r="E1431" s="3" t="s">
        <v>681</v>
      </c>
      <c r="F1431" s="4"/>
      <c r="G1431" s="5">
        <v>129</v>
      </c>
      <c r="H1431" s="27">
        <v>8.5271317829460003</v>
      </c>
      <c r="I1431" s="14">
        <v>62.790697674419</v>
      </c>
      <c r="J1431" s="14">
        <v>21.705426356589001</v>
      </c>
      <c r="K1431" s="14">
        <v>6.2015503875969999</v>
      </c>
      <c r="L1431" s="23">
        <v>0.77519379845000003</v>
      </c>
    </row>
    <row r="1432" spans="5:12" ht="25" x14ac:dyDescent="0.3">
      <c r="E1432" s="3" t="s">
        <v>682</v>
      </c>
      <c r="F1432" s="4"/>
      <c r="G1432" s="5">
        <v>3</v>
      </c>
      <c r="H1432" s="30">
        <v>0</v>
      </c>
      <c r="I1432" s="14">
        <v>66.666666666666998</v>
      </c>
      <c r="J1432" s="14">
        <v>33.333333333333002</v>
      </c>
      <c r="K1432" s="16">
        <v>0</v>
      </c>
      <c r="L1432" s="24">
        <v>0</v>
      </c>
    </row>
    <row r="1433" spans="5:12" ht="25" x14ac:dyDescent="0.3">
      <c r="E1433" s="3" t="s">
        <v>683</v>
      </c>
      <c r="F1433" s="4"/>
      <c r="G1433" s="5">
        <v>16</v>
      </c>
      <c r="H1433" s="27">
        <v>18.75</v>
      </c>
      <c r="I1433" s="14">
        <v>31.25</v>
      </c>
      <c r="J1433" s="14">
        <v>37.5</v>
      </c>
      <c r="K1433" s="16">
        <v>0</v>
      </c>
      <c r="L1433" s="23">
        <v>12.5</v>
      </c>
    </row>
    <row r="1434" spans="5:12" x14ac:dyDescent="0.3">
      <c r="E1434" s="3" t="s">
        <v>684</v>
      </c>
      <c r="F1434" s="4"/>
      <c r="G1434" s="5">
        <v>273</v>
      </c>
      <c r="H1434" s="27">
        <v>13.186813186813</v>
      </c>
      <c r="I1434" s="14">
        <v>45.054945054945001</v>
      </c>
      <c r="J1434" s="14">
        <v>30.036630036630001</v>
      </c>
      <c r="K1434" s="14">
        <v>7.3260073260069998</v>
      </c>
      <c r="L1434" s="23">
        <v>4.3956043956039998</v>
      </c>
    </row>
    <row r="1435" spans="5:12" x14ac:dyDescent="0.3">
      <c r="E1435" s="3" t="s">
        <v>685</v>
      </c>
      <c r="F1435" s="4"/>
      <c r="G1435" s="5">
        <v>184</v>
      </c>
      <c r="H1435" s="27">
        <v>7.6086956521740001</v>
      </c>
      <c r="I1435" s="14">
        <v>55.978260869564998</v>
      </c>
      <c r="J1435" s="14">
        <v>20.108695652173999</v>
      </c>
      <c r="K1435" s="14">
        <v>9.7826086956519998</v>
      </c>
      <c r="L1435" s="23">
        <v>6.5217391304349999</v>
      </c>
    </row>
    <row r="1436" spans="5:12" x14ac:dyDescent="0.3">
      <c r="E1436" s="3" t="s">
        <v>686</v>
      </c>
      <c r="F1436" s="4"/>
      <c r="G1436" s="5">
        <v>114</v>
      </c>
      <c r="H1436" s="27">
        <v>14.035087719298</v>
      </c>
      <c r="I1436" s="14">
        <v>45.614035087719003</v>
      </c>
      <c r="J1436" s="14">
        <v>27.192982456140001</v>
      </c>
      <c r="K1436" s="14">
        <v>9.6491228070179993</v>
      </c>
      <c r="L1436" s="23">
        <v>3.508771929825</v>
      </c>
    </row>
    <row r="1437" spans="5:12" x14ac:dyDescent="0.3">
      <c r="E1437" s="3" t="s">
        <v>687</v>
      </c>
      <c r="F1437" s="4"/>
      <c r="G1437" s="5">
        <v>2664</v>
      </c>
      <c r="H1437" s="27">
        <v>11.111111111111001</v>
      </c>
      <c r="I1437" s="14">
        <v>49.061561561562002</v>
      </c>
      <c r="J1437" s="14">
        <v>28.265765765766002</v>
      </c>
      <c r="K1437" s="14">
        <v>8.633633633634</v>
      </c>
      <c r="L1437" s="23">
        <v>2.9279279279280002</v>
      </c>
    </row>
    <row r="1438" spans="5:12" ht="25" x14ac:dyDescent="0.3">
      <c r="E1438" s="3" t="s">
        <v>688</v>
      </c>
      <c r="F1438" s="4"/>
      <c r="G1438" s="5">
        <v>20</v>
      </c>
      <c r="H1438" s="27">
        <v>20</v>
      </c>
      <c r="I1438" s="14">
        <v>45</v>
      </c>
      <c r="J1438" s="14">
        <v>15</v>
      </c>
      <c r="K1438" s="14">
        <v>15</v>
      </c>
      <c r="L1438" s="23">
        <v>5</v>
      </c>
    </row>
    <row r="1439" spans="5:12" ht="25" x14ac:dyDescent="0.3">
      <c r="E1439" s="3" t="s">
        <v>689</v>
      </c>
      <c r="F1439" s="4"/>
      <c r="G1439" s="5">
        <v>31</v>
      </c>
      <c r="H1439" s="27">
        <v>19.354838709677001</v>
      </c>
      <c r="I1439" s="14">
        <v>25.806451612903</v>
      </c>
      <c r="J1439" s="14">
        <v>19.354838709677001</v>
      </c>
      <c r="K1439" s="14">
        <v>25.806451612903</v>
      </c>
      <c r="L1439" s="23">
        <v>9.6774193548389995</v>
      </c>
    </row>
    <row r="1440" spans="5:12" x14ac:dyDescent="0.3">
      <c r="E1440" s="3" t="s">
        <v>690</v>
      </c>
      <c r="F1440" s="4"/>
      <c r="G1440" s="5">
        <v>522</v>
      </c>
      <c r="H1440" s="27">
        <v>13.218390804598</v>
      </c>
      <c r="I1440" s="14">
        <v>45.593869731801</v>
      </c>
      <c r="J1440" s="14">
        <v>24.137931034483</v>
      </c>
      <c r="K1440" s="14">
        <v>10.727969348659</v>
      </c>
      <c r="L1440" s="23">
        <v>6.3218390804600002</v>
      </c>
    </row>
    <row r="1441" spans="5:12" x14ac:dyDescent="0.3">
      <c r="E1441" s="3" t="s">
        <v>691</v>
      </c>
      <c r="F1441" s="4"/>
      <c r="G1441" s="5">
        <v>610</v>
      </c>
      <c r="H1441" s="27">
        <v>17.377049180328001</v>
      </c>
      <c r="I1441" s="14">
        <v>47.704918032786999</v>
      </c>
      <c r="J1441" s="14">
        <v>23.442622950819999</v>
      </c>
      <c r="K1441" s="14">
        <v>6.3934426229510004</v>
      </c>
      <c r="L1441" s="23">
        <v>5.081967213115</v>
      </c>
    </row>
    <row r="1442" spans="5:12" x14ac:dyDescent="0.3">
      <c r="E1442" s="3" t="s">
        <v>692</v>
      </c>
      <c r="F1442" s="4"/>
      <c r="G1442" s="5">
        <v>460</v>
      </c>
      <c r="H1442" s="27">
        <v>13.478260869565</v>
      </c>
      <c r="I1442" s="14">
        <v>49.347826086956999</v>
      </c>
      <c r="J1442" s="14">
        <v>26.521739130435002</v>
      </c>
      <c r="K1442" s="14">
        <v>7.1739130434779996</v>
      </c>
      <c r="L1442" s="23">
        <v>3.4782608695650001</v>
      </c>
    </row>
    <row r="1443" spans="5:12" x14ac:dyDescent="0.3">
      <c r="E1443" s="3" t="s">
        <v>693</v>
      </c>
      <c r="F1443" s="4"/>
      <c r="G1443" s="5">
        <v>7470</v>
      </c>
      <c r="H1443" s="27">
        <v>10.977242302543999</v>
      </c>
      <c r="I1443" s="14">
        <v>49.036144578312999</v>
      </c>
      <c r="J1443" s="14">
        <v>27.483266398929</v>
      </c>
      <c r="K1443" s="14">
        <v>9.6653279785810007</v>
      </c>
      <c r="L1443" s="23">
        <v>2.8380187416329998</v>
      </c>
    </row>
    <row r="1444" spans="5:12" ht="25" x14ac:dyDescent="0.3">
      <c r="E1444" s="3" t="s">
        <v>694</v>
      </c>
      <c r="F1444" s="4"/>
      <c r="G1444" s="5">
        <v>30</v>
      </c>
      <c r="H1444" s="27">
        <v>13.333333333333</v>
      </c>
      <c r="I1444" s="14">
        <v>50</v>
      </c>
      <c r="J1444" s="14">
        <v>26.666666666666998</v>
      </c>
      <c r="K1444" s="14">
        <v>6.666666666667</v>
      </c>
      <c r="L1444" s="23">
        <v>3.333333333333</v>
      </c>
    </row>
    <row r="1445" spans="5:12" ht="25" x14ac:dyDescent="0.3">
      <c r="E1445" s="3" t="s">
        <v>695</v>
      </c>
      <c r="F1445" s="4"/>
      <c r="G1445" s="5">
        <v>49</v>
      </c>
      <c r="H1445" s="27">
        <v>14.285714285714</v>
      </c>
      <c r="I1445" s="14">
        <v>46.938775510204003</v>
      </c>
      <c r="J1445" s="14">
        <v>28.571428571428999</v>
      </c>
      <c r="K1445" s="14">
        <v>6.1224489795919999</v>
      </c>
      <c r="L1445" s="23">
        <v>4.0816326530609999</v>
      </c>
    </row>
    <row r="1446" spans="5:12" x14ac:dyDescent="0.3">
      <c r="E1446" s="3" t="s">
        <v>696</v>
      </c>
      <c r="F1446" s="4"/>
      <c r="G1446" s="5">
        <v>1221</v>
      </c>
      <c r="H1446" s="27">
        <v>10.647010647010999</v>
      </c>
      <c r="I1446" s="14">
        <v>43.488943488943001</v>
      </c>
      <c r="J1446" s="14">
        <v>28.091728091728001</v>
      </c>
      <c r="K1446" s="14">
        <v>12.366912366912</v>
      </c>
      <c r="L1446" s="23">
        <v>5.4054054054050003</v>
      </c>
    </row>
    <row r="1447" spans="5:12" x14ac:dyDescent="0.3">
      <c r="E1447" s="3" t="s">
        <v>697</v>
      </c>
      <c r="F1447" s="4"/>
      <c r="G1447" s="5">
        <v>1139</v>
      </c>
      <c r="H1447" s="27">
        <v>12.818261633011</v>
      </c>
      <c r="I1447" s="14">
        <v>46.180860403863001</v>
      </c>
      <c r="J1447" s="14">
        <v>24.934152765583999</v>
      </c>
      <c r="K1447" s="14">
        <v>10.974539069359</v>
      </c>
      <c r="L1447" s="23">
        <v>5.0921861281830001</v>
      </c>
    </row>
    <row r="1448" spans="5:12" x14ac:dyDescent="0.3">
      <c r="E1448" s="3" t="s">
        <v>698</v>
      </c>
      <c r="F1448" s="4"/>
      <c r="G1448" s="5">
        <v>1648</v>
      </c>
      <c r="H1448" s="27">
        <v>11.286407766989999</v>
      </c>
      <c r="I1448" s="14">
        <v>47.087378640776997</v>
      </c>
      <c r="J1448" s="14">
        <v>26.881067961165002</v>
      </c>
      <c r="K1448" s="14">
        <v>9.4660194174759997</v>
      </c>
      <c r="L1448" s="23">
        <v>5.2791262135919998</v>
      </c>
    </row>
    <row r="1449" spans="5:12" x14ac:dyDescent="0.3">
      <c r="E1449" s="3" t="s">
        <v>699</v>
      </c>
      <c r="F1449" s="4"/>
      <c r="G1449" s="5">
        <v>11671</v>
      </c>
      <c r="H1449" s="27">
        <v>9.2537057664300004</v>
      </c>
      <c r="I1449" s="14">
        <v>46.988261502870003</v>
      </c>
      <c r="J1449" s="14">
        <v>29.937451803616</v>
      </c>
      <c r="K1449" s="14">
        <v>10.024847913632</v>
      </c>
      <c r="L1449" s="23">
        <v>3.7957330134520002</v>
      </c>
    </row>
    <row r="1450" spans="5:12" ht="25" x14ac:dyDescent="0.3">
      <c r="E1450" s="3" t="s">
        <v>700</v>
      </c>
      <c r="F1450" s="4"/>
      <c r="G1450" s="5">
        <v>63</v>
      </c>
      <c r="H1450" s="27">
        <v>7.9365079365079998</v>
      </c>
      <c r="I1450" s="14">
        <v>52.380952380952003</v>
      </c>
      <c r="J1450" s="14">
        <v>20.634920634920999</v>
      </c>
      <c r="K1450" s="14">
        <v>9.5238095238099998</v>
      </c>
      <c r="L1450" s="23">
        <v>9.5238095238099998</v>
      </c>
    </row>
    <row r="1451" spans="5:12" ht="25" x14ac:dyDescent="0.3">
      <c r="E1451" s="3" t="s">
        <v>701</v>
      </c>
      <c r="F1451" s="4"/>
      <c r="G1451" s="5">
        <v>61</v>
      </c>
      <c r="H1451" s="27">
        <v>18.032786885246001</v>
      </c>
      <c r="I1451" s="14">
        <v>44.262295081966997</v>
      </c>
      <c r="J1451" s="14">
        <v>19.672131147540998</v>
      </c>
      <c r="K1451" s="14">
        <v>13.114754098361001</v>
      </c>
      <c r="L1451" s="23">
        <v>4.918032786885</v>
      </c>
    </row>
    <row r="1452" spans="5:12" x14ac:dyDescent="0.3">
      <c r="E1452" s="3" t="s">
        <v>702</v>
      </c>
      <c r="F1452" s="4"/>
      <c r="G1452" s="5">
        <v>1956</v>
      </c>
      <c r="H1452" s="27">
        <v>9.8159509202449993</v>
      </c>
      <c r="I1452" s="14">
        <v>41.666666666666998</v>
      </c>
      <c r="J1452" s="14">
        <v>32.668711656441999</v>
      </c>
      <c r="K1452" s="14">
        <v>9.9182004089980005</v>
      </c>
      <c r="L1452" s="23">
        <v>5.9304703476479999</v>
      </c>
    </row>
    <row r="1453" spans="5:12" x14ac:dyDescent="0.3">
      <c r="E1453" s="3" t="s">
        <v>703</v>
      </c>
      <c r="F1453" s="4"/>
      <c r="G1453" s="5">
        <v>1367</v>
      </c>
      <c r="H1453" s="27">
        <v>10.460863204097</v>
      </c>
      <c r="I1453" s="14">
        <v>43.525969275785997</v>
      </c>
      <c r="J1453" s="14">
        <v>29.773226042428998</v>
      </c>
      <c r="K1453" s="14">
        <v>10.387710314556999</v>
      </c>
      <c r="L1453" s="23">
        <v>5.852231163131</v>
      </c>
    </row>
    <row r="1454" spans="5:12" x14ac:dyDescent="0.3">
      <c r="E1454" s="3" t="s">
        <v>704</v>
      </c>
      <c r="F1454" s="4"/>
      <c r="G1454" s="5">
        <v>2094</v>
      </c>
      <c r="H1454" s="27">
        <v>9.9331423113659998</v>
      </c>
      <c r="I1454" s="14">
        <v>44.221585482329999</v>
      </c>
      <c r="J1454" s="14">
        <v>31.041069723018001</v>
      </c>
      <c r="K1454" s="14">
        <v>9.3600764087870001</v>
      </c>
      <c r="L1454" s="23">
        <v>5.4441260744989997</v>
      </c>
    </row>
    <row r="1455" spans="5:12" x14ac:dyDescent="0.3">
      <c r="E1455" s="3" t="s">
        <v>705</v>
      </c>
      <c r="F1455" s="4"/>
      <c r="G1455" s="5">
        <v>10934</v>
      </c>
      <c r="H1455" s="27">
        <v>7.170294494238</v>
      </c>
      <c r="I1455" s="14">
        <v>44.265593561368</v>
      </c>
      <c r="J1455" s="14">
        <v>32.988842143771997</v>
      </c>
      <c r="K1455" s="14">
        <v>11.5602707152</v>
      </c>
      <c r="L1455" s="23">
        <v>4.0149990854219997</v>
      </c>
    </row>
    <row r="1456" spans="5:12" ht="25" x14ac:dyDescent="0.3">
      <c r="E1456" s="3" t="s">
        <v>706</v>
      </c>
      <c r="F1456" s="4"/>
      <c r="G1456" s="5">
        <v>52</v>
      </c>
      <c r="H1456" s="27">
        <v>5.7692307692310001</v>
      </c>
      <c r="I1456" s="14">
        <v>34.615384615384997</v>
      </c>
      <c r="J1456" s="14">
        <v>38.461538461537998</v>
      </c>
      <c r="K1456" s="14">
        <v>11.538461538462</v>
      </c>
      <c r="L1456" s="23">
        <v>9.6153846153850004</v>
      </c>
    </row>
    <row r="1457" spans="5:12" ht="25" x14ac:dyDescent="0.3">
      <c r="E1457" s="3" t="s">
        <v>707</v>
      </c>
      <c r="F1457" s="4"/>
      <c r="G1457" s="5">
        <v>37</v>
      </c>
      <c r="H1457" s="27">
        <v>8.1081081081080004</v>
      </c>
      <c r="I1457" s="14">
        <v>29.72972972973</v>
      </c>
      <c r="J1457" s="14">
        <v>32.432432432432002</v>
      </c>
      <c r="K1457" s="14">
        <v>13.513513513514001</v>
      </c>
      <c r="L1457" s="23">
        <v>16.216216216216001</v>
      </c>
    </row>
    <row r="1458" spans="5:12" x14ac:dyDescent="0.3">
      <c r="E1458" s="3" t="s">
        <v>708</v>
      </c>
      <c r="F1458" s="4"/>
      <c r="G1458" s="5">
        <v>866</v>
      </c>
      <c r="H1458" s="27">
        <v>8.3140877598149991</v>
      </c>
      <c r="I1458" s="14">
        <v>39.607390300231003</v>
      </c>
      <c r="J1458" s="14">
        <v>34.642032332564</v>
      </c>
      <c r="K1458" s="14">
        <v>12.933025404157</v>
      </c>
      <c r="L1458" s="23">
        <v>4.5034642032330003</v>
      </c>
    </row>
    <row r="1459" spans="5:12" x14ac:dyDescent="0.3">
      <c r="E1459" s="3" t="s">
        <v>709</v>
      </c>
      <c r="F1459" s="4"/>
      <c r="G1459" s="5">
        <v>501</v>
      </c>
      <c r="H1459" s="27">
        <v>6.3872255489020002</v>
      </c>
      <c r="I1459" s="14">
        <v>39.920159680639003</v>
      </c>
      <c r="J1459" s="14">
        <v>36.327345309381002</v>
      </c>
      <c r="K1459" s="14">
        <v>11.976047904192001</v>
      </c>
      <c r="L1459" s="23">
        <v>5.3892215568859996</v>
      </c>
    </row>
    <row r="1460" spans="5:12" x14ac:dyDescent="0.3">
      <c r="E1460" s="3" t="s">
        <v>710</v>
      </c>
      <c r="F1460" s="4"/>
      <c r="G1460" s="5">
        <v>796</v>
      </c>
      <c r="H1460" s="27">
        <v>5.2763819095480002</v>
      </c>
      <c r="I1460" s="14">
        <v>37.562814070351997</v>
      </c>
      <c r="J1460" s="14">
        <v>38.190954773869002</v>
      </c>
      <c r="K1460" s="14">
        <v>14.321608040200999</v>
      </c>
      <c r="L1460" s="23">
        <v>4.6482412060299998</v>
      </c>
    </row>
    <row r="1461" spans="5:12" x14ac:dyDescent="0.3">
      <c r="E1461" s="3" t="s">
        <v>711</v>
      </c>
      <c r="F1461" s="4"/>
      <c r="G1461" s="5">
        <v>4675</v>
      </c>
      <c r="H1461" s="27">
        <v>4.7058823529409999</v>
      </c>
      <c r="I1461" s="14">
        <v>38.203208556150003</v>
      </c>
      <c r="J1461" s="14">
        <v>38.224598930481001</v>
      </c>
      <c r="K1461" s="14">
        <v>15.03743315508</v>
      </c>
      <c r="L1461" s="23">
        <v>3.8288770053480001</v>
      </c>
    </row>
    <row r="1462" spans="5:12" ht="25" x14ac:dyDescent="0.3">
      <c r="E1462" s="3" t="s">
        <v>712</v>
      </c>
      <c r="F1462" s="4"/>
      <c r="G1462" s="5">
        <v>37</v>
      </c>
      <c r="H1462" s="27">
        <v>5.4054054054050003</v>
      </c>
      <c r="I1462" s="14">
        <v>21.621621621622001</v>
      </c>
      <c r="J1462" s="14">
        <v>43.243243243243001</v>
      </c>
      <c r="K1462" s="14">
        <v>24.324324324323999</v>
      </c>
      <c r="L1462" s="23">
        <v>5.4054054054050003</v>
      </c>
    </row>
    <row r="1463" spans="5:12" ht="25" x14ac:dyDescent="0.3">
      <c r="E1463" s="3" t="s">
        <v>713</v>
      </c>
      <c r="F1463" s="4"/>
      <c r="G1463" s="5">
        <v>36</v>
      </c>
      <c r="H1463" s="27">
        <v>13.888888888888999</v>
      </c>
      <c r="I1463" s="14">
        <v>41.666666666666998</v>
      </c>
      <c r="J1463" s="14">
        <v>33.333333333333002</v>
      </c>
      <c r="K1463" s="14">
        <v>8.333333333333</v>
      </c>
      <c r="L1463" s="23">
        <v>2.7777777777780002</v>
      </c>
    </row>
    <row r="1464" spans="5:12" x14ac:dyDescent="0.3">
      <c r="E1464" s="3" t="s">
        <v>714</v>
      </c>
      <c r="F1464" s="4"/>
      <c r="G1464" s="5">
        <v>493</v>
      </c>
      <c r="H1464" s="27">
        <v>5.476673427992</v>
      </c>
      <c r="I1464" s="14">
        <v>36.30831643002</v>
      </c>
      <c r="J1464" s="14">
        <v>38.336713995943001</v>
      </c>
      <c r="K1464" s="14">
        <v>13.995943204868</v>
      </c>
      <c r="L1464" s="23">
        <v>5.8823529411760003</v>
      </c>
    </row>
    <row r="1465" spans="5:12" x14ac:dyDescent="0.3">
      <c r="E1465" s="3" t="s">
        <v>715</v>
      </c>
      <c r="F1465" s="4"/>
      <c r="G1465" s="5">
        <v>191</v>
      </c>
      <c r="H1465" s="27">
        <v>5.235602094241</v>
      </c>
      <c r="I1465" s="14">
        <v>29.842931937172999</v>
      </c>
      <c r="J1465" s="14">
        <v>43.979057591622997</v>
      </c>
      <c r="K1465" s="14">
        <v>15.706806282723001</v>
      </c>
      <c r="L1465" s="23">
        <v>5.235602094241</v>
      </c>
    </row>
    <row r="1466" spans="5:12" x14ac:dyDescent="0.3">
      <c r="E1466" s="3" t="s">
        <v>716</v>
      </c>
      <c r="F1466" s="4"/>
      <c r="G1466" s="5">
        <v>259</v>
      </c>
      <c r="H1466" s="27">
        <v>4.2471042471039997</v>
      </c>
      <c r="I1466" s="14">
        <v>28.957528957529</v>
      </c>
      <c r="J1466" s="14">
        <v>46.332046332045998</v>
      </c>
      <c r="K1466" s="14">
        <v>16.602316602317</v>
      </c>
      <c r="L1466" s="23">
        <v>3.8610038610039998</v>
      </c>
    </row>
    <row r="1467" spans="5:12" x14ac:dyDescent="0.3">
      <c r="E1467" s="3" t="s">
        <v>717</v>
      </c>
      <c r="F1467" s="4"/>
      <c r="G1467" s="5">
        <v>1470</v>
      </c>
      <c r="H1467" s="27">
        <v>2.7891156462589999</v>
      </c>
      <c r="I1467" s="14">
        <v>30.748299319728002</v>
      </c>
      <c r="J1467" s="14">
        <v>43.877551020407999</v>
      </c>
      <c r="K1467" s="14">
        <v>18.639455782313</v>
      </c>
      <c r="L1467" s="23">
        <v>3.9455782312930001</v>
      </c>
    </row>
    <row r="1468" spans="5:12" ht="25" x14ac:dyDescent="0.3">
      <c r="E1468" s="3" t="s">
        <v>718</v>
      </c>
      <c r="F1468" s="4"/>
      <c r="G1468" s="5">
        <v>22</v>
      </c>
      <c r="H1468" s="27">
        <v>4.5454545454549997</v>
      </c>
      <c r="I1468" s="14">
        <v>45.454545454544999</v>
      </c>
      <c r="J1468" s="14">
        <v>36.363636363635997</v>
      </c>
      <c r="K1468" s="14">
        <v>9.0909090909089993</v>
      </c>
      <c r="L1468" s="23">
        <v>4.5454545454549997</v>
      </c>
    </row>
    <row r="1469" spans="5:12" ht="25" x14ac:dyDescent="0.3">
      <c r="E1469" s="3" t="s">
        <v>719</v>
      </c>
      <c r="F1469" s="4"/>
      <c r="G1469" s="5">
        <v>14</v>
      </c>
      <c r="H1469" s="30">
        <v>0</v>
      </c>
      <c r="I1469" s="14">
        <v>21.428571428571001</v>
      </c>
      <c r="J1469" s="14">
        <v>50</v>
      </c>
      <c r="K1469" s="14">
        <v>21.428571428571001</v>
      </c>
      <c r="L1469" s="23">
        <v>7.1428571428570002</v>
      </c>
    </row>
    <row r="1470" spans="5:12" x14ac:dyDescent="0.3">
      <c r="E1470" s="3" t="s">
        <v>720</v>
      </c>
      <c r="F1470" s="4"/>
      <c r="G1470" s="5">
        <v>62</v>
      </c>
      <c r="H1470" s="27">
        <v>4.8387096774189997</v>
      </c>
      <c r="I1470" s="14">
        <v>37.096774193548001</v>
      </c>
      <c r="J1470" s="14">
        <v>35.483870967742</v>
      </c>
      <c r="K1470" s="14">
        <v>14.516129032258</v>
      </c>
      <c r="L1470" s="23">
        <v>8.0645161290320004</v>
      </c>
    </row>
    <row r="1471" spans="5:12" x14ac:dyDescent="0.3">
      <c r="E1471" s="3" t="s">
        <v>721</v>
      </c>
      <c r="F1471" s="4"/>
      <c r="G1471" s="5">
        <v>26</v>
      </c>
      <c r="H1471" s="27">
        <v>7.6923076923079998</v>
      </c>
      <c r="I1471" s="14">
        <v>15.384615384615</v>
      </c>
      <c r="J1471" s="14">
        <v>46.153846153845997</v>
      </c>
      <c r="K1471" s="14">
        <v>23.076923076922998</v>
      </c>
      <c r="L1471" s="23">
        <v>7.6923076923079998</v>
      </c>
    </row>
    <row r="1472" spans="5:12" x14ac:dyDescent="0.3">
      <c r="E1472" s="3" t="s">
        <v>722</v>
      </c>
      <c r="F1472" s="4"/>
      <c r="G1472" s="5">
        <v>32</v>
      </c>
      <c r="H1472" s="27">
        <v>3.125</v>
      </c>
      <c r="I1472" s="14">
        <v>21.875</v>
      </c>
      <c r="J1472" s="14">
        <v>50</v>
      </c>
      <c r="K1472" s="14">
        <v>18.75</v>
      </c>
      <c r="L1472" s="23">
        <v>6.25</v>
      </c>
    </row>
    <row r="1473" spans="2:14" x14ac:dyDescent="0.3">
      <c r="E1473" s="3" t="s">
        <v>723</v>
      </c>
      <c r="F1473" s="4"/>
      <c r="G1473" s="5">
        <v>244</v>
      </c>
      <c r="H1473" s="27">
        <v>2.8688524590159998</v>
      </c>
      <c r="I1473" s="14">
        <v>29.508196721310998</v>
      </c>
      <c r="J1473" s="14">
        <v>42.213114754098001</v>
      </c>
      <c r="K1473" s="14">
        <v>22.540983606556999</v>
      </c>
      <c r="L1473" s="23">
        <v>2.8688524590159998</v>
      </c>
    </row>
    <row r="1474" spans="2:14" ht="25" x14ac:dyDescent="0.3">
      <c r="E1474" s="52" t="s">
        <v>724</v>
      </c>
      <c r="F1474" s="48"/>
      <c r="G1474" s="49">
        <v>6</v>
      </c>
      <c r="H1474" s="67">
        <v>0</v>
      </c>
      <c r="I1474" s="45">
        <v>50</v>
      </c>
      <c r="J1474" s="42">
        <v>0</v>
      </c>
      <c r="K1474" s="45">
        <v>50</v>
      </c>
      <c r="L1474" s="65">
        <v>0</v>
      </c>
    </row>
    <row r="1476" spans="2:14" x14ac:dyDescent="0.3">
      <c r="B1476" s="35" t="str">
        <f xml:space="preserve"> HYPERLINK("#'目次'!B25", "[19]")</f>
        <v>[19]</v>
      </c>
      <c r="C1476" s="25" t="s">
        <v>14</v>
      </c>
    </row>
    <row r="1479" spans="2:14" x14ac:dyDescent="0.3">
      <c r="C1479" s="25" t="s">
        <v>727</v>
      </c>
    </row>
    <row r="1480" spans="2:14" ht="25" x14ac:dyDescent="0.3">
      <c r="E1480" s="95"/>
      <c r="F1480" s="96"/>
      <c r="G1480" s="37" t="s">
        <v>16</v>
      </c>
      <c r="H1480" s="41" t="s">
        <v>17</v>
      </c>
      <c r="I1480" s="18" t="s">
        <v>18</v>
      </c>
      <c r="J1480" s="18" t="s">
        <v>19</v>
      </c>
      <c r="K1480" s="18" t="s">
        <v>20</v>
      </c>
      <c r="L1480" s="18" t="s">
        <v>21</v>
      </c>
      <c r="M1480" s="18" t="s">
        <v>22</v>
      </c>
      <c r="N1480" s="34" t="s">
        <v>23</v>
      </c>
    </row>
    <row r="1481" spans="2:14" x14ac:dyDescent="0.3">
      <c r="E1481" s="97"/>
      <c r="F1481" s="98"/>
      <c r="G1481" s="40"/>
      <c r="H1481" s="36"/>
      <c r="I1481" s="19"/>
      <c r="J1481" s="19"/>
      <c r="K1481" s="19"/>
      <c r="L1481" s="19"/>
      <c r="M1481" s="19"/>
      <c r="N1481" s="39"/>
    </row>
    <row r="1482" spans="2:14" x14ac:dyDescent="0.3">
      <c r="E1482" s="54" t="s">
        <v>16</v>
      </c>
      <c r="F1482" s="50"/>
      <c r="G1482" s="38">
        <v>55336</v>
      </c>
      <c r="H1482" s="26">
        <v>18.472603729941</v>
      </c>
      <c r="I1482" s="26">
        <v>34.657365910076997</v>
      </c>
      <c r="J1482" s="26">
        <v>25.251192713603999</v>
      </c>
      <c r="K1482" s="26">
        <v>12.689749891570999</v>
      </c>
      <c r="L1482" s="26">
        <v>6.8562960821169998</v>
      </c>
      <c r="M1482" s="26">
        <v>1.626427642041</v>
      </c>
      <c r="N1482" s="60">
        <v>0.44636403064899999</v>
      </c>
    </row>
    <row r="1483" spans="2:14" ht="25" x14ac:dyDescent="0.3">
      <c r="E1483" s="3" t="s">
        <v>728</v>
      </c>
      <c r="F1483" s="4"/>
      <c r="G1483" s="29">
        <v>15340</v>
      </c>
      <c r="H1483" s="55">
        <v>18.200782268579001</v>
      </c>
      <c r="I1483" s="22">
        <v>38.455019556713999</v>
      </c>
      <c r="J1483" s="22">
        <v>24.550195567145</v>
      </c>
      <c r="K1483" s="22">
        <v>12.653194263364</v>
      </c>
      <c r="L1483" s="22">
        <v>4.80443285528</v>
      </c>
      <c r="M1483" s="22">
        <v>1.2516297262060001</v>
      </c>
      <c r="N1483" s="56">
        <v>8.4745762712000003E-2</v>
      </c>
    </row>
    <row r="1484" spans="2:14" ht="25" x14ac:dyDescent="0.3">
      <c r="E1484" s="3" t="s">
        <v>729</v>
      </c>
      <c r="F1484" s="4"/>
      <c r="G1484" s="5">
        <v>3197</v>
      </c>
      <c r="H1484" s="27">
        <v>20.925868001251001</v>
      </c>
      <c r="I1484" s="14">
        <v>35.783547075382998</v>
      </c>
      <c r="J1484" s="14">
        <v>22.646230841413999</v>
      </c>
      <c r="K1484" s="14">
        <v>12.699405692837001</v>
      </c>
      <c r="L1484" s="14">
        <v>6.1933062245860002</v>
      </c>
      <c r="M1484" s="14">
        <v>1.47012824523</v>
      </c>
      <c r="N1484" s="23">
        <v>0.28151391929899999</v>
      </c>
    </row>
    <row r="1485" spans="2:14" ht="25" x14ac:dyDescent="0.3">
      <c r="E1485" s="3" t="s">
        <v>730</v>
      </c>
      <c r="F1485" s="4"/>
      <c r="G1485" s="5">
        <v>885</v>
      </c>
      <c r="H1485" s="27">
        <v>20.338983050846998</v>
      </c>
      <c r="I1485" s="14">
        <v>41.016949152541997</v>
      </c>
      <c r="J1485" s="14">
        <v>19.096045197740001</v>
      </c>
      <c r="K1485" s="14">
        <v>12.090395480226</v>
      </c>
      <c r="L1485" s="14">
        <v>5.5367231638419998</v>
      </c>
      <c r="M1485" s="14">
        <v>1.6949152542370001</v>
      </c>
      <c r="N1485" s="23">
        <v>0.22598870056500001</v>
      </c>
    </row>
    <row r="1486" spans="2:14" ht="25" x14ac:dyDescent="0.3">
      <c r="E1486" s="3" t="s">
        <v>731</v>
      </c>
      <c r="F1486" s="4"/>
      <c r="G1486" s="5">
        <v>1158</v>
      </c>
      <c r="H1486" s="27">
        <v>22.538860103627002</v>
      </c>
      <c r="I1486" s="14">
        <v>38.255613126078998</v>
      </c>
      <c r="J1486" s="14">
        <v>22.020725388601001</v>
      </c>
      <c r="K1486" s="14">
        <v>9.9309153713300002</v>
      </c>
      <c r="L1486" s="14">
        <v>4.8359240069079998</v>
      </c>
      <c r="M1486" s="14">
        <v>1.6407599309150001</v>
      </c>
      <c r="N1486" s="23">
        <v>0.77720207253899998</v>
      </c>
    </row>
    <row r="1487" spans="2:14" x14ac:dyDescent="0.3">
      <c r="E1487" s="3" t="s">
        <v>732</v>
      </c>
      <c r="F1487" s="4"/>
      <c r="G1487" s="5">
        <v>1427</v>
      </c>
      <c r="H1487" s="27">
        <v>27.820602662929002</v>
      </c>
      <c r="I1487" s="14">
        <v>35.739313244568997</v>
      </c>
      <c r="J1487" s="14">
        <v>19.901892081288999</v>
      </c>
      <c r="K1487" s="14">
        <v>8.7596355991589991</v>
      </c>
      <c r="L1487" s="14">
        <v>5.5360896986689996</v>
      </c>
      <c r="M1487" s="14">
        <v>1.471618780659</v>
      </c>
      <c r="N1487" s="23">
        <v>0.77084793272600005</v>
      </c>
    </row>
    <row r="1488" spans="2:14" x14ac:dyDescent="0.3">
      <c r="E1488" s="3" t="s">
        <v>733</v>
      </c>
      <c r="F1488" s="4"/>
      <c r="G1488" s="5">
        <v>40</v>
      </c>
      <c r="H1488" s="27">
        <v>17.5</v>
      </c>
      <c r="I1488" s="14">
        <v>37.5</v>
      </c>
      <c r="J1488" s="14">
        <v>30</v>
      </c>
      <c r="K1488" s="14">
        <v>10</v>
      </c>
      <c r="L1488" s="14">
        <v>5</v>
      </c>
      <c r="M1488" s="16">
        <v>0</v>
      </c>
      <c r="N1488" s="24">
        <v>0</v>
      </c>
    </row>
    <row r="1489" spans="5:14" x14ac:dyDescent="0.3">
      <c r="E1489" s="3" t="s">
        <v>734</v>
      </c>
      <c r="F1489" s="4"/>
      <c r="G1489" s="5">
        <v>665</v>
      </c>
      <c r="H1489" s="27">
        <v>15.939849624060001</v>
      </c>
      <c r="I1489" s="14">
        <v>28.120300751879999</v>
      </c>
      <c r="J1489" s="14">
        <v>29.774436090226001</v>
      </c>
      <c r="K1489" s="14">
        <v>14.586466165414</v>
      </c>
      <c r="L1489" s="14">
        <v>9.4736842105260006</v>
      </c>
      <c r="M1489" s="14">
        <v>1.8045112781949999</v>
      </c>
      <c r="N1489" s="23">
        <v>0.30075187969900002</v>
      </c>
    </row>
    <row r="1490" spans="5:14" ht="37.5" x14ac:dyDescent="0.3">
      <c r="E1490" s="3" t="s">
        <v>735</v>
      </c>
      <c r="F1490" s="4"/>
      <c r="G1490" s="5">
        <v>269</v>
      </c>
      <c r="H1490" s="27">
        <v>16.728624535316001</v>
      </c>
      <c r="I1490" s="14">
        <v>26.765799256506</v>
      </c>
      <c r="J1490" s="14">
        <v>23.791821561338001</v>
      </c>
      <c r="K1490" s="14">
        <v>13.754646840149</v>
      </c>
      <c r="L1490" s="14">
        <v>17.100371747212002</v>
      </c>
      <c r="M1490" s="14">
        <v>1.1152416356879999</v>
      </c>
      <c r="N1490" s="23">
        <v>0.74349442379200004</v>
      </c>
    </row>
    <row r="1491" spans="5:14" ht="37.5" x14ac:dyDescent="0.3">
      <c r="E1491" s="3" t="s">
        <v>736</v>
      </c>
      <c r="F1491" s="4"/>
      <c r="G1491" s="5">
        <v>1735</v>
      </c>
      <c r="H1491" s="27">
        <v>24.610951008646001</v>
      </c>
      <c r="I1491" s="14">
        <v>41.786743515849999</v>
      </c>
      <c r="J1491" s="14">
        <v>17.867435158500999</v>
      </c>
      <c r="K1491" s="14">
        <v>8.8760806916430006</v>
      </c>
      <c r="L1491" s="14">
        <v>4.4956772334290003</v>
      </c>
      <c r="M1491" s="14">
        <v>1.844380403458</v>
      </c>
      <c r="N1491" s="23">
        <v>0.51873198847299995</v>
      </c>
    </row>
    <row r="1492" spans="5:14" x14ac:dyDescent="0.3">
      <c r="E1492" s="3" t="s">
        <v>661</v>
      </c>
      <c r="F1492" s="4"/>
      <c r="G1492" s="5">
        <v>1041</v>
      </c>
      <c r="H1492" s="27">
        <v>22.286263208453001</v>
      </c>
      <c r="I1492" s="14">
        <v>39.577329490874</v>
      </c>
      <c r="J1492" s="14">
        <v>19.980787704131</v>
      </c>
      <c r="K1492" s="14">
        <v>9.3179634966380007</v>
      </c>
      <c r="L1492" s="14">
        <v>4.8991354466860004</v>
      </c>
      <c r="M1492" s="14">
        <v>3.362151777137</v>
      </c>
      <c r="N1492" s="23">
        <v>0.57636887608099996</v>
      </c>
    </row>
    <row r="1493" spans="5:14" ht="25" x14ac:dyDescent="0.3">
      <c r="E1493" s="3" t="s">
        <v>737</v>
      </c>
      <c r="F1493" s="4"/>
      <c r="G1493" s="5">
        <v>2392</v>
      </c>
      <c r="H1493" s="27">
        <v>18.185618729097001</v>
      </c>
      <c r="I1493" s="14">
        <v>32.984949832776003</v>
      </c>
      <c r="J1493" s="14">
        <v>26.881270903010002</v>
      </c>
      <c r="K1493" s="14">
        <v>13.336120401338</v>
      </c>
      <c r="L1493" s="14">
        <v>6.8561872909700003</v>
      </c>
      <c r="M1493" s="14">
        <v>1.5468227424750001</v>
      </c>
      <c r="N1493" s="23">
        <v>0.20903010033399999</v>
      </c>
    </row>
    <row r="1494" spans="5:14" ht="25" x14ac:dyDescent="0.3">
      <c r="E1494" s="3" t="s">
        <v>738</v>
      </c>
      <c r="F1494" s="4"/>
      <c r="G1494" s="5">
        <v>6031</v>
      </c>
      <c r="H1494" s="27">
        <v>17.857735035649</v>
      </c>
      <c r="I1494" s="14">
        <v>33.742331288343998</v>
      </c>
      <c r="J1494" s="14">
        <v>27.690266954070999</v>
      </c>
      <c r="K1494" s="14">
        <v>11.706184712320001</v>
      </c>
      <c r="L1494" s="14">
        <v>7.0469242248380004</v>
      </c>
      <c r="M1494" s="14">
        <v>1.6415188194329999</v>
      </c>
      <c r="N1494" s="23">
        <v>0.31503896534600001</v>
      </c>
    </row>
    <row r="1495" spans="5:14" ht="25" x14ac:dyDescent="0.3">
      <c r="E1495" s="3" t="s">
        <v>739</v>
      </c>
      <c r="F1495" s="4"/>
      <c r="G1495" s="5">
        <v>2196</v>
      </c>
      <c r="H1495" s="27">
        <v>16.575591985428002</v>
      </c>
      <c r="I1495" s="14">
        <v>32.969034608378998</v>
      </c>
      <c r="J1495" s="14">
        <v>28.096539162113</v>
      </c>
      <c r="K1495" s="14">
        <v>13.023679417122001</v>
      </c>
      <c r="L1495" s="14">
        <v>7.2859744990889999</v>
      </c>
      <c r="M1495" s="14">
        <v>1.6393442622950001</v>
      </c>
      <c r="N1495" s="23">
        <v>0.40983606557399999</v>
      </c>
    </row>
    <row r="1496" spans="5:14" ht="25" x14ac:dyDescent="0.3">
      <c r="E1496" s="3" t="s">
        <v>740</v>
      </c>
      <c r="F1496" s="4"/>
      <c r="G1496" s="5">
        <v>1111</v>
      </c>
      <c r="H1496" s="27">
        <v>19.53195319532</v>
      </c>
      <c r="I1496" s="14">
        <v>34.113411341133997</v>
      </c>
      <c r="J1496" s="14">
        <v>25.562556255625999</v>
      </c>
      <c r="K1496" s="14">
        <v>13.501350135014</v>
      </c>
      <c r="L1496" s="14">
        <v>6.0306030603060004</v>
      </c>
      <c r="M1496" s="14">
        <v>1.170117011701</v>
      </c>
      <c r="N1496" s="23">
        <v>9.0009000899999997E-2</v>
      </c>
    </row>
    <row r="1497" spans="5:14" x14ac:dyDescent="0.3">
      <c r="E1497" s="3" t="s">
        <v>741</v>
      </c>
      <c r="F1497" s="4"/>
      <c r="G1497" s="5">
        <v>2928</v>
      </c>
      <c r="H1497" s="27">
        <v>21.550546448087001</v>
      </c>
      <c r="I1497" s="14">
        <v>32.821038251365998</v>
      </c>
      <c r="J1497" s="14">
        <v>25.512295081967</v>
      </c>
      <c r="K1497" s="14">
        <v>11.851092896175</v>
      </c>
      <c r="L1497" s="14">
        <v>6.1816939890710003</v>
      </c>
      <c r="M1497" s="14">
        <v>1.8101092896169999</v>
      </c>
      <c r="N1497" s="23">
        <v>0.27322404371600001</v>
      </c>
    </row>
    <row r="1498" spans="5:14" x14ac:dyDescent="0.3">
      <c r="E1498" s="3" t="s">
        <v>742</v>
      </c>
      <c r="F1498" s="4"/>
      <c r="G1498" s="5">
        <v>1219</v>
      </c>
      <c r="H1498" s="27">
        <v>15.176374077111999</v>
      </c>
      <c r="I1498" s="14">
        <v>32.731747333880001</v>
      </c>
      <c r="J1498" s="14">
        <v>28.137817883511001</v>
      </c>
      <c r="K1498" s="14">
        <v>13.371616078753</v>
      </c>
      <c r="L1498" s="14">
        <v>8.6136177194420007</v>
      </c>
      <c r="M1498" s="14">
        <v>1.88679245283</v>
      </c>
      <c r="N1498" s="23">
        <v>8.2034454470999996E-2</v>
      </c>
    </row>
    <row r="1499" spans="5:14" x14ac:dyDescent="0.3">
      <c r="E1499" s="3" t="s">
        <v>743</v>
      </c>
      <c r="F1499" s="4"/>
      <c r="G1499" s="5">
        <v>1604</v>
      </c>
      <c r="H1499" s="27">
        <v>13.341645885287001</v>
      </c>
      <c r="I1499" s="14">
        <v>26.683291770574002</v>
      </c>
      <c r="J1499" s="14">
        <v>29.925187032419</v>
      </c>
      <c r="K1499" s="14">
        <v>16.832917705736001</v>
      </c>
      <c r="L1499" s="14">
        <v>12.718204488777999</v>
      </c>
      <c r="M1499" s="14">
        <v>0.498753117207</v>
      </c>
      <c r="N1499" s="24">
        <v>0</v>
      </c>
    </row>
    <row r="1500" spans="5:14" ht="37.5" x14ac:dyDescent="0.3">
      <c r="E1500" s="3" t="s">
        <v>744</v>
      </c>
      <c r="F1500" s="4"/>
      <c r="G1500" s="5">
        <v>1724</v>
      </c>
      <c r="H1500" s="27">
        <v>13.109048723898001</v>
      </c>
      <c r="I1500" s="14">
        <v>23.549883990719</v>
      </c>
      <c r="J1500" s="14">
        <v>28.074245939674999</v>
      </c>
      <c r="K1500" s="14">
        <v>17.981438515080999</v>
      </c>
      <c r="L1500" s="14">
        <v>15.429234338746999</v>
      </c>
      <c r="M1500" s="14">
        <v>1.566125290023</v>
      </c>
      <c r="N1500" s="23">
        <v>0.290023201856</v>
      </c>
    </row>
    <row r="1501" spans="5:14" ht="37.5" x14ac:dyDescent="0.3">
      <c r="E1501" s="3" t="s">
        <v>745</v>
      </c>
      <c r="F1501" s="4"/>
      <c r="G1501" s="5">
        <v>6787</v>
      </c>
      <c r="H1501" s="27">
        <v>17.312509208781002</v>
      </c>
      <c r="I1501" s="14">
        <v>31.869750994547999</v>
      </c>
      <c r="J1501" s="14">
        <v>26.815971710623</v>
      </c>
      <c r="K1501" s="14">
        <v>13.864741417416001</v>
      </c>
      <c r="L1501" s="14">
        <v>8.4868130249010001</v>
      </c>
      <c r="M1501" s="14">
        <v>1.29659643436</v>
      </c>
      <c r="N1501" s="23">
        <v>0.353617209371</v>
      </c>
    </row>
    <row r="1502" spans="5:14" x14ac:dyDescent="0.3">
      <c r="E1502" s="3" t="s">
        <v>667</v>
      </c>
      <c r="F1502" s="4"/>
      <c r="G1502" s="5">
        <v>2551</v>
      </c>
      <c r="H1502" s="27">
        <v>17.679341434731001</v>
      </c>
      <c r="I1502" s="14">
        <v>33.790670325363003</v>
      </c>
      <c r="J1502" s="14">
        <v>26.342610740885998</v>
      </c>
      <c r="K1502" s="14">
        <v>12.661701293609999</v>
      </c>
      <c r="L1502" s="14">
        <v>6.2328498627990001</v>
      </c>
      <c r="M1502" s="14">
        <v>2.8224225793810001</v>
      </c>
      <c r="N1502" s="23">
        <v>0.47040376322999999</v>
      </c>
    </row>
    <row r="1503" spans="5:14" ht="25" x14ac:dyDescent="0.3">
      <c r="E1503" s="3" t="s">
        <v>746</v>
      </c>
      <c r="F1503" s="4"/>
      <c r="G1503" s="5">
        <v>36</v>
      </c>
      <c r="H1503" s="27">
        <v>11.111111111111001</v>
      </c>
      <c r="I1503" s="14">
        <v>22.222222222222001</v>
      </c>
      <c r="J1503" s="14">
        <v>22.222222222222001</v>
      </c>
      <c r="K1503" s="14">
        <v>13.888888888888999</v>
      </c>
      <c r="L1503" s="14">
        <v>8.333333333333</v>
      </c>
      <c r="M1503" s="14">
        <v>16.666666666666998</v>
      </c>
      <c r="N1503" s="23">
        <v>5.5555555555560003</v>
      </c>
    </row>
    <row r="1504" spans="5:14" ht="25" x14ac:dyDescent="0.3">
      <c r="E1504" s="3" t="s">
        <v>747</v>
      </c>
      <c r="F1504" s="4"/>
      <c r="G1504" s="5">
        <v>81</v>
      </c>
      <c r="H1504" s="27">
        <v>7.4074074074069998</v>
      </c>
      <c r="I1504" s="14">
        <v>29.629629629629999</v>
      </c>
      <c r="J1504" s="14">
        <v>20.987654320988</v>
      </c>
      <c r="K1504" s="14">
        <v>9.8765432098769992</v>
      </c>
      <c r="L1504" s="14">
        <v>23.456790123457001</v>
      </c>
      <c r="M1504" s="14">
        <v>3.7037037037039999</v>
      </c>
      <c r="N1504" s="23">
        <v>4.9382716049380004</v>
      </c>
    </row>
    <row r="1505" spans="2:14" ht="25" x14ac:dyDescent="0.3">
      <c r="E1505" s="3" t="s">
        <v>748</v>
      </c>
      <c r="F1505" s="4"/>
      <c r="G1505" s="5">
        <v>21</v>
      </c>
      <c r="H1505" s="27">
        <v>9.5238095238099998</v>
      </c>
      <c r="I1505" s="14">
        <v>14.285714285714</v>
      </c>
      <c r="J1505" s="14">
        <v>23.809523809523998</v>
      </c>
      <c r="K1505" s="14">
        <v>19.047619047619001</v>
      </c>
      <c r="L1505" s="14">
        <v>33.333333333333002</v>
      </c>
      <c r="M1505" s="16">
        <v>0</v>
      </c>
      <c r="N1505" s="24">
        <v>0</v>
      </c>
    </row>
    <row r="1506" spans="2:14" ht="25" x14ac:dyDescent="0.3">
      <c r="E1506" s="3" t="s">
        <v>749</v>
      </c>
      <c r="F1506" s="4"/>
      <c r="G1506" s="5">
        <v>14</v>
      </c>
      <c r="H1506" s="27">
        <v>21.428571428571001</v>
      </c>
      <c r="I1506" s="14">
        <v>21.428571428571001</v>
      </c>
      <c r="J1506" s="14">
        <v>35.714285714286</v>
      </c>
      <c r="K1506" s="14">
        <v>14.285714285714</v>
      </c>
      <c r="L1506" s="14">
        <v>7.1428571428570002</v>
      </c>
      <c r="M1506" s="16">
        <v>0</v>
      </c>
      <c r="N1506" s="24">
        <v>0</v>
      </c>
    </row>
    <row r="1507" spans="2:14" x14ac:dyDescent="0.3">
      <c r="E1507" s="3" t="s">
        <v>750</v>
      </c>
      <c r="F1507" s="4"/>
      <c r="G1507" s="5">
        <v>35</v>
      </c>
      <c r="H1507" s="27">
        <v>5.7142857142860004</v>
      </c>
      <c r="I1507" s="14">
        <v>40</v>
      </c>
      <c r="J1507" s="14">
        <v>25.714285714286</v>
      </c>
      <c r="K1507" s="14">
        <v>17.142857142857</v>
      </c>
      <c r="L1507" s="14">
        <v>8.5714285714289993</v>
      </c>
      <c r="M1507" s="14">
        <v>2.8571428571430002</v>
      </c>
      <c r="N1507" s="24">
        <v>0</v>
      </c>
    </row>
    <row r="1508" spans="2:14" x14ac:dyDescent="0.3">
      <c r="E1508" s="3" t="s">
        <v>751</v>
      </c>
      <c r="F1508" s="4"/>
      <c r="G1508" s="5">
        <v>7</v>
      </c>
      <c r="H1508" s="27">
        <v>14.285714285714</v>
      </c>
      <c r="I1508" s="14">
        <v>28.571428571428999</v>
      </c>
      <c r="J1508" s="16">
        <v>0</v>
      </c>
      <c r="K1508" s="16">
        <v>0</v>
      </c>
      <c r="L1508" s="14">
        <v>28.571428571428999</v>
      </c>
      <c r="M1508" s="14">
        <v>28.571428571428999</v>
      </c>
      <c r="N1508" s="24">
        <v>0</v>
      </c>
    </row>
    <row r="1509" spans="2:14" x14ac:dyDescent="0.3">
      <c r="E1509" s="3" t="s">
        <v>752</v>
      </c>
      <c r="F1509" s="4"/>
      <c r="G1509" s="5">
        <v>50</v>
      </c>
      <c r="H1509" s="27">
        <v>14</v>
      </c>
      <c r="I1509" s="14">
        <v>18</v>
      </c>
      <c r="J1509" s="14">
        <v>36</v>
      </c>
      <c r="K1509" s="14">
        <v>14</v>
      </c>
      <c r="L1509" s="14">
        <v>16</v>
      </c>
      <c r="M1509" s="14">
        <v>2</v>
      </c>
      <c r="N1509" s="24">
        <v>0</v>
      </c>
    </row>
    <row r="1510" spans="2:14" ht="37.5" x14ac:dyDescent="0.3">
      <c r="E1510" s="3" t="s">
        <v>753</v>
      </c>
      <c r="F1510" s="4"/>
      <c r="G1510" s="5">
        <v>21</v>
      </c>
      <c r="H1510" s="27">
        <v>14.285714285714</v>
      </c>
      <c r="I1510" s="14">
        <v>28.571428571428999</v>
      </c>
      <c r="J1510" s="14">
        <v>19.047619047619001</v>
      </c>
      <c r="K1510" s="14">
        <v>14.285714285714</v>
      </c>
      <c r="L1510" s="14">
        <v>23.809523809523998</v>
      </c>
      <c r="M1510" s="16">
        <v>0</v>
      </c>
      <c r="N1510" s="24">
        <v>0</v>
      </c>
    </row>
    <row r="1511" spans="2:14" ht="37.5" x14ac:dyDescent="0.3">
      <c r="E1511" s="3" t="s">
        <v>754</v>
      </c>
      <c r="F1511" s="4"/>
      <c r="G1511" s="5">
        <v>51</v>
      </c>
      <c r="H1511" s="27">
        <v>9.8039215686270005</v>
      </c>
      <c r="I1511" s="14">
        <v>21.568627450979999</v>
      </c>
      <c r="J1511" s="14">
        <v>23.529411764706001</v>
      </c>
      <c r="K1511" s="14">
        <v>15.686274509804001</v>
      </c>
      <c r="L1511" s="14">
        <v>25.490196078431001</v>
      </c>
      <c r="M1511" s="14">
        <v>1.9607843137250001</v>
      </c>
      <c r="N1511" s="23">
        <v>1.9607843137250001</v>
      </c>
    </row>
    <row r="1512" spans="2:14" x14ac:dyDescent="0.3">
      <c r="E1512" s="52" t="s">
        <v>673</v>
      </c>
      <c r="F1512" s="48"/>
      <c r="G1512" s="49">
        <v>36</v>
      </c>
      <c r="H1512" s="70">
        <v>2.7777777777780002</v>
      </c>
      <c r="I1512" s="45">
        <v>27.777777777777999</v>
      </c>
      <c r="J1512" s="45">
        <v>38.888888888888999</v>
      </c>
      <c r="K1512" s="45">
        <v>11.111111111111001</v>
      </c>
      <c r="L1512" s="45">
        <v>8.333333333333</v>
      </c>
      <c r="M1512" s="45">
        <v>11.111111111111001</v>
      </c>
      <c r="N1512" s="65">
        <v>0</v>
      </c>
    </row>
    <row r="1514" spans="2:14" x14ac:dyDescent="0.3">
      <c r="B1514" s="35" t="str">
        <f xml:space="preserve"> HYPERLINK("#'目次'!B26", "[20]")</f>
        <v>[20]</v>
      </c>
      <c r="C1514" s="25" t="s">
        <v>54</v>
      </c>
    </row>
    <row r="1517" spans="2:14" x14ac:dyDescent="0.3">
      <c r="C1517" s="25" t="s">
        <v>727</v>
      </c>
    </row>
    <row r="1518" spans="2:14" ht="37.5" x14ac:dyDescent="0.3">
      <c r="E1518" s="95"/>
      <c r="F1518" s="96"/>
      <c r="G1518" s="37" t="s">
        <v>16</v>
      </c>
      <c r="H1518" s="41" t="s">
        <v>55</v>
      </c>
      <c r="I1518" s="18" t="s">
        <v>56</v>
      </c>
      <c r="J1518" s="18" t="s">
        <v>57</v>
      </c>
      <c r="K1518" s="18" t="s">
        <v>58</v>
      </c>
      <c r="L1518" s="34" t="s">
        <v>59</v>
      </c>
    </row>
    <row r="1519" spans="2:14" x14ac:dyDescent="0.3">
      <c r="E1519" s="97"/>
      <c r="F1519" s="98"/>
      <c r="G1519" s="40"/>
      <c r="H1519" s="36"/>
      <c r="I1519" s="19"/>
      <c r="J1519" s="19"/>
      <c r="K1519" s="19"/>
      <c r="L1519" s="39"/>
    </row>
    <row r="1520" spans="2:14" x14ac:dyDescent="0.3">
      <c r="E1520" s="54" t="s">
        <v>16</v>
      </c>
      <c r="F1520" s="50"/>
      <c r="G1520" s="38">
        <v>55336</v>
      </c>
      <c r="H1520" s="26">
        <v>8.8658377909499997</v>
      </c>
      <c r="I1520" s="26">
        <v>44.387017493133001</v>
      </c>
      <c r="J1520" s="26">
        <v>31.339453520311999</v>
      </c>
      <c r="K1520" s="26">
        <v>11.094043660545999</v>
      </c>
      <c r="L1520" s="60">
        <v>4.3136475350590002</v>
      </c>
    </row>
    <row r="1521" spans="5:12" ht="25" x14ac:dyDescent="0.3">
      <c r="E1521" s="3" t="s">
        <v>728</v>
      </c>
      <c r="F1521" s="4"/>
      <c r="G1521" s="29">
        <v>15340</v>
      </c>
      <c r="H1521" s="55">
        <v>6.2385919165579997</v>
      </c>
      <c r="I1521" s="22">
        <v>44.752281616688002</v>
      </c>
      <c r="J1521" s="22">
        <v>34.217731421121002</v>
      </c>
      <c r="K1521" s="22">
        <v>11.610169491524999</v>
      </c>
      <c r="L1521" s="56">
        <v>3.1812255541069998</v>
      </c>
    </row>
    <row r="1522" spans="5:12" ht="25" x14ac:dyDescent="0.3">
      <c r="E1522" s="3" t="s">
        <v>729</v>
      </c>
      <c r="F1522" s="4"/>
      <c r="G1522" s="5">
        <v>3197</v>
      </c>
      <c r="H1522" s="27">
        <v>8.1326243353140004</v>
      </c>
      <c r="I1522" s="14">
        <v>45.136065060995001</v>
      </c>
      <c r="J1522" s="14">
        <v>31.998748827025</v>
      </c>
      <c r="K1522" s="14">
        <v>10.634970284642</v>
      </c>
      <c r="L1522" s="23">
        <v>4.0975914920239997</v>
      </c>
    </row>
    <row r="1523" spans="5:12" ht="25" x14ac:dyDescent="0.3">
      <c r="E1523" s="3" t="s">
        <v>730</v>
      </c>
      <c r="F1523" s="4"/>
      <c r="G1523" s="5">
        <v>885</v>
      </c>
      <c r="H1523" s="27">
        <v>6.8926553672319999</v>
      </c>
      <c r="I1523" s="14">
        <v>40</v>
      </c>
      <c r="J1523" s="14">
        <v>36.836158192089997</v>
      </c>
      <c r="K1523" s="14">
        <v>12.655367231637999</v>
      </c>
      <c r="L1523" s="23">
        <v>3.6158192090400001</v>
      </c>
    </row>
    <row r="1524" spans="5:12" ht="25" x14ac:dyDescent="0.3">
      <c r="E1524" s="3" t="s">
        <v>731</v>
      </c>
      <c r="F1524" s="4"/>
      <c r="G1524" s="5">
        <v>1158</v>
      </c>
      <c r="H1524" s="27">
        <v>5.6131260794470004</v>
      </c>
      <c r="I1524" s="14">
        <v>41.191709844560002</v>
      </c>
      <c r="J1524" s="14">
        <v>36.355785837650998</v>
      </c>
      <c r="K1524" s="14">
        <v>13.471502590674</v>
      </c>
      <c r="L1524" s="23">
        <v>3.3678756476679998</v>
      </c>
    </row>
    <row r="1525" spans="5:12" x14ac:dyDescent="0.3">
      <c r="E1525" s="3" t="s">
        <v>732</v>
      </c>
      <c r="F1525" s="4"/>
      <c r="G1525" s="5">
        <v>1427</v>
      </c>
      <c r="H1525" s="27">
        <v>7.1478626489139998</v>
      </c>
      <c r="I1525" s="14">
        <v>34.688156972670001</v>
      </c>
      <c r="J1525" s="14">
        <v>36.159775753329001</v>
      </c>
      <c r="K1525" s="14">
        <v>17.379117028732001</v>
      </c>
      <c r="L1525" s="23">
        <v>4.6250875963559999</v>
      </c>
    </row>
    <row r="1526" spans="5:12" x14ac:dyDescent="0.3">
      <c r="E1526" s="3" t="s">
        <v>733</v>
      </c>
      <c r="F1526" s="4"/>
      <c r="G1526" s="5">
        <v>40</v>
      </c>
      <c r="H1526" s="27">
        <v>7.5</v>
      </c>
      <c r="I1526" s="14">
        <v>55</v>
      </c>
      <c r="J1526" s="14">
        <v>35</v>
      </c>
      <c r="K1526" s="14">
        <v>2.5</v>
      </c>
      <c r="L1526" s="24">
        <v>0</v>
      </c>
    </row>
    <row r="1527" spans="5:12" x14ac:dyDescent="0.3">
      <c r="E1527" s="3" t="s">
        <v>734</v>
      </c>
      <c r="F1527" s="4"/>
      <c r="G1527" s="5">
        <v>665</v>
      </c>
      <c r="H1527" s="27">
        <v>10.225563909773999</v>
      </c>
      <c r="I1527" s="14">
        <v>51.127819548871997</v>
      </c>
      <c r="J1527" s="14">
        <v>26.165413533835</v>
      </c>
      <c r="K1527" s="14">
        <v>9.4736842105260006</v>
      </c>
      <c r="L1527" s="23">
        <v>3.0075187969920001</v>
      </c>
    </row>
    <row r="1528" spans="5:12" ht="37.5" x14ac:dyDescent="0.3">
      <c r="E1528" s="3" t="s">
        <v>735</v>
      </c>
      <c r="F1528" s="4"/>
      <c r="G1528" s="5">
        <v>269</v>
      </c>
      <c r="H1528" s="27">
        <v>18.959107806691001</v>
      </c>
      <c r="I1528" s="14">
        <v>47.955390334572002</v>
      </c>
      <c r="J1528" s="14">
        <v>19.702602230482999</v>
      </c>
      <c r="K1528" s="14">
        <v>11.152416356877</v>
      </c>
      <c r="L1528" s="23">
        <v>2.2304832713749998</v>
      </c>
    </row>
    <row r="1529" spans="5:12" ht="37.5" x14ac:dyDescent="0.3">
      <c r="E1529" s="3" t="s">
        <v>736</v>
      </c>
      <c r="F1529" s="4"/>
      <c r="G1529" s="5">
        <v>1735</v>
      </c>
      <c r="H1529" s="27">
        <v>6.3400576368879999</v>
      </c>
      <c r="I1529" s="14">
        <v>37.521613832852999</v>
      </c>
      <c r="J1529" s="14">
        <v>38.213256484150001</v>
      </c>
      <c r="K1529" s="14">
        <v>13.025936599424</v>
      </c>
      <c r="L1529" s="23">
        <v>4.8991354466860004</v>
      </c>
    </row>
    <row r="1530" spans="5:12" x14ac:dyDescent="0.3">
      <c r="E1530" s="3" t="s">
        <v>661</v>
      </c>
      <c r="F1530" s="4"/>
      <c r="G1530" s="5">
        <v>1041</v>
      </c>
      <c r="H1530" s="27">
        <v>6.2439961575409999</v>
      </c>
      <c r="I1530" s="14">
        <v>35.158501440922002</v>
      </c>
      <c r="J1530" s="14">
        <v>37.367915465898001</v>
      </c>
      <c r="K1530" s="14">
        <v>13.640730067243</v>
      </c>
      <c r="L1530" s="23">
        <v>7.5888568683960003</v>
      </c>
    </row>
    <row r="1531" spans="5:12" ht="25" x14ac:dyDescent="0.3">
      <c r="E1531" s="3" t="s">
        <v>737</v>
      </c>
      <c r="F1531" s="4"/>
      <c r="G1531" s="5">
        <v>2392</v>
      </c>
      <c r="H1531" s="27">
        <v>8.1103678929769991</v>
      </c>
      <c r="I1531" s="14">
        <v>46.237458193979997</v>
      </c>
      <c r="J1531" s="14">
        <v>30.518394648828998</v>
      </c>
      <c r="K1531" s="14">
        <v>10.869565217390999</v>
      </c>
      <c r="L1531" s="23">
        <v>4.2642140468229996</v>
      </c>
    </row>
    <row r="1532" spans="5:12" ht="25" x14ac:dyDescent="0.3">
      <c r="E1532" s="3" t="s">
        <v>738</v>
      </c>
      <c r="F1532" s="4"/>
      <c r="G1532" s="5">
        <v>6031</v>
      </c>
      <c r="H1532" s="27">
        <v>8.8708340242079995</v>
      </c>
      <c r="I1532" s="14">
        <v>46.360470900347998</v>
      </c>
      <c r="J1532" s="14">
        <v>30.724589620294999</v>
      </c>
      <c r="K1532" s="14">
        <v>10.578676836346</v>
      </c>
      <c r="L1532" s="23">
        <v>3.4654286188030001</v>
      </c>
    </row>
    <row r="1533" spans="5:12" ht="25" x14ac:dyDescent="0.3">
      <c r="E1533" s="3" t="s">
        <v>739</v>
      </c>
      <c r="F1533" s="4"/>
      <c r="G1533" s="5">
        <v>2196</v>
      </c>
      <c r="H1533" s="27">
        <v>9.4717668488159994</v>
      </c>
      <c r="I1533" s="14">
        <v>46.721311475409998</v>
      </c>
      <c r="J1533" s="14">
        <v>29.508196721310998</v>
      </c>
      <c r="K1533" s="14">
        <v>9.8816029143899993</v>
      </c>
      <c r="L1533" s="23">
        <v>4.417122040073</v>
      </c>
    </row>
    <row r="1534" spans="5:12" ht="25" x14ac:dyDescent="0.3">
      <c r="E1534" s="3" t="s">
        <v>740</v>
      </c>
      <c r="F1534" s="4"/>
      <c r="G1534" s="5">
        <v>1111</v>
      </c>
      <c r="H1534" s="27">
        <v>6.8406840684069996</v>
      </c>
      <c r="I1534" s="14">
        <v>45.544554455445997</v>
      </c>
      <c r="J1534" s="14">
        <v>32.493249324932002</v>
      </c>
      <c r="K1534" s="14">
        <v>11.611161116111999</v>
      </c>
      <c r="L1534" s="23">
        <v>3.5103510351040002</v>
      </c>
    </row>
    <row r="1535" spans="5:12" x14ac:dyDescent="0.3">
      <c r="E1535" s="3" t="s">
        <v>741</v>
      </c>
      <c r="F1535" s="4"/>
      <c r="G1535" s="5">
        <v>2928</v>
      </c>
      <c r="H1535" s="27">
        <v>7.752732240437</v>
      </c>
      <c r="I1535" s="14">
        <v>42.827868852458998</v>
      </c>
      <c r="J1535" s="14">
        <v>31.284153005463999</v>
      </c>
      <c r="K1535" s="14">
        <v>13.934426229508</v>
      </c>
      <c r="L1535" s="23">
        <v>4.2008196721309998</v>
      </c>
    </row>
    <row r="1536" spans="5:12" x14ac:dyDescent="0.3">
      <c r="E1536" s="3" t="s">
        <v>742</v>
      </c>
      <c r="F1536" s="4"/>
      <c r="G1536" s="5">
        <v>1219</v>
      </c>
      <c r="H1536" s="27">
        <v>12.223133716161</v>
      </c>
      <c r="I1536" s="14">
        <v>47.908121410992997</v>
      </c>
      <c r="J1536" s="14">
        <v>26.907301066447999</v>
      </c>
      <c r="K1536" s="14">
        <v>8.777686628384</v>
      </c>
      <c r="L1536" s="23">
        <v>4.183757178015</v>
      </c>
    </row>
    <row r="1537" spans="2:12" x14ac:dyDescent="0.3">
      <c r="E1537" s="3" t="s">
        <v>743</v>
      </c>
      <c r="F1537" s="4"/>
      <c r="G1537" s="5">
        <v>1604</v>
      </c>
      <c r="H1537" s="27">
        <v>12.344139650873</v>
      </c>
      <c r="I1537" s="14">
        <v>49.875311720698001</v>
      </c>
      <c r="J1537" s="14">
        <v>27.306733167082001</v>
      </c>
      <c r="K1537" s="14">
        <v>8.1047381546130008</v>
      </c>
      <c r="L1537" s="23">
        <v>2.3690773067330002</v>
      </c>
    </row>
    <row r="1538" spans="2:12" ht="37.5" x14ac:dyDescent="0.3">
      <c r="E1538" s="3" t="s">
        <v>744</v>
      </c>
      <c r="F1538" s="4"/>
      <c r="G1538" s="5">
        <v>1724</v>
      </c>
      <c r="H1538" s="27">
        <v>20.707656612529</v>
      </c>
      <c r="I1538" s="14">
        <v>48.955916473317998</v>
      </c>
      <c r="J1538" s="14">
        <v>19.837587006961002</v>
      </c>
      <c r="K1538" s="14">
        <v>6.3225058004639996</v>
      </c>
      <c r="L1538" s="23">
        <v>4.1763341067289996</v>
      </c>
    </row>
    <row r="1539" spans="2:12" ht="37.5" x14ac:dyDescent="0.3">
      <c r="E1539" s="3" t="s">
        <v>745</v>
      </c>
      <c r="F1539" s="4"/>
      <c r="G1539" s="5">
        <v>6787</v>
      </c>
      <c r="H1539" s="27">
        <v>12.612347134227001</v>
      </c>
      <c r="I1539" s="14">
        <v>45.837630764697003</v>
      </c>
      <c r="J1539" s="14">
        <v>27.479003978194001</v>
      </c>
      <c r="K1539" s="14">
        <v>9.9602180639459998</v>
      </c>
      <c r="L1539" s="23">
        <v>4.1108000589360003</v>
      </c>
    </row>
    <row r="1540" spans="2:12" x14ac:dyDescent="0.3">
      <c r="E1540" s="3" t="s">
        <v>667</v>
      </c>
      <c r="F1540" s="4"/>
      <c r="G1540" s="5">
        <v>2551</v>
      </c>
      <c r="H1540" s="27">
        <v>8.1536652293219998</v>
      </c>
      <c r="I1540" s="14">
        <v>40.415523324186999</v>
      </c>
      <c r="J1540" s="14">
        <v>32.183457467659998</v>
      </c>
      <c r="K1540" s="14">
        <v>12.152097216777999</v>
      </c>
      <c r="L1540" s="23">
        <v>7.0952567620540004</v>
      </c>
    </row>
    <row r="1541" spans="2:12" ht="25" x14ac:dyDescent="0.3">
      <c r="E1541" s="3" t="s">
        <v>746</v>
      </c>
      <c r="F1541" s="4"/>
      <c r="G1541" s="5">
        <v>36</v>
      </c>
      <c r="H1541" s="27">
        <v>2.7777777777780002</v>
      </c>
      <c r="I1541" s="14">
        <v>33.333333333333002</v>
      </c>
      <c r="J1541" s="14">
        <v>25</v>
      </c>
      <c r="K1541" s="14">
        <v>5.5555555555560003</v>
      </c>
      <c r="L1541" s="23">
        <v>33.333333333333002</v>
      </c>
    </row>
    <row r="1542" spans="2:12" ht="25" x14ac:dyDescent="0.3">
      <c r="E1542" s="3" t="s">
        <v>747</v>
      </c>
      <c r="F1542" s="4"/>
      <c r="G1542" s="5">
        <v>81</v>
      </c>
      <c r="H1542" s="27">
        <v>23.456790123457001</v>
      </c>
      <c r="I1542" s="14">
        <v>37.037037037037003</v>
      </c>
      <c r="J1542" s="14">
        <v>20.987654320988</v>
      </c>
      <c r="K1542" s="14">
        <v>1.2345679012349999</v>
      </c>
      <c r="L1542" s="23">
        <v>17.283950617283999</v>
      </c>
    </row>
    <row r="1543" spans="2:12" ht="25" x14ac:dyDescent="0.3">
      <c r="E1543" s="3" t="s">
        <v>748</v>
      </c>
      <c r="F1543" s="4"/>
      <c r="G1543" s="5">
        <v>21</v>
      </c>
      <c r="H1543" s="27">
        <v>23.809523809523998</v>
      </c>
      <c r="I1543" s="14">
        <v>23.809523809523998</v>
      </c>
      <c r="J1543" s="14">
        <v>23.809523809523998</v>
      </c>
      <c r="K1543" s="14">
        <v>4.7619047619049999</v>
      </c>
      <c r="L1543" s="23">
        <v>23.809523809523998</v>
      </c>
    </row>
    <row r="1544" spans="2:12" ht="25" x14ac:dyDescent="0.3">
      <c r="E1544" s="3" t="s">
        <v>749</v>
      </c>
      <c r="F1544" s="4"/>
      <c r="G1544" s="5">
        <v>14</v>
      </c>
      <c r="H1544" s="27">
        <v>7.1428571428570002</v>
      </c>
      <c r="I1544" s="14">
        <v>50</v>
      </c>
      <c r="J1544" s="14">
        <v>35.714285714286</v>
      </c>
      <c r="K1544" s="16">
        <v>0</v>
      </c>
      <c r="L1544" s="23">
        <v>7.1428571428570002</v>
      </c>
    </row>
    <row r="1545" spans="2:12" x14ac:dyDescent="0.3">
      <c r="E1545" s="3" t="s">
        <v>750</v>
      </c>
      <c r="F1545" s="4"/>
      <c r="G1545" s="5">
        <v>35</v>
      </c>
      <c r="H1545" s="27">
        <v>22.857142857143</v>
      </c>
      <c r="I1545" s="14">
        <v>45.714285714286</v>
      </c>
      <c r="J1545" s="14">
        <v>22.857142857143</v>
      </c>
      <c r="K1545" s="14">
        <v>2.8571428571430002</v>
      </c>
      <c r="L1545" s="23">
        <v>5.7142857142860004</v>
      </c>
    </row>
    <row r="1546" spans="2:12" x14ac:dyDescent="0.3">
      <c r="E1546" s="3" t="s">
        <v>751</v>
      </c>
      <c r="F1546" s="4"/>
      <c r="G1546" s="5">
        <v>7</v>
      </c>
      <c r="H1546" s="27">
        <v>28.571428571428999</v>
      </c>
      <c r="I1546" s="14">
        <v>28.571428571428999</v>
      </c>
      <c r="J1546" s="14">
        <v>28.571428571428999</v>
      </c>
      <c r="K1546" s="16">
        <v>0</v>
      </c>
      <c r="L1546" s="23">
        <v>14.285714285714</v>
      </c>
    </row>
    <row r="1547" spans="2:12" x14ac:dyDescent="0.3">
      <c r="E1547" s="3" t="s">
        <v>752</v>
      </c>
      <c r="F1547" s="4"/>
      <c r="G1547" s="5">
        <v>50</v>
      </c>
      <c r="H1547" s="27">
        <v>22</v>
      </c>
      <c r="I1547" s="14">
        <v>42</v>
      </c>
      <c r="J1547" s="14">
        <v>16</v>
      </c>
      <c r="K1547" s="14">
        <v>8</v>
      </c>
      <c r="L1547" s="23">
        <v>12</v>
      </c>
    </row>
    <row r="1548" spans="2:12" ht="37.5" x14ac:dyDescent="0.3">
      <c r="E1548" s="3" t="s">
        <v>753</v>
      </c>
      <c r="F1548" s="4"/>
      <c r="G1548" s="5">
        <v>21</v>
      </c>
      <c r="H1548" s="27">
        <v>19.047619047619001</v>
      </c>
      <c r="I1548" s="14">
        <v>33.333333333333002</v>
      </c>
      <c r="J1548" s="14">
        <v>23.809523809523998</v>
      </c>
      <c r="K1548" s="14">
        <v>9.5238095238099998</v>
      </c>
      <c r="L1548" s="23">
        <v>14.285714285714</v>
      </c>
    </row>
    <row r="1549" spans="2:12" ht="37.5" x14ac:dyDescent="0.3">
      <c r="E1549" s="3" t="s">
        <v>754</v>
      </c>
      <c r="F1549" s="4"/>
      <c r="G1549" s="5">
        <v>51</v>
      </c>
      <c r="H1549" s="27">
        <v>29.411764705882</v>
      </c>
      <c r="I1549" s="14">
        <v>43.137254901961001</v>
      </c>
      <c r="J1549" s="14">
        <v>17.647058823529001</v>
      </c>
      <c r="K1549" s="14">
        <v>1.9607843137250001</v>
      </c>
      <c r="L1549" s="23">
        <v>7.8431372549020004</v>
      </c>
    </row>
    <row r="1550" spans="2:12" x14ac:dyDescent="0.3">
      <c r="E1550" s="52" t="s">
        <v>673</v>
      </c>
      <c r="F1550" s="48"/>
      <c r="G1550" s="49">
        <v>36</v>
      </c>
      <c r="H1550" s="70">
        <v>19.444444444443999</v>
      </c>
      <c r="I1550" s="45">
        <v>47.222222222222001</v>
      </c>
      <c r="J1550" s="45">
        <v>11.111111111111001</v>
      </c>
      <c r="K1550" s="42">
        <v>0</v>
      </c>
      <c r="L1550" s="74">
        <v>22.222222222222001</v>
      </c>
    </row>
    <row r="1552" spans="2:12" x14ac:dyDescent="0.3">
      <c r="B1552" s="35" t="str">
        <f xml:space="preserve"> HYPERLINK("#'目次'!B27", "[21]")</f>
        <v>[21]</v>
      </c>
      <c r="C1552" s="25" t="s">
        <v>14</v>
      </c>
    </row>
    <row r="1555" spans="3:14" x14ac:dyDescent="0.3">
      <c r="C1555" s="25" t="s">
        <v>757</v>
      </c>
    </row>
    <row r="1556" spans="3:14" ht="25" x14ac:dyDescent="0.3">
      <c r="E1556" s="95"/>
      <c r="F1556" s="96"/>
      <c r="G1556" s="37" t="s">
        <v>16</v>
      </c>
      <c r="H1556" s="41" t="s">
        <v>17</v>
      </c>
      <c r="I1556" s="18" t="s">
        <v>18</v>
      </c>
      <c r="J1556" s="18" t="s">
        <v>19</v>
      </c>
      <c r="K1556" s="18" t="s">
        <v>20</v>
      </c>
      <c r="L1556" s="18" t="s">
        <v>21</v>
      </c>
      <c r="M1556" s="18" t="s">
        <v>22</v>
      </c>
      <c r="N1556" s="34" t="s">
        <v>23</v>
      </c>
    </row>
    <row r="1557" spans="3:14" x14ac:dyDescent="0.3">
      <c r="E1557" s="97"/>
      <c r="F1557" s="98"/>
      <c r="G1557" s="40"/>
      <c r="H1557" s="36"/>
      <c r="I1557" s="19"/>
      <c r="J1557" s="19"/>
      <c r="K1557" s="19"/>
      <c r="L1557" s="19"/>
      <c r="M1557" s="19"/>
      <c r="N1557" s="39"/>
    </row>
    <row r="1558" spans="3:14" x14ac:dyDescent="0.3">
      <c r="E1558" s="54" t="s">
        <v>16</v>
      </c>
      <c r="F1558" s="50"/>
      <c r="G1558" s="38">
        <v>55336</v>
      </c>
      <c r="H1558" s="26">
        <v>18.472603729941</v>
      </c>
      <c r="I1558" s="26">
        <v>34.657365910076997</v>
      </c>
      <c r="J1558" s="26">
        <v>25.251192713603999</v>
      </c>
      <c r="K1558" s="26">
        <v>12.689749891570999</v>
      </c>
      <c r="L1558" s="26">
        <v>6.8562960821169998</v>
      </c>
      <c r="M1558" s="26">
        <v>1.626427642041</v>
      </c>
      <c r="N1558" s="60">
        <v>0.44636403064899999</v>
      </c>
    </row>
    <row r="1559" spans="3:14" ht="25" x14ac:dyDescent="0.3">
      <c r="E1559" s="3" t="s">
        <v>758</v>
      </c>
      <c r="F1559" s="4"/>
      <c r="G1559" s="29">
        <v>0</v>
      </c>
      <c r="H1559" s="80">
        <v>0</v>
      </c>
      <c r="I1559" s="69">
        <v>0</v>
      </c>
      <c r="J1559" s="69">
        <v>0</v>
      </c>
      <c r="K1559" s="69">
        <v>0</v>
      </c>
      <c r="L1559" s="69">
        <v>0</v>
      </c>
      <c r="M1559" s="69">
        <v>0</v>
      </c>
      <c r="N1559" s="72">
        <v>0</v>
      </c>
    </row>
    <row r="1560" spans="3:14" ht="25" x14ac:dyDescent="0.3">
      <c r="E1560" s="3" t="s">
        <v>759</v>
      </c>
      <c r="F1560" s="4"/>
      <c r="G1560" s="5">
        <v>3</v>
      </c>
      <c r="H1560" s="27">
        <v>66.666666666666998</v>
      </c>
      <c r="I1560" s="16">
        <v>0</v>
      </c>
      <c r="J1560" s="14">
        <v>33.333333333333002</v>
      </c>
      <c r="K1560" s="16">
        <v>0</v>
      </c>
      <c r="L1560" s="16">
        <v>0</v>
      </c>
      <c r="M1560" s="16">
        <v>0</v>
      </c>
      <c r="N1560" s="24">
        <v>0</v>
      </c>
    </row>
    <row r="1561" spans="3:14" ht="37.5" x14ac:dyDescent="0.3">
      <c r="E1561" s="3" t="s">
        <v>760</v>
      </c>
      <c r="F1561" s="4"/>
      <c r="G1561" s="5">
        <v>1</v>
      </c>
      <c r="H1561" s="30">
        <v>0</v>
      </c>
      <c r="I1561" s="16">
        <v>0</v>
      </c>
      <c r="J1561" s="14">
        <v>100</v>
      </c>
      <c r="K1561" s="16">
        <v>0</v>
      </c>
      <c r="L1561" s="16">
        <v>0</v>
      </c>
      <c r="M1561" s="16">
        <v>0</v>
      </c>
      <c r="N1561" s="24">
        <v>0</v>
      </c>
    </row>
    <row r="1562" spans="3:14" ht="25" x14ac:dyDescent="0.3">
      <c r="E1562" s="3" t="s">
        <v>761</v>
      </c>
      <c r="F1562" s="4"/>
      <c r="G1562" s="5">
        <v>0</v>
      </c>
      <c r="H1562" s="30">
        <v>0</v>
      </c>
      <c r="I1562" s="16">
        <v>0</v>
      </c>
      <c r="J1562" s="16">
        <v>0</v>
      </c>
      <c r="K1562" s="16">
        <v>0</v>
      </c>
      <c r="L1562" s="16">
        <v>0</v>
      </c>
      <c r="M1562" s="16">
        <v>0</v>
      </c>
      <c r="N1562" s="24">
        <v>0</v>
      </c>
    </row>
    <row r="1563" spans="3:14" x14ac:dyDescent="0.3">
      <c r="E1563" s="3" t="s">
        <v>762</v>
      </c>
      <c r="F1563" s="4"/>
      <c r="G1563" s="5">
        <v>0</v>
      </c>
      <c r="H1563" s="30">
        <v>0</v>
      </c>
      <c r="I1563" s="16">
        <v>0</v>
      </c>
      <c r="J1563" s="16">
        <v>0</v>
      </c>
      <c r="K1563" s="16">
        <v>0</v>
      </c>
      <c r="L1563" s="16">
        <v>0</v>
      </c>
      <c r="M1563" s="16">
        <v>0</v>
      </c>
      <c r="N1563" s="24">
        <v>0</v>
      </c>
    </row>
    <row r="1564" spans="3:14" ht="25" x14ac:dyDescent="0.3">
      <c r="E1564" s="3" t="s">
        <v>763</v>
      </c>
      <c r="F1564" s="4"/>
      <c r="G1564" s="5">
        <v>0</v>
      </c>
      <c r="H1564" s="30">
        <v>0</v>
      </c>
      <c r="I1564" s="16">
        <v>0</v>
      </c>
      <c r="J1564" s="16">
        <v>0</v>
      </c>
      <c r="K1564" s="16">
        <v>0</v>
      </c>
      <c r="L1564" s="16">
        <v>0</v>
      </c>
      <c r="M1564" s="16">
        <v>0</v>
      </c>
      <c r="N1564" s="24">
        <v>0</v>
      </c>
    </row>
    <row r="1565" spans="3:14" x14ac:dyDescent="0.3">
      <c r="E1565" s="3" t="s">
        <v>764</v>
      </c>
      <c r="F1565" s="4"/>
      <c r="G1565" s="5">
        <v>445</v>
      </c>
      <c r="H1565" s="27">
        <v>14.157303370787</v>
      </c>
      <c r="I1565" s="14">
        <v>28.539325842697</v>
      </c>
      <c r="J1565" s="14">
        <v>28.539325842697</v>
      </c>
      <c r="K1565" s="14">
        <v>17.752808988763999</v>
      </c>
      <c r="L1565" s="14">
        <v>10.112359550561999</v>
      </c>
      <c r="M1565" s="14">
        <v>0.89887640449399997</v>
      </c>
      <c r="N1565" s="24">
        <v>0</v>
      </c>
    </row>
    <row r="1566" spans="3:14" ht="37.5" x14ac:dyDescent="0.3">
      <c r="E1566" s="3" t="s">
        <v>765</v>
      </c>
      <c r="F1566" s="4"/>
      <c r="G1566" s="5">
        <v>0</v>
      </c>
      <c r="H1566" s="30">
        <v>0</v>
      </c>
      <c r="I1566" s="16">
        <v>0</v>
      </c>
      <c r="J1566" s="16">
        <v>0</v>
      </c>
      <c r="K1566" s="16">
        <v>0</v>
      </c>
      <c r="L1566" s="16">
        <v>0</v>
      </c>
      <c r="M1566" s="16">
        <v>0</v>
      </c>
      <c r="N1566" s="24">
        <v>0</v>
      </c>
    </row>
    <row r="1567" spans="3:14" ht="37.5" x14ac:dyDescent="0.3">
      <c r="E1567" s="3" t="s">
        <v>766</v>
      </c>
      <c r="F1567" s="4"/>
      <c r="G1567" s="5">
        <v>2</v>
      </c>
      <c r="H1567" s="30">
        <v>0</v>
      </c>
      <c r="I1567" s="16">
        <v>0</v>
      </c>
      <c r="J1567" s="14">
        <v>100</v>
      </c>
      <c r="K1567" s="16">
        <v>0</v>
      </c>
      <c r="L1567" s="16">
        <v>0</v>
      </c>
      <c r="M1567" s="16">
        <v>0</v>
      </c>
      <c r="N1567" s="24">
        <v>0</v>
      </c>
    </row>
    <row r="1568" spans="3:14" ht="25" x14ac:dyDescent="0.3">
      <c r="E1568" s="3" t="s">
        <v>682</v>
      </c>
      <c r="F1568" s="4"/>
      <c r="G1568" s="5">
        <v>1</v>
      </c>
      <c r="H1568" s="30">
        <v>0</v>
      </c>
      <c r="I1568" s="16">
        <v>0</v>
      </c>
      <c r="J1568" s="16">
        <v>0</v>
      </c>
      <c r="K1568" s="14">
        <v>100</v>
      </c>
      <c r="L1568" s="16">
        <v>0</v>
      </c>
      <c r="M1568" s="16">
        <v>0</v>
      </c>
      <c r="N1568" s="24">
        <v>0</v>
      </c>
    </row>
    <row r="1569" spans="5:14" ht="25" x14ac:dyDescent="0.3">
      <c r="E1569" s="3" t="s">
        <v>767</v>
      </c>
      <c r="F1569" s="4"/>
      <c r="G1569" s="5">
        <v>550</v>
      </c>
      <c r="H1569" s="27">
        <v>16.909090909090999</v>
      </c>
      <c r="I1569" s="14">
        <v>32.727272727272997</v>
      </c>
      <c r="J1569" s="14">
        <v>27.818181818182001</v>
      </c>
      <c r="K1569" s="14">
        <v>13.454545454545</v>
      </c>
      <c r="L1569" s="14">
        <v>8.9090909090910007</v>
      </c>
      <c r="M1569" s="14">
        <v>0.181818181818</v>
      </c>
      <c r="N1569" s="24">
        <v>0</v>
      </c>
    </row>
    <row r="1570" spans="5:14" ht="25" x14ac:dyDescent="0.3">
      <c r="E1570" s="3" t="s">
        <v>768</v>
      </c>
      <c r="F1570" s="4"/>
      <c r="G1570" s="5">
        <v>408</v>
      </c>
      <c r="H1570" s="27">
        <v>16.666666666666998</v>
      </c>
      <c r="I1570" s="14">
        <v>26.960784313725</v>
      </c>
      <c r="J1570" s="14">
        <v>30.147058823529001</v>
      </c>
      <c r="K1570" s="14">
        <v>16.911764705882</v>
      </c>
      <c r="L1570" s="14">
        <v>8.333333333333</v>
      </c>
      <c r="M1570" s="14">
        <v>0.73529411764700003</v>
      </c>
      <c r="N1570" s="23">
        <v>0.24509803921600001</v>
      </c>
    </row>
    <row r="1571" spans="5:14" ht="37.5" x14ac:dyDescent="0.3">
      <c r="E1571" s="3" t="s">
        <v>769</v>
      </c>
      <c r="F1571" s="4"/>
      <c r="G1571" s="5">
        <v>222</v>
      </c>
      <c r="H1571" s="27">
        <v>18.018018018018001</v>
      </c>
      <c r="I1571" s="14">
        <v>26.126126126126</v>
      </c>
      <c r="J1571" s="14">
        <v>29.72972972973</v>
      </c>
      <c r="K1571" s="14">
        <v>13.513513513514001</v>
      </c>
      <c r="L1571" s="14">
        <v>10.36036036036</v>
      </c>
      <c r="M1571" s="14">
        <v>2.2522522522520001</v>
      </c>
      <c r="N1571" s="24">
        <v>0</v>
      </c>
    </row>
    <row r="1572" spans="5:14" ht="25" x14ac:dyDescent="0.3">
      <c r="E1572" s="3" t="s">
        <v>770</v>
      </c>
      <c r="F1572" s="4"/>
      <c r="G1572" s="5">
        <v>149</v>
      </c>
      <c r="H1572" s="27">
        <v>20.805369127517</v>
      </c>
      <c r="I1572" s="14">
        <v>30.872483221477001</v>
      </c>
      <c r="J1572" s="14">
        <v>24.161073825502999</v>
      </c>
      <c r="K1572" s="14">
        <v>16.107382550335998</v>
      </c>
      <c r="L1572" s="14">
        <v>7.3825503355700004</v>
      </c>
      <c r="M1572" s="14">
        <v>0.67114093959700005</v>
      </c>
      <c r="N1572" s="24">
        <v>0</v>
      </c>
    </row>
    <row r="1573" spans="5:14" x14ac:dyDescent="0.3">
      <c r="E1573" s="3" t="s">
        <v>771</v>
      </c>
      <c r="F1573" s="4"/>
      <c r="G1573" s="5">
        <v>59</v>
      </c>
      <c r="H1573" s="27">
        <v>16.949152542373</v>
      </c>
      <c r="I1573" s="14">
        <v>30.508474576270999</v>
      </c>
      <c r="J1573" s="14">
        <v>27.118644067797</v>
      </c>
      <c r="K1573" s="14">
        <v>13.559322033898001</v>
      </c>
      <c r="L1573" s="14">
        <v>10.169491525424</v>
      </c>
      <c r="M1573" s="14">
        <v>1.6949152542370001</v>
      </c>
      <c r="N1573" s="24">
        <v>0</v>
      </c>
    </row>
    <row r="1574" spans="5:14" ht="25" x14ac:dyDescent="0.3">
      <c r="E1574" s="3" t="s">
        <v>772</v>
      </c>
      <c r="F1574" s="4"/>
      <c r="G1574" s="5">
        <v>31</v>
      </c>
      <c r="H1574" s="27">
        <v>6.4516129032259997</v>
      </c>
      <c r="I1574" s="14">
        <v>29.032258064516</v>
      </c>
      <c r="J1574" s="14">
        <v>22.580645161290001</v>
      </c>
      <c r="K1574" s="14">
        <v>29.032258064516</v>
      </c>
      <c r="L1574" s="14">
        <v>12.903225806451999</v>
      </c>
      <c r="M1574" s="16">
        <v>0</v>
      </c>
      <c r="N1574" s="24">
        <v>0</v>
      </c>
    </row>
    <row r="1575" spans="5:14" x14ac:dyDescent="0.3">
      <c r="E1575" s="3" t="s">
        <v>773</v>
      </c>
      <c r="F1575" s="4"/>
      <c r="G1575" s="5">
        <v>1363</v>
      </c>
      <c r="H1575" s="27">
        <v>14.746881878210001</v>
      </c>
      <c r="I1575" s="14">
        <v>26.705796038151</v>
      </c>
      <c r="J1575" s="14">
        <v>30.007336757152999</v>
      </c>
      <c r="K1575" s="14">
        <v>15.18708730741</v>
      </c>
      <c r="L1575" s="14">
        <v>12.252384446075</v>
      </c>
      <c r="M1575" s="14">
        <v>1.027146001467</v>
      </c>
      <c r="N1575" s="23">
        <v>7.3367571532999998E-2</v>
      </c>
    </row>
    <row r="1576" spans="5:14" ht="37.5" x14ac:dyDescent="0.3">
      <c r="E1576" s="3" t="s">
        <v>774</v>
      </c>
      <c r="F1576" s="4"/>
      <c r="G1576" s="5">
        <v>161</v>
      </c>
      <c r="H1576" s="27">
        <v>11.180124223602</v>
      </c>
      <c r="I1576" s="14">
        <v>18.633540372671</v>
      </c>
      <c r="J1576" s="14">
        <v>34.782608695652002</v>
      </c>
      <c r="K1576" s="14">
        <v>18.633540372671</v>
      </c>
      <c r="L1576" s="14">
        <v>15.527950310559</v>
      </c>
      <c r="M1576" s="14">
        <v>1.242236024845</v>
      </c>
      <c r="N1576" s="24">
        <v>0</v>
      </c>
    </row>
    <row r="1577" spans="5:14" ht="37.5" x14ac:dyDescent="0.3">
      <c r="E1577" s="3" t="s">
        <v>775</v>
      </c>
      <c r="F1577" s="4"/>
      <c r="G1577" s="5">
        <v>184</v>
      </c>
      <c r="H1577" s="27">
        <v>9.7826086956519998</v>
      </c>
      <c r="I1577" s="14">
        <v>26.086956521739001</v>
      </c>
      <c r="J1577" s="14">
        <v>35.869565217390999</v>
      </c>
      <c r="K1577" s="14">
        <v>14.130434782609001</v>
      </c>
      <c r="L1577" s="14">
        <v>12.5</v>
      </c>
      <c r="M1577" s="14">
        <v>1.086956521739</v>
      </c>
      <c r="N1577" s="23">
        <v>0.54347826086999995</v>
      </c>
    </row>
    <row r="1578" spans="5:14" ht="25" x14ac:dyDescent="0.3">
      <c r="E1578" s="3" t="s">
        <v>688</v>
      </c>
      <c r="F1578" s="4"/>
      <c r="G1578" s="5">
        <v>128</v>
      </c>
      <c r="H1578" s="27">
        <v>20.3125</v>
      </c>
      <c r="I1578" s="14">
        <v>28.125</v>
      </c>
      <c r="J1578" s="14">
        <v>27.34375</v>
      </c>
      <c r="K1578" s="14">
        <v>10.15625</v>
      </c>
      <c r="L1578" s="14">
        <v>11.71875</v>
      </c>
      <c r="M1578" s="14">
        <v>1.5625</v>
      </c>
      <c r="N1578" s="23">
        <v>0.78125</v>
      </c>
    </row>
    <row r="1579" spans="5:14" ht="25" x14ac:dyDescent="0.3">
      <c r="E1579" s="3" t="s">
        <v>776</v>
      </c>
      <c r="F1579" s="4"/>
      <c r="G1579" s="5">
        <v>3140</v>
      </c>
      <c r="H1579" s="27">
        <v>18.630573248408002</v>
      </c>
      <c r="I1579" s="14">
        <v>34.171974522292999</v>
      </c>
      <c r="J1579" s="14">
        <v>25.191082802547999</v>
      </c>
      <c r="K1579" s="14">
        <v>14.745222929936</v>
      </c>
      <c r="L1579" s="14">
        <v>5.8598726114649997</v>
      </c>
      <c r="M1579" s="14">
        <v>1.337579617834</v>
      </c>
      <c r="N1579" s="23">
        <v>6.3694267516000005E-2</v>
      </c>
    </row>
    <row r="1580" spans="5:14" ht="25" x14ac:dyDescent="0.3">
      <c r="E1580" s="3" t="s">
        <v>777</v>
      </c>
      <c r="F1580" s="4"/>
      <c r="G1580" s="5">
        <v>1722</v>
      </c>
      <c r="H1580" s="27">
        <v>16.782810685249999</v>
      </c>
      <c r="I1580" s="14">
        <v>31.707317073171001</v>
      </c>
      <c r="J1580" s="14">
        <v>26.7131242741</v>
      </c>
      <c r="K1580" s="14">
        <v>14.518002322879999</v>
      </c>
      <c r="L1580" s="14">
        <v>8.7688734030200006</v>
      </c>
      <c r="M1580" s="14">
        <v>1.219512195122</v>
      </c>
      <c r="N1580" s="23">
        <v>0.29036004645800001</v>
      </c>
    </row>
    <row r="1581" spans="5:14" ht="37.5" x14ac:dyDescent="0.3">
      <c r="E1581" s="3" t="s">
        <v>778</v>
      </c>
      <c r="F1581" s="4"/>
      <c r="G1581" s="5">
        <v>448</v>
      </c>
      <c r="H1581" s="27">
        <v>14.732142857143</v>
      </c>
      <c r="I1581" s="14">
        <v>29.910714285714</v>
      </c>
      <c r="J1581" s="14">
        <v>29.017857142857</v>
      </c>
      <c r="K1581" s="14">
        <v>15.848214285714</v>
      </c>
      <c r="L1581" s="14">
        <v>9.5982142857140005</v>
      </c>
      <c r="M1581" s="14">
        <v>0.89285714285700002</v>
      </c>
      <c r="N1581" s="24">
        <v>0</v>
      </c>
    </row>
    <row r="1582" spans="5:14" ht="25" x14ac:dyDescent="0.3">
      <c r="E1582" s="3" t="s">
        <v>779</v>
      </c>
      <c r="F1582" s="4"/>
      <c r="G1582" s="5">
        <v>484</v>
      </c>
      <c r="H1582" s="27">
        <v>21.280991735537</v>
      </c>
      <c r="I1582" s="14">
        <v>29.338842975207001</v>
      </c>
      <c r="J1582" s="14">
        <v>26.859504132230999</v>
      </c>
      <c r="K1582" s="14">
        <v>13.636363636364001</v>
      </c>
      <c r="L1582" s="14">
        <v>7.2314049586779996</v>
      </c>
      <c r="M1582" s="14">
        <v>1.239669421488</v>
      </c>
      <c r="N1582" s="23">
        <v>0.41322314049600001</v>
      </c>
    </row>
    <row r="1583" spans="5:14" x14ac:dyDescent="0.3">
      <c r="E1583" s="3" t="s">
        <v>780</v>
      </c>
      <c r="F1583" s="4"/>
      <c r="G1583" s="5">
        <v>464</v>
      </c>
      <c r="H1583" s="27">
        <v>19.181034482758999</v>
      </c>
      <c r="I1583" s="14">
        <v>29.094827586207</v>
      </c>
      <c r="J1583" s="14">
        <v>25.431034482758999</v>
      </c>
      <c r="K1583" s="14">
        <v>16.810344827586</v>
      </c>
      <c r="L1583" s="14">
        <v>8.4051724137930002</v>
      </c>
      <c r="M1583" s="14">
        <v>1.0775862068969999</v>
      </c>
      <c r="N1583" s="24">
        <v>0</v>
      </c>
    </row>
    <row r="1584" spans="5:14" ht="25" x14ac:dyDescent="0.3">
      <c r="E1584" s="3" t="s">
        <v>781</v>
      </c>
      <c r="F1584" s="4"/>
      <c r="G1584" s="5">
        <v>269</v>
      </c>
      <c r="H1584" s="27">
        <v>14.498141263940999</v>
      </c>
      <c r="I1584" s="14">
        <v>27.137546468400998</v>
      </c>
      <c r="J1584" s="14">
        <v>27.509293680296999</v>
      </c>
      <c r="K1584" s="14">
        <v>16.728624535316001</v>
      </c>
      <c r="L1584" s="14">
        <v>13.011152416357</v>
      </c>
      <c r="M1584" s="14">
        <v>1.1152416356879999</v>
      </c>
      <c r="N1584" s="24">
        <v>0</v>
      </c>
    </row>
    <row r="1585" spans="5:14" x14ac:dyDescent="0.3">
      <c r="E1585" s="3" t="s">
        <v>782</v>
      </c>
      <c r="F1585" s="4"/>
      <c r="G1585" s="5">
        <v>314</v>
      </c>
      <c r="H1585" s="27">
        <v>9.5541401273889992</v>
      </c>
      <c r="I1585" s="14">
        <v>26.114649681528999</v>
      </c>
      <c r="J1585" s="14">
        <v>32.802547770700997</v>
      </c>
      <c r="K1585" s="14">
        <v>17.197452229299</v>
      </c>
      <c r="L1585" s="14">
        <v>13.375796178344</v>
      </c>
      <c r="M1585" s="14">
        <v>0.63694267515900005</v>
      </c>
      <c r="N1585" s="23">
        <v>0.31847133758000001</v>
      </c>
    </row>
    <row r="1586" spans="5:14" ht="37.5" x14ac:dyDescent="0.3">
      <c r="E1586" s="3" t="s">
        <v>783</v>
      </c>
      <c r="F1586" s="4"/>
      <c r="G1586" s="5">
        <v>420</v>
      </c>
      <c r="H1586" s="27">
        <v>13.095238095238001</v>
      </c>
      <c r="I1586" s="14">
        <v>18.095238095237999</v>
      </c>
      <c r="J1586" s="14">
        <v>32.142857142856997</v>
      </c>
      <c r="K1586" s="14">
        <v>15.714285714286</v>
      </c>
      <c r="L1586" s="14">
        <v>20</v>
      </c>
      <c r="M1586" s="14">
        <v>0.71428571428599996</v>
      </c>
      <c r="N1586" s="23">
        <v>0.23809523809499999</v>
      </c>
    </row>
    <row r="1587" spans="5:14" ht="37.5" x14ac:dyDescent="0.3">
      <c r="E1587" s="3" t="s">
        <v>784</v>
      </c>
      <c r="F1587" s="4"/>
      <c r="G1587" s="5">
        <v>1417</v>
      </c>
      <c r="H1587" s="27">
        <v>13.690896259703999</v>
      </c>
      <c r="I1587" s="14">
        <v>28.016937191248999</v>
      </c>
      <c r="J1587" s="14">
        <v>27.593507410021001</v>
      </c>
      <c r="K1587" s="14">
        <v>18.419195483416001</v>
      </c>
      <c r="L1587" s="14">
        <v>11.220889202541001</v>
      </c>
      <c r="M1587" s="14">
        <v>0.98800282286499996</v>
      </c>
      <c r="N1587" s="23">
        <v>7.0571630204999999E-2</v>
      </c>
    </row>
    <row r="1588" spans="5:14" ht="25" x14ac:dyDescent="0.3">
      <c r="E1588" s="3" t="s">
        <v>694</v>
      </c>
      <c r="F1588" s="4"/>
      <c r="G1588" s="5">
        <v>413</v>
      </c>
      <c r="H1588" s="27">
        <v>20.338983050846998</v>
      </c>
      <c r="I1588" s="14">
        <v>24.213075060533001</v>
      </c>
      <c r="J1588" s="14">
        <v>27.845036319613001</v>
      </c>
      <c r="K1588" s="14">
        <v>17.191283292978</v>
      </c>
      <c r="L1588" s="14">
        <v>8.7167070217920006</v>
      </c>
      <c r="M1588" s="14">
        <v>1.6949152542370001</v>
      </c>
      <c r="N1588" s="24">
        <v>0</v>
      </c>
    </row>
    <row r="1589" spans="5:14" ht="25" x14ac:dyDescent="0.3">
      <c r="E1589" s="3" t="s">
        <v>785</v>
      </c>
      <c r="F1589" s="4"/>
      <c r="G1589" s="5">
        <v>5490</v>
      </c>
      <c r="H1589" s="27">
        <v>17.978142076503001</v>
      </c>
      <c r="I1589" s="14">
        <v>37.468123861565999</v>
      </c>
      <c r="J1589" s="14">
        <v>23.788706739525999</v>
      </c>
      <c r="K1589" s="14">
        <v>13.460837887066999</v>
      </c>
      <c r="L1589" s="14">
        <v>5.628415300546</v>
      </c>
      <c r="M1589" s="14">
        <v>1.511839708561</v>
      </c>
      <c r="N1589" s="23">
        <v>0.16393442623000001</v>
      </c>
    </row>
    <row r="1590" spans="5:14" ht="25" x14ac:dyDescent="0.3">
      <c r="E1590" s="3" t="s">
        <v>786</v>
      </c>
      <c r="F1590" s="4"/>
      <c r="G1590" s="5">
        <v>3088</v>
      </c>
      <c r="H1590" s="27">
        <v>19.980569948187</v>
      </c>
      <c r="I1590" s="14">
        <v>33.419689119170997</v>
      </c>
      <c r="J1590" s="14">
        <v>24.967616580310999</v>
      </c>
      <c r="K1590" s="14">
        <v>12.5</v>
      </c>
      <c r="L1590" s="14">
        <v>6.9300518134719997</v>
      </c>
      <c r="M1590" s="14">
        <v>1.9106217616579999</v>
      </c>
      <c r="N1590" s="23">
        <v>0.29145077720200002</v>
      </c>
    </row>
    <row r="1591" spans="5:14" ht="37.5" x14ac:dyDescent="0.3">
      <c r="E1591" s="3" t="s">
        <v>787</v>
      </c>
      <c r="F1591" s="4"/>
      <c r="G1591" s="5">
        <v>885</v>
      </c>
      <c r="H1591" s="27">
        <v>16.497175141243002</v>
      </c>
      <c r="I1591" s="14">
        <v>35.367231638417998</v>
      </c>
      <c r="J1591" s="14">
        <v>25.649717514123999</v>
      </c>
      <c r="K1591" s="14">
        <v>12.203389830508</v>
      </c>
      <c r="L1591" s="14">
        <v>8.4745762711860007</v>
      </c>
      <c r="M1591" s="14">
        <v>1.2429378531069999</v>
      </c>
      <c r="N1591" s="23">
        <v>0.56497175141199996</v>
      </c>
    </row>
    <row r="1592" spans="5:14" ht="25" x14ac:dyDescent="0.3">
      <c r="E1592" s="3" t="s">
        <v>788</v>
      </c>
      <c r="F1592" s="4"/>
      <c r="G1592" s="5">
        <v>730</v>
      </c>
      <c r="H1592" s="27">
        <v>21.095890410959001</v>
      </c>
      <c r="I1592" s="14">
        <v>38.219178082192002</v>
      </c>
      <c r="J1592" s="14">
        <v>24.109589041096001</v>
      </c>
      <c r="K1592" s="14">
        <v>10.41095890411</v>
      </c>
      <c r="L1592" s="14">
        <v>4.6575342465749996</v>
      </c>
      <c r="M1592" s="14">
        <v>1.2328767123290001</v>
      </c>
      <c r="N1592" s="23">
        <v>0.27397260274000002</v>
      </c>
    </row>
    <row r="1593" spans="5:14" x14ac:dyDescent="0.3">
      <c r="E1593" s="3" t="s">
        <v>789</v>
      </c>
      <c r="F1593" s="4"/>
      <c r="G1593" s="5">
        <v>1270</v>
      </c>
      <c r="H1593" s="27">
        <v>22.677165354330999</v>
      </c>
      <c r="I1593" s="14">
        <v>31.259842519685002</v>
      </c>
      <c r="J1593" s="14">
        <v>24.094488188976001</v>
      </c>
      <c r="K1593" s="14">
        <v>12.677165354331001</v>
      </c>
      <c r="L1593" s="14">
        <v>6.8503937007870004</v>
      </c>
      <c r="M1593" s="14">
        <v>2.0472440944880002</v>
      </c>
      <c r="N1593" s="23">
        <v>0.39370078740199999</v>
      </c>
    </row>
    <row r="1594" spans="5:14" ht="25" x14ac:dyDescent="0.3">
      <c r="E1594" s="3" t="s">
        <v>790</v>
      </c>
      <c r="F1594" s="4"/>
      <c r="G1594" s="5">
        <v>511</v>
      </c>
      <c r="H1594" s="27">
        <v>14.285714285714</v>
      </c>
      <c r="I1594" s="14">
        <v>32.485322896282</v>
      </c>
      <c r="J1594" s="14">
        <v>29.745596868884999</v>
      </c>
      <c r="K1594" s="14">
        <v>12.52446183953</v>
      </c>
      <c r="L1594" s="14">
        <v>8.8062622309199998</v>
      </c>
      <c r="M1594" s="14">
        <v>1.9569471624270001</v>
      </c>
      <c r="N1594" s="23">
        <v>0.195694716243</v>
      </c>
    </row>
    <row r="1595" spans="5:14" x14ac:dyDescent="0.3">
      <c r="E1595" s="3" t="s">
        <v>791</v>
      </c>
      <c r="F1595" s="4"/>
      <c r="G1595" s="5">
        <v>121</v>
      </c>
      <c r="H1595" s="27">
        <v>14.04958677686</v>
      </c>
      <c r="I1595" s="14">
        <v>29.752066115702</v>
      </c>
      <c r="J1595" s="14">
        <v>28.099173553719002</v>
      </c>
      <c r="K1595" s="14">
        <v>16.528925619835</v>
      </c>
      <c r="L1595" s="14">
        <v>11.570247933884</v>
      </c>
      <c r="M1595" s="16">
        <v>0</v>
      </c>
      <c r="N1595" s="24">
        <v>0</v>
      </c>
    </row>
    <row r="1596" spans="5:14" ht="37.5" x14ac:dyDescent="0.3">
      <c r="E1596" s="3" t="s">
        <v>792</v>
      </c>
      <c r="F1596" s="4"/>
      <c r="G1596" s="5">
        <v>680</v>
      </c>
      <c r="H1596" s="27">
        <v>12.941176470587999</v>
      </c>
      <c r="I1596" s="14">
        <v>23.529411764706001</v>
      </c>
      <c r="J1596" s="14">
        <v>27.352941176470999</v>
      </c>
      <c r="K1596" s="14">
        <v>18.823529411765001</v>
      </c>
      <c r="L1596" s="14">
        <v>15.588235294118</v>
      </c>
      <c r="M1596" s="14">
        <v>1.617647058824</v>
      </c>
      <c r="N1596" s="23">
        <v>0.14705882352899999</v>
      </c>
    </row>
    <row r="1597" spans="5:14" ht="37.5" x14ac:dyDescent="0.3">
      <c r="E1597" s="3" t="s">
        <v>793</v>
      </c>
      <c r="F1597" s="4"/>
      <c r="G1597" s="5">
        <v>2224</v>
      </c>
      <c r="H1597" s="27">
        <v>17.580935251799001</v>
      </c>
      <c r="I1597" s="14">
        <v>31.025179856114999</v>
      </c>
      <c r="J1597" s="14">
        <v>26.933453237409999</v>
      </c>
      <c r="K1597" s="14">
        <v>13.669064748201</v>
      </c>
      <c r="L1597" s="14">
        <v>9.4874100719419996</v>
      </c>
      <c r="M1597" s="14">
        <v>1.0341726618710001</v>
      </c>
      <c r="N1597" s="23">
        <v>0.269784172662</v>
      </c>
    </row>
    <row r="1598" spans="5:14" ht="25" x14ac:dyDescent="0.3">
      <c r="E1598" s="3" t="s">
        <v>700</v>
      </c>
      <c r="F1598" s="4"/>
      <c r="G1598" s="5">
        <v>696</v>
      </c>
      <c r="H1598" s="27">
        <v>15.660919540229999</v>
      </c>
      <c r="I1598" s="14">
        <v>32.327586206897003</v>
      </c>
      <c r="J1598" s="14">
        <v>25.862068965517</v>
      </c>
      <c r="K1598" s="14">
        <v>15.373563218391</v>
      </c>
      <c r="L1598" s="14">
        <v>7.4712643678159996</v>
      </c>
      <c r="M1598" s="14">
        <v>3.0172413793100001</v>
      </c>
      <c r="N1598" s="23">
        <v>0.28735632183900001</v>
      </c>
    </row>
    <row r="1599" spans="5:14" ht="25" x14ac:dyDescent="0.3">
      <c r="E1599" s="3" t="s">
        <v>794</v>
      </c>
      <c r="F1599" s="4"/>
      <c r="G1599" s="5">
        <v>6815</v>
      </c>
      <c r="H1599" s="27">
        <v>17.490829053557999</v>
      </c>
      <c r="I1599" s="14">
        <v>38.151137197358999</v>
      </c>
      <c r="J1599" s="14">
        <v>25.73734409391</v>
      </c>
      <c r="K1599" s="14">
        <v>12.648569332355001</v>
      </c>
      <c r="L1599" s="14">
        <v>4.4754218635359999</v>
      </c>
      <c r="M1599" s="14">
        <v>1.379310344828</v>
      </c>
      <c r="N1599" s="23">
        <v>0.117388114453</v>
      </c>
    </row>
    <row r="1600" spans="5:14" ht="25" x14ac:dyDescent="0.3">
      <c r="E1600" s="3" t="s">
        <v>795</v>
      </c>
      <c r="F1600" s="4"/>
      <c r="G1600" s="5">
        <v>3024</v>
      </c>
      <c r="H1600" s="27">
        <v>17.328042328041999</v>
      </c>
      <c r="I1600" s="14">
        <v>36.078042328042002</v>
      </c>
      <c r="J1600" s="14">
        <v>26.818783068782999</v>
      </c>
      <c r="K1600" s="14">
        <v>10.846560846560999</v>
      </c>
      <c r="L1600" s="14">
        <v>6.8783068783069998</v>
      </c>
      <c r="M1600" s="14">
        <v>1.6534391534390001</v>
      </c>
      <c r="N1600" s="23">
        <v>0.39682539682500001</v>
      </c>
    </row>
    <row r="1601" spans="5:14" ht="37.5" x14ac:dyDescent="0.3">
      <c r="E1601" s="3" t="s">
        <v>796</v>
      </c>
      <c r="F1601" s="4"/>
      <c r="G1601" s="5">
        <v>828</v>
      </c>
      <c r="H1601" s="27">
        <v>17.995169082126001</v>
      </c>
      <c r="I1601" s="14">
        <v>33.091787439614002</v>
      </c>
      <c r="J1601" s="14">
        <v>25.241545893720001</v>
      </c>
      <c r="K1601" s="14">
        <v>13.405797101449</v>
      </c>
      <c r="L1601" s="14">
        <v>6.5217391304349999</v>
      </c>
      <c r="M1601" s="14">
        <v>3.0193236714979999</v>
      </c>
      <c r="N1601" s="23">
        <v>0.72463768115899996</v>
      </c>
    </row>
    <row r="1602" spans="5:14" ht="25" x14ac:dyDescent="0.3">
      <c r="E1602" s="3" t="s">
        <v>797</v>
      </c>
      <c r="F1602" s="4"/>
      <c r="G1602" s="5">
        <v>594</v>
      </c>
      <c r="H1602" s="27">
        <v>20.538720538721002</v>
      </c>
      <c r="I1602" s="14">
        <v>36.363636363635997</v>
      </c>
      <c r="J1602" s="14">
        <v>21.380471380471</v>
      </c>
      <c r="K1602" s="14">
        <v>13.131313131313</v>
      </c>
      <c r="L1602" s="14">
        <v>5.8922558922560002</v>
      </c>
      <c r="M1602" s="14">
        <v>2.3569023569019998</v>
      </c>
      <c r="N1602" s="23">
        <v>0.33670033669999999</v>
      </c>
    </row>
    <row r="1603" spans="5:14" x14ac:dyDescent="0.3">
      <c r="E1603" s="3" t="s">
        <v>798</v>
      </c>
      <c r="F1603" s="4"/>
      <c r="G1603" s="5">
        <v>1522</v>
      </c>
      <c r="H1603" s="27">
        <v>22.733245729303999</v>
      </c>
      <c r="I1603" s="14">
        <v>33.837056504598998</v>
      </c>
      <c r="J1603" s="14">
        <v>24.572930354796</v>
      </c>
      <c r="K1603" s="14">
        <v>10.249671484887999</v>
      </c>
      <c r="L1603" s="14">
        <v>6.2417871222079997</v>
      </c>
      <c r="M1603" s="14">
        <v>2.0367936925099999</v>
      </c>
      <c r="N1603" s="23">
        <v>0.32851511169499997</v>
      </c>
    </row>
    <row r="1604" spans="5:14" ht="25" x14ac:dyDescent="0.3">
      <c r="E1604" s="3" t="s">
        <v>799</v>
      </c>
      <c r="F1604" s="4"/>
      <c r="G1604" s="5">
        <v>355</v>
      </c>
      <c r="H1604" s="27">
        <v>18.028169014085002</v>
      </c>
      <c r="I1604" s="14">
        <v>34.084507042254003</v>
      </c>
      <c r="J1604" s="14">
        <v>27.887323943662</v>
      </c>
      <c r="K1604" s="14">
        <v>11.830985915493001</v>
      </c>
      <c r="L1604" s="14">
        <v>5.9154929577460003</v>
      </c>
      <c r="M1604" s="14">
        <v>2.253521126761</v>
      </c>
      <c r="N1604" s="24">
        <v>0</v>
      </c>
    </row>
    <row r="1605" spans="5:14" x14ac:dyDescent="0.3">
      <c r="E1605" s="3" t="s">
        <v>800</v>
      </c>
      <c r="F1605" s="4"/>
      <c r="G1605" s="5">
        <v>60</v>
      </c>
      <c r="H1605" s="27">
        <v>20</v>
      </c>
      <c r="I1605" s="14">
        <v>15</v>
      </c>
      <c r="J1605" s="14">
        <v>28.333333333333002</v>
      </c>
      <c r="K1605" s="14">
        <v>23.333333333333002</v>
      </c>
      <c r="L1605" s="14">
        <v>11.666666666667</v>
      </c>
      <c r="M1605" s="14">
        <v>1.666666666667</v>
      </c>
      <c r="N1605" s="24">
        <v>0</v>
      </c>
    </row>
    <row r="1606" spans="5:14" ht="37.5" x14ac:dyDescent="0.3">
      <c r="E1606" s="3" t="s">
        <v>801</v>
      </c>
      <c r="F1606" s="4"/>
      <c r="G1606" s="5">
        <v>518</v>
      </c>
      <c r="H1606" s="27">
        <v>13.513513513514001</v>
      </c>
      <c r="I1606" s="14">
        <v>27.799227799227999</v>
      </c>
      <c r="J1606" s="14">
        <v>24.517374517375</v>
      </c>
      <c r="K1606" s="14">
        <v>17.181467181466999</v>
      </c>
      <c r="L1606" s="14">
        <v>14.478764478764001</v>
      </c>
      <c r="M1606" s="14">
        <v>1.9305019305019999</v>
      </c>
      <c r="N1606" s="23">
        <v>0.57915057915099999</v>
      </c>
    </row>
    <row r="1607" spans="5:14" ht="37.5" x14ac:dyDescent="0.3">
      <c r="E1607" s="3" t="s">
        <v>802</v>
      </c>
      <c r="F1607" s="4"/>
      <c r="G1607" s="5">
        <v>1815</v>
      </c>
      <c r="H1607" s="27">
        <v>16.694214876033001</v>
      </c>
      <c r="I1607" s="14">
        <v>32.672176308540003</v>
      </c>
      <c r="J1607" s="14">
        <v>25.454545454544999</v>
      </c>
      <c r="K1607" s="14">
        <v>13.66391184573</v>
      </c>
      <c r="L1607" s="14">
        <v>9.3663911845730006</v>
      </c>
      <c r="M1607" s="14">
        <v>1.707988980716</v>
      </c>
      <c r="N1607" s="23">
        <v>0.44077134986200001</v>
      </c>
    </row>
    <row r="1608" spans="5:14" ht="25" x14ac:dyDescent="0.3">
      <c r="E1608" s="3" t="s">
        <v>706</v>
      </c>
      <c r="F1608" s="4"/>
      <c r="G1608" s="5">
        <v>883</v>
      </c>
      <c r="H1608" s="27">
        <v>14.949037372593001</v>
      </c>
      <c r="I1608" s="14">
        <v>33.861834654587</v>
      </c>
      <c r="J1608" s="14">
        <v>27.180067950169999</v>
      </c>
      <c r="K1608" s="14">
        <v>13.137032842582</v>
      </c>
      <c r="L1608" s="14">
        <v>5.6625141562849999</v>
      </c>
      <c r="M1608" s="14">
        <v>4.4167610419030003</v>
      </c>
      <c r="N1608" s="23">
        <v>0.79275198187999996</v>
      </c>
    </row>
    <row r="1609" spans="5:14" ht="25" x14ac:dyDescent="0.3">
      <c r="E1609" s="3" t="s">
        <v>803</v>
      </c>
      <c r="F1609" s="4"/>
      <c r="G1609" s="5">
        <v>1680</v>
      </c>
      <c r="H1609" s="27">
        <v>21.190476190476002</v>
      </c>
      <c r="I1609" s="14">
        <v>44.166666666666998</v>
      </c>
      <c r="J1609" s="14">
        <v>23.333333333333002</v>
      </c>
      <c r="K1609" s="14">
        <v>7.2023809523809996</v>
      </c>
      <c r="L1609" s="14">
        <v>3.2738095238099998</v>
      </c>
      <c r="M1609" s="14">
        <v>0.83333333333299997</v>
      </c>
      <c r="N1609" s="24">
        <v>0</v>
      </c>
    </row>
    <row r="1610" spans="5:14" ht="25" x14ac:dyDescent="0.3">
      <c r="E1610" s="3" t="s">
        <v>804</v>
      </c>
      <c r="F1610" s="4"/>
      <c r="G1610" s="5">
        <v>952</v>
      </c>
      <c r="H1610" s="27">
        <v>23.109243697478998</v>
      </c>
      <c r="I1610" s="14">
        <v>39.180672268907998</v>
      </c>
      <c r="J1610" s="14">
        <v>23.844537815125999</v>
      </c>
      <c r="K1610" s="14">
        <v>8.4033613445380002</v>
      </c>
      <c r="L1610" s="14">
        <v>3.4663865546219998</v>
      </c>
      <c r="M1610" s="14">
        <v>1.5756302521009999</v>
      </c>
      <c r="N1610" s="23">
        <v>0.42016806722700001</v>
      </c>
    </row>
    <row r="1611" spans="5:14" ht="37.5" x14ac:dyDescent="0.3">
      <c r="E1611" s="3" t="s">
        <v>805</v>
      </c>
      <c r="F1611" s="4"/>
      <c r="G1611" s="5">
        <v>598</v>
      </c>
      <c r="H1611" s="27">
        <v>18.561872909699002</v>
      </c>
      <c r="I1611" s="14">
        <v>42.47491638796</v>
      </c>
      <c r="J1611" s="14">
        <v>23.244147157191001</v>
      </c>
      <c r="K1611" s="14">
        <v>11.538461538462</v>
      </c>
      <c r="L1611" s="14">
        <v>3.1772575250839998</v>
      </c>
      <c r="M1611" s="14">
        <v>1.0033444816049999</v>
      </c>
      <c r="N1611" s="24">
        <v>0</v>
      </c>
    </row>
    <row r="1612" spans="5:14" ht="25" x14ac:dyDescent="0.3">
      <c r="E1612" s="3" t="s">
        <v>806</v>
      </c>
      <c r="F1612" s="4"/>
      <c r="G1612" s="5">
        <v>303</v>
      </c>
      <c r="H1612" s="27">
        <v>21.782178217822</v>
      </c>
      <c r="I1612" s="14">
        <v>44.554455445545003</v>
      </c>
      <c r="J1612" s="14">
        <v>22.772277227722999</v>
      </c>
      <c r="K1612" s="14">
        <v>6.6006600660070003</v>
      </c>
      <c r="L1612" s="14">
        <v>2.640264026403</v>
      </c>
      <c r="M1612" s="14">
        <v>0.66006600660100001</v>
      </c>
      <c r="N1612" s="23">
        <v>0.99009900990099997</v>
      </c>
    </row>
    <row r="1613" spans="5:14" x14ac:dyDescent="0.3">
      <c r="E1613" s="3" t="s">
        <v>807</v>
      </c>
      <c r="F1613" s="4"/>
      <c r="G1613" s="5">
        <v>781</v>
      </c>
      <c r="H1613" s="27">
        <v>25.096030729833998</v>
      </c>
      <c r="I1613" s="14">
        <v>38.668373879641003</v>
      </c>
      <c r="J1613" s="14">
        <v>22.663252240717</v>
      </c>
      <c r="K1613" s="14">
        <v>7.9385403329070003</v>
      </c>
      <c r="L1613" s="14">
        <v>3.2010243277849999</v>
      </c>
      <c r="M1613" s="14">
        <v>1.5364916773370001</v>
      </c>
      <c r="N1613" s="23">
        <v>0.89628681178000003</v>
      </c>
    </row>
    <row r="1614" spans="5:14" ht="25" x14ac:dyDescent="0.3">
      <c r="E1614" s="3" t="s">
        <v>808</v>
      </c>
      <c r="F1614" s="4"/>
      <c r="G1614" s="5">
        <v>84</v>
      </c>
      <c r="H1614" s="27">
        <v>13.095238095238001</v>
      </c>
      <c r="I1614" s="14">
        <v>47.619047619047997</v>
      </c>
      <c r="J1614" s="14">
        <v>23.809523809523998</v>
      </c>
      <c r="K1614" s="14">
        <v>7.1428571428570002</v>
      </c>
      <c r="L1614" s="14">
        <v>4.7619047619049999</v>
      </c>
      <c r="M1614" s="14">
        <v>3.5714285714290002</v>
      </c>
      <c r="N1614" s="24">
        <v>0</v>
      </c>
    </row>
    <row r="1615" spans="5:14" x14ac:dyDescent="0.3">
      <c r="E1615" s="3" t="s">
        <v>809</v>
      </c>
      <c r="F1615" s="4"/>
      <c r="G1615" s="5">
        <v>15</v>
      </c>
      <c r="H1615" s="27">
        <v>26.666666666666998</v>
      </c>
      <c r="I1615" s="14">
        <v>40</v>
      </c>
      <c r="J1615" s="14">
        <v>33.333333333333002</v>
      </c>
      <c r="K1615" s="16">
        <v>0</v>
      </c>
      <c r="L1615" s="16">
        <v>0</v>
      </c>
      <c r="M1615" s="16">
        <v>0</v>
      </c>
      <c r="N1615" s="24">
        <v>0</v>
      </c>
    </row>
    <row r="1616" spans="5:14" ht="37.5" x14ac:dyDescent="0.3">
      <c r="E1616" s="3" t="s">
        <v>810</v>
      </c>
      <c r="F1616" s="4"/>
      <c r="G1616" s="5">
        <v>184</v>
      </c>
      <c r="H1616" s="27">
        <v>15.760869565217</v>
      </c>
      <c r="I1616" s="14">
        <v>32.065217391304003</v>
      </c>
      <c r="J1616" s="14">
        <v>21.195652173913</v>
      </c>
      <c r="K1616" s="14">
        <v>17.934782608696</v>
      </c>
      <c r="L1616" s="14">
        <v>11.413043478261001</v>
      </c>
      <c r="M1616" s="14">
        <v>1.630434782609</v>
      </c>
      <c r="N1616" s="24">
        <v>0</v>
      </c>
    </row>
    <row r="1617" spans="5:14" ht="37.5" x14ac:dyDescent="0.3">
      <c r="E1617" s="3" t="s">
        <v>811</v>
      </c>
      <c r="F1617" s="4"/>
      <c r="G1617" s="5">
        <v>1526</v>
      </c>
      <c r="H1617" s="27">
        <v>23.197903014417001</v>
      </c>
      <c r="I1617" s="14">
        <v>39.384010484927998</v>
      </c>
      <c r="J1617" s="14">
        <v>21.756225425949999</v>
      </c>
      <c r="K1617" s="14">
        <v>8.7811271297510007</v>
      </c>
      <c r="L1617" s="14">
        <v>4.3250327653999996</v>
      </c>
      <c r="M1617" s="14">
        <v>1.9003931847969999</v>
      </c>
      <c r="N1617" s="23">
        <v>0.65530799475799995</v>
      </c>
    </row>
    <row r="1618" spans="5:14" ht="25" x14ac:dyDescent="0.3">
      <c r="E1618" s="3" t="s">
        <v>712</v>
      </c>
      <c r="F1618" s="4"/>
      <c r="G1618" s="5">
        <v>765</v>
      </c>
      <c r="H1618" s="27">
        <v>20.261437908497001</v>
      </c>
      <c r="I1618" s="14">
        <v>39.869281045751997</v>
      </c>
      <c r="J1618" s="14">
        <v>22.483660130718999</v>
      </c>
      <c r="K1618" s="14">
        <v>8.3660130718950008</v>
      </c>
      <c r="L1618" s="14">
        <v>5.6209150326800001</v>
      </c>
      <c r="M1618" s="14">
        <v>2.8758169934639999</v>
      </c>
      <c r="N1618" s="23">
        <v>0.52287581699300001</v>
      </c>
    </row>
    <row r="1619" spans="5:14" ht="25" x14ac:dyDescent="0.3">
      <c r="E1619" s="3" t="s">
        <v>812</v>
      </c>
      <c r="F1619" s="4"/>
      <c r="G1619" s="5">
        <v>92</v>
      </c>
      <c r="H1619" s="27">
        <v>18.478260869564998</v>
      </c>
      <c r="I1619" s="14">
        <v>47.826086956521998</v>
      </c>
      <c r="J1619" s="14">
        <v>22.826086956522001</v>
      </c>
      <c r="K1619" s="14">
        <v>6.5217391304349999</v>
      </c>
      <c r="L1619" s="14">
        <v>2.1739130434780001</v>
      </c>
      <c r="M1619" s="14">
        <v>1.086956521739</v>
      </c>
      <c r="N1619" s="23">
        <v>1.086956521739</v>
      </c>
    </row>
    <row r="1620" spans="5:14" ht="25" x14ac:dyDescent="0.3">
      <c r="E1620" s="3" t="s">
        <v>813</v>
      </c>
      <c r="F1620" s="4"/>
      <c r="G1620" s="5">
        <v>105</v>
      </c>
      <c r="H1620" s="27">
        <v>28.571428571428999</v>
      </c>
      <c r="I1620" s="14">
        <v>45.714285714286</v>
      </c>
      <c r="J1620" s="14">
        <v>16.190476190476002</v>
      </c>
      <c r="K1620" s="14">
        <v>5.7142857142860004</v>
      </c>
      <c r="L1620" s="14">
        <v>1.9047619047619999</v>
      </c>
      <c r="M1620" s="14">
        <v>0.95238095238099996</v>
      </c>
      <c r="N1620" s="23">
        <v>0.95238095238099996</v>
      </c>
    </row>
    <row r="1621" spans="5:14" ht="37.5" x14ac:dyDescent="0.3">
      <c r="E1621" s="3" t="s">
        <v>814</v>
      </c>
      <c r="F1621" s="4"/>
      <c r="G1621" s="5">
        <v>114</v>
      </c>
      <c r="H1621" s="27">
        <v>28.947368421053</v>
      </c>
      <c r="I1621" s="14">
        <v>47.368421052632002</v>
      </c>
      <c r="J1621" s="14">
        <v>14.912280701754</v>
      </c>
      <c r="K1621" s="14">
        <v>7.0175438596489998</v>
      </c>
      <c r="L1621" s="14">
        <v>1.7543859649119999</v>
      </c>
      <c r="M1621" s="16">
        <v>0</v>
      </c>
      <c r="N1621" s="24">
        <v>0</v>
      </c>
    </row>
    <row r="1622" spans="5:14" ht="25" x14ac:dyDescent="0.3">
      <c r="E1622" s="3" t="s">
        <v>815</v>
      </c>
      <c r="F1622" s="4"/>
      <c r="G1622" s="5">
        <v>22</v>
      </c>
      <c r="H1622" s="27">
        <v>22.727272727273</v>
      </c>
      <c r="I1622" s="14">
        <v>31.818181818182001</v>
      </c>
      <c r="J1622" s="14">
        <v>27.272727272727</v>
      </c>
      <c r="K1622" s="14">
        <v>9.0909090909089993</v>
      </c>
      <c r="L1622" s="14">
        <v>4.5454545454549997</v>
      </c>
      <c r="M1622" s="16">
        <v>0</v>
      </c>
      <c r="N1622" s="23">
        <v>4.5454545454549997</v>
      </c>
    </row>
    <row r="1623" spans="5:14" x14ac:dyDescent="0.3">
      <c r="E1623" s="3" t="s">
        <v>816</v>
      </c>
      <c r="F1623" s="4"/>
      <c r="G1623" s="5">
        <v>264</v>
      </c>
      <c r="H1623" s="27">
        <v>34.848484848485</v>
      </c>
      <c r="I1623" s="14">
        <v>38.636363636364003</v>
      </c>
      <c r="J1623" s="14">
        <v>18.181818181817999</v>
      </c>
      <c r="K1623" s="14">
        <v>4.5454545454549997</v>
      </c>
      <c r="L1623" s="14">
        <v>3.4090909090910002</v>
      </c>
      <c r="M1623" s="16">
        <v>0</v>
      </c>
      <c r="N1623" s="23">
        <v>0.37878787878800002</v>
      </c>
    </row>
    <row r="1624" spans="5:14" ht="25" x14ac:dyDescent="0.3">
      <c r="E1624" s="3" t="s">
        <v>817</v>
      </c>
      <c r="F1624" s="4"/>
      <c r="G1624" s="5">
        <v>16</v>
      </c>
      <c r="H1624" s="27">
        <v>25</v>
      </c>
      <c r="I1624" s="14">
        <v>43.75</v>
      </c>
      <c r="J1624" s="14">
        <v>18.75</v>
      </c>
      <c r="K1624" s="14">
        <v>6.25</v>
      </c>
      <c r="L1624" s="16">
        <v>0</v>
      </c>
      <c r="M1624" s="14">
        <v>6.25</v>
      </c>
      <c r="N1624" s="24">
        <v>0</v>
      </c>
    </row>
    <row r="1625" spans="5:14" x14ac:dyDescent="0.3">
      <c r="E1625" s="3" t="s">
        <v>818</v>
      </c>
      <c r="F1625" s="4"/>
      <c r="G1625" s="5">
        <v>1</v>
      </c>
      <c r="H1625" s="30">
        <v>0</v>
      </c>
      <c r="I1625" s="16">
        <v>0</v>
      </c>
      <c r="J1625" s="14">
        <v>100</v>
      </c>
      <c r="K1625" s="16">
        <v>0</v>
      </c>
      <c r="L1625" s="16">
        <v>0</v>
      </c>
      <c r="M1625" s="16">
        <v>0</v>
      </c>
      <c r="N1625" s="24">
        <v>0</v>
      </c>
    </row>
    <row r="1626" spans="5:14" ht="37.5" x14ac:dyDescent="0.3">
      <c r="E1626" s="3" t="s">
        <v>819</v>
      </c>
      <c r="F1626" s="4"/>
      <c r="G1626" s="5">
        <v>42</v>
      </c>
      <c r="H1626" s="27">
        <v>23.809523809523998</v>
      </c>
      <c r="I1626" s="14">
        <v>28.571428571428999</v>
      </c>
      <c r="J1626" s="14">
        <v>21.428571428571001</v>
      </c>
      <c r="K1626" s="14">
        <v>9.5238095238099998</v>
      </c>
      <c r="L1626" s="14">
        <v>11.904761904761999</v>
      </c>
      <c r="M1626" s="14">
        <v>2.3809523809519999</v>
      </c>
      <c r="N1626" s="23">
        <v>2.3809523809519999</v>
      </c>
    </row>
    <row r="1627" spans="5:14" ht="37.5" x14ac:dyDescent="0.3">
      <c r="E1627" s="3" t="s">
        <v>820</v>
      </c>
      <c r="F1627" s="4"/>
      <c r="G1627" s="5">
        <v>1192</v>
      </c>
      <c r="H1627" s="27">
        <v>23.825503355704999</v>
      </c>
      <c r="I1627" s="14">
        <v>41.610738255034001</v>
      </c>
      <c r="J1627" s="14">
        <v>20.553691275167999</v>
      </c>
      <c r="K1627" s="14">
        <v>9.2281879194630001</v>
      </c>
      <c r="L1627" s="14">
        <v>2.6006711409399998</v>
      </c>
      <c r="M1627" s="14">
        <v>1.5939597315439999</v>
      </c>
      <c r="N1627" s="23">
        <v>0.58724832214800005</v>
      </c>
    </row>
    <row r="1628" spans="5:14" ht="25" x14ac:dyDescent="0.3">
      <c r="E1628" s="3" t="s">
        <v>718</v>
      </c>
      <c r="F1628" s="4"/>
      <c r="G1628" s="5">
        <v>624</v>
      </c>
      <c r="H1628" s="27">
        <v>23.076923076922998</v>
      </c>
      <c r="I1628" s="14">
        <v>42.307692307692001</v>
      </c>
      <c r="J1628" s="14">
        <v>21.634615384615</v>
      </c>
      <c r="K1628" s="14">
        <v>7.0512820512819996</v>
      </c>
      <c r="L1628" s="14">
        <v>2.4038461538460001</v>
      </c>
      <c r="M1628" s="14">
        <v>2.884615384615</v>
      </c>
      <c r="N1628" s="23">
        <v>0.64102564102600001</v>
      </c>
    </row>
    <row r="1629" spans="5:14" ht="25" x14ac:dyDescent="0.3">
      <c r="E1629" s="3" t="s">
        <v>821</v>
      </c>
      <c r="F1629" s="4"/>
      <c r="G1629" s="5">
        <v>1</v>
      </c>
      <c r="H1629" s="27">
        <v>100</v>
      </c>
      <c r="I1629" s="16">
        <v>0</v>
      </c>
      <c r="J1629" s="16">
        <v>0</v>
      </c>
      <c r="K1629" s="16">
        <v>0</v>
      </c>
      <c r="L1629" s="16">
        <v>0</v>
      </c>
      <c r="M1629" s="16">
        <v>0</v>
      </c>
      <c r="N1629" s="24">
        <v>0</v>
      </c>
    </row>
    <row r="1630" spans="5:14" ht="25" x14ac:dyDescent="0.3">
      <c r="E1630" s="3" t="s">
        <v>822</v>
      </c>
      <c r="F1630" s="4"/>
      <c r="G1630" s="5">
        <v>7</v>
      </c>
      <c r="H1630" s="27">
        <v>28.571428571428999</v>
      </c>
      <c r="I1630" s="14">
        <v>42.857142857143003</v>
      </c>
      <c r="J1630" s="14">
        <v>14.285714285714</v>
      </c>
      <c r="K1630" s="14">
        <v>14.285714285714</v>
      </c>
      <c r="L1630" s="16">
        <v>0</v>
      </c>
      <c r="M1630" s="16">
        <v>0</v>
      </c>
      <c r="N1630" s="24">
        <v>0</v>
      </c>
    </row>
    <row r="1631" spans="5:14" ht="37.5" x14ac:dyDescent="0.3">
      <c r="E1631" s="3" t="s">
        <v>823</v>
      </c>
      <c r="F1631" s="4"/>
      <c r="G1631" s="5">
        <v>6</v>
      </c>
      <c r="H1631" s="27">
        <v>16.666666666666998</v>
      </c>
      <c r="I1631" s="14">
        <v>50</v>
      </c>
      <c r="J1631" s="14">
        <v>33.333333333333002</v>
      </c>
      <c r="K1631" s="16">
        <v>0</v>
      </c>
      <c r="L1631" s="16">
        <v>0</v>
      </c>
      <c r="M1631" s="16">
        <v>0</v>
      </c>
      <c r="N1631" s="24">
        <v>0</v>
      </c>
    </row>
    <row r="1632" spans="5:14" ht="25" x14ac:dyDescent="0.3">
      <c r="E1632" s="3" t="s">
        <v>824</v>
      </c>
      <c r="F1632" s="4"/>
      <c r="G1632" s="5">
        <v>1</v>
      </c>
      <c r="H1632" s="30">
        <v>0</v>
      </c>
      <c r="I1632" s="16">
        <v>0</v>
      </c>
      <c r="J1632" s="16">
        <v>0</v>
      </c>
      <c r="K1632" s="14">
        <v>100</v>
      </c>
      <c r="L1632" s="16">
        <v>0</v>
      </c>
      <c r="M1632" s="16">
        <v>0</v>
      </c>
      <c r="N1632" s="24">
        <v>0</v>
      </c>
    </row>
    <row r="1633" spans="2:14" x14ac:dyDescent="0.3">
      <c r="E1633" s="3" t="s">
        <v>825</v>
      </c>
      <c r="F1633" s="4"/>
      <c r="G1633" s="5">
        <v>30</v>
      </c>
      <c r="H1633" s="27">
        <v>30</v>
      </c>
      <c r="I1633" s="14">
        <v>53.333333333333002</v>
      </c>
      <c r="J1633" s="14">
        <v>3.333333333333</v>
      </c>
      <c r="K1633" s="14">
        <v>3.333333333333</v>
      </c>
      <c r="L1633" s="14">
        <v>6.666666666667</v>
      </c>
      <c r="M1633" s="16">
        <v>0</v>
      </c>
      <c r="N1633" s="23">
        <v>3.333333333333</v>
      </c>
    </row>
    <row r="1634" spans="2:14" ht="25" x14ac:dyDescent="0.3">
      <c r="E1634" s="3" t="s">
        <v>826</v>
      </c>
      <c r="F1634" s="4"/>
      <c r="G1634" s="5">
        <v>0</v>
      </c>
      <c r="H1634" s="30">
        <v>0</v>
      </c>
      <c r="I1634" s="16">
        <v>0</v>
      </c>
      <c r="J1634" s="16">
        <v>0</v>
      </c>
      <c r="K1634" s="16">
        <v>0</v>
      </c>
      <c r="L1634" s="16">
        <v>0</v>
      </c>
      <c r="M1634" s="16">
        <v>0</v>
      </c>
      <c r="N1634" s="24">
        <v>0</v>
      </c>
    </row>
    <row r="1635" spans="2:14" x14ac:dyDescent="0.3">
      <c r="E1635" s="3" t="s">
        <v>827</v>
      </c>
      <c r="F1635" s="4"/>
      <c r="G1635" s="5">
        <v>0</v>
      </c>
      <c r="H1635" s="30">
        <v>0</v>
      </c>
      <c r="I1635" s="16">
        <v>0</v>
      </c>
      <c r="J1635" s="16">
        <v>0</v>
      </c>
      <c r="K1635" s="16">
        <v>0</v>
      </c>
      <c r="L1635" s="16">
        <v>0</v>
      </c>
      <c r="M1635" s="16">
        <v>0</v>
      </c>
      <c r="N1635" s="24">
        <v>0</v>
      </c>
    </row>
    <row r="1636" spans="2:14" ht="37.5" x14ac:dyDescent="0.3">
      <c r="E1636" s="3" t="s">
        <v>828</v>
      </c>
      <c r="F1636" s="4"/>
      <c r="G1636" s="5">
        <v>9</v>
      </c>
      <c r="H1636" s="27">
        <v>44.444444444444002</v>
      </c>
      <c r="I1636" s="14">
        <v>33.333333333333002</v>
      </c>
      <c r="J1636" s="16">
        <v>0</v>
      </c>
      <c r="K1636" s="16">
        <v>0</v>
      </c>
      <c r="L1636" s="14">
        <v>11.111111111111001</v>
      </c>
      <c r="M1636" s="16">
        <v>0</v>
      </c>
      <c r="N1636" s="23">
        <v>11.111111111111001</v>
      </c>
    </row>
    <row r="1637" spans="2:14" ht="37.5" x14ac:dyDescent="0.3">
      <c r="E1637" s="3" t="s">
        <v>829</v>
      </c>
      <c r="F1637" s="4"/>
      <c r="G1637" s="5">
        <v>213</v>
      </c>
      <c r="H1637" s="27">
        <v>29.577464788732001</v>
      </c>
      <c r="I1637" s="14">
        <v>34.741784037559</v>
      </c>
      <c r="J1637" s="14">
        <v>21.12676056338</v>
      </c>
      <c r="K1637" s="14">
        <v>9.3896713615019998</v>
      </c>
      <c r="L1637" s="14">
        <v>3.286384976526</v>
      </c>
      <c r="M1637" s="14">
        <v>1.4084507042250001</v>
      </c>
      <c r="N1637" s="23">
        <v>0.46948356807500002</v>
      </c>
    </row>
    <row r="1638" spans="2:14" ht="25" x14ac:dyDescent="0.3">
      <c r="E1638" s="52" t="s">
        <v>724</v>
      </c>
      <c r="F1638" s="48"/>
      <c r="G1638" s="49">
        <v>118</v>
      </c>
      <c r="H1638" s="70">
        <v>28.813559322033999</v>
      </c>
      <c r="I1638" s="45">
        <v>46.610169491524999</v>
      </c>
      <c r="J1638" s="45">
        <v>14.406779661017</v>
      </c>
      <c r="K1638" s="45">
        <v>6.7796610169490004</v>
      </c>
      <c r="L1638" s="45">
        <v>1.6949152542370001</v>
      </c>
      <c r="M1638" s="45">
        <v>1.6949152542370001</v>
      </c>
      <c r="N1638" s="65">
        <v>0</v>
      </c>
    </row>
    <row r="1640" spans="2:14" x14ac:dyDescent="0.3">
      <c r="B1640" s="35" t="str">
        <f xml:space="preserve"> HYPERLINK("#'目次'!B28", "[22]")</f>
        <v>[22]</v>
      </c>
      <c r="C1640" s="25" t="s">
        <v>54</v>
      </c>
    </row>
    <row r="1643" spans="2:14" x14ac:dyDescent="0.3">
      <c r="C1643" s="25" t="s">
        <v>757</v>
      </c>
    </row>
    <row r="1644" spans="2:14" ht="37.5" x14ac:dyDescent="0.3">
      <c r="E1644" s="95"/>
      <c r="F1644" s="96"/>
      <c r="G1644" s="37" t="s">
        <v>16</v>
      </c>
      <c r="H1644" s="41" t="s">
        <v>55</v>
      </c>
      <c r="I1644" s="18" t="s">
        <v>56</v>
      </c>
      <c r="J1644" s="18" t="s">
        <v>57</v>
      </c>
      <c r="K1644" s="18" t="s">
        <v>58</v>
      </c>
      <c r="L1644" s="34" t="s">
        <v>59</v>
      </c>
    </row>
    <row r="1645" spans="2:14" x14ac:dyDescent="0.3">
      <c r="E1645" s="97"/>
      <c r="F1645" s="98"/>
      <c r="G1645" s="40"/>
      <c r="H1645" s="36"/>
      <c r="I1645" s="19"/>
      <c r="J1645" s="19"/>
      <c r="K1645" s="19"/>
      <c r="L1645" s="39"/>
    </row>
    <row r="1646" spans="2:14" x14ac:dyDescent="0.3">
      <c r="E1646" s="54" t="s">
        <v>16</v>
      </c>
      <c r="F1646" s="50"/>
      <c r="G1646" s="38">
        <v>55336</v>
      </c>
      <c r="H1646" s="26">
        <v>8.8658377909499997</v>
      </c>
      <c r="I1646" s="26">
        <v>44.387017493133001</v>
      </c>
      <c r="J1646" s="26">
        <v>31.339453520311999</v>
      </c>
      <c r="K1646" s="26">
        <v>11.094043660545999</v>
      </c>
      <c r="L1646" s="60">
        <v>4.3136475350590002</v>
      </c>
    </row>
    <row r="1647" spans="2:14" ht="25" x14ac:dyDescent="0.3">
      <c r="E1647" s="3" t="s">
        <v>758</v>
      </c>
      <c r="F1647" s="4"/>
      <c r="G1647" s="29">
        <v>0</v>
      </c>
      <c r="H1647" s="80">
        <v>0</v>
      </c>
      <c r="I1647" s="69">
        <v>0</v>
      </c>
      <c r="J1647" s="69">
        <v>0</v>
      </c>
      <c r="K1647" s="69">
        <v>0</v>
      </c>
      <c r="L1647" s="72">
        <v>0</v>
      </c>
    </row>
    <row r="1648" spans="2:14" ht="25" x14ac:dyDescent="0.3">
      <c r="E1648" s="3" t="s">
        <v>759</v>
      </c>
      <c r="F1648" s="4"/>
      <c r="G1648" s="5">
        <v>3</v>
      </c>
      <c r="H1648" s="30">
        <v>0</v>
      </c>
      <c r="I1648" s="14">
        <v>33.333333333333002</v>
      </c>
      <c r="J1648" s="14">
        <v>33.333333333333002</v>
      </c>
      <c r="K1648" s="14">
        <v>33.333333333333002</v>
      </c>
      <c r="L1648" s="24">
        <v>0</v>
      </c>
    </row>
    <row r="1649" spans="5:12" ht="37.5" x14ac:dyDescent="0.3">
      <c r="E1649" s="3" t="s">
        <v>760</v>
      </c>
      <c r="F1649" s="4"/>
      <c r="G1649" s="5">
        <v>1</v>
      </c>
      <c r="H1649" s="27">
        <v>100</v>
      </c>
      <c r="I1649" s="16">
        <v>0</v>
      </c>
      <c r="J1649" s="16">
        <v>0</v>
      </c>
      <c r="K1649" s="16">
        <v>0</v>
      </c>
      <c r="L1649" s="24">
        <v>0</v>
      </c>
    </row>
    <row r="1650" spans="5:12" ht="25" x14ac:dyDescent="0.3">
      <c r="E1650" s="3" t="s">
        <v>761</v>
      </c>
      <c r="F1650" s="4"/>
      <c r="G1650" s="5">
        <v>0</v>
      </c>
      <c r="H1650" s="30">
        <v>0</v>
      </c>
      <c r="I1650" s="16">
        <v>0</v>
      </c>
      <c r="J1650" s="16">
        <v>0</v>
      </c>
      <c r="K1650" s="16">
        <v>0</v>
      </c>
      <c r="L1650" s="24">
        <v>0</v>
      </c>
    </row>
    <row r="1651" spans="5:12" x14ac:dyDescent="0.3">
      <c r="E1651" s="3" t="s">
        <v>762</v>
      </c>
      <c r="F1651" s="4"/>
      <c r="G1651" s="5">
        <v>0</v>
      </c>
      <c r="H1651" s="30">
        <v>0</v>
      </c>
      <c r="I1651" s="16">
        <v>0</v>
      </c>
      <c r="J1651" s="16">
        <v>0</v>
      </c>
      <c r="K1651" s="16">
        <v>0</v>
      </c>
      <c r="L1651" s="24">
        <v>0</v>
      </c>
    </row>
    <row r="1652" spans="5:12" ht="25" x14ac:dyDescent="0.3">
      <c r="E1652" s="3" t="s">
        <v>763</v>
      </c>
      <c r="F1652" s="4"/>
      <c r="G1652" s="5">
        <v>0</v>
      </c>
      <c r="H1652" s="30">
        <v>0</v>
      </c>
      <c r="I1652" s="16">
        <v>0</v>
      </c>
      <c r="J1652" s="16">
        <v>0</v>
      </c>
      <c r="K1652" s="16">
        <v>0</v>
      </c>
      <c r="L1652" s="24">
        <v>0</v>
      </c>
    </row>
    <row r="1653" spans="5:12" x14ac:dyDescent="0.3">
      <c r="E1653" s="3" t="s">
        <v>764</v>
      </c>
      <c r="F1653" s="4"/>
      <c r="G1653" s="5">
        <v>445</v>
      </c>
      <c r="H1653" s="27">
        <v>8.0898876404489997</v>
      </c>
      <c r="I1653" s="14">
        <v>52.359550561798002</v>
      </c>
      <c r="J1653" s="14">
        <v>28.314606741573002</v>
      </c>
      <c r="K1653" s="14">
        <v>8.7640449438200001</v>
      </c>
      <c r="L1653" s="23">
        <v>2.4719101123599998</v>
      </c>
    </row>
    <row r="1654" spans="5:12" ht="37.5" x14ac:dyDescent="0.3">
      <c r="E1654" s="3" t="s">
        <v>765</v>
      </c>
      <c r="F1654" s="4"/>
      <c r="G1654" s="5">
        <v>0</v>
      </c>
      <c r="H1654" s="30">
        <v>0</v>
      </c>
      <c r="I1654" s="16">
        <v>0</v>
      </c>
      <c r="J1654" s="16">
        <v>0</v>
      </c>
      <c r="K1654" s="16">
        <v>0</v>
      </c>
      <c r="L1654" s="24">
        <v>0</v>
      </c>
    </row>
    <row r="1655" spans="5:12" ht="37.5" x14ac:dyDescent="0.3">
      <c r="E1655" s="3" t="s">
        <v>766</v>
      </c>
      <c r="F1655" s="4"/>
      <c r="G1655" s="5">
        <v>2</v>
      </c>
      <c r="H1655" s="27">
        <v>50</v>
      </c>
      <c r="I1655" s="16">
        <v>0</v>
      </c>
      <c r="J1655" s="14">
        <v>50</v>
      </c>
      <c r="K1655" s="16">
        <v>0</v>
      </c>
      <c r="L1655" s="24">
        <v>0</v>
      </c>
    </row>
    <row r="1656" spans="5:12" ht="25" x14ac:dyDescent="0.3">
      <c r="E1656" s="3" t="s">
        <v>682</v>
      </c>
      <c r="F1656" s="4"/>
      <c r="G1656" s="5">
        <v>1</v>
      </c>
      <c r="H1656" s="30">
        <v>0</v>
      </c>
      <c r="I1656" s="16">
        <v>0</v>
      </c>
      <c r="J1656" s="16">
        <v>0</v>
      </c>
      <c r="K1656" s="16">
        <v>0</v>
      </c>
      <c r="L1656" s="23">
        <v>100</v>
      </c>
    </row>
    <row r="1657" spans="5:12" ht="25" x14ac:dyDescent="0.3">
      <c r="E1657" s="3" t="s">
        <v>767</v>
      </c>
      <c r="F1657" s="4"/>
      <c r="G1657" s="5">
        <v>550</v>
      </c>
      <c r="H1657" s="27">
        <v>8.1818181818180005</v>
      </c>
      <c r="I1657" s="14">
        <v>47.272727272727003</v>
      </c>
      <c r="J1657" s="14">
        <v>32.909090909090999</v>
      </c>
      <c r="K1657" s="14">
        <v>8.7272727272730002</v>
      </c>
      <c r="L1657" s="23">
        <v>2.9090909090910002</v>
      </c>
    </row>
    <row r="1658" spans="5:12" ht="25" x14ac:dyDescent="0.3">
      <c r="E1658" s="3" t="s">
        <v>768</v>
      </c>
      <c r="F1658" s="4"/>
      <c r="G1658" s="5">
        <v>408</v>
      </c>
      <c r="H1658" s="27">
        <v>9.3137254901959992</v>
      </c>
      <c r="I1658" s="14">
        <v>50.245098039216003</v>
      </c>
      <c r="J1658" s="14">
        <v>30.882352941175998</v>
      </c>
      <c r="K1658" s="14">
        <v>7.8431372549020004</v>
      </c>
      <c r="L1658" s="23">
        <v>1.7156862745100001</v>
      </c>
    </row>
    <row r="1659" spans="5:12" ht="37.5" x14ac:dyDescent="0.3">
      <c r="E1659" s="3" t="s">
        <v>769</v>
      </c>
      <c r="F1659" s="4"/>
      <c r="G1659" s="5">
        <v>222</v>
      </c>
      <c r="H1659" s="27">
        <v>11.711711711712001</v>
      </c>
      <c r="I1659" s="14">
        <v>44.594594594595002</v>
      </c>
      <c r="J1659" s="14">
        <v>30.630630630631</v>
      </c>
      <c r="K1659" s="14">
        <v>8.5585585585589996</v>
      </c>
      <c r="L1659" s="23">
        <v>4.5045045045050003</v>
      </c>
    </row>
    <row r="1660" spans="5:12" ht="25" x14ac:dyDescent="0.3">
      <c r="E1660" s="3" t="s">
        <v>770</v>
      </c>
      <c r="F1660" s="4"/>
      <c r="G1660" s="5">
        <v>149</v>
      </c>
      <c r="H1660" s="27">
        <v>6.7114093959729999</v>
      </c>
      <c r="I1660" s="14">
        <v>44.96644295302</v>
      </c>
      <c r="J1660" s="14">
        <v>30.201342281879</v>
      </c>
      <c r="K1660" s="14">
        <v>14.093959731544</v>
      </c>
      <c r="L1660" s="23">
        <v>4.0268456375839996</v>
      </c>
    </row>
    <row r="1661" spans="5:12" x14ac:dyDescent="0.3">
      <c r="E1661" s="3" t="s">
        <v>771</v>
      </c>
      <c r="F1661" s="4"/>
      <c r="G1661" s="5">
        <v>59</v>
      </c>
      <c r="H1661" s="27">
        <v>8.4745762711860007</v>
      </c>
      <c r="I1661" s="14">
        <v>50.847457627118999</v>
      </c>
      <c r="J1661" s="14">
        <v>25.423728813558998</v>
      </c>
      <c r="K1661" s="14">
        <v>8.4745762711860007</v>
      </c>
      <c r="L1661" s="23">
        <v>6.7796610169490004</v>
      </c>
    </row>
    <row r="1662" spans="5:12" ht="25" x14ac:dyDescent="0.3">
      <c r="E1662" s="3" t="s">
        <v>772</v>
      </c>
      <c r="F1662" s="4"/>
      <c r="G1662" s="5">
        <v>31</v>
      </c>
      <c r="H1662" s="27">
        <v>19.354838709677001</v>
      </c>
      <c r="I1662" s="14">
        <v>58.064516129032</v>
      </c>
      <c r="J1662" s="14">
        <v>19.354838709677001</v>
      </c>
      <c r="K1662" s="14">
        <v>3.2258064516129998</v>
      </c>
      <c r="L1662" s="24">
        <v>0</v>
      </c>
    </row>
    <row r="1663" spans="5:12" x14ac:dyDescent="0.3">
      <c r="E1663" s="3" t="s">
        <v>773</v>
      </c>
      <c r="F1663" s="4"/>
      <c r="G1663" s="5">
        <v>1363</v>
      </c>
      <c r="H1663" s="27">
        <v>11.665443873808</v>
      </c>
      <c r="I1663" s="14">
        <v>49.889948642699999</v>
      </c>
      <c r="J1663" s="14">
        <v>26.338958180483999</v>
      </c>
      <c r="K1663" s="14">
        <v>9.1709464416729993</v>
      </c>
      <c r="L1663" s="23">
        <v>2.9347028613349999</v>
      </c>
    </row>
    <row r="1664" spans="5:12" ht="37.5" x14ac:dyDescent="0.3">
      <c r="E1664" s="3" t="s">
        <v>774</v>
      </c>
      <c r="F1664" s="4"/>
      <c r="G1664" s="5">
        <v>161</v>
      </c>
      <c r="H1664" s="27">
        <v>19.254658385092998</v>
      </c>
      <c r="I1664" s="14">
        <v>53.416149068323001</v>
      </c>
      <c r="J1664" s="14">
        <v>19.875776397515999</v>
      </c>
      <c r="K1664" s="14">
        <v>4.9689440993789997</v>
      </c>
      <c r="L1664" s="23">
        <v>2.4844720496889998</v>
      </c>
    </row>
    <row r="1665" spans="5:12" ht="37.5" x14ac:dyDescent="0.3">
      <c r="E1665" s="3" t="s">
        <v>775</v>
      </c>
      <c r="F1665" s="4"/>
      <c r="G1665" s="5">
        <v>184</v>
      </c>
      <c r="H1665" s="27">
        <v>18.478260869564998</v>
      </c>
      <c r="I1665" s="14">
        <v>50.543478260870003</v>
      </c>
      <c r="J1665" s="14">
        <v>21.195652173913</v>
      </c>
      <c r="K1665" s="14">
        <v>4.3478260869570002</v>
      </c>
      <c r="L1665" s="23">
        <v>5.4347826086959996</v>
      </c>
    </row>
    <row r="1666" spans="5:12" ht="25" x14ac:dyDescent="0.3">
      <c r="E1666" s="3" t="s">
        <v>688</v>
      </c>
      <c r="F1666" s="4"/>
      <c r="G1666" s="5">
        <v>128</v>
      </c>
      <c r="H1666" s="27">
        <v>10.9375</v>
      </c>
      <c r="I1666" s="14">
        <v>42.96875</v>
      </c>
      <c r="J1666" s="14">
        <v>31.25</v>
      </c>
      <c r="K1666" s="14">
        <v>10.9375</v>
      </c>
      <c r="L1666" s="23">
        <v>3.90625</v>
      </c>
    </row>
    <row r="1667" spans="5:12" ht="25" x14ac:dyDescent="0.3">
      <c r="E1667" s="3" t="s">
        <v>776</v>
      </c>
      <c r="F1667" s="4"/>
      <c r="G1667" s="5">
        <v>3140</v>
      </c>
      <c r="H1667" s="27">
        <v>7.5477707006369998</v>
      </c>
      <c r="I1667" s="14">
        <v>48.184713375796001</v>
      </c>
      <c r="J1667" s="14">
        <v>30.414012738854002</v>
      </c>
      <c r="K1667" s="14">
        <v>10.796178343949</v>
      </c>
      <c r="L1667" s="23">
        <v>3.0573248407640001</v>
      </c>
    </row>
    <row r="1668" spans="5:12" ht="25" x14ac:dyDescent="0.3">
      <c r="E1668" s="3" t="s">
        <v>777</v>
      </c>
      <c r="F1668" s="4"/>
      <c r="G1668" s="5">
        <v>1722</v>
      </c>
      <c r="H1668" s="27">
        <v>11.265969802555</v>
      </c>
      <c r="I1668" s="14">
        <v>48.490127758420002</v>
      </c>
      <c r="J1668" s="14">
        <v>28.106852497096</v>
      </c>
      <c r="K1668" s="14">
        <v>8.3042973286879995</v>
      </c>
      <c r="L1668" s="23">
        <v>3.8327526132399998</v>
      </c>
    </row>
    <row r="1669" spans="5:12" ht="37.5" x14ac:dyDescent="0.3">
      <c r="E1669" s="3" t="s">
        <v>778</v>
      </c>
      <c r="F1669" s="4"/>
      <c r="G1669" s="5">
        <v>448</v>
      </c>
      <c r="H1669" s="27">
        <v>12.276785714286</v>
      </c>
      <c r="I1669" s="14">
        <v>50.669642857143003</v>
      </c>
      <c r="J1669" s="14">
        <v>23.660714285714</v>
      </c>
      <c r="K1669" s="14">
        <v>10.044642857143</v>
      </c>
      <c r="L1669" s="23">
        <v>3.348214285714</v>
      </c>
    </row>
    <row r="1670" spans="5:12" ht="25" x14ac:dyDescent="0.3">
      <c r="E1670" s="3" t="s">
        <v>779</v>
      </c>
      <c r="F1670" s="4"/>
      <c r="G1670" s="5">
        <v>484</v>
      </c>
      <c r="H1670" s="27">
        <v>7.02479338843</v>
      </c>
      <c r="I1670" s="14">
        <v>48.347107438016998</v>
      </c>
      <c r="J1670" s="14">
        <v>31.818181818182001</v>
      </c>
      <c r="K1670" s="14">
        <v>10.330578512397</v>
      </c>
      <c r="L1670" s="23">
        <v>2.4793388429749998</v>
      </c>
    </row>
    <row r="1671" spans="5:12" x14ac:dyDescent="0.3">
      <c r="E1671" s="3" t="s">
        <v>780</v>
      </c>
      <c r="F1671" s="4"/>
      <c r="G1671" s="5">
        <v>464</v>
      </c>
      <c r="H1671" s="27">
        <v>11.422413793103001</v>
      </c>
      <c r="I1671" s="14">
        <v>45.258620689654997</v>
      </c>
      <c r="J1671" s="14">
        <v>27.155172413793</v>
      </c>
      <c r="K1671" s="14">
        <v>12.715517241379001</v>
      </c>
      <c r="L1671" s="23">
        <v>3.4482758620689999</v>
      </c>
    </row>
    <row r="1672" spans="5:12" ht="25" x14ac:dyDescent="0.3">
      <c r="E1672" s="3" t="s">
        <v>781</v>
      </c>
      <c r="F1672" s="4"/>
      <c r="G1672" s="5">
        <v>269</v>
      </c>
      <c r="H1672" s="27">
        <v>16.728624535316001</v>
      </c>
      <c r="I1672" s="14">
        <v>49.070631970260003</v>
      </c>
      <c r="J1672" s="14">
        <v>23.791821561338001</v>
      </c>
      <c r="K1672" s="14">
        <v>7.4349442379179997</v>
      </c>
      <c r="L1672" s="23">
        <v>2.9739776951670001</v>
      </c>
    </row>
    <row r="1673" spans="5:12" x14ac:dyDescent="0.3">
      <c r="E1673" s="3" t="s">
        <v>782</v>
      </c>
      <c r="F1673" s="4"/>
      <c r="G1673" s="5">
        <v>314</v>
      </c>
      <c r="H1673" s="27">
        <v>19.745222929935998</v>
      </c>
      <c r="I1673" s="14">
        <v>46.496815286623999</v>
      </c>
      <c r="J1673" s="14">
        <v>26.751592356688001</v>
      </c>
      <c r="K1673" s="14">
        <v>5.0955414012739997</v>
      </c>
      <c r="L1673" s="23">
        <v>1.9108280254779999</v>
      </c>
    </row>
    <row r="1674" spans="5:12" ht="37.5" x14ac:dyDescent="0.3">
      <c r="E1674" s="3" t="s">
        <v>783</v>
      </c>
      <c r="F1674" s="4"/>
      <c r="G1674" s="5">
        <v>420</v>
      </c>
      <c r="H1674" s="27">
        <v>23.333333333333002</v>
      </c>
      <c r="I1674" s="14">
        <v>51.666666666666998</v>
      </c>
      <c r="J1674" s="14">
        <v>15.47619047619</v>
      </c>
      <c r="K1674" s="14">
        <v>6.9047619047620001</v>
      </c>
      <c r="L1674" s="23">
        <v>2.6190476190480001</v>
      </c>
    </row>
    <row r="1675" spans="5:12" ht="37.5" x14ac:dyDescent="0.3">
      <c r="E1675" s="3" t="s">
        <v>784</v>
      </c>
      <c r="F1675" s="4"/>
      <c r="G1675" s="5">
        <v>1417</v>
      </c>
      <c r="H1675" s="27">
        <v>17.43119266055</v>
      </c>
      <c r="I1675" s="14">
        <v>50.458715596330002</v>
      </c>
      <c r="J1675" s="14">
        <v>21.877205363443998</v>
      </c>
      <c r="K1675" s="14">
        <v>7.2688779110799997</v>
      </c>
      <c r="L1675" s="23">
        <v>2.964008468596</v>
      </c>
    </row>
    <row r="1676" spans="5:12" ht="25" x14ac:dyDescent="0.3">
      <c r="E1676" s="3" t="s">
        <v>694</v>
      </c>
      <c r="F1676" s="4"/>
      <c r="G1676" s="5">
        <v>413</v>
      </c>
      <c r="H1676" s="27">
        <v>10.411622276029</v>
      </c>
      <c r="I1676" s="14">
        <v>47.941888619855</v>
      </c>
      <c r="J1676" s="14">
        <v>23.486682808716999</v>
      </c>
      <c r="K1676" s="14">
        <v>13.317191283293001</v>
      </c>
      <c r="L1676" s="23">
        <v>4.8426150121070002</v>
      </c>
    </row>
    <row r="1677" spans="5:12" ht="25" x14ac:dyDescent="0.3">
      <c r="E1677" s="3" t="s">
        <v>785</v>
      </c>
      <c r="F1677" s="4"/>
      <c r="G1677" s="5">
        <v>5490</v>
      </c>
      <c r="H1677" s="27">
        <v>7.5227686703099996</v>
      </c>
      <c r="I1677" s="14">
        <v>46.429872495445998</v>
      </c>
      <c r="J1677" s="14">
        <v>31.530054644808999</v>
      </c>
      <c r="K1677" s="14">
        <v>10.765027322404</v>
      </c>
      <c r="L1677" s="23">
        <v>3.7522768670310001</v>
      </c>
    </row>
    <row r="1678" spans="5:12" ht="25" x14ac:dyDescent="0.3">
      <c r="E1678" s="3" t="s">
        <v>786</v>
      </c>
      <c r="F1678" s="4"/>
      <c r="G1678" s="5">
        <v>3088</v>
      </c>
      <c r="H1678" s="27">
        <v>8.6787564766840006</v>
      </c>
      <c r="I1678" s="14">
        <v>47.700777202072999</v>
      </c>
      <c r="J1678" s="14">
        <v>29.112694300518001</v>
      </c>
      <c r="K1678" s="14">
        <v>10.556994818652999</v>
      </c>
      <c r="L1678" s="23">
        <v>3.9507772020730001</v>
      </c>
    </row>
    <row r="1679" spans="5:12" ht="37.5" x14ac:dyDescent="0.3">
      <c r="E1679" s="3" t="s">
        <v>787</v>
      </c>
      <c r="F1679" s="4"/>
      <c r="G1679" s="5">
        <v>885</v>
      </c>
      <c r="H1679" s="27">
        <v>11.412429378531</v>
      </c>
      <c r="I1679" s="14">
        <v>47.118644067797</v>
      </c>
      <c r="J1679" s="14">
        <v>27.570621468927001</v>
      </c>
      <c r="K1679" s="14">
        <v>9.2655367231640007</v>
      </c>
      <c r="L1679" s="23">
        <v>4.6327683615820003</v>
      </c>
    </row>
    <row r="1680" spans="5:12" ht="25" x14ac:dyDescent="0.3">
      <c r="E1680" s="3" t="s">
        <v>788</v>
      </c>
      <c r="F1680" s="4"/>
      <c r="G1680" s="5">
        <v>730</v>
      </c>
      <c r="H1680" s="27">
        <v>6.1643835616439997</v>
      </c>
      <c r="I1680" s="14">
        <v>44.657534246574997</v>
      </c>
      <c r="J1680" s="14">
        <v>33.835616438355999</v>
      </c>
      <c r="K1680" s="14">
        <v>12.465753424658001</v>
      </c>
      <c r="L1680" s="23">
        <v>2.8767123287669998</v>
      </c>
    </row>
    <row r="1681" spans="5:12" x14ac:dyDescent="0.3">
      <c r="E1681" s="3" t="s">
        <v>789</v>
      </c>
      <c r="F1681" s="4"/>
      <c r="G1681" s="5">
        <v>1270</v>
      </c>
      <c r="H1681" s="27">
        <v>8.9763779527559997</v>
      </c>
      <c r="I1681" s="14">
        <v>43.464566929134001</v>
      </c>
      <c r="J1681" s="14">
        <v>30.787401574802999</v>
      </c>
      <c r="K1681" s="14">
        <v>12.440944881889999</v>
      </c>
      <c r="L1681" s="23">
        <v>4.3307086614169998</v>
      </c>
    </row>
    <row r="1682" spans="5:12" ht="25" x14ac:dyDescent="0.3">
      <c r="E1682" s="3" t="s">
        <v>790</v>
      </c>
      <c r="F1682" s="4"/>
      <c r="G1682" s="5">
        <v>511</v>
      </c>
      <c r="H1682" s="27">
        <v>11.545988258316999</v>
      </c>
      <c r="I1682" s="14">
        <v>49.706457925636002</v>
      </c>
      <c r="J1682" s="14">
        <v>26.027397260274</v>
      </c>
      <c r="K1682" s="14">
        <v>8.4148727984340006</v>
      </c>
      <c r="L1682" s="23">
        <v>4.3052837573389997</v>
      </c>
    </row>
    <row r="1683" spans="5:12" x14ac:dyDescent="0.3">
      <c r="E1683" s="3" t="s">
        <v>791</v>
      </c>
      <c r="F1683" s="4"/>
      <c r="G1683" s="5">
        <v>121</v>
      </c>
      <c r="H1683" s="27">
        <v>13.223140495868</v>
      </c>
      <c r="I1683" s="14">
        <v>52.066115702479003</v>
      </c>
      <c r="J1683" s="14">
        <v>24.793388429752</v>
      </c>
      <c r="K1683" s="14">
        <v>7.4380165289260001</v>
      </c>
      <c r="L1683" s="23">
        <v>2.4793388429749998</v>
      </c>
    </row>
    <row r="1684" spans="5:12" ht="37.5" x14ac:dyDescent="0.3">
      <c r="E1684" s="3" t="s">
        <v>792</v>
      </c>
      <c r="F1684" s="4"/>
      <c r="G1684" s="5">
        <v>680</v>
      </c>
      <c r="H1684" s="27">
        <v>22.352941176470999</v>
      </c>
      <c r="I1684" s="14">
        <v>47.647058823529001</v>
      </c>
      <c r="J1684" s="14">
        <v>20</v>
      </c>
      <c r="K1684" s="14">
        <v>6.6176470588239997</v>
      </c>
      <c r="L1684" s="23">
        <v>3.3823529411759998</v>
      </c>
    </row>
    <row r="1685" spans="5:12" ht="37.5" x14ac:dyDescent="0.3">
      <c r="E1685" s="3" t="s">
        <v>793</v>
      </c>
      <c r="F1685" s="4"/>
      <c r="G1685" s="5">
        <v>2224</v>
      </c>
      <c r="H1685" s="27">
        <v>13.174460431655</v>
      </c>
      <c r="I1685" s="14">
        <v>47.482014388488999</v>
      </c>
      <c r="J1685" s="14">
        <v>26.573741007193998</v>
      </c>
      <c r="K1685" s="14">
        <v>8.947841726619</v>
      </c>
      <c r="L1685" s="23">
        <v>3.8219424460429998</v>
      </c>
    </row>
    <row r="1686" spans="5:12" ht="25" x14ac:dyDescent="0.3">
      <c r="E1686" s="3" t="s">
        <v>700</v>
      </c>
      <c r="F1686" s="4"/>
      <c r="G1686" s="5">
        <v>696</v>
      </c>
      <c r="H1686" s="27">
        <v>11.350574712644001</v>
      </c>
      <c r="I1686" s="14">
        <v>44.827586206897003</v>
      </c>
      <c r="J1686" s="14">
        <v>25.287356321838999</v>
      </c>
      <c r="K1686" s="14">
        <v>9.4827586206899994</v>
      </c>
      <c r="L1686" s="23">
        <v>9.0517241379310001</v>
      </c>
    </row>
    <row r="1687" spans="5:12" ht="25" x14ac:dyDescent="0.3">
      <c r="E1687" s="3" t="s">
        <v>794</v>
      </c>
      <c r="F1687" s="4"/>
      <c r="G1687" s="5">
        <v>6815</v>
      </c>
      <c r="H1687" s="27">
        <v>5.7520176082169998</v>
      </c>
      <c r="I1687" s="14">
        <v>43.815113719735997</v>
      </c>
      <c r="J1687" s="14">
        <v>35.025678650037001</v>
      </c>
      <c r="K1687" s="14">
        <v>11.900220102715</v>
      </c>
      <c r="L1687" s="23">
        <v>3.506969919296</v>
      </c>
    </row>
    <row r="1688" spans="5:12" ht="25" x14ac:dyDescent="0.3">
      <c r="E1688" s="3" t="s">
        <v>795</v>
      </c>
      <c r="F1688" s="4"/>
      <c r="G1688" s="5">
        <v>3024</v>
      </c>
      <c r="H1688" s="27">
        <v>8.9616402116400007</v>
      </c>
      <c r="I1688" s="14">
        <v>45.138888888888999</v>
      </c>
      <c r="J1688" s="14">
        <v>32.308201058201</v>
      </c>
      <c r="K1688" s="14">
        <v>9.7883597883599993</v>
      </c>
      <c r="L1688" s="23">
        <v>3.8029100529100002</v>
      </c>
    </row>
    <row r="1689" spans="5:12" ht="37.5" x14ac:dyDescent="0.3">
      <c r="E1689" s="3" t="s">
        <v>796</v>
      </c>
      <c r="F1689" s="4"/>
      <c r="G1689" s="5">
        <v>828</v>
      </c>
      <c r="H1689" s="27">
        <v>7.8502415458939998</v>
      </c>
      <c r="I1689" s="14">
        <v>42.149758454105999</v>
      </c>
      <c r="J1689" s="14">
        <v>32.729468599034</v>
      </c>
      <c r="K1689" s="14">
        <v>11.231884057971</v>
      </c>
      <c r="L1689" s="23">
        <v>6.0386473429949996</v>
      </c>
    </row>
    <row r="1690" spans="5:12" ht="25" x14ac:dyDescent="0.3">
      <c r="E1690" s="3" t="s">
        <v>797</v>
      </c>
      <c r="F1690" s="4"/>
      <c r="G1690" s="5">
        <v>594</v>
      </c>
      <c r="H1690" s="27">
        <v>7.4074074074069998</v>
      </c>
      <c r="I1690" s="14">
        <v>41.077441077441001</v>
      </c>
      <c r="J1690" s="14">
        <v>34.680134680134998</v>
      </c>
      <c r="K1690" s="14">
        <v>11.952861952861999</v>
      </c>
      <c r="L1690" s="23">
        <v>4.8821548821549996</v>
      </c>
    </row>
    <row r="1691" spans="5:12" x14ac:dyDescent="0.3">
      <c r="E1691" s="3" t="s">
        <v>798</v>
      </c>
      <c r="F1691" s="4"/>
      <c r="G1691" s="5">
        <v>1522</v>
      </c>
      <c r="H1691" s="27">
        <v>7.752956636005</v>
      </c>
      <c r="I1691" s="14">
        <v>41.064388961892</v>
      </c>
      <c r="J1691" s="14">
        <v>31.931668856767001</v>
      </c>
      <c r="K1691" s="14">
        <v>14.323258869908001</v>
      </c>
      <c r="L1691" s="23">
        <v>4.9277266754270004</v>
      </c>
    </row>
    <row r="1692" spans="5:12" ht="25" x14ac:dyDescent="0.3">
      <c r="E1692" s="3" t="s">
        <v>799</v>
      </c>
      <c r="F1692" s="4"/>
      <c r="G1692" s="5">
        <v>355</v>
      </c>
      <c r="H1692" s="27">
        <v>11.267605633803001</v>
      </c>
      <c r="I1692" s="14">
        <v>44.788732394366001</v>
      </c>
      <c r="J1692" s="14">
        <v>30.140845070423001</v>
      </c>
      <c r="K1692" s="14">
        <v>8.7323943661969992</v>
      </c>
      <c r="L1692" s="23">
        <v>5.0704225352109997</v>
      </c>
    </row>
    <row r="1693" spans="5:12" x14ac:dyDescent="0.3">
      <c r="E1693" s="3" t="s">
        <v>800</v>
      </c>
      <c r="F1693" s="4"/>
      <c r="G1693" s="5">
        <v>60</v>
      </c>
      <c r="H1693" s="27">
        <v>5</v>
      </c>
      <c r="I1693" s="14">
        <v>53.333333333333002</v>
      </c>
      <c r="J1693" s="14">
        <v>25</v>
      </c>
      <c r="K1693" s="14">
        <v>11.666666666667</v>
      </c>
      <c r="L1693" s="23">
        <v>5</v>
      </c>
    </row>
    <row r="1694" spans="5:12" ht="37.5" x14ac:dyDescent="0.3">
      <c r="E1694" s="3" t="s">
        <v>801</v>
      </c>
      <c r="F1694" s="4"/>
      <c r="G1694" s="5">
        <v>518</v>
      </c>
      <c r="H1694" s="27">
        <v>19.305019305019002</v>
      </c>
      <c r="I1694" s="14">
        <v>46.911196911197003</v>
      </c>
      <c r="J1694" s="14">
        <v>21.621621621622001</v>
      </c>
      <c r="K1694" s="14">
        <v>6.1776061776060001</v>
      </c>
      <c r="L1694" s="23">
        <v>5.9845559845559997</v>
      </c>
    </row>
    <row r="1695" spans="5:12" ht="37.5" x14ac:dyDescent="0.3">
      <c r="E1695" s="3" t="s">
        <v>802</v>
      </c>
      <c r="F1695" s="4"/>
      <c r="G1695" s="5">
        <v>1815</v>
      </c>
      <c r="H1695" s="27">
        <v>12.561983471074001</v>
      </c>
      <c r="I1695" s="14">
        <v>46.501377410468002</v>
      </c>
      <c r="J1695" s="14">
        <v>26.280991735537</v>
      </c>
      <c r="K1695" s="14">
        <v>9.1460055096420003</v>
      </c>
      <c r="L1695" s="23">
        <v>5.5096418732780004</v>
      </c>
    </row>
    <row r="1696" spans="5:12" ht="25" x14ac:dyDescent="0.3">
      <c r="E1696" s="3" t="s">
        <v>706</v>
      </c>
      <c r="F1696" s="4"/>
      <c r="G1696" s="5">
        <v>883</v>
      </c>
      <c r="H1696" s="27">
        <v>7.5877689694220001</v>
      </c>
      <c r="I1696" s="14">
        <v>40.996602491506003</v>
      </c>
      <c r="J1696" s="14">
        <v>33.295583238958002</v>
      </c>
      <c r="K1696" s="14">
        <v>9.173272933182</v>
      </c>
      <c r="L1696" s="23">
        <v>8.9467723669310004</v>
      </c>
    </row>
    <row r="1697" spans="5:12" ht="25" x14ac:dyDescent="0.3">
      <c r="E1697" s="3" t="s">
        <v>803</v>
      </c>
      <c r="F1697" s="4"/>
      <c r="G1697" s="5">
        <v>1680</v>
      </c>
      <c r="H1697" s="27">
        <v>3.75</v>
      </c>
      <c r="I1697" s="14">
        <v>38.333333333333002</v>
      </c>
      <c r="J1697" s="14">
        <v>41.309523809524002</v>
      </c>
      <c r="K1697" s="14">
        <v>14.285714285714</v>
      </c>
      <c r="L1697" s="23">
        <v>2.3214285714290002</v>
      </c>
    </row>
    <row r="1698" spans="5:12" ht="25" x14ac:dyDescent="0.3">
      <c r="E1698" s="3" t="s">
        <v>804</v>
      </c>
      <c r="F1698" s="4"/>
      <c r="G1698" s="5">
        <v>952</v>
      </c>
      <c r="H1698" s="27">
        <v>4.4117647058819998</v>
      </c>
      <c r="I1698" s="14">
        <v>37.605042016806998</v>
      </c>
      <c r="J1698" s="14">
        <v>37.289915966386999</v>
      </c>
      <c r="K1698" s="14">
        <v>16.176470588234999</v>
      </c>
      <c r="L1698" s="23">
        <v>4.5168067226890001</v>
      </c>
    </row>
    <row r="1699" spans="5:12" ht="37.5" x14ac:dyDescent="0.3">
      <c r="E1699" s="3" t="s">
        <v>805</v>
      </c>
      <c r="F1699" s="4"/>
      <c r="G1699" s="5">
        <v>598</v>
      </c>
      <c r="H1699" s="27">
        <v>4.0133779264209997</v>
      </c>
      <c r="I1699" s="14">
        <v>42.809364548494997</v>
      </c>
      <c r="J1699" s="14">
        <v>39.799331103679002</v>
      </c>
      <c r="K1699" s="14">
        <v>10.869565217390999</v>
      </c>
      <c r="L1699" s="23">
        <v>2.5083612040130001</v>
      </c>
    </row>
    <row r="1700" spans="5:12" ht="25" x14ac:dyDescent="0.3">
      <c r="E1700" s="3" t="s">
        <v>806</v>
      </c>
      <c r="F1700" s="4"/>
      <c r="G1700" s="5">
        <v>303</v>
      </c>
      <c r="H1700" s="27">
        <v>2.640264026403</v>
      </c>
      <c r="I1700" s="14">
        <v>36.963696369636999</v>
      </c>
      <c r="J1700" s="14">
        <v>42.244224422442002</v>
      </c>
      <c r="K1700" s="14">
        <v>14.851485148515</v>
      </c>
      <c r="L1700" s="23">
        <v>3.3003300330030001</v>
      </c>
    </row>
    <row r="1701" spans="5:12" x14ac:dyDescent="0.3">
      <c r="E1701" s="3" t="s">
        <v>807</v>
      </c>
      <c r="F1701" s="4"/>
      <c r="G1701" s="5">
        <v>781</v>
      </c>
      <c r="H1701" s="27">
        <v>5.2496798975669998</v>
      </c>
      <c r="I1701" s="14">
        <v>35.211267605633999</v>
      </c>
      <c r="J1701" s="14">
        <v>36.619718309859003</v>
      </c>
      <c r="K1701" s="14">
        <v>18.437900128041001</v>
      </c>
      <c r="L1701" s="23">
        <v>4.4814340588989996</v>
      </c>
    </row>
    <row r="1702" spans="5:12" ht="25" x14ac:dyDescent="0.3">
      <c r="E1702" s="3" t="s">
        <v>808</v>
      </c>
      <c r="F1702" s="4"/>
      <c r="G1702" s="5">
        <v>84</v>
      </c>
      <c r="H1702" s="27">
        <v>4.7619047619049999</v>
      </c>
      <c r="I1702" s="14">
        <v>47.619047619047997</v>
      </c>
      <c r="J1702" s="14">
        <v>29.761904761905001</v>
      </c>
      <c r="K1702" s="14">
        <v>13.095238095238001</v>
      </c>
      <c r="L1702" s="23">
        <v>4.7619047619049999</v>
      </c>
    </row>
    <row r="1703" spans="5:12" x14ac:dyDescent="0.3">
      <c r="E1703" s="3" t="s">
        <v>809</v>
      </c>
      <c r="F1703" s="4"/>
      <c r="G1703" s="5">
        <v>15</v>
      </c>
      <c r="H1703" s="27">
        <v>6.666666666667</v>
      </c>
      <c r="I1703" s="14">
        <v>40</v>
      </c>
      <c r="J1703" s="14">
        <v>40</v>
      </c>
      <c r="K1703" s="14">
        <v>6.666666666667</v>
      </c>
      <c r="L1703" s="23">
        <v>6.666666666667</v>
      </c>
    </row>
    <row r="1704" spans="5:12" ht="37.5" x14ac:dyDescent="0.3">
      <c r="E1704" s="3" t="s">
        <v>810</v>
      </c>
      <c r="F1704" s="4"/>
      <c r="G1704" s="5">
        <v>184</v>
      </c>
      <c r="H1704" s="27">
        <v>14.130434782609001</v>
      </c>
      <c r="I1704" s="14">
        <v>48.913043478261002</v>
      </c>
      <c r="J1704" s="14">
        <v>21.195652173913</v>
      </c>
      <c r="K1704" s="14">
        <v>10.869565217390999</v>
      </c>
      <c r="L1704" s="23">
        <v>4.8913043478259999</v>
      </c>
    </row>
    <row r="1705" spans="5:12" ht="37.5" x14ac:dyDescent="0.3">
      <c r="E1705" s="3" t="s">
        <v>811</v>
      </c>
      <c r="F1705" s="4"/>
      <c r="G1705" s="5">
        <v>1526</v>
      </c>
      <c r="H1705" s="27">
        <v>7.4049803407599999</v>
      </c>
      <c r="I1705" s="14">
        <v>38.990825688073002</v>
      </c>
      <c r="J1705" s="14">
        <v>35.190039318479997</v>
      </c>
      <c r="K1705" s="14">
        <v>13.564875491481001</v>
      </c>
      <c r="L1705" s="23">
        <v>4.8492791612059998</v>
      </c>
    </row>
    <row r="1706" spans="5:12" ht="25" x14ac:dyDescent="0.3">
      <c r="E1706" s="3" t="s">
        <v>712</v>
      </c>
      <c r="F1706" s="4"/>
      <c r="G1706" s="5">
        <v>765</v>
      </c>
      <c r="H1706" s="27">
        <v>6.4052287581699998</v>
      </c>
      <c r="I1706" s="14">
        <v>35.555555555555998</v>
      </c>
      <c r="J1706" s="14">
        <v>36.993464052287997</v>
      </c>
      <c r="K1706" s="14">
        <v>14.379084967320001</v>
      </c>
      <c r="L1706" s="23">
        <v>6.666666666667</v>
      </c>
    </row>
    <row r="1707" spans="5:12" ht="25" x14ac:dyDescent="0.3">
      <c r="E1707" s="3" t="s">
        <v>812</v>
      </c>
      <c r="F1707" s="4"/>
      <c r="G1707" s="5">
        <v>92</v>
      </c>
      <c r="H1707" s="27">
        <v>2.1739130434780001</v>
      </c>
      <c r="I1707" s="14">
        <v>32.608695652173999</v>
      </c>
      <c r="J1707" s="14">
        <v>43.478260869564998</v>
      </c>
      <c r="K1707" s="14">
        <v>15.217391304348</v>
      </c>
      <c r="L1707" s="23">
        <v>6.5217391304349999</v>
      </c>
    </row>
    <row r="1708" spans="5:12" ht="25" x14ac:dyDescent="0.3">
      <c r="E1708" s="3" t="s">
        <v>813</v>
      </c>
      <c r="F1708" s="4"/>
      <c r="G1708" s="5">
        <v>105</v>
      </c>
      <c r="H1708" s="27">
        <v>0.95238095238099996</v>
      </c>
      <c r="I1708" s="14">
        <v>28.571428571428999</v>
      </c>
      <c r="J1708" s="14">
        <v>44.761904761905001</v>
      </c>
      <c r="K1708" s="14">
        <v>24.761904761905001</v>
      </c>
      <c r="L1708" s="23">
        <v>0.95238095238099996</v>
      </c>
    </row>
    <row r="1709" spans="5:12" ht="37.5" x14ac:dyDescent="0.3">
      <c r="E1709" s="3" t="s">
        <v>814</v>
      </c>
      <c r="F1709" s="4"/>
      <c r="G1709" s="5">
        <v>114</v>
      </c>
      <c r="H1709" s="27">
        <v>1.7543859649119999</v>
      </c>
      <c r="I1709" s="14">
        <v>29.824561403509001</v>
      </c>
      <c r="J1709" s="14">
        <v>43.859649122806999</v>
      </c>
      <c r="K1709" s="14">
        <v>21.929824561404001</v>
      </c>
      <c r="L1709" s="23">
        <v>2.6315789473679998</v>
      </c>
    </row>
    <row r="1710" spans="5:12" ht="25" x14ac:dyDescent="0.3">
      <c r="E1710" s="3" t="s">
        <v>815</v>
      </c>
      <c r="F1710" s="4"/>
      <c r="G1710" s="5">
        <v>22</v>
      </c>
      <c r="H1710" s="27">
        <v>4.5454545454549997</v>
      </c>
      <c r="I1710" s="14">
        <v>27.272727272727</v>
      </c>
      <c r="J1710" s="14">
        <v>31.818181818182001</v>
      </c>
      <c r="K1710" s="14">
        <v>31.818181818182001</v>
      </c>
      <c r="L1710" s="23">
        <v>4.5454545454549997</v>
      </c>
    </row>
    <row r="1711" spans="5:12" x14ac:dyDescent="0.3">
      <c r="E1711" s="3" t="s">
        <v>816</v>
      </c>
      <c r="F1711" s="4"/>
      <c r="G1711" s="5">
        <v>264</v>
      </c>
      <c r="H1711" s="27">
        <v>1.8939393939389999</v>
      </c>
      <c r="I1711" s="14">
        <v>24.621212121212</v>
      </c>
      <c r="J1711" s="14">
        <v>47.348484848485</v>
      </c>
      <c r="K1711" s="14">
        <v>24.621212121212</v>
      </c>
      <c r="L1711" s="23">
        <v>1.5151515151520001</v>
      </c>
    </row>
    <row r="1712" spans="5:12" ht="25" x14ac:dyDescent="0.3">
      <c r="E1712" s="3" t="s">
        <v>817</v>
      </c>
      <c r="F1712" s="4"/>
      <c r="G1712" s="5">
        <v>16</v>
      </c>
      <c r="H1712" s="30">
        <v>0</v>
      </c>
      <c r="I1712" s="14">
        <v>31.25</v>
      </c>
      <c r="J1712" s="14">
        <v>56.25</v>
      </c>
      <c r="K1712" s="14">
        <v>12.5</v>
      </c>
      <c r="L1712" s="24">
        <v>0</v>
      </c>
    </row>
    <row r="1713" spans="2:12" x14ac:dyDescent="0.3">
      <c r="E1713" s="3" t="s">
        <v>818</v>
      </c>
      <c r="F1713" s="4"/>
      <c r="G1713" s="5">
        <v>1</v>
      </c>
      <c r="H1713" s="30">
        <v>0</v>
      </c>
      <c r="I1713" s="14">
        <v>100</v>
      </c>
      <c r="J1713" s="16">
        <v>0</v>
      </c>
      <c r="K1713" s="16">
        <v>0</v>
      </c>
      <c r="L1713" s="24">
        <v>0</v>
      </c>
    </row>
    <row r="1714" spans="2:12" ht="37.5" x14ac:dyDescent="0.3">
      <c r="E1714" s="3" t="s">
        <v>819</v>
      </c>
      <c r="F1714" s="4"/>
      <c r="G1714" s="5">
        <v>42</v>
      </c>
      <c r="H1714" s="27">
        <v>11.904761904761999</v>
      </c>
      <c r="I1714" s="14">
        <v>40.476190476189998</v>
      </c>
      <c r="J1714" s="14">
        <v>33.333333333333002</v>
      </c>
      <c r="K1714" s="14">
        <v>9.5238095238099998</v>
      </c>
      <c r="L1714" s="23">
        <v>4.7619047619049999</v>
      </c>
    </row>
    <row r="1715" spans="2:12" ht="37.5" x14ac:dyDescent="0.3">
      <c r="E1715" s="3" t="s">
        <v>820</v>
      </c>
      <c r="F1715" s="4"/>
      <c r="G1715" s="5">
        <v>1192</v>
      </c>
      <c r="H1715" s="27">
        <v>4.6979865771810001</v>
      </c>
      <c r="I1715" s="14">
        <v>34.815436241611003</v>
      </c>
      <c r="J1715" s="14">
        <v>42.114093959732003</v>
      </c>
      <c r="K1715" s="14">
        <v>14.429530201342001</v>
      </c>
      <c r="L1715" s="23">
        <v>3.942953020134</v>
      </c>
    </row>
    <row r="1716" spans="2:12" ht="25" x14ac:dyDescent="0.3">
      <c r="E1716" s="3" t="s">
        <v>718</v>
      </c>
      <c r="F1716" s="4"/>
      <c r="G1716" s="5">
        <v>624</v>
      </c>
      <c r="H1716" s="27">
        <v>4.0064102564099997</v>
      </c>
      <c r="I1716" s="14">
        <v>29.967948717949</v>
      </c>
      <c r="J1716" s="14">
        <v>41.987179487178999</v>
      </c>
      <c r="K1716" s="14">
        <v>16.826923076922998</v>
      </c>
      <c r="L1716" s="23">
        <v>7.2115384615379998</v>
      </c>
    </row>
    <row r="1717" spans="2:12" ht="25" x14ac:dyDescent="0.3">
      <c r="E1717" s="3" t="s">
        <v>821</v>
      </c>
      <c r="F1717" s="4"/>
      <c r="G1717" s="5">
        <v>1</v>
      </c>
      <c r="H1717" s="30">
        <v>0</v>
      </c>
      <c r="I1717" s="14">
        <v>100</v>
      </c>
      <c r="J1717" s="16">
        <v>0</v>
      </c>
      <c r="K1717" s="16">
        <v>0</v>
      </c>
      <c r="L1717" s="24">
        <v>0</v>
      </c>
    </row>
    <row r="1718" spans="2:12" ht="25" x14ac:dyDescent="0.3">
      <c r="E1718" s="3" t="s">
        <v>822</v>
      </c>
      <c r="F1718" s="4"/>
      <c r="G1718" s="5">
        <v>7</v>
      </c>
      <c r="H1718" s="30">
        <v>0</v>
      </c>
      <c r="I1718" s="14">
        <v>28.571428571428999</v>
      </c>
      <c r="J1718" s="14">
        <v>57.142857142856997</v>
      </c>
      <c r="K1718" s="14">
        <v>14.285714285714</v>
      </c>
      <c r="L1718" s="24">
        <v>0</v>
      </c>
    </row>
    <row r="1719" spans="2:12" ht="37.5" x14ac:dyDescent="0.3">
      <c r="E1719" s="3" t="s">
        <v>823</v>
      </c>
      <c r="F1719" s="4"/>
      <c r="G1719" s="5">
        <v>6</v>
      </c>
      <c r="H1719" s="30">
        <v>0</v>
      </c>
      <c r="I1719" s="14">
        <v>50</v>
      </c>
      <c r="J1719" s="14">
        <v>33.333333333333002</v>
      </c>
      <c r="K1719" s="14">
        <v>16.666666666666998</v>
      </c>
      <c r="L1719" s="24">
        <v>0</v>
      </c>
    </row>
    <row r="1720" spans="2:12" ht="25" x14ac:dyDescent="0.3">
      <c r="E1720" s="3" t="s">
        <v>824</v>
      </c>
      <c r="F1720" s="4"/>
      <c r="G1720" s="5">
        <v>1</v>
      </c>
      <c r="H1720" s="30">
        <v>0</v>
      </c>
      <c r="I1720" s="14">
        <v>100</v>
      </c>
      <c r="J1720" s="16">
        <v>0</v>
      </c>
      <c r="K1720" s="16">
        <v>0</v>
      </c>
      <c r="L1720" s="24">
        <v>0</v>
      </c>
    </row>
    <row r="1721" spans="2:12" x14ac:dyDescent="0.3">
      <c r="E1721" s="3" t="s">
        <v>825</v>
      </c>
      <c r="F1721" s="4"/>
      <c r="G1721" s="5">
        <v>30</v>
      </c>
      <c r="H1721" s="27">
        <v>3.333333333333</v>
      </c>
      <c r="I1721" s="14">
        <v>26.666666666666998</v>
      </c>
      <c r="J1721" s="14">
        <v>36.666666666666998</v>
      </c>
      <c r="K1721" s="14">
        <v>26.666666666666998</v>
      </c>
      <c r="L1721" s="23">
        <v>6.666666666667</v>
      </c>
    </row>
    <row r="1722" spans="2:12" ht="25" x14ac:dyDescent="0.3">
      <c r="E1722" s="3" t="s">
        <v>826</v>
      </c>
      <c r="F1722" s="4"/>
      <c r="G1722" s="5">
        <v>0</v>
      </c>
      <c r="H1722" s="30">
        <v>0</v>
      </c>
      <c r="I1722" s="16">
        <v>0</v>
      </c>
      <c r="J1722" s="16">
        <v>0</v>
      </c>
      <c r="K1722" s="16">
        <v>0</v>
      </c>
      <c r="L1722" s="24">
        <v>0</v>
      </c>
    </row>
    <row r="1723" spans="2:12" x14ac:dyDescent="0.3">
      <c r="E1723" s="3" t="s">
        <v>827</v>
      </c>
      <c r="F1723" s="4"/>
      <c r="G1723" s="5">
        <v>0</v>
      </c>
      <c r="H1723" s="30">
        <v>0</v>
      </c>
      <c r="I1723" s="16">
        <v>0</v>
      </c>
      <c r="J1723" s="16">
        <v>0</v>
      </c>
      <c r="K1723" s="16">
        <v>0</v>
      </c>
      <c r="L1723" s="24">
        <v>0</v>
      </c>
    </row>
    <row r="1724" spans="2:12" ht="37.5" x14ac:dyDescent="0.3">
      <c r="E1724" s="3" t="s">
        <v>828</v>
      </c>
      <c r="F1724" s="4"/>
      <c r="G1724" s="5">
        <v>9</v>
      </c>
      <c r="H1724" s="30">
        <v>0</v>
      </c>
      <c r="I1724" s="14">
        <v>33.333333333333002</v>
      </c>
      <c r="J1724" s="14">
        <v>22.222222222222001</v>
      </c>
      <c r="K1724" s="14">
        <v>33.333333333333002</v>
      </c>
      <c r="L1724" s="23">
        <v>11.111111111111001</v>
      </c>
    </row>
    <row r="1725" spans="2:12" ht="37.5" x14ac:dyDescent="0.3">
      <c r="E1725" s="3" t="s">
        <v>829</v>
      </c>
      <c r="F1725" s="4"/>
      <c r="G1725" s="5">
        <v>213</v>
      </c>
      <c r="H1725" s="27">
        <v>4.2253521126760001</v>
      </c>
      <c r="I1725" s="14">
        <v>30.985915492958</v>
      </c>
      <c r="J1725" s="14">
        <v>37.558685446009001</v>
      </c>
      <c r="K1725" s="14">
        <v>22.535211267606002</v>
      </c>
      <c r="L1725" s="23">
        <v>4.6948356807509999</v>
      </c>
    </row>
    <row r="1726" spans="2:12" ht="25" x14ac:dyDescent="0.3">
      <c r="E1726" s="52" t="s">
        <v>724</v>
      </c>
      <c r="F1726" s="48"/>
      <c r="G1726" s="49">
        <v>118</v>
      </c>
      <c r="H1726" s="70">
        <v>2.542372881356</v>
      </c>
      <c r="I1726" s="45">
        <v>23.728813559321999</v>
      </c>
      <c r="J1726" s="45">
        <v>52.542372881356002</v>
      </c>
      <c r="K1726" s="45">
        <v>17.796610169491998</v>
      </c>
      <c r="L1726" s="74">
        <v>3.3898305084749998</v>
      </c>
    </row>
    <row r="1728" spans="2:12" x14ac:dyDescent="0.3">
      <c r="B1728" s="35" t="str">
        <f xml:space="preserve"> HYPERLINK("#'目次'!B29", "[23]")</f>
        <v>[23]</v>
      </c>
      <c r="C1728" s="25" t="s">
        <v>14</v>
      </c>
    </row>
    <row r="1731" spans="2:14" x14ac:dyDescent="0.3">
      <c r="C1731" s="25" t="s">
        <v>832</v>
      </c>
    </row>
    <row r="1732" spans="2:14" ht="25" x14ac:dyDescent="0.3">
      <c r="E1732" s="95"/>
      <c r="F1732" s="96"/>
      <c r="G1732" s="37" t="s">
        <v>16</v>
      </c>
      <c r="H1732" s="41" t="s">
        <v>17</v>
      </c>
      <c r="I1732" s="18" t="s">
        <v>18</v>
      </c>
      <c r="J1732" s="18" t="s">
        <v>19</v>
      </c>
      <c r="K1732" s="18" t="s">
        <v>20</v>
      </c>
      <c r="L1732" s="18" t="s">
        <v>21</v>
      </c>
      <c r="M1732" s="18" t="s">
        <v>22</v>
      </c>
      <c r="N1732" s="34" t="s">
        <v>23</v>
      </c>
    </row>
    <row r="1733" spans="2:14" x14ac:dyDescent="0.3">
      <c r="E1733" s="97"/>
      <c r="F1733" s="98"/>
      <c r="G1733" s="40"/>
      <c r="H1733" s="36"/>
      <c r="I1733" s="19"/>
      <c r="J1733" s="19"/>
      <c r="K1733" s="19"/>
      <c r="L1733" s="19"/>
      <c r="M1733" s="19"/>
      <c r="N1733" s="39"/>
    </row>
    <row r="1734" spans="2:14" x14ac:dyDescent="0.3">
      <c r="E1734" s="54" t="s">
        <v>16</v>
      </c>
      <c r="F1734" s="50"/>
      <c r="G1734" s="38">
        <v>55336</v>
      </c>
      <c r="H1734" s="26">
        <v>18.472603729941</v>
      </c>
      <c r="I1734" s="26">
        <v>34.657365910076997</v>
      </c>
      <c r="J1734" s="26">
        <v>25.251192713603999</v>
      </c>
      <c r="K1734" s="26">
        <v>12.689749891570999</v>
      </c>
      <c r="L1734" s="26">
        <v>6.8562960821169998</v>
      </c>
      <c r="M1734" s="26">
        <v>1.626427642041</v>
      </c>
      <c r="N1734" s="60">
        <v>0.44636403064899999</v>
      </c>
    </row>
    <row r="1735" spans="2:14" x14ac:dyDescent="0.3">
      <c r="E1735" s="3" t="s">
        <v>833</v>
      </c>
      <c r="F1735" s="4"/>
      <c r="G1735" s="29">
        <v>32806</v>
      </c>
      <c r="H1735" s="55">
        <v>19.319636651831999</v>
      </c>
      <c r="I1735" s="22">
        <v>35.124672316039998</v>
      </c>
      <c r="J1735" s="22">
        <v>25.156983478632</v>
      </c>
      <c r="K1735" s="22">
        <v>12.308724013899999</v>
      </c>
      <c r="L1735" s="22">
        <v>6.1635066756079997</v>
      </c>
      <c r="M1735" s="22">
        <v>1.5515454490030001</v>
      </c>
      <c r="N1735" s="56">
        <v>0.37493141498499999</v>
      </c>
    </row>
    <row r="1736" spans="2:14" x14ac:dyDescent="0.3">
      <c r="E1736" s="3" t="s">
        <v>834</v>
      </c>
      <c r="F1736" s="4"/>
      <c r="G1736" s="5">
        <v>19181</v>
      </c>
      <c r="H1736" s="27">
        <v>17.595537250404</v>
      </c>
      <c r="I1736" s="14">
        <v>34.528960950940998</v>
      </c>
      <c r="J1736" s="14">
        <v>25.389708565768</v>
      </c>
      <c r="K1736" s="14">
        <v>13.195349564673</v>
      </c>
      <c r="L1736" s="14">
        <v>7.3979458839480001</v>
      </c>
      <c r="M1736" s="14">
        <v>1.5744747406290001</v>
      </c>
      <c r="N1736" s="23">
        <v>0.31802304363700001</v>
      </c>
    </row>
    <row r="1737" spans="2:14" x14ac:dyDescent="0.3">
      <c r="E1737" s="3" t="s">
        <v>835</v>
      </c>
      <c r="F1737" s="4"/>
      <c r="G1737" s="5">
        <v>1660</v>
      </c>
      <c r="H1737" s="27">
        <v>17.10843373494</v>
      </c>
      <c r="I1737" s="14">
        <v>32.168674698795002</v>
      </c>
      <c r="J1737" s="14">
        <v>26.566265060241001</v>
      </c>
      <c r="K1737" s="14">
        <v>12.831325301205</v>
      </c>
      <c r="L1737" s="14">
        <v>9.7590361445779994</v>
      </c>
      <c r="M1737" s="14">
        <v>1.204819277108</v>
      </c>
      <c r="N1737" s="23">
        <v>0.36144578313300002</v>
      </c>
    </row>
    <row r="1738" spans="2:14" x14ac:dyDescent="0.3">
      <c r="E1738" s="3" t="s">
        <v>836</v>
      </c>
      <c r="F1738" s="4"/>
      <c r="G1738" s="5">
        <v>1050</v>
      </c>
      <c r="H1738" s="27">
        <v>14.666666666667</v>
      </c>
      <c r="I1738" s="14">
        <v>31.714285714286</v>
      </c>
      <c r="J1738" s="14">
        <v>26.761904761905001</v>
      </c>
      <c r="K1738" s="14">
        <v>13.047619047618999</v>
      </c>
      <c r="L1738" s="14">
        <v>10.666666666667</v>
      </c>
      <c r="M1738" s="14">
        <v>2.5714285714290002</v>
      </c>
      <c r="N1738" s="23">
        <v>0.57142857142900005</v>
      </c>
    </row>
    <row r="1739" spans="2:14" x14ac:dyDescent="0.3">
      <c r="E1739" s="3" t="s">
        <v>22</v>
      </c>
      <c r="F1739" s="4"/>
      <c r="G1739" s="5">
        <v>534</v>
      </c>
      <c r="H1739" s="27">
        <v>11.610486891386</v>
      </c>
      <c r="I1739" s="14">
        <v>26.966292134831001</v>
      </c>
      <c r="J1739" s="14">
        <v>22.47191011236</v>
      </c>
      <c r="K1739" s="14">
        <v>16.479400749063998</v>
      </c>
      <c r="L1739" s="14">
        <v>14.044943820225001</v>
      </c>
      <c r="M1739" s="14">
        <v>6.7415730337079998</v>
      </c>
      <c r="N1739" s="23">
        <v>1.6853932584269999</v>
      </c>
    </row>
    <row r="1740" spans="2:14" x14ac:dyDescent="0.3">
      <c r="E1740" s="52" t="s">
        <v>23</v>
      </c>
      <c r="F1740" s="48"/>
      <c r="G1740" s="49">
        <v>105</v>
      </c>
      <c r="H1740" s="70">
        <v>8.5714285714289993</v>
      </c>
      <c r="I1740" s="45">
        <v>20</v>
      </c>
      <c r="J1740" s="45">
        <v>7.6190476190479997</v>
      </c>
      <c r="K1740" s="45">
        <v>14.285714285714</v>
      </c>
      <c r="L1740" s="45">
        <v>3.8095238095239998</v>
      </c>
      <c r="M1740" s="45">
        <v>5.7142857142860004</v>
      </c>
      <c r="N1740" s="74">
        <v>40</v>
      </c>
    </row>
    <row r="1742" spans="2:14" x14ac:dyDescent="0.3">
      <c r="B1742" s="35" t="str">
        <f xml:space="preserve"> HYPERLINK("#'目次'!B30", "[24]")</f>
        <v>[24]</v>
      </c>
      <c r="C1742" s="25" t="s">
        <v>54</v>
      </c>
    </row>
    <row r="1745" spans="2:14" x14ac:dyDescent="0.3">
      <c r="C1745" s="25" t="s">
        <v>832</v>
      </c>
    </row>
    <row r="1746" spans="2:14" ht="37.5" x14ac:dyDescent="0.3">
      <c r="E1746" s="95"/>
      <c r="F1746" s="96"/>
      <c r="G1746" s="37" t="s">
        <v>16</v>
      </c>
      <c r="H1746" s="41" t="s">
        <v>55</v>
      </c>
      <c r="I1746" s="18" t="s">
        <v>56</v>
      </c>
      <c r="J1746" s="18" t="s">
        <v>57</v>
      </c>
      <c r="K1746" s="18" t="s">
        <v>58</v>
      </c>
      <c r="L1746" s="34" t="s">
        <v>59</v>
      </c>
    </row>
    <row r="1747" spans="2:14" x14ac:dyDescent="0.3">
      <c r="E1747" s="97"/>
      <c r="F1747" s="98"/>
      <c r="G1747" s="40"/>
      <c r="H1747" s="36"/>
      <c r="I1747" s="19"/>
      <c r="J1747" s="19"/>
      <c r="K1747" s="19"/>
      <c r="L1747" s="39"/>
    </row>
    <row r="1748" spans="2:14" x14ac:dyDescent="0.3">
      <c r="E1748" s="54" t="s">
        <v>16</v>
      </c>
      <c r="F1748" s="50"/>
      <c r="G1748" s="38">
        <v>55336</v>
      </c>
      <c r="H1748" s="26">
        <v>8.8658377909499997</v>
      </c>
      <c r="I1748" s="26">
        <v>44.387017493133001</v>
      </c>
      <c r="J1748" s="26">
        <v>31.339453520311999</v>
      </c>
      <c r="K1748" s="26">
        <v>11.094043660545999</v>
      </c>
      <c r="L1748" s="60">
        <v>4.3136475350590002</v>
      </c>
    </row>
    <row r="1749" spans="2:14" x14ac:dyDescent="0.3">
      <c r="E1749" s="3" t="s">
        <v>833</v>
      </c>
      <c r="F1749" s="4"/>
      <c r="G1749" s="29">
        <v>32806</v>
      </c>
      <c r="H1749" s="55">
        <v>7.7790648052189999</v>
      </c>
      <c r="I1749" s="22">
        <v>43.806011095530998</v>
      </c>
      <c r="J1749" s="22">
        <v>32.460525513626003</v>
      </c>
      <c r="K1749" s="22">
        <v>11.851490580990999</v>
      </c>
      <c r="L1749" s="56">
        <v>4.102908004633</v>
      </c>
    </row>
    <row r="1750" spans="2:14" x14ac:dyDescent="0.3">
      <c r="E1750" s="3" t="s">
        <v>834</v>
      </c>
      <c r="F1750" s="4"/>
      <c r="G1750" s="5">
        <v>19181</v>
      </c>
      <c r="H1750" s="27">
        <v>10.062040560971999</v>
      </c>
      <c r="I1750" s="14">
        <v>45.555497627861001</v>
      </c>
      <c r="J1750" s="14">
        <v>30.186121682915001</v>
      </c>
      <c r="K1750" s="14">
        <v>10.281007246754999</v>
      </c>
      <c r="L1750" s="23">
        <v>3.9153328814970001</v>
      </c>
    </row>
    <row r="1751" spans="2:14" x14ac:dyDescent="0.3">
      <c r="E1751" s="3" t="s">
        <v>835</v>
      </c>
      <c r="F1751" s="4"/>
      <c r="G1751" s="5">
        <v>1660</v>
      </c>
      <c r="H1751" s="27">
        <v>12.168674698795</v>
      </c>
      <c r="I1751" s="14">
        <v>43.253012048193</v>
      </c>
      <c r="J1751" s="14">
        <v>30.120481927711001</v>
      </c>
      <c r="K1751" s="14">
        <v>10.240963855422001</v>
      </c>
      <c r="L1751" s="23">
        <v>4.2168674698800004</v>
      </c>
    </row>
    <row r="1752" spans="2:14" x14ac:dyDescent="0.3">
      <c r="E1752" s="3" t="s">
        <v>836</v>
      </c>
      <c r="F1752" s="4"/>
      <c r="G1752" s="5">
        <v>1050</v>
      </c>
      <c r="H1752" s="27">
        <v>13.047619047618999</v>
      </c>
      <c r="I1752" s="14">
        <v>46.095238095238003</v>
      </c>
      <c r="J1752" s="14">
        <v>25.523809523810002</v>
      </c>
      <c r="K1752" s="14">
        <v>7.9047619047620001</v>
      </c>
      <c r="L1752" s="23">
        <v>7.4285714285709998</v>
      </c>
    </row>
    <row r="1753" spans="2:14" x14ac:dyDescent="0.3">
      <c r="E1753" s="3" t="s">
        <v>22</v>
      </c>
      <c r="F1753" s="4"/>
      <c r="G1753" s="5">
        <v>534</v>
      </c>
      <c r="H1753" s="27">
        <v>14.794007490637</v>
      </c>
      <c r="I1753" s="14">
        <v>42.322097378277</v>
      </c>
      <c r="J1753" s="14">
        <v>22.846441947565999</v>
      </c>
      <c r="K1753" s="14">
        <v>4.4943820224720001</v>
      </c>
      <c r="L1753" s="23">
        <v>15.543071161048999</v>
      </c>
    </row>
    <row r="1754" spans="2:14" x14ac:dyDescent="0.3">
      <c r="E1754" s="52" t="s">
        <v>23</v>
      </c>
      <c r="F1754" s="48"/>
      <c r="G1754" s="49">
        <v>105</v>
      </c>
      <c r="H1754" s="70">
        <v>5.7142857142860004</v>
      </c>
      <c r="I1754" s="45">
        <v>23.809523809523998</v>
      </c>
      <c r="J1754" s="45">
        <v>12.380952380951999</v>
      </c>
      <c r="K1754" s="45">
        <v>1.9047619047619999</v>
      </c>
      <c r="L1754" s="74">
        <v>56.190476190475998</v>
      </c>
    </row>
    <row r="1756" spans="2:14" x14ac:dyDescent="0.3">
      <c r="B1756" s="35" t="str">
        <f xml:space="preserve"> HYPERLINK("#'目次'!B31", "[25]")</f>
        <v>[25]</v>
      </c>
      <c r="C1756" s="25" t="s">
        <v>14</v>
      </c>
    </row>
    <row r="1759" spans="2:14" x14ac:dyDescent="0.3">
      <c r="C1759" s="25" t="s">
        <v>839</v>
      </c>
    </row>
    <row r="1760" spans="2:14" ht="25" x14ac:dyDescent="0.3">
      <c r="E1760" s="95"/>
      <c r="F1760" s="96"/>
      <c r="G1760" s="37" t="s">
        <v>16</v>
      </c>
      <c r="H1760" s="41" t="s">
        <v>17</v>
      </c>
      <c r="I1760" s="18" t="s">
        <v>18</v>
      </c>
      <c r="J1760" s="18" t="s">
        <v>19</v>
      </c>
      <c r="K1760" s="18" t="s">
        <v>20</v>
      </c>
      <c r="L1760" s="18" t="s">
        <v>21</v>
      </c>
      <c r="M1760" s="18" t="s">
        <v>22</v>
      </c>
      <c r="N1760" s="34" t="s">
        <v>23</v>
      </c>
    </row>
    <row r="1761" spans="5:14" x14ac:dyDescent="0.3">
      <c r="E1761" s="97"/>
      <c r="F1761" s="98"/>
      <c r="G1761" s="40"/>
      <c r="H1761" s="36"/>
      <c r="I1761" s="19"/>
      <c r="J1761" s="19"/>
      <c r="K1761" s="19"/>
      <c r="L1761" s="19"/>
      <c r="M1761" s="19"/>
      <c r="N1761" s="39"/>
    </row>
    <row r="1762" spans="5:14" x14ac:dyDescent="0.3">
      <c r="E1762" s="54" t="s">
        <v>16</v>
      </c>
      <c r="F1762" s="50"/>
      <c r="G1762" s="38">
        <v>55336</v>
      </c>
      <c r="H1762" s="26">
        <v>18.472603729941</v>
      </c>
      <c r="I1762" s="26">
        <v>34.657365910076997</v>
      </c>
      <c r="J1762" s="26">
        <v>25.251192713603999</v>
      </c>
      <c r="K1762" s="26">
        <v>12.689749891570999</v>
      </c>
      <c r="L1762" s="26">
        <v>6.8562960821169998</v>
      </c>
      <c r="M1762" s="26">
        <v>1.626427642041</v>
      </c>
      <c r="N1762" s="60">
        <v>0.44636403064899999</v>
      </c>
    </row>
    <row r="1763" spans="5:14" ht="25" x14ac:dyDescent="0.3">
      <c r="E1763" s="3" t="s">
        <v>840</v>
      </c>
      <c r="F1763" s="4"/>
      <c r="G1763" s="29">
        <v>25</v>
      </c>
      <c r="H1763" s="55">
        <v>24</v>
      </c>
      <c r="I1763" s="22">
        <v>28</v>
      </c>
      <c r="J1763" s="22">
        <v>20</v>
      </c>
      <c r="K1763" s="22">
        <v>20</v>
      </c>
      <c r="L1763" s="22">
        <v>4</v>
      </c>
      <c r="M1763" s="22">
        <v>4</v>
      </c>
      <c r="N1763" s="72">
        <v>0</v>
      </c>
    </row>
    <row r="1764" spans="5:14" ht="25" x14ac:dyDescent="0.3">
      <c r="E1764" s="3" t="s">
        <v>841</v>
      </c>
      <c r="F1764" s="4"/>
      <c r="G1764" s="5">
        <v>26</v>
      </c>
      <c r="H1764" s="27">
        <v>15.384615384615</v>
      </c>
      <c r="I1764" s="14">
        <v>26.923076923077002</v>
      </c>
      <c r="J1764" s="14">
        <v>30.769230769231001</v>
      </c>
      <c r="K1764" s="14">
        <v>15.384615384615</v>
      </c>
      <c r="L1764" s="14">
        <v>11.538461538462</v>
      </c>
      <c r="M1764" s="16">
        <v>0</v>
      </c>
      <c r="N1764" s="24">
        <v>0</v>
      </c>
    </row>
    <row r="1765" spans="5:14" x14ac:dyDescent="0.3">
      <c r="E1765" s="3" t="s">
        <v>842</v>
      </c>
      <c r="F1765" s="4"/>
      <c r="G1765" s="5">
        <v>74</v>
      </c>
      <c r="H1765" s="27">
        <v>18.918918918919001</v>
      </c>
      <c r="I1765" s="14">
        <v>36.486486486486001</v>
      </c>
      <c r="J1765" s="14">
        <v>28.378378378377999</v>
      </c>
      <c r="K1765" s="14">
        <v>10.810810810811001</v>
      </c>
      <c r="L1765" s="14">
        <v>4.0540540540540002</v>
      </c>
      <c r="M1765" s="14">
        <v>1.351351351351</v>
      </c>
      <c r="N1765" s="24">
        <v>0</v>
      </c>
    </row>
    <row r="1766" spans="5:14" ht="25" x14ac:dyDescent="0.3">
      <c r="E1766" s="3" t="s">
        <v>843</v>
      </c>
      <c r="F1766" s="4"/>
      <c r="G1766" s="5">
        <v>14</v>
      </c>
      <c r="H1766" s="27">
        <v>7.1428571428570002</v>
      </c>
      <c r="I1766" s="14">
        <v>21.428571428571001</v>
      </c>
      <c r="J1766" s="14">
        <v>42.857142857143003</v>
      </c>
      <c r="K1766" s="14">
        <v>21.428571428571001</v>
      </c>
      <c r="L1766" s="14">
        <v>7.1428571428570002</v>
      </c>
      <c r="M1766" s="16">
        <v>0</v>
      </c>
      <c r="N1766" s="24">
        <v>0</v>
      </c>
    </row>
    <row r="1767" spans="5:14" ht="25" x14ac:dyDescent="0.3">
      <c r="E1767" s="3" t="s">
        <v>844</v>
      </c>
      <c r="F1767" s="4"/>
      <c r="G1767" s="5">
        <v>3</v>
      </c>
      <c r="H1767" s="30">
        <v>0</v>
      </c>
      <c r="I1767" s="16">
        <v>0</v>
      </c>
      <c r="J1767" s="14">
        <v>66.666666666666998</v>
      </c>
      <c r="K1767" s="14">
        <v>33.333333333333002</v>
      </c>
      <c r="L1767" s="16">
        <v>0</v>
      </c>
      <c r="M1767" s="16">
        <v>0</v>
      </c>
      <c r="N1767" s="24">
        <v>0</v>
      </c>
    </row>
    <row r="1768" spans="5:14" ht="25" x14ac:dyDescent="0.3">
      <c r="E1768" s="3" t="s">
        <v>845</v>
      </c>
      <c r="F1768" s="4"/>
      <c r="G1768" s="5">
        <v>2</v>
      </c>
      <c r="H1768" s="30">
        <v>0</v>
      </c>
      <c r="I1768" s="14">
        <v>50</v>
      </c>
      <c r="J1768" s="16">
        <v>0</v>
      </c>
      <c r="K1768" s="14">
        <v>50</v>
      </c>
      <c r="L1768" s="16">
        <v>0</v>
      </c>
      <c r="M1768" s="16">
        <v>0</v>
      </c>
      <c r="N1768" s="24">
        <v>0</v>
      </c>
    </row>
    <row r="1769" spans="5:14" ht="25" x14ac:dyDescent="0.3">
      <c r="E1769" s="3" t="s">
        <v>846</v>
      </c>
      <c r="F1769" s="4"/>
      <c r="G1769" s="5">
        <v>128</v>
      </c>
      <c r="H1769" s="27">
        <v>27.34375</v>
      </c>
      <c r="I1769" s="14">
        <v>32.8125</v>
      </c>
      <c r="J1769" s="14">
        <v>25</v>
      </c>
      <c r="K1769" s="14">
        <v>9.375</v>
      </c>
      <c r="L1769" s="14">
        <v>4.6875</v>
      </c>
      <c r="M1769" s="14">
        <v>0.78125</v>
      </c>
      <c r="N1769" s="24">
        <v>0</v>
      </c>
    </row>
    <row r="1770" spans="5:14" ht="25" x14ac:dyDescent="0.3">
      <c r="E1770" s="3" t="s">
        <v>847</v>
      </c>
      <c r="F1770" s="4"/>
      <c r="G1770" s="5">
        <v>284</v>
      </c>
      <c r="H1770" s="27">
        <v>20.070422535211002</v>
      </c>
      <c r="I1770" s="14">
        <v>32.394366197182997</v>
      </c>
      <c r="J1770" s="14">
        <v>23.943661971830998</v>
      </c>
      <c r="K1770" s="14">
        <v>14.43661971831</v>
      </c>
      <c r="L1770" s="14">
        <v>7.746478873239</v>
      </c>
      <c r="M1770" s="14">
        <v>1.056338028169</v>
      </c>
      <c r="N1770" s="23">
        <v>0.352112676056</v>
      </c>
    </row>
    <row r="1771" spans="5:14" x14ac:dyDescent="0.3">
      <c r="E1771" s="3" t="s">
        <v>848</v>
      </c>
      <c r="F1771" s="4"/>
      <c r="G1771" s="5">
        <v>404</v>
      </c>
      <c r="H1771" s="27">
        <v>17.079207920792001</v>
      </c>
      <c r="I1771" s="14">
        <v>29.950495049505001</v>
      </c>
      <c r="J1771" s="14">
        <v>29.455445544553999</v>
      </c>
      <c r="K1771" s="14">
        <v>12.376237623762</v>
      </c>
      <c r="L1771" s="14">
        <v>9.9009900990100004</v>
      </c>
      <c r="M1771" s="14">
        <v>1.237623762376</v>
      </c>
      <c r="N1771" s="24">
        <v>0</v>
      </c>
    </row>
    <row r="1772" spans="5:14" ht="25" x14ac:dyDescent="0.3">
      <c r="E1772" s="3" t="s">
        <v>849</v>
      </c>
      <c r="F1772" s="4"/>
      <c r="G1772" s="5">
        <v>200</v>
      </c>
      <c r="H1772" s="27">
        <v>15</v>
      </c>
      <c r="I1772" s="14">
        <v>20.5</v>
      </c>
      <c r="J1772" s="14">
        <v>31</v>
      </c>
      <c r="K1772" s="14">
        <v>17.5</v>
      </c>
      <c r="L1772" s="14">
        <v>14.5</v>
      </c>
      <c r="M1772" s="14">
        <v>1.5</v>
      </c>
      <c r="N1772" s="24">
        <v>0</v>
      </c>
    </row>
    <row r="1773" spans="5:14" ht="25" x14ac:dyDescent="0.3">
      <c r="E1773" s="3" t="s">
        <v>850</v>
      </c>
      <c r="F1773" s="4"/>
      <c r="G1773" s="5">
        <v>55</v>
      </c>
      <c r="H1773" s="27">
        <v>14.545454545455</v>
      </c>
      <c r="I1773" s="14">
        <v>18.181818181817999</v>
      </c>
      <c r="J1773" s="14">
        <v>30.909090909090999</v>
      </c>
      <c r="K1773" s="14">
        <v>20</v>
      </c>
      <c r="L1773" s="14">
        <v>14.545454545455</v>
      </c>
      <c r="M1773" s="14">
        <v>1.818181818182</v>
      </c>
      <c r="N1773" s="24">
        <v>0</v>
      </c>
    </row>
    <row r="1774" spans="5:14" ht="25" x14ac:dyDescent="0.3">
      <c r="E1774" s="3" t="s">
        <v>851</v>
      </c>
      <c r="F1774" s="4"/>
      <c r="G1774" s="5">
        <v>2</v>
      </c>
      <c r="H1774" s="30">
        <v>0</v>
      </c>
      <c r="I1774" s="14">
        <v>50</v>
      </c>
      <c r="J1774" s="16">
        <v>0</v>
      </c>
      <c r="K1774" s="16">
        <v>0</v>
      </c>
      <c r="L1774" s="14">
        <v>50</v>
      </c>
      <c r="M1774" s="16">
        <v>0</v>
      </c>
      <c r="N1774" s="24">
        <v>0</v>
      </c>
    </row>
    <row r="1775" spans="5:14" ht="25" x14ac:dyDescent="0.3">
      <c r="E1775" s="3" t="s">
        <v>852</v>
      </c>
      <c r="F1775" s="4"/>
      <c r="G1775" s="5">
        <v>454</v>
      </c>
      <c r="H1775" s="27">
        <v>24.008810572687</v>
      </c>
      <c r="I1775" s="14">
        <v>30.837004405285999</v>
      </c>
      <c r="J1775" s="14">
        <v>23.348017621145001</v>
      </c>
      <c r="K1775" s="14">
        <v>13.876651982379</v>
      </c>
      <c r="L1775" s="14">
        <v>6.8281938325990001</v>
      </c>
      <c r="M1775" s="14">
        <v>1.1013215859030001</v>
      </c>
      <c r="N1775" s="24">
        <v>0</v>
      </c>
    </row>
    <row r="1776" spans="5:14" ht="25" x14ac:dyDescent="0.3">
      <c r="E1776" s="3" t="s">
        <v>853</v>
      </c>
      <c r="F1776" s="4"/>
      <c r="G1776" s="5">
        <v>1229</v>
      </c>
      <c r="H1776" s="27">
        <v>21.887713588282999</v>
      </c>
      <c r="I1776" s="14">
        <v>35.231895850284999</v>
      </c>
      <c r="J1776" s="14">
        <v>24.328722538649</v>
      </c>
      <c r="K1776" s="14">
        <v>12.449145646867001</v>
      </c>
      <c r="L1776" s="14">
        <v>5.4515866558179997</v>
      </c>
      <c r="M1776" s="14">
        <v>0.65093572009800005</v>
      </c>
      <c r="N1776" s="24">
        <v>0</v>
      </c>
    </row>
    <row r="1777" spans="5:14" x14ac:dyDescent="0.3">
      <c r="E1777" s="3" t="s">
        <v>854</v>
      </c>
      <c r="F1777" s="4"/>
      <c r="G1777" s="5">
        <v>1384</v>
      </c>
      <c r="H1777" s="27">
        <v>18.713872832370001</v>
      </c>
      <c r="I1777" s="14">
        <v>34.971098265896003</v>
      </c>
      <c r="J1777" s="14">
        <v>23.843930635837999</v>
      </c>
      <c r="K1777" s="14">
        <v>14.523121387283</v>
      </c>
      <c r="L1777" s="14">
        <v>5.4190751445089997</v>
      </c>
      <c r="M1777" s="14">
        <v>2.0953757225429999</v>
      </c>
      <c r="N1777" s="23">
        <v>0.43352601156100001</v>
      </c>
    </row>
    <row r="1778" spans="5:14" ht="25" x14ac:dyDescent="0.3">
      <c r="E1778" s="3" t="s">
        <v>855</v>
      </c>
      <c r="F1778" s="4"/>
      <c r="G1778" s="5">
        <v>505</v>
      </c>
      <c r="H1778" s="27">
        <v>16.039603960396001</v>
      </c>
      <c r="I1778" s="14">
        <v>29.50495049505</v>
      </c>
      <c r="J1778" s="14">
        <v>24.356435643564001</v>
      </c>
      <c r="K1778" s="14">
        <v>19.207920792079001</v>
      </c>
      <c r="L1778" s="14">
        <v>9.3069306930690008</v>
      </c>
      <c r="M1778" s="14">
        <v>1.5841584158419999</v>
      </c>
      <c r="N1778" s="24">
        <v>0</v>
      </c>
    </row>
    <row r="1779" spans="5:14" ht="25" x14ac:dyDescent="0.3">
      <c r="E1779" s="3" t="s">
        <v>856</v>
      </c>
      <c r="F1779" s="4"/>
      <c r="G1779" s="5">
        <v>154</v>
      </c>
      <c r="H1779" s="27">
        <v>11.688311688312</v>
      </c>
      <c r="I1779" s="14">
        <v>31.168831168831002</v>
      </c>
      <c r="J1779" s="14">
        <v>24.675324675325001</v>
      </c>
      <c r="K1779" s="14">
        <v>16.883116883117001</v>
      </c>
      <c r="L1779" s="14">
        <v>14.935064935065</v>
      </c>
      <c r="M1779" s="14">
        <v>0.64935064935099995</v>
      </c>
      <c r="N1779" s="24">
        <v>0</v>
      </c>
    </row>
    <row r="1780" spans="5:14" ht="25" x14ac:dyDescent="0.3">
      <c r="E1780" s="3" t="s">
        <v>857</v>
      </c>
      <c r="F1780" s="4"/>
      <c r="G1780" s="5">
        <v>8</v>
      </c>
      <c r="H1780" s="30">
        <v>0</v>
      </c>
      <c r="I1780" s="14">
        <v>12.5</v>
      </c>
      <c r="J1780" s="14">
        <v>25</v>
      </c>
      <c r="K1780" s="14">
        <v>25</v>
      </c>
      <c r="L1780" s="14">
        <v>12.5</v>
      </c>
      <c r="M1780" s="14">
        <v>25</v>
      </c>
      <c r="N1780" s="24">
        <v>0</v>
      </c>
    </row>
    <row r="1781" spans="5:14" ht="25" x14ac:dyDescent="0.3">
      <c r="E1781" s="3" t="s">
        <v>858</v>
      </c>
      <c r="F1781" s="4"/>
      <c r="G1781" s="5">
        <v>795</v>
      </c>
      <c r="H1781" s="27">
        <v>28.050314465408999</v>
      </c>
      <c r="I1781" s="14">
        <v>36.729559748428002</v>
      </c>
      <c r="J1781" s="14">
        <v>20.503144654088</v>
      </c>
      <c r="K1781" s="14">
        <v>8.8050314465409993</v>
      </c>
      <c r="L1781" s="14">
        <v>5.2830188679249996</v>
      </c>
      <c r="M1781" s="14">
        <v>0.62893081761000003</v>
      </c>
      <c r="N1781" s="24">
        <v>0</v>
      </c>
    </row>
    <row r="1782" spans="5:14" ht="25" x14ac:dyDescent="0.3">
      <c r="E1782" s="3" t="s">
        <v>859</v>
      </c>
      <c r="F1782" s="4"/>
      <c r="G1782" s="5">
        <v>2180</v>
      </c>
      <c r="H1782" s="27">
        <v>19.678899082569</v>
      </c>
      <c r="I1782" s="14">
        <v>39.770642201835003</v>
      </c>
      <c r="J1782" s="14">
        <v>23.394495412844002</v>
      </c>
      <c r="K1782" s="14">
        <v>11.330275229358</v>
      </c>
      <c r="L1782" s="14">
        <v>4.9082568807340001</v>
      </c>
      <c r="M1782" s="14">
        <v>0.87155963302799999</v>
      </c>
      <c r="N1782" s="23">
        <v>4.5871559632999999E-2</v>
      </c>
    </row>
    <row r="1783" spans="5:14" x14ac:dyDescent="0.3">
      <c r="E1783" s="3" t="s">
        <v>860</v>
      </c>
      <c r="F1783" s="4"/>
      <c r="G1783" s="5">
        <v>2714</v>
      </c>
      <c r="H1783" s="27">
        <v>17.022844509948001</v>
      </c>
      <c r="I1783" s="14">
        <v>37.288135593219998</v>
      </c>
      <c r="J1783" s="14">
        <v>23.323507737657</v>
      </c>
      <c r="K1783" s="14">
        <v>13.927781871776</v>
      </c>
      <c r="L1783" s="14">
        <v>6.0058953574059997</v>
      </c>
      <c r="M1783" s="14">
        <v>2.210759027266</v>
      </c>
      <c r="N1783" s="23">
        <v>0.22107590272700001</v>
      </c>
    </row>
    <row r="1784" spans="5:14" ht="25" x14ac:dyDescent="0.3">
      <c r="E1784" s="3" t="s">
        <v>861</v>
      </c>
      <c r="F1784" s="4"/>
      <c r="G1784" s="5">
        <v>697</v>
      </c>
      <c r="H1784" s="27">
        <v>13.629842180775</v>
      </c>
      <c r="I1784" s="14">
        <v>31.994261119082001</v>
      </c>
      <c r="J1784" s="14">
        <v>25.538020086083002</v>
      </c>
      <c r="K1784" s="14">
        <v>17.073170731706998</v>
      </c>
      <c r="L1784" s="14">
        <v>9.4691535150650008</v>
      </c>
      <c r="M1784" s="14">
        <v>2.0086083213769999</v>
      </c>
      <c r="N1784" s="23">
        <v>0.28694404591099998</v>
      </c>
    </row>
    <row r="1785" spans="5:14" ht="25" x14ac:dyDescent="0.3">
      <c r="E1785" s="3" t="s">
        <v>862</v>
      </c>
      <c r="F1785" s="4"/>
      <c r="G1785" s="5">
        <v>186</v>
      </c>
      <c r="H1785" s="27">
        <v>13.978494623655999</v>
      </c>
      <c r="I1785" s="14">
        <v>22.043010752688001</v>
      </c>
      <c r="J1785" s="14">
        <v>19.892473118280002</v>
      </c>
      <c r="K1785" s="14">
        <v>22.043010752688001</v>
      </c>
      <c r="L1785" s="14">
        <v>17.204301075269001</v>
      </c>
      <c r="M1785" s="14">
        <v>2.6881720430109999</v>
      </c>
      <c r="N1785" s="23">
        <v>2.1505376344089999</v>
      </c>
    </row>
    <row r="1786" spans="5:14" ht="25" x14ac:dyDescent="0.3">
      <c r="E1786" s="3" t="s">
        <v>863</v>
      </c>
      <c r="F1786" s="4"/>
      <c r="G1786" s="5">
        <v>6</v>
      </c>
      <c r="H1786" s="27">
        <v>33.333333333333002</v>
      </c>
      <c r="I1786" s="14">
        <v>33.333333333333002</v>
      </c>
      <c r="J1786" s="14">
        <v>16.666666666666998</v>
      </c>
      <c r="K1786" s="16">
        <v>0</v>
      </c>
      <c r="L1786" s="14">
        <v>16.666666666666998</v>
      </c>
      <c r="M1786" s="16">
        <v>0</v>
      </c>
      <c r="N1786" s="24">
        <v>0</v>
      </c>
    </row>
    <row r="1787" spans="5:14" ht="25" x14ac:dyDescent="0.3">
      <c r="E1787" s="3" t="s">
        <v>864</v>
      </c>
      <c r="F1787" s="4"/>
      <c r="G1787" s="5">
        <v>1125</v>
      </c>
      <c r="H1787" s="27">
        <v>25.866666666667001</v>
      </c>
      <c r="I1787" s="14">
        <v>37.688888888888997</v>
      </c>
      <c r="J1787" s="14">
        <v>23.111111111111001</v>
      </c>
      <c r="K1787" s="14">
        <v>9.2444444444439995</v>
      </c>
      <c r="L1787" s="14">
        <v>3.6444444444439998</v>
      </c>
      <c r="M1787" s="14">
        <v>0.35555555555599999</v>
      </c>
      <c r="N1787" s="23">
        <v>8.8888888888999998E-2</v>
      </c>
    </row>
    <row r="1788" spans="5:14" ht="25" x14ac:dyDescent="0.3">
      <c r="E1788" s="3" t="s">
        <v>865</v>
      </c>
      <c r="F1788" s="4"/>
      <c r="G1788" s="5">
        <v>2804</v>
      </c>
      <c r="H1788" s="27">
        <v>19.650499286733002</v>
      </c>
      <c r="I1788" s="14">
        <v>41.369472182595999</v>
      </c>
      <c r="J1788" s="14">
        <v>25.677603423680001</v>
      </c>
      <c r="K1788" s="14">
        <v>9.4151212553499999</v>
      </c>
      <c r="L1788" s="14">
        <v>3.3880171184019998</v>
      </c>
      <c r="M1788" s="14">
        <v>0.392296718973</v>
      </c>
      <c r="N1788" s="23">
        <v>0.106990014265</v>
      </c>
    </row>
    <row r="1789" spans="5:14" x14ac:dyDescent="0.3">
      <c r="E1789" s="3" t="s">
        <v>866</v>
      </c>
      <c r="F1789" s="4"/>
      <c r="G1789" s="5">
        <v>3645</v>
      </c>
      <c r="H1789" s="27">
        <v>16.570644718793002</v>
      </c>
      <c r="I1789" s="14">
        <v>37.750342935528003</v>
      </c>
      <c r="J1789" s="14">
        <v>23.593964334704999</v>
      </c>
      <c r="K1789" s="14">
        <v>14.348422496571001</v>
      </c>
      <c r="L1789" s="14">
        <v>4.8559670781889999</v>
      </c>
      <c r="M1789" s="14">
        <v>2.4691358024690002</v>
      </c>
      <c r="N1789" s="23">
        <v>0.41152263374499998</v>
      </c>
    </row>
    <row r="1790" spans="5:14" ht="25" x14ac:dyDescent="0.3">
      <c r="E1790" s="3" t="s">
        <v>867</v>
      </c>
      <c r="F1790" s="4"/>
      <c r="G1790" s="5">
        <v>713</v>
      </c>
      <c r="H1790" s="27">
        <v>10.518934081346</v>
      </c>
      <c r="I1790" s="14">
        <v>32.678821879383001</v>
      </c>
      <c r="J1790" s="14">
        <v>25.105189340812998</v>
      </c>
      <c r="K1790" s="14">
        <v>19.354838709677001</v>
      </c>
      <c r="L1790" s="14">
        <v>9.6774193548389995</v>
      </c>
      <c r="M1790" s="14">
        <v>2.5245441795230001</v>
      </c>
      <c r="N1790" s="23">
        <v>0.14025245441799999</v>
      </c>
    </row>
    <row r="1791" spans="5:14" ht="25" x14ac:dyDescent="0.3">
      <c r="E1791" s="3" t="s">
        <v>868</v>
      </c>
      <c r="F1791" s="4"/>
      <c r="G1791" s="5">
        <v>173</v>
      </c>
      <c r="H1791" s="27">
        <v>12.138728323699</v>
      </c>
      <c r="I1791" s="14">
        <v>18.497109826589998</v>
      </c>
      <c r="J1791" s="14">
        <v>22.543352601155998</v>
      </c>
      <c r="K1791" s="14">
        <v>21.965317919075002</v>
      </c>
      <c r="L1791" s="14">
        <v>23.121387283236999</v>
      </c>
      <c r="M1791" s="14">
        <v>1.1560693641619999</v>
      </c>
      <c r="N1791" s="23">
        <v>0.57803468208099995</v>
      </c>
    </row>
    <row r="1792" spans="5:14" ht="25" x14ac:dyDescent="0.3">
      <c r="E1792" s="3" t="s">
        <v>869</v>
      </c>
      <c r="F1792" s="4"/>
      <c r="G1792" s="5">
        <v>1</v>
      </c>
      <c r="H1792" s="30">
        <v>0</v>
      </c>
      <c r="I1792" s="14">
        <v>100</v>
      </c>
      <c r="J1792" s="16">
        <v>0</v>
      </c>
      <c r="K1792" s="16">
        <v>0</v>
      </c>
      <c r="L1792" s="16">
        <v>0</v>
      </c>
      <c r="M1792" s="16">
        <v>0</v>
      </c>
      <c r="N1792" s="24">
        <v>0</v>
      </c>
    </row>
    <row r="1793" spans="5:14" ht="25" x14ac:dyDescent="0.3">
      <c r="E1793" s="3" t="s">
        <v>870</v>
      </c>
      <c r="F1793" s="4"/>
      <c r="G1793" s="5">
        <v>563</v>
      </c>
      <c r="H1793" s="27">
        <v>36.412078152752997</v>
      </c>
      <c r="I1793" s="14">
        <v>38.188277087034002</v>
      </c>
      <c r="J1793" s="14">
        <v>16.696269982238</v>
      </c>
      <c r="K1793" s="14">
        <v>4.9733570159860001</v>
      </c>
      <c r="L1793" s="14">
        <v>2.3090586145650001</v>
      </c>
      <c r="M1793" s="14">
        <v>0.88809946713999999</v>
      </c>
      <c r="N1793" s="23">
        <v>0.53285968028399999</v>
      </c>
    </row>
    <row r="1794" spans="5:14" ht="25" x14ac:dyDescent="0.3">
      <c r="E1794" s="3" t="s">
        <v>871</v>
      </c>
      <c r="F1794" s="4"/>
      <c r="G1794" s="5">
        <v>1181</v>
      </c>
      <c r="H1794" s="27">
        <v>22.353937341236001</v>
      </c>
      <c r="I1794" s="14">
        <v>46.062658763759998</v>
      </c>
      <c r="J1794" s="14">
        <v>21.845893310754001</v>
      </c>
      <c r="K1794" s="14">
        <v>6.6892464013549997</v>
      </c>
      <c r="L1794" s="14">
        <v>2.0321761219310002</v>
      </c>
      <c r="M1794" s="14">
        <v>0.59271803556299996</v>
      </c>
      <c r="N1794" s="23">
        <v>0.42337002540200003</v>
      </c>
    </row>
    <row r="1795" spans="5:14" x14ac:dyDescent="0.3">
      <c r="E1795" s="3" t="s">
        <v>872</v>
      </c>
      <c r="F1795" s="4"/>
      <c r="G1795" s="5">
        <v>1787</v>
      </c>
      <c r="H1795" s="27">
        <v>20.145495243425</v>
      </c>
      <c r="I1795" s="14">
        <v>45.607162842752999</v>
      </c>
      <c r="J1795" s="14">
        <v>21.376608841633999</v>
      </c>
      <c r="K1795" s="14">
        <v>8.337996642417</v>
      </c>
      <c r="L1795" s="14">
        <v>2.5741466144379999</v>
      </c>
      <c r="M1795" s="14">
        <v>1.734750979295</v>
      </c>
      <c r="N1795" s="23">
        <v>0.22383883603800001</v>
      </c>
    </row>
    <row r="1796" spans="5:14" ht="25" x14ac:dyDescent="0.3">
      <c r="E1796" s="3" t="s">
        <v>873</v>
      </c>
      <c r="F1796" s="4"/>
      <c r="G1796" s="5">
        <v>362</v>
      </c>
      <c r="H1796" s="27">
        <v>16.022099447514002</v>
      </c>
      <c r="I1796" s="14">
        <v>37.845303867402997</v>
      </c>
      <c r="J1796" s="14">
        <v>26.243093922652001</v>
      </c>
      <c r="K1796" s="14">
        <v>12.154696132597</v>
      </c>
      <c r="L1796" s="14">
        <v>5.8011049723759998</v>
      </c>
      <c r="M1796" s="14">
        <v>1.3812154696129999</v>
      </c>
      <c r="N1796" s="23">
        <v>0.55248618784500003</v>
      </c>
    </row>
    <row r="1797" spans="5:14" ht="25" x14ac:dyDescent="0.3">
      <c r="E1797" s="3" t="s">
        <v>874</v>
      </c>
      <c r="F1797" s="4"/>
      <c r="G1797" s="5">
        <v>116</v>
      </c>
      <c r="H1797" s="27">
        <v>11.206896551724</v>
      </c>
      <c r="I1797" s="14">
        <v>28.448275862069</v>
      </c>
      <c r="J1797" s="14">
        <v>24.137931034483</v>
      </c>
      <c r="K1797" s="14">
        <v>12.068965517241001</v>
      </c>
      <c r="L1797" s="14">
        <v>22.413793103448</v>
      </c>
      <c r="M1797" s="14">
        <v>0.86206896551699996</v>
      </c>
      <c r="N1797" s="23">
        <v>0.86206896551699996</v>
      </c>
    </row>
    <row r="1798" spans="5:14" ht="25" x14ac:dyDescent="0.3">
      <c r="E1798" s="3" t="s">
        <v>875</v>
      </c>
      <c r="F1798" s="4"/>
      <c r="G1798" s="5">
        <v>3</v>
      </c>
      <c r="H1798" s="30">
        <v>0</v>
      </c>
      <c r="I1798" s="14">
        <v>33.333333333333002</v>
      </c>
      <c r="J1798" s="14">
        <v>33.333333333333002</v>
      </c>
      <c r="K1798" s="16">
        <v>0</v>
      </c>
      <c r="L1798" s="16">
        <v>0</v>
      </c>
      <c r="M1798" s="14">
        <v>33.333333333333002</v>
      </c>
      <c r="N1798" s="24">
        <v>0</v>
      </c>
    </row>
    <row r="1799" spans="5:14" ht="25" x14ac:dyDescent="0.3">
      <c r="E1799" s="3" t="s">
        <v>876</v>
      </c>
      <c r="F1799" s="4"/>
      <c r="G1799" s="5">
        <v>199</v>
      </c>
      <c r="H1799" s="27">
        <v>44.723618090452</v>
      </c>
      <c r="I1799" s="14">
        <v>33.668341708542997</v>
      </c>
      <c r="J1799" s="14">
        <v>17.587939698492001</v>
      </c>
      <c r="K1799" s="14">
        <v>2.0100502512560001</v>
      </c>
      <c r="L1799" s="14">
        <v>2.0100502512560001</v>
      </c>
      <c r="M1799" s="16">
        <v>0</v>
      </c>
      <c r="N1799" s="24">
        <v>0</v>
      </c>
    </row>
    <row r="1800" spans="5:14" ht="25" x14ac:dyDescent="0.3">
      <c r="E1800" s="3" t="s">
        <v>877</v>
      </c>
      <c r="F1800" s="4"/>
      <c r="G1800" s="5">
        <v>388</v>
      </c>
      <c r="H1800" s="27">
        <v>27.319587628866</v>
      </c>
      <c r="I1800" s="14">
        <v>47.422680412371001</v>
      </c>
      <c r="J1800" s="14">
        <v>16.237113402062</v>
      </c>
      <c r="K1800" s="14">
        <v>6.4432989690719999</v>
      </c>
      <c r="L1800" s="14">
        <v>1.0309278350519999</v>
      </c>
      <c r="M1800" s="14">
        <v>1.0309278350519999</v>
      </c>
      <c r="N1800" s="23">
        <v>0.51546391752599996</v>
      </c>
    </row>
    <row r="1801" spans="5:14" x14ac:dyDescent="0.3">
      <c r="E1801" s="3" t="s">
        <v>878</v>
      </c>
      <c r="F1801" s="4"/>
      <c r="G1801" s="5">
        <v>769</v>
      </c>
      <c r="H1801" s="27">
        <v>23.537061118335998</v>
      </c>
      <c r="I1801" s="14">
        <v>44.863459037711003</v>
      </c>
      <c r="J1801" s="14">
        <v>18.205461638492</v>
      </c>
      <c r="K1801" s="14">
        <v>8.3224967490249995</v>
      </c>
      <c r="L1801" s="14">
        <v>1.690507152146</v>
      </c>
      <c r="M1801" s="14">
        <v>2.3407022106630002</v>
      </c>
      <c r="N1801" s="23">
        <v>1.0403120936279999</v>
      </c>
    </row>
    <row r="1802" spans="5:14" ht="25" x14ac:dyDescent="0.3">
      <c r="E1802" s="3" t="s">
        <v>879</v>
      </c>
      <c r="F1802" s="4"/>
      <c r="G1802" s="5">
        <v>167</v>
      </c>
      <c r="H1802" s="27">
        <v>15.568862275449</v>
      </c>
      <c r="I1802" s="14">
        <v>41.317365269461</v>
      </c>
      <c r="J1802" s="14">
        <v>24.550898203593</v>
      </c>
      <c r="K1802" s="14">
        <v>10.179640718563</v>
      </c>
      <c r="L1802" s="14">
        <v>6.5868263473050002</v>
      </c>
      <c r="M1802" s="14">
        <v>1.1976047904189999</v>
      </c>
      <c r="N1802" s="23">
        <v>0.59880239521</v>
      </c>
    </row>
    <row r="1803" spans="5:14" ht="25" x14ac:dyDescent="0.3">
      <c r="E1803" s="3" t="s">
        <v>880</v>
      </c>
      <c r="F1803" s="4"/>
      <c r="G1803" s="5">
        <v>44</v>
      </c>
      <c r="H1803" s="27">
        <v>15.909090909091001</v>
      </c>
      <c r="I1803" s="14">
        <v>29.545454545455001</v>
      </c>
      <c r="J1803" s="14">
        <v>25</v>
      </c>
      <c r="K1803" s="14">
        <v>18.181818181817999</v>
      </c>
      <c r="L1803" s="14">
        <v>6.8181818181820004</v>
      </c>
      <c r="M1803" s="14">
        <v>4.5454545454549997</v>
      </c>
      <c r="N1803" s="24">
        <v>0</v>
      </c>
    </row>
    <row r="1804" spans="5:14" ht="25" x14ac:dyDescent="0.3">
      <c r="E1804" s="3" t="s">
        <v>881</v>
      </c>
      <c r="F1804" s="4"/>
      <c r="G1804" s="5">
        <v>3</v>
      </c>
      <c r="H1804" s="30">
        <v>0</v>
      </c>
      <c r="I1804" s="16">
        <v>0</v>
      </c>
      <c r="J1804" s="16">
        <v>0</v>
      </c>
      <c r="K1804" s="16">
        <v>0</v>
      </c>
      <c r="L1804" s="14">
        <v>33.333333333333002</v>
      </c>
      <c r="M1804" s="14">
        <v>66.666666666666998</v>
      </c>
      <c r="N1804" s="24">
        <v>0</v>
      </c>
    </row>
    <row r="1805" spans="5:14" ht="25" x14ac:dyDescent="0.3">
      <c r="E1805" s="3" t="s">
        <v>882</v>
      </c>
      <c r="F1805" s="4"/>
      <c r="G1805" s="5">
        <v>42</v>
      </c>
      <c r="H1805" s="27">
        <v>40.476190476189998</v>
      </c>
      <c r="I1805" s="14">
        <v>35.714285714286</v>
      </c>
      <c r="J1805" s="14">
        <v>16.666666666666998</v>
      </c>
      <c r="K1805" s="14">
        <v>2.3809523809519999</v>
      </c>
      <c r="L1805" s="14">
        <v>2.3809523809519999</v>
      </c>
      <c r="M1805" s="14">
        <v>2.3809523809519999</v>
      </c>
      <c r="N1805" s="24">
        <v>0</v>
      </c>
    </row>
    <row r="1806" spans="5:14" ht="25" x14ac:dyDescent="0.3">
      <c r="E1806" s="3" t="s">
        <v>883</v>
      </c>
      <c r="F1806" s="4"/>
      <c r="G1806" s="5">
        <v>68</v>
      </c>
      <c r="H1806" s="27">
        <v>41.176470588234999</v>
      </c>
      <c r="I1806" s="14">
        <v>38.235294117647001</v>
      </c>
      <c r="J1806" s="14">
        <v>10.294117647059</v>
      </c>
      <c r="K1806" s="14">
        <v>7.352941176471</v>
      </c>
      <c r="L1806" s="14">
        <v>1.4705882352940001</v>
      </c>
      <c r="M1806" s="14">
        <v>1.4705882352940001</v>
      </c>
      <c r="N1806" s="24">
        <v>0</v>
      </c>
    </row>
    <row r="1807" spans="5:14" x14ac:dyDescent="0.3">
      <c r="E1807" s="3" t="s">
        <v>884</v>
      </c>
      <c r="F1807" s="4"/>
      <c r="G1807" s="5">
        <v>109</v>
      </c>
      <c r="H1807" s="27">
        <v>26.605504587155998</v>
      </c>
      <c r="I1807" s="14">
        <v>43.119266055045998</v>
      </c>
      <c r="J1807" s="14">
        <v>16.513761467889999</v>
      </c>
      <c r="K1807" s="14">
        <v>8.2568807339449997</v>
      </c>
      <c r="L1807" s="14">
        <v>3.669724770642</v>
      </c>
      <c r="M1807" s="14">
        <v>0.91743119266100004</v>
      </c>
      <c r="N1807" s="23">
        <v>0.91743119266100004</v>
      </c>
    </row>
    <row r="1808" spans="5:14" ht="25" x14ac:dyDescent="0.3">
      <c r="E1808" s="3" t="s">
        <v>885</v>
      </c>
      <c r="F1808" s="4"/>
      <c r="G1808" s="5">
        <v>19</v>
      </c>
      <c r="H1808" s="27">
        <v>21.052631578947</v>
      </c>
      <c r="I1808" s="14">
        <v>42.105263157895003</v>
      </c>
      <c r="J1808" s="14">
        <v>15.789473684211</v>
      </c>
      <c r="K1808" s="14">
        <v>10.526315789473999</v>
      </c>
      <c r="L1808" s="14">
        <v>5.2631578947369997</v>
      </c>
      <c r="M1808" s="14">
        <v>5.2631578947369997</v>
      </c>
      <c r="N1808" s="24">
        <v>0</v>
      </c>
    </row>
    <row r="1809" spans="5:14" ht="25" x14ac:dyDescent="0.3">
      <c r="E1809" s="3" t="s">
        <v>886</v>
      </c>
      <c r="F1809" s="4"/>
      <c r="G1809" s="5">
        <v>7</v>
      </c>
      <c r="H1809" s="27">
        <v>14.285714285714</v>
      </c>
      <c r="I1809" s="14">
        <v>42.857142857143003</v>
      </c>
      <c r="J1809" s="16">
        <v>0</v>
      </c>
      <c r="K1809" s="14">
        <v>28.571428571428999</v>
      </c>
      <c r="L1809" s="16">
        <v>0</v>
      </c>
      <c r="M1809" s="16">
        <v>0</v>
      </c>
      <c r="N1809" s="23">
        <v>14.285714285714</v>
      </c>
    </row>
    <row r="1810" spans="5:14" x14ac:dyDescent="0.3">
      <c r="E1810" s="3" t="s">
        <v>887</v>
      </c>
      <c r="F1810" s="4"/>
      <c r="G1810" s="5">
        <v>2</v>
      </c>
      <c r="H1810" s="27">
        <v>50</v>
      </c>
      <c r="I1810" s="14">
        <v>50</v>
      </c>
      <c r="J1810" s="16">
        <v>0</v>
      </c>
      <c r="K1810" s="16">
        <v>0</v>
      </c>
      <c r="L1810" s="16">
        <v>0</v>
      </c>
      <c r="M1810" s="16">
        <v>0</v>
      </c>
      <c r="N1810" s="24">
        <v>0</v>
      </c>
    </row>
    <row r="1811" spans="5:14" ht="25" x14ac:dyDescent="0.3">
      <c r="E1811" s="3" t="s">
        <v>888</v>
      </c>
      <c r="F1811" s="4"/>
      <c r="G1811" s="5">
        <v>33</v>
      </c>
      <c r="H1811" s="27">
        <v>15.151515151515</v>
      </c>
      <c r="I1811" s="14">
        <v>42.424242424242003</v>
      </c>
      <c r="J1811" s="14">
        <v>15.151515151515</v>
      </c>
      <c r="K1811" s="14">
        <v>15.151515151515</v>
      </c>
      <c r="L1811" s="14">
        <v>12.121212121212</v>
      </c>
      <c r="M1811" s="16">
        <v>0</v>
      </c>
      <c r="N1811" s="24">
        <v>0</v>
      </c>
    </row>
    <row r="1812" spans="5:14" ht="25" x14ac:dyDescent="0.3">
      <c r="E1812" s="3" t="s">
        <v>889</v>
      </c>
      <c r="F1812" s="4"/>
      <c r="G1812" s="5">
        <v>62</v>
      </c>
      <c r="H1812" s="27">
        <v>14.516129032258</v>
      </c>
      <c r="I1812" s="14">
        <v>24.193548387097</v>
      </c>
      <c r="J1812" s="14">
        <v>35.483870967742</v>
      </c>
      <c r="K1812" s="14">
        <v>16.129032258064999</v>
      </c>
      <c r="L1812" s="14">
        <v>9.6774193548389995</v>
      </c>
      <c r="M1812" s="16">
        <v>0</v>
      </c>
      <c r="N1812" s="24">
        <v>0</v>
      </c>
    </row>
    <row r="1813" spans="5:14" x14ac:dyDescent="0.3">
      <c r="E1813" s="3" t="s">
        <v>890</v>
      </c>
      <c r="F1813" s="4"/>
      <c r="G1813" s="5">
        <v>144</v>
      </c>
      <c r="H1813" s="27">
        <v>13.194444444444001</v>
      </c>
      <c r="I1813" s="14">
        <v>27.777777777777999</v>
      </c>
      <c r="J1813" s="14">
        <v>32.638888888888999</v>
      </c>
      <c r="K1813" s="14">
        <v>18.055555555556001</v>
      </c>
      <c r="L1813" s="14">
        <v>6.9444444444439997</v>
      </c>
      <c r="M1813" s="14">
        <v>1.3888888888890001</v>
      </c>
      <c r="N1813" s="24">
        <v>0</v>
      </c>
    </row>
    <row r="1814" spans="5:14" ht="25" x14ac:dyDescent="0.3">
      <c r="E1814" s="3" t="s">
        <v>891</v>
      </c>
      <c r="F1814" s="4"/>
      <c r="G1814" s="5">
        <v>30</v>
      </c>
      <c r="H1814" s="27">
        <v>6.666666666667</v>
      </c>
      <c r="I1814" s="14">
        <v>20</v>
      </c>
      <c r="J1814" s="14">
        <v>13.333333333333</v>
      </c>
      <c r="K1814" s="14">
        <v>30</v>
      </c>
      <c r="L1814" s="14">
        <v>30</v>
      </c>
      <c r="M1814" s="16">
        <v>0</v>
      </c>
      <c r="N1814" s="24">
        <v>0</v>
      </c>
    </row>
    <row r="1815" spans="5:14" ht="25" x14ac:dyDescent="0.3">
      <c r="E1815" s="3" t="s">
        <v>892</v>
      </c>
      <c r="F1815" s="4"/>
      <c r="G1815" s="5">
        <v>8</v>
      </c>
      <c r="H1815" s="30">
        <v>0</v>
      </c>
      <c r="I1815" s="16">
        <v>0</v>
      </c>
      <c r="J1815" s="14">
        <v>12.5</v>
      </c>
      <c r="K1815" s="14">
        <v>37.5</v>
      </c>
      <c r="L1815" s="14">
        <v>50</v>
      </c>
      <c r="M1815" s="16">
        <v>0</v>
      </c>
      <c r="N1815" s="24">
        <v>0</v>
      </c>
    </row>
    <row r="1816" spans="5:14" ht="25" x14ac:dyDescent="0.3">
      <c r="E1816" s="3" t="s">
        <v>893</v>
      </c>
      <c r="F1816" s="4"/>
      <c r="G1816" s="5">
        <v>19</v>
      </c>
      <c r="H1816" s="27">
        <v>15.789473684211</v>
      </c>
      <c r="I1816" s="14">
        <v>26.315789473683999</v>
      </c>
      <c r="J1816" s="14">
        <v>31.578947368421002</v>
      </c>
      <c r="K1816" s="14">
        <v>10.526315789473999</v>
      </c>
      <c r="L1816" s="14">
        <v>15.789473684211</v>
      </c>
      <c r="M1816" s="16">
        <v>0</v>
      </c>
      <c r="N1816" s="24">
        <v>0</v>
      </c>
    </row>
    <row r="1817" spans="5:14" ht="25" x14ac:dyDescent="0.3">
      <c r="E1817" s="3" t="s">
        <v>894</v>
      </c>
      <c r="F1817" s="4"/>
      <c r="G1817" s="5">
        <v>180</v>
      </c>
      <c r="H1817" s="27">
        <v>28.333333333333002</v>
      </c>
      <c r="I1817" s="14">
        <v>25</v>
      </c>
      <c r="J1817" s="14">
        <v>25.555555555556001</v>
      </c>
      <c r="K1817" s="14">
        <v>14.444444444444001</v>
      </c>
      <c r="L1817" s="14">
        <v>6.666666666667</v>
      </c>
      <c r="M1817" s="16">
        <v>0</v>
      </c>
      <c r="N1817" s="24">
        <v>0</v>
      </c>
    </row>
    <row r="1818" spans="5:14" ht="25" x14ac:dyDescent="0.3">
      <c r="E1818" s="3" t="s">
        <v>895</v>
      </c>
      <c r="F1818" s="4"/>
      <c r="G1818" s="5">
        <v>461</v>
      </c>
      <c r="H1818" s="27">
        <v>15.401301518438</v>
      </c>
      <c r="I1818" s="14">
        <v>28.416485900217001</v>
      </c>
      <c r="J1818" s="14">
        <v>32.537960954447001</v>
      </c>
      <c r="K1818" s="14">
        <v>13.449023861171</v>
      </c>
      <c r="L1818" s="14">
        <v>9.3275488069409995</v>
      </c>
      <c r="M1818" s="14">
        <v>0.86767895878500001</v>
      </c>
      <c r="N1818" s="24">
        <v>0</v>
      </c>
    </row>
    <row r="1819" spans="5:14" x14ac:dyDescent="0.3">
      <c r="E1819" s="3" t="s">
        <v>896</v>
      </c>
      <c r="F1819" s="4"/>
      <c r="G1819" s="5">
        <v>961</v>
      </c>
      <c r="H1819" s="27">
        <v>12.903225806451999</v>
      </c>
      <c r="I1819" s="14">
        <v>30.593132154006</v>
      </c>
      <c r="J1819" s="14">
        <v>31.945889698230999</v>
      </c>
      <c r="K1819" s="14">
        <v>14.047866805410999</v>
      </c>
      <c r="L1819" s="14">
        <v>9.3652445369410007</v>
      </c>
      <c r="M1819" s="14">
        <v>0.93652445369399995</v>
      </c>
      <c r="N1819" s="23">
        <v>0.20811654526500001</v>
      </c>
    </row>
    <row r="1820" spans="5:14" ht="25" x14ac:dyDescent="0.3">
      <c r="E1820" s="3" t="s">
        <v>897</v>
      </c>
      <c r="F1820" s="4"/>
      <c r="G1820" s="5">
        <v>440</v>
      </c>
      <c r="H1820" s="27">
        <v>11.818181818182</v>
      </c>
      <c r="I1820" s="14">
        <v>22.272727272727</v>
      </c>
      <c r="J1820" s="14">
        <v>28.636363636363999</v>
      </c>
      <c r="K1820" s="14">
        <v>20.454545454544999</v>
      </c>
      <c r="L1820" s="14">
        <v>15.909090909091001</v>
      </c>
      <c r="M1820" s="14">
        <v>0.68181818181800002</v>
      </c>
      <c r="N1820" s="23">
        <v>0.22727272727299999</v>
      </c>
    </row>
    <row r="1821" spans="5:14" ht="25" x14ac:dyDescent="0.3">
      <c r="E1821" s="3" t="s">
        <v>898</v>
      </c>
      <c r="F1821" s="4"/>
      <c r="G1821" s="5">
        <v>92</v>
      </c>
      <c r="H1821" s="27">
        <v>4.3478260869570002</v>
      </c>
      <c r="I1821" s="14">
        <v>16.304347826087</v>
      </c>
      <c r="J1821" s="14">
        <v>25</v>
      </c>
      <c r="K1821" s="14">
        <v>22.826086956522001</v>
      </c>
      <c r="L1821" s="14">
        <v>29.347826086956999</v>
      </c>
      <c r="M1821" s="14">
        <v>2.1739130434780001</v>
      </c>
      <c r="N1821" s="24">
        <v>0</v>
      </c>
    </row>
    <row r="1822" spans="5:14" ht="25" x14ac:dyDescent="0.3">
      <c r="E1822" s="3" t="s">
        <v>899</v>
      </c>
      <c r="F1822" s="4"/>
      <c r="G1822" s="5">
        <v>8</v>
      </c>
      <c r="H1822" s="27">
        <v>12.5</v>
      </c>
      <c r="I1822" s="16">
        <v>0</v>
      </c>
      <c r="J1822" s="14">
        <v>25</v>
      </c>
      <c r="K1822" s="14">
        <v>37.5</v>
      </c>
      <c r="L1822" s="14">
        <v>25</v>
      </c>
      <c r="M1822" s="16">
        <v>0</v>
      </c>
      <c r="N1822" s="24">
        <v>0</v>
      </c>
    </row>
    <row r="1823" spans="5:14" ht="25" x14ac:dyDescent="0.3">
      <c r="E1823" s="3" t="s">
        <v>900</v>
      </c>
      <c r="F1823" s="4"/>
      <c r="G1823" s="5">
        <v>500</v>
      </c>
      <c r="H1823" s="27">
        <v>24.6</v>
      </c>
      <c r="I1823" s="14">
        <v>32.200000000000003</v>
      </c>
      <c r="J1823" s="14">
        <v>23.4</v>
      </c>
      <c r="K1823" s="14">
        <v>13.8</v>
      </c>
      <c r="L1823" s="14">
        <v>5.2</v>
      </c>
      <c r="M1823" s="14">
        <v>0.6</v>
      </c>
      <c r="N1823" s="23">
        <v>0.2</v>
      </c>
    </row>
    <row r="1824" spans="5:14" ht="25" x14ac:dyDescent="0.3">
      <c r="E1824" s="3" t="s">
        <v>901</v>
      </c>
      <c r="F1824" s="4"/>
      <c r="G1824" s="5">
        <v>1531</v>
      </c>
      <c r="H1824" s="27">
        <v>17.504898758981</v>
      </c>
      <c r="I1824" s="14">
        <v>31.025473546701999</v>
      </c>
      <c r="J1824" s="14">
        <v>28.674069235794001</v>
      </c>
      <c r="K1824" s="14">
        <v>14.696276943174</v>
      </c>
      <c r="L1824" s="14">
        <v>7.2501632919660004</v>
      </c>
      <c r="M1824" s="14">
        <v>0.78380143696899995</v>
      </c>
      <c r="N1824" s="23">
        <v>6.5316786414000003E-2</v>
      </c>
    </row>
    <row r="1825" spans="5:14" x14ac:dyDescent="0.3">
      <c r="E1825" s="3" t="s">
        <v>902</v>
      </c>
      <c r="F1825" s="4"/>
      <c r="G1825" s="5">
        <v>2275</v>
      </c>
      <c r="H1825" s="27">
        <v>13.802197802198</v>
      </c>
      <c r="I1825" s="14">
        <v>29.362637362636999</v>
      </c>
      <c r="J1825" s="14">
        <v>29.670329670329998</v>
      </c>
      <c r="K1825" s="14">
        <v>16.351648351647999</v>
      </c>
      <c r="L1825" s="14">
        <v>9.5824175824179996</v>
      </c>
      <c r="M1825" s="14">
        <v>1.1868131868130001</v>
      </c>
      <c r="N1825" s="23">
        <v>4.3956043956000002E-2</v>
      </c>
    </row>
    <row r="1826" spans="5:14" ht="25" x14ac:dyDescent="0.3">
      <c r="E1826" s="3" t="s">
        <v>903</v>
      </c>
      <c r="F1826" s="4"/>
      <c r="G1826" s="5">
        <v>824</v>
      </c>
      <c r="H1826" s="27">
        <v>10.436893203883001</v>
      </c>
      <c r="I1826" s="14">
        <v>19.902912621359</v>
      </c>
      <c r="J1826" s="14">
        <v>31.553398058252</v>
      </c>
      <c r="K1826" s="14">
        <v>20.266990291262001</v>
      </c>
      <c r="L1826" s="14">
        <v>16.26213592233</v>
      </c>
      <c r="M1826" s="14">
        <v>1.5776699029129999</v>
      </c>
      <c r="N1826" s="24">
        <v>0</v>
      </c>
    </row>
    <row r="1827" spans="5:14" ht="25" x14ac:dyDescent="0.3">
      <c r="E1827" s="3" t="s">
        <v>904</v>
      </c>
      <c r="F1827" s="4"/>
      <c r="G1827" s="5">
        <v>170</v>
      </c>
      <c r="H1827" s="27">
        <v>2.352941176471</v>
      </c>
      <c r="I1827" s="14">
        <v>17.647058823529001</v>
      </c>
      <c r="J1827" s="14">
        <v>29.411764705882</v>
      </c>
      <c r="K1827" s="14">
        <v>20.588235294118</v>
      </c>
      <c r="L1827" s="14">
        <v>30</v>
      </c>
      <c r="M1827" s="16">
        <v>0</v>
      </c>
      <c r="N1827" s="24">
        <v>0</v>
      </c>
    </row>
    <row r="1828" spans="5:14" ht="25" x14ac:dyDescent="0.3">
      <c r="E1828" s="3" t="s">
        <v>905</v>
      </c>
      <c r="F1828" s="4"/>
      <c r="G1828" s="5">
        <v>16</v>
      </c>
      <c r="H1828" s="27">
        <v>25</v>
      </c>
      <c r="I1828" s="14">
        <v>6.25</v>
      </c>
      <c r="J1828" s="14">
        <v>25</v>
      </c>
      <c r="K1828" s="14">
        <v>18.75</v>
      </c>
      <c r="L1828" s="14">
        <v>18.75</v>
      </c>
      <c r="M1828" s="14">
        <v>6.25</v>
      </c>
      <c r="N1828" s="24">
        <v>0</v>
      </c>
    </row>
    <row r="1829" spans="5:14" ht="25" x14ac:dyDescent="0.3">
      <c r="E1829" s="3" t="s">
        <v>906</v>
      </c>
      <c r="F1829" s="4"/>
      <c r="G1829" s="5">
        <v>925</v>
      </c>
      <c r="H1829" s="27">
        <v>29.081081081080999</v>
      </c>
      <c r="I1829" s="14">
        <v>33.621621621621998</v>
      </c>
      <c r="J1829" s="14">
        <v>21.72972972973</v>
      </c>
      <c r="K1829" s="14">
        <v>9.4054054054050003</v>
      </c>
      <c r="L1829" s="14">
        <v>4.8648648648649999</v>
      </c>
      <c r="M1829" s="14">
        <v>1.1891891891890001</v>
      </c>
      <c r="N1829" s="23">
        <v>0.10810810810800001</v>
      </c>
    </row>
    <row r="1830" spans="5:14" ht="25" x14ac:dyDescent="0.3">
      <c r="E1830" s="3" t="s">
        <v>907</v>
      </c>
      <c r="F1830" s="4"/>
      <c r="G1830" s="5">
        <v>2452</v>
      </c>
      <c r="H1830" s="27">
        <v>21.533442088091</v>
      </c>
      <c r="I1830" s="14">
        <v>34.135399673736003</v>
      </c>
      <c r="J1830" s="14">
        <v>27.120717781402998</v>
      </c>
      <c r="K1830" s="14">
        <v>10.848287112561</v>
      </c>
      <c r="L1830" s="14">
        <v>5.1794453507340004</v>
      </c>
      <c r="M1830" s="14">
        <v>0.97879282218600006</v>
      </c>
      <c r="N1830" s="23">
        <v>0.203915171289</v>
      </c>
    </row>
    <row r="1831" spans="5:14" x14ac:dyDescent="0.3">
      <c r="E1831" s="3" t="s">
        <v>908</v>
      </c>
      <c r="F1831" s="4"/>
      <c r="G1831" s="5">
        <v>4259</v>
      </c>
      <c r="H1831" s="27">
        <v>15.966189246301999</v>
      </c>
      <c r="I1831" s="14">
        <v>32.519370744306002</v>
      </c>
      <c r="J1831" s="14">
        <v>27.612115520075001</v>
      </c>
      <c r="K1831" s="14">
        <v>14.486968772012</v>
      </c>
      <c r="L1831" s="14">
        <v>7.114346090632</v>
      </c>
      <c r="M1831" s="14">
        <v>1.925334585583</v>
      </c>
      <c r="N1831" s="23">
        <v>0.37567504108900002</v>
      </c>
    </row>
    <row r="1832" spans="5:14" ht="25" x14ac:dyDescent="0.3">
      <c r="E1832" s="3" t="s">
        <v>909</v>
      </c>
      <c r="F1832" s="4"/>
      <c r="G1832" s="5">
        <v>1167</v>
      </c>
      <c r="H1832" s="27">
        <v>10.197086546701</v>
      </c>
      <c r="I1832" s="14">
        <v>28.363324764352999</v>
      </c>
      <c r="J1832" s="14">
        <v>26.820908311911001</v>
      </c>
      <c r="K1832" s="14">
        <v>18.251928020566002</v>
      </c>
      <c r="L1832" s="14">
        <v>14.224507283633001</v>
      </c>
      <c r="M1832" s="14">
        <v>1.7137960582689999</v>
      </c>
      <c r="N1832" s="23">
        <v>0.42844901456700002</v>
      </c>
    </row>
    <row r="1833" spans="5:14" ht="25" x14ac:dyDescent="0.3">
      <c r="E1833" s="3" t="s">
        <v>910</v>
      </c>
      <c r="F1833" s="4"/>
      <c r="G1833" s="5">
        <v>272</v>
      </c>
      <c r="H1833" s="27">
        <v>9.5588235294120008</v>
      </c>
      <c r="I1833" s="14">
        <v>15.441176470587999</v>
      </c>
      <c r="J1833" s="14">
        <v>18.75</v>
      </c>
      <c r="K1833" s="14">
        <v>20.955882352941</v>
      </c>
      <c r="L1833" s="14">
        <v>30.147058823529001</v>
      </c>
      <c r="M1833" s="14">
        <v>4.7794117647060004</v>
      </c>
      <c r="N1833" s="23">
        <v>0.36764705882400001</v>
      </c>
    </row>
    <row r="1834" spans="5:14" ht="25" x14ac:dyDescent="0.3">
      <c r="E1834" s="3" t="s">
        <v>911</v>
      </c>
      <c r="F1834" s="4"/>
      <c r="G1834" s="5">
        <v>45</v>
      </c>
      <c r="H1834" s="27">
        <v>17.777777777777999</v>
      </c>
      <c r="I1834" s="14">
        <v>24.444444444443999</v>
      </c>
      <c r="J1834" s="14">
        <v>20</v>
      </c>
      <c r="K1834" s="14">
        <v>11.111111111111001</v>
      </c>
      <c r="L1834" s="14">
        <v>8.8888888888889994</v>
      </c>
      <c r="M1834" s="14">
        <v>15.555555555555999</v>
      </c>
      <c r="N1834" s="23">
        <v>2.2222222222219998</v>
      </c>
    </row>
    <row r="1835" spans="5:14" ht="25" x14ac:dyDescent="0.3">
      <c r="E1835" s="3" t="s">
        <v>912</v>
      </c>
      <c r="F1835" s="4"/>
      <c r="G1835" s="5">
        <v>898</v>
      </c>
      <c r="H1835" s="27">
        <v>27.282850779509999</v>
      </c>
      <c r="I1835" s="14">
        <v>35.968819599108997</v>
      </c>
      <c r="J1835" s="14">
        <v>20.935412026725999</v>
      </c>
      <c r="K1835" s="14">
        <v>9.6881959910909998</v>
      </c>
      <c r="L1835" s="14">
        <v>5.0111358574610003</v>
      </c>
      <c r="M1835" s="14">
        <v>1.0022271714919999</v>
      </c>
      <c r="N1835" s="23">
        <v>0.11135857461</v>
      </c>
    </row>
    <row r="1836" spans="5:14" ht="25" x14ac:dyDescent="0.3">
      <c r="E1836" s="3" t="s">
        <v>913</v>
      </c>
      <c r="F1836" s="4"/>
      <c r="G1836" s="5">
        <v>2158</v>
      </c>
      <c r="H1836" s="27">
        <v>20.806302131603001</v>
      </c>
      <c r="I1836" s="14">
        <v>36.746987951807</v>
      </c>
      <c r="J1836" s="14">
        <v>26.413345690454001</v>
      </c>
      <c r="K1836" s="14">
        <v>9.5458758109359998</v>
      </c>
      <c r="L1836" s="14">
        <v>5.0046339202969996</v>
      </c>
      <c r="M1836" s="14">
        <v>1.390176088971</v>
      </c>
      <c r="N1836" s="23">
        <v>9.2678405931000005E-2</v>
      </c>
    </row>
    <row r="1837" spans="5:14" x14ac:dyDescent="0.3">
      <c r="E1837" s="3" t="s">
        <v>914</v>
      </c>
      <c r="F1837" s="4"/>
      <c r="G1837" s="5">
        <v>3680</v>
      </c>
      <c r="H1837" s="27">
        <v>15.217391304348</v>
      </c>
      <c r="I1837" s="14">
        <v>33.668478260870003</v>
      </c>
      <c r="J1837" s="14">
        <v>28.288043478260999</v>
      </c>
      <c r="K1837" s="14">
        <v>12.798913043478001</v>
      </c>
      <c r="L1837" s="14">
        <v>7.0108695652169999</v>
      </c>
      <c r="M1837" s="14">
        <v>2.5</v>
      </c>
      <c r="N1837" s="23">
        <v>0.51630434782599999</v>
      </c>
    </row>
    <row r="1838" spans="5:14" ht="25" x14ac:dyDescent="0.3">
      <c r="E1838" s="3" t="s">
        <v>915</v>
      </c>
      <c r="F1838" s="4"/>
      <c r="G1838" s="5">
        <v>950</v>
      </c>
      <c r="H1838" s="27">
        <v>11.052631578947</v>
      </c>
      <c r="I1838" s="14">
        <v>22.631578947367998</v>
      </c>
      <c r="J1838" s="14">
        <v>32.421052631579002</v>
      </c>
      <c r="K1838" s="14">
        <v>18.210526315789</v>
      </c>
      <c r="L1838" s="14">
        <v>12.631578947368</v>
      </c>
      <c r="M1838" s="14">
        <v>2.947368421053</v>
      </c>
      <c r="N1838" s="23">
        <v>0.105263157895</v>
      </c>
    </row>
    <row r="1839" spans="5:14" ht="25" x14ac:dyDescent="0.3">
      <c r="E1839" s="3" t="s">
        <v>916</v>
      </c>
      <c r="F1839" s="4"/>
      <c r="G1839" s="5">
        <v>237</v>
      </c>
      <c r="H1839" s="27">
        <v>6.3291139240509997</v>
      </c>
      <c r="I1839" s="14">
        <v>21.097046413501999</v>
      </c>
      <c r="J1839" s="14">
        <v>23.628691983122</v>
      </c>
      <c r="K1839" s="14">
        <v>17.299578059072001</v>
      </c>
      <c r="L1839" s="14">
        <v>27.426160337553</v>
      </c>
      <c r="M1839" s="14">
        <v>2.9535864978899999</v>
      </c>
      <c r="N1839" s="23">
        <v>1.2658227848100001</v>
      </c>
    </row>
    <row r="1840" spans="5:14" ht="25" x14ac:dyDescent="0.3">
      <c r="E1840" s="3" t="s">
        <v>917</v>
      </c>
      <c r="F1840" s="4"/>
      <c r="G1840" s="5">
        <v>30</v>
      </c>
      <c r="H1840" s="27">
        <v>6.666666666667</v>
      </c>
      <c r="I1840" s="14">
        <v>23.333333333333002</v>
      </c>
      <c r="J1840" s="14">
        <v>6.666666666667</v>
      </c>
      <c r="K1840" s="14">
        <v>10</v>
      </c>
      <c r="L1840" s="14">
        <v>20</v>
      </c>
      <c r="M1840" s="14">
        <v>23.333333333333002</v>
      </c>
      <c r="N1840" s="23">
        <v>10</v>
      </c>
    </row>
    <row r="1841" spans="5:14" ht="25" x14ac:dyDescent="0.3">
      <c r="E1841" s="3" t="s">
        <v>918</v>
      </c>
      <c r="F1841" s="4"/>
      <c r="G1841" s="5">
        <v>441</v>
      </c>
      <c r="H1841" s="27">
        <v>30.839002267573999</v>
      </c>
      <c r="I1841" s="14">
        <v>37.868480725624003</v>
      </c>
      <c r="J1841" s="14">
        <v>21.315192743764001</v>
      </c>
      <c r="K1841" s="14">
        <v>5.4421768707479998</v>
      </c>
      <c r="L1841" s="14">
        <v>3.1746031746029999</v>
      </c>
      <c r="M1841" s="14">
        <v>1.360544217687</v>
      </c>
      <c r="N1841" s="24">
        <v>0</v>
      </c>
    </row>
    <row r="1842" spans="5:14" ht="25" x14ac:dyDescent="0.3">
      <c r="E1842" s="3" t="s">
        <v>919</v>
      </c>
      <c r="F1842" s="4"/>
      <c r="G1842" s="5">
        <v>809</v>
      </c>
      <c r="H1842" s="27">
        <v>22.002472187885999</v>
      </c>
      <c r="I1842" s="14">
        <v>40.420271940667</v>
      </c>
      <c r="J1842" s="14">
        <v>24.721878862794</v>
      </c>
      <c r="K1842" s="14">
        <v>8.1582200247220005</v>
      </c>
      <c r="L1842" s="14">
        <v>3.2138442521630002</v>
      </c>
      <c r="M1842" s="14">
        <v>1.23609394314</v>
      </c>
      <c r="N1842" s="23">
        <v>0.24721878862800001</v>
      </c>
    </row>
    <row r="1843" spans="5:14" x14ac:dyDescent="0.3">
      <c r="E1843" s="3" t="s">
        <v>920</v>
      </c>
      <c r="F1843" s="4"/>
      <c r="G1843" s="5">
        <v>1306</v>
      </c>
      <c r="H1843" s="27">
        <v>19.372128637060001</v>
      </c>
      <c r="I1843" s="14">
        <v>37.901990811639003</v>
      </c>
      <c r="J1843" s="14">
        <v>24.808575803981999</v>
      </c>
      <c r="K1843" s="14">
        <v>10.260336906585</v>
      </c>
      <c r="L1843" s="14">
        <v>5.0535987748849998</v>
      </c>
      <c r="M1843" s="14">
        <v>2.067381316998</v>
      </c>
      <c r="N1843" s="23">
        <v>0.53598774885099998</v>
      </c>
    </row>
    <row r="1844" spans="5:14" ht="25" x14ac:dyDescent="0.3">
      <c r="E1844" s="3" t="s">
        <v>921</v>
      </c>
      <c r="F1844" s="4"/>
      <c r="G1844" s="5">
        <v>266</v>
      </c>
      <c r="H1844" s="27">
        <v>13.90977443609</v>
      </c>
      <c r="I1844" s="14">
        <v>31.203007518797001</v>
      </c>
      <c r="J1844" s="14">
        <v>27.81954887218</v>
      </c>
      <c r="K1844" s="14">
        <v>13.90977443609</v>
      </c>
      <c r="L1844" s="14">
        <v>9.3984962406020003</v>
      </c>
      <c r="M1844" s="14">
        <v>3.0075187969920001</v>
      </c>
      <c r="N1844" s="23">
        <v>0.75187969924800002</v>
      </c>
    </row>
    <row r="1845" spans="5:14" ht="25" x14ac:dyDescent="0.3">
      <c r="E1845" s="3" t="s">
        <v>922</v>
      </c>
      <c r="F1845" s="4"/>
      <c r="G1845" s="5">
        <v>56</v>
      </c>
      <c r="H1845" s="27">
        <v>3.5714285714290002</v>
      </c>
      <c r="I1845" s="14">
        <v>21.428571428571001</v>
      </c>
      <c r="J1845" s="14">
        <v>23.214285714286</v>
      </c>
      <c r="K1845" s="14">
        <v>17.857142857143</v>
      </c>
      <c r="L1845" s="14">
        <v>26.785714285714</v>
      </c>
      <c r="M1845" s="14">
        <v>7.1428571428570002</v>
      </c>
      <c r="N1845" s="24">
        <v>0</v>
      </c>
    </row>
    <row r="1846" spans="5:14" ht="25" x14ac:dyDescent="0.3">
      <c r="E1846" s="3" t="s">
        <v>923</v>
      </c>
      <c r="F1846" s="4"/>
      <c r="G1846" s="5">
        <v>8</v>
      </c>
      <c r="H1846" s="30">
        <v>0</v>
      </c>
      <c r="I1846" s="14">
        <v>25</v>
      </c>
      <c r="J1846" s="14">
        <v>37.5</v>
      </c>
      <c r="K1846" s="14">
        <v>12.5</v>
      </c>
      <c r="L1846" s="16">
        <v>0</v>
      </c>
      <c r="M1846" s="14">
        <v>12.5</v>
      </c>
      <c r="N1846" s="23">
        <v>12.5</v>
      </c>
    </row>
    <row r="1847" spans="5:14" ht="25" x14ac:dyDescent="0.3">
      <c r="E1847" s="3" t="s">
        <v>924</v>
      </c>
      <c r="F1847" s="4"/>
      <c r="G1847" s="5">
        <v>185</v>
      </c>
      <c r="H1847" s="27">
        <v>36.216216216215997</v>
      </c>
      <c r="I1847" s="14">
        <v>38.378378378378002</v>
      </c>
      <c r="J1847" s="14">
        <v>15.135135135135</v>
      </c>
      <c r="K1847" s="14">
        <v>7.5675675675680001</v>
      </c>
      <c r="L1847" s="14">
        <v>1.0810810810810001</v>
      </c>
      <c r="M1847" s="14">
        <v>1.0810810810810001</v>
      </c>
      <c r="N1847" s="23">
        <v>0.54054054054099998</v>
      </c>
    </row>
    <row r="1848" spans="5:14" ht="25" x14ac:dyDescent="0.3">
      <c r="E1848" s="3" t="s">
        <v>925</v>
      </c>
      <c r="F1848" s="4"/>
      <c r="G1848" s="5">
        <v>277</v>
      </c>
      <c r="H1848" s="27">
        <v>20.216606498194999</v>
      </c>
      <c r="I1848" s="14">
        <v>42.238267148014003</v>
      </c>
      <c r="J1848" s="14">
        <v>24.187725631768998</v>
      </c>
      <c r="K1848" s="14">
        <v>9.7472924187730001</v>
      </c>
      <c r="L1848" s="14">
        <v>2.527075812274</v>
      </c>
      <c r="M1848" s="14">
        <v>1.083032490975</v>
      </c>
      <c r="N1848" s="24">
        <v>0</v>
      </c>
    </row>
    <row r="1849" spans="5:14" x14ac:dyDescent="0.3">
      <c r="E1849" s="3" t="s">
        <v>926</v>
      </c>
      <c r="F1849" s="4"/>
      <c r="G1849" s="5">
        <v>373</v>
      </c>
      <c r="H1849" s="27">
        <v>22.520107238605998</v>
      </c>
      <c r="I1849" s="14">
        <v>37.801608579087997</v>
      </c>
      <c r="J1849" s="14">
        <v>26.809651474531002</v>
      </c>
      <c r="K1849" s="14">
        <v>6.4343163538869996</v>
      </c>
      <c r="L1849" s="14">
        <v>3.753351206434</v>
      </c>
      <c r="M1849" s="14">
        <v>1.6085790884719999</v>
      </c>
      <c r="N1849" s="23">
        <v>1.0723860589809999</v>
      </c>
    </row>
    <row r="1850" spans="5:14" ht="25" x14ac:dyDescent="0.3">
      <c r="E1850" s="3" t="s">
        <v>927</v>
      </c>
      <c r="F1850" s="4"/>
      <c r="G1850" s="5">
        <v>52</v>
      </c>
      <c r="H1850" s="27">
        <v>15.384615384615</v>
      </c>
      <c r="I1850" s="14">
        <v>32.692307692307999</v>
      </c>
      <c r="J1850" s="14">
        <v>21.153846153846001</v>
      </c>
      <c r="K1850" s="14">
        <v>13.461538461538</v>
      </c>
      <c r="L1850" s="14">
        <v>15.384615384615</v>
      </c>
      <c r="M1850" s="16">
        <v>0</v>
      </c>
      <c r="N1850" s="23">
        <v>1.923076923077</v>
      </c>
    </row>
    <row r="1851" spans="5:14" ht="25" x14ac:dyDescent="0.3">
      <c r="E1851" s="3" t="s">
        <v>928</v>
      </c>
      <c r="F1851" s="4"/>
      <c r="G1851" s="5">
        <v>7</v>
      </c>
      <c r="H1851" s="30">
        <v>0</v>
      </c>
      <c r="I1851" s="14">
        <v>57.142857142856997</v>
      </c>
      <c r="J1851" s="14">
        <v>28.571428571428999</v>
      </c>
      <c r="K1851" s="14">
        <v>14.285714285714</v>
      </c>
      <c r="L1851" s="16">
        <v>0</v>
      </c>
      <c r="M1851" s="16">
        <v>0</v>
      </c>
      <c r="N1851" s="24">
        <v>0</v>
      </c>
    </row>
    <row r="1852" spans="5:14" ht="25" x14ac:dyDescent="0.3">
      <c r="E1852" s="3" t="s">
        <v>929</v>
      </c>
      <c r="F1852" s="4"/>
      <c r="G1852" s="5">
        <v>3</v>
      </c>
      <c r="H1852" s="30">
        <v>0</v>
      </c>
      <c r="I1852" s="16">
        <v>0</v>
      </c>
      <c r="J1852" s="14">
        <v>66.666666666666998</v>
      </c>
      <c r="K1852" s="14">
        <v>33.333333333333002</v>
      </c>
      <c r="L1852" s="16">
        <v>0</v>
      </c>
      <c r="M1852" s="16">
        <v>0</v>
      </c>
      <c r="N1852" s="24">
        <v>0</v>
      </c>
    </row>
    <row r="1853" spans="5:14" ht="25" x14ac:dyDescent="0.3">
      <c r="E1853" s="3" t="s">
        <v>930</v>
      </c>
      <c r="F1853" s="4"/>
      <c r="G1853" s="5">
        <v>31</v>
      </c>
      <c r="H1853" s="27">
        <v>29.032258064516</v>
      </c>
      <c r="I1853" s="14">
        <v>45.161290322581003</v>
      </c>
      <c r="J1853" s="14">
        <v>16.129032258064999</v>
      </c>
      <c r="K1853" s="16">
        <v>0</v>
      </c>
      <c r="L1853" s="14">
        <v>9.6774193548389995</v>
      </c>
      <c r="M1853" s="16">
        <v>0</v>
      </c>
      <c r="N1853" s="24">
        <v>0</v>
      </c>
    </row>
    <row r="1854" spans="5:14" ht="25" x14ac:dyDescent="0.3">
      <c r="E1854" s="3" t="s">
        <v>931</v>
      </c>
      <c r="F1854" s="4"/>
      <c r="G1854" s="5">
        <v>30</v>
      </c>
      <c r="H1854" s="27">
        <v>20</v>
      </c>
      <c r="I1854" s="14">
        <v>36.666666666666998</v>
      </c>
      <c r="J1854" s="14">
        <v>16.666666666666998</v>
      </c>
      <c r="K1854" s="14">
        <v>23.333333333333002</v>
      </c>
      <c r="L1854" s="14">
        <v>3.333333333333</v>
      </c>
      <c r="M1854" s="16">
        <v>0</v>
      </c>
      <c r="N1854" s="24">
        <v>0</v>
      </c>
    </row>
    <row r="1855" spans="5:14" x14ac:dyDescent="0.3">
      <c r="E1855" s="3" t="s">
        <v>932</v>
      </c>
      <c r="F1855" s="4"/>
      <c r="G1855" s="5">
        <v>61</v>
      </c>
      <c r="H1855" s="27">
        <v>29.508196721310998</v>
      </c>
      <c r="I1855" s="14">
        <v>37.704918032786999</v>
      </c>
      <c r="J1855" s="14">
        <v>26.229508196721</v>
      </c>
      <c r="K1855" s="14">
        <v>6.5573770491800003</v>
      </c>
      <c r="L1855" s="16">
        <v>0</v>
      </c>
      <c r="M1855" s="16">
        <v>0</v>
      </c>
      <c r="N1855" s="24">
        <v>0</v>
      </c>
    </row>
    <row r="1856" spans="5:14" ht="25" x14ac:dyDescent="0.3">
      <c r="E1856" s="3" t="s">
        <v>933</v>
      </c>
      <c r="F1856" s="4"/>
      <c r="G1856" s="5">
        <v>8</v>
      </c>
      <c r="H1856" s="27">
        <v>12.5</v>
      </c>
      <c r="I1856" s="14">
        <v>37.5</v>
      </c>
      <c r="J1856" s="14">
        <v>37.5</v>
      </c>
      <c r="K1856" s="16">
        <v>0</v>
      </c>
      <c r="L1856" s="16">
        <v>0</v>
      </c>
      <c r="M1856" s="16">
        <v>0</v>
      </c>
      <c r="N1856" s="23">
        <v>12.5</v>
      </c>
    </row>
    <row r="1857" spans="5:14" ht="25" x14ac:dyDescent="0.3">
      <c r="E1857" s="3" t="s">
        <v>934</v>
      </c>
      <c r="F1857" s="4"/>
      <c r="G1857" s="5">
        <v>3</v>
      </c>
      <c r="H1857" s="30">
        <v>0</v>
      </c>
      <c r="I1857" s="14">
        <v>66.666666666666998</v>
      </c>
      <c r="J1857" s="16">
        <v>0</v>
      </c>
      <c r="K1857" s="14">
        <v>33.333333333333002</v>
      </c>
      <c r="L1857" s="16">
        <v>0</v>
      </c>
      <c r="M1857" s="16">
        <v>0</v>
      </c>
      <c r="N1857" s="24">
        <v>0</v>
      </c>
    </row>
    <row r="1858" spans="5:14" x14ac:dyDescent="0.3">
      <c r="E1858" s="3" t="s">
        <v>935</v>
      </c>
      <c r="F1858" s="4"/>
      <c r="G1858" s="5">
        <v>2</v>
      </c>
      <c r="H1858" s="30">
        <v>0</v>
      </c>
      <c r="I1858" s="14">
        <v>50</v>
      </c>
      <c r="J1858" s="16">
        <v>0</v>
      </c>
      <c r="K1858" s="16">
        <v>0</v>
      </c>
      <c r="L1858" s="16">
        <v>0</v>
      </c>
      <c r="M1858" s="14">
        <v>50</v>
      </c>
      <c r="N1858" s="24">
        <v>0</v>
      </c>
    </row>
    <row r="1859" spans="5:14" ht="25" x14ac:dyDescent="0.3">
      <c r="E1859" s="3" t="s">
        <v>936</v>
      </c>
      <c r="F1859" s="4"/>
      <c r="G1859" s="5">
        <v>1</v>
      </c>
      <c r="H1859" s="27">
        <v>100</v>
      </c>
      <c r="I1859" s="16">
        <v>0</v>
      </c>
      <c r="J1859" s="16">
        <v>0</v>
      </c>
      <c r="K1859" s="16">
        <v>0</v>
      </c>
      <c r="L1859" s="16">
        <v>0</v>
      </c>
      <c r="M1859" s="16">
        <v>0</v>
      </c>
      <c r="N1859" s="24">
        <v>0</v>
      </c>
    </row>
    <row r="1860" spans="5:14" ht="25" x14ac:dyDescent="0.3">
      <c r="E1860" s="3" t="s">
        <v>937</v>
      </c>
      <c r="F1860" s="4"/>
      <c r="G1860" s="5">
        <v>1</v>
      </c>
      <c r="H1860" s="30">
        <v>0</v>
      </c>
      <c r="I1860" s="16">
        <v>0</v>
      </c>
      <c r="J1860" s="14">
        <v>100</v>
      </c>
      <c r="K1860" s="16">
        <v>0</v>
      </c>
      <c r="L1860" s="16">
        <v>0</v>
      </c>
      <c r="M1860" s="16">
        <v>0</v>
      </c>
      <c r="N1860" s="24">
        <v>0</v>
      </c>
    </row>
    <row r="1861" spans="5:14" x14ac:dyDescent="0.3">
      <c r="E1861" s="3" t="s">
        <v>938</v>
      </c>
      <c r="F1861" s="4"/>
      <c r="G1861" s="5">
        <v>6</v>
      </c>
      <c r="H1861" s="27">
        <v>16.666666666666998</v>
      </c>
      <c r="I1861" s="14">
        <v>16.666666666666998</v>
      </c>
      <c r="J1861" s="14">
        <v>16.666666666666998</v>
      </c>
      <c r="K1861" s="14">
        <v>33.333333333333002</v>
      </c>
      <c r="L1861" s="14">
        <v>16.666666666666998</v>
      </c>
      <c r="M1861" s="16">
        <v>0</v>
      </c>
      <c r="N1861" s="24">
        <v>0</v>
      </c>
    </row>
    <row r="1862" spans="5:14" ht="25" x14ac:dyDescent="0.3">
      <c r="E1862" s="3" t="s">
        <v>939</v>
      </c>
      <c r="F1862" s="4"/>
      <c r="G1862" s="5">
        <v>1</v>
      </c>
      <c r="H1862" s="30">
        <v>0</v>
      </c>
      <c r="I1862" s="16">
        <v>0</v>
      </c>
      <c r="J1862" s="16">
        <v>0</v>
      </c>
      <c r="K1862" s="14">
        <v>100</v>
      </c>
      <c r="L1862" s="16">
        <v>0</v>
      </c>
      <c r="M1862" s="16">
        <v>0</v>
      </c>
      <c r="N1862" s="24">
        <v>0</v>
      </c>
    </row>
    <row r="1863" spans="5:14" ht="25" x14ac:dyDescent="0.3">
      <c r="E1863" s="3" t="s">
        <v>940</v>
      </c>
      <c r="F1863" s="4"/>
      <c r="G1863" s="5">
        <v>0</v>
      </c>
      <c r="H1863" s="30">
        <v>0</v>
      </c>
      <c r="I1863" s="16">
        <v>0</v>
      </c>
      <c r="J1863" s="16">
        <v>0</v>
      </c>
      <c r="K1863" s="16">
        <v>0</v>
      </c>
      <c r="L1863" s="16">
        <v>0</v>
      </c>
      <c r="M1863" s="16">
        <v>0</v>
      </c>
      <c r="N1863" s="24">
        <v>0</v>
      </c>
    </row>
    <row r="1864" spans="5:14" ht="25" x14ac:dyDescent="0.3">
      <c r="E1864" s="3" t="s">
        <v>941</v>
      </c>
      <c r="F1864" s="4"/>
      <c r="G1864" s="5">
        <v>3</v>
      </c>
      <c r="H1864" s="30">
        <v>0</v>
      </c>
      <c r="I1864" s="14">
        <v>33.333333333333002</v>
      </c>
      <c r="J1864" s="14">
        <v>33.333333333333002</v>
      </c>
      <c r="K1864" s="16">
        <v>0</v>
      </c>
      <c r="L1864" s="14">
        <v>33.333333333333002</v>
      </c>
      <c r="M1864" s="16">
        <v>0</v>
      </c>
      <c r="N1864" s="24">
        <v>0</v>
      </c>
    </row>
    <row r="1865" spans="5:14" ht="25" x14ac:dyDescent="0.3">
      <c r="E1865" s="3" t="s">
        <v>942</v>
      </c>
      <c r="F1865" s="4"/>
      <c r="G1865" s="5">
        <v>2</v>
      </c>
      <c r="H1865" s="30">
        <v>0</v>
      </c>
      <c r="I1865" s="14">
        <v>50</v>
      </c>
      <c r="J1865" s="16">
        <v>0</v>
      </c>
      <c r="K1865" s="14">
        <v>50</v>
      </c>
      <c r="L1865" s="16">
        <v>0</v>
      </c>
      <c r="M1865" s="16">
        <v>0</v>
      </c>
      <c r="N1865" s="24">
        <v>0</v>
      </c>
    </row>
    <row r="1866" spans="5:14" ht="25" x14ac:dyDescent="0.3">
      <c r="E1866" s="3" t="s">
        <v>943</v>
      </c>
      <c r="F1866" s="4"/>
      <c r="G1866" s="5">
        <v>8</v>
      </c>
      <c r="H1866" s="27">
        <v>12.5</v>
      </c>
      <c r="I1866" s="14">
        <v>12.5</v>
      </c>
      <c r="J1866" s="14">
        <v>37.5</v>
      </c>
      <c r="K1866" s="14">
        <v>12.5</v>
      </c>
      <c r="L1866" s="14">
        <v>25</v>
      </c>
      <c r="M1866" s="16">
        <v>0</v>
      </c>
      <c r="N1866" s="24">
        <v>0</v>
      </c>
    </row>
    <row r="1867" spans="5:14" x14ac:dyDescent="0.3">
      <c r="E1867" s="3" t="s">
        <v>944</v>
      </c>
      <c r="F1867" s="4"/>
      <c r="G1867" s="5">
        <v>21</v>
      </c>
      <c r="H1867" s="27">
        <v>19.047619047619001</v>
      </c>
      <c r="I1867" s="14">
        <v>28.571428571428999</v>
      </c>
      <c r="J1867" s="14">
        <v>33.333333333333002</v>
      </c>
      <c r="K1867" s="14">
        <v>14.285714285714</v>
      </c>
      <c r="L1867" s="16">
        <v>0</v>
      </c>
      <c r="M1867" s="14">
        <v>4.7619047619049999</v>
      </c>
      <c r="N1867" s="24">
        <v>0</v>
      </c>
    </row>
    <row r="1868" spans="5:14" ht="25" x14ac:dyDescent="0.3">
      <c r="E1868" s="3" t="s">
        <v>945</v>
      </c>
      <c r="F1868" s="4"/>
      <c r="G1868" s="5">
        <v>19</v>
      </c>
      <c r="H1868" s="27">
        <v>5.2631578947369997</v>
      </c>
      <c r="I1868" s="14">
        <v>15.789473684211</v>
      </c>
      <c r="J1868" s="14">
        <v>47.368421052632002</v>
      </c>
      <c r="K1868" s="14">
        <v>10.526315789473999</v>
      </c>
      <c r="L1868" s="14">
        <v>15.789473684211</v>
      </c>
      <c r="M1868" s="14">
        <v>5.2631578947369997</v>
      </c>
      <c r="N1868" s="24">
        <v>0</v>
      </c>
    </row>
    <row r="1869" spans="5:14" ht="25" x14ac:dyDescent="0.3">
      <c r="E1869" s="3" t="s">
        <v>946</v>
      </c>
      <c r="F1869" s="4"/>
      <c r="G1869" s="5">
        <v>4</v>
      </c>
      <c r="H1869" s="30">
        <v>0</v>
      </c>
      <c r="I1869" s="14">
        <v>50</v>
      </c>
      <c r="J1869" s="16">
        <v>0</v>
      </c>
      <c r="K1869" s="16">
        <v>0</v>
      </c>
      <c r="L1869" s="14">
        <v>50</v>
      </c>
      <c r="M1869" s="16">
        <v>0</v>
      </c>
      <c r="N1869" s="24">
        <v>0</v>
      </c>
    </row>
    <row r="1870" spans="5:14" ht="25" x14ac:dyDescent="0.3">
      <c r="E1870" s="3" t="s">
        <v>947</v>
      </c>
      <c r="F1870" s="4"/>
      <c r="G1870" s="5">
        <v>0</v>
      </c>
      <c r="H1870" s="30">
        <v>0</v>
      </c>
      <c r="I1870" s="16">
        <v>0</v>
      </c>
      <c r="J1870" s="16">
        <v>0</v>
      </c>
      <c r="K1870" s="16">
        <v>0</v>
      </c>
      <c r="L1870" s="16">
        <v>0</v>
      </c>
      <c r="M1870" s="16">
        <v>0</v>
      </c>
      <c r="N1870" s="24">
        <v>0</v>
      </c>
    </row>
    <row r="1871" spans="5:14" ht="25" x14ac:dyDescent="0.3">
      <c r="E1871" s="3" t="s">
        <v>948</v>
      </c>
      <c r="F1871" s="4"/>
      <c r="G1871" s="5">
        <v>7</v>
      </c>
      <c r="H1871" s="30">
        <v>0</v>
      </c>
      <c r="I1871" s="14">
        <v>28.571428571428999</v>
      </c>
      <c r="J1871" s="14">
        <v>42.857142857143003</v>
      </c>
      <c r="K1871" s="14">
        <v>28.571428571428999</v>
      </c>
      <c r="L1871" s="16">
        <v>0</v>
      </c>
      <c r="M1871" s="16">
        <v>0</v>
      </c>
      <c r="N1871" s="24">
        <v>0</v>
      </c>
    </row>
    <row r="1872" spans="5:14" ht="25" x14ac:dyDescent="0.3">
      <c r="E1872" s="3" t="s">
        <v>949</v>
      </c>
      <c r="F1872" s="4"/>
      <c r="G1872" s="5">
        <v>13</v>
      </c>
      <c r="H1872" s="27">
        <v>7.6923076923079998</v>
      </c>
      <c r="I1872" s="14">
        <v>38.461538461537998</v>
      </c>
      <c r="J1872" s="14">
        <v>7.6923076923079998</v>
      </c>
      <c r="K1872" s="14">
        <v>15.384615384615</v>
      </c>
      <c r="L1872" s="14">
        <v>23.076923076922998</v>
      </c>
      <c r="M1872" s="16">
        <v>0</v>
      </c>
      <c r="N1872" s="23">
        <v>7.6923076923079998</v>
      </c>
    </row>
    <row r="1873" spans="5:14" x14ac:dyDescent="0.3">
      <c r="E1873" s="3" t="s">
        <v>950</v>
      </c>
      <c r="F1873" s="4"/>
      <c r="G1873" s="5">
        <v>38</v>
      </c>
      <c r="H1873" s="27">
        <v>13.157894736842</v>
      </c>
      <c r="I1873" s="14">
        <v>21.052631578947</v>
      </c>
      <c r="J1873" s="14">
        <v>21.052631578947</v>
      </c>
      <c r="K1873" s="14">
        <v>15.789473684211</v>
      </c>
      <c r="L1873" s="14">
        <v>26.315789473683999</v>
      </c>
      <c r="M1873" s="14">
        <v>2.6315789473679998</v>
      </c>
      <c r="N1873" s="24">
        <v>0</v>
      </c>
    </row>
    <row r="1874" spans="5:14" ht="25" x14ac:dyDescent="0.3">
      <c r="E1874" s="3" t="s">
        <v>951</v>
      </c>
      <c r="F1874" s="4"/>
      <c r="G1874" s="5">
        <v>17</v>
      </c>
      <c r="H1874" s="27">
        <v>11.764705882353001</v>
      </c>
      <c r="I1874" s="14">
        <v>17.647058823529001</v>
      </c>
      <c r="J1874" s="14">
        <v>17.647058823529001</v>
      </c>
      <c r="K1874" s="14">
        <v>11.764705882353001</v>
      </c>
      <c r="L1874" s="14">
        <v>41.176470588234999</v>
      </c>
      <c r="M1874" s="16">
        <v>0</v>
      </c>
      <c r="N1874" s="24">
        <v>0</v>
      </c>
    </row>
    <row r="1875" spans="5:14" ht="25" x14ac:dyDescent="0.3">
      <c r="E1875" s="3" t="s">
        <v>952</v>
      </c>
      <c r="F1875" s="4"/>
      <c r="G1875" s="5">
        <v>9</v>
      </c>
      <c r="H1875" s="30">
        <v>0</v>
      </c>
      <c r="I1875" s="16">
        <v>0</v>
      </c>
      <c r="J1875" s="14">
        <v>22.222222222222001</v>
      </c>
      <c r="K1875" s="14">
        <v>11.111111111111001</v>
      </c>
      <c r="L1875" s="14">
        <v>66.666666666666998</v>
      </c>
      <c r="M1875" s="16">
        <v>0</v>
      </c>
      <c r="N1875" s="24">
        <v>0</v>
      </c>
    </row>
    <row r="1876" spans="5:14" ht="25" x14ac:dyDescent="0.3">
      <c r="E1876" s="3" t="s">
        <v>953</v>
      </c>
      <c r="F1876" s="4"/>
      <c r="G1876" s="5">
        <v>0</v>
      </c>
      <c r="H1876" s="30">
        <v>0</v>
      </c>
      <c r="I1876" s="16">
        <v>0</v>
      </c>
      <c r="J1876" s="16">
        <v>0</v>
      </c>
      <c r="K1876" s="16">
        <v>0</v>
      </c>
      <c r="L1876" s="16">
        <v>0</v>
      </c>
      <c r="M1876" s="16">
        <v>0</v>
      </c>
      <c r="N1876" s="24">
        <v>0</v>
      </c>
    </row>
    <row r="1877" spans="5:14" ht="25" x14ac:dyDescent="0.3">
      <c r="E1877" s="3" t="s">
        <v>954</v>
      </c>
      <c r="F1877" s="4"/>
      <c r="G1877" s="5">
        <v>14</v>
      </c>
      <c r="H1877" s="27">
        <v>14.285714285714</v>
      </c>
      <c r="I1877" s="14">
        <v>21.428571428571001</v>
      </c>
      <c r="J1877" s="14">
        <v>14.285714285714</v>
      </c>
      <c r="K1877" s="14">
        <v>7.1428571428570002</v>
      </c>
      <c r="L1877" s="14">
        <v>28.571428571428999</v>
      </c>
      <c r="M1877" s="14">
        <v>7.1428571428570002</v>
      </c>
      <c r="N1877" s="23">
        <v>7.1428571428570002</v>
      </c>
    </row>
    <row r="1878" spans="5:14" ht="25" x14ac:dyDescent="0.3">
      <c r="E1878" s="3" t="s">
        <v>955</v>
      </c>
      <c r="F1878" s="4"/>
      <c r="G1878" s="5">
        <v>22</v>
      </c>
      <c r="H1878" s="27">
        <v>4.5454545454549997</v>
      </c>
      <c r="I1878" s="14">
        <v>27.272727272727</v>
      </c>
      <c r="J1878" s="14">
        <v>31.818181818182001</v>
      </c>
      <c r="K1878" s="14">
        <v>18.181818181817999</v>
      </c>
      <c r="L1878" s="14">
        <v>18.181818181817999</v>
      </c>
      <c r="M1878" s="16">
        <v>0</v>
      </c>
      <c r="N1878" s="24">
        <v>0</v>
      </c>
    </row>
    <row r="1879" spans="5:14" x14ac:dyDescent="0.3">
      <c r="E1879" s="3" t="s">
        <v>956</v>
      </c>
      <c r="F1879" s="4"/>
      <c r="G1879" s="5">
        <v>60</v>
      </c>
      <c r="H1879" s="27">
        <v>11.666666666667</v>
      </c>
      <c r="I1879" s="14">
        <v>30</v>
      </c>
      <c r="J1879" s="14">
        <v>20</v>
      </c>
      <c r="K1879" s="14">
        <v>8.333333333333</v>
      </c>
      <c r="L1879" s="14">
        <v>13.333333333333</v>
      </c>
      <c r="M1879" s="14">
        <v>10</v>
      </c>
      <c r="N1879" s="23">
        <v>6.666666666667</v>
      </c>
    </row>
    <row r="1880" spans="5:14" ht="25" x14ac:dyDescent="0.3">
      <c r="E1880" s="3" t="s">
        <v>957</v>
      </c>
      <c r="F1880" s="4"/>
      <c r="G1880" s="5">
        <v>24</v>
      </c>
      <c r="H1880" s="27">
        <v>12.5</v>
      </c>
      <c r="I1880" s="14">
        <v>16.666666666666998</v>
      </c>
      <c r="J1880" s="14">
        <v>45.833333333333002</v>
      </c>
      <c r="K1880" s="14">
        <v>4.166666666667</v>
      </c>
      <c r="L1880" s="14">
        <v>20.833333333333002</v>
      </c>
      <c r="M1880" s="16">
        <v>0</v>
      </c>
      <c r="N1880" s="24">
        <v>0</v>
      </c>
    </row>
    <row r="1881" spans="5:14" ht="25" x14ac:dyDescent="0.3">
      <c r="E1881" s="3" t="s">
        <v>958</v>
      </c>
      <c r="F1881" s="4"/>
      <c r="G1881" s="5">
        <v>10</v>
      </c>
      <c r="H1881" s="30">
        <v>0</v>
      </c>
      <c r="I1881" s="14">
        <v>20</v>
      </c>
      <c r="J1881" s="14">
        <v>10</v>
      </c>
      <c r="K1881" s="14">
        <v>40</v>
      </c>
      <c r="L1881" s="14">
        <v>20</v>
      </c>
      <c r="M1881" s="16">
        <v>0</v>
      </c>
      <c r="N1881" s="23">
        <v>10</v>
      </c>
    </row>
    <row r="1882" spans="5:14" ht="25" x14ac:dyDescent="0.3">
      <c r="E1882" s="3" t="s">
        <v>959</v>
      </c>
      <c r="F1882" s="4"/>
      <c r="G1882" s="5">
        <v>2</v>
      </c>
      <c r="H1882" s="27">
        <v>50</v>
      </c>
      <c r="I1882" s="16">
        <v>0</v>
      </c>
      <c r="J1882" s="16">
        <v>0</v>
      </c>
      <c r="K1882" s="16">
        <v>0</v>
      </c>
      <c r="L1882" s="16">
        <v>0</v>
      </c>
      <c r="M1882" s="14">
        <v>50</v>
      </c>
      <c r="N1882" s="24">
        <v>0</v>
      </c>
    </row>
    <row r="1883" spans="5:14" ht="25" x14ac:dyDescent="0.3">
      <c r="E1883" s="3" t="s">
        <v>960</v>
      </c>
      <c r="F1883" s="4"/>
      <c r="G1883" s="5">
        <v>8</v>
      </c>
      <c r="H1883" s="27">
        <v>12.5</v>
      </c>
      <c r="I1883" s="14">
        <v>50</v>
      </c>
      <c r="J1883" s="14">
        <v>12.5</v>
      </c>
      <c r="K1883" s="14">
        <v>25</v>
      </c>
      <c r="L1883" s="16">
        <v>0</v>
      </c>
      <c r="M1883" s="16">
        <v>0</v>
      </c>
      <c r="N1883" s="24">
        <v>0</v>
      </c>
    </row>
    <row r="1884" spans="5:14" ht="25" x14ac:dyDescent="0.3">
      <c r="E1884" s="3" t="s">
        <v>961</v>
      </c>
      <c r="F1884" s="4"/>
      <c r="G1884" s="5">
        <v>18</v>
      </c>
      <c r="H1884" s="27">
        <v>5.5555555555560003</v>
      </c>
      <c r="I1884" s="14">
        <v>16.666666666666998</v>
      </c>
      <c r="J1884" s="14">
        <v>44.444444444444002</v>
      </c>
      <c r="K1884" s="14">
        <v>5.5555555555560003</v>
      </c>
      <c r="L1884" s="14">
        <v>5.5555555555560003</v>
      </c>
      <c r="M1884" s="14">
        <v>16.666666666666998</v>
      </c>
      <c r="N1884" s="23">
        <v>5.5555555555560003</v>
      </c>
    </row>
    <row r="1885" spans="5:14" x14ac:dyDescent="0.3">
      <c r="E1885" s="3" t="s">
        <v>962</v>
      </c>
      <c r="F1885" s="4"/>
      <c r="G1885" s="5">
        <v>45</v>
      </c>
      <c r="H1885" s="27">
        <v>11.111111111111001</v>
      </c>
      <c r="I1885" s="14">
        <v>42.222222222222001</v>
      </c>
      <c r="J1885" s="14">
        <v>13.333333333333</v>
      </c>
      <c r="K1885" s="14">
        <v>8.8888888888889994</v>
      </c>
      <c r="L1885" s="14">
        <v>11.111111111111001</v>
      </c>
      <c r="M1885" s="14">
        <v>11.111111111111001</v>
      </c>
      <c r="N1885" s="23">
        <v>2.2222222222219998</v>
      </c>
    </row>
    <row r="1886" spans="5:14" ht="25" x14ac:dyDescent="0.3">
      <c r="E1886" s="3" t="s">
        <v>963</v>
      </c>
      <c r="F1886" s="4"/>
      <c r="G1886" s="5">
        <v>13</v>
      </c>
      <c r="H1886" s="27">
        <v>7.6923076923079998</v>
      </c>
      <c r="I1886" s="14">
        <v>15.384615384615</v>
      </c>
      <c r="J1886" s="14">
        <v>23.076923076922998</v>
      </c>
      <c r="K1886" s="14">
        <v>23.076923076922998</v>
      </c>
      <c r="L1886" s="14">
        <v>15.384615384615</v>
      </c>
      <c r="M1886" s="14">
        <v>7.6923076923079998</v>
      </c>
      <c r="N1886" s="23">
        <v>7.6923076923079998</v>
      </c>
    </row>
    <row r="1887" spans="5:14" ht="25" x14ac:dyDescent="0.3">
      <c r="E1887" s="3" t="s">
        <v>964</v>
      </c>
      <c r="F1887" s="4"/>
      <c r="G1887" s="5">
        <v>3</v>
      </c>
      <c r="H1887" s="30">
        <v>0</v>
      </c>
      <c r="I1887" s="14">
        <v>33.333333333333002</v>
      </c>
      <c r="J1887" s="14">
        <v>66.666666666666998</v>
      </c>
      <c r="K1887" s="16">
        <v>0</v>
      </c>
      <c r="L1887" s="16">
        <v>0</v>
      </c>
      <c r="M1887" s="16">
        <v>0</v>
      </c>
      <c r="N1887" s="24">
        <v>0</v>
      </c>
    </row>
    <row r="1888" spans="5:14" ht="25" x14ac:dyDescent="0.3">
      <c r="E1888" s="3" t="s">
        <v>965</v>
      </c>
      <c r="F1888" s="4"/>
      <c r="G1888" s="5">
        <v>0</v>
      </c>
      <c r="H1888" s="30">
        <v>0</v>
      </c>
      <c r="I1888" s="16">
        <v>0</v>
      </c>
      <c r="J1888" s="16">
        <v>0</v>
      </c>
      <c r="K1888" s="16">
        <v>0</v>
      </c>
      <c r="L1888" s="16">
        <v>0</v>
      </c>
      <c r="M1888" s="16">
        <v>0</v>
      </c>
      <c r="N1888" s="24">
        <v>0</v>
      </c>
    </row>
    <row r="1889" spans="5:14" ht="25" x14ac:dyDescent="0.3">
      <c r="E1889" s="3" t="s">
        <v>966</v>
      </c>
      <c r="F1889" s="4"/>
      <c r="G1889" s="5">
        <v>2</v>
      </c>
      <c r="H1889" s="30">
        <v>0</v>
      </c>
      <c r="I1889" s="16">
        <v>0</v>
      </c>
      <c r="J1889" s="16">
        <v>0</v>
      </c>
      <c r="K1889" s="14">
        <v>50</v>
      </c>
      <c r="L1889" s="16">
        <v>0</v>
      </c>
      <c r="M1889" s="16">
        <v>0</v>
      </c>
      <c r="N1889" s="23">
        <v>50</v>
      </c>
    </row>
    <row r="1890" spans="5:14" ht="25" x14ac:dyDescent="0.3">
      <c r="E1890" s="3" t="s">
        <v>967</v>
      </c>
      <c r="F1890" s="4"/>
      <c r="G1890" s="5">
        <v>3</v>
      </c>
      <c r="H1890" s="27">
        <v>33.333333333333002</v>
      </c>
      <c r="I1890" s="16">
        <v>0</v>
      </c>
      <c r="J1890" s="14">
        <v>66.666666666666998</v>
      </c>
      <c r="K1890" s="16">
        <v>0</v>
      </c>
      <c r="L1890" s="16">
        <v>0</v>
      </c>
      <c r="M1890" s="16">
        <v>0</v>
      </c>
      <c r="N1890" s="24">
        <v>0</v>
      </c>
    </row>
    <row r="1891" spans="5:14" x14ac:dyDescent="0.3">
      <c r="E1891" s="3" t="s">
        <v>968</v>
      </c>
      <c r="F1891" s="4"/>
      <c r="G1891" s="5">
        <v>8</v>
      </c>
      <c r="H1891" s="27">
        <v>12.5</v>
      </c>
      <c r="I1891" s="14">
        <v>12.5</v>
      </c>
      <c r="J1891" s="14">
        <v>62.5</v>
      </c>
      <c r="K1891" s="16">
        <v>0</v>
      </c>
      <c r="L1891" s="16">
        <v>0</v>
      </c>
      <c r="M1891" s="16">
        <v>0</v>
      </c>
      <c r="N1891" s="23">
        <v>12.5</v>
      </c>
    </row>
    <row r="1892" spans="5:14" ht="25" x14ac:dyDescent="0.3">
      <c r="E1892" s="3" t="s">
        <v>969</v>
      </c>
      <c r="F1892" s="4"/>
      <c r="G1892" s="5">
        <v>5</v>
      </c>
      <c r="H1892" s="30">
        <v>0</v>
      </c>
      <c r="I1892" s="14">
        <v>20</v>
      </c>
      <c r="J1892" s="14">
        <v>40</v>
      </c>
      <c r="K1892" s="14">
        <v>20</v>
      </c>
      <c r="L1892" s="16">
        <v>0</v>
      </c>
      <c r="M1892" s="16">
        <v>0</v>
      </c>
      <c r="N1892" s="23">
        <v>20</v>
      </c>
    </row>
    <row r="1893" spans="5:14" ht="25" x14ac:dyDescent="0.3">
      <c r="E1893" s="3" t="s">
        <v>970</v>
      </c>
      <c r="F1893" s="4"/>
      <c r="G1893" s="5">
        <v>0</v>
      </c>
      <c r="H1893" s="30">
        <v>0</v>
      </c>
      <c r="I1893" s="16">
        <v>0</v>
      </c>
      <c r="J1893" s="16">
        <v>0</v>
      </c>
      <c r="K1893" s="16">
        <v>0</v>
      </c>
      <c r="L1893" s="16">
        <v>0</v>
      </c>
      <c r="M1893" s="16">
        <v>0</v>
      </c>
      <c r="N1893" s="24">
        <v>0</v>
      </c>
    </row>
    <row r="1894" spans="5:14" ht="25" x14ac:dyDescent="0.3">
      <c r="E1894" s="3" t="s">
        <v>971</v>
      </c>
      <c r="F1894" s="4"/>
      <c r="G1894" s="5">
        <v>0</v>
      </c>
      <c r="H1894" s="30">
        <v>0</v>
      </c>
      <c r="I1894" s="16">
        <v>0</v>
      </c>
      <c r="J1894" s="16">
        <v>0</v>
      </c>
      <c r="K1894" s="16">
        <v>0</v>
      </c>
      <c r="L1894" s="16">
        <v>0</v>
      </c>
      <c r="M1894" s="16">
        <v>0</v>
      </c>
      <c r="N1894" s="24">
        <v>0</v>
      </c>
    </row>
    <row r="1895" spans="5:14" ht="25" x14ac:dyDescent="0.3">
      <c r="E1895" s="3" t="s">
        <v>972</v>
      </c>
      <c r="F1895" s="4"/>
      <c r="G1895" s="5">
        <v>0</v>
      </c>
      <c r="H1895" s="30">
        <v>0</v>
      </c>
      <c r="I1895" s="16">
        <v>0</v>
      </c>
      <c r="J1895" s="16">
        <v>0</v>
      </c>
      <c r="K1895" s="16">
        <v>0</v>
      </c>
      <c r="L1895" s="16">
        <v>0</v>
      </c>
      <c r="M1895" s="16">
        <v>0</v>
      </c>
      <c r="N1895" s="24">
        <v>0</v>
      </c>
    </row>
    <row r="1896" spans="5:14" ht="25" x14ac:dyDescent="0.3">
      <c r="E1896" s="3" t="s">
        <v>973</v>
      </c>
      <c r="F1896" s="4"/>
      <c r="G1896" s="5">
        <v>1</v>
      </c>
      <c r="H1896" s="30">
        <v>0</v>
      </c>
      <c r="I1896" s="14">
        <v>100</v>
      </c>
      <c r="J1896" s="16">
        <v>0</v>
      </c>
      <c r="K1896" s="16">
        <v>0</v>
      </c>
      <c r="L1896" s="16">
        <v>0</v>
      </c>
      <c r="M1896" s="16">
        <v>0</v>
      </c>
      <c r="N1896" s="24">
        <v>0</v>
      </c>
    </row>
    <row r="1897" spans="5:14" x14ac:dyDescent="0.3">
      <c r="E1897" s="3" t="s">
        <v>974</v>
      </c>
      <c r="F1897" s="4"/>
      <c r="G1897" s="5">
        <v>2</v>
      </c>
      <c r="H1897" s="27">
        <v>50</v>
      </c>
      <c r="I1897" s="14">
        <v>50</v>
      </c>
      <c r="J1897" s="16">
        <v>0</v>
      </c>
      <c r="K1897" s="16">
        <v>0</v>
      </c>
      <c r="L1897" s="16">
        <v>0</v>
      </c>
      <c r="M1897" s="16">
        <v>0</v>
      </c>
      <c r="N1897" s="24">
        <v>0</v>
      </c>
    </row>
    <row r="1898" spans="5:14" ht="25" x14ac:dyDescent="0.3">
      <c r="E1898" s="3" t="s">
        <v>975</v>
      </c>
      <c r="F1898" s="4"/>
      <c r="G1898" s="5">
        <v>1</v>
      </c>
      <c r="H1898" s="30">
        <v>0</v>
      </c>
      <c r="I1898" s="14">
        <v>100</v>
      </c>
      <c r="J1898" s="16">
        <v>0</v>
      </c>
      <c r="K1898" s="16">
        <v>0</v>
      </c>
      <c r="L1898" s="16">
        <v>0</v>
      </c>
      <c r="M1898" s="16">
        <v>0</v>
      </c>
      <c r="N1898" s="24">
        <v>0</v>
      </c>
    </row>
    <row r="1899" spans="5:14" ht="25" x14ac:dyDescent="0.3">
      <c r="E1899" s="3" t="s">
        <v>976</v>
      </c>
      <c r="F1899" s="4"/>
      <c r="G1899" s="5">
        <v>1</v>
      </c>
      <c r="H1899" s="30">
        <v>0</v>
      </c>
      <c r="I1899" s="14">
        <v>100</v>
      </c>
      <c r="J1899" s="16">
        <v>0</v>
      </c>
      <c r="K1899" s="16">
        <v>0</v>
      </c>
      <c r="L1899" s="16">
        <v>0</v>
      </c>
      <c r="M1899" s="16">
        <v>0</v>
      </c>
      <c r="N1899" s="24">
        <v>0</v>
      </c>
    </row>
    <row r="1900" spans="5:14" ht="25" x14ac:dyDescent="0.3">
      <c r="E1900" s="3" t="s">
        <v>977</v>
      </c>
      <c r="F1900" s="4"/>
      <c r="G1900" s="5">
        <v>1</v>
      </c>
      <c r="H1900" s="30">
        <v>0</v>
      </c>
      <c r="I1900" s="16">
        <v>0</v>
      </c>
      <c r="J1900" s="16">
        <v>0</v>
      </c>
      <c r="K1900" s="16">
        <v>0</v>
      </c>
      <c r="L1900" s="16">
        <v>0</v>
      </c>
      <c r="M1900" s="14">
        <v>100</v>
      </c>
      <c r="N1900" s="24">
        <v>0</v>
      </c>
    </row>
    <row r="1901" spans="5:14" ht="25" x14ac:dyDescent="0.3">
      <c r="E1901" s="3" t="s">
        <v>978</v>
      </c>
      <c r="F1901" s="4"/>
      <c r="G1901" s="5">
        <v>0</v>
      </c>
      <c r="H1901" s="30">
        <v>0</v>
      </c>
      <c r="I1901" s="16">
        <v>0</v>
      </c>
      <c r="J1901" s="16">
        <v>0</v>
      </c>
      <c r="K1901" s="16">
        <v>0</v>
      </c>
      <c r="L1901" s="16">
        <v>0</v>
      </c>
      <c r="M1901" s="16">
        <v>0</v>
      </c>
      <c r="N1901" s="24">
        <v>0</v>
      </c>
    </row>
    <row r="1902" spans="5:14" ht="25" x14ac:dyDescent="0.3">
      <c r="E1902" s="3" t="s">
        <v>979</v>
      </c>
      <c r="F1902" s="4"/>
      <c r="G1902" s="5">
        <v>0</v>
      </c>
      <c r="H1902" s="30">
        <v>0</v>
      </c>
      <c r="I1902" s="16">
        <v>0</v>
      </c>
      <c r="J1902" s="16">
        <v>0</v>
      </c>
      <c r="K1902" s="16">
        <v>0</v>
      </c>
      <c r="L1902" s="16">
        <v>0</v>
      </c>
      <c r="M1902" s="16">
        <v>0</v>
      </c>
      <c r="N1902" s="24">
        <v>0</v>
      </c>
    </row>
    <row r="1903" spans="5:14" x14ac:dyDescent="0.3">
      <c r="E1903" s="3" t="s">
        <v>980</v>
      </c>
      <c r="F1903" s="4"/>
      <c r="G1903" s="5">
        <v>0</v>
      </c>
      <c r="H1903" s="30">
        <v>0</v>
      </c>
      <c r="I1903" s="16">
        <v>0</v>
      </c>
      <c r="J1903" s="16">
        <v>0</v>
      </c>
      <c r="K1903" s="16">
        <v>0</v>
      </c>
      <c r="L1903" s="16">
        <v>0</v>
      </c>
      <c r="M1903" s="16">
        <v>0</v>
      </c>
      <c r="N1903" s="24">
        <v>0</v>
      </c>
    </row>
    <row r="1904" spans="5:14" ht="25" x14ac:dyDescent="0.3">
      <c r="E1904" s="3" t="s">
        <v>981</v>
      </c>
      <c r="F1904" s="4"/>
      <c r="G1904" s="5">
        <v>0</v>
      </c>
      <c r="H1904" s="30">
        <v>0</v>
      </c>
      <c r="I1904" s="16">
        <v>0</v>
      </c>
      <c r="J1904" s="16">
        <v>0</v>
      </c>
      <c r="K1904" s="16">
        <v>0</v>
      </c>
      <c r="L1904" s="16">
        <v>0</v>
      </c>
      <c r="M1904" s="16">
        <v>0</v>
      </c>
      <c r="N1904" s="24">
        <v>0</v>
      </c>
    </row>
    <row r="1905" spans="2:14" ht="25" x14ac:dyDescent="0.3">
      <c r="E1905" s="3" t="s">
        <v>982</v>
      </c>
      <c r="F1905" s="4"/>
      <c r="G1905" s="5">
        <v>1</v>
      </c>
      <c r="H1905" s="30">
        <v>0</v>
      </c>
      <c r="I1905" s="16">
        <v>0</v>
      </c>
      <c r="J1905" s="16">
        <v>0</v>
      </c>
      <c r="K1905" s="16">
        <v>0</v>
      </c>
      <c r="L1905" s="14">
        <v>100</v>
      </c>
      <c r="M1905" s="16">
        <v>0</v>
      </c>
      <c r="N1905" s="24">
        <v>0</v>
      </c>
    </row>
    <row r="1906" spans="2:14" ht="25" x14ac:dyDescent="0.3">
      <c r="E1906" s="52" t="s">
        <v>983</v>
      </c>
      <c r="F1906" s="48"/>
      <c r="G1906" s="49">
        <v>0</v>
      </c>
      <c r="H1906" s="67">
        <v>0</v>
      </c>
      <c r="I1906" s="42">
        <v>0</v>
      </c>
      <c r="J1906" s="42">
        <v>0</v>
      </c>
      <c r="K1906" s="42">
        <v>0</v>
      </c>
      <c r="L1906" s="42">
        <v>0</v>
      </c>
      <c r="M1906" s="42">
        <v>0</v>
      </c>
      <c r="N1906" s="65">
        <v>0</v>
      </c>
    </row>
    <row r="1908" spans="2:14" x14ac:dyDescent="0.3">
      <c r="B1908" s="35" t="str">
        <f xml:space="preserve"> HYPERLINK("#'目次'!B32", "[26]")</f>
        <v>[26]</v>
      </c>
      <c r="C1908" s="25" t="s">
        <v>54</v>
      </c>
    </row>
    <row r="1911" spans="2:14" x14ac:dyDescent="0.3">
      <c r="C1911" s="25" t="s">
        <v>839</v>
      </c>
    </row>
    <row r="1912" spans="2:14" ht="37.5" x14ac:dyDescent="0.3">
      <c r="E1912" s="95"/>
      <c r="F1912" s="96"/>
      <c r="G1912" s="37" t="s">
        <v>16</v>
      </c>
      <c r="H1912" s="41" t="s">
        <v>55</v>
      </c>
      <c r="I1912" s="18" t="s">
        <v>56</v>
      </c>
      <c r="J1912" s="18" t="s">
        <v>57</v>
      </c>
      <c r="K1912" s="18" t="s">
        <v>58</v>
      </c>
      <c r="L1912" s="34" t="s">
        <v>59</v>
      </c>
    </row>
    <row r="1913" spans="2:14" x14ac:dyDescent="0.3">
      <c r="E1913" s="97"/>
      <c r="F1913" s="98"/>
      <c r="G1913" s="40"/>
      <c r="H1913" s="36"/>
      <c r="I1913" s="19"/>
      <c r="J1913" s="19"/>
      <c r="K1913" s="19"/>
      <c r="L1913" s="39"/>
    </row>
    <row r="1914" spans="2:14" x14ac:dyDescent="0.3">
      <c r="E1914" s="54" t="s">
        <v>16</v>
      </c>
      <c r="F1914" s="50"/>
      <c r="G1914" s="38">
        <v>55336</v>
      </c>
      <c r="H1914" s="26">
        <v>8.8658377909499997</v>
      </c>
      <c r="I1914" s="26">
        <v>44.387017493133001</v>
      </c>
      <c r="J1914" s="26">
        <v>31.339453520311999</v>
      </c>
      <c r="K1914" s="26">
        <v>11.094043660545999</v>
      </c>
      <c r="L1914" s="60">
        <v>4.3136475350590002</v>
      </c>
    </row>
    <row r="1915" spans="2:14" ht="25" x14ac:dyDescent="0.3">
      <c r="E1915" s="3" t="s">
        <v>840</v>
      </c>
      <c r="F1915" s="4"/>
      <c r="G1915" s="29">
        <v>25</v>
      </c>
      <c r="H1915" s="80">
        <v>0</v>
      </c>
      <c r="I1915" s="22">
        <v>52</v>
      </c>
      <c r="J1915" s="22">
        <v>32</v>
      </c>
      <c r="K1915" s="22">
        <v>12</v>
      </c>
      <c r="L1915" s="56">
        <v>4</v>
      </c>
    </row>
    <row r="1916" spans="2:14" ht="25" x14ac:dyDescent="0.3">
      <c r="E1916" s="3" t="s">
        <v>841</v>
      </c>
      <c r="F1916" s="4"/>
      <c r="G1916" s="5">
        <v>26</v>
      </c>
      <c r="H1916" s="27">
        <v>19.230769230768999</v>
      </c>
      <c r="I1916" s="14">
        <v>42.307692307692001</v>
      </c>
      <c r="J1916" s="14">
        <v>23.076923076922998</v>
      </c>
      <c r="K1916" s="14">
        <v>15.384615384615</v>
      </c>
      <c r="L1916" s="24">
        <v>0</v>
      </c>
    </row>
    <row r="1917" spans="2:14" x14ac:dyDescent="0.3">
      <c r="E1917" s="3" t="s">
        <v>842</v>
      </c>
      <c r="F1917" s="4"/>
      <c r="G1917" s="5">
        <v>74</v>
      </c>
      <c r="H1917" s="27">
        <v>6.7567567567570004</v>
      </c>
      <c r="I1917" s="14">
        <v>45.945945945946001</v>
      </c>
      <c r="J1917" s="14">
        <v>32.432432432432002</v>
      </c>
      <c r="K1917" s="14">
        <v>10.810810810811001</v>
      </c>
      <c r="L1917" s="23">
        <v>4.0540540540540002</v>
      </c>
    </row>
    <row r="1918" spans="2:14" ht="25" x14ac:dyDescent="0.3">
      <c r="E1918" s="3" t="s">
        <v>843</v>
      </c>
      <c r="F1918" s="4"/>
      <c r="G1918" s="5">
        <v>14</v>
      </c>
      <c r="H1918" s="30">
        <v>0</v>
      </c>
      <c r="I1918" s="14">
        <v>78.571428571428996</v>
      </c>
      <c r="J1918" s="14">
        <v>21.428571428571001</v>
      </c>
      <c r="K1918" s="16">
        <v>0</v>
      </c>
      <c r="L1918" s="24">
        <v>0</v>
      </c>
    </row>
    <row r="1919" spans="2:14" ht="25" x14ac:dyDescent="0.3">
      <c r="E1919" s="3" t="s">
        <v>844</v>
      </c>
      <c r="F1919" s="4"/>
      <c r="G1919" s="5">
        <v>3</v>
      </c>
      <c r="H1919" s="30">
        <v>0</v>
      </c>
      <c r="I1919" s="14">
        <v>33.333333333333002</v>
      </c>
      <c r="J1919" s="16">
        <v>0</v>
      </c>
      <c r="K1919" s="16">
        <v>0</v>
      </c>
      <c r="L1919" s="23">
        <v>66.666666666666998</v>
      </c>
    </row>
    <row r="1920" spans="2:14" ht="25" x14ac:dyDescent="0.3">
      <c r="E1920" s="3" t="s">
        <v>845</v>
      </c>
      <c r="F1920" s="4"/>
      <c r="G1920" s="5">
        <v>2</v>
      </c>
      <c r="H1920" s="30">
        <v>0</v>
      </c>
      <c r="I1920" s="14">
        <v>50</v>
      </c>
      <c r="J1920" s="14">
        <v>50</v>
      </c>
      <c r="K1920" s="16">
        <v>0</v>
      </c>
      <c r="L1920" s="24">
        <v>0</v>
      </c>
    </row>
    <row r="1921" spans="5:12" ht="25" x14ac:dyDescent="0.3">
      <c r="E1921" s="3" t="s">
        <v>846</v>
      </c>
      <c r="F1921" s="4"/>
      <c r="G1921" s="5">
        <v>128</v>
      </c>
      <c r="H1921" s="27">
        <v>7.8125</v>
      </c>
      <c r="I1921" s="14">
        <v>35.9375</v>
      </c>
      <c r="J1921" s="14">
        <v>39.0625</v>
      </c>
      <c r="K1921" s="14">
        <v>14.0625</v>
      </c>
      <c r="L1921" s="23">
        <v>3.125</v>
      </c>
    </row>
    <row r="1922" spans="5:12" ht="25" x14ac:dyDescent="0.3">
      <c r="E1922" s="3" t="s">
        <v>847</v>
      </c>
      <c r="F1922" s="4"/>
      <c r="G1922" s="5">
        <v>284</v>
      </c>
      <c r="H1922" s="27">
        <v>8.4507042253520002</v>
      </c>
      <c r="I1922" s="14">
        <v>42.253521126761001</v>
      </c>
      <c r="J1922" s="14">
        <v>36.267605633803001</v>
      </c>
      <c r="K1922" s="14">
        <v>11.267605633803001</v>
      </c>
      <c r="L1922" s="23">
        <v>1.760563380282</v>
      </c>
    </row>
    <row r="1923" spans="5:12" x14ac:dyDescent="0.3">
      <c r="E1923" s="3" t="s">
        <v>848</v>
      </c>
      <c r="F1923" s="4"/>
      <c r="G1923" s="5">
        <v>404</v>
      </c>
      <c r="H1923" s="27">
        <v>9.9009900990100004</v>
      </c>
      <c r="I1923" s="14">
        <v>49.257425742574</v>
      </c>
      <c r="J1923" s="14">
        <v>27.475247524752</v>
      </c>
      <c r="K1923" s="14">
        <v>9.6534653465350004</v>
      </c>
      <c r="L1923" s="23">
        <v>3.7128712871289999</v>
      </c>
    </row>
    <row r="1924" spans="5:12" ht="25" x14ac:dyDescent="0.3">
      <c r="E1924" s="3" t="s">
        <v>849</v>
      </c>
      <c r="F1924" s="4"/>
      <c r="G1924" s="5">
        <v>200</v>
      </c>
      <c r="H1924" s="27">
        <v>11</v>
      </c>
      <c r="I1924" s="14">
        <v>57.5</v>
      </c>
      <c r="J1924" s="14">
        <v>19</v>
      </c>
      <c r="K1924" s="14">
        <v>8</v>
      </c>
      <c r="L1924" s="23">
        <v>4.5</v>
      </c>
    </row>
    <row r="1925" spans="5:12" ht="25" x14ac:dyDescent="0.3">
      <c r="E1925" s="3" t="s">
        <v>850</v>
      </c>
      <c r="F1925" s="4"/>
      <c r="G1925" s="5">
        <v>55</v>
      </c>
      <c r="H1925" s="27">
        <v>14.545454545455</v>
      </c>
      <c r="I1925" s="14">
        <v>54.545454545455001</v>
      </c>
      <c r="J1925" s="14">
        <v>12.727272727273</v>
      </c>
      <c r="K1925" s="14">
        <v>16.363636363636001</v>
      </c>
      <c r="L1925" s="23">
        <v>1.818181818182</v>
      </c>
    </row>
    <row r="1926" spans="5:12" ht="25" x14ac:dyDescent="0.3">
      <c r="E1926" s="3" t="s">
        <v>851</v>
      </c>
      <c r="F1926" s="4"/>
      <c r="G1926" s="5">
        <v>2</v>
      </c>
      <c r="H1926" s="30">
        <v>0</v>
      </c>
      <c r="I1926" s="14">
        <v>50</v>
      </c>
      <c r="J1926" s="16">
        <v>0</v>
      </c>
      <c r="K1926" s="16">
        <v>0</v>
      </c>
      <c r="L1926" s="23">
        <v>50</v>
      </c>
    </row>
    <row r="1927" spans="5:12" ht="25" x14ac:dyDescent="0.3">
      <c r="E1927" s="3" t="s">
        <v>852</v>
      </c>
      <c r="F1927" s="4"/>
      <c r="G1927" s="5">
        <v>454</v>
      </c>
      <c r="H1927" s="27">
        <v>6.8281938325990001</v>
      </c>
      <c r="I1927" s="14">
        <v>43.171806167401002</v>
      </c>
      <c r="J1927" s="14">
        <v>34.140969162996001</v>
      </c>
      <c r="K1927" s="14">
        <v>14.31718061674</v>
      </c>
      <c r="L1927" s="23">
        <v>1.5418502202640001</v>
      </c>
    </row>
    <row r="1928" spans="5:12" ht="25" x14ac:dyDescent="0.3">
      <c r="E1928" s="3" t="s">
        <v>853</v>
      </c>
      <c r="F1928" s="4"/>
      <c r="G1928" s="5">
        <v>1229</v>
      </c>
      <c r="H1928" s="27">
        <v>7.5671277461350002</v>
      </c>
      <c r="I1928" s="14">
        <v>46.297803091944999</v>
      </c>
      <c r="J1928" s="14">
        <v>31.895850284784</v>
      </c>
      <c r="K1928" s="14">
        <v>12.286411716843</v>
      </c>
      <c r="L1928" s="23">
        <v>1.9528071602929999</v>
      </c>
    </row>
    <row r="1929" spans="5:12" x14ac:dyDescent="0.3">
      <c r="E1929" s="3" t="s">
        <v>854</v>
      </c>
      <c r="F1929" s="4"/>
      <c r="G1929" s="5">
        <v>1384</v>
      </c>
      <c r="H1929" s="27">
        <v>8.2369942196530008</v>
      </c>
      <c r="I1929" s="14">
        <v>48.193641618496997</v>
      </c>
      <c r="J1929" s="14">
        <v>29.841040462428001</v>
      </c>
      <c r="K1929" s="14">
        <v>9.3208092485549994</v>
      </c>
      <c r="L1929" s="23">
        <v>4.4075144508669997</v>
      </c>
    </row>
    <row r="1930" spans="5:12" ht="25" x14ac:dyDescent="0.3">
      <c r="E1930" s="3" t="s">
        <v>855</v>
      </c>
      <c r="F1930" s="4"/>
      <c r="G1930" s="5">
        <v>505</v>
      </c>
      <c r="H1930" s="27">
        <v>11.683168316832001</v>
      </c>
      <c r="I1930" s="14">
        <v>52.277227722771997</v>
      </c>
      <c r="J1930" s="14">
        <v>23.960396039603999</v>
      </c>
      <c r="K1930" s="14">
        <v>8.5148514851490003</v>
      </c>
      <c r="L1930" s="23">
        <v>3.5643564356440001</v>
      </c>
    </row>
    <row r="1931" spans="5:12" ht="25" x14ac:dyDescent="0.3">
      <c r="E1931" s="3" t="s">
        <v>856</v>
      </c>
      <c r="F1931" s="4"/>
      <c r="G1931" s="5">
        <v>154</v>
      </c>
      <c r="H1931" s="27">
        <v>16.233766233766001</v>
      </c>
      <c r="I1931" s="14">
        <v>43.506493506494003</v>
      </c>
      <c r="J1931" s="14">
        <v>27.272727272727</v>
      </c>
      <c r="K1931" s="14">
        <v>6.4935064935059996</v>
      </c>
      <c r="L1931" s="23">
        <v>6.4935064935059996</v>
      </c>
    </row>
    <row r="1932" spans="5:12" ht="25" x14ac:dyDescent="0.3">
      <c r="E1932" s="3" t="s">
        <v>857</v>
      </c>
      <c r="F1932" s="4"/>
      <c r="G1932" s="5">
        <v>8</v>
      </c>
      <c r="H1932" s="27">
        <v>25</v>
      </c>
      <c r="I1932" s="14">
        <v>50</v>
      </c>
      <c r="J1932" s="16">
        <v>0</v>
      </c>
      <c r="K1932" s="16">
        <v>0</v>
      </c>
      <c r="L1932" s="23">
        <v>25</v>
      </c>
    </row>
    <row r="1933" spans="5:12" ht="25" x14ac:dyDescent="0.3">
      <c r="E1933" s="3" t="s">
        <v>858</v>
      </c>
      <c r="F1933" s="4"/>
      <c r="G1933" s="5">
        <v>795</v>
      </c>
      <c r="H1933" s="27">
        <v>5.7861635220130001</v>
      </c>
      <c r="I1933" s="14">
        <v>39.496855345912003</v>
      </c>
      <c r="J1933" s="14">
        <v>36.100628930817997</v>
      </c>
      <c r="K1933" s="14">
        <v>15.723270440252</v>
      </c>
      <c r="L1933" s="23">
        <v>2.893081761006</v>
      </c>
    </row>
    <row r="1934" spans="5:12" ht="25" x14ac:dyDescent="0.3">
      <c r="E1934" s="3" t="s">
        <v>859</v>
      </c>
      <c r="F1934" s="4"/>
      <c r="G1934" s="5">
        <v>2180</v>
      </c>
      <c r="H1934" s="27">
        <v>5.8715596330280002</v>
      </c>
      <c r="I1934" s="14">
        <v>45.321100917431004</v>
      </c>
      <c r="J1934" s="14">
        <v>35.596330275229001</v>
      </c>
      <c r="K1934" s="14">
        <v>10.733944954128001</v>
      </c>
      <c r="L1934" s="23">
        <v>2.4770642201830002</v>
      </c>
    </row>
    <row r="1935" spans="5:12" x14ac:dyDescent="0.3">
      <c r="E1935" s="3" t="s">
        <v>860</v>
      </c>
      <c r="F1935" s="4"/>
      <c r="G1935" s="5">
        <v>2714</v>
      </c>
      <c r="H1935" s="27">
        <v>8.3640383198230008</v>
      </c>
      <c r="I1935" s="14">
        <v>47.089167280765999</v>
      </c>
      <c r="J1935" s="14">
        <v>29.697862932940001</v>
      </c>
      <c r="K1935" s="14">
        <v>9.9115696389090004</v>
      </c>
      <c r="L1935" s="23">
        <v>4.9373618275610003</v>
      </c>
    </row>
    <row r="1936" spans="5:12" ht="25" x14ac:dyDescent="0.3">
      <c r="E1936" s="3" t="s">
        <v>861</v>
      </c>
      <c r="F1936" s="4"/>
      <c r="G1936" s="5">
        <v>697</v>
      </c>
      <c r="H1936" s="27">
        <v>13.055954088952999</v>
      </c>
      <c r="I1936" s="14">
        <v>51.649928263988997</v>
      </c>
      <c r="J1936" s="14">
        <v>25.251076040171998</v>
      </c>
      <c r="K1936" s="14">
        <v>6.0258249641320001</v>
      </c>
      <c r="L1936" s="23">
        <v>4.0172166427549998</v>
      </c>
    </row>
    <row r="1937" spans="5:12" ht="25" x14ac:dyDescent="0.3">
      <c r="E1937" s="3" t="s">
        <v>862</v>
      </c>
      <c r="F1937" s="4"/>
      <c r="G1937" s="5">
        <v>186</v>
      </c>
      <c r="H1937" s="27">
        <v>20.967741935484</v>
      </c>
      <c r="I1937" s="14">
        <v>43.010752688171998</v>
      </c>
      <c r="J1937" s="14">
        <v>19.354838709677001</v>
      </c>
      <c r="K1937" s="14">
        <v>9.1397849462370004</v>
      </c>
      <c r="L1937" s="23">
        <v>7.5268817204299996</v>
      </c>
    </row>
    <row r="1938" spans="5:12" ht="25" x14ac:dyDescent="0.3">
      <c r="E1938" s="3" t="s">
        <v>863</v>
      </c>
      <c r="F1938" s="4"/>
      <c r="G1938" s="5">
        <v>6</v>
      </c>
      <c r="H1938" s="27">
        <v>16.666666666666998</v>
      </c>
      <c r="I1938" s="14">
        <v>16.666666666666998</v>
      </c>
      <c r="J1938" s="14">
        <v>33.333333333333002</v>
      </c>
      <c r="K1938" s="14">
        <v>16.666666666666998</v>
      </c>
      <c r="L1938" s="23">
        <v>16.666666666666998</v>
      </c>
    </row>
    <row r="1939" spans="5:12" ht="25" x14ac:dyDescent="0.3">
      <c r="E1939" s="3" t="s">
        <v>864</v>
      </c>
      <c r="F1939" s="4"/>
      <c r="G1939" s="5">
        <v>1125</v>
      </c>
      <c r="H1939" s="27">
        <v>4</v>
      </c>
      <c r="I1939" s="14">
        <v>37.066666666666997</v>
      </c>
      <c r="J1939" s="14">
        <v>38.044444444443997</v>
      </c>
      <c r="K1939" s="14">
        <v>19.377777777778</v>
      </c>
      <c r="L1939" s="23">
        <v>1.511111111111</v>
      </c>
    </row>
    <row r="1940" spans="5:12" ht="25" x14ac:dyDescent="0.3">
      <c r="E1940" s="3" t="s">
        <v>865</v>
      </c>
      <c r="F1940" s="4"/>
      <c r="G1940" s="5">
        <v>2804</v>
      </c>
      <c r="H1940" s="27">
        <v>4.4222539229670002</v>
      </c>
      <c r="I1940" s="14">
        <v>44.079885877317999</v>
      </c>
      <c r="J1940" s="14">
        <v>37.018544935805998</v>
      </c>
      <c r="K1940" s="14">
        <v>12.660485021397999</v>
      </c>
      <c r="L1940" s="23">
        <v>1.8188302425109999</v>
      </c>
    </row>
    <row r="1941" spans="5:12" x14ac:dyDescent="0.3">
      <c r="E1941" s="3" t="s">
        <v>866</v>
      </c>
      <c r="F1941" s="4"/>
      <c r="G1941" s="5">
        <v>3645</v>
      </c>
      <c r="H1941" s="27">
        <v>6.5569272976680004</v>
      </c>
      <c r="I1941" s="14">
        <v>44.087791495198999</v>
      </c>
      <c r="J1941" s="14">
        <v>34.019204389575002</v>
      </c>
      <c r="K1941" s="14">
        <v>9.9039780521259999</v>
      </c>
      <c r="L1941" s="23">
        <v>5.4320987654320003</v>
      </c>
    </row>
    <row r="1942" spans="5:12" ht="25" x14ac:dyDescent="0.3">
      <c r="E1942" s="3" t="s">
        <v>867</v>
      </c>
      <c r="F1942" s="4"/>
      <c r="G1942" s="5">
        <v>713</v>
      </c>
      <c r="H1942" s="27">
        <v>11.640953716689999</v>
      </c>
      <c r="I1942" s="14">
        <v>50.070126227209002</v>
      </c>
      <c r="J1942" s="14">
        <v>24.684431977559999</v>
      </c>
      <c r="K1942" s="14">
        <v>7.4333800841509996</v>
      </c>
      <c r="L1942" s="23">
        <v>6.1711079943899998</v>
      </c>
    </row>
    <row r="1943" spans="5:12" ht="25" x14ac:dyDescent="0.3">
      <c r="E1943" s="3" t="s">
        <v>868</v>
      </c>
      <c r="F1943" s="4"/>
      <c r="G1943" s="5">
        <v>173</v>
      </c>
      <c r="H1943" s="27">
        <v>26.589595375723</v>
      </c>
      <c r="I1943" s="14">
        <v>42.196531791908001</v>
      </c>
      <c r="J1943" s="14">
        <v>16.763005780347001</v>
      </c>
      <c r="K1943" s="14">
        <v>6.3583815028900004</v>
      </c>
      <c r="L1943" s="23">
        <v>8.0924855491330003</v>
      </c>
    </row>
    <row r="1944" spans="5:12" ht="25" x14ac:dyDescent="0.3">
      <c r="E1944" s="3" t="s">
        <v>869</v>
      </c>
      <c r="F1944" s="4"/>
      <c r="G1944" s="5">
        <v>1</v>
      </c>
      <c r="H1944" s="30">
        <v>0</v>
      </c>
      <c r="I1944" s="16">
        <v>0</v>
      </c>
      <c r="J1944" s="16">
        <v>0</v>
      </c>
      <c r="K1944" s="16">
        <v>0</v>
      </c>
      <c r="L1944" s="23">
        <v>100</v>
      </c>
    </row>
    <row r="1945" spans="5:12" ht="25" x14ac:dyDescent="0.3">
      <c r="E1945" s="3" t="s">
        <v>870</v>
      </c>
      <c r="F1945" s="4"/>
      <c r="G1945" s="5">
        <v>563</v>
      </c>
      <c r="H1945" s="27">
        <v>2.841918294849</v>
      </c>
      <c r="I1945" s="14">
        <v>25.932504440496999</v>
      </c>
      <c r="J1945" s="14">
        <v>42.628774422734999</v>
      </c>
      <c r="K1945" s="14">
        <v>26.642984014210001</v>
      </c>
      <c r="L1945" s="23">
        <v>1.9538188277090001</v>
      </c>
    </row>
    <row r="1946" spans="5:12" ht="25" x14ac:dyDescent="0.3">
      <c r="E1946" s="3" t="s">
        <v>871</v>
      </c>
      <c r="F1946" s="4"/>
      <c r="G1946" s="5">
        <v>1181</v>
      </c>
      <c r="H1946" s="27">
        <v>2.7942421676550002</v>
      </c>
      <c r="I1946" s="14">
        <v>37.849280270957003</v>
      </c>
      <c r="J1946" s="14">
        <v>42.167654530059004</v>
      </c>
      <c r="K1946" s="14">
        <v>14.648602878916</v>
      </c>
      <c r="L1946" s="23">
        <v>2.5402201524130001</v>
      </c>
    </row>
    <row r="1947" spans="5:12" x14ac:dyDescent="0.3">
      <c r="E1947" s="3" t="s">
        <v>872</v>
      </c>
      <c r="F1947" s="4"/>
      <c r="G1947" s="5">
        <v>1787</v>
      </c>
      <c r="H1947" s="27">
        <v>3.9731393396749999</v>
      </c>
      <c r="I1947" s="14">
        <v>39.339675433688001</v>
      </c>
      <c r="J1947" s="14">
        <v>40.962506994964002</v>
      </c>
      <c r="K1947" s="14">
        <v>11.807498601007</v>
      </c>
      <c r="L1947" s="23">
        <v>3.9171796306659998</v>
      </c>
    </row>
    <row r="1948" spans="5:12" ht="25" x14ac:dyDescent="0.3">
      <c r="E1948" s="3" t="s">
        <v>873</v>
      </c>
      <c r="F1948" s="4"/>
      <c r="G1948" s="5">
        <v>362</v>
      </c>
      <c r="H1948" s="27">
        <v>6.6298342541439998</v>
      </c>
      <c r="I1948" s="14">
        <v>50</v>
      </c>
      <c r="J1948" s="14">
        <v>31.491712707182</v>
      </c>
      <c r="K1948" s="14">
        <v>6.9060773480659998</v>
      </c>
      <c r="L1948" s="23">
        <v>4.9723756906079997</v>
      </c>
    </row>
    <row r="1949" spans="5:12" ht="25" x14ac:dyDescent="0.3">
      <c r="E1949" s="3" t="s">
        <v>874</v>
      </c>
      <c r="F1949" s="4"/>
      <c r="G1949" s="5">
        <v>116</v>
      </c>
      <c r="H1949" s="27">
        <v>26.724137931034001</v>
      </c>
      <c r="I1949" s="14">
        <v>39.655172413792997</v>
      </c>
      <c r="J1949" s="14">
        <v>18.965517241379001</v>
      </c>
      <c r="K1949" s="14">
        <v>7.7586206896550003</v>
      </c>
      <c r="L1949" s="23">
        <v>6.8965517241379999</v>
      </c>
    </row>
    <row r="1950" spans="5:12" ht="25" x14ac:dyDescent="0.3">
      <c r="E1950" s="3" t="s">
        <v>875</v>
      </c>
      <c r="F1950" s="4"/>
      <c r="G1950" s="5">
        <v>3</v>
      </c>
      <c r="H1950" s="30">
        <v>0</v>
      </c>
      <c r="I1950" s="14">
        <v>33.333333333333002</v>
      </c>
      <c r="J1950" s="14">
        <v>33.333333333333002</v>
      </c>
      <c r="K1950" s="16">
        <v>0</v>
      </c>
      <c r="L1950" s="23">
        <v>33.333333333333002</v>
      </c>
    </row>
    <row r="1951" spans="5:12" ht="25" x14ac:dyDescent="0.3">
      <c r="E1951" s="3" t="s">
        <v>876</v>
      </c>
      <c r="F1951" s="4"/>
      <c r="G1951" s="5">
        <v>199</v>
      </c>
      <c r="H1951" s="27">
        <v>1.507537688442</v>
      </c>
      <c r="I1951" s="14">
        <v>24.623115577888999</v>
      </c>
      <c r="J1951" s="14">
        <v>40.201005025126001</v>
      </c>
      <c r="K1951" s="14">
        <v>31.155778894472</v>
      </c>
      <c r="L1951" s="23">
        <v>2.5125628140699998</v>
      </c>
    </row>
    <row r="1952" spans="5:12" ht="25" x14ac:dyDescent="0.3">
      <c r="E1952" s="3" t="s">
        <v>877</v>
      </c>
      <c r="F1952" s="4"/>
      <c r="G1952" s="5">
        <v>388</v>
      </c>
      <c r="H1952" s="27">
        <v>2.0618556701030002</v>
      </c>
      <c r="I1952" s="14">
        <v>29.123711340206</v>
      </c>
      <c r="J1952" s="14">
        <v>47.164948453607998</v>
      </c>
      <c r="K1952" s="14">
        <v>20.360824742268001</v>
      </c>
      <c r="L1952" s="23">
        <v>1.2886597938140001</v>
      </c>
    </row>
    <row r="1953" spans="5:12" x14ac:dyDescent="0.3">
      <c r="E1953" s="3" t="s">
        <v>878</v>
      </c>
      <c r="F1953" s="4"/>
      <c r="G1953" s="5">
        <v>769</v>
      </c>
      <c r="H1953" s="27">
        <v>3.7711313394019998</v>
      </c>
      <c r="I1953" s="14">
        <v>32.899869960987999</v>
      </c>
      <c r="J1953" s="14">
        <v>43.563068920676002</v>
      </c>
      <c r="K1953" s="14">
        <v>14.694408322497001</v>
      </c>
      <c r="L1953" s="23">
        <v>5.0715214564369999</v>
      </c>
    </row>
    <row r="1954" spans="5:12" ht="25" x14ac:dyDescent="0.3">
      <c r="E1954" s="3" t="s">
        <v>879</v>
      </c>
      <c r="F1954" s="4"/>
      <c r="G1954" s="5">
        <v>167</v>
      </c>
      <c r="H1954" s="27">
        <v>10.179640718563</v>
      </c>
      <c r="I1954" s="14">
        <v>40.119760479042</v>
      </c>
      <c r="J1954" s="14">
        <v>34.730538922156001</v>
      </c>
      <c r="K1954" s="14">
        <v>7.7844311377249999</v>
      </c>
      <c r="L1954" s="23">
        <v>7.1856287425150001</v>
      </c>
    </row>
    <row r="1955" spans="5:12" ht="25" x14ac:dyDescent="0.3">
      <c r="E1955" s="3" t="s">
        <v>880</v>
      </c>
      <c r="F1955" s="4"/>
      <c r="G1955" s="5">
        <v>44</v>
      </c>
      <c r="H1955" s="27">
        <v>4.5454545454549997</v>
      </c>
      <c r="I1955" s="14">
        <v>50</v>
      </c>
      <c r="J1955" s="14">
        <v>25</v>
      </c>
      <c r="K1955" s="14">
        <v>6.8181818181820004</v>
      </c>
      <c r="L1955" s="23">
        <v>13.636363636364001</v>
      </c>
    </row>
    <row r="1956" spans="5:12" ht="25" x14ac:dyDescent="0.3">
      <c r="E1956" s="3" t="s">
        <v>881</v>
      </c>
      <c r="F1956" s="4"/>
      <c r="G1956" s="5">
        <v>3</v>
      </c>
      <c r="H1956" s="27">
        <v>33.333333333333002</v>
      </c>
      <c r="I1956" s="16">
        <v>0</v>
      </c>
      <c r="J1956" s="16">
        <v>0</v>
      </c>
      <c r="K1956" s="16">
        <v>0</v>
      </c>
      <c r="L1956" s="23">
        <v>66.666666666666998</v>
      </c>
    </row>
    <row r="1957" spans="5:12" ht="25" x14ac:dyDescent="0.3">
      <c r="E1957" s="3" t="s">
        <v>882</v>
      </c>
      <c r="F1957" s="4"/>
      <c r="G1957" s="5">
        <v>42</v>
      </c>
      <c r="H1957" s="27">
        <v>2.3809523809519999</v>
      </c>
      <c r="I1957" s="14">
        <v>28.571428571428999</v>
      </c>
      <c r="J1957" s="14">
        <v>38.095238095238003</v>
      </c>
      <c r="K1957" s="14">
        <v>28.571428571428999</v>
      </c>
      <c r="L1957" s="23">
        <v>2.3809523809519999</v>
      </c>
    </row>
    <row r="1958" spans="5:12" ht="25" x14ac:dyDescent="0.3">
      <c r="E1958" s="3" t="s">
        <v>883</v>
      </c>
      <c r="F1958" s="4"/>
      <c r="G1958" s="5">
        <v>68</v>
      </c>
      <c r="H1958" s="27">
        <v>1.4705882352940001</v>
      </c>
      <c r="I1958" s="14">
        <v>29.411764705882</v>
      </c>
      <c r="J1958" s="14">
        <v>39.705882352941003</v>
      </c>
      <c r="K1958" s="14">
        <v>26.470588235293999</v>
      </c>
      <c r="L1958" s="23">
        <v>2.9411764705880001</v>
      </c>
    </row>
    <row r="1959" spans="5:12" x14ac:dyDescent="0.3">
      <c r="E1959" s="3" t="s">
        <v>884</v>
      </c>
      <c r="F1959" s="4"/>
      <c r="G1959" s="5">
        <v>109</v>
      </c>
      <c r="H1959" s="27">
        <v>3.669724770642</v>
      </c>
      <c r="I1959" s="14">
        <v>27.522935779817001</v>
      </c>
      <c r="J1959" s="14">
        <v>46.788990825688003</v>
      </c>
      <c r="K1959" s="14">
        <v>17.43119266055</v>
      </c>
      <c r="L1959" s="23">
        <v>4.5871559633030001</v>
      </c>
    </row>
    <row r="1960" spans="5:12" ht="25" x14ac:dyDescent="0.3">
      <c r="E1960" s="3" t="s">
        <v>885</v>
      </c>
      <c r="F1960" s="4"/>
      <c r="G1960" s="5">
        <v>19</v>
      </c>
      <c r="H1960" s="27">
        <v>10.526315789473999</v>
      </c>
      <c r="I1960" s="14">
        <v>36.842105263157997</v>
      </c>
      <c r="J1960" s="14">
        <v>42.105263157895003</v>
      </c>
      <c r="K1960" s="14">
        <v>10.526315789473999</v>
      </c>
      <c r="L1960" s="24">
        <v>0</v>
      </c>
    </row>
    <row r="1961" spans="5:12" ht="25" x14ac:dyDescent="0.3">
      <c r="E1961" s="3" t="s">
        <v>886</v>
      </c>
      <c r="F1961" s="4"/>
      <c r="G1961" s="5">
        <v>7</v>
      </c>
      <c r="H1961" s="30">
        <v>0</v>
      </c>
      <c r="I1961" s="14">
        <v>57.142857142856997</v>
      </c>
      <c r="J1961" s="16">
        <v>0</v>
      </c>
      <c r="K1961" s="14">
        <v>28.571428571428999</v>
      </c>
      <c r="L1961" s="23">
        <v>14.285714285714</v>
      </c>
    </row>
    <row r="1962" spans="5:12" x14ac:dyDescent="0.3">
      <c r="E1962" s="3" t="s">
        <v>887</v>
      </c>
      <c r="F1962" s="4"/>
      <c r="G1962" s="5">
        <v>2</v>
      </c>
      <c r="H1962" s="30">
        <v>0</v>
      </c>
      <c r="I1962" s="16">
        <v>0</v>
      </c>
      <c r="J1962" s="14">
        <v>50</v>
      </c>
      <c r="K1962" s="16">
        <v>0</v>
      </c>
      <c r="L1962" s="23">
        <v>50</v>
      </c>
    </row>
    <row r="1963" spans="5:12" ht="25" x14ac:dyDescent="0.3">
      <c r="E1963" s="3" t="s">
        <v>888</v>
      </c>
      <c r="F1963" s="4"/>
      <c r="G1963" s="5">
        <v>33</v>
      </c>
      <c r="H1963" s="27">
        <v>9.0909090909089993</v>
      </c>
      <c r="I1963" s="14">
        <v>54.545454545455001</v>
      </c>
      <c r="J1963" s="14">
        <v>33.333333333333002</v>
      </c>
      <c r="K1963" s="14">
        <v>3.0303030303030001</v>
      </c>
      <c r="L1963" s="24">
        <v>0</v>
      </c>
    </row>
    <row r="1964" spans="5:12" ht="25" x14ac:dyDescent="0.3">
      <c r="E1964" s="3" t="s">
        <v>889</v>
      </c>
      <c r="F1964" s="4"/>
      <c r="G1964" s="5">
        <v>62</v>
      </c>
      <c r="H1964" s="27">
        <v>11.290322580645</v>
      </c>
      <c r="I1964" s="14">
        <v>48.387096774193999</v>
      </c>
      <c r="J1964" s="14">
        <v>27.419354838709999</v>
      </c>
      <c r="K1964" s="14">
        <v>12.903225806451999</v>
      </c>
      <c r="L1964" s="24">
        <v>0</v>
      </c>
    </row>
    <row r="1965" spans="5:12" x14ac:dyDescent="0.3">
      <c r="E1965" s="3" t="s">
        <v>890</v>
      </c>
      <c r="F1965" s="4"/>
      <c r="G1965" s="5">
        <v>144</v>
      </c>
      <c r="H1965" s="27">
        <v>2.7777777777780002</v>
      </c>
      <c r="I1965" s="14">
        <v>57.638888888888999</v>
      </c>
      <c r="J1965" s="14">
        <v>29.861111111111001</v>
      </c>
      <c r="K1965" s="14">
        <v>7.6388888888890003</v>
      </c>
      <c r="L1965" s="23">
        <v>2.083333333333</v>
      </c>
    </row>
    <row r="1966" spans="5:12" ht="25" x14ac:dyDescent="0.3">
      <c r="E1966" s="3" t="s">
        <v>891</v>
      </c>
      <c r="F1966" s="4"/>
      <c r="G1966" s="5">
        <v>30</v>
      </c>
      <c r="H1966" s="27">
        <v>23.333333333333002</v>
      </c>
      <c r="I1966" s="14">
        <v>50</v>
      </c>
      <c r="J1966" s="14">
        <v>13.333333333333</v>
      </c>
      <c r="K1966" s="14">
        <v>10</v>
      </c>
      <c r="L1966" s="23">
        <v>3.333333333333</v>
      </c>
    </row>
    <row r="1967" spans="5:12" ht="25" x14ac:dyDescent="0.3">
      <c r="E1967" s="3" t="s">
        <v>892</v>
      </c>
      <c r="F1967" s="4"/>
      <c r="G1967" s="5">
        <v>8</v>
      </c>
      <c r="H1967" s="27">
        <v>37.5</v>
      </c>
      <c r="I1967" s="14">
        <v>50</v>
      </c>
      <c r="J1967" s="14">
        <v>12.5</v>
      </c>
      <c r="K1967" s="16">
        <v>0</v>
      </c>
      <c r="L1967" s="24">
        <v>0</v>
      </c>
    </row>
    <row r="1968" spans="5:12" ht="25" x14ac:dyDescent="0.3">
      <c r="E1968" s="3" t="s">
        <v>893</v>
      </c>
      <c r="F1968" s="4"/>
      <c r="G1968" s="5">
        <v>19</v>
      </c>
      <c r="H1968" s="27">
        <v>5.2631578947369997</v>
      </c>
      <c r="I1968" s="14">
        <v>36.842105263157997</v>
      </c>
      <c r="J1968" s="14">
        <v>42.105263157895003</v>
      </c>
      <c r="K1968" s="14">
        <v>5.2631578947369997</v>
      </c>
      <c r="L1968" s="23">
        <v>10.526315789473999</v>
      </c>
    </row>
    <row r="1969" spans="5:12" ht="25" x14ac:dyDescent="0.3">
      <c r="E1969" s="3" t="s">
        <v>894</v>
      </c>
      <c r="F1969" s="4"/>
      <c r="G1969" s="5">
        <v>180</v>
      </c>
      <c r="H1969" s="27">
        <v>6.666666666667</v>
      </c>
      <c r="I1969" s="14">
        <v>42.777777777777999</v>
      </c>
      <c r="J1969" s="14">
        <v>30</v>
      </c>
      <c r="K1969" s="14">
        <v>19.444444444443999</v>
      </c>
      <c r="L1969" s="23">
        <v>1.1111111111109999</v>
      </c>
    </row>
    <row r="1970" spans="5:12" ht="25" x14ac:dyDescent="0.3">
      <c r="E1970" s="3" t="s">
        <v>895</v>
      </c>
      <c r="F1970" s="4"/>
      <c r="G1970" s="5">
        <v>461</v>
      </c>
      <c r="H1970" s="27">
        <v>8.6767895878519994</v>
      </c>
      <c r="I1970" s="14">
        <v>52.711496746203998</v>
      </c>
      <c r="J1970" s="14">
        <v>27.114967462039001</v>
      </c>
      <c r="K1970" s="14">
        <v>8.6767895878519994</v>
      </c>
      <c r="L1970" s="23">
        <v>2.819956616052</v>
      </c>
    </row>
    <row r="1971" spans="5:12" x14ac:dyDescent="0.3">
      <c r="E1971" s="3" t="s">
        <v>896</v>
      </c>
      <c r="F1971" s="4"/>
      <c r="G1971" s="5">
        <v>961</v>
      </c>
      <c r="H1971" s="27">
        <v>10.509885535900001</v>
      </c>
      <c r="I1971" s="14">
        <v>48.178980228927998</v>
      </c>
      <c r="J1971" s="14">
        <v>30.697190426639001</v>
      </c>
      <c r="K1971" s="14">
        <v>7.1800208116549999</v>
      </c>
      <c r="L1971" s="23">
        <v>3.4339229968780001</v>
      </c>
    </row>
    <row r="1972" spans="5:12" ht="25" x14ac:dyDescent="0.3">
      <c r="E1972" s="3" t="s">
        <v>897</v>
      </c>
      <c r="F1972" s="4"/>
      <c r="G1972" s="5">
        <v>440</v>
      </c>
      <c r="H1972" s="27">
        <v>17.045454545455001</v>
      </c>
      <c r="I1972" s="14">
        <v>51.136363636364003</v>
      </c>
      <c r="J1972" s="14">
        <v>23.863636363636001</v>
      </c>
      <c r="K1972" s="14">
        <v>4.7727272727269998</v>
      </c>
      <c r="L1972" s="23">
        <v>3.181818181818</v>
      </c>
    </row>
    <row r="1973" spans="5:12" ht="25" x14ac:dyDescent="0.3">
      <c r="E1973" s="3" t="s">
        <v>898</v>
      </c>
      <c r="F1973" s="4"/>
      <c r="G1973" s="5">
        <v>92</v>
      </c>
      <c r="H1973" s="27">
        <v>26.086956521739001</v>
      </c>
      <c r="I1973" s="14">
        <v>53.260869565217</v>
      </c>
      <c r="J1973" s="14">
        <v>18.478260869564998</v>
      </c>
      <c r="K1973" s="16">
        <v>0</v>
      </c>
      <c r="L1973" s="23">
        <v>2.1739130434780001</v>
      </c>
    </row>
    <row r="1974" spans="5:12" ht="25" x14ac:dyDescent="0.3">
      <c r="E1974" s="3" t="s">
        <v>899</v>
      </c>
      <c r="F1974" s="4"/>
      <c r="G1974" s="5">
        <v>8</v>
      </c>
      <c r="H1974" s="27">
        <v>25</v>
      </c>
      <c r="I1974" s="14">
        <v>62.5</v>
      </c>
      <c r="J1974" s="14">
        <v>12.5</v>
      </c>
      <c r="K1974" s="16">
        <v>0</v>
      </c>
      <c r="L1974" s="24">
        <v>0</v>
      </c>
    </row>
    <row r="1975" spans="5:12" ht="25" x14ac:dyDescent="0.3">
      <c r="E1975" s="3" t="s">
        <v>900</v>
      </c>
      <c r="F1975" s="4"/>
      <c r="G1975" s="5">
        <v>500</v>
      </c>
      <c r="H1975" s="27">
        <v>6.2</v>
      </c>
      <c r="I1975" s="14">
        <v>47.2</v>
      </c>
      <c r="J1975" s="14">
        <v>31.8</v>
      </c>
      <c r="K1975" s="14">
        <v>13.2</v>
      </c>
      <c r="L1975" s="23">
        <v>1.6</v>
      </c>
    </row>
    <row r="1976" spans="5:12" ht="25" x14ac:dyDescent="0.3">
      <c r="E1976" s="3" t="s">
        <v>901</v>
      </c>
      <c r="F1976" s="4"/>
      <c r="G1976" s="5">
        <v>1531</v>
      </c>
      <c r="H1976" s="27">
        <v>9.6015676028740007</v>
      </c>
      <c r="I1976" s="14">
        <v>48.856956237753003</v>
      </c>
      <c r="J1976" s="14">
        <v>29.131286740692001</v>
      </c>
      <c r="K1976" s="14">
        <v>10.124101894187</v>
      </c>
      <c r="L1976" s="23">
        <v>2.286087524494</v>
      </c>
    </row>
    <row r="1977" spans="5:12" x14ac:dyDescent="0.3">
      <c r="E1977" s="3" t="s">
        <v>902</v>
      </c>
      <c r="F1977" s="4"/>
      <c r="G1977" s="5">
        <v>2275</v>
      </c>
      <c r="H1977" s="27">
        <v>12.967032967032999</v>
      </c>
      <c r="I1977" s="14">
        <v>51.076923076923002</v>
      </c>
      <c r="J1977" s="14">
        <v>24</v>
      </c>
      <c r="K1977" s="14">
        <v>8.2637362637359999</v>
      </c>
      <c r="L1977" s="23">
        <v>3.6923076923079998</v>
      </c>
    </row>
    <row r="1978" spans="5:12" ht="25" x14ac:dyDescent="0.3">
      <c r="E1978" s="3" t="s">
        <v>903</v>
      </c>
      <c r="F1978" s="4"/>
      <c r="G1978" s="5">
        <v>824</v>
      </c>
      <c r="H1978" s="27">
        <v>22.451456310680001</v>
      </c>
      <c r="I1978" s="14">
        <v>50</v>
      </c>
      <c r="J1978" s="14">
        <v>18.203883495145998</v>
      </c>
      <c r="K1978" s="14">
        <v>5.8252427184469999</v>
      </c>
      <c r="L1978" s="23">
        <v>3.5194174757279999</v>
      </c>
    </row>
    <row r="1979" spans="5:12" ht="25" x14ac:dyDescent="0.3">
      <c r="E1979" s="3" t="s">
        <v>904</v>
      </c>
      <c r="F1979" s="4"/>
      <c r="G1979" s="5">
        <v>170</v>
      </c>
      <c r="H1979" s="27">
        <v>35.882352941176002</v>
      </c>
      <c r="I1979" s="14">
        <v>48.235294117647001</v>
      </c>
      <c r="J1979" s="14">
        <v>10.588235294118</v>
      </c>
      <c r="K1979" s="14">
        <v>1.764705882353</v>
      </c>
      <c r="L1979" s="23">
        <v>3.5294117647059999</v>
      </c>
    </row>
    <row r="1980" spans="5:12" ht="25" x14ac:dyDescent="0.3">
      <c r="E1980" s="3" t="s">
        <v>905</v>
      </c>
      <c r="F1980" s="4"/>
      <c r="G1980" s="5">
        <v>16</v>
      </c>
      <c r="H1980" s="27">
        <v>18.75</v>
      </c>
      <c r="I1980" s="14">
        <v>43.75</v>
      </c>
      <c r="J1980" s="14">
        <v>25</v>
      </c>
      <c r="K1980" s="16">
        <v>0</v>
      </c>
      <c r="L1980" s="23">
        <v>12.5</v>
      </c>
    </row>
    <row r="1981" spans="5:12" ht="25" x14ac:dyDescent="0.3">
      <c r="E1981" s="3" t="s">
        <v>906</v>
      </c>
      <c r="F1981" s="4"/>
      <c r="G1981" s="5">
        <v>925</v>
      </c>
      <c r="H1981" s="27">
        <v>7.783783783784</v>
      </c>
      <c r="I1981" s="14">
        <v>35.135135135135002</v>
      </c>
      <c r="J1981" s="14">
        <v>35.243243243243001</v>
      </c>
      <c r="K1981" s="14">
        <v>19.567567567567998</v>
      </c>
      <c r="L1981" s="23">
        <v>2.2702702702700002</v>
      </c>
    </row>
    <row r="1982" spans="5:12" ht="25" x14ac:dyDescent="0.3">
      <c r="E1982" s="3" t="s">
        <v>907</v>
      </c>
      <c r="F1982" s="4"/>
      <c r="G1982" s="5">
        <v>2452</v>
      </c>
      <c r="H1982" s="27">
        <v>7.8303425774880004</v>
      </c>
      <c r="I1982" s="14">
        <v>46.778140293638003</v>
      </c>
      <c r="J1982" s="14">
        <v>30.464926590537999</v>
      </c>
      <c r="K1982" s="14">
        <v>12.234910277325</v>
      </c>
      <c r="L1982" s="23">
        <v>2.6916802610110002</v>
      </c>
    </row>
    <row r="1983" spans="5:12" x14ac:dyDescent="0.3">
      <c r="E1983" s="3" t="s">
        <v>908</v>
      </c>
      <c r="F1983" s="4"/>
      <c r="G1983" s="5">
        <v>4259</v>
      </c>
      <c r="H1983" s="27">
        <v>10.096266729279</v>
      </c>
      <c r="I1983" s="14">
        <v>49.354308523127003</v>
      </c>
      <c r="J1983" s="14">
        <v>26.649448227282999</v>
      </c>
      <c r="K1983" s="14">
        <v>8.6405259450580001</v>
      </c>
      <c r="L1983" s="23">
        <v>5.259450575252</v>
      </c>
    </row>
    <row r="1984" spans="5:12" ht="25" x14ac:dyDescent="0.3">
      <c r="E1984" s="3" t="s">
        <v>909</v>
      </c>
      <c r="F1984" s="4"/>
      <c r="G1984" s="5">
        <v>1167</v>
      </c>
      <c r="H1984" s="27">
        <v>18.251928020566002</v>
      </c>
      <c r="I1984" s="14">
        <v>52.699228791773997</v>
      </c>
      <c r="J1984" s="14">
        <v>19.880034275920998</v>
      </c>
      <c r="K1984" s="14">
        <v>4.7986289631529999</v>
      </c>
      <c r="L1984" s="23">
        <v>4.3701799485860002</v>
      </c>
    </row>
    <row r="1985" spans="5:12" ht="25" x14ac:dyDescent="0.3">
      <c r="E1985" s="3" t="s">
        <v>910</v>
      </c>
      <c r="F1985" s="4"/>
      <c r="G1985" s="5">
        <v>272</v>
      </c>
      <c r="H1985" s="27">
        <v>35.294117647058997</v>
      </c>
      <c r="I1985" s="14">
        <v>41.544117647058997</v>
      </c>
      <c r="J1985" s="14">
        <v>13.235294117646999</v>
      </c>
      <c r="K1985" s="14">
        <v>4.7794117647060004</v>
      </c>
      <c r="L1985" s="23">
        <v>5.147058823529</v>
      </c>
    </row>
    <row r="1986" spans="5:12" ht="25" x14ac:dyDescent="0.3">
      <c r="E1986" s="3" t="s">
        <v>911</v>
      </c>
      <c r="F1986" s="4"/>
      <c r="G1986" s="5">
        <v>45</v>
      </c>
      <c r="H1986" s="27">
        <v>11.111111111111001</v>
      </c>
      <c r="I1986" s="14">
        <v>35.555555555555998</v>
      </c>
      <c r="J1986" s="14">
        <v>13.333333333333</v>
      </c>
      <c r="K1986" s="14">
        <v>8.8888888888889994</v>
      </c>
      <c r="L1986" s="23">
        <v>31.111111111111001</v>
      </c>
    </row>
    <row r="1987" spans="5:12" ht="25" x14ac:dyDescent="0.3">
      <c r="E1987" s="3" t="s">
        <v>912</v>
      </c>
      <c r="F1987" s="4"/>
      <c r="G1987" s="5">
        <v>898</v>
      </c>
      <c r="H1987" s="27">
        <v>5.5679287305120004</v>
      </c>
      <c r="I1987" s="14">
        <v>39.198218262806002</v>
      </c>
      <c r="J1987" s="14">
        <v>35.412026726058002</v>
      </c>
      <c r="K1987" s="14">
        <v>17.483296213808</v>
      </c>
      <c r="L1987" s="23">
        <v>2.3385300668150002</v>
      </c>
    </row>
    <row r="1988" spans="5:12" ht="25" x14ac:dyDescent="0.3">
      <c r="E1988" s="3" t="s">
        <v>913</v>
      </c>
      <c r="F1988" s="4"/>
      <c r="G1988" s="5">
        <v>2158</v>
      </c>
      <c r="H1988" s="27">
        <v>6.7655236329940003</v>
      </c>
      <c r="I1988" s="14">
        <v>43.790546802595003</v>
      </c>
      <c r="J1988" s="14">
        <v>35.078776645041998</v>
      </c>
      <c r="K1988" s="14">
        <v>11.77015755329</v>
      </c>
      <c r="L1988" s="23">
        <v>2.59499536608</v>
      </c>
    </row>
    <row r="1989" spans="5:12" x14ac:dyDescent="0.3">
      <c r="E1989" s="3" t="s">
        <v>914</v>
      </c>
      <c r="F1989" s="4"/>
      <c r="G1989" s="5">
        <v>3680</v>
      </c>
      <c r="H1989" s="27">
        <v>10.135869565217</v>
      </c>
      <c r="I1989" s="14">
        <v>44.646739130435002</v>
      </c>
      <c r="J1989" s="14">
        <v>29.891304347826001</v>
      </c>
      <c r="K1989" s="14">
        <v>8.9402173913039995</v>
      </c>
      <c r="L1989" s="23">
        <v>6.3858695652169999</v>
      </c>
    </row>
    <row r="1990" spans="5:12" ht="25" x14ac:dyDescent="0.3">
      <c r="E1990" s="3" t="s">
        <v>915</v>
      </c>
      <c r="F1990" s="4"/>
      <c r="G1990" s="5">
        <v>950</v>
      </c>
      <c r="H1990" s="27">
        <v>16.421052631578998</v>
      </c>
      <c r="I1990" s="14">
        <v>49.473684210526002</v>
      </c>
      <c r="J1990" s="14">
        <v>21.052631578947</v>
      </c>
      <c r="K1990" s="14">
        <v>6.4210526315790002</v>
      </c>
      <c r="L1990" s="23">
        <v>6.6315789473680002</v>
      </c>
    </row>
    <row r="1991" spans="5:12" ht="25" x14ac:dyDescent="0.3">
      <c r="E1991" s="3" t="s">
        <v>916</v>
      </c>
      <c r="F1991" s="4"/>
      <c r="G1991" s="5">
        <v>237</v>
      </c>
      <c r="H1991" s="27">
        <v>29.535864978903</v>
      </c>
      <c r="I1991" s="14">
        <v>44.303797468353999</v>
      </c>
      <c r="J1991" s="14">
        <v>15.189873417722</v>
      </c>
      <c r="K1991" s="14">
        <v>3.7974683544299999</v>
      </c>
      <c r="L1991" s="23">
        <v>7.1729957805910001</v>
      </c>
    </row>
    <row r="1992" spans="5:12" ht="25" x14ac:dyDescent="0.3">
      <c r="E1992" s="3" t="s">
        <v>917</v>
      </c>
      <c r="F1992" s="4"/>
      <c r="G1992" s="5">
        <v>30</v>
      </c>
      <c r="H1992" s="27">
        <v>6.666666666667</v>
      </c>
      <c r="I1992" s="14">
        <v>30</v>
      </c>
      <c r="J1992" s="14">
        <v>20</v>
      </c>
      <c r="K1992" s="14">
        <v>6.666666666667</v>
      </c>
      <c r="L1992" s="23">
        <v>36.666666666666998</v>
      </c>
    </row>
    <row r="1993" spans="5:12" ht="25" x14ac:dyDescent="0.3">
      <c r="E1993" s="3" t="s">
        <v>918</v>
      </c>
      <c r="F1993" s="4"/>
      <c r="G1993" s="5">
        <v>441</v>
      </c>
      <c r="H1993" s="27">
        <v>2.947845804989</v>
      </c>
      <c r="I1993" s="14">
        <v>30.385487528344999</v>
      </c>
      <c r="J1993" s="14">
        <v>39.455782312925002</v>
      </c>
      <c r="K1993" s="14">
        <v>24.263038548752998</v>
      </c>
      <c r="L1993" s="23">
        <v>2.947845804989</v>
      </c>
    </row>
    <row r="1994" spans="5:12" ht="25" x14ac:dyDescent="0.3">
      <c r="E1994" s="3" t="s">
        <v>919</v>
      </c>
      <c r="F1994" s="4"/>
      <c r="G1994" s="5">
        <v>809</v>
      </c>
      <c r="H1994" s="27">
        <v>4.8207663782449997</v>
      </c>
      <c r="I1994" s="14">
        <v>38.813349814585997</v>
      </c>
      <c r="J1994" s="14">
        <v>37.700865265760001</v>
      </c>
      <c r="K1994" s="14">
        <v>15.203955500617999</v>
      </c>
      <c r="L1994" s="23">
        <v>3.4610630407910001</v>
      </c>
    </row>
    <row r="1995" spans="5:12" x14ac:dyDescent="0.3">
      <c r="E1995" s="3" t="s">
        <v>920</v>
      </c>
      <c r="F1995" s="4"/>
      <c r="G1995" s="5">
        <v>1306</v>
      </c>
      <c r="H1995" s="27">
        <v>6.66156202144</v>
      </c>
      <c r="I1995" s="14">
        <v>40.811638591117998</v>
      </c>
      <c r="J1995" s="14">
        <v>33.307810107198002</v>
      </c>
      <c r="K1995" s="14">
        <v>13.705972434915999</v>
      </c>
      <c r="L1995" s="23">
        <v>5.513016845329</v>
      </c>
    </row>
    <row r="1996" spans="5:12" ht="25" x14ac:dyDescent="0.3">
      <c r="E1996" s="3" t="s">
        <v>921</v>
      </c>
      <c r="F1996" s="4"/>
      <c r="G1996" s="5">
        <v>266</v>
      </c>
      <c r="H1996" s="27">
        <v>15.413533834586</v>
      </c>
      <c r="I1996" s="14">
        <v>43.984962406015001</v>
      </c>
      <c r="J1996" s="14">
        <v>24.812030075188002</v>
      </c>
      <c r="K1996" s="14">
        <v>8.2706766917289993</v>
      </c>
      <c r="L1996" s="23">
        <v>7.5187969924809996</v>
      </c>
    </row>
    <row r="1997" spans="5:12" ht="25" x14ac:dyDescent="0.3">
      <c r="E1997" s="3" t="s">
        <v>922</v>
      </c>
      <c r="F1997" s="4"/>
      <c r="G1997" s="5">
        <v>56</v>
      </c>
      <c r="H1997" s="27">
        <v>26.785714285714</v>
      </c>
      <c r="I1997" s="14">
        <v>42.857142857143003</v>
      </c>
      <c r="J1997" s="14">
        <v>14.285714285714</v>
      </c>
      <c r="K1997" s="14">
        <v>5.3571428571429998</v>
      </c>
      <c r="L1997" s="23">
        <v>10.714285714286</v>
      </c>
    </row>
    <row r="1998" spans="5:12" ht="25" x14ac:dyDescent="0.3">
      <c r="E1998" s="3" t="s">
        <v>923</v>
      </c>
      <c r="F1998" s="4"/>
      <c r="G1998" s="5">
        <v>8</v>
      </c>
      <c r="H1998" s="30">
        <v>0</v>
      </c>
      <c r="I1998" s="14">
        <v>12.5</v>
      </c>
      <c r="J1998" s="14">
        <v>12.5</v>
      </c>
      <c r="K1998" s="16">
        <v>0</v>
      </c>
      <c r="L1998" s="23">
        <v>75</v>
      </c>
    </row>
    <row r="1999" spans="5:12" ht="25" x14ac:dyDescent="0.3">
      <c r="E1999" s="3" t="s">
        <v>924</v>
      </c>
      <c r="F1999" s="4"/>
      <c r="G1999" s="5">
        <v>185</v>
      </c>
      <c r="H1999" s="27">
        <v>1.0810810810810001</v>
      </c>
      <c r="I1999" s="14">
        <v>24.324324324323999</v>
      </c>
      <c r="J1999" s="14">
        <v>47.027027027027003</v>
      </c>
      <c r="K1999" s="14">
        <v>24.864864864865002</v>
      </c>
      <c r="L1999" s="23">
        <v>2.7027027027030002</v>
      </c>
    </row>
    <row r="2000" spans="5:12" ht="25" x14ac:dyDescent="0.3">
      <c r="E2000" s="3" t="s">
        <v>925</v>
      </c>
      <c r="F2000" s="4"/>
      <c r="G2000" s="5">
        <v>277</v>
      </c>
      <c r="H2000" s="27">
        <v>3.9711191335740001</v>
      </c>
      <c r="I2000" s="14">
        <v>33.574007220216998</v>
      </c>
      <c r="J2000" s="14">
        <v>41.877256317689998</v>
      </c>
      <c r="K2000" s="14">
        <v>16.245487364620999</v>
      </c>
      <c r="L2000" s="23">
        <v>4.3321299638989998</v>
      </c>
    </row>
    <row r="2001" spans="5:12" x14ac:dyDescent="0.3">
      <c r="E2001" s="3" t="s">
        <v>926</v>
      </c>
      <c r="F2001" s="4"/>
      <c r="G2001" s="5">
        <v>373</v>
      </c>
      <c r="H2001" s="27">
        <v>3.753351206434</v>
      </c>
      <c r="I2001" s="14">
        <v>32.171581769436997</v>
      </c>
      <c r="J2001" s="14">
        <v>44.235924932975998</v>
      </c>
      <c r="K2001" s="14">
        <v>15.013404825737</v>
      </c>
      <c r="L2001" s="23">
        <v>4.8257372654159996</v>
      </c>
    </row>
    <row r="2002" spans="5:12" ht="25" x14ac:dyDescent="0.3">
      <c r="E2002" s="3" t="s">
        <v>927</v>
      </c>
      <c r="F2002" s="4"/>
      <c r="G2002" s="5">
        <v>52</v>
      </c>
      <c r="H2002" s="27">
        <v>17.307692307692001</v>
      </c>
      <c r="I2002" s="14">
        <v>34.615384615384997</v>
      </c>
      <c r="J2002" s="14">
        <v>30.769230769231001</v>
      </c>
      <c r="K2002" s="14">
        <v>11.538461538462</v>
      </c>
      <c r="L2002" s="23">
        <v>5.7692307692310001</v>
      </c>
    </row>
    <row r="2003" spans="5:12" ht="25" x14ac:dyDescent="0.3">
      <c r="E2003" s="3" t="s">
        <v>928</v>
      </c>
      <c r="F2003" s="4"/>
      <c r="G2003" s="5">
        <v>7</v>
      </c>
      <c r="H2003" s="30">
        <v>0</v>
      </c>
      <c r="I2003" s="14">
        <v>85.714285714286007</v>
      </c>
      <c r="J2003" s="14">
        <v>14.285714285714</v>
      </c>
      <c r="K2003" s="16">
        <v>0</v>
      </c>
      <c r="L2003" s="24">
        <v>0</v>
      </c>
    </row>
    <row r="2004" spans="5:12" ht="25" x14ac:dyDescent="0.3">
      <c r="E2004" s="3" t="s">
        <v>929</v>
      </c>
      <c r="F2004" s="4"/>
      <c r="G2004" s="5">
        <v>3</v>
      </c>
      <c r="H2004" s="27">
        <v>33.333333333333002</v>
      </c>
      <c r="I2004" s="14">
        <v>33.333333333333002</v>
      </c>
      <c r="J2004" s="16">
        <v>0</v>
      </c>
      <c r="K2004" s="16">
        <v>0</v>
      </c>
      <c r="L2004" s="23">
        <v>33.333333333333002</v>
      </c>
    </row>
    <row r="2005" spans="5:12" ht="25" x14ac:dyDescent="0.3">
      <c r="E2005" s="3" t="s">
        <v>930</v>
      </c>
      <c r="F2005" s="4"/>
      <c r="G2005" s="5">
        <v>31</v>
      </c>
      <c r="H2005" s="27">
        <v>6.4516129032259997</v>
      </c>
      <c r="I2005" s="14">
        <v>25.806451612903</v>
      </c>
      <c r="J2005" s="14">
        <v>41.935483870968</v>
      </c>
      <c r="K2005" s="14">
        <v>22.580645161290001</v>
      </c>
      <c r="L2005" s="23">
        <v>3.2258064516129998</v>
      </c>
    </row>
    <row r="2006" spans="5:12" ht="25" x14ac:dyDescent="0.3">
      <c r="E2006" s="3" t="s">
        <v>931</v>
      </c>
      <c r="F2006" s="4"/>
      <c r="G2006" s="5">
        <v>30</v>
      </c>
      <c r="H2006" s="27">
        <v>3.333333333333</v>
      </c>
      <c r="I2006" s="14">
        <v>26.666666666666998</v>
      </c>
      <c r="J2006" s="14">
        <v>50</v>
      </c>
      <c r="K2006" s="14">
        <v>16.666666666666998</v>
      </c>
      <c r="L2006" s="23">
        <v>3.333333333333</v>
      </c>
    </row>
    <row r="2007" spans="5:12" x14ac:dyDescent="0.3">
      <c r="E2007" s="3" t="s">
        <v>932</v>
      </c>
      <c r="F2007" s="4"/>
      <c r="G2007" s="5">
        <v>61</v>
      </c>
      <c r="H2007" s="30">
        <v>0</v>
      </c>
      <c r="I2007" s="14">
        <v>31.147540983607001</v>
      </c>
      <c r="J2007" s="14">
        <v>39.344262295081997</v>
      </c>
      <c r="K2007" s="14">
        <v>22.950819672131001</v>
      </c>
      <c r="L2007" s="23">
        <v>6.5573770491800003</v>
      </c>
    </row>
    <row r="2008" spans="5:12" ht="25" x14ac:dyDescent="0.3">
      <c r="E2008" s="3" t="s">
        <v>933</v>
      </c>
      <c r="F2008" s="4"/>
      <c r="G2008" s="5">
        <v>8</v>
      </c>
      <c r="H2008" s="30">
        <v>0</v>
      </c>
      <c r="I2008" s="14">
        <v>50</v>
      </c>
      <c r="J2008" s="14">
        <v>37.5</v>
      </c>
      <c r="K2008" s="14">
        <v>12.5</v>
      </c>
      <c r="L2008" s="24">
        <v>0</v>
      </c>
    </row>
    <row r="2009" spans="5:12" ht="25" x14ac:dyDescent="0.3">
      <c r="E2009" s="3" t="s">
        <v>934</v>
      </c>
      <c r="F2009" s="4"/>
      <c r="G2009" s="5">
        <v>3</v>
      </c>
      <c r="H2009" s="27">
        <v>33.333333333333002</v>
      </c>
      <c r="I2009" s="16">
        <v>0</v>
      </c>
      <c r="J2009" s="14">
        <v>33.333333333333002</v>
      </c>
      <c r="K2009" s="14">
        <v>33.333333333333002</v>
      </c>
      <c r="L2009" s="24">
        <v>0</v>
      </c>
    </row>
    <row r="2010" spans="5:12" x14ac:dyDescent="0.3">
      <c r="E2010" s="3" t="s">
        <v>935</v>
      </c>
      <c r="F2010" s="4"/>
      <c r="G2010" s="5">
        <v>2</v>
      </c>
      <c r="H2010" s="30">
        <v>0</v>
      </c>
      <c r="I2010" s="16">
        <v>0</v>
      </c>
      <c r="J2010" s="14">
        <v>50</v>
      </c>
      <c r="K2010" s="16">
        <v>0</v>
      </c>
      <c r="L2010" s="23">
        <v>50</v>
      </c>
    </row>
    <row r="2011" spans="5:12" ht="25" x14ac:dyDescent="0.3">
      <c r="E2011" s="3" t="s">
        <v>936</v>
      </c>
      <c r="F2011" s="4"/>
      <c r="G2011" s="5">
        <v>1</v>
      </c>
      <c r="H2011" s="30">
        <v>0</v>
      </c>
      <c r="I2011" s="16">
        <v>0</v>
      </c>
      <c r="J2011" s="16">
        <v>0</v>
      </c>
      <c r="K2011" s="14">
        <v>100</v>
      </c>
      <c r="L2011" s="24">
        <v>0</v>
      </c>
    </row>
    <row r="2012" spans="5:12" ht="25" x14ac:dyDescent="0.3">
      <c r="E2012" s="3" t="s">
        <v>937</v>
      </c>
      <c r="F2012" s="4"/>
      <c r="G2012" s="5">
        <v>1</v>
      </c>
      <c r="H2012" s="27">
        <v>100</v>
      </c>
      <c r="I2012" s="16">
        <v>0</v>
      </c>
      <c r="J2012" s="16">
        <v>0</v>
      </c>
      <c r="K2012" s="16">
        <v>0</v>
      </c>
      <c r="L2012" s="24">
        <v>0</v>
      </c>
    </row>
    <row r="2013" spans="5:12" x14ac:dyDescent="0.3">
      <c r="E2013" s="3" t="s">
        <v>938</v>
      </c>
      <c r="F2013" s="4"/>
      <c r="G2013" s="5">
        <v>6</v>
      </c>
      <c r="H2013" s="27">
        <v>16.666666666666998</v>
      </c>
      <c r="I2013" s="14">
        <v>66.666666666666998</v>
      </c>
      <c r="J2013" s="14">
        <v>16.666666666666998</v>
      </c>
      <c r="K2013" s="16">
        <v>0</v>
      </c>
      <c r="L2013" s="24">
        <v>0</v>
      </c>
    </row>
    <row r="2014" spans="5:12" ht="25" x14ac:dyDescent="0.3">
      <c r="E2014" s="3" t="s">
        <v>939</v>
      </c>
      <c r="F2014" s="4"/>
      <c r="G2014" s="5">
        <v>1</v>
      </c>
      <c r="H2014" s="30">
        <v>0</v>
      </c>
      <c r="I2014" s="14">
        <v>100</v>
      </c>
      <c r="J2014" s="16">
        <v>0</v>
      </c>
      <c r="K2014" s="16">
        <v>0</v>
      </c>
      <c r="L2014" s="24">
        <v>0</v>
      </c>
    </row>
    <row r="2015" spans="5:12" ht="25" x14ac:dyDescent="0.3">
      <c r="E2015" s="3" t="s">
        <v>940</v>
      </c>
      <c r="F2015" s="4"/>
      <c r="G2015" s="5">
        <v>0</v>
      </c>
      <c r="H2015" s="30">
        <v>0</v>
      </c>
      <c r="I2015" s="16">
        <v>0</v>
      </c>
      <c r="J2015" s="16">
        <v>0</v>
      </c>
      <c r="K2015" s="16">
        <v>0</v>
      </c>
      <c r="L2015" s="24">
        <v>0</v>
      </c>
    </row>
    <row r="2016" spans="5:12" ht="25" x14ac:dyDescent="0.3">
      <c r="E2016" s="3" t="s">
        <v>941</v>
      </c>
      <c r="F2016" s="4"/>
      <c r="G2016" s="5">
        <v>3</v>
      </c>
      <c r="H2016" s="27">
        <v>33.333333333333002</v>
      </c>
      <c r="I2016" s="16">
        <v>0</v>
      </c>
      <c r="J2016" s="14">
        <v>33.333333333333002</v>
      </c>
      <c r="K2016" s="16">
        <v>0</v>
      </c>
      <c r="L2016" s="23">
        <v>33.333333333333002</v>
      </c>
    </row>
    <row r="2017" spans="5:12" ht="25" x14ac:dyDescent="0.3">
      <c r="E2017" s="3" t="s">
        <v>942</v>
      </c>
      <c r="F2017" s="4"/>
      <c r="G2017" s="5">
        <v>2</v>
      </c>
      <c r="H2017" s="30">
        <v>0</v>
      </c>
      <c r="I2017" s="14">
        <v>100</v>
      </c>
      <c r="J2017" s="16">
        <v>0</v>
      </c>
      <c r="K2017" s="16">
        <v>0</v>
      </c>
      <c r="L2017" s="24">
        <v>0</v>
      </c>
    </row>
    <row r="2018" spans="5:12" ht="25" x14ac:dyDescent="0.3">
      <c r="E2018" s="3" t="s">
        <v>943</v>
      </c>
      <c r="F2018" s="4"/>
      <c r="G2018" s="5">
        <v>8</v>
      </c>
      <c r="H2018" s="27">
        <v>12.5</v>
      </c>
      <c r="I2018" s="14">
        <v>50</v>
      </c>
      <c r="J2018" s="14">
        <v>12.5</v>
      </c>
      <c r="K2018" s="16">
        <v>0</v>
      </c>
      <c r="L2018" s="23">
        <v>25</v>
      </c>
    </row>
    <row r="2019" spans="5:12" x14ac:dyDescent="0.3">
      <c r="E2019" s="3" t="s">
        <v>944</v>
      </c>
      <c r="F2019" s="4"/>
      <c r="G2019" s="5">
        <v>21</v>
      </c>
      <c r="H2019" s="27">
        <v>19.047619047619001</v>
      </c>
      <c r="I2019" s="14">
        <v>47.619047619047997</v>
      </c>
      <c r="J2019" s="14">
        <v>14.285714285714</v>
      </c>
      <c r="K2019" s="14">
        <v>9.5238095238099998</v>
      </c>
      <c r="L2019" s="23">
        <v>9.5238095238099998</v>
      </c>
    </row>
    <row r="2020" spans="5:12" ht="25" x14ac:dyDescent="0.3">
      <c r="E2020" s="3" t="s">
        <v>945</v>
      </c>
      <c r="F2020" s="4"/>
      <c r="G2020" s="5">
        <v>19</v>
      </c>
      <c r="H2020" s="27">
        <v>21.052631578947</v>
      </c>
      <c r="I2020" s="14">
        <v>47.368421052632002</v>
      </c>
      <c r="J2020" s="14">
        <v>15.789473684211</v>
      </c>
      <c r="K2020" s="14">
        <v>5.2631578947369997</v>
      </c>
      <c r="L2020" s="23">
        <v>10.526315789473999</v>
      </c>
    </row>
    <row r="2021" spans="5:12" ht="25" x14ac:dyDescent="0.3">
      <c r="E2021" s="3" t="s">
        <v>946</v>
      </c>
      <c r="F2021" s="4"/>
      <c r="G2021" s="5">
        <v>4</v>
      </c>
      <c r="H2021" s="27">
        <v>25</v>
      </c>
      <c r="I2021" s="14">
        <v>25</v>
      </c>
      <c r="J2021" s="14">
        <v>25</v>
      </c>
      <c r="K2021" s="16">
        <v>0</v>
      </c>
      <c r="L2021" s="23">
        <v>25</v>
      </c>
    </row>
    <row r="2022" spans="5:12" ht="25" x14ac:dyDescent="0.3">
      <c r="E2022" s="3" t="s">
        <v>947</v>
      </c>
      <c r="F2022" s="4"/>
      <c r="G2022" s="5">
        <v>0</v>
      </c>
      <c r="H2022" s="30">
        <v>0</v>
      </c>
      <c r="I2022" s="16">
        <v>0</v>
      </c>
      <c r="J2022" s="16">
        <v>0</v>
      </c>
      <c r="K2022" s="16">
        <v>0</v>
      </c>
      <c r="L2022" s="24">
        <v>0</v>
      </c>
    </row>
    <row r="2023" spans="5:12" ht="25" x14ac:dyDescent="0.3">
      <c r="E2023" s="3" t="s">
        <v>948</v>
      </c>
      <c r="F2023" s="4"/>
      <c r="G2023" s="5">
        <v>7</v>
      </c>
      <c r="H2023" s="27">
        <v>28.571428571428999</v>
      </c>
      <c r="I2023" s="14">
        <v>42.857142857143003</v>
      </c>
      <c r="J2023" s="14">
        <v>14.285714285714</v>
      </c>
      <c r="K2023" s="16">
        <v>0</v>
      </c>
      <c r="L2023" s="23">
        <v>14.285714285714</v>
      </c>
    </row>
    <row r="2024" spans="5:12" ht="25" x14ac:dyDescent="0.3">
      <c r="E2024" s="3" t="s">
        <v>949</v>
      </c>
      <c r="F2024" s="4"/>
      <c r="G2024" s="5">
        <v>13</v>
      </c>
      <c r="H2024" s="27">
        <v>15.384615384615</v>
      </c>
      <c r="I2024" s="14">
        <v>46.153846153845997</v>
      </c>
      <c r="J2024" s="14">
        <v>15.384615384615</v>
      </c>
      <c r="K2024" s="16">
        <v>0</v>
      </c>
      <c r="L2024" s="23">
        <v>23.076923076922998</v>
      </c>
    </row>
    <row r="2025" spans="5:12" x14ac:dyDescent="0.3">
      <c r="E2025" s="3" t="s">
        <v>950</v>
      </c>
      <c r="F2025" s="4"/>
      <c r="G2025" s="5">
        <v>38</v>
      </c>
      <c r="H2025" s="27">
        <v>23.684210526316001</v>
      </c>
      <c r="I2025" s="14">
        <v>47.368421052632002</v>
      </c>
      <c r="J2025" s="14">
        <v>15.789473684211</v>
      </c>
      <c r="K2025" s="14">
        <v>5.2631578947369997</v>
      </c>
      <c r="L2025" s="23">
        <v>7.8947368421049999</v>
      </c>
    </row>
    <row r="2026" spans="5:12" ht="25" x14ac:dyDescent="0.3">
      <c r="E2026" s="3" t="s">
        <v>951</v>
      </c>
      <c r="F2026" s="4"/>
      <c r="G2026" s="5">
        <v>17</v>
      </c>
      <c r="H2026" s="27">
        <v>41.176470588234999</v>
      </c>
      <c r="I2026" s="14">
        <v>35.294117647058997</v>
      </c>
      <c r="J2026" s="14">
        <v>17.647058823529001</v>
      </c>
      <c r="K2026" s="16">
        <v>0</v>
      </c>
      <c r="L2026" s="23">
        <v>5.8823529411760003</v>
      </c>
    </row>
    <row r="2027" spans="5:12" ht="25" x14ac:dyDescent="0.3">
      <c r="E2027" s="3" t="s">
        <v>952</v>
      </c>
      <c r="F2027" s="4"/>
      <c r="G2027" s="5">
        <v>9</v>
      </c>
      <c r="H2027" s="27">
        <v>66.666666666666998</v>
      </c>
      <c r="I2027" s="14">
        <v>11.111111111111001</v>
      </c>
      <c r="J2027" s="16">
        <v>0</v>
      </c>
      <c r="K2027" s="14">
        <v>11.111111111111001</v>
      </c>
      <c r="L2027" s="23">
        <v>11.111111111111001</v>
      </c>
    </row>
    <row r="2028" spans="5:12" ht="25" x14ac:dyDescent="0.3">
      <c r="E2028" s="3" t="s">
        <v>953</v>
      </c>
      <c r="F2028" s="4"/>
      <c r="G2028" s="5">
        <v>0</v>
      </c>
      <c r="H2028" s="30">
        <v>0</v>
      </c>
      <c r="I2028" s="16">
        <v>0</v>
      </c>
      <c r="J2028" s="16">
        <v>0</v>
      </c>
      <c r="K2028" s="16">
        <v>0</v>
      </c>
      <c r="L2028" s="24">
        <v>0</v>
      </c>
    </row>
    <row r="2029" spans="5:12" ht="25" x14ac:dyDescent="0.3">
      <c r="E2029" s="3" t="s">
        <v>954</v>
      </c>
      <c r="F2029" s="4"/>
      <c r="G2029" s="5">
        <v>14</v>
      </c>
      <c r="H2029" s="27">
        <v>14.285714285714</v>
      </c>
      <c r="I2029" s="14">
        <v>35.714285714286</v>
      </c>
      <c r="J2029" s="14">
        <v>28.571428571428999</v>
      </c>
      <c r="K2029" s="16">
        <v>0</v>
      </c>
      <c r="L2029" s="23">
        <v>21.428571428571001</v>
      </c>
    </row>
    <row r="2030" spans="5:12" ht="25" x14ac:dyDescent="0.3">
      <c r="E2030" s="3" t="s">
        <v>955</v>
      </c>
      <c r="F2030" s="4"/>
      <c r="G2030" s="5">
        <v>22</v>
      </c>
      <c r="H2030" s="27">
        <v>13.636363636364001</v>
      </c>
      <c r="I2030" s="14">
        <v>59.090909090909001</v>
      </c>
      <c r="J2030" s="14">
        <v>22.727272727273</v>
      </c>
      <c r="K2030" s="14">
        <v>4.5454545454549997</v>
      </c>
      <c r="L2030" s="24">
        <v>0</v>
      </c>
    </row>
    <row r="2031" spans="5:12" x14ac:dyDescent="0.3">
      <c r="E2031" s="3" t="s">
        <v>956</v>
      </c>
      <c r="F2031" s="4"/>
      <c r="G2031" s="5">
        <v>60</v>
      </c>
      <c r="H2031" s="27">
        <v>13.333333333333</v>
      </c>
      <c r="I2031" s="14">
        <v>33.333333333333002</v>
      </c>
      <c r="J2031" s="14">
        <v>33.333333333333002</v>
      </c>
      <c r="K2031" s="14">
        <v>1.666666666667</v>
      </c>
      <c r="L2031" s="23">
        <v>18.333333333333002</v>
      </c>
    </row>
    <row r="2032" spans="5:12" ht="25" x14ac:dyDescent="0.3">
      <c r="E2032" s="3" t="s">
        <v>957</v>
      </c>
      <c r="F2032" s="4"/>
      <c r="G2032" s="5">
        <v>24</v>
      </c>
      <c r="H2032" s="27">
        <v>25</v>
      </c>
      <c r="I2032" s="14">
        <v>54.166666666666998</v>
      </c>
      <c r="J2032" s="14">
        <v>12.5</v>
      </c>
      <c r="K2032" s="14">
        <v>4.166666666667</v>
      </c>
      <c r="L2032" s="23">
        <v>4.166666666667</v>
      </c>
    </row>
    <row r="2033" spans="5:12" ht="25" x14ac:dyDescent="0.3">
      <c r="E2033" s="3" t="s">
        <v>958</v>
      </c>
      <c r="F2033" s="4"/>
      <c r="G2033" s="5">
        <v>10</v>
      </c>
      <c r="H2033" s="27">
        <v>30</v>
      </c>
      <c r="I2033" s="14">
        <v>20</v>
      </c>
      <c r="J2033" s="14">
        <v>10</v>
      </c>
      <c r="K2033" s="16">
        <v>0</v>
      </c>
      <c r="L2033" s="23">
        <v>40</v>
      </c>
    </row>
    <row r="2034" spans="5:12" ht="25" x14ac:dyDescent="0.3">
      <c r="E2034" s="3" t="s">
        <v>959</v>
      </c>
      <c r="F2034" s="4"/>
      <c r="G2034" s="5">
        <v>2</v>
      </c>
      <c r="H2034" s="30">
        <v>0</v>
      </c>
      <c r="I2034" s="16">
        <v>0</v>
      </c>
      <c r="J2034" s="16">
        <v>0</v>
      </c>
      <c r="K2034" s="16">
        <v>0</v>
      </c>
      <c r="L2034" s="23">
        <v>100</v>
      </c>
    </row>
    <row r="2035" spans="5:12" ht="25" x14ac:dyDescent="0.3">
      <c r="E2035" s="3" t="s">
        <v>960</v>
      </c>
      <c r="F2035" s="4"/>
      <c r="G2035" s="5">
        <v>8</v>
      </c>
      <c r="H2035" s="27">
        <v>25</v>
      </c>
      <c r="I2035" s="14">
        <v>37.5</v>
      </c>
      <c r="J2035" s="14">
        <v>25</v>
      </c>
      <c r="K2035" s="16">
        <v>0</v>
      </c>
      <c r="L2035" s="23">
        <v>12.5</v>
      </c>
    </row>
    <row r="2036" spans="5:12" ht="25" x14ac:dyDescent="0.3">
      <c r="E2036" s="3" t="s">
        <v>961</v>
      </c>
      <c r="F2036" s="4"/>
      <c r="G2036" s="5">
        <v>18</v>
      </c>
      <c r="H2036" s="27">
        <v>11.111111111111001</v>
      </c>
      <c r="I2036" s="14">
        <v>55.555555555555998</v>
      </c>
      <c r="J2036" s="14">
        <v>16.666666666666998</v>
      </c>
      <c r="K2036" s="16">
        <v>0</v>
      </c>
      <c r="L2036" s="23">
        <v>16.666666666666998</v>
      </c>
    </row>
    <row r="2037" spans="5:12" x14ac:dyDescent="0.3">
      <c r="E2037" s="3" t="s">
        <v>962</v>
      </c>
      <c r="F2037" s="4"/>
      <c r="G2037" s="5">
        <v>45</v>
      </c>
      <c r="H2037" s="27">
        <v>15.555555555555999</v>
      </c>
      <c r="I2037" s="14">
        <v>24.444444444443999</v>
      </c>
      <c r="J2037" s="14">
        <v>31.111111111111001</v>
      </c>
      <c r="K2037" s="14">
        <v>4.4444444444439997</v>
      </c>
      <c r="L2037" s="23">
        <v>24.444444444443999</v>
      </c>
    </row>
    <row r="2038" spans="5:12" ht="25" x14ac:dyDescent="0.3">
      <c r="E2038" s="3" t="s">
        <v>963</v>
      </c>
      <c r="F2038" s="4"/>
      <c r="G2038" s="5">
        <v>13</v>
      </c>
      <c r="H2038" s="27">
        <v>23.076923076922998</v>
      </c>
      <c r="I2038" s="14">
        <v>30.769230769231001</v>
      </c>
      <c r="J2038" s="14">
        <v>7.6923076923079998</v>
      </c>
      <c r="K2038" s="16">
        <v>0</v>
      </c>
      <c r="L2038" s="23">
        <v>38.461538461537998</v>
      </c>
    </row>
    <row r="2039" spans="5:12" ht="25" x14ac:dyDescent="0.3">
      <c r="E2039" s="3" t="s">
        <v>964</v>
      </c>
      <c r="F2039" s="4"/>
      <c r="G2039" s="5">
        <v>3</v>
      </c>
      <c r="H2039" s="27">
        <v>33.333333333333002</v>
      </c>
      <c r="I2039" s="14">
        <v>66.666666666666998</v>
      </c>
      <c r="J2039" s="16">
        <v>0</v>
      </c>
      <c r="K2039" s="16">
        <v>0</v>
      </c>
      <c r="L2039" s="24">
        <v>0</v>
      </c>
    </row>
    <row r="2040" spans="5:12" ht="25" x14ac:dyDescent="0.3">
      <c r="E2040" s="3" t="s">
        <v>965</v>
      </c>
      <c r="F2040" s="4"/>
      <c r="G2040" s="5">
        <v>0</v>
      </c>
      <c r="H2040" s="30">
        <v>0</v>
      </c>
      <c r="I2040" s="16">
        <v>0</v>
      </c>
      <c r="J2040" s="16">
        <v>0</v>
      </c>
      <c r="K2040" s="16">
        <v>0</v>
      </c>
      <c r="L2040" s="24">
        <v>0</v>
      </c>
    </row>
    <row r="2041" spans="5:12" ht="25" x14ac:dyDescent="0.3">
      <c r="E2041" s="3" t="s">
        <v>966</v>
      </c>
      <c r="F2041" s="4"/>
      <c r="G2041" s="5">
        <v>2</v>
      </c>
      <c r="H2041" s="30">
        <v>0</v>
      </c>
      <c r="I2041" s="14">
        <v>50</v>
      </c>
      <c r="J2041" s="16">
        <v>0</v>
      </c>
      <c r="K2041" s="16">
        <v>0</v>
      </c>
      <c r="L2041" s="23">
        <v>50</v>
      </c>
    </row>
    <row r="2042" spans="5:12" ht="25" x14ac:dyDescent="0.3">
      <c r="E2042" s="3" t="s">
        <v>967</v>
      </c>
      <c r="F2042" s="4"/>
      <c r="G2042" s="5">
        <v>3</v>
      </c>
      <c r="H2042" s="30">
        <v>0</v>
      </c>
      <c r="I2042" s="14">
        <v>33.333333333333002</v>
      </c>
      <c r="J2042" s="14">
        <v>66.666666666666998</v>
      </c>
      <c r="K2042" s="16">
        <v>0</v>
      </c>
      <c r="L2042" s="24">
        <v>0</v>
      </c>
    </row>
    <row r="2043" spans="5:12" x14ac:dyDescent="0.3">
      <c r="E2043" s="3" t="s">
        <v>968</v>
      </c>
      <c r="F2043" s="4"/>
      <c r="G2043" s="5">
        <v>8</v>
      </c>
      <c r="H2043" s="30">
        <v>0</v>
      </c>
      <c r="I2043" s="14">
        <v>50</v>
      </c>
      <c r="J2043" s="14">
        <v>12.5</v>
      </c>
      <c r="K2043" s="16">
        <v>0</v>
      </c>
      <c r="L2043" s="23">
        <v>37.5</v>
      </c>
    </row>
    <row r="2044" spans="5:12" ht="25" x14ac:dyDescent="0.3">
      <c r="E2044" s="3" t="s">
        <v>969</v>
      </c>
      <c r="F2044" s="4"/>
      <c r="G2044" s="5">
        <v>5</v>
      </c>
      <c r="H2044" s="27">
        <v>20</v>
      </c>
      <c r="I2044" s="14">
        <v>40</v>
      </c>
      <c r="J2044" s="16">
        <v>0</v>
      </c>
      <c r="K2044" s="16">
        <v>0</v>
      </c>
      <c r="L2044" s="23">
        <v>40</v>
      </c>
    </row>
    <row r="2045" spans="5:12" ht="25" x14ac:dyDescent="0.3">
      <c r="E2045" s="3" t="s">
        <v>970</v>
      </c>
      <c r="F2045" s="4"/>
      <c r="G2045" s="5">
        <v>0</v>
      </c>
      <c r="H2045" s="30">
        <v>0</v>
      </c>
      <c r="I2045" s="16">
        <v>0</v>
      </c>
      <c r="J2045" s="16">
        <v>0</v>
      </c>
      <c r="K2045" s="16">
        <v>0</v>
      </c>
      <c r="L2045" s="24">
        <v>0</v>
      </c>
    </row>
    <row r="2046" spans="5:12" ht="25" x14ac:dyDescent="0.3">
      <c r="E2046" s="3" t="s">
        <v>971</v>
      </c>
      <c r="F2046" s="4"/>
      <c r="G2046" s="5">
        <v>0</v>
      </c>
      <c r="H2046" s="30">
        <v>0</v>
      </c>
      <c r="I2046" s="16">
        <v>0</v>
      </c>
      <c r="J2046" s="16">
        <v>0</v>
      </c>
      <c r="K2046" s="16">
        <v>0</v>
      </c>
      <c r="L2046" s="24">
        <v>0</v>
      </c>
    </row>
    <row r="2047" spans="5:12" ht="25" x14ac:dyDescent="0.3">
      <c r="E2047" s="3" t="s">
        <v>972</v>
      </c>
      <c r="F2047" s="4"/>
      <c r="G2047" s="5">
        <v>0</v>
      </c>
      <c r="H2047" s="30">
        <v>0</v>
      </c>
      <c r="I2047" s="16">
        <v>0</v>
      </c>
      <c r="J2047" s="16">
        <v>0</v>
      </c>
      <c r="K2047" s="16">
        <v>0</v>
      </c>
      <c r="L2047" s="24">
        <v>0</v>
      </c>
    </row>
    <row r="2048" spans="5:12" ht="25" x14ac:dyDescent="0.3">
      <c r="E2048" s="3" t="s">
        <v>973</v>
      </c>
      <c r="F2048" s="4"/>
      <c r="G2048" s="5">
        <v>1</v>
      </c>
      <c r="H2048" s="30">
        <v>0</v>
      </c>
      <c r="I2048" s="16">
        <v>0</v>
      </c>
      <c r="J2048" s="14">
        <v>100</v>
      </c>
      <c r="K2048" s="16">
        <v>0</v>
      </c>
      <c r="L2048" s="24">
        <v>0</v>
      </c>
    </row>
    <row r="2049" spans="2:14" x14ac:dyDescent="0.3">
      <c r="E2049" s="3" t="s">
        <v>974</v>
      </c>
      <c r="F2049" s="4"/>
      <c r="G2049" s="5">
        <v>2</v>
      </c>
      <c r="H2049" s="30">
        <v>0</v>
      </c>
      <c r="I2049" s="16">
        <v>0</v>
      </c>
      <c r="J2049" s="14">
        <v>100</v>
      </c>
      <c r="K2049" s="16">
        <v>0</v>
      </c>
      <c r="L2049" s="24">
        <v>0</v>
      </c>
    </row>
    <row r="2050" spans="2:14" ht="25" x14ac:dyDescent="0.3">
      <c r="E2050" s="3" t="s">
        <v>975</v>
      </c>
      <c r="F2050" s="4"/>
      <c r="G2050" s="5">
        <v>1</v>
      </c>
      <c r="H2050" s="30">
        <v>0</v>
      </c>
      <c r="I2050" s="16">
        <v>0</v>
      </c>
      <c r="J2050" s="14">
        <v>100</v>
      </c>
      <c r="K2050" s="16">
        <v>0</v>
      </c>
      <c r="L2050" s="24">
        <v>0</v>
      </c>
    </row>
    <row r="2051" spans="2:14" ht="25" x14ac:dyDescent="0.3">
      <c r="E2051" s="3" t="s">
        <v>976</v>
      </c>
      <c r="F2051" s="4"/>
      <c r="G2051" s="5">
        <v>1</v>
      </c>
      <c r="H2051" s="30">
        <v>0</v>
      </c>
      <c r="I2051" s="16">
        <v>0</v>
      </c>
      <c r="J2051" s="14">
        <v>100</v>
      </c>
      <c r="K2051" s="16">
        <v>0</v>
      </c>
      <c r="L2051" s="24">
        <v>0</v>
      </c>
    </row>
    <row r="2052" spans="2:14" ht="25" x14ac:dyDescent="0.3">
      <c r="E2052" s="3" t="s">
        <v>977</v>
      </c>
      <c r="F2052" s="4"/>
      <c r="G2052" s="5">
        <v>1</v>
      </c>
      <c r="H2052" s="30">
        <v>0</v>
      </c>
      <c r="I2052" s="16">
        <v>0</v>
      </c>
      <c r="J2052" s="16">
        <v>0</v>
      </c>
      <c r="K2052" s="16">
        <v>0</v>
      </c>
      <c r="L2052" s="23">
        <v>100</v>
      </c>
    </row>
    <row r="2053" spans="2:14" ht="25" x14ac:dyDescent="0.3">
      <c r="E2053" s="3" t="s">
        <v>978</v>
      </c>
      <c r="F2053" s="4"/>
      <c r="G2053" s="5">
        <v>0</v>
      </c>
      <c r="H2053" s="30">
        <v>0</v>
      </c>
      <c r="I2053" s="16">
        <v>0</v>
      </c>
      <c r="J2053" s="16">
        <v>0</v>
      </c>
      <c r="K2053" s="16">
        <v>0</v>
      </c>
      <c r="L2053" s="24">
        <v>0</v>
      </c>
    </row>
    <row r="2054" spans="2:14" ht="25" x14ac:dyDescent="0.3">
      <c r="E2054" s="3" t="s">
        <v>979</v>
      </c>
      <c r="F2054" s="4"/>
      <c r="G2054" s="5">
        <v>0</v>
      </c>
      <c r="H2054" s="30">
        <v>0</v>
      </c>
      <c r="I2054" s="16">
        <v>0</v>
      </c>
      <c r="J2054" s="16">
        <v>0</v>
      </c>
      <c r="K2054" s="16">
        <v>0</v>
      </c>
      <c r="L2054" s="24">
        <v>0</v>
      </c>
    </row>
    <row r="2055" spans="2:14" x14ac:dyDescent="0.3">
      <c r="E2055" s="3" t="s">
        <v>980</v>
      </c>
      <c r="F2055" s="4"/>
      <c r="G2055" s="5">
        <v>0</v>
      </c>
      <c r="H2055" s="30">
        <v>0</v>
      </c>
      <c r="I2055" s="16">
        <v>0</v>
      </c>
      <c r="J2055" s="16">
        <v>0</v>
      </c>
      <c r="K2055" s="16">
        <v>0</v>
      </c>
      <c r="L2055" s="24">
        <v>0</v>
      </c>
    </row>
    <row r="2056" spans="2:14" ht="25" x14ac:dyDescent="0.3">
      <c r="E2056" s="3" t="s">
        <v>981</v>
      </c>
      <c r="F2056" s="4"/>
      <c r="G2056" s="5">
        <v>0</v>
      </c>
      <c r="H2056" s="30">
        <v>0</v>
      </c>
      <c r="I2056" s="16">
        <v>0</v>
      </c>
      <c r="J2056" s="16">
        <v>0</v>
      </c>
      <c r="K2056" s="16">
        <v>0</v>
      </c>
      <c r="L2056" s="24">
        <v>0</v>
      </c>
    </row>
    <row r="2057" spans="2:14" ht="25" x14ac:dyDescent="0.3">
      <c r="E2057" s="3" t="s">
        <v>982</v>
      </c>
      <c r="F2057" s="4"/>
      <c r="G2057" s="5">
        <v>1</v>
      </c>
      <c r="H2057" s="27">
        <v>100</v>
      </c>
      <c r="I2057" s="16">
        <v>0</v>
      </c>
      <c r="J2057" s="16">
        <v>0</v>
      </c>
      <c r="K2057" s="16">
        <v>0</v>
      </c>
      <c r="L2057" s="24">
        <v>0</v>
      </c>
    </row>
    <row r="2058" spans="2:14" ht="25" x14ac:dyDescent="0.3">
      <c r="E2058" s="52" t="s">
        <v>983</v>
      </c>
      <c r="F2058" s="48"/>
      <c r="G2058" s="49">
        <v>0</v>
      </c>
      <c r="H2058" s="67">
        <v>0</v>
      </c>
      <c r="I2058" s="42">
        <v>0</v>
      </c>
      <c r="J2058" s="42">
        <v>0</v>
      </c>
      <c r="K2058" s="42">
        <v>0</v>
      </c>
      <c r="L2058" s="65">
        <v>0</v>
      </c>
    </row>
    <row r="2060" spans="2:14" x14ac:dyDescent="0.3">
      <c r="B2060" s="35" t="str">
        <f xml:space="preserve"> HYPERLINK("#'目次'!B33", "[27]")</f>
        <v>[27]</v>
      </c>
      <c r="C2060" s="25" t="s">
        <v>14</v>
      </c>
    </row>
    <row r="2063" spans="2:14" x14ac:dyDescent="0.3">
      <c r="C2063" s="25" t="s">
        <v>986</v>
      </c>
    </row>
    <row r="2064" spans="2:14" ht="25" x14ac:dyDescent="0.3">
      <c r="E2064" s="95"/>
      <c r="F2064" s="96"/>
      <c r="G2064" s="37" t="s">
        <v>16</v>
      </c>
      <c r="H2064" s="41" t="s">
        <v>17</v>
      </c>
      <c r="I2064" s="18" t="s">
        <v>18</v>
      </c>
      <c r="J2064" s="18" t="s">
        <v>19</v>
      </c>
      <c r="K2064" s="18" t="s">
        <v>20</v>
      </c>
      <c r="L2064" s="18" t="s">
        <v>21</v>
      </c>
      <c r="M2064" s="18" t="s">
        <v>22</v>
      </c>
      <c r="N2064" s="34" t="s">
        <v>23</v>
      </c>
    </row>
    <row r="2065" spans="5:14" x14ac:dyDescent="0.3">
      <c r="E2065" s="97"/>
      <c r="F2065" s="98"/>
      <c r="G2065" s="40"/>
      <c r="H2065" s="36"/>
      <c r="I2065" s="19"/>
      <c r="J2065" s="19"/>
      <c r="K2065" s="19"/>
      <c r="L2065" s="19"/>
      <c r="M2065" s="19"/>
      <c r="N2065" s="39"/>
    </row>
    <row r="2066" spans="5:14" x14ac:dyDescent="0.3">
      <c r="E2066" s="54" t="s">
        <v>16</v>
      </c>
      <c r="F2066" s="50"/>
      <c r="G2066" s="38">
        <v>55336</v>
      </c>
      <c r="H2066" s="26">
        <v>18.472603729941</v>
      </c>
      <c r="I2066" s="26">
        <v>34.657365910076997</v>
      </c>
      <c r="J2066" s="26">
        <v>25.251192713603999</v>
      </c>
      <c r="K2066" s="26">
        <v>12.689749891570999</v>
      </c>
      <c r="L2066" s="26">
        <v>6.8562960821169998</v>
      </c>
      <c r="M2066" s="26">
        <v>1.626427642041</v>
      </c>
      <c r="N2066" s="60">
        <v>0.44636403064899999</v>
      </c>
    </row>
    <row r="2067" spans="5:14" x14ac:dyDescent="0.3">
      <c r="E2067" s="3" t="s">
        <v>987</v>
      </c>
      <c r="F2067" s="4"/>
      <c r="G2067" s="29">
        <v>17644</v>
      </c>
      <c r="H2067" s="55">
        <v>20.715257311266999</v>
      </c>
      <c r="I2067" s="22">
        <v>38.092269326683002</v>
      </c>
      <c r="J2067" s="22">
        <v>22.999319882112999</v>
      </c>
      <c r="K2067" s="22">
        <v>11.726365903423</v>
      </c>
      <c r="L2067" s="22">
        <v>4.9308546814780003</v>
      </c>
      <c r="M2067" s="22">
        <v>1.292223985491</v>
      </c>
      <c r="N2067" s="56">
        <v>0.24370890954400001</v>
      </c>
    </row>
    <row r="2068" spans="5:14" x14ac:dyDescent="0.3">
      <c r="E2068" s="3" t="s">
        <v>988</v>
      </c>
      <c r="F2068" s="4"/>
      <c r="G2068" s="5">
        <v>3101</v>
      </c>
      <c r="H2068" s="27">
        <v>21.122218639149001</v>
      </c>
      <c r="I2068" s="14">
        <v>39.019671073847</v>
      </c>
      <c r="J2068" s="14">
        <v>22.34762979684</v>
      </c>
      <c r="K2068" s="14">
        <v>10.996452757175</v>
      </c>
      <c r="L2068" s="14">
        <v>4.7081586584970001</v>
      </c>
      <c r="M2068" s="14">
        <v>1.5156401160919999</v>
      </c>
      <c r="N2068" s="23">
        <v>0.29022895840099999</v>
      </c>
    </row>
    <row r="2069" spans="5:14" x14ac:dyDescent="0.3">
      <c r="E2069" s="3" t="s">
        <v>989</v>
      </c>
      <c r="F2069" s="4"/>
      <c r="G2069" s="5">
        <v>4106</v>
      </c>
      <c r="H2069" s="27">
        <v>16.31758402338</v>
      </c>
      <c r="I2069" s="14">
        <v>37.920116902094001</v>
      </c>
      <c r="J2069" s="14">
        <v>25.231368728690001</v>
      </c>
      <c r="K2069" s="14">
        <v>12.761811982465</v>
      </c>
      <c r="L2069" s="14">
        <v>5.820750121773</v>
      </c>
      <c r="M2069" s="14">
        <v>1.6804676083779999</v>
      </c>
      <c r="N2069" s="23">
        <v>0.26790063322000002</v>
      </c>
    </row>
    <row r="2070" spans="5:14" x14ac:dyDescent="0.3">
      <c r="E2070" s="3" t="s">
        <v>990</v>
      </c>
      <c r="F2070" s="4"/>
      <c r="G2070" s="5">
        <v>648</v>
      </c>
      <c r="H2070" s="27">
        <v>15.277777777778001</v>
      </c>
      <c r="I2070" s="14">
        <v>35.493827160494</v>
      </c>
      <c r="J2070" s="14">
        <v>23.456790123457001</v>
      </c>
      <c r="K2070" s="14">
        <v>15.123456790123001</v>
      </c>
      <c r="L2070" s="14">
        <v>9.1049382716050005</v>
      </c>
      <c r="M2070" s="14">
        <v>1.3888888888890001</v>
      </c>
      <c r="N2070" s="23">
        <v>0.15432098765400001</v>
      </c>
    </row>
    <row r="2071" spans="5:14" x14ac:dyDescent="0.3">
      <c r="E2071" s="3" t="s">
        <v>991</v>
      </c>
      <c r="F2071" s="4"/>
      <c r="G2071" s="5">
        <v>213</v>
      </c>
      <c r="H2071" s="27">
        <v>15.962441314554001</v>
      </c>
      <c r="I2071" s="14">
        <v>25.352112676055999</v>
      </c>
      <c r="J2071" s="14">
        <v>17.840375586854002</v>
      </c>
      <c r="K2071" s="14">
        <v>17.840375586854002</v>
      </c>
      <c r="L2071" s="14">
        <v>19.24882629108</v>
      </c>
      <c r="M2071" s="14">
        <v>2.8169014084509998</v>
      </c>
      <c r="N2071" s="23">
        <v>0.93896713615000005</v>
      </c>
    </row>
    <row r="2072" spans="5:14" x14ac:dyDescent="0.3">
      <c r="E2072" s="3" t="s">
        <v>992</v>
      </c>
      <c r="F2072" s="4"/>
      <c r="G2072" s="5">
        <v>112</v>
      </c>
      <c r="H2072" s="27">
        <v>16.071428571428999</v>
      </c>
      <c r="I2072" s="14">
        <v>22.321428571428999</v>
      </c>
      <c r="J2072" s="14">
        <v>22.321428571428999</v>
      </c>
      <c r="K2072" s="14">
        <v>11.607142857143</v>
      </c>
      <c r="L2072" s="14">
        <v>8.9285714285710007</v>
      </c>
      <c r="M2072" s="14">
        <v>16.071428571428999</v>
      </c>
      <c r="N2072" s="23">
        <v>2.6785714285709998</v>
      </c>
    </row>
    <row r="2073" spans="5:14" x14ac:dyDescent="0.3">
      <c r="E2073" s="3" t="s">
        <v>993</v>
      </c>
      <c r="F2073" s="4"/>
      <c r="G2073" s="5">
        <v>14745</v>
      </c>
      <c r="H2073" s="27">
        <v>19.674465920650999</v>
      </c>
      <c r="I2073" s="14">
        <v>32.960325534078997</v>
      </c>
      <c r="J2073" s="14">
        <v>26.985418786029001</v>
      </c>
      <c r="K2073" s="14">
        <v>12.275347575449</v>
      </c>
      <c r="L2073" s="14">
        <v>6.4021702271959997</v>
      </c>
      <c r="M2073" s="14">
        <v>1.4649033570700001</v>
      </c>
      <c r="N2073" s="23">
        <v>0.237368599525</v>
      </c>
    </row>
    <row r="2074" spans="5:14" x14ac:dyDescent="0.3">
      <c r="E2074" s="3" t="s">
        <v>994</v>
      </c>
      <c r="F2074" s="4"/>
      <c r="G2074" s="5">
        <v>7636</v>
      </c>
      <c r="H2074" s="27">
        <v>15.806705081194</v>
      </c>
      <c r="I2074" s="14">
        <v>33.067050811942998</v>
      </c>
      <c r="J2074" s="14">
        <v>28.129910948140001</v>
      </c>
      <c r="K2074" s="14">
        <v>13.187532739653999</v>
      </c>
      <c r="L2074" s="14">
        <v>7.8706128863279998</v>
      </c>
      <c r="M2074" s="14">
        <v>1.728653745416</v>
      </c>
      <c r="N2074" s="23">
        <v>0.20953378732299999</v>
      </c>
    </row>
    <row r="2075" spans="5:14" x14ac:dyDescent="0.3">
      <c r="E2075" s="3" t="s">
        <v>995</v>
      </c>
      <c r="F2075" s="4"/>
      <c r="G2075" s="5">
        <v>5444</v>
      </c>
      <c r="H2075" s="27">
        <v>14.290962527553001</v>
      </c>
      <c r="I2075" s="14">
        <v>29.004408523144999</v>
      </c>
      <c r="J2075" s="14">
        <v>26.616458486407002</v>
      </c>
      <c r="K2075" s="14">
        <v>15.999265246143</v>
      </c>
      <c r="L2075" s="14">
        <v>12.049963262306999</v>
      </c>
      <c r="M2075" s="14">
        <v>1.6531961792800001</v>
      </c>
      <c r="N2075" s="23">
        <v>0.38574577516500003</v>
      </c>
    </row>
    <row r="2076" spans="5:14" x14ac:dyDescent="0.3">
      <c r="E2076" s="3" t="s">
        <v>996</v>
      </c>
      <c r="F2076" s="4"/>
      <c r="G2076" s="5">
        <v>515</v>
      </c>
      <c r="H2076" s="27">
        <v>13.203883495146</v>
      </c>
      <c r="I2076" s="14">
        <v>27.378640776699001</v>
      </c>
      <c r="J2076" s="14">
        <v>27.961165048544</v>
      </c>
      <c r="K2076" s="14">
        <v>16.116504854369001</v>
      </c>
      <c r="L2076" s="14">
        <v>12.815533980583</v>
      </c>
      <c r="M2076" s="14">
        <v>2.1359223300969998</v>
      </c>
      <c r="N2076" s="23">
        <v>0.38834951456299999</v>
      </c>
    </row>
    <row r="2077" spans="5:14" x14ac:dyDescent="0.3">
      <c r="E2077" s="3" t="s">
        <v>997</v>
      </c>
      <c r="F2077" s="4"/>
      <c r="G2077" s="5">
        <v>218</v>
      </c>
      <c r="H2077" s="27">
        <v>10.091743119266001</v>
      </c>
      <c r="I2077" s="14">
        <v>21.100917431193</v>
      </c>
      <c r="J2077" s="14">
        <v>23.394495412844002</v>
      </c>
      <c r="K2077" s="14">
        <v>19.266055045872001</v>
      </c>
      <c r="L2077" s="14">
        <v>21.559633027522999</v>
      </c>
      <c r="M2077" s="14">
        <v>3.2110091743120002</v>
      </c>
      <c r="N2077" s="23">
        <v>1.376146788991</v>
      </c>
    </row>
    <row r="2078" spans="5:14" x14ac:dyDescent="0.3">
      <c r="E2078" s="3" t="s">
        <v>998</v>
      </c>
      <c r="F2078" s="4"/>
      <c r="G2078" s="5">
        <v>260</v>
      </c>
      <c r="H2078" s="27">
        <v>12.307692307691999</v>
      </c>
      <c r="I2078" s="14">
        <v>25.384615384615</v>
      </c>
      <c r="J2078" s="14">
        <v>22.692307692307999</v>
      </c>
      <c r="K2078" s="14">
        <v>16.153846153846001</v>
      </c>
      <c r="L2078" s="14">
        <v>10.384615384615</v>
      </c>
      <c r="M2078" s="14">
        <v>10.384615384615</v>
      </c>
      <c r="N2078" s="23">
        <v>2.6923076923079998</v>
      </c>
    </row>
    <row r="2079" spans="5:14" x14ac:dyDescent="0.3">
      <c r="E2079" s="3" t="s">
        <v>999</v>
      </c>
      <c r="F2079" s="4"/>
      <c r="G2079" s="5">
        <v>222</v>
      </c>
      <c r="H2079" s="27">
        <v>10.810810810811001</v>
      </c>
      <c r="I2079" s="14">
        <v>25.225225225225</v>
      </c>
      <c r="J2079" s="14">
        <v>27.927927927928</v>
      </c>
      <c r="K2079" s="14">
        <v>12.612612612613001</v>
      </c>
      <c r="L2079" s="14">
        <v>13.963963963964</v>
      </c>
      <c r="M2079" s="14">
        <v>6.7567567567570004</v>
      </c>
      <c r="N2079" s="23">
        <v>2.7027027027030002</v>
      </c>
    </row>
    <row r="2080" spans="5:14" x14ac:dyDescent="0.3">
      <c r="E2080" s="3" t="s">
        <v>1000</v>
      </c>
      <c r="F2080" s="4"/>
      <c r="G2080" s="5">
        <v>86</v>
      </c>
      <c r="H2080" s="27">
        <v>10.465116279069999</v>
      </c>
      <c r="I2080" s="14">
        <v>27.906976744186</v>
      </c>
      <c r="J2080" s="14">
        <v>24.418604651163001</v>
      </c>
      <c r="K2080" s="14">
        <v>9.3023255813949994</v>
      </c>
      <c r="L2080" s="14">
        <v>22.093023255814</v>
      </c>
      <c r="M2080" s="14">
        <v>2.3255813953489999</v>
      </c>
      <c r="N2080" s="23">
        <v>3.488372093023</v>
      </c>
    </row>
    <row r="2081" spans="2:14" x14ac:dyDescent="0.3">
      <c r="E2081" s="3" t="s">
        <v>1001</v>
      </c>
      <c r="F2081" s="4"/>
      <c r="G2081" s="5">
        <v>69</v>
      </c>
      <c r="H2081" s="27">
        <v>13.04347826087</v>
      </c>
      <c r="I2081" s="14">
        <v>21.739130434783</v>
      </c>
      <c r="J2081" s="14">
        <v>26.086956521739001</v>
      </c>
      <c r="K2081" s="14">
        <v>14.492753623187999</v>
      </c>
      <c r="L2081" s="14">
        <v>18.840579710145001</v>
      </c>
      <c r="M2081" s="14">
        <v>2.898550724638</v>
      </c>
      <c r="N2081" s="23">
        <v>2.898550724638</v>
      </c>
    </row>
    <row r="2082" spans="2:14" x14ac:dyDescent="0.3">
      <c r="E2082" s="3" t="s">
        <v>1002</v>
      </c>
      <c r="F2082" s="4"/>
      <c r="G2082" s="5">
        <v>8</v>
      </c>
      <c r="H2082" s="27">
        <v>12.5</v>
      </c>
      <c r="I2082" s="14">
        <v>25</v>
      </c>
      <c r="J2082" s="14">
        <v>12.5</v>
      </c>
      <c r="K2082" s="14">
        <v>12.5</v>
      </c>
      <c r="L2082" s="14">
        <v>25</v>
      </c>
      <c r="M2082" s="14">
        <v>12.5</v>
      </c>
      <c r="N2082" s="24">
        <v>0</v>
      </c>
    </row>
    <row r="2083" spans="2:14" x14ac:dyDescent="0.3">
      <c r="E2083" s="3" t="s">
        <v>1003</v>
      </c>
      <c r="F2083" s="4"/>
      <c r="G2083" s="5">
        <v>5</v>
      </c>
      <c r="H2083" s="30">
        <v>0</v>
      </c>
      <c r="I2083" s="14">
        <v>20</v>
      </c>
      <c r="J2083" s="16">
        <v>0</v>
      </c>
      <c r="K2083" s="14">
        <v>40</v>
      </c>
      <c r="L2083" s="14">
        <v>40</v>
      </c>
      <c r="M2083" s="16">
        <v>0</v>
      </c>
      <c r="N2083" s="24">
        <v>0</v>
      </c>
    </row>
    <row r="2084" spans="2:14" x14ac:dyDescent="0.3">
      <c r="E2084" s="52" t="s">
        <v>1004</v>
      </c>
      <c r="F2084" s="48"/>
      <c r="G2084" s="49">
        <v>8</v>
      </c>
      <c r="H2084" s="67">
        <v>0</v>
      </c>
      <c r="I2084" s="45">
        <v>25</v>
      </c>
      <c r="J2084" s="42">
        <v>0</v>
      </c>
      <c r="K2084" s="45">
        <v>37.5</v>
      </c>
      <c r="L2084" s="45">
        <v>12.5</v>
      </c>
      <c r="M2084" s="45">
        <v>25</v>
      </c>
      <c r="N2084" s="65">
        <v>0</v>
      </c>
    </row>
    <row r="2086" spans="2:14" x14ac:dyDescent="0.3">
      <c r="B2086" s="35" t="str">
        <f xml:space="preserve"> HYPERLINK("#'目次'!B34", "[28]")</f>
        <v>[28]</v>
      </c>
      <c r="C2086" s="25" t="s">
        <v>54</v>
      </c>
    </row>
    <row r="2089" spans="2:14" x14ac:dyDescent="0.3">
      <c r="C2089" s="25" t="s">
        <v>986</v>
      </c>
    </row>
    <row r="2090" spans="2:14" ht="37.5" x14ac:dyDescent="0.3">
      <c r="E2090" s="95"/>
      <c r="F2090" s="96"/>
      <c r="G2090" s="37" t="s">
        <v>16</v>
      </c>
      <c r="H2090" s="41" t="s">
        <v>55</v>
      </c>
      <c r="I2090" s="18" t="s">
        <v>56</v>
      </c>
      <c r="J2090" s="18" t="s">
        <v>57</v>
      </c>
      <c r="K2090" s="18" t="s">
        <v>58</v>
      </c>
      <c r="L2090" s="34" t="s">
        <v>59</v>
      </c>
    </row>
    <row r="2091" spans="2:14" x14ac:dyDescent="0.3">
      <c r="E2091" s="97"/>
      <c r="F2091" s="98"/>
      <c r="G2091" s="40"/>
      <c r="H2091" s="36"/>
      <c r="I2091" s="19"/>
      <c r="J2091" s="19"/>
      <c r="K2091" s="19"/>
      <c r="L2091" s="39"/>
    </row>
    <row r="2092" spans="2:14" x14ac:dyDescent="0.3">
      <c r="E2092" s="54" t="s">
        <v>16</v>
      </c>
      <c r="F2092" s="50"/>
      <c r="G2092" s="38">
        <v>55336</v>
      </c>
      <c r="H2092" s="26">
        <v>8.8658377909499997</v>
      </c>
      <c r="I2092" s="26">
        <v>44.387017493133001</v>
      </c>
      <c r="J2092" s="26">
        <v>31.339453520311999</v>
      </c>
      <c r="K2092" s="26">
        <v>11.094043660545999</v>
      </c>
      <c r="L2092" s="60">
        <v>4.3136475350590002</v>
      </c>
    </row>
    <row r="2093" spans="2:14" x14ac:dyDescent="0.3">
      <c r="E2093" s="3" t="s">
        <v>987</v>
      </c>
      <c r="F2093" s="4"/>
      <c r="G2093" s="29">
        <v>17644</v>
      </c>
      <c r="H2093" s="55">
        <v>6.0927227386079998</v>
      </c>
      <c r="I2093" s="22">
        <v>42.751076853321003</v>
      </c>
      <c r="J2093" s="22">
        <v>34.776694627068998</v>
      </c>
      <c r="K2093" s="22">
        <v>13.137610519157001</v>
      </c>
      <c r="L2093" s="56">
        <v>3.2418952618449999</v>
      </c>
    </row>
    <row r="2094" spans="2:14" x14ac:dyDescent="0.3">
      <c r="E2094" s="3" t="s">
        <v>988</v>
      </c>
      <c r="F2094" s="4"/>
      <c r="G2094" s="5">
        <v>3101</v>
      </c>
      <c r="H2094" s="27">
        <v>6.7720090293449999</v>
      </c>
      <c r="I2094" s="14">
        <v>42.405675588519998</v>
      </c>
      <c r="J2094" s="14">
        <v>35.665914221218998</v>
      </c>
      <c r="K2094" s="14">
        <v>11.802644308288</v>
      </c>
      <c r="L2094" s="23">
        <v>3.3537568526279999</v>
      </c>
    </row>
    <row r="2095" spans="2:14" x14ac:dyDescent="0.3">
      <c r="E2095" s="3" t="s">
        <v>989</v>
      </c>
      <c r="F2095" s="4"/>
      <c r="G2095" s="5">
        <v>4106</v>
      </c>
      <c r="H2095" s="27">
        <v>7.7934729663909996</v>
      </c>
      <c r="I2095" s="14">
        <v>45.518753044325003</v>
      </c>
      <c r="J2095" s="14">
        <v>33.584997564539997</v>
      </c>
      <c r="K2095" s="14">
        <v>8.7189478811499992</v>
      </c>
      <c r="L2095" s="23">
        <v>4.3838285435950004</v>
      </c>
    </row>
    <row r="2096" spans="2:14" x14ac:dyDescent="0.3">
      <c r="E2096" s="3" t="s">
        <v>990</v>
      </c>
      <c r="F2096" s="4"/>
      <c r="G2096" s="5">
        <v>648</v>
      </c>
      <c r="H2096" s="27">
        <v>12.808641975309</v>
      </c>
      <c r="I2096" s="14">
        <v>47.376543209876999</v>
      </c>
      <c r="J2096" s="14">
        <v>27.469135802469001</v>
      </c>
      <c r="K2096" s="14">
        <v>6.1728395061730001</v>
      </c>
      <c r="L2096" s="23">
        <v>6.1728395061730001</v>
      </c>
    </row>
    <row r="2097" spans="2:12" x14ac:dyDescent="0.3">
      <c r="E2097" s="3" t="s">
        <v>991</v>
      </c>
      <c r="F2097" s="4"/>
      <c r="G2097" s="5">
        <v>213</v>
      </c>
      <c r="H2097" s="27">
        <v>22.065727699530999</v>
      </c>
      <c r="I2097" s="14">
        <v>41.784037558685</v>
      </c>
      <c r="J2097" s="14">
        <v>16.901408450704</v>
      </c>
      <c r="K2097" s="14">
        <v>7.0422535211269999</v>
      </c>
      <c r="L2097" s="23">
        <v>12.206572769953</v>
      </c>
    </row>
    <row r="2098" spans="2:12" x14ac:dyDescent="0.3">
      <c r="E2098" s="3" t="s">
        <v>992</v>
      </c>
      <c r="F2098" s="4"/>
      <c r="G2098" s="5">
        <v>112</v>
      </c>
      <c r="H2098" s="27">
        <v>12.5</v>
      </c>
      <c r="I2098" s="14">
        <v>37.5</v>
      </c>
      <c r="J2098" s="14">
        <v>12.5</v>
      </c>
      <c r="K2098" s="14">
        <v>7.1428571428570002</v>
      </c>
      <c r="L2098" s="23">
        <v>30.357142857143</v>
      </c>
    </row>
    <row r="2099" spans="2:12" x14ac:dyDescent="0.3">
      <c r="E2099" s="3" t="s">
        <v>993</v>
      </c>
      <c r="F2099" s="4"/>
      <c r="G2099" s="5">
        <v>14745</v>
      </c>
      <c r="H2099" s="27">
        <v>7.9755849440490003</v>
      </c>
      <c r="I2099" s="14">
        <v>44.313326551373002</v>
      </c>
      <c r="J2099" s="14">
        <v>31.441166497118001</v>
      </c>
      <c r="K2099" s="14">
        <v>12.526280094946999</v>
      </c>
      <c r="L2099" s="23">
        <v>3.743641912513</v>
      </c>
    </row>
    <row r="2100" spans="2:12" x14ac:dyDescent="0.3">
      <c r="E2100" s="3" t="s">
        <v>994</v>
      </c>
      <c r="F2100" s="4"/>
      <c r="G2100" s="5">
        <v>7636</v>
      </c>
      <c r="H2100" s="27">
        <v>10.214772132006001</v>
      </c>
      <c r="I2100" s="14">
        <v>47.001047668936998</v>
      </c>
      <c r="J2100" s="14">
        <v>28.968046097433</v>
      </c>
      <c r="K2100" s="14">
        <v>9.6778418019910006</v>
      </c>
      <c r="L2100" s="23">
        <v>4.138292299633</v>
      </c>
    </row>
    <row r="2101" spans="2:12" x14ac:dyDescent="0.3">
      <c r="E2101" s="3" t="s">
        <v>995</v>
      </c>
      <c r="F2101" s="4"/>
      <c r="G2101" s="5">
        <v>5444</v>
      </c>
      <c r="H2101" s="27">
        <v>16.403379867744</v>
      </c>
      <c r="I2101" s="14">
        <v>48.181484202791999</v>
      </c>
      <c r="J2101" s="14">
        <v>24.081557678178001</v>
      </c>
      <c r="K2101" s="14">
        <v>6.6678912564289998</v>
      </c>
      <c r="L2101" s="23">
        <v>4.6656869948570003</v>
      </c>
    </row>
    <row r="2102" spans="2:12" x14ac:dyDescent="0.3">
      <c r="E2102" s="3" t="s">
        <v>996</v>
      </c>
      <c r="F2102" s="4"/>
      <c r="G2102" s="5">
        <v>515</v>
      </c>
      <c r="H2102" s="27">
        <v>19.417475728155001</v>
      </c>
      <c r="I2102" s="14">
        <v>46.601941747573001</v>
      </c>
      <c r="J2102" s="14">
        <v>22.135922330096999</v>
      </c>
      <c r="K2102" s="14">
        <v>5.8252427184469999</v>
      </c>
      <c r="L2102" s="23">
        <v>6.0194174757279999</v>
      </c>
    </row>
    <row r="2103" spans="2:12" x14ac:dyDescent="0.3">
      <c r="E2103" s="3" t="s">
        <v>997</v>
      </c>
      <c r="F2103" s="4"/>
      <c r="G2103" s="5">
        <v>218</v>
      </c>
      <c r="H2103" s="27">
        <v>29.357798165138</v>
      </c>
      <c r="I2103" s="14">
        <v>39.449541284403999</v>
      </c>
      <c r="J2103" s="14">
        <v>15.137614678899</v>
      </c>
      <c r="K2103" s="14">
        <v>3.669724770642</v>
      </c>
      <c r="L2103" s="23">
        <v>12.385321100917</v>
      </c>
    </row>
    <row r="2104" spans="2:12" x14ac:dyDescent="0.3">
      <c r="E2104" s="3" t="s">
        <v>998</v>
      </c>
      <c r="F2104" s="4"/>
      <c r="G2104" s="5">
        <v>260</v>
      </c>
      <c r="H2104" s="27">
        <v>14.615384615385</v>
      </c>
      <c r="I2104" s="14">
        <v>40.769230769231001</v>
      </c>
      <c r="J2104" s="14">
        <v>17.692307692307999</v>
      </c>
      <c r="K2104" s="14">
        <v>5.7692307692310001</v>
      </c>
      <c r="L2104" s="23">
        <v>21.153846153846001</v>
      </c>
    </row>
    <row r="2105" spans="2:12" x14ac:dyDescent="0.3">
      <c r="E2105" s="3" t="s">
        <v>999</v>
      </c>
      <c r="F2105" s="4"/>
      <c r="G2105" s="5">
        <v>222</v>
      </c>
      <c r="H2105" s="27">
        <v>15.315315315315001</v>
      </c>
      <c r="I2105" s="14">
        <v>40.090090090090001</v>
      </c>
      <c r="J2105" s="14">
        <v>24.324324324323999</v>
      </c>
      <c r="K2105" s="14">
        <v>3.6036036036039998</v>
      </c>
      <c r="L2105" s="23">
        <v>16.666666666666998</v>
      </c>
    </row>
    <row r="2106" spans="2:12" x14ac:dyDescent="0.3">
      <c r="E2106" s="3" t="s">
        <v>1000</v>
      </c>
      <c r="F2106" s="4"/>
      <c r="G2106" s="5">
        <v>86</v>
      </c>
      <c r="H2106" s="27">
        <v>20.930232558139998</v>
      </c>
      <c r="I2106" s="14">
        <v>38.372093023255999</v>
      </c>
      <c r="J2106" s="14">
        <v>20.930232558139998</v>
      </c>
      <c r="K2106" s="14">
        <v>3.488372093023</v>
      </c>
      <c r="L2106" s="23">
        <v>16.279069767442</v>
      </c>
    </row>
    <row r="2107" spans="2:12" x14ac:dyDescent="0.3">
      <c r="E2107" s="3" t="s">
        <v>1001</v>
      </c>
      <c r="F2107" s="4"/>
      <c r="G2107" s="5">
        <v>69</v>
      </c>
      <c r="H2107" s="27">
        <v>28.985507246377001</v>
      </c>
      <c r="I2107" s="14">
        <v>47.826086956521998</v>
      </c>
      <c r="J2107" s="14">
        <v>13.04347826087</v>
      </c>
      <c r="K2107" s="14">
        <v>2.898550724638</v>
      </c>
      <c r="L2107" s="23">
        <v>7.2463768115939997</v>
      </c>
    </row>
    <row r="2108" spans="2:12" x14ac:dyDescent="0.3">
      <c r="E2108" s="3" t="s">
        <v>1002</v>
      </c>
      <c r="F2108" s="4"/>
      <c r="G2108" s="5">
        <v>8</v>
      </c>
      <c r="H2108" s="27">
        <v>37.5</v>
      </c>
      <c r="I2108" s="14">
        <v>12.5</v>
      </c>
      <c r="J2108" s="14">
        <v>12.5</v>
      </c>
      <c r="K2108" s="16">
        <v>0</v>
      </c>
      <c r="L2108" s="23">
        <v>37.5</v>
      </c>
    </row>
    <row r="2109" spans="2:12" x14ac:dyDescent="0.3">
      <c r="E2109" s="3" t="s">
        <v>1003</v>
      </c>
      <c r="F2109" s="4"/>
      <c r="G2109" s="5">
        <v>5</v>
      </c>
      <c r="H2109" s="27">
        <v>60</v>
      </c>
      <c r="I2109" s="16">
        <v>0</v>
      </c>
      <c r="J2109" s="16">
        <v>0</v>
      </c>
      <c r="K2109" s="16">
        <v>0</v>
      </c>
      <c r="L2109" s="23">
        <v>40</v>
      </c>
    </row>
    <row r="2110" spans="2:12" x14ac:dyDescent="0.3">
      <c r="E2110" s="52" t="s">
        <v>1004</v>
      </c>
      <c r="F2110" s="48"/>
      <c r="G2110" s="49">
        <v>8</v>
      </c>
      <c r="H2110" s="67">
        <v>0</v>
      </c>
      <c r="I2110" s="45">
        <v>25</v>
      </c>
      <c r="J2110" s="45">
        <v>25</v>
      </c>
      <c r="K2110" s="42">
        <v>0</v>
      </c>
      <c r="L2110" s="74">
        <v>50</v>
      </c>
    </row>
    <row r="2112" spans="2:12" x14ac:dyDescent="0.3">
      <c r="B2112" s="35" t="str">
        <f xml:space="preserve"> HYPERLINK("#'目次'!B35", "[29]")</f>
        <v>[29]</v>
      </c>
      <c r="C2112" s="25" t="s">
        <v>14</v>
      </c>
    </row>
    <row r="2115" spans="3:14" x14ac:dyDescent="0.3">
      <c r="C2115" s="25" t="s">
        <v>1007</v>
      </c>
    </row>
    <row r="2116" spans="3:14" ht="25" x14ac:dyDescent="0.3">
      <c r="E2116" s="95"/>
      <c r="F2116" s="96"/>
      <c r="G2116" s="37" t="s">
        <v>16</v>
      </c>
      <c r="H2116" s="41" t="s">
        <v>17</v>
      </c>
      <c r="I2116" s="18" t="s">
        <v>18</v>
      </c>
      <c r="J2116" s="18" t="s">
        <v>19</v>
      </c>
      <c r="K2116" s="18" t="s">
        <v>20</v>
      </c>
      <c r="L2116" s="18" t="s">
        <v>21</v>
      </c>
      <c r="M2116" s="18" t="s">
        <v>22</v>
      </c>
      <c r="N2116" s="34" t="s">
        <v>23</v>
      </c>
    </row>
    <row r="2117" spans="3:14" x14ac:dyDescent="0.3">
      <c r="E2117" s="97"/>
      <c r="F2117" s="98"/>
      <c r="G2117" s="40"/>
      <c r="H2117" s="36"/>
      <c r="I2117" s="19"/>
      <c r="J2117" s="19"/>
      <c r="K2117" s="19"/>
      <c r="L2117" s="19"/>
      <c r="M2117" s="19"/>
      <c r="N2117" s="39"/>
    </row>
    <row r="2118" spans="3:14" x14ac:dyDescent="0.3">
      <c r="E2118" s="54" t="s">
        <v>16</v>
      </c>
      <c r="F2118" s="50"/>
      <c r="G2118" s="38">
        <v>55336</v>
      </c>
      <c r="H2118" s="26">
        <v>18.472603729941</v>
      </c>
      <c r="I2118" s="26">
        <v>34.657365910076997</v>
      </c>
      <c r="J2118" s="26">
        <v>25.251192713603999</v>
      </c>
      <c r="K2118" s="26">
        <v>12.689749891570999</v>
      </c>
      <c r="L2118" s="26">
        <v>6.8562960821169998</v>
      </c>
      <c r="M2118" s="26">
        <v>1.626427642041</v>
      </c>
      <c r="N2118" s="60">
        <v>0.44636403064899999</v>
      </c>
    </row>
    <row r="2119" spans="3:14" x14ac:dyDescent="0.3">
      <c r="E2119" s="3" t="s">
        <v>1008</v>
      </c>
      <c r="F2119" s="4"/>
      <c r="G2119" s="29">
        <v>349</v>
      </c>
      <c r="H2119" s="55">
        <v>15.759312320916999</v>
      </c>
      <c r="I2119" s="22">
        <v>28.366762177649999</v>
      </c>
      <c r="J2119" s="22">
        <v>28.939828080228999</v>
      </c>
      <c r="K2119" s="22">
        <v>17.478510028653002</v>
      </c>
      <c r="L2119" s="22">
        <v>8.8825214899709994</v>
      </c>
      <c r="M2119" s="22">
        <v>0.57306590257900003</v>
      </c>
      <c r="N2119" s="72">
        <v>0</v>
      </c>
    </row>
    <row r="2120" spans="3:14" x14ac:dyDescent="0.3">
      <c r="E2120" s="3" t="s">
        <v>1009</v>
      </c>
      <c r="F2120" s="4"/>
      <c r="G2120" s="5">
        <v>48</v>
      </c>
      <c r="H2120" s="27">
        <v>8.333333333333</v>
      </c>
      <c r="I2120" s="14">
        <v>22.916666666666998</v>
      </c>
      <c r="J2120" s="14">
        <v>27.083333333333002</v>
      </c>
      <c r="K2120" s="14">
        <v>18.75</v>
      </c>
      <c r="L2120" s="14">
        <v>20.833333333333002</v>
      </c>
      <c r="M2120" s="14">
        <v>2.083333333333</v>
      </c>
      <c r="N2120" s="24">
        <v>0</v>
      </c>
    </row>
    <row r="2121" spans="3:14" x14ac:dyDescent="0.3">
      <c r="E2121" s="3" t="s">
        <v>1010</v>
      </c>
      <c r="F2121" s="4"/>
      <c r="G2121" s="5">
        <v>38</v>
      </c>
      <c r="H2121" s="27">
        <v>10.526315789473999</v>
      </c>
      <c r="I2121" s="14">
        <v>31.578947368421002</v>
      </c>
      <c r="J2121" s="14">
        <v>34.210526315788996</v>
      </c>
      <c r="K2121" s="14">
        <v>18.421052631578998</v>
      </c>
      <c r="L2121" s="14">
        <v>5.2631578947369997</v>
      </c>
      <c r="M2121" s="16">
        <v>0</v>
      </c>
      <c r="N2121" s="24">
        <v>0</v>
      </c>
    </row>
    <row r="2122" spans="3:14" x14ac:dyDescent="0.3">
      <c r="E2122" s="3" t="s">
        <v>1011</v>
      </c>
      <c r="F2122" s="4"/>
      <c r="G2122" s="5">
        <v>10</v>
      </c>
      <c r="H2122" s="30">
        <v>0</v>
      </c>
      <c r="I2122" s="14">
        <v>50</v>
      </c>
      <c r="J2122" s="14">
        <v>20</v>
      </c>
      <c r="K2122" s="14">
        <v>10</v>
      </c>
      <c r="L2122" s="14">
        <v>10</v>
      </c>
      <c r="M2122" s="14">
        <v>10</v>
      </c>
      <c r="N2122" s="24">
        <v>0</v>
      </c>
    </row>
    <row r="2123" spans="3:14" x14ac:dyDescent="0.3">
      <c r="E2123" s="3" t="s">
        <v>1012</v>
      </c>
      <c r="F2123" s="4"/>
      <c r="G2123" s="5">
        <v>4</v>
      </c>
      <c r="H2123" s="27">
        <v>25</v>
      </c>
      <c r="I2123" s="16">
        <v>0</v>
      </c>
      <c r="J2123" s="14">
        <v>25</v>
      </c>
      <c r="K2123" s="16">
        <v>0</v>
      </c>
      <c r="L2123" s="14">
        <v>50</v>
      </c>
      <c r="M2123" s="16">
        <v>0</v>
      </c>
      <c r="N2123" s="24">
        <v>0</v>
      </c>
    </row>
    <row r="2124" spans="3:14" x14ac:dyDescent="0.3">
      <c r="E2124" s="3" t="s">
        <v>1013</v>
      </c>
      <c r="F2124" s="4"/>
      <c r="G2124" s="5">
        <v>5</v>
      </c>
      <c r="H2124" s="27">
        <v>20</v>
      </c>
      <c r="I2124" s="16">
        <v>0</v>
      </c>
      <c r="J2124" s="14">
        <v>20</v>
      </c>
      <c r="K2124" s="14">
        <v>60</v>
      </c>
      <c r="L2124" s="16">
        <v>0</v>
      </c>
      <c r="M2124" s="16">
        <v>0</v>
      </c>
      <c r="N2124" s="24">
        <v>0</v>
      </c>
    </row>
    <row r="2125" spans="3:14" x14ac:dyDescent="0.3">
      <c r="E2125" s="3" t="s">
        <v>1014</v>
      </c>
      <c r="F2125" s="4"/>
      <c r="G2125" s="5">
        <v>2182</v>
      </c>
      <c r="H2125" s="27">
        <v>17.048579285060001</v>
      </c>
      <c r="I2125" s="14">
        <v>29.972502291476001</v>
      </c>
      <c r="J2125" s="14">
        <v>28.551787351053999</v>
      </c>
      <c r="K2125" s="14">
        <v>14.482126489459</v>
      </c>
      <c r="L2125" s="14">
        <v>8.9825847846010003</v>
      </c>
      <c r="M2125" s="14">
        <v>0.87076076993600005</v>
      </c>
      <c r="N2125" s="23">
        <v>9.1659028414000004E-2</v>
      </c>
    </row>
    <row r="2126" spans="3:14" x14ac:dyDescent="0.3">
      <c r="E2126" s="3" t="s">
        <v>1015</v>
      </c>
      <c r="F2126" s="4"/>
      <c r="G2126" s="5">
        <v>635</v>
      </c>
      <c r="H2126" s="27">
        <v>12.440944881889999</v>
      </c>
      <c r="I2126" s="14">
        <v>23.937007874016</v>
      </c>
      <c r="J2126" s="14">
        <v>33.700787401574999</v>
      </c>
      <c r="K2126" s="14">
        <v>15.11811023622</v>
      </c>
      <c r="L2126" s="14">
        <v>14.015748031496001</v>
      </c>
      <c r="M2126" s="14">
        <v>0.78740157480299999</v>
      </c>
      <c r="N2126" s="24">
        <v>0</v>
      </c>
    </row>
    <row r="2127" spans="3:14" x14ac:dyDescent="0.3">
      <c r="E2127" s="3" t="s">
        <v>1016</v>
      </c>
      <c r="F2127" s="4"/>
      <c r="G2127" s="5">
        <v>386</v>
      </c>
      <c r="H2127" s="27">
        <v>13.212435233161001</v>
      </c>
      <c r="I2127" s="14">
        <v>20.725388601035998</v>
      </c>
      <c r="J2127" s="14">
        <v>31.60621761658</v>
      </c>
      <c r="K2127" s="14">
        <v>17.875647668393999</v>
      </c>
      <c r="L2127" s="14">
        <v>14.766839378238</v>
      </c>
      <c r="M2127" s="14">
        <v>1.2953367875649999</v>
      </c>
      <c r="N2127" s="23">
        <v>0.51813471502599995</v>
      </c>
    </row>
    <row r="2128" spans="3:14" x14ac:dyDescent="0.3">
      <c r="E2128" s="3" t="s">
        <v>1017</v>
      </c>
      <c r="F2128" s="4"/>
      <c r="G2128" s="5">
        <v>39</v>
      </c>
      <c r="H2128" s="27">
        <v>5.1282051282049999</v>
      </c>
      <c r="I2128" s="14">
        <v>17.948717948717999</v>
      </c>
      <c r="J2128" s="14">
        <v>20.512820512821001</v>
      </c>
      <c r="K2128" s="14">
        <v>23.076923076922998</v>
      </c>
      <c r="L2128" s="14">
        <v>30.769230769231001</v>
      </c>
      <c r="M2128" s="14">
        <v>2.564102564103</v>
      </c>
      <c r="N2128" s="24">
        <v>0</v>
      </c>
    </row>
    <row r="2129" spans="5:14" x14ac:dyDescent="0.3">
      <c r="E2129" s="3" t="s">
        <v>1018</v>
      </c>
      <c r="F2129" s="4"/>
      <c r="G2129" s="5">
        <v>17</v>
      </c>
      <c r="H2129" s="27">
        <v>23.529411764706001</v>
      </c>
      <c r="I2129" s="14">
        <v>23.529411764706001</v>
      </c>
      <c r="J2129" s="14">
        <v>11.764705882353001</v>
      </c>
      <c r="K2129" s="14">
        <v>11.764705882353001</v>
      </c>
      <c r="L2129" s="14">
        <v>23.529411764706001</v>
      </c>
      <c r="M2129" s="14">
        <v>5.8823529411760003</v>
      </c>
      <c r="N2129" s="24">
        <v>0</v>
      </c>
    </row>
    <row r="2130" spans="5:14" x14ac:dyDescent="0.3">
      <c r="E2130" s="3" t="s">
        <v>1019</v>
      </c>
      <c r="F2130" s="4"/>
      <c r="G2130" s="5">
        <v>16</v>
      </c>
      <c r="H2130" s="27">
        <v>6.25</v>
      </c>
      <c r="I2130" s="14">
        <v>43.75</v>
      </c>
      <c r="J2130" s="14">
        <v>25</v>
      </c>
      <c r="K2130" s="14">
        <v>6.25</v>
      </c>
      <c r="L2130" s="14">
        <v>6.25</v>
      </c>
      <c r="M2130" s="14">
        <v>12.5</v>
      </c>
      <c r="N2130" s="24">
        <v>0</v>
      </c>
    </row>
    <row r="2131" spans="5:14" x14ac:dyDescent="0.3">
      <c r="E2131" s="3" t="s">
        <v>1020</v>
      </c>
      <c r="F2131" s="4"/>
      <c r="G2131" s="5">
        <v>5654</v>
      </c>
      <c r="H2131" s="27">
        <v>19.083834453483998</v>
      </c>
      <c r="I2131" s="14">
        <v>31.535196321189002</v>
      </c>
      <c r="J2131" s="14">
        <v>26.759816059426999</v>
      </c>
      <c r="K2131" s="14">
        <v>14.414573753095</v>
      </c>
      <c r="L2131" s="14">
        <v>6.9685178634589997</v>
      </c>
      <c r="M2131" s="14">
        <v>1.1142553944110001</v>
      </c>
      <c r="N2131" s="23">
        <v>0.123806154935</v>
      </c>
    </row>
    <row r="2132" spans="5:14" x14ac:dyDescent="0.3">
      <c r="E2132" s="3" t="s">
        <v>1021</v>
      </c>
      <c r="F2132" s="4"/>
      <c r="G2132" s="5">
        <v>1892</v>
      </c>
      <c r="H2132" s="27">
        <v>13.424947145877001</v>
      </c>
      <c r="I2132" s="14">
        <v>31.818181818182001</v>
      </c>
      <c r="J2132" s="14">
        <v>26.797040169132998</v>
      </c>
      <c r="K2132" s="14">
        <v>16.173361522198999</v>
      </c>
      <c r="L2132" s="14">
        <v>10.412262156448</v>
      </c>
      <c r="M2132" s="14">
        <v>1.321353065539</v>
      </c>
      <c r="N2132" s="23">
        <v>5.2854122621999997E-2</v>
      </c>
    </row>
    <row r="2133" spans="5:14" x14ac:dyDescent="0.3">
      <c r="E2133" s="3" t="s">
        <v>1022</v>
      </c>
      <c r="F2133" s="4"/>
      <c r="G2133" s="5">
        <v>1395</v>
      </c>
      <c r="H2133" s="27">
        <v>12.974910394265001</v>
      </c>
      <c r="I2133" s="14">
        <v>25.089605734767002</v>
      </c>
      <c r="J2133" s="14">
        <v>27.885304659498001</v>
      </c>
      <c r="K2133" s="14">
        <v>19.068100358422999</v>
      </c>
      <c r="L2133" s="14">
        <v>13.476702508961001</v>
      </c>
      <c r="M2133" s="14">
        <v>1.2186379928319999</v>
      </c>
      <c r="N2133" s="23">
        <v>0.28673835125399999</v>
      </c>
    </row>
    <row r="2134" spans="5:14" x14ac:dyDescent="0.3">
      <c r="E2134" s="3" t="s">
        <v>1023</v>
      </c>
      <c r="F2134" s="4"/>
      <c r="G2134" s="5">
        <v>123</v>
      </c>
      <c r="H2134" s="27">
        <v>17.886178861788999</v>
      </c>
      <c r="I2134" s="14">
        <v>23.577235772358001</v>
      </c>
      <c r="J2134" s="14">
        <v>25.203252032519998</v>
      </c>
      <c r="K2134" s="14">
        <v>17.886178861788999</v>
      </c>
      <c r="L2134" s="14">
        <v>14.634146341463</v>
      </c>
      <c r="M2134" s="14">
        <v>0.81300813008100004</v>
      </c>
      <c r="N2134" s="24">
        <v>0</v>
      </c>
    </row>
    <row r="2135" spans="5:14" x14ac:dyDescent="0.3">
      <c r="E2135" s="3" t="s">
        <v>1024</v>
      </c>
      <c r="F2135" s="4"/>
      <c r="G2135" s="5">
        <v>30</v>
      </c>
      <c r="H2135" s="27">
        <v>6.666666666667</v>
      </c>
      <c r="I2135" s="14">
        <v>10</v>
      </c>
      <c r="J2135" s="14">
        <v>26.666666666666998</v>
      </c>
      <c r="K2135" s="14">
        <v>26.666666666666998</v>
      </c>
      <c r="L2135" s="14">
        <v>26.666666666666998</v>
      </c>
      <c r="M2135" s="14">
        <v>3.333333333333</v>
      </c>
      <c r="N2135" s="24">
        <v>0</v>
      </c>
    </row>
    <row r="2136" spans="5:14" x14ac:dyDescent="0.3">
      <c r="E2136" s="3" t="s">
        <v>1025</v>
      </c>
      <c r="F2136" s="4"/>
      <c r="G2136" s="5">
        <v>46</v>
      </c>
      <c r="H2136" s="27">
        <v>13.04347826087</v>
      </c>
      <c r="I2136" s="14">
        <v>17.391304347826001</v>
      </c>
      <c r="J2136" s="14">
        <v>23.913043478260999</v>
      </c>
      <c r="K2136" s="14">
        <v>21.739130434783</v>
      </c>
      <c r="L2136" s="14">
        <v>17.391304347826001</v>
      </c>
      <c r="M2136" s="14">
        <v>6.5217391304349999</v>
      </c>
      <c r="N2136" s="24">
        <v>0</v>
      </c>
    </row>
    <row r="2137" spans="5:14" x14ac:dyDescent="0.3">
      <c r="E2137" s="3" t="s">
        <v>1026</v>
      </c>
      <c r="F2137" s="4"/>
      <c r="G2137" s="5">
        <v>9929</v>
      </c>
      <c r="H2137" s="27">
        <v>20.112800886293002</v>
      </c>
      <c r="I2137" s="14">
        <v>35.663208782354999</v>
      </c>
      <c r="J2137" s="14">
        <v>24.403263168496</v>
      </c>
      <c r="K2137" s="14">
        <v>12.156309799577</v>
      </c>
      <c r="L2137" s="14">
        <v>5.8011884379090004</v>
      </c>
      <c r="M2137" s="14">
        <v>1.571155201934</v>
      </c>
      <c r="N2137" s="23">
        <v>0.29207372343600002</v>
      </c>
    </row>
    <row r="2138" spans="5:14" x14ac:dyDescent="0.3">
      <c r="E2138" s="3" t="s">
        <v>1027</v>
      </c>
      <c r="F2138" s="4"/>
      <c r="G2138" s="5">
        <v>2901</v>
      </c>
      <c r="H2138" s="27">
        <v>15.891072044123</v>
      </c>
      <c r="I2138" s="14">
        <v>32.95415374009</v>
      </c>
      <c r="J2138" s="14">
        <v>27.128576352982002</v>
      </c>
      <c r="K2138" s="14">
        <v>14.236470182695999</v>
      </c>
      <c r="L2138" s="14">
        <v>7.790417097553</v>
      </c>
      <c r="M2138" s="14">
        <v>1.7924853498790001</v>
      </c>
      <c r="N2138" s="23">
        <v>0.20682523267799999</v>
      </c>
    </row>
    <row r="2139" spans="5:14" x14ac:dyDescent="0.3">
      <c r="E2139" s="3" t="s">
        <v>1028</v>
      </c>
      <c r="F2139" s="4"/>
      <c r="G2139" s="5">
        <v>2492</v>
      </c>
      <c r="H2139" s="27">
        <v>14.125200642055001</v>
      </c>
      <c r="I2139" s="14">
        <v>30.53772070626</v>
      </c>
      <c r="J2139" s="14">
        <v>25.882825040128001</v>
      </c>
      <c r="K2139" s="14">
        <v>16.492776886034999</v>
      </c>
      <c r="L2139" s="14">
        <v>11.195826645265001</v>
      </c>
      <c r="M2139" s="14">
        <v>1.565008025682</v>
      </c>
      <c r="N2139" s="23">
        <v>0.20064205457500001</v>
      </c>
    </row>
    <row r="2140" spans="5:14" x14ac:dyDescent="0.3">
      <c r="E2140" s="3" t="s">
        <v>1029</v>
      </c>
      <c r="F2140" s="4"/>
      <c r="G2140" s="5">
        <v>289</v>
      </c>
      <c r="H2140" s="27">
        <v>12.456747404844</v>
      </c>
      <c r="I2140" s="14">
        <v>28.027681660900001</v>
      </c>
      <c r="J2140" s="14">
        <v>27.335640138407999</v>
      </c>
      <c r="K2140" s="14">
        <v>16.955017301038001</v>
      </c>
      <c r="L2140" s="14">
        <v>13.494809688581</v>
      </c>
      <c r="M2140" s="14">
        <v>1.7301038062280001</v>
      </c>
      <c r="N2140" s="24">
        <v>0</v>
      </c>
    </row>
    <row r="2141" spans="5:14" x14ac:dyDescent="0.3">
      <c r="E2141" s="3" t="s">
        <v>1030</v>
      </c>
      <c r="F2141" s="4"/>
      <c r="G2141" s="5">
        <v>105</v>
      </c>
      <c r="H2141" s="27">
        <v>14.285714285714</v>
      </c>
      <c r="I2141" s="14">
        <v>18.095238095237999</v>
      </c>
      <c r="J2141" s="14">
        <v>15.238095238094999</v>
      </c>
      <c r="K2141" s="14">
        <v>19.047619047619001</v>
      </c>
      <c r="L2141" s="14">
        <v>29.523809523810002</v>
      </c>
      <c r="M2141" s="14">
        <v>2.8571428571430002</v>
      </c>
      <c r="N2141" s="23">
        <v>0.95238095238099996</v>
      </c>
    </row>
    <row r="2142" spans="5:14" x14ac:dyDescent="0.3">
      <c r="E2142" s="3" t="s">
        <v>1031</v>
      </c>
      <c r="F2142" s="4"/>
      <c r="G2142" s="5">
        <v>120</v>
      </c>
      <c r="H2142" s="27">
        <v>15</v>
      </c>
      <c r="I2142" s="14">
        <v>25.833333333333002</v>
      </c>
      <c r="J2142" s="14">
        <v>20.833333333333002</v>
      </c>
      <c r="K2142" s="14">
        <v>15</v>
      </c>
      <c r="L2142" s="14">
        <v>9.166666666667</v>
      </c>
      <c r="M2142" s="14">
        <v>10.833333333333</v>
      </c>
      <c r="N2142" s="23">
        <v>3.333333333333</v>
      </c>
    </row>
    <row r="2143" spans="5:14" x14ac:dyDescent="0.3">
      <c r="E2143" s="3" t="s">
        <v>1032</v>
      </c>
      <c r="F2143" s="4"/>
      <c r="G2143" s="5">
        <v>9994</v>
      </c>
      <c r="H2143" s="27">
        <v>19.371622973784</v>
      </c>
      <c r="I2143" s="14">
        <v>36.922153291975</v>
      </c>
      <c r="J2143" s="14">
        <v>24.974984990995001</v>
      </c>
      <c r="K2143" s="14">
        <v>11.697018210927</v>
      </c>
      <c r="L2143" s="14">
        <v>5.0730438262959998</v>
      </c>
      <c r="M2143" s="14">
        <v>1.671002601561</v>
      </c>
      <c r="N2143" s="23">
        <v>0.29017410446300002</v>
      </c>
    </row>
    <row r="2144" spans="5:14" x14ac:dyDescent="0.3">
      <c r="E2144" s="3" t="s">
        <v>1033</v>
      </c>
      <c r="F2144" s="4"/>
      <c r="G2144" s="5">
        <v>2851</v>
      </c>
      <c r="H2144" s="27">
        <v>16.836197825324</v>
      </c>
      <c r="I2144" s="14">
        <v>35.531392493862</v>
      </c>
      <c r="J2144" s="14">
        <v>27.218519817608001</v>
      </c>
      <c r="K2144" s="14">
        <v>11.890564714134999</v>
      </c>
      <c r="L2144" s="14">
        <v>6.0680462995440001</v>
      </c>
      <c r="M2144" s="14">
        <v>2.1746755524379999</v>
      </c>
      <c r="N2144" s="23">
        <v>0.280603297089</v>
      </c>
    </row>
    <row r="2145" spans="5:14" x14ac:dyDescent="0.3">
      <c r="E2145" s="3" t="s">
        <v>1034</v>
      </c>
      <c r="F2145" s="4"/>
      <c r="G2145" s="5">
        <v>2981</v>
      </c>
      <c r="H2145" s="27">
        <v>14.525327071453001</v>
      </c>
      <c r="I2145" s="14">
        <v>32.941965783294002</v>
      </c>
      <c r="J2145" s="14">
        <v>26.635357262664002</v>
      </c>
      <c r="K2145" s="14">
        <v>14.458235491446001</v>
      </c>
      <c r="L2145" s="14">
        <v>9.3257296209330001</v>
      </c>
      <c r="M2145" s="14">
        <v>1.777926870178</v>
      </c>
      <c r="N2145" s="23">
        <v>0.335457900034</v>
      </c>
    </row>
    <row r="2146" spans="5:14" x14ac:dyDescent="0.3">
      <c r="E2146" s="3" t="s">
        <v>1035</v>
      </c>
      <c r="F2146" s="4"/>
      <c r="G2146" s="5">
        <v>398</v>
      </c>
      <c r="H2146" s="27">
        <v>14.321608040200999</v>
      </c>
      <c r="I2146" s="14">
        <v>31.155778894472</v>
      </c>
      <c r="J2146" s="14">
        <v>27.889447236180999</v>
      </c>
      <c r="K2146" s="14">
        <v>15.326633165829</v>
      </c>
      <c r="L2146" s="14">
        <v>9.2964824120599996</v>
      </c>
      <c r="M2146" s="14">
        <v>1.507537688442</v>
      </c>
      <c r="N2146" s="23">
        <v>0.50251256281400003</v>
      </c>
    </row>
    <row r="2147" spans="5:14" x14ac:dyDescent="0.3">
      <c r="E2147" s="3" t="s">
        <v>1036</v>
      </c>
      <c r="F2147" s="4"/>
      <c r="G2147" s="5">
        <v>171</v>
      </c>
      <c r="H2147" s="27">
        <v>9.3567251461990004</v>
      </c>
      <c r="I2147" s="14">
        <v>25.730994152047</v>
      </c>
      <c r="J2147" s="14">
        <v>22.807017543859999</v>
      </c>
      <c r="K2147" s="14">
        <v>22.222222222222001</v>
      </c>
      <c r="L2147" s="14">
        <v>15.789473684211</v>
      </c>
      <c r="M2147" s="14">
        <v>2.923976608187</v>
      </c>
      <c r="N2147" s="23">
        <v>1.1695906432750001</v>
      </c>
    </row>
    <row r="2148" spans="5:14" x14ac:dyDescent="0.3">
      <c r="E2148" s="3" t="s">
        <v>1037</v>
      </c>
      <c r="F2148" s="4"/>
      <c r="G2148" s="5">
        <v>134</v>
      </c>
      <c r="H2148" s="27">
        <v>7.4626865671639999</v>
      </c>
      <c r="I2148" s="14">
        <v>26.119402985074998</v>
      </c>
      <c r="J2148" s="14">
        <v>25.373134328357999</v>
      </c>
      <c r="K2148" s="14">
        <v>13.432835820896001</v>
      </c>
      <c r="L2148" s="14">
        <v>8.9552238805969999</v>
      </c>
      <c r="M2148" s="14">
        <v>17.164179104477999</v>
      </c>
      <c r="N2148" s="23">
        <v>1.492537313433</v>
      </c>
    </row>
    <row r="2149" spans="5:14" x14ac:dyDescent="0.3">
      <c r="E2149" s="3" t="s">
        <v>1038</v>
      </c>
      <c r="F2149" s="4"/>
      <c r="G2149" s="5">
        <v>3553</v>
      </c>
      <c r="H2149" s="27">
        <v>23.895299746692999</v>
      </c>
      <c r="I2149" s="14">
        <v>42.330424992963998</v>
      </c>
      <c r="J2149" s="14">
        <v>21.334083872783999</v>
      </c>
      <c r="K2149" s="14">
        <v>7.5710667041940001</v>
      </c>
      <c r="L2149" s="14">
        <v>3.3774275260339999</v>
      </c>
      <c r="M2149" s="14">
        <v>1.2102448634959999</v>
      </c>
      <c r="N2149" s="23">
        <v>0.28145229383600001</v>
      </c>
    </row>
    <row r="2150" spans="5:14" x14ac:dyDescent="0.3">
      <c r="E2150" s="3" t="s">
        <v>1039</v>
      </c>
      <c r="F2150" s="4"/>
      <c r="G2150" s="5">
        <v>1543</v>
      </c>
      <c r="H2150" s="27">
        <v>21.710952689566</v>
      </c>
      <c r="I2150" s="14">
        <v>39.662994167207003</v>
      </c>
      <c r="J2150" s="14">
        <v>25.405055087491998</v>
      </c>
      <c r="K2150" s="14">
        <v>8.3603370058329993</v>
      </c>
      <c r="L2150" s="14">
        <v>3.1108230719379999</v>
      </c>
      <c r="M2150" s="14">
        <v>1.3609850939729999</v>
      </c>
      <c r="N2150" s="23">
        <v>0.38885288399200002</v>
      </c>
    </row>
    <row r="2151" spans="5:14" x14ac:dyDescent="0.3">
      <c r="E2151" s="3" t="s">
        <v>1040</v>
      </c>
      <c r="F2151" s="4"/>
      <c r="G2151" s="5">
        <v>1541</v>
      </c>
      <c r="H2151" s="27">
        <v>18.299805321219999</v>
      </c>
      <c r="I2151" s="14">
        <v>40.622972096041998</v>
      </c>
      <c r="J2151" s="14">
        <v>23.231667748214999</v>
      </c>
      <c r="K2151" s="14">
        <v>9.928617780662</v>
      </c>
      <c r="L2151" s="14">
        <v>5.2563270603500003</v>
      </c>
      <c r="M2151" s="14">
        <v>2.011680726801</v>
      </c>
      <c r="N2151" s="23">
        <v>0.64892926670999995</v>
      </c>
    </row>
    <row r="2152" spans="5:14" x14ac:dyDescent="0.3">
      <c r="E2152" s="3" t="s">
        <v>1041</v>
      </c>
      <c r="F2152" s="4"/>
      <c r="G2152" s="5">
        <v>187</v>
      </c>
      <c r="H2152" s="27">
        <v>13.903743315508001</v>
      </c>
      <c r="I2152" s="14">
        <v>35.294117647058997</v>
      </c>
      <c r="J2152" s="14">
        <v>25.133689839572</v>
      </c>
      <c r="K2152" s="14">
        <v>14.973262032086</v>
      </c>
      <c r="L2152" s="14">
        <v>8.0213903743320003</v>
      </c>
      <c r="M2152" s="14">
        <v>2.1390374331549999</v>
      </c>
      <c r="N2152" s="23">
        <v>0.53475935828900001</v>
      </c>
    </row>
    <row r="2153" spans="5:14" x14ac:dyDescent="0.3">
      <c r="E2153" s="3" t="s">
        <v>1042</v>
      </c>
      <c r="F2153" s="4"/>
      <c r="G2153" s="5">
        <v>69</v>
      </c>
      <c r="H2153" s="27">
        <v>15.942028985506999</v>
      </c>
      <c r="I2153" s="14">
        <v>27.536231884058001</v>
      </c>
      <c r="J2153" s="14">
        <v>26.086956521739001</v>
      </c>
      <c r="K2153" s="14">
        <v>10.144927536232</v>
      </c>
      <c r="L2153" s="14">
        <v>17.391304347826001</v>
      </c>
      <c r="M2153" s="14">
        <v>1.449275362319</v>
      </c>
      <c r="N2153" s="23">
        <v>1.449275362319</v>
      </c>
    </row>
    <row r="2154" spans="5:14" x14ac:dyDescent="0.3">
      <c r="E2154" s="3" t="s">
        <v>1043</v>
      </c>
      <c r="F2154" s="4"/>
      <c r="G2154" s="5">
        <v>46</v>
      </c>
      <c r="H2154" s="27">
        <v>21.739130434783</v>
      </c>
      <c r="I2154" s="14">
        <v>21.739130434783</v>
      </c>
      <c r="J2154" s="14">
        <v>13.04347826087</v>
      </c>
      <c r="K2154" s="14">
        <v>15.217391304348</v>
      </c>
      <c r="L2154" s="14">
        <v>10.869565217390999</v>
      </c>
      <c r="M2154" s="14">
        <v>10.869565217390999</v>
      </c>
      <c r="N2154" s="23">
        <v>6.5217391304349999</v>
      </c>
    </row>
    <row r="2155" spans="5:14" x14ac:dyDescent="0.3">
      <c r="E2155" s="3" t="s">
        <v>1044</v>
      </c>
      <c r="F2155" s="4"/>
      <c r="G2155" s="5">
        <v>857</v>
      </c>
      <c r="H2155" s="27">
        <v>29.871645274212</v>
      </c>
      <c r="I2155" s="14">
        <v>38.039673278880002</v>
      </c>
      <c r="J2155" s="14">
        <v>20.653442240373</v>
      </c>
      <c r="K2155" s="14">
        <v>7.3512252042009996</v>
      </c>
      <c r="L2155" s="14">
        <v>2.4504084013999998</v>
      </c>
      <c r="M2155" s="14">
        <v>1.050175029172</v>
      </c>
      <c r="N2155" s="23">
        <v>0.58343057176199997</v>
      </c>
    </row>
    <row r="2156" spans="5:14" x14ac:dyDescent="0.3">
      <c r="E2156" s="3" t="s">
        <v>1045</v>
      </c>
      <c r="F2156" s="4"/>
      <c r="G2156" s="5">
        <v>816</v>
      </c>
      <c r="H2156" s="27">
        <v>25.980392156863001</v>
      </c>
      <c r="I2156" s="14">
        <v>44.240196078430998</v>
      </c>
      <c r="J2156" s="14">
        <v>18.382352941175998</v>
      </c>
      <c r="K2156" s="14">
        <v>6.9852941176470003</v>
      </c>
      <c r="L2156" s="14">
        <v>1.9607843137250001</v>
      </c>
      <c r="M2156" s="14">
        <v>1.593137254902</v>
      </c>
      <c r="N2156" s="23">
        <v>0.85784313725500005</v>
      </c>
    </row>
    <row r="2157" spans="5:14" x14ac:dyDescent="0.3">
      <c r="E2157" s="3" t="s">
        <v>1046</v>
      </c>
      <c r="F2157" s="4"/>
      <c r="G2157" s="5">
        <v>672</v>
      </c>
      <c r="H2157" s="27">
        <v>19.345238095237999</v>
      </c>
      <c r="I2157" s="14">
        <v>43.898809523810002</v>
      </c>
      <c r="J2157" s="14">
        <v>22.619047619048001</v>
      </c>
      <c r="K2157" s="14">
        <v>8.7797619047619992</v>
      </c>
      <c r="L2157" s="14">
        <v>2.9761904761900002</v>
      </c>
      <c r="M2157" s="14">
        <v>2.083333333333</v>
      </c>
      <c r="N2157" s="23">
        <v>0.29761904761899999</v>
      </c>
    </row>
    <row r="2158" spans="5:14" x14ac:dyDescent="0.3">
      <c r="E2158" s="3" t="s">
        <v>1047</v>
      </c>
      <c r="F2158" s="4"/>
      <c r="G2158" s="5">
        <v>97</v>
      </c>
      <c r="H2158" s="27">
        <v>19.587628865978999</v>
      </c>
      <c r="I2158" s="14">
        <v>49.484536082474001</v>
      </c>
      <c r="J2158" s="14">
        <v>16.494845360825</v>
      </c>
      <c r="K2158" s="14">
        <v>6.1855670103089997</v>
      </c>
      <c r="L2158" s="14">
        <v>5.1546391752579996</v>
      </c>
      <c r="M2158" s="14">
        <v>3.0927835051549999</v>
      </c>
      <c r="N2158" s="24">
        <v>0</v>
      </c>
    </row>
    <row r="2159" spans="5:14" x14ac:dyDescent="0.3">
      <c r="E2159" s="3" t="s">
        <v>1048</v>
      </c>
      <c r="F2159" s="4"/>
      <c r="G2159" s="5">
        <v>27</v>
      </c>
      <c r="H2159" s="27">
        <v>18.518518518518999</v>
      </c>
      <c r="I2159" s="14">
        <v>29.629629629629999</v>
      </c>
      <c r="J2159" s="14">
        <v>11.111111111111001</v>
      </c>
      <c r="K2159" s="14">
        <v>18.518518518518999</v>
      </c>
      <c r="L2159" s="14">
        <v>14.814814814815</v>
      </c>
      <c r="M2159" s="14">
        <v>3.7037037037039999</v>
      </c>
      <c r="N2159" s="23">
        <v>3.7037037037039999</v>
      </c>
    </row>
    <row r="2160" spans="5:14" x14ac:dyDescent="0.3">
      <c r="E2160" s="3" t="s">
        <v>1049</v>
      </c>
      <c r="F2160" s="4"/>
      <c r="G2160" s="5">
        <v>13</v>
      </c>
      <c r="H2160" s="27">
        <v>30.769230769231001</v>
      </c>
      <c r="I2160" s="14">
        <v>15.384615384615</v>
      </c>
      <c r="J2160" s="14">
        <v>23.076923076922998</v>
      </c>
      <c r="K2160" s="14">
        <v>7.6923076923079998</v>
      </c>
      <c r="L2160" s="14">
        <v>7.6923076923079998</v>
      </c>
      <c r="M2160" s="14">
        <v>7.6923076923079998</v>
      </c>
      <c r="N2160" s="23">
        <v>7.6923076923079998</v>
      </c>
    </row>
    <row r="2161" spans="2:14" x14ac:dyDescent="0.3">
      <c r="E2161" s="3" t="s">
        <v>1050</v>
      </c>
      <c r="F2161" s="4"/>
      <c r="G2161" s="5">
        <v>93</v>
      </c>
      <c r="H2161" s="27">
        <v>38.709677419355003</v>
      </c>
      <c r="I2161" s="14">
        <v>43.010752688171998</v>
      </c>
      <c r="J2161" s="14">
        <v>8.6021505376339995</v>
      </c>
      <c r="K2161" s="14">
        <v>7.5268817204299996</v>
      </c>
      <c r="L2161" s="16">
        <v>0</v>
      </c>
      <c r="M2161" s="16">
        <v>0</v>
      </c>
      <c r="N2161" s="23">
        <v>2.1505376344089999</v>
      </c>
    </row>
    <row r="2162" spans="2:14" x14ac:dyDescent="0.3">
      <c r="E2162" s="3" t="s">
        <v>1051</v>
      </c>
      <c r="F2162" s="4"/>
      <c r="G2162" s="5">
        <v>137</v>
      </c>
      <c r="H2162" s="27">
        <v>33.576642335766003</v>
      </c>
      <c r="I2162" s="14">
        <v>37.956204379562003</v>
      </c>
      <c r="J2162" s="14">
        <v>16.788321167883002</v>
      </c>
      <c r="K2162" s="14">
        <v>5.1094890510950002</v>
      </c>
      <c r="L2162" s="14">
        <v>5.1094890510950002</v>
      </c>
      <c r="M2162" s="14">
        <v>1.459854014599</v>
      </c>
      <c r="N2162" s="24">
        <v>0</v>
      </c>
    </row>
    <row r="2163" spans="2:14" x14ac:dyDescent="0.3">
      <c r="E2163" s="3" t="s">
        <v>1052</v>
      </c>
      <c r="F2163" s="4"/>
      <c r="G2163" s="5">
        <v>114</v>
      </c>
      <c r="H2163" s="27">
        <v>21.052631578947</v>
      </c>
      <c r="I2163" s="14">
        <v>39.473684210526002</v>
      </c>
      <c r="J2163" s="14">
        <v>26.315789473683999</v>
      </c>
      <c r="K2163" s="14">
        <v>7.8947368421049999</v>
      </c>
      <c r="L2163" s="14">
        <v>2.6315789473679998</v>
      </c>
      <c r="M2163" s="14">
        <v>1.7543859649119999</v>
      </c>
      <c r="N2163" s="23">
        <v>0.87719298245599997</v>
      </c>
    </row>
    <row r="2164" spans="2:14" x14ac:dyDescent="0.3">
      <c r="E2164" s="3" t="s">
        <v>1053</v>
      </c>
      <c r="F2164" s="4"/>
      <c r="G2164" s="5">
        <v>28</v>
      </c>
      <c r="H2164" s="27">
        <v>21.428571428571001</v>
      </c>
      <c r="I2164" s="14">
        <v>46.428571428570997</v>
      </c>
      <c r="J2164" s="14">
        <v>10.714285714286</v>
      </c>
      <c r="K2164" s="14">
        <v>21.428571428571001</v>
      </c>
      <c r="L2164" s="16">
        <v>0</v>
      </c>
      <c r="M2164" s="16">
        <v>0</v>
      </c>
      <c r="N2164" s="24">
        <v>0</v>
      </c>
    </row>
    <row r="2165" spans="2:14" x14ac:dyDescent="0.3">
      <c r="E2165" s="3" t="s">
        <v>1054</v>
      </c>
      <c r="F2165" s="4"/>
      <c r="G2165" s="5">
        <v>13</v>
      </c>
      <c r="H2165" s="27">
        <v>15.384615384615</v>
      </c>
      <c r="I2165" s="14">
        <v>30.769230769231001</v>
      </c>
      <c r="J2165" s="14">
        <v>15.384615384615</v>
      </c>
      <c r="K2165" s="14">
        <v>15.384615384615</v>
      </c>
      <c r="L2165" s="14">
        <v>15.384615384615</v>
      </c>
      <c r="M2165" s="14">
        <v>7.6923076923079998</v>
      </c>
      <c r="N2165" s="24">
        <v>0</v>
      </c>
    </row>
    <row r="2166" spans="2:14" x14ac:dyDescent="0.3">
      <c r="E2166" s="52" t="s">
        <v>1055</v>
      </c>
      <c r="F2166" s="48"/>
      <c r="G2166" s="49">
        <v>0</v>
      </c>
      <c r="H2166" s="67">
        <v>0</v>
      </c>
      <c r="I2166" s="42">
        <v>0</v>
      </c>
      <c r="J2166" s="42">
        <v>0</v>
      </c>
      <c r="K2166" s="42">
        <v>0</v>
      </c>
      <c r="L2166" s="42">
        <v>0</v>
      </c>
      <c r="M2166" s="42">
        <v>0</v>
      </c>
      <c r="N2166" s="65">
        <v>0</v>
      </c>
    </row>
    <row r="2168" spans="2:14" x14ac:dyDescent="0.3">
      <c r="B2168" s="35" t="str">
        <f xml:space="preserve"> HYPERLINK("#'目次'!B36", "[30]")</f>
        <v>[30]</v>
      </c>
      <c r="C2168" s="25" t="s">
        <v>54</v>
      </c>
    </row>
    <row r="2171" spans="2:14" x14ac:dyDescent="0.3">
      <c r="C2171" s="25" t="s">
        <v>1007</v>
      </c>
    </row>
    <row r="2172" spans="2:14" ht="37.5" x14ac:dyDescent="0.3">
      <c r="E2172" s="95"/>
      <c r="F2172" s="96"/>
      <c r="G2172" s="37" t="s">
        <v>16</v>
      </c>
      <c r="H2172" s="41" t="s">
        <v>55</v>
      </c>
      <c r="I2172" s="18" t="s">
        <v>56</v>
      </c>
      <c r="J2172" s="18" t="s">
        <v>57</v>
      </c>
      <c r="K2172" s="18" t="s">
        <v>58</v>
      </c>
      <c r="L2172" s="34" t="s">
        <v>59</v>
      </c>
    </row>
    <row r="2173" spans="2:14" x14ac:dyDescent="0.3">
      <c r="E2173" s="97"/>
      <c r="F2173" s="98"/>
      <c r="G2173" s="40"/>
      <c r="H2173" s="36"/>
      <c r="I2173" s="19"/>
      <c r="J2173" s="19"/>
      <c r="K2173" s="19"/>
      <c r="L2173" s="39"/>
    </row>
    <row r="2174" spans="2:14" x14ac:dyDescent="0.3">
      <c r="E2174" s="54" t="s">
        <v>16</v>
      </c>
      <c r="F2174" s="50"/>
      <c r="G2174" s="38">
        <v>55336</v>
      </c>
      <c r="H2174" s="26">
        <v>8.8658377909499997</v>
      </c>
      <c r="I2174" s="26">
        <v>44.387017493133001</v>
      </c>
      <c r="J2174" s="26">
        <v>31.339453520311999</v>
      </c>
      <c r="K2174" s="26">
        <v>11.094043660545999</v>
      </c>
      <c r="L2174" s="60">
        <v>4.3136475350590002</v>
      </c>
    </row>
    <row r="2175" spans="2:14" x14ac:dyDescent="0.3">
      <c r="E2175" s="3" t="s">
        <v>1008</v>
      </c>
      <c r="F2175" s="4"/>
      <c r="G2175" s="29">
        <v>349</v>
      </c>
      <c r="H2175" s="55">
        <v>6.5902578796559999</v>
      </c>
      <c r="I2175" s="22">
        <v>51.862464183381</v>
      </c>
      <c r="J2175" s="22">
        <v>29.512893982807999</v>
      </c>
      <c r="K2175" s="22">
        <v>9.4555873925499991</v>
      </c>
      <c r="L2175" s="56">
        <v>2.5787965616049999</v>
      </c>
    </row>
    <row r="2176" spans="2:14" x14ac:dyDescent="0.3">
      <c r="E2176" s="3" t="s">
        <v>1009</v>
      </c>
      <c r="F2176" s="4"/>
      <c r="G2176" s="5">
        <v>48</v>
      </c>
      <c r="H2176" s="27">
        <v>16.666666666666998</v>
      </c>
      <c r="I2176" s="14">
        <v>50</v>
      </c>
      <c r="J2176" s="14">
        <v>22.916666666666998</v>
      </c>
      <c r="K2176" s="14">
        <v>4.166666666667</v>
      </c>
      <c r="L2176" s="23">
        <v>6.25</v>
      </c>
    </row>
    <row r="2177" spans="5:12" x14ac:dyDescent="0.3">
      <c r="E2177" s="3" t="s">
        <v>1010</v>
      </c>
      <c r="F2177" s="4"/>
      <c r="G2177" s="5">
        <v>38</v>
      </c>
      <c r="H2177" s="27">
        <v>7.8947368421049999</v>
      </c>
      <c r="I2177" s="14">
        <v>55.263157894736999</v>
      </c>
      <c r="J2177" s="14">
        <v>28.947368421053</v>
      </c>
      <c r="K2177" s="14">
        <v>7.8947368421049999</v>
      </c>
      <c r="L2177" s="24">
        <v>0</v>
      </c>
    </row>
    <row r="2178" spans="5:12" x14ac:dyDescent="0.3">
      <c r="E2178" s="3" t="s">
        <v>1011</v>
      </c>
      <c r="F2178" s="4"/>
      <c r="G2178" s="5">
        <v>10</v>
      </c>
      <c r="H2178" s="27">
        <v>20</v>
      </c>
      <c r="I2178" s="14">
        <v>50</v>
      </c>
      <c r="J2178" s="14">
        <v>20</v>
      </c>
      <c r="K2178" s="14">
        <v>10</v>
      </c>
      <c r="L2178" s="24">
        <v>0</v>
      </c>
    </row>
    <row r="2179" spans="5:12" x14ac:dyDescent="0.3">
      <c r="E2179" s="3" t="s">
        <v>1012</v>
      </c>
      <c r="F2179" s="4"/>
      <c r="G2179" s="5">
        <v>4</v>
      </c>
      <c r="H2179" s="27">
        <v>25</v>
      </c>
      <c r="I2179" s="14">
        <v>25</v>
      </c>
      <c r="J2179" s="14">
        <v>25</v>
      </c>
      <c r="K2179" s="16">
        <v>0</v>
      </c>
      <c r="L2179" s="23">
        <v>25</v>
      </c>
    </row>
    <row r="2180" spans="5:12" x14ac:dyDescent="0.3">
      <c r="E2180" s="3" t="s">
        <v>1013</v>
      </c>
      <c r="F2180" s="4"/>
      <c r="G2180" s="5">
        <v>5</v>
      </c>
      <c r="H2180" s="27">
        <v>20</v>
      </c>
      <c r="I2180" s="14">
        <v>60</v>
      </c>
      <c r="J2180" s="16">
        <v>0</v>
      </c>
      <c r="K2180" s="14">
        <v>20</v>
      </c>
      <c r="L2180" s="24">
        <v>0</v>
      </c>
    </row>
    <row r="2181" spans="5:12" x14ac:dyDescent="0.3">
      <c r="E2181" s="3" t="s">
        <v>1014</v>
      </c>
      <c r="F2181" s="4"/>
      <c r="G2181" s="5">
        <v>2182</v>
      </c>
      <c r="H2181" s="27">
        <v>8.7992667277730003</v>
      </c>
      <c r="I2181" s="14">
        <v>47.754353803850002</v>
      </c>
      <c r="J2181" s="14">
        <v>30.843263061411999</v>
      </c>
      <c r="K2181" s="14">
        <v>9.7158570119160004</v>
      </c>
      <c r="L2181" s="23">
        <v>2.8872593950500001</v>
      </c>
    </row>
    <row r="2182" spans="5:12" x14ac:dyDescent="0.3">
      <c r="E2182" s="3" t="s">
        <v>1015</v>
      </c>
      <c r="F2182" s="4"/>
      <c r="G2182" s="5">
        <v>635</v>
      </c>
      <c r="H2182" s="27">
        <v>13.858267716535</v>
      </c>
      <c r="I2182" s="14">
        <v>52.598425196850002</v>
      </c>
      <c r="J2182" s="14">
        <v>22.047244094488001</v>
      </c>
      <c r="K2182" s="14">
        <v>7.2440944881889999</v>
      </c>
      <c r="L2182" s="23">
        <v>4.2519685039370003</v>
      </c>
    </row>
    <row r="2183" spans="5:12" x14ac:dyDescent="0.3">
      <c r="E2183" s="3" t="s">
        <v>1016</v>
      </c>
      <c r="F2183" s="4"/>
      <c r="G2183" s="5">
        <v>386</v>
      </c>
      <c r="H2183" s="27">
        <v>17.098445595855001</v>
      </c>
      <c r="I2183" s="14">
        <v>50.777202072538998</v>
      </c>
      <c r="J2183" s="14">
        <v>22.020725388601001</v>
      </c>
      <c r="K2183" s="14">
        <v>5.6994818652849997</v>
      </c>
      <c r="L2183" s="23">
        <v>4.40414507772</v>
      </c>
    </row>
    <row r="2184" spans="5:12" x14ac:dyDescent="0.3">
      <c r="E2184" s="3" t="s">
        <v>1017</v>
      </c>
      <c r="F2184" s="4"/>
      <c r="G2184" s="5">
        <v>39</v>
      </c>
      <c r="H2184" s="27">
        <v>38.461538461537998</v>
      </c>
      <c r="I2184" s="14">
        <v>38.461538461537998</v>
      </c>
      <c r="J2184" s="14">
        <v>17.948717948717999</v>
      </c>
      <c r="K2184" s="14">
        <v>2.564102564103</v>
      </c>
      <c r="L2184" s="23">
        <v>2.564102564103</v>
      </c>
    </row>
    <row r="2185" spans="5:12" x14ac:dyDescent="0.3">
      <c r="E2185" s="3" t="s">
        <v>1018</v>
      </c>
      <c r="F2185" s="4"/>
      <c r="G2185" s="5">
        <v>17</v>
      </c>
      <c r="H2185" s="27">
        <v>35.294117647058997</v>
      </c>
      <c r="I2185" s="14">
        <v>29.411764705882</v>
      </c>
      <c r="J2185" s="14">
        <v>29.411764705882</v>
      </c>
      <c r="K2185" s="14">
        <v>5.8823529411760003</v>
      </c>
      <c r="L2185" s="24">
        <v>0</v>
      </c>
    </row>
    <row r="2186" spans="5:12" x14ac:dyDescent="0.3">
      <c r="E2186" s="3" t="s">
        <v>1019</v>
      </c>
      <c r="F2186" s="4"/>
      <c r="G2186" s="5">
        <v>16</v>
      </c>
      <c r="H2186" s="27">
        <v>12.5</v>
      </c>
      <c r="I2186" s="14">
        <v>50</v>
      </c>
      <c r="J2186" s="14">
        <v>25</v>
      </c>
      <c r="K2186" s="16">
        <v>0</v>
      </c>
      <c r="L2186" s="23">
        <v>12.5</v>
      </c>
    </row>
    <row r="2187" spans="5:12" x14ac:dyDescent="0.3">
      <c r="E2187" s="3" t="s">
        <v>1020</v>
      </c>
      <c r="F2187" s="4"/>
      <c r="G2187" s="5">
        <v>5654</v>
      </c>
      <c r="H2187" s="27">
        <v>8.9317297488499996</v>
      </c>
      <c r="I2187" s="14">
        <v>47.930668553236998</v>
      </c>
      <c r="J2187" s="14">
        <v>28.758401131942001</v>
      </c>
      <c r="K2187" s="14">
        <v>11.513972408914</v>
      </c>
      <c r="L2187" s="23">
        <v>2.865228157057</v>
      </c>
    </row>
    <row r="2188" spans="5:12" x14ac:dyDescent="0.3">
      <c r="E2188" s="3" t="s">
        <v>1021</v>
      </c>
      <c r="F2188" s="4"/>
      <c r="G2188" s="5">
        <v>1892</v>
      </c>
      <c r="H2188" s="27">
        <v>13.107822410148</v>
      </c>
      <c r="I2188" s="14">
        <v>50.845665961945002</v>
      </c>
      <c r="J2188" s="14">
        <v>26.374207188161002</v>
      </c>
      <c r="K2188" s="14">
        <v>6.5539112050739998</v>
      </c>
      <c r="L2188" s="23">
        <v>3.1183932346719998</v>
      </c>
    </row>
    <row r="2189" spans="5:12" x14ac:dyDescent="0.3">
      <c r="E2189" s="3" t="s">
        <v>1022</v>
      </c>
      <c r="F2189" s="4"/>
      <c r="G2189" s="5">
        <v>1395</v>
      </c>
      <c r="H2189" s="27">
        <v>19.498207885305</v>
      </c>
      <c r="I2189" s="14">
        <v>49.175627240143001</v>
      </c>
      <c r="J2189" s="14">
        <v>21.792114695340999</v>
      </c>
      <c r="K2189" s="14">
        <v>5.4480286738350001</v>
      </c>
      <c r="L2189" s="23">
        <v>4.0860215053760003</v>
      </c>
    </row>
    <row r="2190" spans="5:12" x14ac:dyDescent="0.3">
      <c r="E2190" s="3" t="s">
        <v>1023</v>
      </c>
      <c r="F2190" s="4"/>
      <c r="G2190" s="5">
        <v>123</v>
      </c>
      <c r="H2190" s="27">
        <v>23.577235772358001</v>
      </c>
      <c r="I2190" s="14">
        <v>41.463414634145998</v>
      </c>
      <c r="J2190" s="14">
        <v>20.325203252032999</v>
      </c>
      <c r="K2190" s="14">
        <v>6.5040650406499996</v>
      </c>
      <c r="L2190" s="23">
        <v>8.130081300813</v>
      </c>
    </row>
    <row r="2191" spans="5:12" x14ac:dyDescent="0.3">
      <c r="E2191" s="3" t="s">
        <v>1024</v>
      </c>
      <c r="F2191" s="4"/>
      <c r="G2191" s="5">
        <v>30</v>
      </c>
      <c r="H2191" s="27">
        <v>36.666666666666998</v>
      </c>
      <c r="I2191" s="14">
        <v>53.333333333333002</v>
      </c>
      <c r="J2191" s="14">
        <v>6.666666666667</v>
      </c>
      <c r="K2191" s="16">
        <v>0</v>
      </c>
      <c r="L2191" s="23">
        <v>3.333333333333</v>
      </c>
    </row>
    <row r="2192" spans="5:12" x14ac:dyDescent="0.3">
      <c r="E2192" s="3" t="s">
        <v>1025</v>
      </c>
      <c r="F2192" s="4"/>
      <c r="G2192" s="5">
        <v>46</v>
      </c>
      <c r="H2192" s="27">
        <v>10.869565217390999</v>
      </c>
      <c r="I2192" s="14">
        <v>52.173913043478002</v>
      </c>
      <c r="J2192" s="14">
        <v>8.6956521739130004</v>
      </c>
      <c r="K2192" s="14">
        <v>8.6956521739130004</v>
      </c>
      <c r="L2192" s="23">
        <v>19.565217391304</v>
      </c>
    </row>
    <row r="2193" spans="5:12" x14ac:dyDescent="0.3">
      <c r="E2193" s="3" t="s">
        <v>1026</v>
      </c>
      <c r="F2193" s="4"/>
      <c r="G2193" s="5">
        <v>9929</v>
      </c>
      <c r="H2193" s="27">
        <v>7.7449894249169997</v>
      </c>
      <c r="I2193" s="14">
        <v>44.898781347567997</v>
      </c>
      <c r="J2193" s="14">
        <v>31.705106254406001</v>
      </c>
      <c r="K2193" s="14">
        <v>11.834021553026</v>
      </c>
      <c r="L2193" s="23">
        <v>3.817101420083</v>
      </c>
    </row>
    <row r="2194" spans="5:12" x14ac:dyDescent="0.3">
      <c r="E2194" s="3" t="s">
        <v>1027</v>
      </c>
      <c r="F2194" s="4"/>
      <c r="G2194" s="5">
        <v>2901</v>
      </c>
      <c r="H2194" s="27">
        <v>11.13409169252</v>
      </c>
      <c r="I2194" s="14">
        <v>49.293347121681997</v>
      </c>
      <c r="J2194" s="14">
        <v>26.43915891072</v>
      </c>
      <c r="K2194" s="14">
        <v>8.6521889003790005</v>
      </c>
      <c r="L2194" s="23">
        <v>4.4812133746980001</v>
      </c>
    </row>
    <row r="2195" spans="5:12" x14ac:dyDescent="0.3">
      <c r="E2195" s="3" t="s">
        <v>1028</v>
      </c>
      <c r="F2195" s="4"/>
      <c r="G2195" s="5">
        <v>2492</v>
      </c>
      <c r="H2195" s="27">
        <v>14.646869983948999</v>
      </c>
      <c r="I2195" s="14">
        <v>51.284109149278002</v>
      </c>
      <c r="J2195" s="14">
        <v>24.117174959871999</v>
      </c>
      <c r="K2195" s="14">
        <v>6.1797752808990003</v>
      </c>
      <c r="L2195" s="23">
        <v>3.7720706260029999</v>
      </c>
    </row>
    <row r="2196" spans="5:12" x14ac:dyDescent="0.3">
      <c r="E2196" s="3" t="s">
        <v>1029</v>
      </c>
      <c r="F2196" s="4"/>
      <c r="G2196" s="5">
        <v>289</v>
      </c>
      <c r="H2196" s="27">
        <v>19.031141868512002</v>
      </c>
      <c r="I2196" s="14">
        <v>51.211072664360003</v>
      </c>
      <c r="J2196" s="14">
        <v>19.031141868512002</v>
      </c>
      <c r="K2196" s="14">
        <v>6.2283737024220001</v>
      </c>
      <c r="L2196" s="23">
        <v>4.4982698961940004</v>
      </c>
    </row>
    <row r="2197" spans="5:12" x14ac:dyDescent="0.3">
      <c r="E2197" s="3" t="s">
        <v>1030</v>
      </c>
      <c r="F2197" s="4"/>
      <c r="G2197" s="5">
        <v>105</v>
      </c>
      <c r="H2197" s="27">
        <v>37.142857142856997</v>
      </c>
      <c r="I2197" s="14">
        <v>37.142857142856997</v>
      </c>
      <c r="J2197" s="14">
        <v>8.5714285714289993</v>
      </c>
      <c r="K2197" s="14">
        <v>5.7142857142860004</v>
      </c>
      <c r="L2197" s="23">
        <v>11.428571428571001</v>
      </c>
    </row>
    <row r="2198" spans="5:12" x14ac:dyDescent="0.3">
      <c r="E2198" s="3" t="s">
        <v>1031</v>
      </c>
      <c r="F2198" s="4"/>
      <c r="G2198" s="5">
        <v>120</v>
      </c>
      <c r="H2198" s="27">
        <v>12.5</v>
      </c>
      <c r="I2198" s="14">
        <v>37.5</v>
      </c>
      <c r="J2198" s="14">
        <v>15.833333333333</v>
      </c>
      <c r="K2198" s="14">
        <v>6.666666666667</v>
      </c>
      <c r="L2198" s="23">
        <v>27.5</v>
      </c>
    </row>
    <row r="2199" spans="5:12" x14ac:dyDescent="0.3">
      <c r="E2199" s="3" t="s">
        <v>1032</v>
      </c>
      <c r="F2199" s="4"/>
      <c r="G2199" s="5">
        <v>9994</v>
      </c>
      <c r="H2199" s="27">
        <v>6.2337402441460004</v>
      </c>
      <c r="I2199" s="14">
        <v>42.605563338003002</v>
      </c>
      <c r="J2199" s="14">
        <v>34.480688413048</v>
      </c>
      <c r="K2199" s="14">
        <v>12.737642585551001</v>
      </c>
      <c r="L2199" s="23">
        <v>3.9423654192519999</v>
      </c>
    </row>
    <row r="2200" spans="5:12" x14ac:dyDescent="0.3">
      <c r="E2200" s="3" t="s">
        <v>1033</v>
      </c>
      <c r="F2200" s="4"/>
      <c r="G2200" s="5">
        <v>2851</v>
      </c>
      <c r="H2200" s="27">
        <v>8.5934759733430006</v>
      </c>
      <c r="I2200" s="14">
        <v>45.492809540511999</v>
      </c>
      <c r="J2200" s="14">
        <v>31.427569273939</v>
      </c>
      <c r="K2200" s="14">
        <v>10.171869519467</v>
      </c>
      <c r="L2200" s="23">
        <v>4.3142756927389998</v>
      </c>
    </row>
    <row r="2201" spans="5:12" x14ac:dyDescent="0.3">
      <c r="E2201" s="3" t="s">
        <v>1034</v>
      </c>
      <c r="F2201" s="4"/>
      <c r="G2201" s="5">
        <v>2981</v>
      </c>
      <c r="H2201" s="27">
        <v>12.546125461255</v>
      </c>
      <c r="I2201" s="14">
        <v>46.125461254613001</v>
      </c>
      <c r="J2201" s="14">
        <v>28.950016772895001</v>
      </c>
      <c r="K2201" s="14">
        <v>7.3465280107349997</v>
      </c>
      <c r="L2201" s="23">
        <v>5.0318685005030002</v>
      </c>
    </row>
    <row r="2202" spans="5:12" x14ac:dyDescent="0.3">
      <c r="E2202" s="3" t="s">
        <v>1035</v>
      </c>
      <c r="F2202" s="4"/>
      <c r="G2202" s="5">
        <v>398</v>
      </c>
      <c r="H2202" s="27">
        <v>13.819095477387</v>
      </c>
      <c r="I2202" s="14">
        <v>49.748743718592998</v>
      </c>
      <c r="J2202" s="14">
        <v>24.120603015075002</v>
      </c>
      <c r="K2202" s="14">
        <v>5.0251256281409997</v>
      </c>
      <c r="L2202" s="23">
        <v>7.2864321608039999</v>
      </c>
    </row>
    <row r="2203" spans="5:12" x14ac:dyDescent="0.3">
      <c r="E2203" s="3" t="s">
        <v>1036</v>
      </c>
      <c r="F2203" s="4"/>
      <c r="G2203" s="5">
        <v>171</v>
      </c>
      <c r="H2203" s="27">
        <v>18.713450292398001</v>
      </c>
      <c r="I2203" s="14">
        <v>44.444444444444002</v>
      </c>
      <c r="J2203" s="14">
        <v>18.713450292398001</v>
      </c>
      <c r="K2203" s="14">
        <v>3.508771929825</v>
      </c>
      <c r="L2203" s="23">
        <v>14.619883040935999</v>
      </c>
    </row>
    <row r="2204" spans="5:12" x14ac:dyDescent="0.3">
      <c r="E2204" s="3" t="s">
        <v>1037</v>
      </c>
      <c r="F2204" s="4"/>
      <c r="G2204" s="5">
        <v>134</v>
      </c>
      <c r="H2204" s="27">
        <v>15.671641791044999</v>
      </c>
      <c r="I2204" s="14">
        <v>39.552238805969999</v>
      </c>
      <c r="J2204" s="14">
        <v>17.164179104477999</v>
      </c>
      <c r="K2204" s="14">
        <v>1.492537313433</v>
      </c>
      <c r="L2204" s="23">
        <v>26.119402985074998</v>
      </c>
    </row>
    <row r="2205" spans="5:12" x14ac:dyDescent="0.3">
      <c r="E2205" s="3" t="s">
        <v>1038</v>
      </c>
      <c r="F2205" s="4"/>
      <c r="G2205" s="5">
        <v>3553</v>
      </c>
      <c r="H2205" s="27">
        <v>3.9121868843229999</v>
      </c>
      <c r="I2205" s="14">
        <v>35.547424711510999</v>
      </c>
      <c r="J2205" s="14">
        <v>40.050661412891003</v>
      </c>
      <c r="K2205" s="14">
        <v>17.168589924008</v>
      </c>
      <c r="L2205" s="23">
        <v>3.3211370672670002</v>
      </c>
    </row>
    <row r="2206" spans="5:12" x14ac:dyDescent="0.3">
      <c r="E2206" s="3" t="s">
        <v>1039</v>
      </c>
      <c r="F2206" s="4"/>
      <c r="G2206" s="5">
        <v>1543</v>
      </c>
      <c r="H2206" s="27">
        <v>4.4718081659109998</v>
      </c>
      <c r="I2206" s="14">
        <v>39.792611795204003</v>
      </c>
      <c r="J2206" s="14">
        <v>37.394685677251999</v>
      </c>
      <c r="K2206" s="14">
        <v>14.646791963707001</v>
      </c>
      <c r="L2206" s="23">
        <v>3.6941023979260001</v>
      </c>
    </row>
    <row r="2207" spans="5:12" x14ac:dyDescent="0.3">
      <c r="E2207" s="3" t="s">
        <v>1040</v>
      </c>
      <c r="F2207" s="4"/>
      <c r="G2207" s="5">
        <v>1541</v>
      </c>
      <c r="H2207" s="27">
        <v>7.916937053861</v>
      </c>
      <c r="I2207" s="14">
        <v>42.829331602855</v>
      </c>
      <c r="J2207" s="14">
        <v>34.133679428942003</v>
      </c>
      <c r="K2207" s="14">
        <v>9.6041531473070005</v>
      </c>
      <c r="L2207" s="23">
        <v>5.5158987670339998</v>
      </c>
    </row>
    <row r="2208" spans="5:12" x14ac:dyDescent="0.3">
      <c r="E2208" s="3" t="s">
        <v>1041</v>
      </c>
      <c r="F2208" s="4"/>
      <c r="G2208" s="5">
        <v>187</v>
      </c>
      <c r="H2208" s="27">
        <v>12.83422459893</v>
      </c>
      <c r="I2208" s="14">
        <v>43.315508021390002</v>
      </c>
      <c r="J2208" s="14">
        <v>29.946524064171001</v>
      </c>
      <c r="K2208" s="14">
        <v>6.9518716577540003</v>
      </c>
      <c r="L2208" s="23">
        <v>6.9518716577540003</v>
      </c>
    </row>
    <row r="2209" spans="2:12" x14ac:dyDescent="0.3">
      <c r="E2209" s="3" t="s">
        <v>1042</v>
      </c>
      <c r="F2209" s="4"/>
      <c r="G2209" s="5">
        <v>69</v>
      </c>
      <c r="H2209" s="27">
        <v>21.739130434783</v>
      </c>
      <c r="I2209" s="14">
        <v>39.130434782609001</v>
      </c>
      <c r="J2209" s="14">
        <v>18.840579710145001</v>
      </c>
      <c r="K2209" s="14">
        <v>8.6956521739130004</v>
      </c>
      <c r="L2209" s="23">
        <v>11.594202898551</v>
      </c>
    </row>
    <row r="2210" spans="2:12" x14ac:dyDescent="0.3">
      <c r="E2210" s="3" t="s">
        <v>1043</v>
      </c>
      <c r="F2210" s="4"/>
      <c r="G2210" s="5">
        <v>46</v>
      </c>
      <c r="H2210" s="27">
        <v>13.04347826087</v>
      </c>
      <c r="I2210" s="14">
        <v>30.434782608696</v>
      </c>
      <c r="J2210" s="14">
        <v>23.913043478260999</v>
      </c>
      <c r="K2210" s="14">
        <v>8.6956521739130004</v>
      </c>
      <c r="L2210" s="23">
        <v>23.913043478260999</v>
      </c>
    </row>
    <row r="2211" spans="2:12" x14ac:dyDescent="0.3">
      <c r="E2211" s="3" t="s">
        <v>1044</v>
      </c>
      <c r="F2211" s="4"/>
      <c r="G2211" s="5">
        <v>857</v>
      </c>
      <c r="H2211" s="27">
        <v>3.850641773629</v>
      </c>
      <c r="I2211" s="14">
        <v>27.071178529754999</v>
      </c>
      <c r="J2211" s="14">
        <v>42.707117852975003</v>
      </c>
      <c r="K2211" s="14">
        <v>22.520420070012001</v>
      </c>
      <c r="L2211" s="23">
        <v>3.850641773629</v>
      </c>
    </row>
    <row r="2212" spans="2:12" x14ac:dyDescent="0.3">
      <c r="E2212" s="3" t="s">
        <v>1045</v>
      </c>
      <c r="F2212" s="4"/>
      <c r="G2212" s="5">
        <v>816</v>
      </c>
      <c r="H2212" s="27">
        <v>2.5735294117650001</v>
      </c>
      <c r="I2212" s="14">
        <v>29.166666666666998</v>
      </c>
      <c r="J2212" s="14">
        <v>47.549019607843</v>
      </c>
      <c r="K2212" s="14">
        <v>17.156862745098</v>
      </c>
      <c r="L2212" s="23">
        <v>3.553921568627</v>
      </c>
    </row>
    <row r="2213" spans="2:12" x14ac:dyDescent="0.3">
      <c r="E2213" s="3" t="s">
        <v>1046</v>
      </c>
      <c r="F2213" s="4"/>
      <c r="G2213" s="5">
        <v>672</v>
      </c>
      <c r="H2213" s="27">
        <v>4.3154761904759997</v>
      </c>
      <c r="I2213" s="14">
        <v>40.178571428570997</v>
      </c>
      <c r="J2213" s="14">
        <v>38.839285714286</v>
      </c>
      <c r="K2213" s="14">
        <v>11.904761904761999</v>
      </c>
      <c r="L2213" s="23">
        <v>4.7619047619049999</v>
      </c>
    </row>
    <row r="2214" spans="2:12" x14ac:dyDescent="0.3">
      <c r="E2214" s="3" t="s">
        <v>1047</v>
      </c>
      <c r="F2214" s="4"/>
      <c r="G2214" s="5">
        <v>97</v>
      </c>
      <c r="H2214" s="27">
        <v>5.1546391752579996</v>
      </c>
      <c r="I2214" s="14">
        <v>41.237113402062</v>
      </c>
      <c r="J2214" s="14">
        <v>40.206185567010003</v>
      </c>
      <c r="K2214" s="14">
        <v>6.1855670103089997</v>
      </c>
      <c r="L2214" s="23">
        <v>7.2164948453609998</v>
      </c>
    </row>
    <row r="2215" spans="2:12" x14ac:dyDescent="0.3">
      <c r="E2215" s="3" t="s">
        <v>1048</v>
      </c>
      <c r="F2215" s="4"/>
      <c r="G2215" s="5">
        <v>27</v>
      </c>
      <c r="H2215" s="27">
        <v>25.925925925925998</v>
      </c>
      <c r="I2215" s="14">
        <v>29.629629629629999</v>
      </c>
      <c r="J2215" s="14">
        <v>22.222222222222001</v>
      </c>
      <c r="K2215" s="14">
        <v>3.7037037037039999</v>
      </c>
      <c r="L2215" s="23">
        <v>18.518518518518999</v>
      </c>
    </row>
    <row r="2216" spans="2:12" x14ac:dyDescent="0.3">
      <c r="E2216" s="3" t="s">
        <v>1049</v>
      </c>
      <c r="F2216" s="4"/>
      <c r="G2216" s="5">
        <v>13</v>
      </c>
      <c r="H2216" s="27">
        <v>15.384615384615</v>
      </c>
      <c r="I2216" s="14">
        <v>23.076923076922998</v>
      </c>
      <c r="J2216" s="14">
        <v>7.6923076923079998</v>
      </c>
      <c r="K2216" s="14">
        <v>30.769230769231001</v>
      </c>
      <c r="L2216" s="23">
        <v>23.076923076922998</v>
      </c>
    </row>
    <row r="2217" spans="2:12" x14ac:dyDescent="0.3">
      <c r="E2217" s="3" t="s">
        <v>1050</v>
      </c>
      <c r="F2217" s="4"/>
      <c r="G2217" s="5">
        <v>93</v>
      </c>
      <c r="H2217" s="27">
        <v>1.0752688172039999</v>
      </c>
      <c r="I2217" s="14">
        <v>23.655913978495001</v>
      </c>
      <c r="J2217" s="14">
        <v>44.086021505376003</v>
      </c>
      <c r="K2217" s="14">
        <v>27.956989247311999</v>
      </c>
      <c r="L2217" s="23">
        <v>3.2258064516129998</v>
      </c>
    </row>
    <row r="2218" spans="2:12" x14ac:dyDescent="0.3">
      <c r="E2218" s="3" t="s">
        <v>1051</v>
      </c>
      <c r="F2218" s="4"/>
      <c r="G2218" s="5">
        <v>137</v>
      </c>
      <c r="H2218" s="27">
        <v>4.3795620437959997</v>
      </c>
      <c r="I2218" s="14">
        <v>27.737226277371999</v>
      </c>
      <c r="J2218" s="14">
        <v>42.335766423358002</v>
      </c>
      <c r="K2218" s="14">
        <v>21.167883211679001</v>
      </c>
      <c r="L2218" s="23">
        <v>4.3795620437959997</v>
      </c>
    </row>
    <row r="2219" spans="2:12" x14ac:dyDescent="0.3">
      <c r="E2219" s="3" t="s">
        <v>1052</v>
      </c>
      <c r="F2219" s="4"/>
      <c r="G2219" s="5">
        <v>114</v>
      </c>
      <c r="H2219" s="27">
        <v>1.7543859649119999</v>
      </c>
      <c r="I2219" s="14">
        <v>34.210526315788996</v>
      </c>
      <c r="J2219" s="14">
        <v>42.105263157895003</v>
      </c>
      <c r="K2219" s="14">
        <v>18.421052631578998</v>
      </c>
      <c r="L2219" s="23">
        <v>3.508771929825</v>
      </c>
    </row>
    <row r="2220" spans="2:12" x14ac:dyDescent="0.3">
      <c r="E2220" s="3" t="s">
        <v>1053</v>
      </c>
      <c r="F2220" s="4"/>
      <c r="G2220" s="5">
        <v>28</v>
      </c>
      <c r="H2220" s="27">
        <v>3.5714285714290002</v>
      </c>
      <c r="I2220" s="14">
        <v>35.714285714286</v>
      </c>
      <c r="J2220" s="14">
        <v>46.428571428570997</v>
      </c>
      <c r="K2220" s="14">
        <v>10.714285714286</v>
      </c>
      <c r="L2220" s="23">
        <v>3.5714285714290002</v>
      </c>
    </row>
    <row r="2221" spans="2:12" x14ac:dyDescent="0.3">
      <c r="E2221" s="3" t="s">
        <v>1054</v>
      </c>
      <c r="F2221" s="4"/>
      <c r="G2221" s="5">
        <v>13</v>
      </c>
      <c r="H2221" s="27">
        <v>23.076923076922998</v>
      </c>
      <c r="I2221" s="14">
        <v>23.076923076922998</v>
      </c>
      <c r="J2221" s="14">
        <v>7.6923076923079998</v>
      </c>
      <c r="K2221" s="14">
        <v>23.076923076922998</v>
      </c>
      <c r="L2221" s="23">
        <v>23.076923076922998</v>
      </c>
    </row>
    <row r="2222" spans="2:12" x14ac:dyDescent="0.3">
      <c r="E2222" s="52" t="s">
        <v>1055</v>
      </c>
      <c r="F2222" s="48"/>
      <c r="G2222" s="49">
        <v>0</v>
      </c>
      <c r="H2222" s="67">
        <v>0</v>
      </c>
      <c r="I2222" s="42">
        <v>0</v>
      </c>
      <c r="J2222" s="42">
        <v>0</v>
      </c>
      <c r="K2222" s="42">
        <v>0</v>
      </c>
      <c r="L2222" s="65">
        <v>0</v>
      </c>
    </row>
    <row r="2224" spans="2:12" x14ac:dyDescent="0.3">
      <c r="B2224" s="35" t="str">
        <f xml:space="preserve"> HYPERLINK("#'目次'!B37", "[31]")</f>
        <v>[31]</v>
      </c>
      <c r="C2224" s="25" t="s">
        <v>14</v>
      </c>
    </row>
    <row r="2227" spans="3:14" x14ac:dyDescent="0.3">
      <c r="C2227" s="25" t="s">
        <v>1058</v>
      </c>
    </row>
    <row r="2228" spans="3:14" ht="25" x14ac:dyDescent="0.3">
      <c r="E2228" s="95"/>
      <c r="F2228" s="96"/>
      <c r="G2228" s="37" t="s">
        <v>16</v>
      </c>
      <c r="H2228" s="41" t="s">
        <v>17</v>
      </c>
      <c r="I2228" s="18" t="s">
        <v>18</v>
      </c>
      <c r="J2228" s="18" t="s">
        <v>19</v>
      </c>
      <c r="K2228" s="18" t="s">
        <v>20</v>
      </c>
      <c r="L2228" s="18" t="s">
        <v>21</v>
      </c>
      <c r="M2228" s="18" t="s">
        <v>22</v>
      </c>
      <c r="N2228" s="34" t="s">
        <v>23</v>
      </c>
    </row>
    <row r="2229" spans="3:14" x14ac:dyDescent="0.3">
      <c r="E2229" s="97"/>
      <c r="F2229" s="98"/>
      <c r="G2229" s="40"/>
      <c r="H2229" s="36"/>
      <c r="I2229" s="19"/>
      <c r="J2229" s="19"/>
      <c r="K2229" s="19"/>
      <c r="L2229" s="19"/>
      <c r="M2229" s="19"/>
      <c r="N2229" s="39"/>
    </row>
    <row r="2230" spans="3:14" x14ac:dyDescent="0.3">
      <c r="E2230" s="54" t="s">
        <v>16</v>
      </c>
      <c r="F2230" s="50"/>
      <c r="G2230" s="38">
        <v>55336</v>
      </c>
      <c r="H2230" s="26">
        <v>18.472603729941</v>
      </c>
      <c r="I2230" s="26">
        <v>34.657365910076997</v>
      </c>
      <c r="J2230" s="26">
        <v>25.251192713603999</v>
      </c>
      <c r="K2230" s="26">
        <v>12.689749891570999</v>
      </c>
      <c r="L2230" s="26">
        <v>6.8562960821169998</v>
      </c>
      <c r="M2230" s="26">
        <v>1.626427642041</v>
      </c>
      <c r="N2230" s="60">
        <v>0.44636403064899999</v>
      </c>
    </row>
    <row r="2231" spans="3:14" ht="25" x14ac:dyDescent="0.3">
      <c r="E2231" s="3" t="s">
        <v>1059</v>
      </c>
      <c r="F2231" s="4"/>
      <c r="G2231" s="29">
        <v>4234</v>
      </c>
      <c r="H2231" s="55">
        <v>27.822390174776</v>
      </c>
      <c r="I2231" s="22">
        <v>37.246102975908997</v>
      </c>
      <c r="J2231" s="22">
        <v>21.563533301842</v>
      </c>
      <c r="K2231" s="22">
        <v>8.833254605574</v>
      </c>
      <c r="L2231" s="22">
        <v>3.589985829003</v>
      </c>
      <c r="M2231" s="22">
        <v>0.85025980160600001</v>
      </c>
      <c r="N2231" s="56">
        <v>9.447331129E-2</v>
      </c>
    </row>
    <row r="2232" spans="3:14" ht="25" x14ac:dyDescent="0.3">
      <c r="E2232" s="3" t="s">
        <v>1060</v>
      </c>
      <c r="F2232" s="4"/>
      <c r="G2232" s="5">
        <v>2254</v>
      </c>
      <c r="H2232" s="27">
        <v>21.872227151730002</v>
      </c>
      <c r="I2232" s="14">
        <v>40.017746228926001</v>
      </c>
      <c r="J2232" s="14">
        <v>23.380656610470002</v>
      </c>
      <c r="K2232" s="14">
        <v>10.159716060337001</v>
      </c>
      <c r="L2232" s="14">
        <v>3.1055900621119998</v>
      </c>
      <c r="M2232" s="14">
        <v>1.1535048802129999</v>
      </c>
      <c r="N2232" s="23">
        <v>0.31055900621100002</v>
      </c>
    </row>
    <row r="2233" spans="3:14" ht="25" x14ac:dyDescent="0.3">
      <c r="E2233" s="3" t="s">
        <v>1061</v>
      </c>
      <c r="F2233" s="4"/>
      <c r="G2233" s="5">
        <v>1679</v>
      </c>
      <c r="H2233" s="27">
        <v>20.190589636689001</v>
      </c>
      <c r="I2233" s="14">
        <v>41.393686718284997</v>
      </c>
      <c r="J2233" s="14">
        <v>22.394282310899001</v>
      </c>
      <c r="K2233" s="14">
        <v>10.958904109589</v>
      </c>
      <c r="L2233" s="14">
        <v>3.7522334723049999</v>
      </c>
      <c r="M2233" s="14">
        <v>1.1316259678380001</v>
      </c>
      <c r="N2233" s="23">
        <v>0.17867778439500001</v>
      </c>
    </row>
    <row r="2234" spans="3:14" ht="25" x14ac:dyDescent="0.3">
      <c r="E2234" s="3" t="s">
        <v>1062</v>
      </c>
      <c r="F2234" s="4"/>
      <c r="G2234" s="5">
        <v>648</v>
      </c>
      <c r="H2234" s="27">
        <v>22.222222222222001</v>
      </c>
      <c r="I2234" s="14">
        <v>36.111111111111001</v>
      </c>
      <c r="J2234" s="14">
        <v>21.759259259259</v>
      </c>
      <c r="K2234" s="14">
        <v>12.191358024691</v>
      </c>
      <c r="L2234" s="14">
        <v>6.3271604938269999</v>
      </c>
      <c r="M2234" s="14">
        <v>0.92592592592599998</v>
      </c>
      <c r="N2234" s="23">
        <v>0.46296296296299999</v>
      </c>
    </row>
    <row r="2235" spans="3:14" ht="25" x14ac:dyDescent="0.3">
      <c r="E2235" s="3" t="s">
        <v>1063</v>
      </c>
      <c r="F2235" s="4"/>
      <c r="G2235" s="5">
        <v>643</v>
      </c>
      <c r="H2235" s="27">
        <v>18.973561430793001</v>
      </c>
      <c r="I2235" s="14">
        <v>43.234836702955</v>
      </c>
      <c r="J2235" s="14">
        <v>21.306376360809001</v>
      </c>
      <c r="K2235" s="14">
        <v>9.9533437013999997</v>
      </c>
      <c r="L2235" s="14">
        <v>4.3545878693619997</v>
      </c>
      <c r="M2235" s="14">
        <v>2.0217729393470001</v>
      </c>
      <c r="N2235" s="23">
        <v>0.15552099533399999</v>
      </c>
    </row>
    <row r="2236" spans="3:14" ht="25" x14ac:dyDescent="0.3">
      <c r="E2236" s="3" t="s">
        <v>1064</v>
      </c>
      <c r="F2236" s="4"/>
      <c r="G2236" s="5">
        <v>318</v>
      </c>
      <c r="H2236" s="27">
        <v>16.666666666666998</v>
      </c>
      <c r="I2236" s="14">
        <v>38.993710691823999</v>
      </c>
      <c r="J2236" s="14">
        <v>25.786163522012998</v>
      </c>
      <c r="K2236" s="14">
        <v>11.320754716981</v>
      </c>
      <c r="L2236" s="14">
        <v>5.660377358491</v>
      </c>
      <c r="M2236" s="14">
        <v>1.5723270440249999</v>
      </c>
      <c r="N2236" s="24">
        <v>0</v>
      </c>
    </row>
    <row r="2237" spans="3:14" ht="25" x14ac:dyDescent="0.3">
      <c r="E2237" s="3" t="s">
        <v>1065</v>
      </c>
      <c r="F2237" s="4"/>
      <c r="G2237" s="5">
        <v>27</v>
      </c>
      <c r="H2237" s="27">
        <v>29.629629629629999</v>
      </c>
      <c r="I2237" s="14">
        <v>25.925925925925998</v>
      </c>
      <c r="J2237" s="14">
        <v>18.518518518518999</v>
      </c>
      <c r="K2237" s="14">
        <v>7.4074074074069998</v>
      </c>
      <c r="L2237" s="14">
        <v>14.814814814815</v>
      </c>
      <c r="M2237" s="14">
        <v>3.7037037037039999</v>
      </c>
      <c r="N2237" s="24">
        <v>0</v>
      </c>
    </row>
    <row r="2238" spans="3:14" ht="25" x14ac:dyDescent="0.3">
      <c r="E2238" s="3" t="s">
        <v>1066</v>
      </c>
      <c r="F2238" s="4"/>
      <c r="G2238" s="5">
        <v>7192</v>
      </c>
      <c r="H2238" s="27">
        <v>24.429922135706001</v>
      </c>
      <c r="I2238" s="14">
        <v>34.816462736374</v>
      </c>
      <c r="J2238" s="14">
        <v>25.139043381535</v>
      </c>
      <c r="K2238" s="14">
        <v>9.7747497219130004</v>
      </c>
      <c r="L2238" s="14">
        <v>4.5189098998889996</v>
      </c>
      <c r="M2238" s="14">
        <v>1.0984427141269999</v>
      </c>
      <c r="N2238" s="23">
        <v>0.22246941045599999</v>
      </c>
    </row>
    <row r="2239" spans="3:14" ht="25" x14ac:dyDescent="0.3">
      <c r="E2239" s="3" t="s">
        <v>1067</v>
      </c>
      <c r="F2239" s="4"/>
      <c r="G2239" s="5">
        <v>4240</v>
      </c>
      <c r="H2239" s="27">
        <v>16.485849056604</v>
      </c>
      <c r="I2239" s="14">
        <v>34.528301886792001</v>
      </c>
      <c r="J2239" s="14">
        <v>29.764150943396</v>
      </c>
      <c r="K2239" s="14">
        <v>12.122641509434001</v>
      </c>
      <c r="L2239" s="14">
        <v>5.5424528301890001</v>
      </c>
      <c r="M2239" s="14">
        <v>1.297169811321</v>
      </c>
      <c r="N2239" s="23">
        <v>0.25943396226400001</v>
      </c>
    </row>
    <row r="2240" spans="3:14" ht="25" x14ac:dyDescent="0.3">
      <c r="E2240" s="3" t="s">
        <v>1068</v>
      </c>
      <c r="F2240" s="4"/>
      <c r="G2240" s="5">
        <v>2370</v>
      </c>
      <c r="H2240" s="27">
        <v>16.160337552743002</v>
      </c>
      <c r="I2240" s="14">
        <v>33.122362869198</v>
      </c>
      <c r="J2240" s="14">
        <v>27.679324894514998</v>
      </c>
      <c r="K2240" s="14">
        <v>13.502109704641001</v>
      </c>
      <c r="L2240" s="14">
        <v>7.2995780590720001</v>
      </c>
      <c r="M2240" s="14">
        <v>1.983122362869</v>
      </c>
      <c r="N2240" s="23">
        <v>0.25316455696200002</v>
      </c>
    </row>
    <row r="2241" spans="2:14" ht="25" x14ac:dyDescent="0.3">
      <c r="E2241" s="3" t="s">
        <v>1069</v>
      </c>
      <c r="F2241" s="4"/>
      <c r="G2241" s="5">
        <v>950</v>
      </c>
      <c r="H2241" s="27">
        <v>14.105263157894999</v>
      </c>
      <c r="I2241" s="14">
        <v>30.210526315789</v>
      </c>
      <c r="J2241" s="14">
        <v>29.473684210525999</v>
      </c>
      <c r="K2241" s="14">
        <v>15.578947368421</v>
      </c>
      <c r="L2241" s="14">
        <v>8.4210526315790002</v>
      </c>
      <c r="M2241" s="14">
        <v>1.6842105263160001</v>
      </c>
      <c r="N2241" s="23">
        <v>0.52631578947400004</v>
      </c>
    </row>
    <row r="2242" spans="2:14" ht="25" x14ac:dyDescent="0.3">
      <c r="E2242" s="3" t="s">
        <v>1070</v>
      </c>
      <c r="F2242" s="4"/>
      <c r="G2242" s="5">
        <v>616</v>
      </c>
      <c r="H2242" s="27">
        <v>15.259740259739999</v>
      </c>
      <c r="I2242" s="14">
        <v>29.87012987013</v>
      </c>
      <c r="J2242" s="14">
        <v>26.623376623376998</v>
      </c>
      <c r="K2242" s="14">
        <v>16.071428571428999</v>
      </c>
      <c r="L2242" s="14">
        <v>10.551948051947999</v>
      </c>
      <c r="M2242" s="14">
        <v>1.461038961039</v>
      </c>
      <c r="N2242" s="23">
        <v>0.16233766233800001</v>
      </c>
    </row>
    <row r="2243" spans="2:14" ht="25" x14ac:dyDescent="0.3">
      <c r="E2243" s="3" t="s">
        <v>1071</v>
      </c>
      <c r="F2243" s="4"/>
      <c r="G2243" s="5">
        <v>230</v>
      </c>
      <c r="H2243" s="27">
        <v>13.478260869565</v>
      </c>
      <c r="I2243" s="14">
        <v>23.04347826087</v>
      </c>
      <c r="J2243" s="14">
        <v>33.043478260870003</v>
      </c>
      <c r="K2243" s="14">
        <v>14.347826086956999</v>
      </c>
      <c r="L2243" s="14">
        <v>12.608695652173999</v>
      </c>
      <c r="M2243" s="14">
        <v>1.3043478260870001</v>
      </c>
      <c r="N2243" s="23">
        <v>2.1739130434780001</v>
      </c>
    </row>
    <row r="2244" spans="2:14" ht="25" x14ac:dyDescent="0.3">
      <c r="E2244" s="3" t="s">
        <v>1072</v>
      </c>
      <c r="F2244" s="4"/>
      <c r="G2244" s="5">
        <v>14</v>
      </c>
      <c r="H2244" s="27">
        <v>14.285714285714</v>
      </c>
      <c r="I2244" s="14">
        <v>21.428571428571001</v>
      </c>
      <c r="J2244" s="14">
        <v>21.428571428571001</v>
      </c>
      <c r="K2244" s="14">
        <v>14.285714285714</v>
      </c>
      <c r="L2244" s="14">
        <v>28.571428571428999</v>
      </c>
      <c r="M2244" s="16">
        <v>0</v>
      </c>
      <c r="N2244" s="24">
        <v>0</v>
      </c>
    </row>
    <row r="2245" spans="2:14" ht="25" x14ac:dyDescent="0.3">
      <c r="E2245" s="3" t="s">
        <v>1073</v>
      </c>
      <c r="F2245" s="4"/>
      <c r="G2245" s="5">
        <v>85</v>
      </c>
      <c r="H2245" s="27">
        <v>7.0588235294119999</v>
      </c>
      <c r="I2245" s="14">
        <v>29.411764705882</v>
      </c>
      <c r="J2245" s="14">
        <v>24.705882352941</v>
      </c>
      <c r="K2245" s="14">
        <v>18.823529411765001</v>
      </c>
      <c r="L2245" s="14">
        <v>16.470588235293999</v>
      </c>
      <c r="M2245" s="14">
        <v>2.352941176471</v>
      </c>
      <c r="N2245" s="23">
        <v>1.1764705882349999</v>
      </c>
    </row>
    <row r="2246" spans="2:14" ht="25" x14ac:dyDescent="0.3">
      <c r="E2246" s="3" t="s">
        <v>1074</v>
      </c>
      <c r="F2246" s="4"/>
      <c r="G2246" s="5">
        <v>45</v>
      </c>
      <c r="H2246" s="27">
        <v>15.555555555555999</v>
      </c>
      <c r="I2246" s="14">
        <v>33.333333333333002</v>
      </c>
      <c r="J2246" s="14">
        <v>22.222222222222001</v>
      </c>
      <c r="K2246" s="14">
        <v>8.8888888888889994</v>
      </c>
      <c r="L2246" s="14">
        <v>8.8888888888889994</v>
      </c>
      <c r="M2246" s="14">
        <v>6.666666666667</v>
      </c>
      <c r="N2246" s="23">
        <v>4.4444444444439997</v>
      </c>
    </row>
    <row r="2247" spans="2:14" ht="25" x14ac:dyDescent="0.3">
      <c r="E2247" s="3" t="s">
        <v>1075</v>
      </c>
      <c r="F2247" s="4"/>
      <c r="G2247" s="5">
        <v>24</v>
      </c>
      <c r="H2247" s="27">
        <v>16.666666666666998</v>
      </c>
      <c r="I2247" s="14">
        <v>29.166666666666998</v>
      </c>
      <c r="J2247" s="14">
        <v>33.333333333333002</v>
      </c>
      <c r="K2247" s="14">
        <v>4.166666666667</v>
      </c>
      <c r="L2247" s="14">
        <v>8.333333333333</v>
      </c>
      <c r="M2247" s="16">
        <v>0</v>
      </c>
      <c r="N2247" s="23">
        <v>8.333333333333</v>
      </c>
    </row>
    <row r="2248" spans="2:14" ht="25" x14ac:dyDescent="0.3">
      <c r="E2248" s="3" t="s">
        <v>1076</v>
      </c>
      <c r="F2248" s="4"/>
      <c r="G2248" s="5">
        <v>16</v>
      </c>
      <c r="H2248" s="27">
        <v>18.75</v>
      </c>
      <c r="I2248" s="14">
        <v>31.25</v>
      </c>
      <c r="J2248" s="14">
        <v>31.25</v>
      </c>
      <c r="K2248" s="16">
        <v>0</v>
      </c>
      <c r="L2248" s="14">
        <v>18.75</v>
      </c>
      <c r="M2248" s="16">
        <v>0</v>
      </c>
      <c r="N2248" s="24">
        <v>0</v>
      </c>
    </row>
    <row r="2249" spans="2:14" ht="25" x14ac:dyDescent="0.3">
      <c r="E2249" s="3" t="s">
        <v>1077</v>
      </c>
      <c r="F2249" s="4"/>
      <c r="G2249" s="5">
        <v>7</v>
      </c>
      <c r="H2249" s="30">
        <v>0</v>
      </c>
      <c r="I2249" s="14">
        <v>28.571428571428999</v>
      </c>
      <c r="J2249" s="14">
        <v>42.857142857143003</v>
      </c>
      <c r="K2249" s="14">
        <v>14.285714285714</v>
      </c>
      <c r="L2249" s="14">
        <v>14.285714285714</v>
      </c>
      <c r="M2249" s="16">
        <v>0</v>
      </c>
      <c r="N2249" s="24">
        <v>0</v>
      </c>
    </row>
    <row r="2250" spans="2:14" ht="25" x14ac:dyDescent="0.3">
      <c r="E2250" s="3" t="s">
        <v>1078</v>
      </c>
      <c r="F2250" s="4"/>
      <c r="G2250" s="5">
        <v>3</v>
      </c>
      <c r="H2250" s="30">
        <v>0</v>
      </c>
      <c r="I2250" s="14">
        <v>66.666666666666998</v>
      </c>
      <c r="J2250" s="14">
        <v>33.333333333333002</v>
      </c>
      <c r="K2250" s="16">
        <v>0</v>
      </c>
      <c r="L2250" s="16">
        <v>0</v>
      </c>
      <c r="M2250" s="16">
        <v>0</v>
      </c>
      <c r="N2250" s="24">
        <v>0</v>
      </c>
    </row>
    <row r="2251" spans="2:14" ht="25" x14ac:dyDescent="0.3">
      <c r="E2251" s="52" t="s">
        <v>1079</v>
      </c>
      <c r="F2251" s="48"/>
      <c r="G2251" s="49">
        <v>0</v>
      </c>
      <c r="H2251" s="67">
        <v>0</v>
      </c>
      <c r="I2251" s="42">
        <v>0</v>
      </c>
      <c r="J2251" s="42">
        <v>0</v>
      </c>
      <c r="K2251" s="42">
        <v>0</v>
      </c>
      <c r="L2251" s="42">
        <v>0</v>
      </c>
      <c r="M2251" s="42">
        <v>0</v>
      </c>
      <c r="N2251" s="65">
        <v>0</v>
      </c>
    </row>
    <row r="2253" spans="2:14" x14ac:dyDescent="0.3">
      <c r="B2253" s="35" t="str">
        <f xml:space="preserve"> HYPERLINK("#'目次'!B38", "[32]")</f>
        <v>[32]</v>
      </c>
      <c r="C2253" s="25" t="s">
        <v>54</v>
      </c>
    </row>
    <row r="2256" spans="2:14" x14ac:dyDescent="0.3">
      <c r="C2256" s="25" t="s">
        <v>1058</v>
      </c>
    </row>
    <row r="2257" spans="5:12" ht="37.5" x14ac:dyDescent="0.3">
      <c r="E2257" s="95"/>
      <c r="F2257" s="96"/>
      <c r="G2257" s="37" t="s">
        <v>16</v>
      </c>
      <c r="H2257" s="41" t="s">
        <v>55</v>
      </c>
      <c r="I2257" s="18" t="s">
        <v>56</v>
      </c>
      <c r="J2257" s="18" t="s">
        <v>57</v>
      </c>
      <c r="K2257" s="18" t="s">
        <v>58</v>
      </c>
      <c r="L2257" s="34" t="s">
        <v>59</v>
      </c>
    </row>
    <row r="2258" spans="5:12" x14ac:dyDescent="0.3">
      <c r="E2258" s="97"/>
      <c r="F2258" s="98"/>
      <c r="G2258" s="40"/>
      <c r="H2258" s="36"/>
      <c r="I2258" s="19"/>
      <c r="J2258" s="19"/>
      <c r="K2258" s="19"/>
      <c r="L2258" s="39"/>
    </row>
    <row r="2259" spans="5:12" x14ac:dyDescent="0.3">
      <c r="E2259" s="54" t="s">
        <v>16</v>
      </c>
      <c r="F2259" s="50"/>
      <c r="G2259" s="38">
        <v>55336</v>
      </c>
      <c r="H2259" s="26">
        <v>8.8658377909499997</v>
      </c>
      <c r="I2259" s="26">
        <v>44.387017493133001</v>
      </c>
      <c r="J2259" s="26">
        <v>31.339453520311999</v>
      </c>
      <c r="K2259" s="26">
        <v>11.094043660545999</v>
      </c>
      <c r="L2259" s="60">
        <v>4.3136475350590002</v>
      </c>
    </row>
    <row r="2260" spans="5:12" ht="25" x14ac:dyDescent="0.3">
      <c r="E2260" s="3" t="s">
        <v>1059</v>
      </c>
      <c r="F2260" s="4"/>
      <c r="G2260" s="29">
        <v>4234</v>
      </c>
      <c r="H2260" s="55">
        <v>3.3065658951349999</v>
      </c>
      <c r="I2260" s="22">
        <v>35.474728389230002</v>
      </c>
      <c r="J2260" s="22">
        <v>38.356164383562003</v>
      </c>
      <c r="K2260" s="22">
        <v>21.043930089749999</v>
      </c>
      <c r="L2260" s="56">
        <v>1.818611242324</v>
      </c>
    </row>
    <row r="2261" spans="5:12" ht="25" x14ac:dyDescent="0.3">
      <c r="E2261" s="3" t="s">
        <v>1060</v>
      </c>
      <c r="F2261" s="4"/>
      <c r="G2261" s="5">
        <v>2254</v>
      </c>
      <c r="H2261" s="27">
        <v>3.9485359361140002</v>
      </c>
      <c r="I2261" s="14">
        <v>39.840283939663003</v>
      </c>
      <c r="J2261" s="14">
        <v>39.618456078083</v>
      </c>
      <c r="K2261" s="14">
        <v>13.265306122448999</v>
      </c>
      <c r="L2261" s="23">
        <v>3.3274179236910002</v>
      </c>
    </row>
    <row r="2262" spans="5:12" ht="25" x14ac:dyDescent="0.3">
      <c r="E2262" s="3" t="s">
        <v>1061</v>
      </c>
      <c r="F2262" s="4"/>
      <c r="G2262" s="5">
        <v>1679</v>
      </c>
      <c r="H2262" s="27">
        <v>5.1816557474689997</v>
      </c>
      <c r="I2262" s="14">
        <v>44.073853484216997</v>
      </c>
      <c r="J2262" s="14">
        <v>36.688505062536997</v>
      </c>
      <c r="K2262" s="14">
        <v>11.19714115545</v>
      </c>
      <c r="L2262" s="23">
        <v>2.858844550328</v>
      </c>
    </row>
    <row r="2263" spans="5:12" ht="25" x14ac:dyDescent="0.3">
      <c r="E2263" s="3" t="s">
        <v>1062</v>
      </c>
      <c r="F2263" s="4"/>
      <c r="G2263" s="5">
        <v>648</v>
      </c>
      <c r="H2263" s="27">
        <v>9.1049382716050005</v>
      </c>
      <c r="I2263" s="14">
        <v>45.216049382716001</v>
      </c>
      <c r="J2263" s="14">
        <v>32.407407407407</v>
      </c>
      <c r="K2263" s="14">
        <v>10.648148148148</v>
      </c>
      <c r="L2263" s="23">
        <v>2.6234567901229999</v>
      </c>
    </row>
    <row r="2264" spans="5:12" ht="25" x14ac:dyDescent="0.3">
      <c r="E2264" s="3" t="s">
        <v>1063</v>
      </c>
      <c r="F2264" s="4"/>
      <c r="G2264" s="5">
        <v>643</v>
      </c>
      <c r="H2264" s="27">
        <v>6.6874027993779999</v>
      </c>
      <c r="I2264" s="14">
        <v>43.234836702955</v>
      </c>
      <c r="J2264" s="14">
        <v>34.370139968895998</v>
      </c>
      <c r="K2264" s="14">
        <v>11.508553654743</v>
      </c>
      <c r="L2264" s="23">
        <v>4.1990668740280004</v>
      </c>
    </row>
    <row r="2265" spans="5:12" ht="25" x14ac:dyDescent="0.3">
      <c r="E2265" s="3" t="s">
        <v>1064</v>
      </c>
      <c r="F2265" s="4"/>
      <c r="G2265" s="5">
        <v>318</v>
      </c>
      <c r="H2265" s="27">
        <v>8.1761006289309996</v>
      </c>
      <c r="I2265" s="14">
        <v>51.572327044025002</v>
      </c>
      <c r="J2265" s="14">
        <v>28.301886792453001</v>
      </c>
      <c r="K2265" s="14">
        <v>8.1761006289309996</v>
      </c>
      <c r="L2265" s="23">
        <v>3.7735849056599999</v>
      </c>
    </row>
    <row r="2266" spans="5:12" ht="25" x14ac:dyDescent="0.3">
      <c r="E2266" s="3" t="s">
        <v>1065</v>
      </c>
      <c r="F2266" s="4"/>
      <c r="G2266" s="5">
        <v>27</v>
      </c>
      <c r="H2266" s="27">
        <v>18.518518518518999</v>
      </c>
      <c r="I2266" s="14">
        <v>29.629629629629999</v>
      </c>
      <c r="J2266" s="14">
        <v>25.925925925925998</v>
      </c>
      <c r="K2266" s="14">
        <v>18.518518518518999</v>
      </c>
      <c r="L2266" s="23">
        <v>7.4074074074069998</v>
      </c>
    </row>
    <row r="2267" spans="5:12" ht="25" x14ac:dyDescent="0.3">
      <c r="E2267" s="3" t="s">
        <v>1066</v>
      </c>
      <c r="F2267" s="4"/>
      <c r="G2267" s="5">
        <v>7192</v>
      </c>
      <c r="H2267" s="27">
        <v>4.9777530589539998</v>
      </c>
      <c r="I2267" s="14">
        <v>38.000556173526</v>
      </c>
      <c r="J2267" s="14">
        <v>36.42936596218</v>
      </c>
      <c r="K2267" s="14">
        <v>17.797552836485</v>
      </c>
      <c r="L2267" s="23">
        <v>2.794771968854</v>
      </c>
    </row>
    <row r="2268" spans="5:12" ht="25" x14ac:dyDescent="0.3">
      <c r="E2268" s="3" t="s">
        <v>1067</v>
      </c>
      <c r="F2268" s="4"/>
      <c r="G2268" s="5">
        <v>4240</v>
      </c>
      <c r="H2268" s="27">
        <v>6.5330188679249996</v>
      </c>
      <c r="I2268" s="14">
        <v>47.924528301887001</v>
      </c>
      <c r="J2268" s="14">
        <v>31.792452830188999</v>
      </c>
      <c r="K2268" s="14">
        <v>10.283018867925</v>
      </c>
      <c r="L2268" s="23">
        <v>3.4669811320749999</v>
      </c>
    </row>
    <row r="2269" spans="5:12" ht="25" x14ac:dyDescent="0.3">
      <c r="E2269" s="3" t="s">
        <v>1068</v>
      </c>
      <c r="F2269" s="4"/>
      <c r="G2269" s="5">
        <v>2370</v>
      </c>
      <c r="H2269" s="27">
        <v>9.1139240506330008</v>
      </c>
      <c r="I2269" s="14">
        <v>49.704641350210998</v>
      </c>
      <c r="J2269" s="14">
        <v>29.282700421941001</v>
      </c>
      <c r="K2269" s="14">
        <v>8.1012658227850007</v>
      </c>
      <c r="L2269" s="23">
        <v>3.7974683544299999</v>
      </c>
    </row>
    <row r="2270" spans="5:12" ht="25" x14ac:dyDescent="0.3">
      <c r="E2270" s="3" t="s">
        <v>1069</v>
      </c>
      <c r="F2270" s="4"/>
      <c r="G2270" s="5">
        <v>950</v>
      </c>
      <c r="H2270" s="27">
        <v>12.210526315789</v>
      </c>
      <c r="I2270" s="14">
        <v>49.263157894736999</v>
      </c>
      <c r="J2270" s="14">
        <v>25.789473684211</v>
      </c>
      <c r="K2270" s="14">
        <v>7.8947368421049999</v>
      </c>
      <c r="L2270" s="23">
        <v>4.8421052631580004</v>
      </c>
    </row>
    <row r="2271" spans="5:12" ht="25" x14ac:dyDescent="0.3">
      <c r="E2271" s="3" t="s">
        <v>1070</v>
      </c>
      <c r="F2271" s="4"/>
      <c r="G2271" s="5">
        <v>616</v>
      </c>
      <c r="H2271" s="27">
        <v>13.961038961039</v>
      </c>
      <c r="I2271" s="14">
        <v>52.435064935065</v>
      </c>
      <c r="J2271" s="14">
        <v>22.564935064935</v>
      </c>
      <c r="K2271" s="14">
        <v>6.9805194805189998</v>
      </c>
      <c r="L2271" s="23">
        <v>4.0584415584420004</v>
      </c>
    </row>
    <row r="2272" spans="5:12" ht="25" x14ac:dyDescent="0.3">
      <c r="E2272" s="3" t="s">
        <v>1071</v>
      </c>
      <c r="F2272" s="4"/>
      <c r="G2272" s="5">
        <v>230</v>
      </c>
      <c r="H2272" s="27">
        <v>22.173913043477999</v>
      </c>
      <c r="I2272" s="14">
        <v>48.695652173912997</v>
      </c>
      <c r="J2272" s="14">
        <v>17.826086956522001</v>
      </c>
      <c r="K2272" s="14">
        <v>3.9130434782610002</v>
      </c>
      <c r="L2272" s="23">
        <v>7.3913043478259999</v>
      </c>
    </row>
    <row r="2273" spans="2:14" ht="25" x14ac:dyDescent="0.3">
      <c r="E2273" s="3" t="s">
        <v>1072</v>
      </c>
      <c r="F2273" s="4"/>
      <c r="G2273" s="5">
        <v>14</v>
      </c>
      <c r="H2273" s="27">
        <v>42.857142857143003</v>
      </c>
      <c r="I2273" s="14">
        <v>35.714285714286</v>
      </c>
      <c r="J2273" s="14">
        <v>14.285714285714</v>
      </c>
      <c r="K2273" s="14">
        <v>7.1428571428570002</v>
      </c>
      <c r="L2273" s="24">
        <v>0</v>
      </c>
    </row>
    <row r="2274" spans="2:14" ht="25" x14ac:dyDescent="0.3">
      <c r="E2274" s="3" t="s">
        <v>1073</v>
      </c>
      <c r="F2274" s="4"/>
      <c r="G2274" s="5">
        <v>85</v>
      </c>
      <c r="H2274" s="27">
        <v>21.176470588234999</v>
      </c>
      <c r="I2274" s="14">
        <v>38.823529411765001</v>
      </c>
      <c r="J2274" s="14">
        <v>30.588235294118</v>
      </c>
      <c r="K2274" s="14">
        <v>4.7058823529409999</v>
      </c>
      <c r="L2274" s="23">
        <v>4.7058823529409999</v>
      </c>
    </row>
    <row r="2275" spans="2:14" ht="25" x14ac:dyDescent="0.3">
      <c r="E2275" s="3" t="s">
        <v>1074</v>
      </c>
      <c r="F2275" s="4"/>
      <c r="G2275" s="5">
        <v>45</v>
      </c>
      <c r="H2275" s="27">
        <v>15.555555555555999</v>
      </c>
      <c r="I2275" s="14">
        <v>33.333333333333002</v>
      </c>
      <c r="J2275" s="14">
        <v>31.111111111111001</v>
      </c>
      <c r="K2275" s="14">
        <v>4.4444444444439997</v>
      </c>
      <c r="L2275" s="23">
        <v>15.555555555555999</v>
      </c>
    </row>
    <row r="2276" spans="2:14" ht="25" x14ac:dyDescent="0.3">
      <c r="E2276" s="3" t="s">
        <v>1075</v>
      </c>
      <c r="F2276" s="4"/>
      <c r="G2276" s="5">
        <v>24</v>
      </c>
      <c r="H2276" s="27">
        <v>20.833333333333002</v>
      </c>
      <c r="I2276" s="14">
        <v>45.833333333333002</v>
      </c>
      <c r="J2276" s="14">
        <v>20.833333333333002</v>
      </c>
      <c r="K2276" s="14">
        <v>8.333333333333</v>
      </c>
      <c r="L2276" s="23">
        <v>4.166666666667</v>
      </c>
    </row>
    <row r="2277" spans="2:14" ht="25" x14ac:dyDescent="0.3">
      <c r="E2277" s="3" t="s">
        <v>1076</v>
      </c>
      <c r="F2277" s="4"/>
      <c r="G2277" s="5">
        <v>16</v>
      </c>
      <c r="H2277" s="27">
        <v>18.75</v>
      </c>
      <c r="I2277" s="14">
        <v>50</v>
      </c>
      <c r="J2277" s="14">
        <v>25</v>
      </c>
      <c r="K2277" s="14">
        <v>6.25</v>
      </c>
      <c r="L2277" s="24">
        <v>0</v>
      </c>
    </row>
    <row r="2278" spans="2:14" ht="25" x14ac:dyDescent="0.3">
      <c r="E2278" s="3" t="s">
        <v>1077</v>
      </c>
      <c r="F2278" s="4"/>
      <c r="G2278" s="5">
        <v>7</v>
      </c>
      <c r="H2278" s="27">
        <v>28.571428571428999</v>
      </c>
      <c r="I2278" s="14">
        <v>42.857142857143003</v>
      </c>
      <c r="J2278" s="16">
        <v>0</v>
      </c>
      <c r="K2278" s="16">
        <v>0</v>
      </c>
      <c r="L2278" s="23">
        <v>28.571428571428999</v>
      </c>
    </row>
    <row r="2279" spans="2:14" ht="25" x14ac:dyDescent="0.3">
      <c r="E2279" s="3" t="s">
        <v>1078</v>
      </c>
      <c r="F2279" s="4"/>
      <c r="G2279" s="5">
        <v>3</v>
      </c>
      <c r="H2279" s="30">
        <v>0</v>
      </c>
      <c r="I2279" s="14">
        <v>66.666666666666998</v>
      </c>
      <c r="J2279" s="16">
        <v>0</v>
      </c>
      <c r="K2279" s="16">
        <v>0</v>
      </c>
      <c r="L2279" s="23">
        <v>33.333333333333002</v>
      </c>
    </row>
    <row r="2280" spans="2:14" ht="25" x14ac:dyDescent="0.3">
      <c r="E2280" s="52" t="s">
        <v>1079</v>
      </c>
      <c r="F2280" s="48"/>
      <c r="G2280" s="49">
        <v>0</v>
      </c>
      <c r="H2280" s="67">
        <v>0</v>
      </c>
      <c r="I2280" s="42">
        <v>0</v>
      </c>
      <c r="J2280" s="42">
        <v>0</v>
      </c>
      <c r="K2280" s="42">
        <v>0</v>
      </c>
      <c r="L2280" s="65">
        <v>0</v>
      </c>
    </row>
    <row r="2282" spans="2:14" x14ac:dyDescent="0.3">
      <c r="B2282" s="35" t="str">
        <f xml:space="preserve"> HYPERLINK("#'目次'!B39", "[33]")</f>
        <v>[33]</v>
      </c>
      <c r="C2282" s="25" t="s">
        <v>14</v>
      </c>
    </row>
    <row r="2285" spans="2:14" x14ac:dyDescent="0.3">
      <c r="C2285" s="25" t="s">
        <v>1082</v>
      </c>
    </row>
    <row r="2286" spans="2:14" ht="25" x14ac:dyDescent="0.3">
      <c r="E2286" s="95"/>
      <c r="F2286" s="96"/>
      <c r="G2286" s="37" t="s">
        <v>16</v>
      </c>
      <c r="H2286" s="41" t="s">
        <v>17</v>
      </c>
      <c r="I2286" s="18" t="s">
        <v>18</v>
      </c>
      <c r="J2286" s="18" t="s">
        <v>19</v>
      </c>
      <c r="K2286" s="18" t="s">
        <v>20</v>
      </c>
      <c r="L2286" s="18" t="s">
        <v>21</v>
      </c>
      <c r="M2286" s="18" t="s">
        <v>22</v>
      </c>
      <c r="N2286" s="34" t="s">
        <v>23</v>
      </c>
    </row>
    <row r="2287" spans="2:14" x14ac:dyDescent="0.3">
      <c r="E2287" s="97"/>
      <c r="F2287" s="98"/>
      <c r="G2287" s="40"/>
      <c r="H2287" s="36"/>
      <c r="I2287" s="19"/>
      <c r="J2287" s="19"/>
      <c r="K2287" s="19"/>
      <c r="L2287" s="19"/>
      <c r="M2287" s="19"/>
      <c r="N2287" s="39"/>
    </row>
    <row r="2288" spans="2:14" x14ac:dyDescent="0.3">
      <c r="E2288" s="54" t="s">
        <v>16</v>
      </c>
      <c r="F2288" s="50"/>
      <c r="G2288" s="38">
        <v>55336</v>
      </c>
      <c r="H2288" s="26">
        <v>18.472603729941</v>
      </c>
      <c r="I2288" s="26">
        <v>34.657365910076997</v>
      </c>
      <c r="J2288" s="26">
        <v>25.251192713603999</v>
      </c>
      <c r="K2288" s="26">
        <v>12.689749891570999</v>
      </c>
      <c r="L2288" s="26">
        <v>6.8562960821169998</v>
      </c>
      <c r="M2288" s="26">
        <v>1.626427642041</v>
      </c>
      <c r="N2288" s="60">
        <v>0.44636403064899999</v>
      </c>
    </row>
    <row r="2289" spans="5:14" ht="25" x14ac:dyDescent="0.3">
      <c r="E2289" s="3" t="s">
        <v>1083</v>
      </c>
      <c r="F2289" s="4"/>
      <c r="G2289" s="29">
        <v>178</v>
      </c>
      <c r="H2289" s="55">
        <v>15.168539325843</v>
      </c>
      <c r="I2289" s="22">
        <v>28.089887640449</v>
      </c>
      <c r="J2289" s="22">
        <v>29.213483146066999</v>
      </c>
      <c r="K2289" s="22">
        <v>15.168539325843</v>
      </c>
      <c r="L2289" s="22">
        <v>11.797752808988999</v>
      </c>
      <c r="M2289" s="22">
        <v>0.56179775280900002</v>
      </c>
      <c r="N2289" s="72">
        <v>0</v>
      </c>
    </row>
    <row r="2290" spans="5:14" ht="25" x14ac:dyDescent="0.3">
      <c r="E2290" s="3" t="s">
        <v>1084</v>
      </c>
      <c r="F2290" s="4"/>
      <c r="G2290" s="5">
        <v>34</v>
      </c>
      <c r="H2290" s="27">
        <v>2.9411764705880001</v>
      </c>
      <c r="I2290" s="14">
        <v>35.294117647058997</v>
      </c>
      <c r="J2290" s="14">
        <v>38.235294117647001</v>
      </c>
      <c r="K2290" s="14">
        <v>17.647058823529001</v>
      </c>
      <c r="L2290" s="14">
        <v>5.8823529411760003</v>
      </c>
      <c r="M2290" s="16">
        <v>0</v>
      </c>
      <c r="N2290" s="24">
        <v>0</v>
      </c>
    </row>
    <row r="2291" spans="5:14" ht="25" x14ac:dyDescent="0.3">
      <c r="E2291" s="3" t="s">
        <v>1085</v>
      </c>
      <c r="F2291" s="4"/>
      <c r="G2291" s="5">
        <v>8</v>
      </c>
      <c r="H2291" s="30">
        <v>0</v>
      </c>
      <c r="I2291" s="14">
        <v>25</v>
      </c>
      <c r="J2291" s="14">
        <v>25</v>
      </c>
      <c r="K2291" s="14">
        <v>37.5</v>
      </c>
      <c r="L2291" s="16">
        <v>0</v>
      </c>
      <c r="M2291" s="14">
        <v>12.5</v>
      </c>
      <c r="N2291" s="24">
        <v>0</v>
      </c>
    </row>
    <row r="2292" spans="5:14" ht="25" x14ac:dyDescent="0.3">
      <c r="E2292" s="3" t="s">
        <v>1086</v>
      </c>
      <c r="F2292" s="4"/>
      <c r="G2292" s="5">
        <v>3</v>
      </c>
      <c r="H2292" s="30">
        <v>0</v>
      </c>
      <c r="I2292" s="14">
        <v>66.666666666666998</v>
      </c>
      <c r="J2292" s="14">
        <v>33.333333333333002</v>
      </c>
      <c r="K2292" s="16">
        <v>0</v>
      </c>
      <c r="L2292" s="16">
        <v>0</v>
      </c>
      <c r="M2292" s="16">
        <v>0</v>
      </c>
      <c r="N2292" s="24">
        <v>0</v>
      </c>
    </row>
    <row r="2293" spans="5:14" ht="25" x14ac:dyDescent="0.3">
      <c r="E2293" s="3" t="s">
        <v>1087</v>
      </c>
      <c r="F2293" s="4"/>
      <c r="G2293" s="5">
        <v>1</v>
      </c>
      <c r="H2293" s="30">
        <v>0</v>
      </c>
      <c r="I2293" s="16">
        <v>0</v>
      </c>
      <c r="J2293" s="14">
        <v>100</v>
      </c>
      <c r="K2293" s="16">
        <v>0</v>
      </c>
      <c r="L2293" s="16">
        <v>0</v>
      </c>
      <c r="M2293" s="16">
        <v>0</v>
      </c>
      <c r="N2293" s="24">
        <v>0</v>
      </c>
    </row>
    <row r="2294" spans="5:14" ht="25" x14ac:dyDescent="0.3">
      <c r="E2294" s="3" t="s">
        <v>1088</v>
      </c>
      <c r="F2294" s="4"/>
      <c r="G2294" s="5">
        <v>3</v>
      </c>
      <c r="H2294" s="27">
        <v>33.333333333333002</v>
      </c>
      <c r="I2294" s="14">
        <v>33.333333333333002</v>
      </c>
      <c r="J2294" s="14">
        <v>33.333333333333002</v>
      </c>
      <c r="K2294" s="16">
        <v>0</v>
      </c>
      <c r="L2294" s="16">
        <v>0</v>
      </c>
      <c r="M2294" s="16">
        <v>0</v>
      </c>
      <c r="N2294" s="24">
        <v>0</v>
      </c>
    </row>
    <row r="2295" spans="5:14" ht="25" x14ac:dyDescent="0.3">
      <c r="E2295" s="3" t="s">
        <v>1089</v>
      </c>
      <c r="F2295" s="4"/>
      <c r="G2295" s="5">
        <v>0</v>
      </c>
      <c r="H2295" s="30">
        <v>0</v>
      </c>
      <c r="I2295" s="16">
        <v>0</v>
      </c>
      <c r="J2295" s="16">
        <v>0</v>
      </c>
      <c r="K2295" s="16">
        <v>0</v>
      </c>
      <c r="L2295" s="16">
        <v>0</v>
      </c>
      <c r="M2295" s="16">
        <v>0</v>
      </c>
      <c r="N2295" s="24">
        <v>0</v>
      </c>
    </row>
    <row r="2296" spans="5:14" ht="25" x14ac:dyDescent="0.3">
      <c r="E2296" s="3" t="s">
        <v>1090</v>
      </c>
      <c r="F2296" s="4"/>
      <c r="G2296" s="5">
        <v>913</v>
      </c>
      <c r="H2296" s="27">
        <v>20.153340635267998</v>
      </c>
      <c r="I2296" s="14">
        <v>29.791894852136</v>
      </c>
      <c r="J2296" s="14">
        <v>29.134720700986001</v>
      </c>
      <c r="K2296" s="14">
        <v>12.814895947426001</v>
      </c>
      <c r="L2296" s="14">
        <v>7.6670317634170004</v>
      </c>
      <c r="M2296" s="14">
        <v>0.43811610076700003</v>
      </c>
      <c r="N2296" s="24">
        <v>0</v>
      </c>
    </row>
    <row r="2297" spans="5:14" ht="25" x14ac:dyDescent="0.3">
      <c r="E2297" s="3" t="s">
        <v>1091</v>
      </c>
      <c r="F2297" s="4"/>
      <c r="G2297" s="5">
        <v>339</v>
      </c>
      <c r="H2297" s="27">
        <v>15.634218289086</v>
      </c>
      <c r="I2297" s="14">
        <v>27.433628318583999</v>
      </c>
      <c r="J2297" s="14">
        <v>30.973451327433999</v>
      </c>
      <c r="K2297" s="14">
        <v>15.044247787611001</v>
      </c>
      <c r="L2297" s="14">
        <v>10.914454277286</v>
      </c>
      <c r="M2297" s="16">
        <v>0</v>
      </c>
      <c r="N2297" s="24">
        <v>0</v>
      </c>
    </row>
    <row r="2298" spans="5:14" ht="25" x14ac:dyDescent="0.3">
      <c r="E2298" s="3" t="s">
        <v>1092</v>
      </c>
      <c r="F2298" s="4"/>
      <c r="G2298" s="5">
        <v>130</v>
      </c>
      <c r="H2298" s="27">
        <v>22.307692307692001</v>
      </c>
      <c r="I2298" s="14">
        <v>20</v>
      </c>
      <c r="J2298" s="14">
        <v>31.538461538461998</v>
      </c>
      <c r="K2298" s="14">
        <v>13.846153846153999</v>
      </c>
      <c r="L2298" s="14">
        <v>12.307692307691999</v>
      </c>
      <c r="M2298" s="16">
        <v>0</v>
      </c>
      <c r="N2298" s="24">
        <v>0</v>
      </c>
    </row>
    <row r="2299" spans="5:14" ht="25" x14ac:dyDescent="0.3">
      <c r="E2299" s="3" t="s">
        <v>1093</v>
      </c>
      <c r="F2299" s="4"/>
      <c r="G2299" s="5">
        <v>49</v>
      </c>
      <c r="H2299" s="27">
        <v>18.367346938775999</v>
      </c>
      <c r="I2299" s="14">
        <v>22.448979591836999</v>
      </c>
      <c r="J2299" s="14">
        <v>38.775510204082003</v>
      </c>
      <c r="K2299" s="14">
        <v>16.326530612245001</v>
      </c>
      <c r="L2299" s="14">
        <v>4.0816326530609999</v>
      </c>
      <c r="M2299" s="16">
        <v>0</v>
      </c>
      <c r="N2299" s="24">
        <v>0</v>
      </c>
    </row>
    <row r="2300" spans="5:14" ht="25" x14ac:dyDescent="0.3">
      <c r="E2300" s="3" t="s">
        <v>1094</v>
      </c>
      <c r="F2300" s="4"/>
      <c r="G2300" s="5">
        <v>40</v>
      </c>
      <c r="H2300" s="27">
        <v>7.5</v>
      </c>
      <c r="I2300" s="14">
        <v>42.5</v>
      </c>
      <c r="J2300" s="14">
        <v>12.5</v>
      </c>
      <c r="K2300" s="14">
        <v>25</v>
      </c>
      <c r="L2300" s="14">
        <v>7.5</v>
      </c>
      <c r="M2300" s="14">
        <v>5</v>
      </c>
      <c r="N2300" s="24">
        <v>0</v>
      </c>
    </row>
    <row r="2301" spans="5:14" ht="25" x14ac:dyDescent="0.3">
      <c r="E2301" s="3" t="s">
        <v>1095</v>
      </c>
      <c r="F2301" s="4"/>
      <c r="G2301" s="5">
        <v>11</v>
      </c>
      <c r="H2301" s="27">
        <v>18.181818181817999</v>
      </c>
      <c r="I2301" s="14">
        <v>27.272727272727</v>
      </c>
      <c r="J2301" s="14">
        <v>27.272727272727</v>
      </c>
      <c r="K2301" s="14">
        <v>18.181818181817999</v>
      </c>
      <c r="L2301" s="14">
        <v>9.0909090909089993</v>
      </c>
      <c r="M2301" s="16">
        <v>0</v>
      </c>
      <c r="N2301" s="24">
        <v>0</v>
      </c>
    </row>
    <row r="2302" spans="5:14" ht="25" x14ac:dyDescent="0.3">
      <c r="E2302" s="3" t="s">
        <v>1096</v>
      </c>
      <c r="F2302" s="4"/>
      <c r="G2302" s="5">
        <v>2</v>
      </c>
      <c r="H2302" s="30">
        <v>0</v>
      </c>
      <c r="I2302" s="14">
        <v>50</v>
      </c>
      <c r="J2302" s="14">
        <v>50</v>
      </c>
      <c r="K2302" s="16">
        <v>0</v>
      </c>
      <c r="L2302" s="16">
        <v>0</v>
      </c>
      <c r="M2302" s="16">
        <v>0</v>
      </c>
      <c r="N2302" s="24">
        <v>0</v>
      </c>
    </row>
    <row r="2303" spans="5:14" ht="25" x14ac:dyDescent="0.3">
      <c r="E2303" s="3" t="s">
        <v>1097</v>
      </c>
      <c r="F2303" s="4"/>
      <c r="G2303" s="5">
        <v>1874</v>
      </c>
      <c r="H2303" s="27">
        <v>23.319103521877999</v>
      </c>
      <c r="I2303" s="14">
        <v>30.309498399146001</v>
      </c>
      <c r="J2303" s="14">
        <v>27.374599786552999</v>
      </c>
      <c r="K2303" s="14">
        <v>12.966915688366999</v>
      </c>
      <c r="L2303" s="14">
        <v>5.2828175026680002</v>
      </c>
      <c r="M2303" s="14">
        <v>0.747065101387</v>
      </c>
      <c r="N2303" s="24">
        <v>0</v>
      </c>
    </row>
    <row r="2304" spans="5:14" ht="25" x14ac:dyDescent="0.3">
      <c r="E2304" s="3" t="s">
        <v>1098</v>
      </c>
      <c r="F2304" s="4"/>
      <c r="G2304" s="5">
        <v>1132</v>
      </c>
      <c r="H2304" s="27">
        <v>17.579505300352999</v>
      </c>
      <c r="I2304" s="14">
        <v>32.862190812721003</v>
      </c>
      <c r="J2304" s="14">
        <v>28.356890459363999</v>
      </c>
      <c r="K2304" s="14">
        <v>14.04593639576</v>
      </c>
      <c r="L2304" s="14">
        <v>6.0954063604239996</v>
      </c>
      <c r="M2304" s="14">
        <v>1.0600706713779999</v>
      </c>
      <c r="N2304" s="24">
        <v>0</v>
      </c>
    </row>
    <row r="2305" spans="5:14" ht="25" x14ac:dyDescent="0.3">
      <c r="E2305" s="3" t="s">
        <v>1099</v>
      </c>
      <c r="F2305" s="4"/>
      <c r="G2305" s="5">
        <v>678</v>
      </c>
      <c r="H2305" s="27">
        <v>16.22418879056</v>
      </c>
      <c r="I2305" s="14">
        <v>33.77581120944</v>
      </c>
      <c r="J2305" s="14">
        <v>28.171091445428001</v>
      </c>
      <c r="K2305" s="14">
        <v>13.126843657817</v>
      </c>
      <c r="L2305" s="14">
        <v>7.6696165191740002</v>
      </c>
      <c r="M2305" s="14">
        <v>1.0324483775810001</v>
      </c>
      <c r="N2305" s="24">
        <v>0</v>
      </c>
    </row>
    <row r="2306" spans="5:14" ht="25" x14ac:dyDescent="0.3">
      <c r="E2306" s="3" t="s">
        <v>1100</v>
      </c>
      <c r="F2306" s="4"/>
      <c r="G2306" s="5">
        <v>258</v>
      </c>
      <c r="H2306" s="27">
        <v>19.37984496124</v>
      </c>
      <c r="I2306" s="14">
        <v>24.031007751937999</v>
      </c>
      <c r="J2306" s="14">
        <v>26.744186046511999</v>
      </c>
      <c r="K2306" s="14">
        <v>18.604651162791001</v>
      </c>
      <c r="L2306" s="14">
        <v>8.5271317829460003</v>
      </c>
      <c r="M2306" s="14">
        <v>2.3255813953489999</v>
      </c>
      <c r="N2306" s="23">
        <v>0.38759689922500001</v>
      </c>
    </row>
    <row r="2307" spans="5:14" ht="25" x14ac:dyDescent="0.3">
      <c r="E2307" s="3" t="s">
        <v>1101</v>
      </c>
      <c r="F2307" s="4"/>
      <c r="G2307" s="5">
        <v>209</v>
      </c>
      <c r="H2307" s="27">
        <v>18.181818181817999</v>
      </c>
      <c r="I2307" s="14">
        <v>29.186602870813001</v>
      </c>
      <c r="J2307" s="14">
        <v>22.009569377990001</v>
      </c>
      <c r="K2307" s="14">
        <v>19.617224880382999</v>
      </c>
      <c r="L2307" s="14">
        <v>10.047846889952</v>
      </c>
      <c r="M2307" s="14">
        <v>0.95693779904300003</v>
      </c>
      <c r="N2307" s="24">
        <v>0</v>
      </c>
    </row>
    <row r="2308" spans="5:14" ht="25" x14ac:dyDescent="0.3">
      <c r="E2308" s="3" t="s">
        <v>1102</v>
      </c>
      <c r="F2308" s="4"/>
      <c r="G2308" s="5">
        <v>66</v>
      </c>
      <c r="H2308" s="27">
        <v>9.0909090909089993</v>
      </c>
      <c r="I2308" s="14">
        <v>31.818181818182001</v>
      </c>
      <c r="J2308" s="14">
        <v>31.818181818182001</v>
      </c>
      <c r="K2308" s="14">
        <v>15.151515151515</v>
      </c>
      <c r="L2308" s="14">
        <v>10.606060606061</v>
      </c>
      <c r="M2308" s="14">
        <v>1.5151515151520001</v>
      </c>
      <c r="N2308" s="24">
        <v>0</v>
      </c>
    </row>
    <row r="2309" spans="5:14" ht="25" x14ac:dyDescent="0.3">
      <c r="E2309" s="3" t="s">
        <v>1103</v>
      </c>
      <c r="F2309" s="4"/>
      <c r="G2309" s="5">
        <v>5</v>
      </c>
      <c r="H2309" s="27">
        <v>20</v>
      </c>
      <c r="I2309" s="14">
        <v>60</v>
      </c>
      <c r="J2309" s="16">
        <v>0</v>
      </c>
      <c r="K2309" s="16">
        <v>0</v>
      </c>
      <c r="L2309" s="14">
        <v>20</v>
      </c>
      <c r="M2309" s="16">
        <v>0</v>
      </c>
      <c r="N2309" s="24">
        <v>0</v>
      </c>
    </row>
    <row r="2310" spans="5:14" ht="25" x14ac:dyDescent="0.3">
      <c r="E2310" s="3" t="s">
        <v>1104</v>
      </c>
      <c r="F2310" s="4"/>
      <c r="G2310" s="5">
        <v>3211</v>
      </c>
      <c r="H2310" s="27">
        <v>26.378075365929998</v>
      </c>
      <c r="I2310" s="14">
        <v>35.876673933353999</v>
      </c>
      <c r="J2310" s="14">
        <v>22.734350669573001</v>
      </c>
      <c r="K2310" s="14">
        <v>9.4051697290560003</v>
      </c>
      <c r="L2310" s="14">
        <v>4.2042977265649997</v>
      </c>
      <c r="M2310" s="14">
        <v>1.214574898785</v>
      </c>
      <c r="N2310" s="23">
        <v>0.18685767673600001</v>
      </c>
    </row>
    <row r="2311" spans="5:14" ht="25" x14ac:dyDescent="0.3">
      <c r="E2311" s="3" t="s">
        <v>1105</v>
      </c>
      <c r="F2311" s="4"/>
      <c r="G2311" s="5">
        <v>1922</v>
      </c>
      <c r="H2311" s="27">
        <v>17.169614984391</v>
      </c>
      <c r="I2311" s="14">
        <v>37.044745057231999</v>
      </c>
      <c r="J2311" s="14">
        <v>27.887617065556999</v>
      </c>
      <c r="K2311" s="14">
        <v>12.278876170656</v>
      </c>
      <c r="L2311" s="14">
        <v>4.1623309053069999</v>
      </c>
      <c r="M2311" s="14">
        <v>1.248699271592</v>
      </c>
      <c r="N2311" s="23">
        <v>0.20811654526500001</v>
      </c>
    </row>
    <row r="2312" spans="5:14" ht="25" x14ac:dyDescent="0.3">
      <c r="E2312" s="3" t="s">
        <v>1106</v>
      </c>
      <c r="F2312" s="4"/>
      <c r="G2312" s="5">
        <v>1209</v>
      </c>
      <c r="H2312" s="27">
        <v>17.617866004962998</v>
      </c>
      <c r="I2312" s="14">
        <v>37.138130686517997</v>
      </c>
      <c r="J2312" s="14">
        <v>24.317617866005001</v>
      </c>
      <c r="K2312" s="14">
        <v>12.076095947063999</v>
      </c>
      <c r="L2312" s="14">
        <v>6.9478908188590003</v>
      </c>
      <c r="M2312" s="14">
        <v>1.5715467328370001</v>
      </c>
      <c r="N2312" s="23">
        <v>0.33085194375499999</v>
      </c>
    </row>
    <row r="2313" spans="5:14" ht="25" x14ac:dyDescent="0.3">
      <c r="E2313" s="3" t="s">
        <v>1107</v>
      </c>
      <c r="F2313" s="4"/>
      <c r="G2313" s="5">
        <v>508</v>
      </c>
      <c r="H2313" s="27">
        <v>16.338582677165</v>
      </c>
      <c r="I2313" s="14">
        <v>35.236220472440998</v>
      </c>
      <c r="J2313" s="14">
        <v>24.803149606299002</v>
      </c>
      <c r="K2313" s="14">
        <v>14.566929133858</v>
      </c>
      <c r="L2313" s="14">
        <v>7.8740157480309998</v>
      </c>
      <c r="M2313" s="14">
        <v>0.98425196850399999</v>
      </c>
      <c r="N2313" s="23">
        <v>0.19685039370099999</v>
      </c>
    </row>
    <row r="2314" spans="5:14" ht="25" x14ac:dyDescent="0.3">
      <c r="E2314" s="3" t="s">
        <v>1108</v>
      </c>
      <c r="F2314" s="4"/>
      <c r="G2314" s="5">
        <v>419</v>
      </c>
      <c r="H2314" s="27">
        <v>15.751789976134001</v>
      </c>
      <c r="I2314" s="14">
        <v>34.844868735083999</v>
      </c>
      <c r="J2314" s="14">
        <v>25.536992840094999</v>
      </c>
      <c r="K2314" s="14">
        <v>12.410501193317</v>
      </c>
      <c r="L2314" s="14">
        <v>9.0692124105010006</v>
      </c>
      <c r="M2314" s="14">
        <v>2.386634844869</v>
      </c>
      <c r="N2314" s="24">
        <v>0</v>
      </c>
    </row>
    <row r="2315" spans="5:14" ht="25" x14ac:dyDescent="0.3">
      <c r="E2315" s="3" t="s">
        <v>1109</v>
      </c>
      <c r="F2315" s="4"/>
      <c r="G2315" s="5">
        <v>196</v>
      </c>
      <c r="H2315" s="27">
        <v>15.30612244898</v>
      </c>
      <c r="I2315" s="14">
        <v>28.571428571428999</v>
      </c>
      <c r="J2315" s="14">
        <v>30.102040816327001</v>
      </c>
      <c r="K2315" s="14">
        <v>11.734693877551001</v>
      </c>
      <c r="L2315" s="14">
        <v>10.714285714286</v>
      </c>
      <c r="M2315" s="14">
        <v>2.5510204081630001</v>
      </c>
      <c r="N2315" s="23">
        <v>1.0204081632649999</v>
      </c>
    </row>
    <row r="2316" spans="5:14" ht="25" x14ac:dyDescent="0.3">
      <c r="E2316" s="3" t="s">
        <v>1110</v>
      </c>
      <c r="F2316" s="4"/>
      <c r="G2316" s="5">
        <v>11</v>
      </c>
      <c r="H2316" s="27">
        <v>18.181818181817999</v>
      </c>
      <c r="I2316" s="14">
        <v>9.0909090909089993</v>
      </c>
      <c r="J2316" s="14">
        <v>45.454545454544999</v>
      </c>
      <c r="K2316" s="16">
        <v>0</v>
      </c>
      <c r="L2316" s="14">
        <v>27.272727272727</v>
      </c>
      <c r="M2316" s="16">
        <v>0</v>
      </c>
      <c r="N2316" s="24">
        <v>0</v>
      </c>
    </row>
    <row r="2317" spans="5:14" ht="25" x14ac:dyDescent="0.3">
      <c r="E2317" s="3" t="s">
        <v>1111</v>
      </c>
      <c r="F2317" s="4"/>
      <c r="G2317" s="5">
        <v>3306</v>
      </c>
      <c r="H2317" s="27">
        <v>24.984875983060999</v>
      </c>
      <c r="I2317" s="14">
        <v>37.295825771324999</v>
      </c>
      <c r="J2317" s="14">
        <v>23.563218390805002</v>
      </c>
      <c r="K2317" s="14">
        <v>9.1651542649729993</v>
      </c>
      <c r="L2317" s="14">
        <v>3.5995160314580001</v>
      </c>
      <c r="M2317" s="14">
        <v>1.179673321234</v>
      </c>
      <c r="N2317" s="23">
        <v>0.21173623714500001</v>
      </c>
    </row>
    <row r="2318" spans="5:14" ht="25" x14ac:dyDescent="0.3">
      <c r="E2318" s="3" t="s">
        <v>1112</v>
      </c>
      <c r="F2318" s="4"/>
      <c r="G2318" s="5">
        <v>1876</v>
      </c>
      <c r="H2318" s="27">
        <v>17.857142857143</v>
      </c>
      <c r="I2318" s="14">
        <v>35.234541577824999</v>
      </c>
      <c r="J2318" s="14">
        <v>29.051172707888998</v>
      </c>
      <c r="K2318" s="14">
        <v>11.194029850746</v>
      </c>
      <c r="L2318" s="14">
        <v>4.477611940299</v>
      </c>
      <c r="M2318" s="14">
        <v>1.759061833689</v>
      </c>
      <c r="N2318" s="23">
        <v>0.426439232409</v>
      </c>
    </row>
    <row r="2319" spans="5:14" ht="25" x14ac:dyDescent="0.3">
      <c r="E2319" s="3" t="s">
        <v>1113</v>
      </c>
      <c r="F2319" s="4"/>
      <c r="G2319" s="5">
        <v>1323</v>
      </c>
      <c r="H2319" s="27">
        <v>15.948601662887</v>
      </c>
      <c r="I2319" s="14">
        <v>35.903250188964002</v>
      </c>
      <c r="J2319" s="14">
        <v>26.681783824640998</v>
      </c>
      <c r="K2319" s="14">
        <v>14.285714285714</v>
      </c>
      <c r="L2319" s="14">
        <v>5.0642479213909999</v>
      </c>
      <c r="M2319" s="14">
        <v>1.6628873771729999</v>
      </c>
      <c r="N2319" s="23">
        <v>0.45351473922899999</v>
      </c>
    </row>
    <row r="2320" spans="5:14" ht="25" x14ac:dyDescent="0.3">
      <c r="E2320" s="3" t="s">
        <v>1114</v>
      </c>
      <c r="F2320" s="4"/>
      <c r="G2320" s="5">
        <v>521</v>
      </c>
      <c r="H2320" s="27">
        <v>15.738963531670001</v>
      </c>
      <c r="I2320" s="14">
        <v>32.629558541267002</v>
      </c>
      <c r="J2320" s="14">
        <v>27.447216890595001</v>
      </c>
      <c r="K2320" s="14">
        <v>13.243761996161</v>
      </c>
      <c r="L2320" s="14">
        <v>8.8291746641070006</v>
      </c>
      <c r="M2320" s="14">
        <v>1.343570057582</v>
      </c>
      <c r="N2320" s="23">
        <v>0.76775431861800003</v>
      </c>
    </row>
    <row r="2321" spans="5:14" ht="25" x14ac:dyDescent="0.3">
      <c r="E2321" s="3" t="s">
        <v>1115</v>
      </c>
      <c r="F2321" s="4"/>
      <c r="G2321" s="5">
        <v>376</v>
      </c>
      <c r="H2321" s="27">
        <v>16.489361702128001</v>
      </c>
      <c r="I2321" s="14">
        <v>37.765957446808997</v>
      </c>
      <c r="J2321" s="14">
        <v>26.063829787233999</v>
      </c>
      <c r="K2321" s="14">
        <v>11.170212765957</v>
      </c>
      <c r="L2321" s="14">
        <v>7.1808510638299996</v>
      </c>
      <c r="M2321" s="14">
        <v>1.0638297872339999</v>
      </c>
      <c r="N2321" s="23">
        <v>0.26595744680900002</v>
      </c>
    </row>
    <row r="2322" spans="5:14" ht="25" x14ac:dyDescent="0.3">
      <c r="E2322" s="3" t="s">
        <v>1116</v>
      </c>
      <c r="F2322" s="4"/>
      <c r="G2322" s="5">
        <v>180</v>
      </c>
      <c r="H2322" s="27">
        <v>16.666666666666998</v>
      </c>
      <c r="I2322" s="14">
        <v>32.777777777777999</v>
      </c>
      <c r="J2322" s="14">
        <v>27.222222222222001</v>
      </c>
      <c r="K2322" s="14">
        <v>13.333333333333</v>
      </c>
      <c r="L2322" s="14">
        <v>8.8888888888889994</v>
      </c>
      <c r="M2322" s="14">
        <v>0.555555555556</v>
      </c>
      <c r="N2322" s="23">
        <v>0.555555555556</v>
      </c>
    </row>
    <row r="2323" spans="5:14" ht="25" x14ac:dyDescent="0.3">
      <c r="E2323" s="3" t="s">
        <v>1117</v>
      </c>
      <c r="F2323" s="4"/>
      <c r="G2323" s="5">
        <v>12</v>
      </c>
      <c r="H2323" s="27">
        <v>8.333333333333</v>
      </c>
      <c r="I2323" s="14">
        <v>16.666666666666998</v>
      </c>
      <c r="J2323" s="14">
        <v>16.666666666666998</v>
      </c>
      <c r="K2323" s="14">
        <v>25</v>
      </c>
      <c r="L2323" s="14">
        <v>25</v>
      </c>
      <c r="M2323" s="14">
        <v>8.333333333333</v>
      </c>
      <c r="N2323" s="24">
        <v>0</v>
      </c>
    </row>
    <row r="2324" spans="5:14" ht="25" x14ac:dyDescent="0.3">
      <c r="E2324" s="3" t="s">
        <v>1118</v>
      </c>
      <c r="F2324" s="4"/>
      <c r="G2324" s="5">
        <v>1431</v>
      </c>
      <c r="H2324" s="27">
        <v>29.210342417890001</v>
      </c>
      <c r="I2324" s="14">
        <v>40.531097134870997</v>
      </c>
      <c r="J2324" s="14">
        <v>20.894479385044999</v>
      </c>
      <c r="K2324" s="14">
        <v>5.4507337526209998</v>
      </c>
      <c r="L2324" s="14">
        <v>2.5856044723970002</v>
      </c>
      <c r="M2324" s="14">
        <v>1.0482180293500001</v>
      </c>
      <c r="N2324" s="23">
        <v>0.27952480782700001</v>
      </c>
    </row>
    <row r="2325" spans="5:14" ht="25" x14ac:dyDescent="0.3">
      <c r="E2325" s="3" t="s">
        <v>1119</v>
      </c>
      <c r="F2325" s="4"/>
      <c r="G2325" s="5">
        <v>855</v>
      </c>
      <c r="H2325" s="27">
        <v>21.87134502924</v>
      </c>
      <c r="I2325" s="14">
        <v>42.573099415205</v>
      </c>
      <c r="J2325" s="14">
        <v>22.573099415205</v>
      </c>
      <c r="K2325" s="14">
        <v>7.1345029239770001</v>
      </c>
      <c r="L2325" s="14">
        <v>3.9766081871350001</v>
      </c>
      <c r="M2325" s="14">
        <v>1.286549707602</v>
      </c>
      <c r="N2325" s="23">
        <v>0.58479532163699999</v>
      </c>
    </row>
    <row r="2326" spans="5:14" ht="25" x14ac:dyDescent="0.3">
      <c r="E2326" s="3" t="s">
        <v>1120</v>
      </c>
      <c r="F2326" s="4"/>
      <c r="G2326" s="5">
        <v>482</v>
      </c>
      <c r="H2326" s="27">
        <v>20.331950207468999</v>
      </c>
      <c r="I2326" s="14">
        <v>42.946058091285998</v>
      </c>
      <c r="J2326" s="14">
        <v>23.651452282158001</v>
      </c>
      <c r="K2326" s="14">
        <v>7.883817427386</v>
      </c>
      <c r="L2326" s="14">
        <v>3.1120331950210001</v>
      </c>
      <c r="M2326" s="14">
        <v>1.8672199170120001</v>
      </c>
      <c r="N2326" s="23">
        <v>0.20746887966800001</v>
      </c>
    </row>
    <row r="2327" spans="5:14" ht="25" x14ac:dyDescent="0.3">
      <c r="E2327" s="3" t="s">
        <v>1121</v>
      </c>
      <c r="F2327" s="4"/>
      <c r="G2327" s="5">
        <v>187</v>
      </c>
      <c r="H2327" s="27">
        <v>21.925133689839999</v>
      </c>
      <c r="I2327" s="14">
        <v>35.828877005347998</v>
      </c>
      <c r="J2327" s="14">
        <v>25.668449197861001</v>
      </c>
      <c r="K2327" s="14">
        <v>9.6256684491980007</v>
      </c>
      <c r="L2327" s="14">
        <v>5.3475935828879999</v>
      </c>
      <c r="M2327" s="14">
        <v>1.069518716578</v>
      </c>
      <c r="N2327" s="23">
        <v>0.53475935828900001</v>
      </c>
    </row>
    <row r="2328" spans="5:14" ht="25" x14ac:dyDescent="0.3">
      <c r="E2328" s="3" t="s">
        <v>1122</v>
      </c>
      <c r="F2328" s="4"/>
      <c r="G2328" s="5">
        <v>136</v>
      </c>
      <c r="H2328" s="27">
        <v>20.588235294118</v>
      </c>
      <c r="I2328" s="14">
        <v>42.647058823529001</v>
      </c>
      <c r="J2328" s="14">
        <v>22.794117647059</v>
      </c>
      <c r="K2328" s="14">
        <v>8.8235294117649996</v>
      </c>
      <c r="L2328" s="14">
        <v>2.9411764705880001</v>
      </c>
      <c r="M2328" s="14">
        <v>1.4705882352940001</v>
      </c>
      <c r="N2328" s="23">
        <v>0.73529411764700003</v>
      </c>
    </row>
    <row r="2329" spans="5:14" ht="25" x14ac:dyDescent="0.3">
      <c r="E2329" s="3" t="s">
        <v>1123</v>
      </c>
      <c r="F2329" s="4"/>
      <c r="G2329" s="5">
        <v>63</v>
      </c>
      <c r="H2329" s="27">
        <v>20.634920634920999</v>
      </c>
      <c r="I2329" s="14">
        <v>41.269841269841002</v>
      </c>
      <c r="J2329" s="14">
        <v>22.222222222222001</v>
      </c>
      <c r="K2329" s="14">
        <v>12.698412698413</v>
      </c>
      <c r="L2329" s="14">
        <v>1.587301587302</v>
      </c>
      <c r="M2329" s="16">
        <v>0</v>
      </c>
      <c r="N2329" s="23">
        <v>1.587301587302</v>
      </c>
    </row>
    <row r="2330" spans="5:14" ht="25" x14ac:dyDescent="0.3">
      <c r="E2330" s="3" t="s">
        <v>1124</v>
      </c>
      <c r="F2330" s="4"/>
      <c r="G2330" s="5">
        <v>6</v>
      </c>
      <c r="H2330" s="27">
        <v>33.333333333333002</v>
      </c>
      <c r="I2330" s="14">
        <v>33.333333333333002</v>
      </c>
      <c r="J2330" s="16">
        <v>0</v>
      </c>
      <c r="K2330" s="14">
        <v>16.666666666666998</v>
      </c>
      <c r="L2330" s="14">
        <v>16.666666666666998</v>
      </c>
      <c r="M2330" s="16">
        <v>0</v>
      </c>
      <c r="N2330" s="24">
        <v>0</v>
      </c>
    </row>
    <row r="2331" spans="5:14" ht="25" x14ac:dyDescent="0.3">
      <c r="E2331" s="3" t="s">
        <v>1125</v>
      </c>
      <c r="F2331" s="4"/>
      <c r="G2331" s="5">
        <v>507</v>
      </c>
      <c r="H2331" s="27">
        <v>33.136094674555999</v>
      </c>
      <c r="I2331" s="14">
        <v>41.814595660750001</v>
      </c>
      <c r="J2331" s="14">
        <v>18.145956607494998</v>
      </c>
      <c r="K2331" s="14">
        <v>3.9447731755420001</v>
      </c>
      <c r="L2331" s="14">
        <v>1.38067061144</v>
      </c>
      <c r="M2331" s="14">
        <v>0.78895463510800001</v>
      </c>
      <c r="N2331" s="23">
        <v>0.78895463510800001</v>
      </c>
    </row>
    <row r="2332" spans="5:14" ht="25" x14ac:dyDescent="0.3">
      <c r="E2332" s="3" t="s">
        <v>1126</v>
      </c>
      <c r="F2332" s="4"/>
      <c r="G2332" s="5">
        <v>324</v>
      </c>
      <c r="H2332" s="27">
        <v>23.456790123457001</v>
      </c>
      <c r="I2332" s="14">
        <v>44.444444444444002</v>
      </c>
      <c r="J2332" s="14">
        <v>24.074074074074002</v>
      </c>
      <c r="K2332" s="14">
        <v>5.5555555555560003</v>
      </c>
      <c r="L2332" s="14">
        <v>0.61728395061700003</v>
      </c>
      <c r="M2332" s="14">
        <v>1.2345679012349999</v>
      </c>
      <c r="N2332" s="23">
        <v>0.61728395061700003</v>
      </c>
    </row>
    <row r="2333" spans="5:14" ht="25" x14ac:dyDescent="0.3">
      <c r="E2333" s="3" t="s">
        <v>1127</v>
      </c>
      <c r="F2333" s="4"/>
      <c r="G2333" s="5">
        <v>200</v>
      </c>
      <c r="H2333" s="27">
        <v>23.5</v>
      </c>
      <c r="I2333" s="14">
        <v>44</v>
      </c>
      <c r="J2333" s="14">
        <v>18.5</v>
      </c>
      <c r="K2333" s="14">
        <v>9</v>
      </c>
      <c r="L2333" s="14">
        <v>2</v>
      </c>
      <c r="M2333" s="14">
        <v>3</v>
      </c>
      <c r="N2333" s="24">
        <v>0</v>
      </c>
    </row>
    <row r="2334" spans="5:14" ht="25" x14ac:dyDescent="0.3">
      <c r="E2334" s="3" t="s">
        <v>1128</v>
      </c>
      <c r="F2334" s="4"/>
      <c r="G2334" s="5">
        <v>80</v>
      </c>
      <c r="H2334" s="27">
        <v>17.5</v>
      </c>
      <c r="I2334" s="14">
        <v>41.25</v>
      </c>
      <c r="J2334" s="14">
        <v>21.25</v>
      </c>
      <c r="K2334" s="14">
        <v>12.5</v>
      </c>
      <c r="L2334" s="14">
        <v>3.75</v>
      </c>
      <c r="M2334" s="14">
        <v>2.5</v>
      </c>
      <c r="N2334" s="23">
        <v>1.25</v>
      </c>
    </row>
    <row r="2335" spans="5:14" ht="25" x14ac:dyDescent="0.3">
      <c r="E2335" s="3" t="s">
        <v>1129</v>
      </c>
      <c r="F2335" s="4"/>
      <c r="G2335" s="5">
        <v>76</v>
      </c>
      <c r="H2335" s="27">
        <v>19.736842105263001</v>
      </c>
      <c r="I2335" s="14">
        <v>48.684210526316001</v>
      </c>
      <c r="J2335" s="14">
        <v>19.736842105263001</v>
      </c>
      <c r="K2335" s="14">
        <v>7.8947368421049999</v>
      </c>
      <c r="L2335" s="14">
        <v>1.3157894736839999</v>
      </c>
      <c r="M2335" s="14">
        <v>2.6315789473679998</v>
      </c>
      <c r="N2335" s="24">
        <v>0</v>
      </c>
    </row>
    <row r="2336" spans="5:14" ht="25" x14ac:dyDescent="0.3">
      <c r="E2336" s="3" t="s">
        <v>1130</v>
      </c>
      <c r="F2336" s="4"/>
      <c r="G2336" s="5">
        <v>26</v>
      </c>
      <c r="H2336" s="27">
        <v>3.8461538461539999</v>
      </c>
      <c r="I2336" s="14">
        <v>34.615384615384997</v>
      </c>
      <c r="J2336" s="14">
        <v>46.153846153845997</v>
      </c>
      <c r="K2336" s="14">
        <v>7.6923076923079998</v>
      </c>
      <c r="L2336" s="14">
        <v>3.8461538461539999</v>
      </c>
      <c r="M2336" s="14">
        <v>3.8461538461539999</v>
      </c>
      <c r="N2336" s="24">
        <v>0</v>
      </c>
    </row>
    <row r="2337" spans="2:14" ht="25" x14ac:dyDescent="0.3">
      <c r="E2337" s="3" t="s">
        <v>1131</v>
      </c>
      <c r="F2337" s="4"/>
      <c r="G2337" s="5">
        <v>3</v>
      </c>
      <c r="H2337" s="27">
        <v>100</v>
      </c>
      <c r="I2337" s="16">
        <v>0</v>
      </c>
      <c r="J2337" s="16">
        <v>0</v>
      </c>
      <c r="K2337" s="16">
        <v>0</v>
      </c>
      <c r="L2337" s="16">
        <v>0</v>
      </c>
      <c r="M2337" s="16">
        <v>0</v>
      </c>
      <c r="N2337" s="24">
        <v>0</v>
      </c>
    </row>
    <row r="2338" spans="2:14" ht="25" x14ac:dyDescent="0.3">
      <c r="E2338" s="3" t="s">
        <v>1132</v>
      </c>
      <c r="F2338" s="4"/>
      <c r="G2338" s="5">
        <v>91</v>
      </c>
      <c r="H2338" s="27">
        <v>37.362637362637003</v>
      </c>
      <c r="I2338" s="14">
        <v>42.857142857143003</v>
      </c>
      <c r="J2338" s="14">
        <v>12.087912087912001</v>
      </c>
      <c r="K2338" s="14">
        <v>3.2967032967029999</v>
      </c>
      <c r="L2338" s="14">
        <v>3.2967032967029999</v>
      </c>
      <c r="M2338" s="14">
        <v>1.098901098901</v>
      </c>
      <c r="N2338" s="24">
        <v>0</v>
      </c>
    </row>
    <row r="2339" spans="2:14" ht="25" x14ac:dyDescent="0.3">
      <c r="E2339" s="3" t="s">
        <v>1133</v>
      </c>
      <c r="F2339" s="4"/>
      <c r="G2339" s="5">
        <v>57</v>
      </c>
      <c r="H2339" s="27">
        <v>31.578947368421002</v>
      </c>
      <c r="I2339" s="14">
        <v>40.350877192981997</v>
      </c>
      <c r="J2339" s="14">
        <v>14.035087719298</v>
      </c>
      <c r="K2339" s="14">
        <v>10.526315789473999</v>
      </c>
      <c r="L2339" s="14">
        <v>1.7543859649119999</v>
      </c>
      <c r="M2339" s="16">
        <v>0</v>
      </c>
      <c r="N2339" s="23">
        <v>1.7543859649119999</v>
      </c>
    </row>
    <row r="2340" spans="2:14" ht="25" x14ac:dyDescent="0.3">
      <c r="E2340" s="3" t="s">
        <v>1134</v>
      </c>
      <c r="F2340" s="4"/>
      <c r="G2340" s="5">
        <v>43</v>
      </c>
      <c r="H2340" s="27">
        <v>41.860465116279002</v>
      </c>
      <c r="I2340" s="14">
        <v>25.581395348836999</v>
      </c>
      <c r="J2340" s="14">
        <v>18.604651162791001</v>
      </c>
      <c r="K2340" s="14">
        <v>9.3023255813949994</v>
      </c>
      <c r="L2340" s="16">
        <v>0</v>
      </c>
      <c r="M2340" s="14">
        <v>4.6511627906979998</v>
      </c>
      <c r="N2340" s="24">
        <v>0</v>
      </c>
    </row>
    <row r="2341" spans="2:14" ht="25" x14ac:dyDescent="0.3">
      <c r="E2341" s="3" t="s">
        <v>1135</v>
      </c>
      <c r="F2341" s="4"/>
      <c r="G2341" s="5">
        <v>8</v>
      </c>
      <c r="H2341" s="27">
        <v>25</v>
      </c>
      <c r="I2341" s="14">
        <v>25</v>
      </c>
      <c r="J2341" s="14">
        <v>37.5</v>
      </c>
      <c r="K2341" s="16">
        <v>0</v>
      </c>
      <c r="L2341" s="14">
        <v>12.5</v>
      </c>
      <c r="M2341" s="16">
        <v>0</v>
      </c>
      <c r="N2341" s="24">
        <v>0</v>
      </c>
    </row>
    <row r="2342" spans="2:14" ht="25" x14ac:dyDescent="0.3">
      <c r="E2342" s="3" t="s">
        <v>1136</v>
      </c>
      <c r="F2342" s="4"/>
      <c r="G2342" s="5">
        <v>9</v>
      </c>
      <c r="H2342" s="27">
        <v>44.444444444444002</v>
      </c>
      <c r="I2342" s="14">
        <v>33.333333333333002</v>
      </c>
      <c r="J2342" s="14">
        <v>11.111111111111001</v>
      </c>
      <c r="K2342" s="14">
        <v>11.111111111111001</v>
      </c>
      <c r="L2342" s="16">
        <v>0</v>
      </c>
      <c r="M2342" s="16">
        <v>0</v>
      </c>
      <c r="N2342" s="24">
        <v>0</v>
      </c>
    </row>
    <row r="2343" spans="2:14" ht="25" x14ac:dyDescent="0.3">
      <c r="E2343" s="3" t="s">
        <v>1137</v>
      </c>
      <c r="F2343" s="4"/>
      <c r="G2343" s="5">
        <v>6</v>
      </c>
      <c r="H2343" s="27">
        <v>16.666666666666998</v>
      </c>
      <c r="I2343" s="14">
        <v>66.666666666666998</v>
      </c>
      <c r="J2343" s="16">
        <v>0</v>
      </c>
      <c r="K2343" s="16">
        <v>0</v>
      </c>
      <c r="L2343" s="16">
        <v>0</v>
      </c>
      <c r="M2343" s="16">
        <v>0</v>
      </c>
      <c r="N2343" s="23">
        <v>16.666666666666998</v>
      </c>
    </row>
    <row r="2344" spans="2:14" ht="25" x14ac:dyDescent="0.3">
      <c r="E2344" s="52" t="s">
        <v>1138</v>
      </c>
      <c r="F2344" s="48"/>
      <c r="G2344" s="49">
        <v>2</v>
      </c>
      <c r="H2344" s="70">
        <v>50</v>
      </c>
      <c r="I2344" s="45">
        <v>50</v>
      </c>
      <c r="J2344" s="42">
        <v>0</v>
      </c>
      <c r="K2344" s="42">
        <v>0</v>
      </c>
      <c r="L2344" s="42">
        <v>0</v>
      </c>
      <c r="M2344" s="42">
        <v>0</v>
      </c>
      <c r="N2344" s="65">
        <v>0</v>
      </c>
    </row>
    <row r="2346" spans="2:14" x14ac:dyDescent="0.3">
      <c r="B2346" s="35" t="str">
        <f xml:space="preserve"> HYPERLINK("#'目次'!B40", "[34]")</f>
        <v>[34]</v>
      </c>
      <c r="C2346" s="25" t="s">
        <v>54</v>
      </c>
    </row>
    <row r="2349" spans="2:14" x14ac:dyDescent="0.3">
      <c r="C2349" s="25" t="s">
        <v>1082</v>
      </c>
    </row>
    <row r="2350" spans="2:14" ht="37.5" x14ac:dyDescent="0.3">
      <c r="E2350" s="95"/>
      <c r="F2350" s="96"/>
      <c r="G2350" s="37" t="s">
        <v>16</v>
      </c>
      <c r="H2350" s="41" t="s">
        <v>55</v>
      </c>
      <c r="I2350" s="18" t="s">
        <v>56</v>
      </c>
      <c r="J2350" s="18" t="s">
        <v>57</v>
      </c>
      <c r="K2350" s="18" t="s">
        <v>58</v>
      </c>
      <c r="L2350" s="34" t="s">
        <v>59</v>
      </c>
    </row>
    <row r="2351" spans="2:14" x14ac:dyDescent="0.3">
      <c r="E2351" s="97"/>
      <c r="F2351" s="98"/>
      <c r="G2351" s="40"/>
      <c r="H2351" s="36"/>
      <c r="I2351" s="19"/>
      <c r="J2351" s="19"/>
      <c r="K2351" s="19"/>
      <c r="L2351" s="39"/>
    </row>
    <row r="2352" spans="2:14" x14ac:dyDescent="0.3">
      <c r="E2352" s="54" t="s">
        <v>16</v>
      </c>
      <c r="F2352" s="50"/>
      <c r="G2352" s="38">
        <v>55336</v>
      </c>
      <c r="H2352" s="26">
        <v>8.8658377909499997</v>
      </c>
      <c r="I2352" s="26">
        <v>44.387017493133001</v>
      </c>
      <c r="J2352" s="26">
        <v>31.339453520311999</v>
      </c>
      <c r="K2352" s="26">
        <v>11.094043660545999</v>
      </c>
      <c r="L2352" s="60">
        <v>4.3136475350590002</v>
      </c>
    </row>
    <row r="2353" spans="5:12" ht="25" x14ac:dyDescent="0.3">
      <c r="E2353" s="3" t="s">
        <v>1083</v>
      </c>
      <c r="F2353" s="4"/>
      <c r="G2353" s="29">
        <v>178</v>
      </c>
      <c r="H2353" s="55">
        <v>7.3033707865170001</v>
      </c>
      <c r="I2353" s="22">
        <v>50.561797752808999</v>
      </c>
      <c r="J2353" s="22">
        <v>30.337078651685001</v>
      </c>
      <c r="K2353" s="22">
        <v>10.112359550561999</v>
      </c>
      <c r="L2353" s="56">
        <v>1.6853932584269999</v>
      </c>
    </row>
    <row r="2354" spans="5:12" ht="25" x14ac:dyDescent="0.3">
      <c r="E2354" s="3" t="s">
        <v>1084</v>
      </c>
      <c r="F2354" s="4"/>
      <c r="G2354" s="5">
        <v>34</v>
      </c>
      <c r="H2354" s="27">
        <v>5.8823529411760003</v>
      </c>
      <c r="I2354" s="14">
        <v>55.882352941176002</v>
      </c>
      <c r="J2354" s="14">
        <v>32.352941176470999</v>
      </c>
      <c r="K2354" s="14">
        <v>2.9411764705880001</v>
      </c>
      <c r="L2354" s="23">
        <v>2.9411764705880001</v>
      </c>
    </row>
    <row r="2355" spans="5:12" ht="25" x14ac:dyDescent="0.3">
      <c r="E2355" s="3" t="s">
        <v>1085</v>
      </c>
      <c r="F2355" s="4"/>
      <c r="G2355" s="5">
        <v>8</v>
      </c>
      <c r="H2355" s="27">
        <v>12.5</v>
      </c>
      <c r="I2355" s="14">
        <v>75</v>
      </c>
      <c r="J2355" s="16">
        <v>0</v>
      </c>
      <c r="K2355" s="16">
        <v>0</v>
      </c>
      <c r="L2355" s="23">
        <v>12.5</v>
      </c>
    </row>
    <row r="2356" spans="5:12" ht="25" x14ac:dyDescent="0.3">
      <c r="E2356" s="3" t="s">
        <v>1086</v>
      </c>
      <c r="F2356" s="4"/>
      <c r="G2356" s="5">
        <v>3</v>
      </c>
      <c r="H2356" s="30">
        <v>0</v>
      </c>
      <c r="I2356" s="14">
        <v>66.666666666666998</v>
      </c>
      <c r="J2356" s="14">
        <v>33.333333333333002</v>
      </c>
      <c r="K2356" s="16">
        <v>0</v>
      </c>
      <c r="L2356" s="24">
        <v>0</v>
      </c>
    </row>
    <row r="2357" spans="5:12" ht="25" x14ac:dyDescent="0.3">
      <c r="E2357" s="3" t="s">
        <v>1087</v>
      </c>
      <c r="F2357" s="4"/>
      <c r="G2357" s="5">
        <v>1</v>
      </c>
      <c r="H2357" s="30">
        <v>0</v>
      </c>
      <c r="I2357" s="14">
        <v>100</v>
      </c>
      <c r="J2357" s="16">
        <v>0</v>
      </c>
      <c r="K2357" s="16">
        <v>0</v>
      </c>
      <c r="L2357" s="24">
        <v>0</v>
      </c>
    </row>
    <row r="2358" spans="5:12" ht="25" x14ac:dyDescent="0.3">
      <c r="E2358" s="3" t="s">
        <v>1088</v>
      </c>
      <c r="F2358" s="4"/>
      <c r="G2358" s="5">
        <v>3</v>
      </c>
      <c r="H2358" s="30">
        <v>0</v>
      </c>
      <c r="I2358" s="14">
        <v>66.666666666666998</v>
      </c>
      <c r="J2358" s="16">
        <v>0</v>
      </c>
      <c r="K2358" s="14">
        <v>33.333333333333002</v>
      </c>
      <c r="L2358" s="24">
        <v>0</v>
      </c>
    </row>
    <row r="2359" spans="5:12" ht="25" x14ac:dyDescent="0.3">
      <c r="E2359" s="3" t="s">
        <v>1089</v>
      </c>
      <c r="F2359" s="4"/>
      <c r="G2359" s="5">
        <v>0</v>
      </c>
      <c r="H2359" s="30">
        <v>0</v>
      </c>
      <c r="I2359" s="16">
        <v>0</v>
      </c>
      <c r="J2359" s="16">
        <v>0</v>
      </c>
      <c r="K2359" s="16">
        <v>0</v>
      </c>
      <c r="L2359" s="24">
        <v>0</v>
      </c>
    </row>
    <row r="2360" spans="5:12" ht="25" x14ac:dyDescent="0.3">
      <c r="E2360" s="3" t="s">
        <v>1090</v>
      </c>
      <c r="F2360" s="4"/>
      <c r="G2360" s="5">
        <v>913</v>
      </c>
      <c r="H2360" s="27">
        <v>7.2289156626509996</v>
      </c>
      <c r="I2360" s="14">
        <v>44.797371303395003</v>
      </c>
      <c r="J2360" s="14">
        <v>32.639649507119003</v>
      </c>
      <c r="K2360" s="14">
        <v>13.472070098575999</v>
      </c>
      <c r="L2360" s="23">
        <v>1.861993428258</v>
      </c>
    </row>
    <row r="2361" spans="5:12" ht="25" x14ac:dyDescent="0.3">
      <c r="E2361" s="3" t="s">
        <v>1091</v>
      </c>
      <c r="F2361" s="4"/>
      <c r="G2361" s="5">
        <v>339</v>
      </c>
      <c r="H2361" s="27">
        <v>12.094395280236</v>
      </c>
      <c r="I2361" s="14">
        <v>48.377581120944001</v>
      </c>
      <c r="J2361" s="14">
        <v>29.203539823008999</v>
      </c>
      <c r="K2361" s="14">
        <v>8.5545722713860002</v>
      </c>
      <c r="L2361" s="23">
        <v>1.769911504425</v>
      </c>
    </row>
    <row r="2362" spans="5:12" ht="25" x14ac:dyDescent="0.3">
      <c r="E2362" s="3" t="s">
        <v>1092</v>
      </c>
      <c r="F2362" s="4"/>
      <c r="G2362" s="5">
        <v>130</v>
      </c>
      <c r="H2362" s="27">
        <v>12.307692307691999</v>
      </c>
      <c r="I2362" s="14">
        <v>56.153846153845997</v>
      </c>
      <c r="J2362" s="14">
        <v>21.538461538461998</v>
      </c>
      <c r="K2362" s="14">
        <v>8.4615384615379998</v>
      </c>
      <c r="L2362" s="23">
        <v>1.538461538462</v>
      </c>
    </row>
    <row r="2363" spans="5:12" ht="25" x14ac:dyDescent="0.3">
      <c r="E2363" s="3" t="s">
        <v>1093</v>
      </c>
      <c r="F2363" s="4"/>
      <c r="G2363" s="5">
        <v>49</v>
      </c>
      <c r="H2363" s="27">
        <v>8.1632653061219997</v>
      </c>
      <c r="I2363" s="14">
        <v>55.102040816326998</v>
      </c>
      <c r="J2363" s="14">
        <v>24.489795918367001</v>
      </c>
      <c r="K2363" s="14">
        <v>10.204081632653001</v>
      </c>
      <c r="L2363" s="23">
        <v>2.040816326531</v>
      </c>
    </row>
    <row r="2364" spans="5:12" ht="25" x14ac:dyDescent="0.3">
      <c r="E2364" s="3" t="s">
        <v>1094</v>
      </c>
      <c r="F2364" s="4"/>
      <c r="G2364" s="5">
        <v>40</v>
      </c>
      <c r="H2364" s="27">
        <v>10</v>
      </c>
      <c r="I2364" s="14">
        <v>52.5</v>
      </c>
      <c r="J2364" s="14">
        <v>22.5</v>
      </c>
      <c r="K2364" s="14">
        <v>7.5</v>
      </c>
      <c r="L2364" s="23">
        <v>7.5</v>
      </c>
    </row>
    <row r="2365" spans="5:12" ht="25" x14ac:dyDescent="0.3">
      <c r="E2365" s="3" t="s">
        <v>1095</v>
      </c>
      <c r="F2365" s="4"/>
      <c r="G2365" s="5">
        <v>11</v>
      </c>
      <c r="H2365" s="27">
        <v>45.454545454544999</v>
      </c>
      <c r="I2365" s="14">
        <v>18.181818181817999</v>
      </c>
      <c r="J2365" s="14">
        <v>36.363636363635997</v>
      </c>
      <c r="K2365" s="16">
        <v>0</v>
      </c>
      <c r="L2365" s="24">
        <v>0</v>
      </c>
    </row>
    <row r="2366" spans="5:12" ht="25" x14ac:dyDescent="0.3">
      <c r="E2366" s="3" t="s">
        <v>1096</v>
      </c>
      <c r="F2366" s="4"/>
      <c r="G2366" s="5">
        <v>2</v>
      </c>
      <c r="H2366" s="30">
        <v>0</v>
      </c>
      <c r="I2366" s="14">
        <v>50</v>
      </c>
      <c r="J2366" s="14">
        <v>50</v>
      </c>
      <c r="K2366" s="16">
        <v>0</v>
      </c>
      <c r="L2366" s="24">
        <v>0</v>
      </c>
    </row>
    <row r="2367" spans="5:12" ht="25" x14ac:dyDescent="0.3">
      <c r="E2367" s="3" t="s">
        <v>1097</v>
      </c>
      <c r="F2367" s="4"/>
      <c r="G2367" s="5">
        <v>1874</v>
      </c>
      <c r="H2367" s="27">
        <v>6.4567769477050003</v>
      </c>
      <c r="I2367" s="14">
        <v>42.102454642475998</v>
      </c>
      <c r="J2367" s="14">
        <v>31.963713980790001</v>
      </c>
      <c r="K2367" s="14">
        <v>17.395944503734999</v>
      </c>
      <c r="L2367" s="23">
        <v>2.0811099252930001</v>
      </c>
    </row>
    <row r="2368" spans="5:12" ht="25" x14ac:dyDescent="0.3">
      <c r="E2368" s="3" t="s">
        <v>1098</v>
      </c>
      <c r="F2368" s="4"/>
      <c r="G2368" s="5">
        <v>1132</v>
      </c>
      <c r="H2368" s="27">
        <v>7.7738515901060001</v>
      </c>
      <c r="I2368" s="14">
        <v>49.646643109541003</v>
      </c>
      <c r="J2368" s="14">
        <v>30.123674911660999</v>
      </c>
      <c r="K2368" s="14">
        <v>9.1872791519430006</v>
      </c>
      <c r="L2368" s="23">
        <v>3.2685512367489999</v>
      </c>
    </row>
    <row r="2369" spans="5:12" ht="25" x14ac:dyDescent="0.3">
      <c r="E2369" s="3" t="s">
        <v>1099</v>
      </c>
      <c r="F2369" s="4"/>
      <c r="G2369" s="5">
        <v>678</v>
      </c>
      <c r="H2369" s="27">
        <v>9.8820058997049998</v>
      </c>
      <c r="I2369" s="14">
        <v>52.802359882006002</v>
      </c>
      <c r="J2369" s="14">
        <v>27.876106194689999</v>
      </c>
      <c r="K2369" s="14">
        <v>7.2271386430679998</v>
      </c>
      <c r="L2369" s="23">
        <v>2.212389380531</v>
      </c>
    </row>
    <row r="2370" spans="5:12" ht="25" x14ac:dyDescent="0.3">
      <c r="E2370" s="3" t="s">
        <v>1100</v>
      </c>
      <c r="F2370" s="4"/>
      <c r="G2370" s="5">
        <v>258</v>
      </c>
      <c r="H2370" s="27">
        <v>15.503875968992</v>
      </c>
      <c r="I2370" s="14">
        <v>52.325581395348998</v>
      </c>
      <c r="J2370" s="14">
        <v>21.705426356589001</v>
      </c>
      <c r="K2370" s="14">
        <v>7.3643410852709996</v>
      </c>
      <c r="L2370" s="23">
        <v>3.1007751937979999</v>
      </c>
    </row>
    <row r="2371" spans="5:12" ht="25" x14ac:dyDescent="0.3">
      <c r="E2371" s="3" t="s">
        <v>1101</v>
      </c>
      <c r="F2371" s="4"/>
      <c r="G2371" s="5">
        <v>209</v>
      </c>
      <c r="H2371" s="27">
        <v>14.832535885166999</v>
      </c>
      <c r="I2371" s="14">
        <v>52.153110047847001</v>
      </c>
      <c r="J2371" s="14">
        <v>19.617224880382999</v>
      </c>
      <c r="K2371" s="14">
        <v>10.047846889952</v>
      </c>
      <c r="L2371" s="23">
        <v>3.3492822966509999</v>
      </c>
    </row>
    <row r="2372" spans="5:12" ht="25" x14ac:dyDescent="0.3">
      <c r="E2372" s="3" t="s">
        <v>1102</v>
      </c>
      <c r="F2372" s="4"/>
      <c r="G2372" s="5">
        <v>66</v>
      </c>
      <c r="H2372" s="27">
        <v>12.121212121212</v>
      </c>
      <c r="I2372" s="14">
        <v>57.575757575757997</v>
      </c>
      <c r="J2372" s="14">
        <v>21.212121212121001</v>
      </c>
      <c r="K2372" s="14">
        <v>4.5454545454549997</v>
      </c>
      <c r="L2372" s="23">
        <v>4.5454545454549997</v>
      </c>
    </row>
    <row r="2373" spans="5:12" ht="25" x14ac:dyDescent="0.3">
      <c r="E2373" s="3" t="s">
        <v>1103</v>
      </c>
      <c r="F2373" s="4"/>
      <c r="G2373" s="5">
        <v>5</v>
      </c>
      <c r="H2373" s="30">
        <v>0</v>
      </c>
      <c r="I2373" s="14">
        <v>80</v>
      </c>
      <c r="J2373" s="14">
        <v>20</v>
      </c>
      <c r="K2373" s="16">
        <v>0</v>
      </c>
      <c r="L2373" s="24">
        <v>0</v>
      </c>
    </row>
    <row r="2374" spans="5:12" ht="25" x14ac:dyDescent="0.3">
      <c r="E2374" s="3" t="s">
        <v>1104</v>
      </c>
      <c r="F2374" s="4"/>
      <c r="G2374" s="5">
        <v>3211</v>
      </c>
      <c r="H2374" s="27">
        <v>4.7337278106509997</v>
      </c>
      <c r="I2374" s="14">
        <v>37.714107754594004</v>
      </c>
      <c r="J2374" s="14">
        <v>35.907816879476997</v>
      </c>
      <c r="K2374" s="14">
        <v>18.872625350358</v>
      </c>
      <c r="L2374" s="23">
        <v>2.7717222049210002</v>
      </c>
    </row>
    <row r="2375" spans="5:12" ht="25" x14ac:dyDescent="0.3">
      <c r="E2375" s="3" t="s">
        <v>1105</v>
      </c>
      <c r="F2375" s="4"/>
      <c r="G2375" s="5">
        <v>1922</v>
      </c>
      <c r="H2375" s="27">
        <v>5.2549427679500003</v>
      </c>
      <c r="I2375" s="14">
        <v>48.855359001041002</v>
      </c>
      <c r="J2375" s="14">
        <v>33.402705515088002</v>
      </c>
      <c r="K2375" s="14">
        <v>9.5733610822060005</v>
      </c>
      <c r="L2375" s="23">
        <v>2.9136316337150001</v>
      </c>
    </row>
    <row r="2376" spans="5:12" ht="25" x14ac:dyDescent="0.3">
      <c r="E2376" s="3" t="s">
        <v>1106</v>
      </c>
      <c r="F2376" s="4"/>
      <c r="G2376" s="5">
        <v>1209</v>
      </c>
      <c r="H2376" s="27">
        <v>8.5194375516960008</v>
      </c>
      <c r="I2376" s="14">
        <v>48.800661703887997</v>
      </c>
      <c r="J2376" s="14">
        <v>29.611248966087999</v>
      </c>
      <c r="K2376" s="14">
        <v>9.0157154673280004</v>
      </c>
      <c r="L2376" s="23">
        <v>4.0529363110009999</v>
      </c>
    </row>
    <row r="2377" spans="5:12" ht="25" x14ac:dyDescent="0.3">
      <c r="E2377" s="3" t="s">
        <v>1107</v>
      </c>
      <c r="F2377" s="4"/>
      <c r="G2377" s="5">
        <v>508</v>
      </c>
      <c r="H2377" s="27">
        <v>11.023622047244</v>
      </c>
      <c r="I2377" s="14">
        <v>50.787401574802999</v>
      </c>
      <c r="J2377" s="14">
        <v>27.952755905511999</v>
      </c>
      <c r="K2377" s="14">
        <v>7.4803149606300003</v>
      </c>
      <c r="L2377" s="23">
        <v>2.7559055118110001</v>
      </c>
    </row>
    <row r="2378" spans="5:12" ht="25" x14ac:dyDescent="0.3">
      <c r="E2378" s="3" t="s">
        <v>1108</v>
      </c>
      <c r="F2378" s="4"/>
      <c r="G2378" s="5">
        <v>419</v>
      </c>
      <c r="H2378" s="27">
        <v>12.410501193317</v>
      </c>
      <c r="I2378" s="14">
        <v>48.926014319808999</v>
      </c>
      <c r="J2378" s="14">
        <v>26.252983293555999</v>
      </c>
      <c r="K2378" s="14">
        <v>9.0692124105010006</v>
      </c>
      <c r="L2378" s="23">
        <v>3.3412887828160001</v>
      </c>
    </row>
    <row r="2379" spans="5:12" ht="25" x14ac:dyDescent="0.3">
      <c r="E2379" s="3" t="s">
        <v>1109</v>
      </c>
      <c r="F2379" s="4"/>
      <c r="G2379" s="5">
        <v>196</v>
      </c>
      <c r="H2379" s="27">
        <v>16.326530612245001</v>
      </c>
      <c r="I2379" s="14">
        <v>51.020408163265003</v>
      </c>
      <c r="J2379" s="14">
        <v>19.897959183672999</v>
      </c>
      <c r="K2379" s="14">
        <v>6.1224489795919999</v>
      </c>
      <c r="L2379" s="23">
        <v>6.6326530612239996</v>
      </c>
    </row>
    <row r="2380" spans="5:12" ht="25" x14ac:dyDescent="0.3">
      <c r="E2380" s="3" t="s">
        <v>1110</v>
      </c>
      <c r="F2380" s="4"/>
      <c r="G2380" s="5">
        <v>11</v>
      </c>
      <c r="H2380" s="27">
        <v>45.454545454544999</v>
      </c>
      <c r="I2380" s="14">
        <v>36.363636363635997</v>
      </c>
      <c r="J2380" s="14">
        <v>9.0909090909089993</v>
      </c>
      <c r="K2380" s="14">
        <v>9.0909090909089993</v>
      </c>
      <c r="L2380" s="24">
        <v>0</v>
      </c>
    </row>
    <row r="2381" spans="5:12" ht="25" x14ac:dyDescent="0.3">
      <c r="E2381" s="3" t="s">
        <v>1111</v>
      </c>
      <c r="F2381" s="4"/>
      <c r="G2381" s="5">
        <v>3306</v>
      </c>
      <c r="H2381" s="27">
        <v>3.5995160314580001</v>
      </c>
      <c r="I2381" s="14">
        <v>36.418632788868997</v>
      </c>
      <c r="J2381" s="14">
        <v>39.140955837870997</v>
      </c>
      <c r="K2381" s="14">
        <v>18.26981246219</v>
      </c>
      <c r="L2381" s="23">
        <v>2.5710828796129999</v>
      </c>
    </row>
    <row r="2382" spans="5:12" ht="25" x14ac:dyDescent="0.3">
      <c r="E2382" s="3" t="s">
        <v>1112</v>
      </c>
      <c r="F2382" s="4"/>
      <c r="G2382" s="5">
        <v>1876</v>
      </c>
      <c r="H2382" s="27">
        <v>5.4371002132199999</v>
      </c>
      <c r="I2382" s="14">
        <v>44.829424307036</v>
      </c>
      <c r="J2382" s="14">
        <v>34.008528784648</v>
      </c>
      <c r="K2382" s="14">
        <v>11.407249466951001</v>
      </c>
      <c r="L2382" s="23">
        <v>4.3176972281449997</v>
      </c>
    </row>
    <row r="2383" spans="5:12" ht="25" x14ac:dyDescent="0.3">
      <c r="E2383" s="3" t="s">
        <v>1113</v>
      </c>
      <c r="F2383" s="4"/>
      <c r="G2383" s="5">
        <v>1323</v>
      </c>
      <c r="H2383" s="27">
        <v>6.8783068783069998</v>
      </c>
      <c r="I2383" s="14">
        <v>49.206349206349003</v>
      </c>
      <c r="J2383" s="14">
        <v>32.728647014361002</v>
      </c>
      <c r="K2383" s="14">
        <v>8.0120937263789997</v>
      </c>
      <c r="L2383" s="23">
        <v>3.1746031746029999</v>
      </c>
    </row>
    <row r="2384" spans="5:12" ht="25" x14ac:dyDescent="0.3">
      <c r="E2384" s="3" t="s">
        <v>1114</v>
      </c>
      <c r="F2384" s="4"/>
      <c r="G2384" s="5">
        <v>521</v>
      </c>
      <c r="H2384" s="27">
        <v>11.324376199615999</v>
      </c>
      <c r="I2384" s="14">
        <v>44.337811900192001</v>
      </c>
      <c r="J2384" s="14">
        <v>29.366602687139999</v>
      </c>
      <c r="K2384" s="14">
        <v>8.8291746641070006</v>
      </c>
      <c r="L2384" s="23">
        <v>6.1420345489440002</v>
      </c>
    </row>
    <row r="2385" spans="5:12" ht="25" x14ac:dyDescent="0.3">
      <c r="E2385" s="3" t="s">
        <v>1115</v>
      </c>
      <c r="F2385" s="4"/>
      <c r="G2385" s="5">
        <v>376</v>
      </c>
      <c r="H2385" s="27">
        <v>9.3085106382979994</v>
      </c>
      <c r="I2385" s="14">
        <v>46.542553191488999</v>
      </c>
      <c r="J2385" s="14">
        <v>30.851063829787002</v>
      </c>
      <c r="K2385" s="14">
        <v>9.0425531914890005</v>
      </c>
      <c r="L2385" s="23">
        <v>4.2553191489359996</v>
      </c>
    </row>
    <row r="2386" spans="5:12" ht="25" x14ac:dyDescent="0.3">
      <c r="E2386" s="3" t="s">
        <v>1116</v>
      </c>
      <c r="F2386" s="4"/>
      <c r="G2386" s="5">
        <v>180</v>
      </c>
      <c r="H2386" s="27">
        <v>13.888888888888999</v>
      </c>
      <c r="I2386" s="14">
        <v>51.666666666666998</v>
      </c>
      <c r="J2386" s="14">
        <v>22.777777777777999</v>
      </c>
      <c r="K2386" s="14">
        <v>6.666666666667</v>
      </c>
      <c r="L2386" s="23">
        <v>5</v>
      </c>
    </row>
    <row r="2387" spans="5:12" ht="25" x14ac:dyDescent="0.3">
      <c r="E2387" s="3" t="s">
        <v>1117</v>
      </c>
      <c r="F2387" s="4"/>
      <c r="G2387" s="5">
        <v>12</v>
      </c>
      <c r="H2387" s="27">
        <v>41.666666666666998</v>
      </c>
      <c r="I2387" s="14">
        <v>25</v>
      </c>
      <c r="J2387" s="14">
        <v>16.666666666666998</v>
      </c>
      <c r="K2387" s="16">
        <v>0</v>
      </c>
      <c r="L2387" s="23">
        <v>16.666666666666998</v>
      </c>
    </row>
    <row r="2388" spans="5:12" ht="25" x14ac:dyDescent="0.3">
      <c r="E2388" s="3" t="s">
        <v>1118</v>
      </c>
      <c r="F2388" s="4"/>
      <c r="G2388" s="5">
        <v>1431</v>
      </c>
      <c r="H2388" s="27">
        <v>2.375960866527</v>
      </c>
      <c r="I2388" s="14">
        <v>30.607966457023</v>
      </c>
      <c r="J2388" s="14">
        <v>41.160027952481002</v>
      </c>
      <c r="K2388" s="14">
        <v>23.480083857442001</v>
      </c>
      <c r="L2388" s="23">
        <v>2.375960866527</v>
      </c>
    </row>
    <row r="2389" spans="5:12" ht="25" x14ac:dyDescent="0.3">
      <c r="E2389" s="3" t="s">
        <v>1119</v>
      </c>
      <c r="F2389" s="4"/>
      <c r="G2389" s="5">
        <v>855</v>
      </c>
      <c r="H2389" s="27">
        <v>3.8596491228069998</v>
      </c>
      <c r="I2389" s="14">
        <v>35.672514619883003</v>
      </c>
      <c r="J2389" s="14">
        <v>40.233918128654999</v>
      </c>
      <c r="K2389" s="14">
        <v>16.374269005847999</v>
      </c>
      <c r="L2389" s="23">
        <v>3.8596491228069998</v>
      </c>
    </row>
    <row r="2390" spans="5:12" ht="25" x14ac:dyDescent="0.3">
      <c r="E2390" s="3" t="s">
        <v>1120</v>
      </c>
      <c r="F2390" s="4"/>
      <c r="G2390" s="5">
        <v>482</v>
      </c>
      <c r="H2390" s="27">
        <v>4.356846473029</v>
      </c>
      <c r="I2390" s="14">
        <v>37.344398340249001</v>
      </c>
      <c r="J2390" s="14">
        <v>42.53112033195</v>
      </c>
      <c r="K2390" s="14">
        <v>12.448132780083</v>
      </c>
      <c r="L2390" s="23">
        <v>3.3195020746889998</v>
      </c>
    </row>
    <row r="2391" spans="5:12" ht="25" x14ac:dyDescent="0.3">
      <c r="E2391" s="3" t="s">
        <v>1121</v>
      </c>
      <c r="F2391" s="4"/>
      <c r="G2391" s="5">
        <v>187</v>
      </c>
      <c r="H2391" s="27">
        <v>7.4866310160429999</v>
      </c>
      <c r="I2391" s="14">
        <v>45.989304812834</v>
      </c>
      <c r="J2391" s="14">
        <v>31.016042780749</v>
      </c>
      <c r="K2391" s="14">
        <v>12.83422459893</v>
      </c>
      <c r="L2391" s="23">
        <v>2.673796791444</v>
      </c>
    </row>
    <row r="2392" spans="5:12" ht="25" x14ac:dyDescent="0.3">
      <c r="E2392" s="3" t="s">
        <v>1122</v>
      </c>
      <c r="F2392" s="4"/>
      <c r="G2392" s="5">
        <v>136</v>
      </c>
      <c r="H2392" s="27">
        <v>5.8823529411760003</v>
      </c>
      <c r="I2392" s="14">
        <v>40.441176470587997</v>
      </c>
      <c r="J2392" s="14">
        <v>36.764705882352999</v>
      </c>
      <c r="K2392" s="14">
        <v>11.029411764705999</v>
      </c>
      <c r="L2392" s="23">
        <v>5.8823529411760003</v>
      </c>
    </row>
    <row r="2393" spans="5:12" ht="25" x14ac:dyDescent="0.3">
      <c r="E2393" s="3" t="s">
        <v>1123</v>
      </c>
      <c r="F2393" s="4"/>
      <c r="G2393" s="5">
        <v>63</v>
      </c>
      <c r="H2393" s="27">
        <v>7.9365079365079998</v>
      </c>
      <c r="I2393" s="14">
        <v>41.269841269841002</v>
      </c>
      <c r="J2393" s="14">
        <v>34.920634920635003</v>
      </c>
      <c r="K2393" s="14">
        <v>7.9365079365079998</v>
      </c>
      <c r="L2393" s="23">
        <v>7.9365079365079998</v>
      </c>
    </row>
    <row r="2394" spans="5:12" ht="25" x14ac:dyDescent="0.3">
      <c r="E2394" s="3" t="s">
        <v>1124</v>
      </c>
      <c r="F2394" s="4"/>
      <c r="G2394" s="5">
        <v>6</v>
      </c>
      <c r="H2394" s="27">
        <v>16.666666666666998</v>
      </c>
      <c r="I2394" s="14">
        <v>16.666666666666998</v>
      </c>
      <c r="J2394" s="14">
        <v>33.333333333333002</v>
      </c>
      <c r="K2394" s="14">
        <v>33.333333333333002</v>
      </c>
      <c r="L2394" s="24">
        <v>0</v>
      </c>
    </row>
    <row r="2395" spans="5:12" ht="25" x14ac:dyDescent="0.3">
      <c r="E2395" s="3" t="s">
        <v>1125</v>
      </c>
      <c r="F2395" s="4"/>
      <c r="G2395" s="5">
        <v>507</v>
      </c>
      <c r="H2395" s="27">
        <v>1.775147928994</v>
      </c>
      <c r="I2395" s="14">
        <v>20.710059171598001</v>
      </c>
      <c r="J2395" s="14">
        <v>48.717948717949</v>
      </c>
      <c r="K2395" s="14">
        <v>26.429980276134</v>
      </c>
      <c r="L2395" s="23">
        <v>2.3668639053249998</v>
      </c>
    </row>
    <row r="2396" spans="5:12" ht="25" x14ac:dyDescent="0.3">
      <c r="E2396" s="3" t="s">
        <v>1126</v>
      </c>
      <c r="F2396" s="4"/>
      <c r="G2396" s="5">
        <v>324</v>
      </c>
      <c r="H2396" s="27">
        <v>1.543209876543</v>
      </c>
      <c r="I2396" s="14">
        <v>30.555555555556001</v>
      </c>
      <c r="J2396" s="14">
        <v>48.148148148148003</v>
      </c>
      <c r="K2396" s="14">
        <v>16.049382716048999</v>
      </c>
      <c r="L2396" s="23">
        <v>3.7037037037039999</v>
      </c>
    </row>
    <row r="2397" spans="5:12" ht="25" x14ac:dyDescent="0.3">
      <c r="E2397" s="3" t="s">
        <v>1127</v>
      </c>
      <c r="F2397" s="4"/>
      <c r="G2397" s="5">
        <v>200</v>
      </c>
      <c r="H2397" s="27">
        <v>4</v>
      </c>
      <c r="I2397" s="14">
        <v>30</v>
      </c>
      <c r="J2397" s="14">
        <v>43.5</v>
      </c>
      <c r="K2397" s="14">
        <v>16.5</v>
      </c>
      <c r="L2397" s="23">
        <v>6</v>
      </c>
    </row>
    <row r="2398" spans="5:12" ht="25" x14ac:dyDescent="0.3">
      <c r="E2398" s="3" t="s">
        <v>1128</v>
      </c>
      <c r="F2398" s="4"/>
      <c r="G2398" s="5">
        <v>80</v>
      </c>
      <c r="H2398" s="27">
        <v>5</v>
      </c>
      <c r="I2398" s="14">
        <v>35</v>
      </c>
      <c r="J2398" s="14">
        <v>40</v>
      </c>
      <c r="K2398" s="14">
        <v>16.25</v>
      </c>
      <c r="L2398" s="23">
        <v>3.75</v>
      </c>
    </row>
    <row r="2399" spans="5:12" ht="25" x14ac:dyDescent="0.3">
      <c r="E2399" s="3" t="s">
        <v>1129</v>
      </c>
      <c r="F2399" s="4"/>
      <c r="G2399" s="5">
        <v>76</v>
      </c>
      <c r="H2399" s="27">
        <v>1.3157894736839999</v>
      </c>
      <c r="I2399" s="14">
        <v>44.736842105263001</v>
      </c>
      <c r="J2399" s="14">
        <v>40.789473684211004</v>
      </c>
      <c r="K2399" s="14">
        <v>5.2631578947369997</v>
      </c>
      <c r="L2399" s="23">
        <v>7.8947368421049999</v>
      </c>
    </row>
    <row r="2400" spans="5:12" ht="25" x14ac:dyDescent="0.3">
      <c r="E2400" s="3" t="s">
        <v>1130</v>
      </c>
      <c r="F2400" s="4"/>
      <c r="G2400" s="5">
        <v>26</v>
      </c>
      <c r="H2400" s="27">
        <v>7.6923076923079998</v>
      </c>
      <c r="I2400" s="14">
        <v>57.692307692307999</v>
      </c>
      <c r="J2400" s="14">
        <v>30.769230769231001</v>
      </c>
      <c r="K2400" s="14">
        <v>3.8461538461539999</v>
      </c>
      <c r="L2400" s="24">
        <v>0</v>
      </c>
    </row>
    <row r="2401" spans="2:14" ht="25" x14ac:dyDescent="0.3">
      <c r="E2401" s="3" t="s">
        <v>1131</v>
      </c>
      <c r="F2401" s="4"/>
      <c r="G2401" s="5">
        <v>3</v>
      </c>
      <c r="H2401" s="30">
        <v>0</v>
      </c>
      <c r="I2401" s="16">
        <v>0</v>
      </c>
      <c r="J2401" s="14">
        <v>33.333333333333002</v>
      </c>
      <c r="K2401" s="14">
        <v>66.666666666666998</v>
      </c>
      <c r="L2401" s="24">
        <v>0</v>
      </c>
    </row>
    <row r="2402" spans="2:14" ht="25" x14ac:dyDescent="0.3">
      <c r="E2402" s="3" t="s">
        <v>1132</v>
      </c>
      <c r="F2402" s="4"/>
      <c r="G2402" s="5">
        <v>91</v>
      </c>
      <c r="H2402" s="27">
        <v>2.1978021978019999</v>
      </c>
      <c r="I2402" s="14">
        <v>24.175824175824001</v>
      </c>
      <c r="J2402" s="14">
        <v>39.560439560440003</v>
      </c>
      <c r="K2402" s="14">
        <v>30.769230769231001</v>
      </c>
      <c r="L2402" s="23">
        <v>3.2967032967029999</v>
      </c>
    </row>
    <row r="2403" spans="2:14" ht="25" x14ac:dyDescent="0.3">
      <c r="E2403" s="3" t="s">
        <v>1133</v>
      </c>
      <c r="F2403" s="4"/>
      <c r="G2403" s="5">
        <v>57</v>
      </c>
      <c r="H2403" s="27">
        <v>1.7543859649119999</v>
      </c>
      <c r="I2403" s="14">
        <v>28.070175438595999</v>
      </c>
      <c r="J2403" s="14">
        <v>42.105263157895003</v>
      </c>
      <c r="K2403" s="14">
        <v>22.807017543859999</v>
      </c>
      <c r="L2403" s="23">
        <v>5.2631578947369997</v>
      </c>
    </row>
    <row r="2404" spans="2:14" ht="25" x14ac:dyDescent="0.3">
      <c r="E2404" s="3" t="s">
        <v>1134</v>
      </c>
      <c r="F2404" s="4"/>
      <c r="G2404" s="5">
        <v>43</v>
      </c>
      <c r="H2404" s="27">
        <v>2.3255813953489999</v>
      </c>
      <c r="I2404" s="14">
        <v>25.581395348836999</v>
      </c>
      <c r="J2404" s="14">
        <v>34.883720930232997</v>
      </c>
      <c r="K2404" s="14">
        <v>32.558139534883999</v>
      </c>
      <c r="L2404" s="23">
        <v>4.6511627906979998</v>
      </c>
    </row>
    <row r="2405" spans="2:14" ht="25" x14ac:dyDescent="0.3">
      <c r="E2405" s="3" t="s">
        <v>1135</v>
      </c>
      <c r="F2405" s="4"/>
      <c r="G2405" s="5">
        <v>8</v>
      </c>
      <c r="H2405" s="27">
        <v>12.5</v>
      </c>
      <c r="I2405" s="14">
        <v>25</v>
      </c>
      <c r="J2405" s="14">
        <v>62.5</v>
      </c>
      <c r="K2405" s="16">
        <v>0</v>
      </c>
      <c r="L2405" s="24">
        <v>0</v>
      </c>
    </row>
    <row r="2406" spans="2:14" ht="25" x14ac:dyDescent="0.3">
      <c r="E2406" s="3" t="s">
        <v>1136</v>
      </c>
      <c r="F2406" s="4"/>
      <c r="G2406" s="5">
        <v>9</v>
      </c>
      <c r="H2406" s="30">
        <v>0</v>
      </c>
      <c r="I2406" s="14">
        <v>44.444444444444002</v>
      </c>
      <c r="J2406" s="14">
        <v>33.333333333333002</v>
      </c>
      <c r="K2406" s="14">
        <v>22.222222222222001</v>
      </c>
      <c r="L2406" s="24">
        <v>0</v>
      </c>
    </row>
    <row r="2407" spans="2:14" ht="25" x14ac:dyDescent="0.3">
      <c r="E2407" s="3" t="s">
        <v>1137</v>
      </c>
      <c r="F2407" s="4"/>
      <c r="G2407" s="5">
        <v>6</v>
      </c>
      <c r="H2407" s="30">
        <v>0</v>
      </c>
      <c r="I2407" s="14">
        <v>33.333333333333002</v>
      </c>
      <c r="J2407" s="14">
        <v>50</v>
      </c>
      <c r="K2407" s="14">
        <v>16.666666666666998</v>
      </c>
      <c r="L2407" s="24">
        <v>0</v>
      </c>
    </row>
    <row r="2408" spans="2:14" ht="25" x14ac:dyDescent="0.3">
      <c r="E2408" s="52" t="s">
        <v>1138</v>
      </c>
      <c r="F2408" s="48"/>
      <c r="G2408" s="49">
        <v>2</v>
      </c>
      <c r="H2408" s="67">
        <v>0</v>
      </c>
      <c r="I2408" s="42">
        <v>0</v>
      </c>
      <c r="J2408" s="45">
        <v>50</v>
      </c>
      <c r="K2408" s="45">
        <v>50</v>
      </c>
      <c r="L2408" s="65">
        <v>0</v>
      </c>
    </row>
    <row r="2410" spans="2:14" x14ac:dyDescent="0.3">
      <c r="B2410" s="35" t="str">
        <f xml:space="preserve"> HYPERLINK("#'目次'!B41", "[35]")</f>
        <v>[35]</v>
      </c>
      <c r="C2410" s="25" t="s">
        <v>14</v>
      </c>
    </row>
    <row r="2413" spans="2:14" x14ac:dyDescent="0.3">
      <c r="C2413" s="25" t="s">
        <v>1141</v>
      </c>
    </row>
    <row r="2414" spans="2:14" ht="25" x14ac:dyDescent="0.3">
      <c r="E2414" s="95"/>
      <c r="F2414" s="96"/>
      <c r="G2414" s="37" t="s">
        <v>16</v>
      </c>
      <c r="H2414" s="41" t="s">
        <v>17</v>
      </c>
      <c r="I2414" s="18" t="s">
        <v>18</v>
      </c>
      <c r="J2414" s="18" t="s">
        <v>19</v>
      </c>
      <c r="K2414" s="18" t="s">
        <v>20</v>
      </c>
      <c r="L2414" s="18" t="s">
        <v>21</v>
      </c>
      <c r="M2414" s="18" t="s">
        <v>22</v>
      </c>
      <c r="N2414" s="34" t="s">
        <v>23</v>
      </c>
    </row>
    <row r="2415" spans="2:14" x14ac:dyDescent="0.3">
      <c r="E2415" s="97"/>
      <c r="F2415" s="98"/>
      <c r="G2415" s="40"/>
      <c r="H2415" s="36"/>
      <c r="I2415" s="19"/>
      <c r="J2415" s="19"/>
      <c r="K2415" s="19"/>
      <c r="L2415" s="19"/>
      <c r="M2415" s="19"/>
      <c r="N2415" s="39"/>
    </row>
    <row r="2416" spans="2:14" x14ac:dyDescent="0.3">
      <c r="E2416" s="54" t="s">
        <v>16</v>
      </c>
      <c r="F2416" s="50"/>
      <c r="G2416" s="38">
        <v>55336</v>
      </c>
      <c r="H2416" s="26">
        <v>18.472603729941</v>
      </c>
      <c r="I2416" s="26">
        <v>34.657365910076997</v>
      </c>
      <c r="J2416" s="26">
        <v>25.251192713603999</v>
      </c>
      <c r="K2416" s="26">
        <v>12.689749891570999</v>
      </c>
      <c r="L2416" s="26">
        <v>6.8562960821169998</v>
      </c>
      <c r="M2416" s="26">
        <v>1.626427642041</v>
      </c>
      <c r="N2416" s="60">
        <v>0.44636403064899999</v>
      </c>
    </row>
    <row r="2417" spans="5:14" ht="37.5" x14ac:dyDescent="0.3">
      <c r="E2417" s="3" t="s">
        <v>1142</v>
      </c>
      <c r="F2417" s="4"/>
      <c r="G2417" s="29">
        <v>5355</v>
      </c>
      <c r="H2417" s="55">
        <v>24.761904761905001</v>
      </c>
      <c r="I2417" s="22">
        <v>35.630252100840003</v>
      </c>
      <c r="J2417" s="22">
        <v>23.28664799253</v>
      </c>
      <c r="K2417" s="22">
        <v>10.47619047619</v>
      </c>
      <c r="L2417" s="22">
        <v>4.7432306255840002</v>
      </c>
      <c r="M2417" s="22">
        <v>0.89635854341700005</v>
      </c>
      <c r="N2417" s="56">
        <v>0.20541549953300001</v>
      </c>
    </row>
    <row r="2418" spans="5:14" ht="37.5" x14ac:dyDescent="0.3">
      <c r="E2418" s="3" t="s">
        <v>1143</v>
      </c>
      <c r="F2418" s="4"/>
      <c r="G2418" s="5">
        <v>3197</v>
      </c>
      <c r="H2418" s="27">
        <v>20.300281513919</v>
      </c>
      <c r="I2418" s="14">
        <v>38.066937754145002</v>
      </c>
      <c r="J2418" s="14">
        <v>24.460431654676</v>
      </c>
      <c r="K2418" s="14">
        <v>11.854863934939001</v>
      </c>
      <c r="L2418" s="14">
        <v>3.7847982483579998</v>
      </c>
      <c r="M2418" s="14">
        <v>1.2511729746639999</v>
      </c>
      <c r="N2418" s="23">
        <v>0.28151391929899999</v>
      </c>
    </row>
    <row r="2419" spans="5:14" ht="25" x14ac:dyDescent="0.3">
      <c r="E2419" s="3" t="s">
        <v>1144</v>
      </c>
      <c r="F2419" s="4"/>
      <c r="G2419" s="5">
        <v>3034</v>
      </c>
      <c r="H2419" s="27">
        <v>19.14963744232</v>
      </c>
      <c r="I2419" s="14">
        <v>39.617666446934997</v>
      </c>
      <c r="J2419" s="14">
        <v>23.994726433751001</v>
      </c>
      <c r="K2419" s="14">
        <v>11.206328279498999</v>
      </c>
      <c r="L2419" s="14">
        <v>4.515491100857</v>
      </c>
      <c r="M2419" s="14">
        <v>1.3183915622939999</v>
      </c>
      <c r="N2419" s="23">
        <v>0.19775873434399999</v>
      </c>
    </row>
    <row r="2420" spans="5:14" ht="37.5" x14ac:dyDescent="0.3">
      <c r="E2420" s="3" t="s">
        <v>1145</v>
      </c>
      <c r="F2420" s="4"/>
      <c r="G2420" s="5">
        <v>1410</v>
      </c>
      <c r="H2420" s="27">
        <v>18.510638297871999</v>
      </c>
      <c r="I2420" s="14">
        <v>38.085106382978999</v>
      </c>
      <c r="J2420" s="14">
        <v>23.829787234043</v>
      </c>
      <c r="K2420" s="14">
        <v>11.914893617021001</v>
      </c>
      <c r="L2420" s="14">
        <v>6.1702127659570003</v>
      </c>
      <c r="M2420" s="14">
        <v>1.2765957446809999</v>
      </c>
      <c r="N2420" s="23">
        <v>0.212765957447</v>
      </c>
    </row>
    <row r="2421" spans="5:14" ht="25" x14ac:dyDescent="0.3">
      <c r="E2421" s="3" t="s">
        <v>1146</v>
      </c>
      <c r="F2421" s="4"/>
      <c r="G2421" s="5">
        <v>1431</v>
      </c>
      <c r="H2421" s="27">
        <v>18.867924528302002</v>
      </c>
      <c r="I2421" s="14">
        <v>41.719077568133997</v>
      </c>
      <c r="J2421" s="14">
        <v>21.313766596785001</v>
      </c>
      <c r="K2421" s="14">
        <v>11.111111111111001</v>
      </c>
      <c r="L2421" s="14">
        <v>5.2410901467509996</v>
      </c>
      <c r="M2421" s="14">
        <v>1.67714884696</v>
      </c>
      <c r="N2421" s="23">
        <v>6.9881201956999997E-2</v>
      </c>
    </row>
    <row r="2422" spans="5:14" ht="25" x14ac:dyDescent="0.3">
      <c r="E2422" s="3" t="s">
        <v>1147</v>
      </c>
      <c r="F2422" s="4"/>
      <c r="G2422" s="5">
        <v>757</v>
      </c>
      <c r="H2422" s="27">
        <v>20.739762219287002</v>
      </c>
      <c r="I2422" s="14">
        <v>35.535006605020001</v>
      </c>
      <c r="J2422" s="14">
        <v>22.324966974900999</v>
      </c>
      <c r="K2422" s="14">
        <v>13.342140026419999</v>
      </c>
      <c r="L2422" s="14">
        <v>5.9445178335540003</v>
      </c>
      <c r="M2422" s="14">
        <v>1.9815059445180001</v>
      </c>
      <c r="N2422" s="23">
        <v>0.13210039630100001</v>
      </c>
    </row>
    <row r="2423" spans="5:14" ht="25" x14ac:dyDescent="0.3">
      <c r="E2423" s="3" t="s">
        <v>1148</v>
      </c>
      <c r="F2423" s="4"/>
      <c r="G2423" s="5">
        <v>44</v>
      </c>
      <c r="H2423" s="27">
        <v>15.909090909091001</v>
      </c>
      <c r="I2423" s="14">
        <v>31.818181818182001</v>
      </c>
      <c r="J2423" s="14">
        <v>11.363636363635999</v>
      </c>
      <c r="K2423" s="14">
        <v>25</v>
      </c>
      <c r="L2423" s="14">
        <v>13.636363636364001</v>
      </c>
      <c r="M2423" s="14">
        <v>2.2727272727269998</v>
      </c>
      <c r="N2423" s="24">
        <v>0</v>
      </c>
    </row>
    <row r="2424" spans="5:14" ht="37.5" x14ac:dyDescent="0.3">
      <c r="E2424" s="3" t="s">
        <v>1149</v>
      </c>
      <c r="F2424" s="4"/>
      <c r="G2424" s="5">
        <v>7607</v>
      </c>
      <c r="H2424" s="27">
        <v>22.834231628763</v>
      </c>
      <c r="I2424" s="14">
        <v>33.732088865519003</v>
      </c>
      <c r="J2424" s="14">
        <v>25.660575785460999</v>
      </c>
      <c r="K2424" s="14">
        <v>10.6612330748</v>
      </c>
      <c r="L2424" s="14">
        <v>5.7447088208229999</v>
      </c>
      <c r="M2424" s="14">
        <v>1.1042460891279999</v>
      </c>
      <c r="N2424" s="23">
        <v>0.26291573550699998</v>
      </c>
    </row>
    <row r="2425" spans="5:14" ht="37.5" x14ac:dyDescent="0.3">
      <c r="E2425" s="3" t="s">
        <v>1150</v>
      </c>
      <c r="F2425" s="4"/>
      <c r="G2425" s="5">
        <v>4719</v>
      </c>
      <c r="H2425" s="27">
        <v>16.083916083916002</v>
      </c>
      <c r="I2425" s="14">
        <v>33.184996821360002</v>
      </c>
      <c r="J2425" s="14">
        <v>30.048739139647999</v>
      </c>
      <c r="K2425" s="14">
        <v>13.074803983895</v>
      </c>
      <c r="L2425" s="14">
        <v>5.7851239669419998</v>
      </c>
      <c r="M2425" s="14">
        <v>1.546937910574</v>
      </c>
      <c r="N2425" s="23">
        <v>0.27548209366400001</v>
      </c>
    </row>
    <row r="2426" spans="5:14" ht="25" x14ac:dyDescent="0.3">
      <c r="E2426" s="3" t="s">
        <v>1151</v>
      </c>
      <c r="F2426" s="4"/>
      <c r="G2426" s="5">
        <v>3189</v>
      </c>
      <c r="H2426" s="27">
        <v>16.274694261524001</v>
      </c>
      <c r="I2426" s="14">
        <v>31.922232674819998</v>
      </c>
      <c r="J2426" s="14">
        <v>27.187206020695999</v>
      </c>
      <c r="K2426" s="14">
        <v>13.985575415491001</v>
      </c>
      <c r="L2426" s="14">
        <v>8.2470994042020003</v>
      </c>
      <c r="M2426" s="14">
        <v>2.1323298839759999</v>
      </c>
      <c r="N2426" s="23">
        <v>0.25086233929099999</v>
      </c>
    </row>
    <row r="2427" spans="5:14" ht="37.5" x14ac:dyDescent="0.3">
      <c r="E2427" s="3" t="s">
        <v>1152</v>
      </c>
      <c r="F2427" s="4"/>
      <c r="G2427" s="5">
        <v>1459</v>
      </c>
      <c r="H2427" s="27">
        <v>13.502398903357999</v>
      </c>
      <c r="I2427" s="14">
        <v>30.705962988347999</v>
      </c>
      <c r="J2427" s="14">
        <v>28.786840301575999</v>
      </c>
      <c r="K2427" s="14">
        <v>16.381082933516002</v>
      </c>
      <c r="L2427" s="14">
        <v>8.9787525702540005</v>
      </c>
      <c r="M2427" s="14">
        <v>1.302261823167</v>
      </c>
      <c r="N2427" s="23">
        <v>0.34270047978099999</v>
      </c>
    </row>
    <row r="2428" spans="5:14" ht="25" x14ac:dyDescent="0.3">
      <c r="E2428" s="3" t="s">
        <v>1153</v>
      </c>
      <c r="F2428" s="4"/>
      <c r="G2428" s="5">
        <v>982</v>
      </c>
      <c r="H2428" s="27">
        <v>14.154786150713001</v>
      </c>
      <c r="I2428" s="14">
        <v>31.262729124235999</v>
      </c>
      <c r="J2428" s="14">
        <v>24.949083503055</v>
      </c>
      <c r="K2428" s="14">
        <v>16.293279022402999</v>
      </c>
      <c r="L2428" s="14">
        <v>11.914460285132</v>
      </c>
      <c r="M2428" s="14">
        <v>1.12016293279</v>
      </c>
      <c r="N2428" s="23">
        <v>0.30549898167</v>
      </c>
    </row>
    <row r="2429" spans="5:14" ht="25" x14ac:dyDescent="0.3">
      <c r="E2429" s="3" t="s">
        <v>1154</v>
      </c>
      <c r="F2429" s="4"/>
      <c r="G2429" s="5">
        <v>392</v>
      </c>
      <c r="H2429" s="27">
        <v>12.244897959184</v>
      </c>
      <c r="I2429" s="14">
        <v>29.081632653061</v>
      </c>
      <c r="J2429" s="14">
        <v>28.571428571428999</v>
      </c>
      <c r="K2429" s="14">
        <v>13.775510204082</v>
      </c>
      <c r="L2429" s="14">
        <v>13.775510204082</v>
      </c>
      <c r="M2429" s="14">
        <v>1.785714285714</v>
      </c>
      <c r="N2429" s="23">
        <v>0.76530612244899998</v>
      </c>
    </row>
    <row r="2430" spans="5:14" ht="25" x14ac:dyDescent="0.3">
      <c r="E2430" s="3" t="s">
        <v>1155</v>
      </c>
      <c r="F2430" s="4"/>
      <c r="G2430" s="5">
        <v>13</v>
      </c>
      <c r="H2430" s="27">
        <v>23.076923076922998</v>
      </c>
      <c r="I2430" s="14">
        <v>23.076923076922998</v>
      </c>
      <c r="J2430" s="14">
        <v>7.6923076923079998</v>
      </c>
      <c r="K2430" s="14">
        <v>7.6923076923079998</v>
      </c>
      <c r="L2430" s="14">
        <v>38.461538461537998</v>
      </c>
      <c r="M2430" s="16">
        <v>0</v>
      </c>
      <c r="N2430" s="24">
        <v>0</v>
      </c>
    </row>
    <row r="2431" spans="5:14" ht="37.5" x14ac:dyDescent="0.3">
      <c r="E2431" s="3" t="s">
        <v>1156</v>
      </c>
      <c r="F2431" s="4"/>
      <c r="G2431" s="5">
        <v>91</v>
      </c>
      <c r="H2431" s="27">
        <v>7.6923076923079998</v>
      </c>
      <c r="I2431" s="14">
        <v>23.076923076922998</v>
      </c>
      <c r="J2431" s="14">
        <v>23.076923076922998</v>
      </c>
      <c r="K2431" s="14">
        <v>18.681318681318999</v>
      </c>
      <c r="L2431" s="14">
        <v>18.681318681318999</v>
      </c>
      <c r="M2431" s="14">
        <v>5.4945054945049998</v>
      </c>
      <c r="N2431" s="23">
        <v>3.2967032967029999</v>
      </c>
    </row>
    <row r="2432" spans="5:14" ht="37.5" x14ac:dyDescent="0.3">
      <c r="E2432" s="3" t="s">
        <v>1157</v>
      </c>
      <c r="F2432" s="4"/>
      <c r="G2432" s="5">
        <v>59</v>
      </c>
      <c r="H2432" s="27">
        <v>13.559322033898001</v>
      </c>
      <c r="I2432" s="14">
        <v>30.508474576270999</v>
      </c>
      <c r="J2432" s="14">
        <v>23.728813559321999</v>
      </c>
      <c r="K2432" s="14">
        <v>10.169491525424</v>
      </c>
      <c r="L2432" s="14">
        <v>10.169491525424</v>
      </c>
      <c r="M2432" s="14">
        <v>8.4745762711860007</v>
      </c>
      <c r="N2432" s="23">
        <v>3.3898305084749998</v>
      </c>
    </row>
    <row r="2433" spans="2:14" ht="25" x14ac:dyDescent="0.3">
      <c r="E2433" s="3" t="s">
        <v>1158</v>
      </c>
      <c r="F2433" s="4"/>
      <c r="G2433" s="5">
        <v>37</v>
      </c>
      <c r="H2433" s="27">
        <v>10.810810810811001</v>
      </c>
      <c r="I2433" s="14">
        <v>16.216216216216001</v>
      </c>
      <c r="J2433" s="14">
        <v>43.243243243243001</v>
      </c>
      <c r="K2433" s="14">
        <v>8.1081081081080004</v>
      </c>
      <c r="L2433" s="14">
        <v>13.513513513514001</v>
      </c>
      <c r="M2433" s="14">
        <v>5.4054054054050003</v>
      </c>
      <c r="N2433" s="23">
        <v>2.7027027027030002</v>
      </c>
    </row>
    <row r="2434" spans="2:14" ht="37.5" x14ac:dyDescent="0.3">
      <c r="E2434" s="3" t="s">
        <v>1159</v>
      </c>
      <c r="F2434" s="4"/>
      <c r="G2434" s="5">
        <v>21</v>
      </c>
      <c r="H2434" s="27">
        <v>14.285714285714</v>
      </c>
      <c r="I2434" s="14">
        <v>28.571428571428999</v>
      </c>
      <c r="J2434" s="14">
        <v>28.571428571428999</v>
      </c>
      <c r="K2434" s="14">
        <v>4.7619047619049999</v>
      </c>
      <c r="L2434" s="14">
        <v>19.047619047619001</v>
      </c>
      <c r="M2434" s="14">
        <v>4.7619047619049999</v>
      </c>
      <c r="N2434" s="24">
        <v>0</v>
      </c>
    </row>
    <row r="2435" spans="2:14" ht="25" x14ac:dyDescent="0.3">
      <c r="E2435" s="3" t="s">
        <v>1160</v>
      </c>
      <c r="F2435" s="4"/>
      <c r="G2435" s="5">
        <v>16</v>
      </c>
      <c r="H2435" s="27">
        <v>6.25</v>
      </c>
      <c r="I2435" s="14">
        <v>31.25</v>
      </c>
      <c r="J2435" s="14">
        <v>50</v>
      </c>
      <c r="K2435" s="14">
        <v>6.25</v>
      </c>
      <c r="L2435" s="14">
        <v>6.25</v>
      </c>
      <c r="M2435" s="16">
        <v>0</v>
      </c>
      <c r="N2435" s="24">
        <v>0</v>
      </c>
    </row>
    <row r="2436" spans="2:14" ht="25" x14ac:dyDescent="0.3">
      <c r="E2436" s="3" t="s">
        <v>1161</v>
      </c>
      <c r="F2436" s="4"/>
      <c r="G2436" s="5">
        <v>11</v>
      </c>
      <c r="H2436" s="30">
        <v>0</v>
      </c>
      <c r="I2436" s="14">
        <v>54.545454545455001</v>
      </c>
      <c r="J2436" s="14">
        <v>9.0909090909089993</v>
      </c>
      <c r="K2436" s="16">
        <v>0</v>
      </c>
      <c r="L2436" s="14">
        <v>36.363636363635997</v>
      </c>
      <c r="M2436" s="16">
        <v>0</v>
      </c>
      <c r="N2436" s="24">
        <v>0</v>
      </c>
    </row>
    <row r="2437" spans="2:14" ht="25" x14ac:dyDescent="0.3">
      <c r="E2437" s="52" t="s">
        <v>1162</v>
      </c>
      <c r="F2437" s="48"/>
      <c r="G2437" s="49">
        <v>0</v>
      </c>
      <c r="H2437" s="67">
        <v>0</v>
      </c>
      <c r="I2437" s="42">
        <v>0</v>
      </c>
      <c r="J2437" s="42">
        <v>0</v>
      </c>
      <c r="K2437" s="42">
        <v>0</v>
      </c>
      <c r="L2437" s="42">
        <v>0</v>
      </c>
      <c r="M2437" s="42">
        <v>0</v>
      </c>
      <c r="N2437" s="65">
        <v>0</v>
      </c>
    </row>
    <row r="2439" spans="2:14" x14ac:dyDescent="0.3">
      <c r="B2439" s="35" t="str">
        <f xml:space="preserve"> HYPERLINK("#'目次'!B42", "[36]")</f>
        <v>[36]</v>
      </c>
      <c r="C2439" s="25" t="s">
        <v>54</v>
      </c>
    </row>
    <row r="2442" spans="2:14" x14ac:dyDescent="0.3">
      <c r="C2442" s="25" t="s">
        <v>1141</v>
      </c>
    </row>
    <row r="2443" spans="2:14" ht="37.5" x14ac:dyDescent="0.3">
      <c r="E2443" s="95"/>
      <c r="F2443" s="96"/>
      <c r="G2443" s="37" t="s">
        <v>16</v>
      </c>
      <c r="H2443" s="41" t="s">
        <v>55</v>
      </c>
      <c r="I2443" s="18" t="s">
        <v>56</v>
      </c>
      <c r="J2443" s="18" t="s">
        <v>57</v>
      </c>
      <c r="K2443" s="18" t="s">
        <v>58</v>
      </c>
      <c r="L2443" s="34" t="s">
        <v>59</v>
      </c>
    </row>
    <row r="2444" spans="2:14" x14ac:dyDescent="0.3">
      <c r="E2444" s="97"/>
      <c r="F2444" s="98"/>
      <c r="G2444" s="40"/>
      <c r="H2444" s="36"/>
      <c r="I2444" s="19"/>
      <c r="J2444" s="19"/>
      <c r="K2444" s="19"/>
      <c r="L2444" s="39"/>
    </row>
    <row r="2445" spans="2:14" x14ac:dyDescent="0.3">
      <c r="E2445" s="54" t="s">
        <v>16</v>
      </c>
      <c r="F2445" s="50"/>
      <c r="G2445" s="38">
        <v>55336</v>
      </c>
      <c r="H2445" s="26">
        <v>8.8658377909499997</v>
      </c>
      <c r="I2445" s="26">
        <v>44.387017493133001</v>
      </c>
      <c r="J2445" s="26">
        <v>31.339453520311999</v>
      </c>
      <c r="K2445" s="26">
        <v>11.094043660545999</v>
      </c>
      <c r="L2445" s="60">
        <v>4.3136475350590002</v>
      </c>
    </row>
    <row r="2446" spans="2:14" ht="37.5" x14ac:dyDescent="0.3">
      <c r="E2446" s="3" t="s">
        <v>1142</v>
      </c>
      <c r="F2446" s="4"/>
      <c r="G2446" s="29">
        <v>5355</v>
      </c>
      <c r="H2446" s="55">
        <v>4.7619047619049999</v>
      </c>
      <c r="I2446" s="22">
        <v>37.927170868346998</v>
      </c>
      <c r="J2446" s="22">
        <v>36.71335200747</v>
      </c>
      <c r="K2446" s="22">
        <v>18.431372549020001</v>
      </c>
      <c r="L2446" s="56">
        <v>2.1661998132589999</v>
      </c>
    </row>
    <row r="2447" spans="2:14" ht="37.5" x14ac:dyDescent="0.3">
      <c r="E2447" s="3" t="s">
        <v>1143</v>
      </c>
      <c r="F2447" s="4"/>
      <c r="G2447" s="5">
        <v>3197</v>
      </c>
      <c r="H2447" s="27">
        <v>5.1610885204879997</v>
      </c>
      <c r="I2447" s="14">
        <v>41.883015326869</v>
      </c>
      <c r="J2447" s="14">
        <v>37.410071942446002</v>
      </c>
      <c r="K2447" s="14">
        <v>12.261495151705001</v>
      </c>
      <c r="L2447" s="23">
        <v>3.2843290584920002</v>
      </c>
    </row>
    <row r="2448" spans="2:14" ht="25" x14ac:dyDescent="0.3">
      <c r="E2448" s="3" t="s">
        <v>1144</v>
      </c>
      <c r="F2448" s="4"/>
      <c r="G2448" s="5">
        <v>3034</v>
      </c>
      <c r="H2448" s="27">
        <v>6.0975609756100004</v>
      </c>
      <c r="I2448" s="14">
        <v>44.429795649307998</v>
      </c>
      <c r="J2448" s="14">
        <v>35.530652603823</v>
      </c>
      <c r="K2448" s="14">
        <v>10.613052076467</v>
      </c>
      <c r="L2448" s="23">
        <v>3.3289386947919999</v>
      </c>
    </row>
    <row r="2449" spans="5:12" ht="37.5" x14ac:dyDescent="0.3">
      <c r="E2449" s="3" t="s">
        <v>1145</v>
      </c>
      <c r="F2449" s="4"/>
      <c r="G2449" s="5">
        <v>1410</v>
      </c>
      <c r="H2449" s="27">
        <v>8.4397163120569996</v>
      </c>
      <c r="I2449" s="14">
        <v>46.737588652482003</v>
      </c>
      <c r="J2449" s="14">
        <v>33.617021276595999</v>
      </c>
      <c r="K2449" s="14">
        <v>8.2269503546100005</v>
      </c>
      <c r="L2449" s="23">
        <v>2.9787234042550002</v>
      </c>
    </row>
    <row r="2450" spans="5:12" ht="25" x14ac:dyDescent="0.3">
      <c r="E2450" s="3" t="s">
        <v>1146</v>
      </c>
      <c r="F2450" s="4"/>
      <c r="G2450" s="5">
        <v>1431</v>
      </c>
      <c r="H2450" s="27">
        <v>7.1278825995809996</v>
      </c>
      <c r="I2450" s="14">
        <v>47.239692522711003</v>
      </c>
      <c r="J2450" s="14">
        <v>32.424877707896997</v>
      </c>
      <c r="K2450" s="14">
        <v>8.9447938504539994</v>
      </c>
      <c r="L2450" s="23">
        <v>4.2627533193570004</v>
      </c>
    </row>
    <row r="2451" spans="5:12" ht="25" x14ac:dyDescent="0.3">
      <c r="E2451" s="3" t="s">
        <v>1147</v>
      </c>
      <c r="F2451" s="4"/>
      <c r="G2451" s="5">
        <v>757</v>
      </c>
      <c r="H2451" s="27">
        <v>9.6433289299869998</v>
      </c>
      <c r="I2451" s="14">
        <v>47.159841479523998</v>
      </c>
      <c r="J2451" s="14">
        <v>29.590488771465999</v>
      </c>
      <c r="K2451" s="14">
        <v>8.454425363276</v>
      </c>
      <c r="L2451" s="23">
        <v>5.1519154557459999</v>
      </c>
    </row>
    <row r="2452" spans="5:12" ht="25" x14ac:dyDescent="0.3">
      <c r="E2452" s="3" t="s">
        <v>1148</v>
      </c>
      <c r="F2452" s="4"/>
      <c r="G2452" s="5">
        <v>44</v>
      </c>
      <c r="H2452" s="27">
        <v>20.454545454544999</v>
      </c>
      <c r="I2452" s="14">
        <v>45.454545454544999</v>
      </c>
      <c r="J2452" s="14">
        <v>22.727272727273</v>
      </c>
      <c r="K2452" s="14">
        <v>4.5454545454549997</v>
      </c>
      <c r="L2452" s="23">
        <v>6.8181818181820004</v>
      </c>
    </row>
    <row r="2453" spans="5:12" ht="37.5" x14ac:dyDescent="0.3">
      <c r="E2453" s="3" t="s">
        <v>1149</v>
      </c>
      <c r="F2453" s="4"/>
      <c r="G2453" s="5">
        <v>7607</v>
      </c>
      <c r="H2453" s="27">
        <v>6.4282897331409998</v>
      </c>
      <c r="I2453" s="14">
        <v>39.739713421848002</v>
      </c>
      <c r="J2453" s="14">
        <v>34.481398711712998</v>
      </c>
      <c r="K2453" s="14">
        <v>16.30077560142</v>
      </c>
      <c r="L2453" s="23">
        <v>3.0498225318790002</v>
      </c>
    </row>
    <row r="2454" spans="5:12" ht="37.5" x14ac:dyDescent="0.3">
      <c r="E2454" s="3" t="s">
        <v>1150</v>
      </c>
      <c r="F2454" s="4"/>
      <c r="G2454" s="5">
        <v>4719</v>
      </c>
      <c r="H2454" s="27">
        <v>7.7134986225900004</v>
      </c>
      <c r="I2454" s="14">
        <v>48.272939182030001</v>
      </c>
      <c r="J2454" s="14">
        <v>30.748039838949001</v>
      </c>
      <c r="K2454" s="14">
        <v>9.7478279296460002</v>
      </c>
      <c r="L2454" s="23">
        <v>3.5176944267849999</v>
      </c>
    </row>
    <row r="2455" spans="5:12" ht="25" x14ac:dyDescent="0.3">
      <c r="E2455" s="3" t="s">
        <v>1151</v>
      </c>
      <c r="F2455" s="4"/>
      <c r="G2455" s="5">
        <v>3189</v>
      </c>
      <c r="H2455" s="27">
        <v>10.975227343995</v>
      </c>
      <c r="I2455" s="14">
        <v>48.698651614926</v>
      </c>
      <c r="J2455" s="14">
        <v>27.971150830980999</v>
      </c>
      <c r="K2455" s="14">
        <v>8.1216682345559992</v>
      </c>
      <c r="L2455" s="23">
        <v>4.233301975541</v>
      </c>
    </row>
    <row r="2456" spans="5:12" ht="37.5" x14ac:dyDescent="0.3">
      <c r="E2456" s="3" t="s">
        <v>1152</v>
      </c>
      <c r="F2456" s="4"/>
      <c r="G2456" s="5">
        <v>1459</v>
      </c>
      <c r="H2456" s="27">
        <v>14.050719671008</v>
      </c>
      <c r="I2456" s="14">
        <v>50.376970527758999</v>
      </c>
      <c r="J2456" s="14">
        <v>24.811514736121001</v>
      </c>
      <c r="K2456" s="14">
        <v>6.0315284441400001</v>
      </c>
      <c r="L2456" s="23">
        <v>4.7292666209730001</v>
      </c>
    </row>
    <row r="2457" spans="5:12" ht="25" x14ac:dyDescent="0.3">
      <c r="E2457" s="3" t="s">
        <v>1153</v>
      </c>
      <c r="F2457" s="4"/>
      <c r="G2457" s="5">
        <v>982</v>
      </c>
      <c r="H2457" s="27">
        <v>15.274949083503</v>
      </c>
      <c r="I2457" s="14">
        <v>49.694501018330001</v>
      </c>
      <c r="J2457" s="14">
        <v>23.930753564155001</v>
      </c>
      <c r="K2457" s="14">
        <v>6.2118126272909997</v>
      </c>
      <c r="L2457" s="23">
        <v>4.8879837067210001</v>
      </c>
    </row>
    <row r="2458" spans="5:12" ht="25" x14ac:dyDescent="0.3">
      <c r="E2458" s="3" t="s">
        <v>1154</v>
      </c>
      <c r="F2458" s="4"/>
      <c r="G2458" s="5">
        <v>392</v>
      </c>
      <c r="H2458" s="27">
        <v>23.214285714286</v>
      </c>
      <c r="I2458" s="14">
        <v>44.642857142856997</v>
      </c>
      <c r="J2458" s="14">
        <v>21.938775510204</v>
      </c>
      <c r="K2458" s="14">
        <v>4.0816326530609999</v>
      </c>
      <c r="L2458" s="23">
        <v>6.1224489795919999</v>
      </c>
    </row>
    <row r="2459" spans="5:12" ht="25" x14ac:dyDescent="0.3">
      <c r="E2459" s="3" t="s">
        <v>1155</v>
      </c>
      <c r="F2459" s="4"/>
      <c r="G2459" s="5">
        <v>13</v>
      </c>
      <c r="H2459" s="27">
        <v>30.769230769231001</v>
      </c>
      <c r="I2459" s="14">
        <v>38.461538461537998</v>
      </c>
      <c r="J2459" s="14">
        <v>15.384615384615</v>
      </c>
      <c r="K2459" s="14">
        <v>15.384615384615</v>
      </c>
      <c r="L2459" s="24">
        <v>0</v>
      </c>
    </row>
    <row r="2460" spans="5:12" ht="37.5" x14ac:dyDescent="0.3">
      <c r="E2460" s="3" t="s">
        <v>1156</v>
      </c>
      <c r="F2460" s="4"/>
      <c r="G2460" s="5">
        <v>91</v>
      </c>
      <c r="H2460" s="27">
        <v>19.780219780220001</v>
      </c>
      <c r="I2460" s="14">
        <v>38.461538461537998</v>
      </c>
      <c r="J2460" s="14">
        <v>27.472527472526998</v>
      </c>
      <c r="K2460" s="14">
        <v>3.2967032967029999</v>
      </c>
      <c r="L2460" s="23">
        <v>10.989010989011</v>
      </c>
    </row>
    <row r="2461" spans="5:12" ht="37.5" x14ac:dyDescent="0.3">
      <c r="E2461" s="3" t="s">
        <v>1157</v>
      </c>
      <c r="F2461" s="4"/>
      <c r="G2461" s="5">
        <v>59</v>
      </c>
      <c r="H2461" s="27">
        <v>16.949152542373</v>
      </c>
      <c r="I2461" s="14">
        <v>32.203389830508002</v>
      </c>
      <c r="J2461" s="14">
        <v>27.118644067797</v>
      </c>
      <c r="K2461" s="14">
        <v>5.0847457627120001</v>
      </c>
      <c r="L2461" s="23">
        <v>18.644067796609999</v>
      </c>
    </row>
    <row r="2462" spans="5:12" ht="25" x14ac:dyDescent="0.3">
      <c r="E2462" s="3" t="s">
        <v>1158</v>
      </c>
      <c r="F2462" s="4"/>
      <c r="G2462" s="5">
        <v>37</v>
      </c>
      <c r="H2462" s="27">
        <v>13.513513513514001</v>
      </c>
      <c r="I2462" s="14">
        <v>48.648648648649001</v>
      </c>
      <c r="J2462" s="14">
        <v>18.918918918919001</v>
      </c>
      <c r="K2462" s="14">
        <v>5.4054054054050003</v>
      </c>
      <c r="L2462" s="23">
        <v>13.513513513514001</v>
      </c>
    </row>
    <row r="2463" spans="5:12" ht="37.5" x14ac:dyDescent="0.3">
      <c r="E2463" s="3" t="s">
        <v>1159</v>
      </c>
      <c r="F2463" s="4"/>
      <c r="G2463" s="5">
        <v>21</v>
      </c>
      <c r="H2463" s="27">
        <v>19.047619047619001</v>
      </c>
      <c r="I2463" s="14">
        <v>42.857142857143003</v>
      </c>
      <c r="J2463" s="14">
        <v>19.047619047619001</v>
      </c>
      <c r="K2463" s="14">
        <v>4.7619047619049999</v>
      </c>
      <c r="L2463" s="23">
        <v>14.285714285714</v>
      </c>
    </row>
    <row r="2464" spans="5:12" ht="25" x14ac:dyDescent="0.3">
      <c r="E2464" s="3" t="s">
        <v>1160</v>
      </c>
      <c r="F2464" s="4"/>
      <c r="G2464" s="5">
        <v>16</v>
      </c>
      <c r="H2464" s="27">
        <v>18.75</v>
      </c>
      <c r="I2464" s="14">
        <v>62.5</v>
      </c>
      <c r="J2464" s="14">
        <v>6.25</v>
      </c>
      <c r="K2464" s="16">
        <v>0</v>
      </c>
      <c r="L2464" s="23">
        <v>12.5</v>
      </c>
    </row>
    <row r="2465" spans="2:14" ht="25" x14ac:dyDescent="0.3">
      <c r="E2465" s="3" t="s">
        <v>1161</v>
      </c>
      <c r="F2465" s="4"/>
      <c r="G2465" s="5">
        <v>11</v>
      </c>
      <c r="H2465" s="27">
        <v>27.272727272727</v>
      </c>
      <c r="I2465" s="14">
        <v>45.454545454544999</v>
      </c>
      <c r="J2465" s="14">
        <v>9.0909090909089993</v>
      </c>
      <c r="K2465" s="16">
        <v>0</v>
      </c>
      <c r="L2465" s="23">
        <v>18.181818181817999</v>
      </c>
    </row>
    <row r="2466" spans="2:14" ht="25" x14ac:dyDescent="0.3">
      <c r="E2466" s="52" t="s">
        <v>1162</v>
      </c>
      <c r="F2466" s="48"/>
      <c r="G2466" s="49">
        <v>0</v>
      </c>
      <c r="H2466" s="67">
        <v>0</v>
      </c>
      <c r="I2466" s="42">
        <v>0</v>
      </c>
      <c r="J2466" s="42">
        <v>0</v>
      </c>
      <c r="K2466" s="42">
        <v>0</v>
      </c>
      <c r="L2466" s="65">
        <v>0</v>
      </c>
    </row>
    <row r="2468" spans="2:14" x14ac:dyDescent="0.3">
      <c r="B2468" s="35" t="str">
        <f xml:space="preserve"> HYPERLINK("#'目次'!B43", "[37]")</f>
        <v>[37]</v>
      </c>
      <c r="C2468" s="25" t="s">
        <v>14</v>
      </c>
    </row>
    <row r="2471" spans="2:14" x14ac:dyDescent="0.3">
      <c r="C2471" s="25" t="s">
        <v>1165</v>
      </c>
    </row>
    <row r="2472" spans="2:14" ht="25" x14ac:dyDescent="0.3">
      <c r="E2472" s="95"/>
      <c r="F2472" s="96"/>
      <c r="G2472" s="37" t="s">
        <v>16</v>
      </c>
      <c r="H2472" s="41" t="s">
        <v>17</v>
      </c>
      <c r="I2472" s="18" t="s">
        <v>18</v>
      </c>
      <c r="J2472" s="18" t="s">
        <v>19</v>
      </c>
      <c r="K2472" s="18" t="s">
        <v>20</v>
      </c>
      <c r="L2472" s="18" t="s">
        <v>21</v>
      </c>
      <c r="M2472" s="18" t="s">
        <v>22</v>
      </c>
      <c r="N2472" s="34" t="s">
        <v>23</v>
      </c>
    </row>
    <row r="2473" spans="2:14" x14ac:dyDescent="0.3">
      <c r="E2473" s="97"/>
      <c r="F2473" s="98"/>
      <c r="G2473" s="40"/>
      <c r="H2473" s="36"/>
      <c r="I2473" s="19"/>
      <c r="J2473" s="19"/>
      <c r="K2473" s="19"/>
      <c r="L2473" s="19"/>
      <c r="M2473" s="19"/>
      <c r="N2473" s="39"/>
    </row>
    <row r="2474" spans="2:14" x14ac:dyDescent="0.3">
      <c r="E2474" s="54" t="s">
        <v>16</v>
      </c>
      <c r="F2474" s="50"/>
      <c r="G2474" s="38">
        <v>55336</v>
      </c>
      <c r="H2474" s="26">
        <v>18.472603729941</v>
      </c>
      <c r="I2474" s="26">
        <v>34.657365910076997</v>
      </c>
      <c r="J2474" s="26">
        <v>25.251192713603999</v>
      </c>
      <c r="K2474" s="26">
        <v>12.689749891570999</v>
      </c>
      <c r="L2474" s="26">
        <v>6.8562960821169998</v>
      </c>
      <c r="M2474" s="26">
        <v>1.626427642041</v>
      </c>
      <c r="N2474" s="60">
        <v>0.44636403064899999</v>
      </c>
    </row>
    <row r="2475" spans="2:14" ht="37.5" x14ac:dyDescent="0.3">
      <c r="E2475" s="3" t="s">
        <v>1166</v>
      </c>
      <c r="F2475" s="4"/>
      <c r="G2475" s="29">
        <v>192</v>
      </c>
      <c r="H2475" s="55">
        <v>13.541666666667</v>
      </c>
      <c r="I2475" s="22">
        <v>29.6875</v>
      </c>
      <c r="J2475" s="22">
        <v>26.5625</v>
      </c>
      <c r="K2475" s="22">
        <v>16.145833333333002</v>
      </c>
      <c r="L2475" s="22">
        <v>13.541666666667</v>
      </c>
      <c r="M2475" s="22">
        <v>0.52083333333299997</v>
      </c>
      <c r="N2475" s="72">
        <v>0</v>
      </c>
    </row>
    <row r="2476" spans="2:14" ht="37.5" x14ac:dyDescent="0.3">
      <c r="E2476" s="3" t="s">
        <v>1167</v>
      </c>
      <c r="F2476" s="4"/>
      <c r="G2476" s="5">
        <v>64</v>
      </c>
      <c r="H2476" s="27">
        <v>12.5</v>
      </c>
      <c r="I2476" s="14">
        <v>29.6875</v>
      </c>
      <c r="J2476" s="14">
        <v>31.25</v>
      </c>
      <c r="K2476" s="14">
        <v>21.875</v>
      </c>
      <c r="L2476" s="14">
        <v>3.125</v>
      </c>
      <c r="M2476" s="14">
        <v>1.5625</v>
      </c>
      <c r="N2476" s="24">
        <v>0</v>
      </c>
    </row>
    <row r="2477" spans="2:14" ht="37.5" x14ac:dyDescent="0.3">
      <c r="E2477" s="3" t="s">
        <v>1168</v>
      </c>
      <c r="F2477" s="4"/>
      <c r="G2477" s="5">
        <v>26</v>
      </c>
      <c r="H2477" s="27">
        <v>11.538461538462</v>
      </c>
      <c r="I2477" s="14">
        <v>26.923076923077002</v>
      </c>
      <c r="J2477" s="14">
        <v>30.769230769231001</v>
      </c>
      <c r="K2477" s="14">
        <v>26.923076923077002</v>
      </c>
      <c r="L2477" s="14">
        <v>3.8461538461539999</v>
      </c>
      <c r="M2477" s="16">
        <v>0</v>
      </c>
      <c r="N2477" s="24">
        <v>0</v>
      </c>
    </row>
    <row r="2478" spans="2:14" ht="37.5" x14ac:dyDescent="0.3">
      <c r="E2478" s="3" t="s">
        <v>1169</v>
      </c>
      <c r="F2478" s="4"/>
      <c r="G2478" s="5">
        <v>10</v>
      </c>
      <c r="H2478" s="27">
        <v>20</v>
      </c>
      <c r="I2478" s="14">
        <v>20</v>
      </c>
      <c r="J2478" s="14">
        <v>20</v>
      </c>
      <c r="K2478" s="14">
        <v>20</v>
      </c>
      <c r="L2478" s="14">
        <v>20</v>
      </c>
      <c r="M2478" s="16">
        <v>0</v>
      </c>
      <c r="N2478" s="24">
        <v>0</v>
      </c>
    </row>
    <row r="2479" spans="2:14" ht="37.5" x14ac:dyDescent="0.3">
      <c r="E2479" s="3" t="s">
        <v>1170</v>
      </c>
      <c r="F2479" s="4"/>
      <c r="G2479" s="5">
        <v>7</v>
      </c>
      <c r="H2479" s="27">
        <v>28.571428571428999</v>
      </c>
      <c r="I2479" s="14">
        <v>28.571428571428999</v>
      </c>
      <c r="J2479" s="14">
        <v>28.571428571428999</v>
      </c>
      <c r="K2479" s="16">
        <v>0</v>
      </c>
      <c r="L2479" s="14">
        <v>14.285714285714</v>
      </c>
      <c r="M2479" s="16">
        <v>0</v>
      </c>
      <c r="N2479" s="24">
        <v>0</v>
      </c>
    </row>
    <row r="2480" spans="2:14" ht="37.5" x14ac:dyDescent="0.3">
      <c r="E2480" s="3" t="s">
        <v>1171</v>
      </c>
      <c r="F2480" s="4"/>
      <c r="G2480" s="5">
        <v>4</v>
      </c>
      <c r="H2480" s="27">
        <v>25</v>
      </c>
      <c r="I2480" s="14">
        <v>25</v>
      </c>
      <c r="J2480" s="14">
        <v>25</v>
      </c>
      <c r="K2480" s="16">
        <v>0</v>
      </c>
      <c r="L2480" s="14">
        <v>25</v>
      </c>
      <c r="M2480" s="16">
        <v>0</v>
      </c>
      <c r="N2480" s="24">
        <v>0</v>
      </c>
    </row>
    <row r="2481" spans="5:14" ht="25" x14ac:dyDescent="0.3">
      <c r="E2481" s="3" t="s">
        <v>1172</v>
      </c>
      <c r="F2481" s="4"/>
      <c r="G2481" s="5">
        <v>0</v>
      </c>
      <c r="H2481" s="30">
        <v>0</v>
      </c>
      <c r="I2481" s="16">
        <v>0</v>
      </c>
      <c r="J2481" s="16">
        <v>0</v>
      </c>
      <c r="K2481" s="16">
        <v>0</v>
      </c>
      <c r="L2481" s="16">
        <v>0</v>
      </c>
      <c r="M2481" s="16">
        <v>0</v>
      </c>
      <c r="N2481" s="24">
        <v>0</v>
      </c>
    </row>
    <row r="2482" spans="5:14" ht="37.5" x14ac:dyDescent="0.3">
      <c r="E2482" s="3" t="s">
        <v>1173</v>
      </c>
      <c r="F2482" s="4"/>
      <c r="G2482" s="5">
        <v>1159</v>
      </c>
      <c r="H2482" s="27">
        <v>16.566005176876999</v>
      </c>
      <c r="I2482" s="14">
        <v>28.213977566868</v>
      </c>
      <c r="J2482" s="14">
        <v>30.457290767903</v>
      </c>
      <c r="K2482" s="14">
        <v>13.718723037101</v>
      </c>
      <c r="L2482" s="14">
        <v>10.181190681622001</v>
      </c>
      <c r="M2482" s="14">
        <v>0.60396893874000002</v>
      </c>
      <c r="N2482" s="23">
        <v>0.25884383088899998</v>
      </c>
    </row>
    <row r="2483" spans="5:14" ht="37.5" x14ac:dyDescent="0.3">
      <c r="E2483" s="3" t="s">
        <v>1174</v>
      </c>
      <c r="F2483" s="4"/>
      <c r="G2483" s="5">
        <v>504</v>
      </c>
      <c r="H2483" s="27">
        <v>12.698412698413</v>
      </c>
      <c r="I2483" s="14">
        <v>27.579365079365001</v>
      </c>
      <c r="J2483" s="14">
        <v>32.142857142856997</v>
      </c>
      <c r="K2483" s="14">
        <v>15.47619047619</v>
      </c>
      <c r="L2483" s="14">
        <v>10.714285714286</v>
      </c>
      <c r="M2483" s="14">
        <v>1.3888888888890001</v>
      </c>
      <c r="N2483" s="24">
        <v>0</v>
      </c>
    </row>
    <row r="2484" spans="5:14" ht="37.5" x14ac:dyDescent="0.3">
      <c r="E2484" s="3" t="s">
        <v>1175</v>
      </c>
      <c r="F2484" s="4"/>
      <c r="G2484" s="5">
        <v>256</v>
      </c>
      <c r="H2484" s="27">
        <v>14.84375</v>
      </c>
      <c r="I2484" s="14">
        <v>26.171875</v>
      </c>
      <c r="J2484" s="14">
        <v>32.8125</v>
      </c>
      <c r="K2484" s="14">
        <v>14.84375</v>
      </c>
      <c r="L2484" s="14">
        <v>10.9375</v>
      </c>
      <c r="M2484" s="16">
        <v>0</v>
      </c>
      <c r="N2484" s="23">
        <v>0.390625</v>
      </c>
    </row>
    <row r="2485" spans="5:14" ht="37.5" x14ac:dyDescent="0.3">
      <c r="E2485" s="3" t="s">
        <v>1176</v>
      </c>
      <c r="F2485" s="4"/>
      <c r="G2485" s="5">
        <v>120</v>
      </c>
      <c r="H2485" s="27">
        <v>14.166666666667</v>
      </c>
      <c r="I2485" s="14">
        <v>22.5</v>
      </c>
      <c r="J2485" s="14">
        <v>29.166666666666998</v>
      </c>
      <c r="K2485" s="14">
        <v>21.666666666666998</v>
      </c>
      <c r="L2485" s="14">
        <v>12.5</v>
      </c>
      <c r="M2485" s="16">
        <v>0</v>
      </c>
      <c r="N2485" s="24">
        <v>0</v>
      </c>
    </row>
    <row r="2486" spans="5:14" ht="37.5" x14ac:dyDescent="0.3">
      <c r="E2486" s="3" t="s">
        <v>1177</v>
      </c>
      <c r="F2486" s="4"/>
      <c r="G2486" s="5">
        <v>77</v>
      </c>
      <c r="H2486" s="27">
        <v>16.883116883117001</v>
      </c>
      <c r="I2486" s="14">
        <v>27.272727272727</v>
      </c>
      <c r="J2486" s="14">
        <v>23.376623376623002</v>
      </c>
      <c r="K2486" s="14">
        <v>16.883116883117001</v>
      </c>
      <c r="L2486" s="14">
        <v>15.584415584416</v>
      </c>
      <c r="M2486" s="16">
        <v>0</v>
      </c>
      <c r="N2486" s="24">
        <v>0</v>
      </c>
    </row>
    <row r="2487" spans="5:14" ht="37.5" x14ac:dyDescent="0.3">
      <c r="E2487" s="3" t="s">
        <v>1178</v>
      </c>
      <c r="F2487" s="4"/>
      <c r="G2487" s="5">
        <v>27</v>
      </c>
      <c r="H2487" s="27">
        <v>14.814814814815</v>
      </c>
      <c r="I2487" s="14">
        <v>37.037037037037003</v>
      </c>
      <c r="J2487" s="14">
        <v>29.629629629629999</v>
      </c>
      <c r="K2487" s="14">
        <v>11.111111111111001</v>
      </c>
      <c r="L2487" s="14">
        <v>7.4074074074069998</v>
      </c>
      <c r="M2487" s="16">
        <v>0</v>
      </c>
      <c r="N2487" s="24">
        <v>0</v>
      </c>
    </row>
    <row r="2488" spans="5:14" ht="25" x14ac:dyDescent="0.3">
      <c r="E2488" s="3" t="s">
        <v>1179</v>
      </c>
      <c r="F2488" s="4"/>
      <c r="G2488" s="5">
        <v>3</v>
      </c>
      <c r="H2488" s="27">
        <v>33.333333333333002</v>
      </c>
      <c r="I2488" s="16">
        <v>0</v>
      </c>
      <c r="J2488" s="16">
        <v>0</v>
      </c>
      <c r="K2488" s="14">
        <v>33.333333333333002</v>
      </c>
      <c r="L2488" s="14">
        <v>33.333333333333002</v>
      </c>
      <c r="M2488" s="16">
        <v>0</v>
      </c>
      <c r="N2488" s="24">
        <v>0</v>
      </c>
    </row>
    <row r="2489" spans="5:14" ht="37.5" x14ac:dyDescent="0.3">
      <c r="E2489" s="3" t="s">
        <v>1180</v>
      </c>
      <c r="F2489" s="4"/>
      <c r="G2489" s="5">
        <v>2177</v>
      </c>
      <c r="H2489" s="27">
        <v>21.635277905374</v>
      </c>
      <c r="I2489" s="14">
        <v>28.938906752411999</v>
      </c>
      <c r="J2489" s="14">
        <v>27.514928801101998</v>
      </c>
      <c r="K2489" s="14">
        <v>13.872301332108</v>
      </c>
      <c r="L2489" s="14">
        <v>7.3495636196599996</v>
      </c>
      <c r="M2489" s="14">
        <v>0.64308681672000001</v>
      </c>
      <c r="N2489" s="23">
        <v>4.5934772622999998E-2</v>
      </c>
    </row>
    <row r="2490" spans="5:14" ht="37.5" x14ac:dyDescent="0.3">
      <c r="E2490" s="3" t="s">
        <v>1181</v>
      </c>
      <c r="F2490" s="4"/>
      <c r="G2490" s="5">
        <v>1429</v>
      </c>
      <c r="H2490" s="27">
        <v>16.934919524143002</v>
      </c>
      <c r="I2490" s="14">
        <v>31.420573827851999</v>
      </c>
      <c r="J2490" s="14">
        <v>28.831350594821998</v>
      </c>
      <c r="K2490" s="14">
        <v>15.18544436669</v>
      </c>
      <c r="L2490" s="14">
        <v>6.7879636109170001</v>
      </c>
      <c r="M2490" s="14">
        <v>0.76976906927900002</v>
      </c>
      <c r="N2490" s="23">
        <v>6.9979006297999996E-2</v>
      </c>
    </row>
    <row r="2491" spans="5:14" ht="37.5" x14ac:dyDescent="0.3">
      <c r="E2491" s="3" t="s">
        <v>1182</v>
      </c>
      <c r="F2491" s="4"/>
      <c r="G2491" s="5">
        <v>993</v>
      </c>
      <c r="H2491" s="27">
        <v>15.70996978852</v>
      </c>
      <c r="I2491" s="14">
        <v>33.131923464250001</v>
      </c>
      <c r="J2491" s="14">
        <v>25.276938569990001</v>
      </c>
      <c r="K2491" s="14">
        <v>15.105740181269001</v>
      </c>
      <c r="L2491" s="14">
        <v>8.9627391742199993</v>
      </c>
      <c r="M2491" s="14">
        <v>1.8126888217520001</v>
      </c>
      <c r="N2491" s="24">
        <v>0</v>
      </c>
    </row>
    <row r="2492" spans="5:14" ht="37.5" x14ac:dyDescent="0.3">
      <c r="E2492" s="3" t="s">
        <v>1183</v>
      </c>
      <c r="F2492" s="4"/>
      <c r="G2492" s="5">
        <v>525</v>
      </c>
      <c r="H2492" s="27">
        <v>16.190476190476002</v>
      </c>
      <c r="I2492" s="14">
        <v>30.666666666666998</v>
      </c>
      <c r="J2492" s="14">
        <v>26.285714285714</v>
      </c>
      <c r="K2492" s="14">
        <v>15.238095238094999</v>
      </c>
      <c r="L2492" s="14">
        <v>10.095238095238001</v>
      </c>
      <c r="M2492" s="14">
        <v>0.95238095238099996</v>
      </c>
      <c r="N2492" s="23">
        <v>0.57142857142900005</v>
      </c>
    </row>
    <row r="2493" spans="5:14" ht="37.5" x14ac:dyDescent="0.3">
      <c r="E2493" s="3" t="s">
        <v>1184</v>
      </c>
      <c r="F2493" s="4"/>
      <c r="G2493" s="5">
        <v>434</v>
      </c>
      <c r="H2493" s="27">
        <v>16.129032258064999</v>
      </c>
      <c r="I2493" s="14">
        <v>29.723502304147001</v>
      </c>
      <c r="J2493" s="14">
        <v>25.115207373272</v>
      </c>
      <c r="K2493" s="14">
        <v>18.89400921659</v>
      </c>
      <c r="L2493" s="14">
        <v>9.2165898617510003</v>
      </c>
      <c r="M2493" s="14">
        <v>0.92165898617499997</v>
      </c>
      <c r="N2493" s="24">
        <v>0</v>
      </c>
    </row>
    <row r="2494" spans="5:14" ht="37.5" x14ac:dyDescent="0.3">
      <c r="E2494" s="3" t="s">
        <v>1185</v>
      </c>
      <c r="F2494" s="4"/>
      <c r="G2494" s="5">
        <v>192</v>
      </c>
      <c r="H2494" s="27">
        <v>13.541666666667</v>
      </c>
      <c r="I2494" s="14">
        <v>34.895833333333002</v>
      </c>
      <c r="J2494" s="14">
        <v>29.6875</v>
      </c>
      <c r="K2494" s="14">
        <v>11.458333333333</v>
      </c>
      <c r="L2494" s="14">
        <v>9.895833333333</v>
      </c>
      <c r="M2494" s="14">
        <v>0.52083333333299997</v>
      </c>
      <c r="N2494" s="24">
        <v>0</v>
      </c>
    </row>
    <row r="2495" spans="5:14" ht="25" x14ac:dyDescent="0.3">
      <c r="E2495" s="3" t="s">
        <v>1186</v>
      </c>
      <c r="F2495" s="4"/>
      <c r="G2495" s="5">
        <v>5</v>
      </c>
      <c r="H2495" s="30">
        <v>0</v>
      </c>
      <c r="I2495" s="14">
        <v>60</v>
      </c>
      <c r="J2495" s="16">
        <v>0</v>
      </c>
      <c r="K2495" s="14">
        <v>20</v>
      </c>
      <c r="L2495" s="14">
        <v>20</v>
      </c>
      <c r="M2495" s="16">
        <v>0</v>
      </c>
      <c r="N2495" s="24">
        <v>0</v>
      </c>
    </row>
    <row r="2496" spans="5:14" ht="37.5" x14ac:dyDescent="0.3">
      <c r="E2496" s="3" t="s">
        <v>1187</v>
      </c>
      <c r="F2496" s="4"/>
      <c r="G2496" s="5">
        <v>3496</v>
      </c>
      <c r="H2496" s="27">
        <v>24.084668192220001</v>
      </c>
      <c r="I2496" s="14">
        <v>34.067505720824002</v>
      </c>
      <c r="J2496" s="14">
        <v>24.256292906178</v>
      </c>
      <c r="K2496" s="14">
        <v>10.840961098397999</v>
      </c>
      <c r="L2496" s="14">
        <v>5.2059496567509997</v>
      </c>
      <c r="M2496" s="14">
        <v>1.3729977116700001</v>
      </c>
      <c r="N2496" s="23">
        <v>0.171624713959</v>
      </c>
    </row>
    <row r="2497" spans="5:14" ht="37.5" x14ac:dyDescent="0.3">
      <c r="E2497" s="3" t="s">
        <v>1188</v>
      </c>
      <c r="F2497" s="4"/>
      <c r="G2497" s="5">
        <v>2298</v>
      </c>
      <c r="H2497" s="27">
        <v>16.884247171453001</v>
      </c>
      <c r="I2497" s="14">
        <v>34.725848563969002</v>
      </c>
      <c r="J2497" s="14">
        <v>28.677110530896002</v>
      </c>
      <c r="K2497" s="14">
        <v>13.359442993908001</v>
      </c>
      <c r="L2497" s="14">
        <v>4.656222802437</v>
      </c>
      <c r="M2497" s="14">
        <v>1.523063533507</v>
      </c>
      <c r="N2497" s="23">
        <v>0.17406440382899999</v>
      </c>
    </row>
    <row r="2498" spans="5:14" ht="37.5" x14ac:dyDescent="0.3">
      <c r="E2498" s="3" t="s">
        <v>1189</v>
      </c>
      <c r="F2498" s="4"/>
      <c r="G2498" s="5">
        <v>1907</v>
      </c>
      <c r="H2498" s="27">
        <v>17.566858940745</v>
      </c>
      <c r="I2498" s="14">
        <v>33.717881489249997</v>
      </c>
      <c r="J2498" s="14">
        <v>26.166754063974999</v>
      </c>
      <c r="K2498" s="14">
        <v>12.847404299948</v>
      </c>
      <c r="L2498" s="14">
        <v>7.4462506554800001</v>
      </c>
      <c r="M2498" s="14">
        <v>2.0450970110119999</v>
      </c>
      <c r="N2498" s="23">
        <v>0.20975353959099999</v>
      </c>
    </row>
    <row r="2499" spans="5:14" ht="37.5" x14ac:dyDescent="0.3">
      <c r="E2499" s="3" t="s">
        <v>1190</v>
      </c>
      <c r="F2499" s="4"/>
      <c r="G2499" s="5">
        <v>964</v>
      </c>
      <c r="H2499" s="27">
        <v>16.701244813277999</v>
      </c>
      <c r="I2499" s="14">
        <v>35.580912863070999</v>
      </c>
      <c r="J2499" s="14">
        <v>24.273858921161999</v>
      </c>
      <c r="K2499" s="14">
        <v>14.211618257261</v>
      </c>
      <c r="L2499" s="14">
        <v>7.6763485477179998</v>
      </c>
      <c r="M2499" s="14">
        <v>1.2448132780079999</v>
      </c>
      <c r="N2499" s="23">
        <v>0.31120331950199998</v>
      </c>
    </row>
    <row r="2500" spans="5:14" ht="37.5" x14ac:dyDescent="0.3">
      <c r="E2500" s="3" t="s">
        <v>1191</v>
      </c>
      <c r="F2500" s="4"/>
      <c r="G2500" s="5">
        <v>804</v>
      </c>
      <c r="H2500" s="27">
        <v>16.915422885571999</v>
      </c>
      <c r="I2500" s="14">
        <v>37.935323383084999</v>
      </c>
      <c r="J2500" s="14">
        <v>20.771144278607</v>
      </c>
      <c r="K2500" s="14">
        <v>14.552238805969999</v>
      </c>
      <c r="L2500" s="14">
        <v>8.2089552238810004</v>
      </c>
      <c r="M2500" s="14">
        <v>1.492537313433</v>
      </c>
      <c r="N2500" s="23">
        <v>0.124378109453</v>
      </c>
    </row>
    <row r="2501" spans="5:14" ht="37.5" x14ac:dyDescent="0.3">
      <c r="E2501" s="3" t="s">
        <v>1192</v>
      </c>
      <c r="F2501" s="4"/>
      <c r="G2501" s="5">
        <v>369</v>
      </c>
      <c r="H2501" s="27">
        <v>18.157181571816</v>
      </c>
      <c r="I2501" s="14">
        <v>31.436314363144</v>
      </c>
      <c r="J2501" s="14">
        <v>21.951219512194999</v>
      </c>
      <c r="K2501" s="14">
        <v>15.176151761518</v>
      </c>
      <c r="L2501" s="14">
        <v>10.29810298103</v>
      </c>
      <c r="M2501" s="14">
        <v>2.7100271002710001</v>
      </c>
      <c r="N2501" s="23">
        <v>0.27100271002699999</v>
      </c>
    </row>
    <row r="2502" spans="5:14" ht="25" x14ac:dyDescent="0.3">
      <c r="E2502" s="3" t="s">
        <v>1193</v>
      </c>
      <c r="F2502" s="4"/>
      <c r="G2502" s="5">
        <v>15</v>
      </c>
      <c r="H2502" s="27">
        <v>6.666666666667</v>
      </c>
      <c r="I2502" s="14">
        <v>26.666666666666998</v>
      </c>
      <c r="J2502" s="14">
        <v>13.333333333333</v>
      </c>
      <c r="K2502" s="14">
        <v>33.333333333333002</v>
      </c>
      <c r="L2502" s="14">
        <v>13.333333333333</v>
      </c>
      <c r="M2502" s="14">
        <v>6.666666666667</v>
      </c>
      <c r="N2502" s="24">
        <v>0</v>
      </c>
    </row>
    <row r="2503" spans="5:14" ht="37.5" x14ac:dyDescent="0.3">
      <c r="E2503" s="3" t="s">
        <v>1194</v>
      </c>
      <c r="F2503" s="4"/>
      <c r="G2503" s="5">
        <v>3708</v>
      </c>
      <c r="H2503" s="27">
        <v>22.815533980583002</v>
      </c>
      <c r="I2503" s="14">
        <v>36.947141316073001</v>
      </c>
      <c r="J2503" s="14">
        <v>23.948220064725</v>
      </c>
      <c r="K2503" s="14">
        <v>10.517799352751</v>
      </c>
      <c r="L2503" s="14">
        <v>4.3419633225460004</v>
      </c>
      <c r="M2503" s="14">
        <v>1.21359223301</v>
      </c>
      <c r="N2503" s="23">
        <v>0.21574973031299999</v>
      </c>
    </row>
    <row r="2504" spans="5:14" ht="37.5" x14ac:dyDescent="0.3">
      <c r="E2504" s="3" t="s">
        <v>1195</v>
      </c>
      <c r="F2504" s="4"/>
      <c r="G2504" s="5">
        <v>2236</v>
      </c>
      <c r="H2504" s="27">
        <v>17.218246869409999</v>
      </c>
      <c r="I2504" s="14">
        <v>35.420393559928002</v>
      </c>
      <c r="J2504" s="14">
        <v>28.309481216458</v>
      </c>
      <c r="K2504" s="14">
        <v>12.209302325581</v>
      </c>
      <c r="L2504" s="14">
        <v>4.3381037567079996</v>
      </c>
      <c r="M2504" s="14">
        <v>2.0125223613599998</v>
      </c>
      <c r="N2504" s="23">
        <v>0.49194991055499998</v>
      </c>
    </row>
    <row r="2505" spans="5:14" ht="37.5" x14ac:dyDescent="0.3">
      <c r="E2505" s="3" t="s">
        <v>1196</v>
      </c>
      <c r="F2505" s="4"/>
      <c r="G2505" s="5">
        <v>1963</v>
      </c>
      <c r="H2505" s="27">
        <v>16.607233825777001</v>
      </c>
      <c r="I2505" s="14">
        <v>35.914416709119003</v>
      </c>
      <c r="J2505" s="14">
        <v>26.642893530310999</v>
      </c>
      <c r="K2505" s="14">
        <v>13.092205807438001</v>
      </c>
      <c r="L2505" s="14">
        <v>5.6546102903720001</v>
      </c>
      <c r="M2505" s="14">
        <v>1.681100356597</v>
      </c>
      <c r="N2505" s="23">
        <v>0.407539480387</v>
      </c>
    </row>
    <row r="2506" spans="5:14" ht="37.5" x14ac:dyDescent="0.3">
      <c r="E2506" s="3" t="s">
        <v>1197</v>
      </c>
      <c r="F2506" s="4"/>
      <c r="G2506" s="5">
        <v>834</v>
      </c>
      <c r="H2506" s="27">
        <v>14.508393285372</v>
      </c>
      <c r="I2506" s="14">
        <v>32.733812949639997</v>
      </c>
      <c r="J2506" s="14">
        <v>29.856115107914</v>
      </c>
      <c r="K2506" s="14">
        <v>13.669064748201</v>
      </c>
      <c r="L2506" s="14">
        <v>7.1942446043170003</v>
      </c>
      <c r="M2506" s="14">
        <v>1.7985611510790001</v>
      </c>
      <c r="N2506" s="23">
        <v>0.23980815347699999</v>
      </c>
    </row>
    <row r="2507" spans="5:14" ht="37.5" x14ac:dyDescent="0.3">
      <c r="E2507" s="3" t="s">
        <v>1198</v>
      </c>
      <c r="F2507" s="4"/>
      <c r="G2507" s="5">
        <v>674</v>
      </c>
      <c r="H2507" s="27">
        <v>16.023738872404</v>
      </c>
      <c r="I2507" s="14">
        <v>37.240356083085999</v>
      </c>
      <c r="J2507" s="14">
        <v>25.370919881306001</v>
      </c>
      <c r="K2507" s="14">
        <v>10.385756676558</v>
      </c>
      <c r="L2507" s="14">
        <v>9.1988130563800006</v>
      </c>
      <c r="M2507" s="14">
        <v>1.632047477745</v>
      </c>
      <c r="N2507" s="23">
        <v>0.148367952522</v>
      </c>
    </row>
    <row r="2508" spans="5:14" ht="37.5" x14ac:dyDescent="0.3">
      <c r="E2508" s="3" t="s">
        <v>1199</v>
      </c>
      <c r="F2508" s="4"/>
      <c r="G2508" s="5">
        <v>365</v>
      </c>
      <c r="H2508" s="27">
        <v>17.808219178081998</v>
      </c>
      <c r="I2508" s="14">
        <v>34.246575342466002</v>
      </c>
      <c r="J2508" s="14">
        <v>24.109589041096001</v>
      </c>
      <c r="K2508" s="14">
        <v>14.246575342466</v>
      </c>
      <c r="L2508" s="14">
        <v>8.2191780821920002</v>
      </c>
      <c r="M2508" s="14">
        <v>1.095890410959</v>
      </c>
      <c r="N2508" s="23">
        <v>0.27397260274000002</v>
      </c>
    </row>
    <row r="2509" spans="5:14" ht="25" x14ac:dyDescent="0.3">
      <c r="E2509" s="3" t="s">
        <v>1200</v>
      </c>
      <c r="F2509" s="4"/>
      <c r="G2509" s="5">
        <v>18</v>
      </c>
      <c r="H2509" s="27">
        <v>16.666666666666998</v>
      </c>
      <c r="I2509" s="14">
        <v>22.222222222222001</v>
      </c>
      <c r="J2509" s="14">
        <v>16.666666666666998</v>
      </c>
      <c r="K2509" s="14">
        <v>11.111111111111001</v>
      </c>
      <c r="L2509" s="14">
        <v>33.333333333333002</v>
      </c>
      <c r="M2509" s="16">
        <v>0</v>
      </c>
      <c r="N2509" s="24">
        <v>0</v>
      </c>
    </row>
    <row r="2510" spans="5:14" ht="37.5" x14ac:dyDescent="0.3">
      <c r="E2510" s="3" t="s">
        <v>1201</v>
      </c>
      <c r="F2510" s="4"/>
      <c r="G2510" s="5">
        <v>1623</v>
      </c>
      <c r="H2510" s="27">
        <v>28.096118299444999</v>
      </c>
      <c r="I2510" s="14">
        <v>39.494762784965999</v>
      </c>
      <c r="J2510" s="14">
        <v>22.057917436844999</v>
      </c>
      <c r="K2510" s="14">
        <v>5.9765865680839996</v>
      </c>
      <c r="L2510" s="14">
        <v>2.7110289587179999</v>
      </c>
      <c r="M2510" s="14">
        <v>1.1090573012939999</v>
      </c>
      <c r="N2510" s="23">
        <v>0.55452865064699997</v>
      </c>
    </row>
    <row r="2511" spans="5:14" ht="37.5" x14ac:dyDescent="0.3">
      <c r="E2511" s="3" t="s">
        <v>1202</v>
      </c>
      <c r="F2511" s="4"/>
      <c r="G2511" s="5">
        <v>1005</v>
      </c>
      <c r="H2511" s="27">
        <v>21.592039800995</v>
      </c>
      <c r="I2511" s="14">
        <v>41.691542288557002</v>
      </c>
      <c r="J2511" s="14">
        <v>22.686567164178999</v>
      </c>
      <c r="K2511" s="14">
        <v>8.1592039800999991</v>
      </c>
      <c r="L2511" s="14">
        <v>3.7810945273629999</v>
      </c>
      <c r="M2511" s="14">
        <v>1.5920398009950001</v>
      </c>
      <c r="N2511" s="23">
        <v>0.49751243781100002</v>
      </c>
    </row>
    <row r="2512" spans="5:14" ht="37.5" x14ac:dyDescent="0.3">
      <c r="E2512" s="3" t="s">
        <v>1203</v>
      </c>
      <c r="F2512" s="4"/>
      <c r="G2512" s="5">
        <v>786</v>
      </c>
      <c r="H2512" s="27">
        <v>21.374045801527</v>
      </c>
      <c r="I2512" s="14">
        <v>42.748091603052998</v>
      </c>
      <c r="J2512" s="14">
        <v>22.646310432570001</v>
      </c>
      <c r="K2512" s="14">
        <v>8.1424936386769993</v>
      </c>
      <c r="L2512" s="14">
        <v>3.3078880407120002</v>
      </c>
      <c r="M2512" s="14">
        <v>1.6539440203560001</v>
      </c>
      <c r="N2512" s="23">
        <v>0.12722646310399999</v>
      </c>
    </row>
    <row r="2513" spans="5:14" ht="37.5" x14ac:dyDescent="0.3">
      <c r="E2513" s="3" t="s">
        <v>1204</v>
      </c>
      <c r="F2513" s="4"/>
      <c r="G2513" s="5">
        <v>293</v>
      </c>
      <c r="H2513" s="27">
        <v>13.993174061433001</v>
      </c>
      <c r="I2513" s="14">
        <v>43.003412969282998</v>
      </c>
      <c r="J2513" s="14">
        <v>24.914675767917998</v>
      </c>
      <c r="K2513" s="14">
        <v>11.945392491468001</v>
      </c>
      <c r="L2513" s="14">
        <v>4.4368600682589996</v>
      </c>
      <c r="M2513" s="14">
        <v>1.706484641638</v>
      </c>
      <c r="N2513" s="24">
        <v>0</v>
      </c>
    </row>
    <row r="2514" spans="5:14" ht="37.5" x14ac:dyDescent="0.3">
      <c r="E2514" s="3" t="s">
        <v>1205</v>
      </c>
      <c r="F2514" s="4"/>
      <c r="G2514" s="5">
        <v>278</v>
      </c>
      <c r="H2514" s="27">
        <v>17.266187050359999</v>
      </c>
      <c r="I2514" s="14">
        <v>46.043165467625997</v>
      </c>
      <c r="J2514" s="14">
        <v>22.661870503597001</v>
      </c>
      <c r="K2514" s="14">
        <v>8.6330935251799996</v>
      </c>
      <c r="L2514" s="14">
        <v>3.237410071942</v>
      </c>
      <c r="M2514" s="14">
        <v>1.438848920863</v>
      </c>
      <c r="N2514" s="23">
        <v>0.71942446043200003</v>
      </c>
    </row>
    <row r="2515" spans="5:14" ht="37.5" x14ac:dyDescent="0.3">
      <c r="E2515" s="3" t="s">
        <v>1206</v>
      </c>
      <c r="F2515" s="4"/>
      <c r="G2515" s="5">
        <v>130</v>
      </c>
      <c r="H2515" s="27">
        <v>23.076923076922998</v>
      </c>
      <c r="I2515" s="14">
        <v>31.538461538461998</v>
      </c>
      <c r="J2515" s="14">
        <v>22.307692307692001</v>
      </c>
      <c r="K2515" s="14">
        <v>11.538461538462</v>
      </c>
      <c r="L2515" s="14">
        <v>7.6923076923079998</v>
      </c>
      <c r="M2515" s="14">
        <v>2.3076923076920002</v>
      </c>
      <c r="N2515" s="23">
        <v>1.538461538462</v>
      </c>
    </row>
    <row r="2516" spans="5:14" ht="25" x14ac:dyDescent="0.3">
      <c r="E2516" s="3" t="s">
        <v>1207</v>
      </c>
      <c r="F2516" s="4"/>
      <c r="G2516" s="5">
        <v>10</v>
      </c>
      <c r="H2516" s="27">
        <v>30</v>
      </c>
      <c r="I2516" s="14">
        <v>50</v>
      </c>
      <c r="J2516" s="16">
        <v>0</v>
      </c>
      <c r="K2516" s="14">
        <v>20</v>
      </c>
      <c r="L2516" s="16">
        <v>0</v>
      </c>
      <c r="M2516" s="16">
        <v>0</v>
      </c>
      <c r="N2516" s="24">
        <v>0</v>
      </c>
    </row>
    <row r="2517" spans="5:14" ht="37.5" x14ac:dyDescent="0.3">
      <c r="E2517" s="3" t="s">
        <v>1208</v>
      </c>
      <c r="F2517" s="4"/>
      <c r="G2517" s="5">
        <v>598</v>
      </c>
      <c r="H2517" s="27">
        <v>33.612040133778997</v>
      </c>
      <c r="I2517" s="14">
        <v>39.464882943143998</v>
      </c>
      <c r="J2517" s="14">
        <v>18.227424749164001</v>
      </c>
      <c r="K2517" s="14">
        <v>4.5150501672240004</v>
      </c>
      <c r="L2517" s="14">
        <v>2.5083612040130001</v>
      </c>
      <c r="M2517" s="14">
        <v>0.66889632106999997</v>
      </c>
      <c r="N2517" s="23">
        <v>1.0033444816049999</v>
      </c>
    </row>
    <row r="2518" spans="5:14" ht="37.5" x14ac:dyDescent="0.3">
      <c r="E2518" s="3" t="s">
        <v>1209</v>
      </c>
      <c r="F2518" s="4"/>
      <c r="G2518" s="5">
        <v>379</v>
      </c>
      <c r="H2518" s="27">
        <v>24.010554089709998</v>
      </c>
      <c r="I2518" s="14">
        <v>42.744063324537997</v>
      </c>
      <c r="J2518" s="14">
        <v>24.274406332453999</v>
      </c>
      <c r="K2518" s="14">
        <v>6.5963060686019999</v>
      </c>
      <c r="L2518" s="14">
        <v>1.0554089709759999</v>
      </c>
      <c r="M2518" s="14">
        <v>0.79155672823199996</v>
      </c>
      <c r="N2518" s="23">
        <v>0.52770448548799997</v>
      </c>
    </row>
    <row r="2519" spans="5:14" ht="37.5" x14ac:dyDescent="0.3">
      <c r="E2519" s="3" t="s">
        <v>1210</v>
      </c>
      <c r="F2519" s="4"/>
      <c r="G2519" s="5">
        <v>269</v>
      </c>
      <c r="H2519" s="27">
        <v>21.189591078067</v>
      </c>
      <c r="I2519" s="14">
        <v>44.981412639405001</v>
      </c>
      <c r="J2519" s="14">
        <v>20.446096654274999</v>
      </c>
      <c r="K2519" s="14">
        <v>8.1784386617100004</v>
      </c>
      <c r="L2519" s="14">
        <v>2.6022304832710001</v>
      </c>
      <c r="M2519" s="14">
        <v>2.2304832713749998</v>
      </c>
      <c r="N2519" s="23">
        <v>0.37174721189600002</v>
      </c>
    </row>
    <row r="2520" spans="5:14" ht="37.5" x14ac:dyDescent="0.3">
      <c r="E2520" s="3" t="s">
        <v>1211</v>
      </c>
      <c r="F2520" s="4"/>
      <c r="G2520" s="5">
        <v>123</v>
      </c>
      <c r="H2520" s="27">
        <v>23.577235772358001</v>
      </c>
      <c r="I2520" s="14">
        <v>43.089430894308997</v>
      </c>
      <c r="J2520" s="14">
        <v>19.512195121950999</v>
      </c>
      <c r="K2520" s="14">
        <v>9.7560975609760003</v>
      </c>
      <c r="L2520" s="14">
        <v>3.2520325203249998</v>
      </c>
      <c r="M2520" s="14">
        <v>0.81300813008100004</v>
      </c>
      <c r="N2520" s="24">
        <v>0</v>
      </c>
    </row>
    <row r="2521" spans="5:14" ht="37.5" x14ac:dyDescent="0.3">
      <c r="E2521" s="3" t="s">
        <v>1212</v>
      </c>
      <c r="F2521" s="4"/>
      <c r="G2521" s="5">
        <v>135</v>
      </c>
      <c r="H2521" s="27">
        <v>19.259259259259</v>
      </c>
      <c r="I2521" s="14">
        <v>47.407407407407</v>
      </c>
      <c r="J2521" s="14">
        <v>20</v>
      </c>
      <c r="K2521" s="14">
        <v>8.8888888888889994</v>
      </c>
      <c r="L2521" s="14">
        <v>2.2222222222219998</v>
      </c>
      <c r="M2521" s="14">
        <v>2.2222222222219998</v>
      </c>
      <c r="N2521" s="24">
        <v>0</v>
      </c>
    </row>
    <row r="2522" spans="5:14" ht="37.5" x14ac:dyDescent="0.3">
      <c r="E2522" s="3" t="s">
        <v>1213</v>
      </c>
      <c r="F2522" s="4"/>
      <c r="G2522" s="5">
        <v>64</v>
      </c>
      <c r="H2522" s="27">
        <v>18.75</v>
      </c>
      <c r="I2522" s="14">
        <v>39.0625</v>
      </c>
      <c r="J2522" s="14">
        <v>23.4375</v>
      </c>
      <c r="K2522" s="14">
        <v>9.375</v>
      </c>
      <c r="L2522" s="14">
        <v>3.125</v>
      </c>
      <c r="M2522" s="14">
        <v>6.25</v>
      </c>
      <c r="N2522" s="24">
        <v>0</v>
      </c>
    </row>
    <row r="2523" spans="5:14" ht="25" x14ac:dyDescent="0.3">
      <c r="E2523" s="3" t="s">
        <v>1214</v>
      </c>
      <c r="F2523" s="4"/>
      <c r="G2523" s="5">
        <v>6</v>
      </c>
      <c r="H2523" s="27">
        <v>33.333333333333002</v>
      </c>
      <c r="I2523" s="14">
        <v>16.666666666666998</v>
      </c>
      <c r="J2523" s="14">
        <v>16.666666666666998</v>
      </c>
      <c r="K2523" s="14">
        <v>16.666666666666998</v>
      </c>
      <c r="L2523" s="14">
        <v>16.666666666666998</v>
      </c>
      <c r="M2523" s="16">
        <v>0</v>
      </c>
      <c r="N2523" s="24">
        <v>0</v>
      </c>
    </row>
    <row r="2524" spans="5:14" ht="37.5" x14ac:dyDescent="0.3">
      <c r="E2524" s="3" t="s">
        <v>1215</v>
      </c>
      <c r="F2524" s="4"/>
      <c r="G2524" s="5">
        <v>100</v>
      </c>
      <c r="H2524" s="27">
        <v>36</v>
      </c>
      <c r="I2524" s="14">
        <v>43</v>
      </c>
      <c r="J2524" s="14">
        <v>14</v>
      </c>
      <c r="K2524" s="14">
        <v>4</v>
      </c>
      <c r="L2524" s="14">
        <v>2</v>
      </c>
      <c r="M2524" s="16">
        <v>0</v>
      </c>
      <c r="N2524" s="23">
        <v>1</v>
      </c>
    </row>
    <row r="2525" spans="5:14" ht="37.5" x14ac:dyDescent="0.3">
      <c r="E2525" s="3" t="s">
        <v>1216</v>
      </c>
      <c r="F2525" s="4"/>
      <c r="G2525" s="5">
        <v>60</v>
      </c>
      <c r="H2525" s="27">
        <v>35</v>
      </c>
      <c r="I2525" s="14">
        <v>38.333333333333002</v>
      </c>
      <c r="J2525" s="14">
        <v>13.333333333333</v>
      </c>
      <c r="K2525" s="14">
        <v>10</v>
      </c>
      <c r="L2525" s="14">
        <v>1.666666666667</v>
      </c>
      <c r="M2525" s="16">
        <v>0</v>
      </c>
      <c r="N2525" s="23">
        <v>1.666666666667</v>
      </c>
    </row>
    <row r="2526" spans="5:14" ht="37.5" x14ac:dyDescent="0.3">
      <c r="E2526" s="3" t="s">
        <v>1217</v>
      </c>
      <c r="F2526" s="4"/>
      <c r="G2526" s="5">
        <v>60</v>
      </c>
      <c r="H2526" s="27">
        <v>35</v>
      </c>
      <c r="I2526" s="14">
        <v>30</v>
      </c>
      <c r="J2526" s="14">
        <v>21.666666666666998</v>
      </c>
      <c r="K2526" s="14">
        <v>10</v>
      </c>
      <c r="L2526" s="14">
        <v>1.666666666667</v>
      </c>
      <c r="M2526" s="14">
        <v>1.666666666667</v>
      </c>
      <c r="N2526" s="24">
        <v>0</v>
      </c>
    </row>
    <row r="2527" spans="5:14" ht="37.5" x14ac:dyDescent="0.3">
      <c r="E2527" s="3" t="s">
        <v>1218</v>
      </c>
      <c r="F2527" s="4"/>
      <c r="G2527" s="5">
        <v>21</v>
      </c>
      <c r="H2527" s="27">
        <v>23.809523809523998</v>
      </c>
      <c r="I2527" s="14">
        <v>28.571428571428999</v>
      </c>
      <c r="J2527" s="14">
        <v>33.333333333333002</v>
      </c>
      <c r="K2527" s="14">
        <v>9.5238095238099998</v>
      </c>
      <c r="L2527" s="14">
        <v>4.7619047619049999</v>
      </c>
      <c r="M2527" s="16">
        <v>0</v>
      </c>
      <c r="N2527" s="24">
        <v>0</v>
      </c>
    </row>
    <row r="2528" spans="5:14" ht="37.5" x14ac:dyDescent="0.3">
      <c r="E2528" s="3" t="s">
        <v>1219</v>
      </c>
      <c r="F2528" s="4"/>
      <c r="G2528" s="5">
        <v>20</v>
      </c>
      <c r="H2528" s="27">
        <v>35</v>
      </c>
      <c r="I2528" s="14">
        <v>45</v>
      </c>
      <c r="J2528" s="14">
        <v>5</v>
      </c>
      <c r="K2528" s="14">
        <v>10</v>
      </c>
      <c r="L2528" s="16">
        <v>0</v>
      </c>
      <c r="M2528" s="14">
        <v>5</v>
      </c>
      <c r="N2528" s="24">
        <v>0</v>
      </c>
    </row>
    <row r="2529" spans="2:14" ht="37.5" x14ac:dyDescent="0.3">
      <c r="E2529" s="3" t="s">
        <v>1220</v>
      </c>
      <c r="F2529" s="4"/>
      <c r="G2529" s="5">
        <v>9</v>
      </c>
      <c r="H2529" s="30">
        <v>0</v>
      </c>
      <c r="I2529" s="14">
        <v>44.444444444444002</v>
      </c>
      <c r="J2529" s="14">
        <v>33.333333333333002</v>
      </c>
      <c r="K2529" s="14">
        <v>11.111111111111001</v>
      </c>
      <c r="L2529" s="14">
        <v>11.111111111111001</v>
      </c>
      <c r="M2529" s="16">
        <v>0</v>
      </c>
      <c r="N2529" s="24">
        <v>0</v>
      </c>
    </row>
    <row r="2530" spans="2:14" ht="25" x14ac:dyDescent="0.3">
      <c r="E2530" s="52" t="s">
        <v>1221</v>
      </c>
      <c r="F2530" s="48"/>
      <c r="G2530" s="49">
        <v>0</v>
      </c>
      <c r="H2530" s="67">
        <v>0</v>
      </c>
      <c r="I2530" s="42">
        <v>0</v>
      </c>
      <c r="J2530" s="42">
        <v>0</v>
      </c>
      <c r="K2530" s="42">
        <v>0</v>
      </c>
      <c r="L2530" s="42">
        <v>0</v>
      </c>
      <c r="M2530" s="42">
        <v>0</v>
      </c>
      <c r="N2530" s="65">
        <v>0</v>
      </c>
    </row>
    <row r="2532" spans="2:14" x14ac:dyDescent="0.3">
      <c r="B2532" s="35" t="str">
        <f xml:space="preserve"> HYPERLINK("#'目次'!B44", "[38]")</f>
        <v>[38]</v>
      </c>
      <c r="C2532" s="25" t="s">
        <v>54</v>
      </c>
    </row>
    <row r="2535" spans="2:14" x14ac:dyDescent="0.3">
      <c r="C2535" s="25" t="s">
        <v>1165</v>
      </c>
    </row>
    <row r="2536" spans="2:14" ht="37.5" x14ac:dyDescent="0.3">
      <c r="E2536" s="95"/>
      <c r="F2536" s="96"/>
      <c r="G2536" s="37" t="s">
        <v>16</v>
      </c>
      <c r="H2536" s="41" t="s">
        <v>55</v>
      </c>
      <c r="I2536" s="18" t="s">
        <v>56</v>
      </c>
      <c r="J2536" s="18" t="s">
        <v>57</v>
      </c>
      <c r="K2536" s="18" t="s">
        <v>58</v>
      </c>
      <c r="L2536" s="34" t="s">
        <v>59</v>
      </c>
    </row>
    <row r="2537" spans="2:14" x14ac:dyDescent="0.3">
      <c r="E2537" s="97"/>
      <c r="F2537" s="98"/>
      <c r="G2537" s="40"/>
      <c r="H2537" s="36"/>
      <c r="I2537" s="19"/>
      <c r="J2537" s="19"/>
      <c r="K2537" s="19"/>
      <c r="L2537" s="39"/>
    </row>
    <row r="2538" spans="2:14" x14ac:dyDescent="0.3">
      <c r="E2538" s="54" t="s">
        <v>16</v>
      </c>
      <c r="F2538" s="50"/>
      <c r="G2538" s="38">
        <v>55336</v>
      </c>
      <c r="H2538" s="26">
        <v>8.8658377909499997</v>
      </c>
      <c r="I2538" s="26">
        <v>44.387017493133001</v>
      </c>
      <c r="J2538" s="26">
        <v>31.339453520311999</v>
      </c>
      <c r="K2538" s="26">
        <v>11.094043660545999</v>
      </c>
      <c r="L2538" s="60">
        <v>4.3136475350590002</v>
      </c>
    </row>
    <row r="2539" spans="2:14" ht="37.5" x14ac:dyDescent="0.3">
      <c r="E2539" s="3" t="s">
        <v>1166</v>
      </c>
      <c r="F2539" s="4"/>
      <c r="G2539" s="29">
        <v>192</v>
      </c>
      <c r="H2539" s="55">
        <v>7.8125</v>
      </c>
      <c r="I2539" s="22">
        <v>51.041666666666998</v>
      </c>
      <c r="J2539" s="22">
        <v>30.208333333333002</v>
      </c>
      <c r="K2539" s="22">
        <v>9.895833333333</v>
      </c>
      <c r="L2539" s="56">
        <v>1.041666666667</v>
      </c>
    </row>
    <row r="2540" spans="2:14" ht="37.5" x14ac:dyDescent="0.3">
      <c r="E2540" s="3" t="s">
        <v>1167</v>
      </c>
      <c r="F2540" s="4"/>
      <c r="G2540" s="5">
        <v>64</v>
      </c>
      <c r="H2540" s="27">
        <v>7.8125</v>
      </c>
      <c r="I2540" s="14">
        <v>48.4375</v>
      </c>
      <c r="J2540" s="14">
        <v>31.25</v>
      </c>
      <c r="K2540" s="14">
        <v>9.375</v>
      </c>
      <c r="L2540" s="23">
        <v>3.125</v>
      </c>
    </row>
    <row r="2541" spans="2:14" ht="37.5" x14ac:dyDescent="0.3">
      <c r="E2541" s="3" t="s">
        <v>1168</v>
      </c>
      <c r="F2541" s="4"/>
      <c r="G2541" s="5">
        <v>26</v>
      </c>
      <c r="H2541" s="27">
        <v>7.6923076923079998</v>
      </c>
      <c r="I2541" s="14">
        <v>53.846153846154003</v>
      </c>
      <c r="J2541" s="14">
        <v>23.076923076922998</v>
      </c>
      <c r="K2541" s="14">
        <v>7.6923076923079998</v>
      </c>
      <c r="L2541" s="23">
        <v>7.6923076923079998</v>
      </c>
    </row>
    <row r="2542" spans="2:14" ht="37.5" x14ac:dyDescent="0.3">
      <c r="E2542" s="3" t="s">
        <v>1169</v>
      </c>
      <c r="F2542" s="4"/>
      <c r="G2542" s="5">
        <v>10</v>
      </c>
      <c r="H2542" s="30">
        <v>0</v>
      </c>
      <c r="I2542" s="14">
        <v>80</v>
      </c>
      <c r="J2542" s="14">
        <v>20</v>
      </c>
      <c r="K2542" s="16">
        <v>0</v>
      </c>
      <c r="L2542" s="24">
        <v>0</v>
      </c>
    </row>
    <row r="2543" spans="2:14" ht="37.5" x14ac:dyDescent="0.3">
      <c r="E2543" s="3" t="s">
        <v>1170</v>
      </c>
      <c r="F2543" s="4"/>
      <c r="G2543" s="5">
        <v>7</v>
      </c>
      <c r="H2543" s="27">
        <v>14.285714285714</v>
      </c>
      <c r="I2543" s="14">
        <v>57.142857142856997</v>
      </c>
      <c r="J2543" s="14">
        <v>14.285714285714</v>
      </c>
      <c r="K2543" s="14">
        <v>14.285714285714</v>
      </c>
      <c r="L2543" s="24">
        <v>0</v>
      </c>
    </row>
    <row r="2544" spans="2:14" ht="37.5" x14ac:dyDescent="0.3">
      <c r="E2544" s="3" t="s">
        <v>1171</v>
      </c>
      <c r="F2544" s="4"/>
      <c r="G2544" s="5">
        <v>4</v>
      </c>
      <c r="H2544" s="27">
        <v>25</v>
      </c>
      <c r="I2544" s="14">
        <v>50</v>
      </c>
      <c r="J2544" s="16">
        <v>0</v>
      </c>
      <c r="K2544" s="14">
        <v>25</v>
      </c>
      <c r="L2544" s="24">
        <v>0</v>
      </c>
    </row>
    <row r="2545" spans="5:12" ht="25" x14ac:dyDescent="0.3">
      <c r="E2545" s="3" t="s">
        <v>1172</v>
      </c>
      <c r="F2545" s="4"/>
      <c r="G2545" s="5">
        <v>0</v>
      </c>
      <c r="H2545" s="30">
        <v>0</v>
      </c>
      <c r="I2545" s="16">
        <v>0</v>
      </c>
      <c r="J2545" s="16">
        <v>0</v>
      </c>
      <c r="K2545" s="16">
        <v>0</v>
      </c>
      <c r="L2545" s="24">
        <v>0</v>
      </c>
    </row>
    <row r="2546" spans="5:12" ht="37.5" x14ac:dyDescent="0.3">
      <c r="E2546" s="3" t="s">
        <v>1173</v>
      </c>
      <c r="F2546" s="4"/>
      <c r="G2546" s="5">
        <v>1159</v>
      </c>
      <c r="H2546" s="27">
        <v>9.2320966350300004</v>
      </c>
      <c r="I2546" s="14">
        <v>46.41932700604</v>
      </c>
      <c r="J2546" s="14">
        <v>31.492666091457998</v>
      </c>
      <c r="K2546" s="14">
        <v>10.526315789473999</v>
      </c>
      <c r="L2546" s="23">
        <v>2.329594477998</v>
      </c>
    </row>
    <row r="2547" spans="5:12" ht="37.5" x14ac:dyDescent="0.3">
      <c r="E2547" s="3" t="s">
        <v>1174</v>
      </c>
      <c r="F2547" s="4"/>
      <c r="G2547" s="5">
        <v>504</v>
      </c>
      <c r="H2547" s="27">
        <v>11.706349206349</v>
      </c>
      <c r="I2547" s="14">
        <v>49.801587301586999</v>
      </c>
      <c r="J2547" s="14">
        <v>27.976190476189998</v>
      </c>
      <c r="K2547" s="14">
        <v>7.7380952380950001</v>
      </c>
      <c r="L2547" s="23">
        <v>2.7777777777780002</v>
      </c>
    </row>
    <row r="2548" spans="5:12" ht="37.5" x14ac:dyDescent="0.3">
      <c r="E2548" s="3" t="s">
        <v>1175</v>
      </c>
      <c r="F2548" s="4"/>
      <c r="G2548" s="5">
        <v>256</v>
      </c>
      <c r="H2548" s="27">
        <v>10.546875</v>
      </c>
      <c r="I2548" s="14">
        <v>55.859375</v>
      </c>
      <c r="J2548" s="14">
        <v>26.5625</v>
      </c>
      <c r="K2548" s="14">
        <v>4.296875</v>
      </c>
      <c r="L2548" s="23">
        <v>2.734375</v>
      </c>
    </row>
    <row r="2549" spans="5:12" ht="37.5" x14ac:dyDescent="0.3">
      <c r="E2549" s="3" t="s">
        <v>1176</v>
      </c>
      <c r="F2549" s="4"/>
      <c r="G2549" s="5">
        <v>120</v>
      </c>
      <c r="H2549" s="27">
        <v>15</v>
      </c>
      <c r="I2549" s="14">
        <v>54.166666666666998</v>
      </c>
      <c r="J2549" s="14">
        <v>23.333333333333002</v>
      </c>
      <c r="K2549" s="14">
        <v>4.166666666667</v>
      </c>
      <c r="L2549" s="23">
        <v>3.333333333333</v>
      </c>
    </row>
    <row r="2550" spans="5:12" ht="37.5" x14ac:dyDescent="0.3">
      <c r="E2550" s="3" t="s">
        <v>1177</v>
      </c>
      <c r="F2550" s="4"/>
      <c r="G2550" s="5">
        <v>77</v>
      </c>
      <c r="H2550" s="27">
        <v>19.480519480519</v>
      </c>
      <c r="I2550" s="14">
        <v>49.350649350649</v>
      </c>
      <c r="J2550" s="14">
        <v>20.779220779220999</v>
      </c>
      <c r="K2550" s="14">
        <v>7.792207792208</v>
      </c>
      <c r="L2550" s="23">
        <v>2.5974025974030002</v>
      </c>
    </row>
    <row r="2551" spans="5:12" ht="37.5" x14ac:dyDescent="0.3">
      <c r="E2551" s="3" t="s">
        <v>1178</v>
      </c>
      <c r="F2551" s="4"/>
      <c r="G2551" s="5">
        <v>27</v>
      </c>
      <c r="H2551" s="27">
        <v>22.222222222222001</v>
      </c>
      <c r="I2551" s="14">
        <v>33.333333333333002</v>
      </c>
      <c r="J2551" s="14">
        <v>40.740740740741003</v>
      </c>
      <c r="K2551" s="16">
        <v>0</v>
      </c>
      <c r="L2551" s="23">
        <v>3.7037037037039999</v>
      </c>
    </row>
    <row r="2552" spans="5:12" ht="25" x14ac:dyDescent="0.3">
      <c r="E2552" s="3" t="s">
        <v>1179</v>
      </c>
      <c r="F2552" s="4"/>
      <c r="G2552" s="5">
        <v>3</v>
      </c>
      <c r="H2552" s="30">
        <v>0</v>
      </c>
      <c r="I2552" s="14">
        <v>66.666666666666998</v>
      </c>
      <c r="J2552" s="14">
        <v>33.333333333333002</v>
      </c>
      <c r="K2552" s="16">
        <v>0</v>
      </c>
      <c r="L2552" s="24">
        <v>0</v>
      </c>
    </row>
    <row r="2553" spans="5:12" ht="37.5" x14ac:dyDescent="0.3">
      <c r="E2553" s="3" t="s">
        <v>1180</v>
      </c>
      <c r="F2553" s="4"/>
      <c r="G2553" s="5">
        <v>2177</v>
      </c>
      <c r="H2553" s="27">
        <v>7.9926504363799999</v>
      </c>
      <c r="I2553" s="14">
        <v>43.592099219109002</v>
      </c>
      <c r="J2553" s="14">
        <v>29.857602204869</v>
      </c>
      <c r="K2553" s="14">
        <v>16.352779053744001</v>
      </c>
      <c r="L2553" s="23">
        <v>2.2048690858979998</v>
      </c>
    </row>
    <row r="2554" spans="5:12" ht="37.5" x14ac:dyDescent="0.3">
      <c r="E2554" s="3" t="s">
        <v>1181</v>
      </c>
      <c r="F2554" s="4"/>
      <c r="G2554" s="5">
        <v>1429</v>
      </c>
      <c r="H2554" s="27">
        <v>9.3072078376490008</v>
      </c>
      <c r="I2554" s="14">
        <v>50.104968509446998</v>
      </c>
      <c r="J2554" s="14">
        <v>29.671098670399001</v>
      </c>
      <c r="K2554" s="14">
        <v>8.1875437368790003</v>
      </c>
      <c r="L2554" s="23">
        <v>2.7291812456260001</v>
      </c>
    </row>
    <row r="2555" spans="5:12" ht="37.5" x14ac:dyDescent="0.3">
      <c r="E2555" s="3" t="s">
        <v>1182</v>
      </c>
      <c r="F2555" s="4"/>
      <c r="G2555" s="5">
        <v>993</v>
      </c>
      <c r="H2555" s="27">
        <v>12.688821752266</v>
      </c>
      <c r="I2555" s="14">
        <v>48.741188318227998</v>
      </c>
      <c r="J2555" s="14">
        <v>28.499496475327</v>
      </c>
      <c r="K2555" s="14">
        <v>7.0493454179250001</v>
      </c>
      <c r="L2555" s="23">
        <v>3.021148036254</v>
      </c>
    </row>
    <row r="2556" spans="5:12" ht="37.5" x14ac:dyDescent="0.3">
      <c r="E2556" s="3" t="s">
        <v>1183</v>
      </c>
      <c r="F2556" s="4"/>
      <c r="G2556" s="5">
        <v>525</v>
      </c>
      <c r="H2556" s="27">
        <v>16.380952380951999</v>
      </c>
      <c r="I2556" s="14">
        <v>48</v>
      </c>
      <c r="J2556" s="14">
        <v>25.142857142857</v>
      </c>
      <c r="K2556" s="14">
        <v>6.666666666667</v>
      </c>
      <c r="L2556" s="23">
        <v>3.8095238095239998</v>
      </c>
    </row>
    <row r="2557" spans="5:12" ht="37.5" x14ac:dyDescent="0.3">
      <c r="E2557" s="3" t="s">
        <v>1184</v>
      </c>
      <c r="F2557" s="4"/>
      <c r="G2557" s="5">
        <v>434</v>
      </c>
      <c r="H2557" s="27">
        <v>14.285714285714</v>
      </c>
      <c r="I2557" s="14">
        <v>50.691244239630997</v>
      </c>
      <c r="J2557" s="14">
        <v>25.576036866359001</v>
      </c>
      <c r="K2557" s="14">
        <v>5.7603686635939999</v>
      </c>
      <c r="L2557" s="23">
        <v>3.6866359446999999</v>
      </c>
    </row>
    <row r="2558" spans="5:12" ht="37.5" x14ac:dyDescent="0.3">
      <c r="E2558" s="3" t="s">
        <v>1185</v>
      </c>
      <c r="F2558" s="4"/>
      <c r="G2558" s="5">
        <v>192</v>
      </c>
      <c r="H2558" s="27">
        <v>14.583333333333</v>
      </c>
      <c r="I2558" s="14">
        <v>48.4375</v>
      </c>
      <c r="J2558" s="14">
        <v>26.5625</v>
      </c>
      <c r="K2558" s="14">
        <v>5.208333333333</v>
      </c>
      <c r="L2558" s="23">
        <v>5.208333333333</v>
      </c>
    </row>
    <row r="2559" spans="5:12" ht="25" x14ac:dyDescent="0.3">
      <c r="E2559" s="3" t="s">
        <v>1186</v>
      </c>
      <c r="F2559" s="4"/>
      <c r="G2559" s="5">
        <v>5</v>
      </c>
      <c r="H2559" s="27">
        <v>20</v>
      </c>
      <c r="I2559" s="14">
        <v>60</v>
      </c>
      <c r="J2559" s="14">
        <v>20</v>
      </c>
      <c r="K2559" s="16">
        <v>0</v>
      </c>
      <c r="L2559" s="24">
        <v>0</v>
      </c>
    </row>
    <row r="2560" spans="5:12" ht="37.5" x14ac:dyDescent="0.3">
      <c r="E2560" s="3" t="s">
        <v>1187</v>
      </c>
      <c r="F2560" s="4"/>
      <c r="G2560" s="5">
        <v>3496</v>
      </c>
      <c r="H2560" s="27">
        <v>6.235697940503</v>
      </c>
      <c r="I2560" s="14">
        <v>39.588100686498997</v>
      </c>
      <c r="J2560" s="14">
        <v>34.267734553776002</v>
      </c>
      <c r="K2560" s="14">
        <v>16.647597254004999</v>
      </c>
      <c r="L2560" s="23">
        <v>3.2608695652169999</v>
      </c>
    </row>
    <row r="2561" spans="5:12" ht="37.5" x14ac:dyDescent="0.3">
      <c r="E2561" s="3" t="s">
        <v>1188</v>
      </c>
      <c r="F2561" s="4"/>
      <c r="G2561" s="5">
        <v>2298</v>
      </c>
      <c r="H2561" s="27">
        <v>6.7449956483899998</v>
      </c>
      <c r="I2561" s="14">
        <v>48.868581375109002</v>
      </c>
      <c r="J2561" s="14">
        <v>31.375108790252</v>
      </c>
      <c r="K2561" s="14">
        <v>9.7476066144469993</v>
      </c>
      <c r="L2561" s="23">
        <v>3.2637075718020001</v>
      </c>
    </row>
    <row r="2562" spans="5:12" ht="37.5" x14ac:dyDescent="0.3">
      <c r="E2562" s="3" t="s">
        <v>1189</v>
      </c>
      <c r="F2562" s="4"/>
      <c r="G2562" s="5">
        <v>1907</v>
      </c>
      <c r="H2562" s="27">
        <v>9.9108547456739995</v>
      </c>
      <c r="I2562" s="14">
        <v>48.610382800209997</v>
      </c>
      <c r="J2562" s="14">
        <v>28.474042999476001</v>
      </c>
      <c r="K2562" s="14">
        <v>9.0194022024119995</v>
      </c>
      <c r="L2562" s="23">
        <v>3.9853172522290001</v>
      </c>
    </row>
    <row r="2563" spans="5:12" ht="37.5" x14ac:dyDescent="0.3">
      <c r="E2563" s="3" t="s">
        <v>1190</v>
      </c>
      <c r="F2563" s="4"/>
      <c r="G2563" s="5">
        <v>964</v>
      </c>
      <c r="H2563" s="27">
        <v>10.684647302905001</v>
      </c>
      <c r="I2563" s="14">
        <v>50.311203319501999</v>
      </c>
      <c r="J2563" s="14">
        <v>28.319502074689002</v>
      </c>
      <c r="K2563" s="14">
        <v>6.7427385892120002</v>
      </c>
      <c r="L2563" s="23">
        <v>3.941908713693</v>
      </c>
    </row>
    <row r="2564" spans="5:12" ht="37.5" x14ac:dyDescent="0.3">
      <c r="E2564" s="3" t="s">
        <v>1191</v>
      </c>
      <c r="F2564" s="4"/>
      <c r="G2564" s="5">
        <v>804</v>
      </c>
      <c r="H2564" s="27">
        <v>11.567164179103999</v>
      </c>
      <c r="I2564" s="14">
        <v>49.875621890547002</v>
      </c>
      <c r="J2564" s="14">
        <v>27.363184079602</v>
      </c>
      <c r="K2564" s="14">
        <v>7.5870646766169996</v>
      </c>
      <c r="L2564" s="23">
        <v>3.6069651741289999</v>
      </c>
    </row>
    <row r="2565" spans="5:12" ht="37.5" x14ac:dyDescent="0.3">
      <c r="E2565" s="3" t="s">
        <v>1192</v>
      </c>
      <c r="F2565" s="4"/>
      <c r="G2565" s="5">
        <v>369</v>
      </c>
      <c r="H2565" s="27">
        <v>15.989159891599</v>
      </c>
      <c r="I2565" s="14">
        <v>50.135501355014</v>
      </c>
      <c r="J2565" s="14">
        <v>21.138211382114001</v>
      </c>
      <c r="K2565" s="14">
        <v>7.0460704607049998</v>
      </c>
      <c r="L2565" s="23">
        <v>5.6910569105690003</v>
      </c>
    </row>
    <row r="2566" spans="5:12" ht="25" x14ac:dyDescent="0.3">
      <c r="E2566" s="3" t="s">
        <v>1193</v>
      </c>
      <c r="F2566" s="4"/>
      <c r="G2566" s="5">
        <v>15</v>
      </c>
      <c r="H2566" s="27">
        <v>20</v>
      </c>
      <c r="I2566" s="14">
        <v>53.333333333333002</v>
      </c>
      <c r="J2566" s="14">
        <v>6.666666666667</v>
      </c>
      <c r="K2566" s="14">
        <v>6.666666666667</v>
      </c>
      <c r="L2566" s="23">
        <v>13.333333333333</v>
      </c>
    </row>
    <row r="2567" spans="5:12" ht="37.5" x14ac:dyDescent="0.3">
      <c r="E2567" s="3" t="s">
        <v>1194</v>
      </c>
      <c r="F2567" s="4"/>
      <c r="G2567" s="5">
        <v>3708</v>
      </c>
      <c r="H2567" s="27">
        <v>4.7734627831719996</v>
      </c>
      <c r="I2567" s="14">
        <v>38.754045307443</v>
      </c>
      <c r="J2567" s="14">
        <v>37.189859762674999</v>
      </c>
      <c r="K2567" s="14">
        <v>16.477885652643</v>
      </c>
      <c r="L2567" s="23">
        <v>2.8047464940669999</v>
      </c>
    </row>
    <row r="2568" spans="5:12" ht="37.5" x14ac:dyDescent="0.3">
      <c r="E2568" s="3" t="s">
        <v>1195</v>
      </c>
      <c r="F2568" s="4"/>
      <c r="G2568" s="5">
        <v>2236</v>
      </c>
      <c r="H2568" s="27">
        <v>6.2611806797850003</v>
      </c>
      <c r="I2568" s="14">
        <v>45.348837209301998</v>
      </c>
      <c r="J2568" s="14">
        <v>33.273703041144998</v>
      </c>
      <c r="K2568" s="14">
        <v>10.957066189623999</v>
      </c>
      <c r="L2568" s="23">
        <v>4.1592128801430004</v>
      </c>
    </row>
    <row r="2569" spans="5:12" ht="37.5" x14ac:dyDescent="0.3">
      <c r="E2569" s="3" t="s">
        <v>1196</v>
      </c>
      <c r="F2569" s="4"/>
      <c r="G2569" s="5">
        <v>1963</v>
      </c>
      <c r="H2569" s="27">
        <v>7.4375955170659998</v>
      </c>
      <c r="I2569" s="14">
        <v>47.987773815588</v>
      </c>
      <c r="J2569" s="14">
        <v>31.584309730005</v>
      </c>
      <c r="K2569" s="14">
        <v>8.7620988283239996</v>
      </c>
      <c r="L2569" s="23">
        <v>4.2282221090169996</v>
      </c>
    </row>
    <row r="2570" spans="5:12" ht="37.5" x14ac:dyDescent="0.3">
      <c r="E2570" s="3" t="s">
        <v>1197</v>
      </c>
      <c r="F2570" s="4"/>
      <c r="G2570" s="5">
        <v>834</v>
      </c>
      <c r="H2570" s="27">
        <v>11.270983213429</v>
      </c>
      <c r="I2570" s="14">
        <v>46.282973621102997</v>
      </c>
      <c r="J2570" s="14">
        <v>30.815347721822999</v>
      </c>
      <c r="K2570" s="14">
        <v>6.9544364508390002</v>
      </c>
      <c r="L2570" s="23">
        <v>4.6762589928059999</v>
      </c>
    </row>
    <row r="2571" spans="5:12" ht="37.5" x14ac:dyDescent="0.3">
      <c r="E2571" s="3" t="s">
        <v>1198</v>
      </c>
      <c r="F2571" s="4"/>
      <c r="G2571" s="5">
        <v>674</v>
      </c>
      <c r="H2571" s="27">
        <v>9.9406528189909995</v>
      </c>
      <c r="I2571" s="14">
        <v>47.922848664687997</v>
      </c>
      <c r="J2571" s="14">
        <v>28.931750741839998</v>
      </c>
      <c r="K2571" s="14">
        <v>7.715133531157</v>
      </c>
      <c r="L2571" s="23">
        <v>5.4896142433230004</v>
      </c>
    </row>
    <row r="2572" spans="5:12" ht="37.5" x14ac:dyDescent="0.3">
      <c r="E2572" s="3" t="s">
        <v>1199</v>
      </c>
      <c r="F2572" s="4"/>
      <c r="G2572" s="5">
        <v>365</v>
      </c>
      <c r="H2572" s="27">
        <v>14.246575342466</v>
      </c>
      <c r="I2572" s="14">
        <v>45.753424657533998</v>
      </c>
      <c r="J2572" s="14">
        <v>27.945205479452</v>
      </c>
      <c r="K2572" s="14">
        <v>7.1232876712330002</v>
      </c>
      <c r="L2572" s="23">
        <v>4.9315068493150003</v>
      </c>
    </row>
    <row r="2573" spans="5:12" ht="25" x14ac:dyDescent="0.3">
      <c r="E2573" s="3" t="s">
        <v>1200</v>
      </c>
      <c r="F2573" s="4"/>
      <c r="G2573" s="5">
        <v>18</v>
      </c>
      <c r="H2573" s="27">
        <v>27.777777777777999</v>
      </c>
      <c r="I2573" s="14">
        <v>44.444444444444002</v>
      </c>
      <c r="J2573" s="14">
        <v>16.666666666666998</v>
      </c>
      <c r="K2573" s="14">
        <v>5.5555555555560003</v>
      </c>
      <c r="L2573" s="23">
        <v>5.5555555555560003</v>
      </c>
    </row>
    <row r="2574" spans="5:12" ht="37.5" x14ac:dyDescent="0.3">
      <c r="E2574" s="3" t="s">
        <v>1201</v>
      </c>
      <c r="F2574" s="4"/>
      <c r="G2574" s="5">
        <v>1623</v>
      </c>
      <c r="H2574" s="27">
        <v>3.2655576093650001</v>
      </c>
      <c r="I2574" s="14">
        <v>32.347504621071998</v>
      </c>
      <c r="J2574" s="14">
        <v>39.433148490450002</v>
      </c>
      <c r="K2574" s="14">
        <v>22.242760320394002</v>
      </c>
      <c r="L2574" s="23">
        <v>2.7110289587179999</v>
      </c>
    </row>
    <row r="2575" spans="5:12" ht="37.5" x14ac:dyDescent="0.3">
      <c r="E2575" s="3" t="s">
        <v>1202</v>
      </c>
      <c r="F2575" s="4"/>
      <c r="G2575" s="5">
        <v>1005</v>
      </c>
      <c r="H2575" s="27">
        <v>3.8805970149250002</v>
      </c>
      <c r="I2575" s="14">
        <v>36.318407960199004</v>
      </c>
      <c r="J2575" s="14">
        <v>41.194029850745999</v>
      </c>
      <c r="K2575" s="14">
        <v>14.228855721393</v>
      </c>
      <c r="L2575" s="23">
        <v>4.3781094527360001</v>
      </c>
    </row>
    <row r="2576" spans="5:12" ht="37.5" x14ac:dyDescent="0.3">
      <c r="E2576" s="3" t="s">
        <v>1203</v>
      </c>
      <c r="F2576" s="4"/>
      <c r="G2576" s="5">
        <v>786</v>
      </c>
      <c r="H2576" s="27">
        <v>4.4529262086510002</v>
      </c>
      <c r="I2576" s="14">
        <v>38.931297709924003</v>
      </c>
      <c r="J2576" s="14">
        <v>41.094147582696998</v>
      </c>
      <c r="K2576" s="14">
        <v>12.468193384224</v>
      </c>
      <c r="L2576" s="23">
        <v>3.053435114504</v>
      </c>
    </row>
    <row r="2577" spans="5:12" ht="37.5" x14ac:dyDescent="0.3">
      <c r="E2577" s="3" t="s">
        <v>1204</v>
      </c>
      <c r="F2577" s="4"/>
      <c r="G2577" s="5">
        <v>293</v>
      </c>
      <c r="H2577" s="27">
        <v>7.167235494881</v>
      </c>
      <c r="I2577" s="14">
        <v>50.853242320819</v>
      </c>
      <c r="J2577" s="14">
        <v>31.399317406142998</v>
      </c>
      <c r="K2577" s="14">
        <v>8.1911262798629991</v>
      </c>
      <c r="L2577" s="23">
        <v>2.3890784982939999</v>
      </c>
    </row>
    <row r="2578" spans="5:12" ht="37.5" x14ac:dyDescent="0.3">
      <c r="E2578" s="3" t="s">
        <v>1205</v>
      </c>
      <c r="F2578" s="4"/>
      <c r="G2578" s="5">
        <v>278</v>
      </c>
      <c r="H2578" s="27">
        <v>4.6762589928059999</v>
      </c>
      <c r="I2578" s="14">
        <v>44.964028776977997</v>
      </c>
      <c r="J2578" s="14">
        <v>34.172661870504001</v>
      </c>
      <c r="K2578" s="14">
        <v>10.431654676259001</v>
      </c>
      <c r="L2578" s="23">
        <v>5.755395683453</v>
      </c>
    </row>
    <row r="2579" spans="5:12" ht="37.5" x14ac:dyDescent="0.3">
      <c r="E2579" s="3" t="s">
        <v>1206</v>
      </c>
      <c r="F2579" s="4"/>
      <c r="G2579" s="5">
        <v>130</v>
      </c>
      <c r="H2579" s="27">
        <v>13.846153846153999</v>
      </c>
      <c r="I2579" s="14">
        <v>35.384615384615003</v>
      </c>
      <c r="J2579" s="14">
        <v>32.307692307692001</v>
      </c>
      <c r="K2579" s="14">
        <v>10</v>
      </c>
      <c r="L2579" s="23">
        <v>8.4615384615379998</v>
      </c>
    </row>
    <row r="2580" spans="5:12" ht="25" x14ac:dyDescent="0.3">
      <c r="E2580" s="3" t="s">
        <v>1207</v>
      </c>
      <c r="F2580" s="4"/>
      <c r="G2580" s="5">
        <v>10</v>
      </c>
      <c r="H2580" s="27">
        <v>10</v>
      </c>
      <c r="I2580" s="14">
        <v>30</v>
      </c>
      <c r="J2580" s="14">
        <v>50</v>
      </c>
      <c r="K2580" s="14">
        <v>10</v>
      </c>
      <c r="L2580" s="24">
        <v>0</v>
      </c>
    </row>
    <row r="2581" spans="5:12" ht="37.5" x14ac:dyDescent="0.3">
      <c r="E2581" s="3" t="s">
        <v>1208</v>
      </c>
      <c r="F2581" s="4"/>
      <c r="G2581" s="5">
        <v>598</v>
      </c>
      <c r="H2581" s="27">
        <v>2.675585284281</v>
      </c>
      <c r="I2581" s="14">
        <v>22.240802675585002</v>
      </c>
      <c r="J2581" s="14">
        <v>46.989966555183997</v>
      </c>
      <c r="K2581" s="14">
        <v>25.250836120401001</v>
      </c>
      <c r="L2581" s="23">
        <v>2.8428093645480002</v>
      </c>
    </row>
    <row r="2582" spans="5:12" ht="37.5" x14ac:dyDescent="0.3">
      <c r="E2582" s="3" t="s">
        <v>1209</v>
      </c>
      <c r="F2582" s="4"/>
      <c r="G2582" s="5">
        <v>379</v>
      </c>
      <c r="H2582" s="27">
        <v>1.8469656992079999</v>
      </c>
      <c r="I2582" s="14">
        <v>32.189973614776001</v>
      </c>
      <c r="J2582" s="14">
        <v>45.910290237467002</v>
      </c>
      <c r="K2582" s="14">
        <v>17.150395778364</v>
      </c>
      <c r="L2582" s="23">
        <v>2.9023746701849999</v>
      </c>
    </row>
    <row r="2583" spans="5:12" ht="37.5" x14ac:dyDescent="0.3">
      <c r="E2583" s="3" t="s">
        <v>1210</v>
      </c>
      <c r="F2583" s="4"/>
      <c r="G2583" s="5">
        <v>269</v>
      </c>
      <c r="H2583" s="27">
        <v>4.832713754647</v>
      </c>
      <c r="I2583" s="14">
        <v>32.713754646840002</v>
      </c>
      <c r="J2583" s="14">
        <v>40.520446096653998</v>
      </c>
      <c r="K2583" s="14">
        <v>15.985130111524001</v>
      </c>
      <c r="L2583" s="23">
        <v>5.9479553903350002</v>
      </c>
    </row>
    <row r="2584" spans="5:12" ht="37.5" x14ac:dyDescent="0.3">
      <c r="E2584" s="3" t="s">
        <v>1211</v>
      </c>
      <c r="F2584" s="4"/>
      <c r="G2584" s="5">
        <v>123</v>
      </c>
      <c r="H2584" s="27">
        <v>3.2520325203249998</v>
      </c>
      <c r="I2584" s="14">
        <v>39.837398373984001</v>
      </c>
      <c r="J2584" s="14">
        <v>38.211382113821003</v>
      </c>
      <c r="K2584" s="14">
        <v>13.821138211381999</v>
      </c>
      <c r="L2584" s="23">
        <v>4.8780487804880002</v>
      </c>
    </row>
    <row r="2585" spans="5:12" ht="37.5" x14ac:dyDescent="0.3">
      <c r="E2585" s="3" t="s">
        <v>1212</v>
      </c>
      <c r="F2585" s="4"/>
      <c r="G2585" s="5">
        <v>135</v>
      </c>
      <c r="H2585" s="27">
        <v>2.9629629629630001</v>
      </c>
      <c r="I2585" s="14">
        <v>40.740740740741003</v>
      </c>
      <c r="J2585" s="14">
        <v>40.740740740741003</v>
      </c>
      <c r="K2585" s="14">
        <v>8.1481481481479996</v>
      </c>
      <c r="L2585" s="23">
        <v>7.4074074074069998</v>
      </c>
    </row>
    <row r="2586" spans="5:12" ht="37.5" x14ac:dyDescent="0.3">
      <c r="E2586" s="3" t="s">
        <v>1213</v>
      </c>
      <c r="F2586" s="4"/>
      <c r="G2586" s="5">
        <v>64</v>
      </c>
      <c r="H2586" s="27">
        <v>3.125</v>
      </c>
      <c r="I2586" s="14">
        <v>43.75</v>
      </c>
      <c r="J2586" s="14">
        <v>40.625</v>
      </c>
      <c r="K2586" s="14">
        <v>6.25</v>
      </c>
      <c r="L2586" s="23">
        <v>6.25</v>
      </c>
    </row>
    <row r="2587" spans="5:12" ht="25" x14ac:dyDescent="0.3">
      <c r="E2587" s="3" t="s">
        <v>1214</v>
      </c>
      <c r="F2587" s="4"/>
      <c r="G2587" s="5">
        <v>6</v>
      </c>
      <c r="H2587" s="27">
        <v>50</v>
      </c>
      <c r="I2587" s="14">
        <v>16.666666666666998</v>
      </c>
      <c r="J2587" s="14">
        <v>16.666666666666998</v>
      </c>
      <c r="K2587" s="14">
        <v>16.666666666666998</v>
      </c>
      <c r="L2587" s="24">
        <v>0</v>
      </c>
    </row>
    <row r="2588" spans="5:12" ht="37.5" x14ac:dyDescent="0.3">
      <c r="E2588" s="3" t="s">
        <v>1215</v>
      </c>
      <c r="F2588" s="4"/>
      <c r="G2588" s="5">
        <v>100</v>
      </c>
      <c r="H2588" s="27">
        <v>2</v>
      </c>
      <c r="I2588" s="14">
        <v>25</v>
      </c>
      <c r="J2588" s="14">
        <v>43</v>
      </c>
      <c r="K2588" s="14">
        <v>28</v>
      </c>
      <c r="L2588" s="23">
        <v>2</v>
      </c>
    </row>
    <row r="2589" spans="5:12" ht="37.5" x14ac:dyDescent="0.3">
      <c r="E2589" s="3" t="s">
        <v>1216</v>
      </c>
      <c r="F2589" s="4"/>
      <c r="G2589" s="5">
        <v>60</v>
      </c>
      <c r="H2589" s="27">
        <v>1.666666666667</v>
      </c>
      <c r="I2589" s="14">
        <v>23.333333333333002</v>
      </c>
      <c r="J2589" s="14">
        <v>41.666666666666998</v>
      </c>
      <c r="K2589" s="14">
        <v>26.666666666666998</v>
      </c>
      <c r="L2589" s="23">
        <v>6.666666666667</v>
      </c>
    </row>
    <row r="2590" spans="5:12" ht="37.5" x14ac:dyDescent="0.3">
      <c r="E2590" s="3" t="s">
        <v>1217</v>
      </c>
      <c r="F2590" s="4"/>
      <c r="G2590" s="5">
        <v>60</v>
      </c>
      <c r="H2590" s="27">
        <v>3.333333333333</v>
      </c>
      <c r="I2590" s="14">
        <v>25</v>
      </c>
      <c r="J2590" s="14">
        <v>41.666666666666998</v>
      </c>
      <c r="K2590" s="14">
        <v>25</v>
      </c>
      <c r="L2590" s="23">
        <v>5</v>
      </c>
    </row>
    <row r="2591" spans="5:12" ht="37.5" x14ac:dyDescent="0.3">
      <c r="E2591" s="3" t="s">
        <v>1218</v>
      </c>
      <c r="F2591" s="4"/>
      <c r="G2591" s="5">
        <v>21</v>
      </c>
      <c r="H2591" s="27">
        <v>9.5238095238099998</v>
      </c>
      <c r="I2591" s="14">
        <v>42.857142857143003</v>
      </c>
      <c r="J2591" s="14">
        <v>42.857142857143003</v>
      </c>
      <c r="K2591" s="14">
        <v>4.7619047619049999</v>
      </c>
      <c r="L2591" s="24">
        <v>0</v>
      </c>
    </row>
    <row r="2592" spans="5:12" ht="37.5" x14ac:dyDescent="0.3">
      <c r="E2592" s="3" t="s">
        <v>1219</v>
      </c>
      <c r="F2592" s="4"/>
      <c r="G2592" s="5">
        <v>20</v>
      </c>
      <c r="H2592" s="30">
        <v>0</v>
      </c>
      <c r="I2592" s="14">
        <v>40</v>
      </c>
      <c r="J2592" s="14">
        <v>35</v>
      </c>
      <c r="K2592" s="14">
        <v>20</v>
      </c>
      <c r="L2592" s="23">
        <v>5</v>
      </c>
    </row>
    <row r="2593" spans="2:14" ht="37.5" x14ac:dyDescent="0.3">
      <c r="E2593" s="3" t="s">
        <v>1220</v>
      </c>
      <c r="F2593" s="4"/>
      <c r="G2593" s="5">
        <v>9</v>
      </c>
      <c r="H2593" s="27">
        <v>11.111111111111001</v>
      </c>
      <c r="I2593" s="14">
        <v>77.777777777777999</v>
      </c>
      <c r="J2593" s="14">
        <v>11.111111111111001</v>
      </c>
      <c r="K2593" s="16">
        <v>0</v>
      </c>
      <c r="L2593" s="24">
        <v>0</v>
      </c>
    </row>
    <row r="2594" spans="2:14" ht="25" x14ac:dyDescent="0.3">
      <c r="E2594" s="52" t="s">
        <v>1221</v>
      </c>
      <c r="F2594" s="48"/>
      <c r="G2594" s="49">
        <v>0</v>
      </c>
      <c r="H2594" s="67">
        <v>0</v>
      </c>
      <c r="I2594" s="42">
        <v>0</v>
      </c>
      <c r="J2594" s="42">
        <v>0</v>
      </c>
      <c r="K2594" s="42">
        <v>0</v>
      </c>
      <c r="L2594" s="65">
        <v>0</v>
      </c>
    </row>
    <row r="2596" spans="2:14" x14ac:dyDescent="0.3">
      <c r="B2596" s="35" t="str">
        <f xml:space="preserve"> HYPERLINK("#'目次'!B45", "[39]")</f>
        <v>[39]</v>
      </c>
      <c r="C2596" s="25" t="s">
        <v>14</v>
      </c>
    </row>
    <row r="2599" spans="2:14" x14ac:dyDescent="0.3">
      <c r="C2599" s="25" t="s">
        <v>1224</v>
      </c>
    </row>
    <row r="2600" spans="2:14" ht="25" x14ac:dyDescent="0.3">
      <c r="E2600" s="95"/>
      <c r="F2600" s="96"/>
      <c r="G2600" s="37" t="s">
        <v>16</v>
      </c>
      <c r="H2600" s="41" t="s">
        <v>17</v>
      </c>
      <c r="I2600" s="18" t="s">
        <v>18</v>
      </c>
      <c r="J2600" s="18" t="s">
        <v>19</v>
      </c>
      <c r="K2600" s="18" t="s">
        <v>20</v>
      </c>
      <c r="L2600" s="18" t="s">
        <v>21</v>
      </c>
      <c r="M2600" s="18" t="s">
        <v>22</v>
      </c>
      <c r="N2600" s="34" t="s">
        <v>23</v>
      </c>
    </row>
    <row r="2601" spans="2:14" x14ac:dyDescent="0.3">
      <c r="E2601" s="97"/>
      <c r="F2601" s="98"/>
      <c r="G2601" s="40"/>
      <c r="H2601" s="36"/>
      <c r="I2601" s="19"/>
      <c r="J2601" s="19"/>
      <c r="K2601" s="19"/>
      <c r="L2601" s="19"/>
      <c r="M2601" s="19"/>
      <c r="N2601" s="39"/>
    </row>
    <row r="2602" spans="2:14" x14ac:dyDescent="0.3">
      <c r="E2602" s="54" t="s">
        <v>16</v>
      </c>
      <c r="F2602" s="50"/>
      <c r="G2602" s="38">
        <v>55336</v>
      </c>
      <c r="H2602" s="26">
        <v>18.472603729941</v>
      </c>
      <c r="I2602" s="26">
        <v>34.657365910076997</v>
      </c>
      <c r="J2602" s="26">
        <v>25.251192713603999</v>
      </c>
      <c r="K2602" s="26">
        <v>12.689749891570999</v>
      </c>
      <c r="L2602" s="26">
        <v>6.8562960821169998</v>
      </c>
      <c r="M2602" s="26">
        <v>1.626427642041</v>
      </c>
      <c r="N2602" s="60">
        <v>0.44636403064899999</v>
      </c>
    </row>
    <row r="2603" spans="2:14" ht="37.5" x14ac:dyDescent="0.3">
      <c r="E2603" s="3" t="s">
        <v>1225</v>
      </c>
      <c r="F2603" s="4"/>
      <c r="G2603" s="29">
        <v>7433</v>
      </c>
      <c r="H2603" s="55">
        <v>23.516749630027999</v>
      </c>
      <c r="I2603" s="22">
        <v>36.391766446925999</v>
      </c>
      <c r="J2603" s="22">
        <v>23.678191847168002</v>
      </c>
      <c r="K2603" s="22">
        <v>10.641732813131</v>
      </c>
      <c r="L2603" s="22">
        <v>4.641463742769</v>
      </c>
      <c r="M2603" s="22">
        <v>0.95519978474400002</v>
      </c>
      <c r="N2603" s="56">
        <v>0.17489573523499999</v>
      </c>
    </row>
    <row r="2604" spans="2:14" ht="37.5" x14ac:dyDescent="0.3">
      <c r="E2604" s="3" t="s">
        <v>1226</v>
      </c>
      <c r="F2604" s="4"/>
      <c r="G2604" s="5">
        <v>4659</v>
      </c>
      <c r="H2604" s="27">
        <v>19.167203262503001</v>
      </c>
      <c r="I2604" s="14">
        <v>38.763683193817997</v>
      </c>
      <c r="J2604" s="14">
        <v>23.932174286327999</v>
      </c>
      <c r="K2604" s="14">
        <v>12.234385061172</v>
      </c>
      <c r="L2604" s="14">
        <v>4.4859411890959997</v>
      </c>
      <c r="M2604" s="14">
        <v>1.180510839236</v>
      </c>
      <c r="N2604" s="23">
        <v>0.236102167847</v>
      </c>
    </row>
    <row r="2605" spans="2:14" ht="37.5" x14ac:dyDescent="0.3">
      <c r="E2605" s="3" t="s">
        <v>1227</v>
      </c>
      <c r="F2605" s="4"/>
      <c r="G2605" s="5">
        <v>4380</v>
      </c>
      <c r="H2605" s="27">
        <v>17.283105022830998</v>
      </c>
      <c r="I2605" s="14">
        <v>40.159817351598001</v>
      </c>
      <c r="J2605" s="14">
        <v>24.315068493150999</v>
      </c>
      <c r="K2605" s="14">
        <v>12.123287671232999</v>
      </c>
      <c r="L2605" s="14">
        <v>4.7260273972600002</v>
      </c>
      <c r="M2605" s="14">
        <v>1.301369863014</v>
      </c>
      <c r="N2605" s="23">
        <v>9.1324200913000003E-2</v>
      </c>
    </row>
    <row r="2606" spans="2:14" ht="37.5" x14ac:dyDescent="0.3">
      <c r="E2606" s="3" t="s">
        <v>1228</v>
      </c>
      <c r="F2606" s="4"/>
      <c r="G2606" s="5">
        <v>2247</v>
      </c>
      <c r="H2606" s="27">
        <v>17.979528259902001</v>
      </c>
      <c r="I2606" s="14">
        <v>38.139741878060001</v>
      </c>
      <c r="J2606" s="14">
        <v>22.652425456164</v>
      </c>
      <c r="K2606" s="14">
        <v>13.57365376057</v>
      </c>
      <c r="L2606" s="14">
        <v>5.8744993324430004</v>
      </c>
      <c r="M2606" s="14">
        <v>1.5576323987539999</v>
      </c>
      <c r="N2606" s="23">
        <v>0.22251891410800001</v>
      </c>
    </row>
    <row r="2607" spans="2:14" ht="37.5" x14ac:dyDescent="0.3">
      <c r="E2607" s="3" t="s">
        <v>1229</v>
      </c>
      <c r="F2607" s="4"/>
      <c r="G2607" s="5">
        <v>2374</v>
      </c>
      <c r="H2607" s="27">
        <v>17.818028643639</v>
      </c>
      <c r="I2607" s="14">
        <v>39.974726200505003</v>
      </c>
      <c r="J2607" s="14">
        <v>21.566975568659998</v>
      </c>
      <c r="K2607" s="14">
        <v>13.226621735467999</v>
      </c>
      <c r="L2607" s="14">
        <v>5.6866048862680003</v>
      </c>
      <c r="M2607" s="14">
        <v>1.558550968829</v>
      </c>
      <c r="N2607" s="23">
        <v>0.16849199663</v>
      </c>
    </row>
    <row r="2608" spans="2:14" ht="37.5" x14ac:dyDescent="0.3">
      <c r="E2608" s="3" t="s">
        <v>1230</v>
      </c>
      <c r="F2608" s="4"/>
      <c r="G2608" s="5">
        <v>1451</v>
      </c>
      <c r="H2608" s="27">
        <v>15.644383184011</v>
      </c>
      <c r="I2608" s="14">
        <v>36.181943487250003</v>
      </c>
      <c r="J2608" s="14">
        <v>22.949689869056002</v>
      </c>
      <c r="K2608" s="14">
        <v>14.197105444521</v>
      </c>
      <c r="L2608" s="14">
        <v>9.0971743625089996</v>
      </c>
      <c r="M2608" s="14">
        <v>1.860785665059</v>
      </c>
      <c r="N2608" s="23">
        <v>6.8917987594999994E-2</v>
      </c>
    </row>
    <row r="2609" spans="5:14" ht="25" x14ac:dyDescent="0.3">
      <c r="E2609" s="3" t="s">
        <v>1231</v>
      </c>
      <c r="F2609" s="4"/>
      <c r="G2609" s="5">
        <v>91</v>
      </c>
      <c r="H2609" s="27">
        <v>17.582417582418</v>
      </c>
      <c r="I2609" s="14">
        <v>24.175824175824001</v>
      </c>
      <c r="J2609" s="14">
        <v>18.681318681318999</v>
      </c>
      <c r="K2609" s="14">
        <v>18.681318681318999</v>
      </c>
      <c r="L2609" s="14">
        <v>16.483516483515999</v>
      </c>
      <c r="M2609" s="14">
        <v>4.3956043956039998</v>
      </c>
      <c r="N2609" s="24">
        <v>0</v>
      </c>
    </row>
    <row r="2610" spans="5:14" ht="37.5" x14ac:dyDescent="0.3">
      <c r="E2610" s="3" t="s">
        <v>1232</v>
      </c>
      <c r="F2610" s="4"/>
      <c r="G2610" s="5">
        <v>10325</v>
      </c>
      <c r="H2610" s="27">
        <v>22.09200968523</v>
      </c>
      <c r="I2610" s="14">
        <v>33.433414043584001</v>
      </c>
      <c r="J2610" s="14">
        <v>26.072639225182002</v>
      </c>
      <c r="K2610" s="14">
        <v>11.186440677966001</v>
      </c>
      <c r="L2610" s="14">
        <v>5.869249394673</v>
      </c>
      <c r="M2610" s="14">
        <v>1.133171912833</v>
      </c>
      <c r="N2610" s="23">
        <v>0.21307506053299999</v>
      </c>
    </row>
    <row r="2611" spans="5:14" ht="37.5" x14ac:dyDescent="0.3">
      <c r="E2611" s="3" t="s">
        <v>1233</v>
      </c>
      <c r="F2611" s="4"/>
      <c r="G2611" s="5">
        <v>6716</v>
      </c>
      <c r="H2611" s="27">
        <v>15.202501488982</v>
      </c>
      <c r="I2611" s="14">
        <v>32.995830851697001</v>
      </c>
      <c r="J2611" s="14">
        <v>30.047647409172001</v>
      </c>
      <c r="K2611" s="14">
        <v>13.103037522335001</v>
      </c>
      <c r="L2611" s="14">
        <v>6.9833234067900003</v>
      </c>
      <c r="M2611" s="14">
        <v>1.459201905896</v>
      </c>
      <c r="N2611" s="23">
        <v>0.20845741512800001</v>
      </c>
    </row>
    <row r="2612" spans="5:14" ht="37.5" x14ac:dyDescent="0.3">
      <c r="E2612" s="3" t="s">
        <v>1234</v>
      </c>
      <c r="F2612" s="4"/>
      <c r="G2612" s="5">
        <v>4536</v>
      </c>
      <c r="H2612" s="27">
        <v>14.726631393298</v>
      </c>
      <c r="I2612" s="14">
        <v>31.150793650794</v>
      </c>
      <c r="J2612" s="14">
        <v>27.689594356261001</v>
      </c>
      <c r="K2612" s="14">
        <v>14.991181657847999</v>
      </c>
      <c r="L2612" s="14">
        <v>9.1269841269840004</v>
      </c>
      <c r="M2612" s="14">
        <v>2.0502645502650001</v>
      </c>
      <c r="N2612" s="23">
        <v>0.26455026455000002</v>
      </c>
    </row>
    <row r="2613" spans="5:14" ht="37.5" x14ac:dyDescent="0.3">
      <c r="E2613" s="3" t="s">
        <v>1235</v>
      </c>
      <c r="F2613" s="4"/>
      <c r="G2613" s="5">
        <v>2245</v>
      </c>
      <c r="H2613" s="27">
        <v>12.962138084633001</v>
      </c>
      <c r="I2613" s="14">
        <v>28.908685968819999</v>
      </c>
      <c r="J2613" s="14">
        <v>28.463251670379002</v>
      </c>
      <c r="K2613" s="14">
        <v>16.971046770600999</v>
      </c>
      <c r="L2613" s="14">
        <v>10.779510022272</v>
      </c>
      <c r="M2613" s="14">
        <v>1.6035634743880001</v>
      </c>
      <c r="N2613" s="23">
        <v>0.31180400890900001</v>
      </c>
    </row>
    <row r="2614" spans="5:14" ht="37.5" x14ac:dyDescent="0.3">
      <c r="E2614" s="3" t="s">
        <v>1236</v>
      </c>
      <c r="F2614" s="4"/>
      <c r="G2614" s="5">
        <v>1674</v>
      </c>
      <c r="H2614" s="27">
        <v>13.620071684588</v>
      </c>
      <c r="I2614" s="14">
        <v>28.554360812424999</v>
      </c>
      <c r="J2614" s="14">
        <v>25.686977299881001</v>
      </c>
      <c r="K2614" s="14">
        <v>17.204301075269001</v>
      </c>
      <c r="L2614" s="14">
        <v>12.962962962962999</v>
      </c>
      <c r="M2614" s="14">
        <v>1.7323775388289999</v>
      </c>
      <c r="N2614" s="23">
        <v>0.238948626045</v>
      </c>
    </row>
    <row r="2615" spans="5:14" ht="37.5" x14ac:dyDescent="0.3">
      <c r="E2615" s="3" t="s">
        <v>1237</v>
      </c>
      <c r="F2615" s="4"/>
      <c r="G2615" s="5">
        <v>850</v>
      </c>
      <c r="H2615" s="27">
        <v>11.647058823528999</v>
      </c>
      <c r="I2615" s="14">
        <v>26</v>
      </c>
      <c r="J2615" s="14">
        <v>26</v>
      </c>
      <c r="K2615" s="14">
        <v>17.764705882352999</v>
      </c>
      <c r="L2615" s="14">
        <v>16.705882352941</v>
      </c>
      <c r="M2615" s="14">
        <v>1.5294117647059999</v>
      </c>
      <c r="N2615" s="23">
        <v>0.35294117647099998</v>
      </c>
    </row>
    <row r="2616" spans="5:14" ht="25" x14ac:dyDescent="0.3">
      <c r="E2616" s="3" t="s">
        <v>1238</v>
      </c>
      <c r="F2616" s="4"/>
      <c r="G2616" s="5">
        <v>43</v>
      </c>
      <c r="H2616" s="27">
        <v>16.279069767442</v>
      </c>
      <c r="I2616" s="14">
        <v>23.255813953488001</v>
      </c>
      <c r="J2616" s="14">
        <v>11.627906976744001</v>
      </c>
      <c r="K2616" s="14">
        <v>18.604651162791001</v>
      </c>
      <c r="L2616" s="14">
        <v>27.906976744186</v>
      </c>
      <c r="M2616" s="16">
        <v>0</v>
      </c>
      <c r="N2616" s="23">
        <v>2.3255813953489999</v>
      </c>
    </row>
    <row r="2617" spans="5:14" ht="37.5" x14ac:dyDescent="0.3">
      <c r="E2617" s="3" t="s">
        <v>1239</v>
      </c>
      <c r="F2617" s="4"/>
      <c r="G2617" s="5">
        <v>128</v>
      </c>
      <c r="H2617" s="27">
        <v>8.59375</v>
      </c>
      <c r="I2617" s="14">
        <v>23.4375</v>
      </c>
      <c r="J2617" s="14">
        <v>25.78125</v>
      </c>
      <c r="K2617" s="14">
        <v>16.40625</v>
      </c>
      <c r="L2617" s="14">
        <v>17.1875</v>
      </c>
      <c r="M2617" s="14">
        <v>6.25</v>
      </c>
      <c r="N2617" s="23">
        <v>2.34375</v>
      </c>
    </row>
    <row r="2618" spans="5:14" ht="37.5" x14ac:dyDescent="0.3">
      <c r="E2618" s="3" t="s">
        <v>1240</v>
      </c>
      <c r="F2618" s="4"/>
      <c r="G2618" s="5">
        <v>85</v>
      </c>
      <c r="H2618" s="27">
        <v>14.117647058824</v>
      </c>
      <c r="I2618" s="14">
        <v>30.588235294118</v>
      </c>
      <c r="J2618" s="14">
        <v>22.352941176470999</v>
      </c>
      <c r="K2618" s="14">
        <v>10.588235294118</v>
      </c>
      <c r="L2618" s="14">
        <v>14.117647058824</v>
      </c>
      <c r="M2618" s="14">
        <v>5.8823529411760003</v>
      </c>
      <c r="N2618" s="23">
        <v>2.352941176471</v>
      </c>
    </row>
    <row r="2619" spans="5:14" ht="37.5" x14ac:dyDescent="0.3">
      <c r="E2619" s="3" t="s">
        <v>1241</v>
      </c>
      <c r="F2619" s="4"/>
      <c r="G2619" s="5">
        <v>57</v>
      </c>
      <c r="H2619" s="27">
        <v>10.526315789473999</v>
      </c>
      <c r="I2619" s="14">
        <v>19.298245614035</v>
      </c>
      <c r="J2619" s="14">
        <v>36.842105263157997</v>
      </c>
      <c r="K2619" s="14">
        <v>14.035087719298</v>
      </c>
      <c r="L2619" s="14">
        <v>14.035087719298</v>
      </c>
      <c r="M2619" s="14">
        <v>3.508771929825</v>
      </c>
      <c r="N2619" s="23">
        <v>1.7543859649119999</v>
      </c>
    </row>
    <row r="2620" spans="5:14" ht="37.5" x14ac:dyDescent="0.3">
      <c r="E2620" s="3" t="s">
        <v>1242</v>
      </c>
      <c r="F2620" s="4"/>
      <c r="G2620" s="5">
        <v>39</v>
      </c>
      <c r="H2620" s="27">
        <v>15.384615384615</v>
      </c>
      <c r="I2620" s="14">
        <v>20.512820512821001</v>
      </c>
      <c r="J2620" s="14">
        <v>25.641025641026001</v>
      </c>
      <c r="K2620" s="14">
        <v>12.820512820513001</v>
      </c>
      <c r="L2620" s="14">
        <v>17.948717948717999</v>
      </c>
      <c r="M2620" s="14">
        <v>2.564102564103</v>
      </c>
      <c r="N2620" s="23">
        <v>5.1282051282049999</v>
      </c>
    </row>
    <row r="2621" spans="5:14" ht="37.5" x14ac:dyDescent="0.3">
      <c r="E2621" s="3" t="s">
        <v>1243</v>
      </c>
      <c r="F2621" s="4"/>
      <c r="G2621" s="5">
        <v>25</v>
      </c>
      <c r="H2621" s="27">
        <v>12</v>
      </c>
      <c r="I2621" s="14">
        <v>28</v>
      </c>
      <c r="J2621" s="14">
        <v>36</v>
      </c>
      <c r="K2621" s="14">
        <v>8</v>
      </c>
      <c r="L2621" s="14">
        <v>8</v>
      </c>
      <c r="M2621" s="14">
        <v>4</v>
      </c>
      <c r="N2621" s="23">
        <v>4</v>
      </c>
    </row>
    <row r="2622" spans="5:14" ht="37.5" x14ac:dyDescent="0.3">
      <c r="E2622" s="3" t="s">
        <v>1244</v>
      </c>
      <c r="F2622" s="4"/>
      <c r="G2622" s="5">
        <v>17</v>
      </c>
      <c r="H2622" s="27">
        <v>5.8823529411760003</v>
      </c>
      <c r="I2622" s="14">
        <v>29.411764705882</v>
      </c>
      <c r="J2622" s="16">
        <v>0</v>
      </c>
      <c r="K2622" s="14">
        <v>11.764705882353001</v>
      </c>
      <c r="L2622" s="14">
        <v>47.058823529412003</v>
      </c>
      <c r="M2622" s="14">
        <v>5.8823529411760003</v>
      </c>
      <c r="N2622" s="24">
        <v>0</v>
      </c>
    </row>
    <row r="2623" spans="5:14" ht="25" x14ac:dyDescent="0.3">
      <c r="E2623" s="52" t="s">
        <v>1245</v>
      </c>
      <c r="F2623" s="48"/>
      <c r="G2623" s="49">
        <v>3</v>
      </c>
      <c r="H2623" s="67">
        <v>0</v>
      </c>
      <c r="I2623" s="45">
        <v>33.333333333333002</v>
      </c>
      <c r="J2623" s="42">
        <v>0</v>
      </c>
      <c r="K2623" s="45">
        <v>33.333333333333002</v>
      </c>
      <c r="L2623" s="45">
        <v>33.333333333333002</v>
      </c>
      <c r="M2623" s="42">
        <v>0</v>
      </c>
      <c r="N2623" s="65">
        <v>0</v>
      </c>
    </row>
    <row r="2625" spans="2:12" x14ac:dyDescent="0.3">
      <c r="B2625" s="35" t="str">
        <f xml:space="preserve"> HYPERLINK("#'目次'!B46", "[40]")</f>
        <v>[40]</v>
      </c>
      <c r="C2625" s="25" t="s">
        <v>54</v>
      </c>
    </row>
    <row r="2628" spans="2:12" x14ac:dyDescent="0.3">
      <c r="C2628" s="25" t="s">
        <v>1224</v>
      </c>
    </row>
    <row r="2629" spans="2:12" ht="37.5" x14ac:dyDescent="0.3">
      <c r="E2629" s="95"/>
      <c r="F2629" s="96"/>
      <c r="G2629" s="37" t="s">
        <v>16</v>
      </c>
      <c r="H2629" s="41" t="s">
        <v>55</v>
      </c>
      <c r="I2629" s="18" t="s">
        <v>56</v>
      </c>
      <c r="J2629" s="18" t="s">
        <v>57</v>
      </c>
      <c r="K2629" s="18" t="s">
        <v>58</v>
      </c>
      <c r="L2629" s="34" t="s">
        <v>59</v>
      </c>
    </row>
    <row r="2630" spans="2:12" x14ac:dyDescent="0.3">
      <c r="E2630" s="97"/>
      <c r="F2630" s="98"/>
      <c r="G2630" s="40"/>
      <c r="H2630" s="36"/>
      <c r="I2630" s="19"/>
      <c r="J2630" s="19"/>
      <c r="K2630" s="19"/>
      <c r="L2630" s="39"/>
    </row>
    <row r="2631" spans="2:12" x14ac:dyDescent="0.3">
      <c r="E2631" s="54" t="s">
        <v>16</v>
      </c>
      <c r="F2631" s="50"/>
      <c r="G2631" s="38">
        <v>55336</v>
      </c>
      <c r="H2631" s="26">
        <v>8.8658377909499997</v>
      </c>
      <c r="I2631" s="26">
        <v>44.387017493133001</v>
      </c>
      <c r="J2631" s="26">
        <v>31.339453520311999</v>
      </c>
      <c r="K2631" s="26">
        <v>11.094043660545999</v>
      </c>
      <c r="L2631" s="60">
        <v>4.3136475350590002</v>
      </c>
    </row>
    <row r="2632" spans="2:12" ht="37.5" x14ac:dyDescent="0.3">
      <c r="E2632" s="3" t="s">
        <v>1225</v>
      </c>
      <c r="F2632" s="4"/>
      <c r="G2632" s="29">
        <v>7433</v>
      </c>
      <c r="H2632" s="55">
        <v>4.7490918875289996</v>
      </c>
      <c r="I2632" s="22">
        <v>39.634064307815997</v>
      </c>
      <c r="J2632" s="22">
        <v>36.230324229786</v>
      </c>
      <c r="K2632" s="22">
        <v>17.059060944437</v>
      </c>
      <c r="L2632" s="56">
        <v>2.327458630432</v>
      </c>
    </row>
    <row r="2633" spans="2:12" ht="37.5" x14ac:dyDescent="0.3">
      <c r="E2633" s="3" t="s">
        <v>1226</v>
      </c>
      <c r="F2633" s="4"/>
      <c r="G2633" s="5">
        <v>4659</v>
      </c>
      <c r="H2633" s="27">
        <v>5.8166988624169997</v>
      </c>
      <c r="I2633" s="14">
        <v>42.476926379051001</v>
      </c>
      <c r="J2633" s="14">
        <v>36.638763683194</v>
      </c>
      <c r="K2633" s="14">
        <v>11.590470057952</v>
      </c>
      <c r="L2633" s="23">
        <v>3.4771410173859998</v>
      </c>
    </row>
    <row r="2634" spans="2:12" ht="37.5" x14ac:dyDescent="0.3">
      <c r="E2634" s="3" t="s">
        <v>1227</v>
      </c>
      <c r="F2634" s="4"/>
      <c r="G2634" s="5">
        <v>4380</v>
      </c>
      <c r="H2634" s="27">
        <v>6.4383561643840004</v>
      </c>
      <c r="I2634" s="14">
        <v>46.461187214612004</v>
      </c>
      <c r="J2634" s="14">
        <v>34.109589041096001</v>
      </c>
      <c r="K2634" s="14">
        <v>9.6803652968040002</v>
      </c>
      <c r="L2634" s="23">
        <v>3.3105022831049999</v>
      </c>
    </row>
    <row r="2635" spans="2:12" ht="37.5" x14ac:dyDescent="0.3">
      <c r="E2635" s="3" t="s">
        <v>1228</v>
      </c>
      <c r="F2635" s="4"/>
      <c r="G2635" s="5">
        <v>2247</v>
      </c>
      <c r="H2635" s="27">
        <v>8.4112149532709992</v>
      </c>
      <c r="I2635" s="14">
        <v>46.773475745437999</v>
      </c>
      <c r="J2635" s="14">
        <v>32.754784156653002</v>
      </c>
      <c r="K2635" s="14">
        <v>8.4557187360930008</v>
      </c>
      <c r="L2635" s="23">
        <v>3.604806408545</v>
      </c>
    </row>
    <row r="2636" spans="2:12" ht="37.5" x14ac:dyDescent="0.3">
      <c r="E2636" s="3" t="s">
        <v>1229</v>
      </c>
      <c r="F2636" s="4"/>
      <c r="G2636" s="5">
        <v>2374</v>
      </c>
      <c r="H2636" s="27">
        <v>8.6352148272960001</v>
      </c>
      <c r="I2636" s="14">
        <v>47.430497051389999</v>
      </c>
      <c r="J2636" s="14">
        <v>31.381634372366999</v>
      </c>
      <c r="K2636" s="14">
        <v>8.1297388374050001</v>
      </c>
      <c r="L2636" s="23">
        <v>4.4229149115419997</v>
      </c>
    </row>
    <row r="2637" spans="2:12" ht="37.5" x14ac:dyDescent="0.3">
      <c r="E2637" s="3" t="s">
        <v>1230</v>
      </c>
      <c r="F2637" s="4"/>
      <c r="G2637" s="5">
        <v>1451</v>
      </c>
      <c r="H2637" s="27">
        <v>12.680909717436</v>
      </c>
      <c r="I2637" s="14">
        <v>48.793935217091999</v>
      </c>
      <c r="J2637" s="14">
        <v>26.740179186768</v>
      </c>
      <c r="K2637" s="14">
        <v>7.2363886974499998</v>
      </c>
      <c r="L2637" s="23">
        <v>4.5485871812539997</v>
      </c>
    </row>
    <row r="2638" spans="2:12" ht="25" x14ac:dyDescent="0.3">
      <c r="E2638" s="3" t="s">
        <v>1231</v>
      </c>
      <c r="F2638" s="4"/>
      <c r="G2638" s="5">
        <v>91</v>
      </c>
      <c r="H2638" s="27">
        <v>15.384615384615</v>
      </c>
      <c r="I2638" s="14">
        <v>52.747252747253</v>
      </c>
      <c r="J2638" s="14">
        <v>14.285714285714</v>
      </c>
      <c r="K2638" s="14">
        <v>7.6923076923079998</v>
      </c>
      <c r="L2638" s="23">
        <v>9.8901098901100006</v>
      </c>
    </row>
    <row r="2639" spans="2:12" ht="37.5" x14ac:dyDescent="0.3">
      <c r="E2639" s="3" t="s">
        <v>1232</v>
      </c>
      <c r="F2639" s="4"/>
      <c r="G2639" s="5">
        <v>10325</v>
      </c>
      <c r="H2639" s="27">
        <v>6.7409200968520002</v>
      </c>
      <c r="I2639" s="14">
        <v>40.561743341403997</v>
      </c>
      <c r="J2639" s="14">
        <v>33.917675544794001</v>
      </c>
      <c r="K2639" s="14">
        <v>15.447941888620001</v>
      </c>
      <c r="L2639" s="23">
        <v>3.331719128329</v>
      </c>
    </row>
    <row r="2640" spans="2:12" ht="37.5" x14ac:dyDescent="0.3">
      <c r="E2640" s="3" t="s">
        <v>1233</v>
      </c>
      <c r="F2640" s="4"/>
      <c r="G2640" s="5">
        <v>6716</v>
      </c>
      <c r="H2640" s="27">
        <v>8.8892197736750003</v>
      </c>
      <c r="I2640" s="14">
        <v>49.389517569981997</v>
      </c>
      <c r="J2640" s="14">
        <v>29.407385348422</v>
      </c>
      <c r="K2640" s="14">
        <v>8.7701012507440002</v>
      </c>
      <c r="L2640" s="23">
        <v>3.5437760571769998</v>
      </c>
    </row>
    <row r="2641" spans="2:12" ht="37.5" x14ac:dyDescent="0.3">
      <c r="E2641" s="3" t="s">
        <v>1234</v>
      </c>
      <c r="F2641" s="4"/>
      <c r="G2641" s="5">
        <v>4536</v>
      </c>
      <c r="H2641" s="27">
        <v>12.147266313933001</v>
      </c>
      <c r="I2641" s="14">
        <v>50.683421516754997</v>
      </c>
      <c r="J2641" s="14">
        <v>25.551146384479999</v>
      </c>
      <c r="K2641" s="14">
        <v>7.1649029982360002</v>
      </c>
      <c r="L2641" s="23">
        <v>4.4532627865960004</v>
      </c>
    </row>
    <row r="2642" spans="2:12" ht="37.5" x14ac:dyDescent="0.3">
      <c r="E2642" s="3" t="s">
        <v>1235</v>
      </c>
      <c r="F2642" s="4"/>
      <c r="G2642" s="5">
        <v>2245</v>
      </c>
      <c r="H2642" s="27">
        <v>16.703786191536999</v>
      </c>
      <c r="I2642" s="14">
        <v>50.690423162583997</v>
      </c>
      <c r="J2642" s="14">
        <v>22.850779510022001</v>
      </c>
      <c r="K2642" s="14">
        <v>5.2561247216040003</v>
      </c>
      <c r="L2642" s="23">
        <v>4.4988864142539997</v>
      </c>
    </row>
    <row r="2643" spans="2:12" ht="37.5" x14ac:dyDescent="0.3">
      <c r="E2643" s="3" t="s">
        <v>1236</v>
      </c>
      <c r="F2643" s="4"/>
      <c r="G2643" s="5">
        <v>1674</v>
      </c>
      <c r="H2643" s="27">
        <v>17.562724014337</v>
      </c>
      <c r="I2643" s="14">
        <v>49.402628434885997</v>
      </c>
      <c r="J2643" s="14">
        <v>22.341696535244999</v>
      </c>
      <c r="K2643" s="14">
        <v>4.9581839904420004</v>
      </c>
      <c r="L2643" s="23">
        <v>5.73476702509</v>
      </c>
    </row>
    <row r="2644" spans="2:12" ht="37.5" x14ac:dyDescent="0.3">
      <c r="E2644" s="3" t="s">
        <v>1237</v>
      </c>
      <c r="F2644" s="4"/>
      <c r="G2644" s="5">
        <v>850</v>
      </c>
      <c r="H2644" s="27">
        <v>27.176470588234999</v>
      </c>
      <c r="I2644" s="14">
        <v>45.294117647058997</v>
      </c>
      <c r="J2644" s="14">
        <v>19.294117647059</v>
      </c>
      <c r="K2644" s="14">
        <v>3.0588235294119999</v>
      </c>
      <c r="L2644" s="23">
        <v>5.1764705882350004</v>
      </c>
    </row>
    <row r="2645" spans="2:12" ht="25" x14ac:dyDescent="0.3">
      <c r="E2645" s="3" t="s">
        <v>1238</v>
      </c>
      <c r="F2645" s="4"/>
      <c r="G2645" s="5">
        <v>43</v>
      </c>
      <c r="H2645" s="27">
        <v>34.883720930232997</v>
      </c>
      <c r="I2645" s="14">
        <v>30.232558139535001</v>
      </c>
      <c r="J2645" s="14">
        <v>20.930232558139998</v>
      </c>
      <c r="K2645" s="16">
        <v>0</v>
      </c>
      <c r="L2645" s="23">
        <v>13.953488372093</v>
      </c>
    </row>
    <row r="2646" spans="2:12" ht="37.5" x14ac:dyDescent="0.3">
      <c r="E2646" s="3" t="s">
        <v>1239</v>
      </c>
      <c r="F2646" s="4"/>
      <c r="G2646" s="5">
        <v>128</v>
      </c>
      <c r="H2646" s="27">
        <v>19.53125</v>
      </c>
      <c r="I2646" s="14">
        <v>36.71875</v>
      </c>
      <c r="J2646" s="14">
        <v>28.125</v>
      </c>
      <c r="K2646" s="14">
        <v>3.125</v>
      </c>
      <c r="L2646" s="23">
        <v>12.5</v>
      </c>
    </row>
    <row r="2647" spans="2:12" ht="37.5" x14ac:dyDescent="0.3">
      <c r="E2647" s="3" t="s">
        <v>1240</v>
      </c>
      <c r="F2647" s="4"/>
      <c r="G2647" s="5">
        <v>85</v>
      </c>
      <c r="H2647" s="27">
        <v>17.647058823529001</v>
      </c>
      <c r="I2647" s="14">
        <v>40</v>
      </c>
      <c r="J2647" s="14">
        <v>22.352941176470999</v>
      </c>
      <c r="K2647" s="14">
        <v>4.7058823529409999</v>
      </c>
      <c r="L2647" s="23">
        <v>15.294117647059</v>
      </c>
    </row>
    <row r="2648" spans="2:12" ht="37.5" x14ac:dyDescent="0.3">
      <c r="E2648" s="3" t="s">
        <v>1241</v>
      </c>
      <c r="F2648" s="4"/>
      <c r="G2648" s="5">
        <v>57</v>
      </c>
      <c r="H2648" s="27">
        <v>15.789473684211</v>
      </c>
      <c r="I2648" s="14">
        <v>50.877192982456002</v>
      </c>
      <c r="J2648" s="14">
        <v>15.789473684211</v>
      </c>
      <c r="K2648" s="14">
        <v>3.508771929825</v>
      </c>
      <c r="L2648" s="23">
        <v>14.035087719298</v>
      </c>
    </row>
    <row r="2649" spans="2:12" ht="37.5" x14ac:dyDescent="0.3">
      <c r="E2649" s="3" t="s">
        <v>1242</v>
      </c>
      <c r="F2649" s="4"/>
      <c r="G2649" s="5">
        <v>39</v>
      </c>
      <c r="H2649" s="27">
        <v>20.512820512821001</v>
      </c>
      <c r="I2649" s="14">
        <v>41.025641025641001</v>
      </c>
      <c r="J2649" s="14">
        <v>15.384615384615</v>
      </c>
      <c r="K2649" s="14">
        <v>2.564102564103</v>
      </c>
      <c r="L2649" s="23">
        <v>20.512820512821001</v>
      </c>
    </row>
    <row r="2650" spans="2:12" ht="37.5" x14ac:dyDescent="0.3">
      <c r="E2650" s="3" t="s">
        <v>1243</v>
      </c>
      <c r="F2650" s="4"/>
      <c r="G2650" s="5">
        <v>25</v>
      </c>
      <c r="H2650" s="27">
        <v>24</v>
      </c>
      <c r="I2650" s="14">
        <v>44</v>
      </c>
      <c r="J2650" s="14">
        <v>20</v>
      </c>
      <c r="K2650" s="16">
        <v>0</v>
      </c>
      <c r="L2650" s="23">
        <v>12</v>
      </c>
    </row>
    <row r="2651" spans="2:12" ht="37.5" x14ac:dyDescent="0.3">
      <c r="E2651" s="3" t="s">
        <v>1244</v>
      </c>
      <c r="F2651" s="4"/>
      <c r="G2651" s="5">
        <v>17</v>
      </c>
      <c r="H2651" s="27">
        <v>29.411764705882</v>
      </c>
      <c r="I2651" s="14">
        <v>35.294117647058997</v>
      </c>
      <c r="J2651" s="14">
        <v>11.764705882353001</v>
      </c>
      <c r="K2651" s="16">
        <v>0</v>
      </c>
      <c r="L2651" s="23">
        <v>23.529411764706001</v>
      </c>
    </row>
    <row r="2652" spans="2:12" ht="25" x14ac:dyDescent="0.3">
      <c r="E2652" s="52" t="s">
        <v>1245</v>
      </c>
      <c r="F2652" s="48"/>
      <c r="G2652" s="49">
        <v>3</v>
      </c>
      <c r="H2652" s="70">
        <v>33.333333333333002</v>
      </c>
      <c r="I2652" s="45">
        <v>33.333333333333002</v>
      </c>
      <c r="J2652" s="42">
        <v>0</v>
      </c>
      <c r="K2652" s="42">
        <v>0</v>
      </c>
      <c r="L2652" s="74">
        <v>33.333333333333002</v>
      </c>
    </row>
    <row r="2654" spans="2:12" x14ac:dyDescent="0.3">
      <c r="B2654" s="35" t="str">
        <f xml:space="preserve"> HYPERLINK("#'目次'!B47", "[41]")</f>
        <v>[41]</v>
      </c>
      <c r="C2654" s="25" t="s">
        <v>14</v>
      </c>
    </row>
    <row r="2657" spans="3:14" x14ac:dyDescent="0.3">
      <c r="C2657" s="25" t="s">
        <v>1248</v>
      </c>
    </row>
    <row r="2658" spans="3:14" ht="25" x14ac:dyDescent="0.3">
      <c r="E2658" s="95"/>
      <c r="F2658" s="96"/>
      <c r="G2658" s="37" t="s">
        <v>16</v>
      </c>
      <c r="H2658" s="41" t="s">
        <v>17</v>
      </c>
      <c r="I2658" s="18" t="s">
        <v>18</v>
      </c>
      <c r="J2658" s="18" t="s">
        <v>19</v>
      </c>
      <c r="K2658" s="18" t="s">
        <v>20</v>
      </c>
      <c r="L2658" s="18" t="s">
        <v>21</v>
      </c>
      <c r="M2658" s="18" t="s">
        <v>22</v>
      </c>
      <c r="N2658" s="34" t="s">
        <v>23</v>
      </c>
    </row>
    <row r="2659" spans="3:14" x14ac:dyDescent="0.3">
      <c r="E2659" s="97"/>
      <c r="F2659" s="98"/>
      <c r="G2659" s="40"/>
      <c r="H2659" s="36"/>
      <c r="I2659" s="19"/>
      <c r="J2659" s="19"/>
      <c r="K2659" s="19"/>
      <c r="L2659" s="19"/>
      <c r="M2659" s="19"/>
      <c r="N2659" s="39"/>
    </row>
    <row r="2660" spans="3:14" x14ac:dyDescent="0.3">
      <c r="E2660" s="54" t="s">
        <v>16</v>
      </c>
      <c r="F2660" s="50"/>
      <c r="G2660" s="38">
        <v>55336</v>
      </c>
      <c r="H2660" s="26">
        <v>18.472603729941</v>
      </c>
      <c r="I2660" s="26">
        <v>34.657365910076997</v>
      </c>
      <c r="J2660" s="26">
        <v>25.251192713603999</v>
      </c>
      <c r="K2660" s="26">
        <v>12.689749891570999</v>
      </c>
      <c r="L2660" s="26">
        <v>6.8562960821169998</v>
      </c>
      <c r="M2660" s="26">
        <v>1.626427642041</v>
      </c>
      <c r="N2660" s="60">
        <v>0.44636403064899999</v>
      </c>
    </row>
    <row r="2661" spans="3:14" ht="37.5" x14ac:dyDescent="0.3">
      <c r="E2661" s="3" t="s">
        <v>1249</v>
      </c>
      <c r="F2661" s="4"/>
      <c r="G2661" s="29">
        <v>259</v>
      </c>
      <c r="H2661" s="55">
        <v>14.671814671815</v>
      </c>
      <c r="I2661" s="22">
        <v>28.185328185328</v>
      </c>
      <c r="J2661" s="22">
        <v>27.027027027027</v>
      </c>
      <c r="K2661" s="22">
        <v>16.602316602317</v>
      </c>
      <c r="L2661" s="22">
        <v>12.741312741312999</v>
      </c>
      <c r="M2661" s="22">
        <v>0.77220077220100003</v>
      </c>
      <c r="N2661" s="72">
        <v>0</v>
      </c>
    </row>
    <row r="2662" spans="3:14" ht="37.5" x14ac:dyDescent="0.3">
      <c r="E2662" s="3" t="s">
        <v>1250</v>
      </c>
      <c r="F2662" s="4"/>
      <c r="G2662" s="5">
        <v>91</v>
      </c>
      <c r="H2662" s="27">
        <v>10.989010989011</v>
      </c>
      <c r="I2662" s="14">
        <v>31.868131868132</v>
      </c>
      <c r="J2662" s="14">
        <v>29.670329670329998</v>
      </c>
      <c r="K2662" s="14">
        <v>23.076923076922998</v>
      </c>
      <c r="L2662" s="14">
        <v>3.2967032967029999</v>
      </c>
      <c r="M2662" s="14">
        <v>1.098901098901</v>
      </c>
      <c r="N2662" s="24">
        <v>0</v>
      </c>
    </row>
    <row r="2663" spans="3:14" ht="37.5" x14ac:dyDescent="0.3">
      <c r="E2663" s="3" t="s">
        <v>1251</v>
      </c>
      <c r="F2663" s="4"/>
      <c r="G2663" s="5">
        <v>36</v>
      </c>
      <c r="H2663" s="27">
        <v>2.7777777777780002</v>
      </c>
      <c r="I2663" s="14">
        <v>30.555555555556001</v>
      </c>
      <c r="J2663" s="14">
        <v>33.333333333333002</v>
      </c>
      <c r="K2663" s="14">
        <v>22.222222222222001</v>
      </c>
      <c r="L2663" s="14">
        <v>8.333333333333</v>
      </c>
      <c r="M2663" s="14">
        <v>2.7777777777780002</v>
      </c>
      <c r="N2663" s="24">
        <v>0</v>
      </c>
    </row>
    <row r="2664" spans="3:14" ht="37.5" x14ac:dyDescent="0.3">
      <c r="E2664" s="3" t="s">
        <v>1252</v>
      </c>
      <c r="F2664" s="4"/>
      <c r="G2664" s="5">
        <v>17</v>
      </c>
      <c r="H2664" s="27">
        <v>17.647058823529001</v>
      </c>
      <c r="I2664" s="14">
        <v>17.647058823529001</v>
      </c>
      <c r="J2664" s="14">
        <v>41.176470588234999</v>
      </c>
      <c r="K2664" s="14">
        <v>11.764705882353001</v>
      </c>
      <c r="L2664" s="14">
        <v>11.764705882353001</v>
      </c>
      <c r="M2664" s="16">
        <v>0</v>
      </c>
      <c r="N2664" s="24">
        <v>0</v>
      </c>
    </row>
    <row r="2665" spans="3:14" ht="37.5" x14ac:dyDescent="0.3">
      <c r="E2665" s="3" t="s">
        <v>1253</v>
      </c>
      <c r="F2665" s="4"/>
      <c r="G2665" s="5">
        <v>9</v>
      </c>
      <c r="H2665" s="27">
        <v>22.222222222222001</v>
      </c>
      <c r="I2665" s="14">
        <v>22.222222222222001</v>
      </c>
      <c r="J2665" s="14">
        <v>33.333333333333002</v>
      </c>
      <c r="K2665" s="14">
        <v>11.111111111111001</v>
      </c>
      <c r="L2665" s="14">
        <v>11.111111111111001</v>
      </c>
      <c r="M2665" s="16">
        <v>0</v>
      </c>
      <c r="N2665" s="24">
        <v>0</v>
      </c>
    </row>
    <row r="2666" spans="3:14" ht="37.5" x14ac:dyDescent="0.3">
      <c r="E2666" s="3" t="s">
        <v>1254</v>
      </c>
      <c r="F2666" s="4"/>
      <c r="G2666" s="5">
        <v>8</v>
      </c>
      <c r="H2666" s="27">
        <v>25</v>
      </c>
      <c r="I2666" s="14">
        <v>12.5</v>
      </c>
      <c r="J2666" s="14">
        <v>50</v>
      </c>
      <c r="K2666" s="14">
        <v>12.5</v>
      </c>
      <c r="L2666" s="16">
        <v>0</v>
      </c>
      <c r="M2666" s="16">
        <v>0</v>
      </c>
      <c r="N2666" s="24">
        <v>0</v>
      </c>
    </row>
    <row r="2667" spans="3:14" ht="37.5" x14ac:dyDescent="0.3">
      <c r="E2667" s="3" t="s">
        <v>1255</v>
      </c>
      <c r="F2667" s="4"/>
      <c r="G2667" s="5">
        <v>4</v>
      </c>
      <c r="H2667" s="27">
        <v>25</v>
      </c>
      <c r="I2667" s="14">
        <v>25</v>
      </c>
      <c r="J2667" s="16">
        <v>0</v>
      </c>
      <c r="K2667" s="14">
        <v>25</v>
      </c>
      <c r="L2667" s="14">
        <v>25</v>
      </c>
      <c r="M2667" s="16">
        <v>0</v>
      </c>
      <c r="N2667" s="24">
        <v>0</v>
      </c>
    </row>
    <row r="2668" spans="3:14" ht="37.5" x14ac:dyDescent="0.3">
      <c r="E2668" s="3" t="s">
        <v>1256</v>
      </c>
      <c r="F2668" s="4"/>
      <c r="G2668" s="5">
        <v>1558</v>
      </c>
      <c r="H2668" s="27">
        <v>17.073170731706998</v>
      </c>
      <c r="I2668" s="14">
        <v>28.690629011553</v>
      </c>
      <c r="J2668" s="14">
        <v>29.910141206675</v>
      </c>
      <c r="K2668" s="14">
        <v>13.414634146340999</v>
      </c>
      <c r="L2668" s="14">
        <v>9.9486521181000001</v>
      </c>
      <c r="M2668" s="14">
        <v>0.77021822849800003</v>
      </c>
      <c r="N2668" s="23">
        <v>0.192554557125</v>
      </c>
    </row>
    <row r="2669" spans="3:14" ht="37.5" x14ac:dyDescent="0.3">
      <c r="E2669" s="3" t="s">
        <v>1257</v>
      </c>
      <c r="F2669" s="4"/>
      <c r="G2669" s="5">
        <v>731</v>
      </c>
      <c r="H2669" s="27">
        <v>11.354309165527001</v>
      </c>
      <c r="I2669" s="14">
        <v>27.359781121750999</v>
      </c>
      <c r="J2669" s="14">
        <v>31.326949384405001</v>
      </c>
      <c r="K2669" s="14">
        <v>17.099863201093999</v>
      </c>
      <c r="L2669" s="14">
        <v>11.764705882353001</v>
      </c>
      <c r="M2669" s="14">
        <v>1.0943912448699999</v>
      </c>
      <c r="N2669" s="24">
        <v>0</v>
      </c>
    </row>
    <row r="2670" spans="3:14" ht="37.5" x14ac:dyDescent="0.3">
      <c r="E2670" s="3" t="s">
        <v>1258</v>
      </c>
      <c r="F2670" s="4"/>
      <c r="G2670" s="5">
        <v>360</v>
      </c>
      <c r="H2670" s="27">
        <v>16.111111111111001</v>
      </c>
      <c r="I2670" s="14">
        <v>25.833333333333002</v>
      </c>
      <c r="J2670" s="14">
        <v>30.555555555556001</v>
      </c>
      <c r="K2670" s="14">
        <v>14.166666666667</v>
      </c>
      <c r="L2670" s="14">
        <v>11.944444444444001</v>
      </c>
      <c r="M2670" s="14">
        <v>1.1111111111109999</v>
      </c>
      <c r="N2670" s="23">
        <v>0.277777777778</v>
      </c>
    </row>
    <row r="2671" spans="3:14" ht="37.5" x14ac:dyDescent="0.3">
      <c r="E2671" s="3" t="s">
        <v>1259</v>
      </c>
      <c r="F2671" s="4"/>
      <c r="G2671" s="5">
        <v>196</v>
      </c>
      <c r="H2671" s="27">
        <v>13.775510204082</v>
      </c>
      <c r="I2671" s="14">
        <v>21.428571428571001</v>
      </c>
      <c r="J2671" s="14">
        <v>29.081632653061</v>
      </c>
      <c r="K2671" s="14">
        <v>21.938775510204</v>
      </c>
      <c r="L2671" s="14">
        <v>13.265306122448999</v>
      </c>
      <c r="M2671" s="14">
        <v>0.51020408163300002</v>
      </c>
      <c r="N2671" s="24">
        <v>0</v>
      </c>
    </row>
    <row r="2672" spans="3:14" ht="37.5" x14ac:dyDescent="0.3">
      <c r="E2672" s="3" t="s">
        <v>1260</v>
      </c>
      <c r="F2672" s="4"/>
      <c r="G2672" s="5">
        <v>143</v>
      </c>
      <c r="H2672" s="27">
        <v>13.286713286713001</v>
      </c>
      <c r="I2672" s="14">
        <v>29.370629370629</v>
      </c>
      <c r="J2672" s="14">
        <v>23.776223776224001</v>
      </c>
      <c r="K2672" s="14">
        <v>18.181818181817999</v>
      </c>
      <c r="L2672" s="14">
        <v>12.587412587413001</v>
      </c>
      <c r="M2672" s="14">
        <v>2.797202797203</v>
      </c>
      <c r="N2672" s="24">
        <v>0</v>
      </c>
    </row>
    <row r="2673" spans="5:14" ht="37.5" x14ac:dyDescent="0.3">
      <c r="E2673" s="3" t="s">
        <v>1261</v>
      </c>
      <c r="F2673" s="4"/>
      <c r="G2673" s="5">
        <v>80</v>
      </c>
      <c r="H2673" s="27">
        <v>16.25</v>
      </c>
      <c r="I2673" s="14">
        <v>23.75</v>
      </c>
      <c r="J2673" s="14">
        <v>18.75</v>
      </c>
      <c r="K2673" s="14">
        <v>23.75</v>
      </c>
      <c r="L2673" s="14">
        <v>16.25</v>
      </c>
      <c r="M2673" s="14">
        <v>1.25</v>
      </c>
      <c r="N2673" s="24">
        <v>0</v>
      </c>
    </row>
    <row r="2674" spans="5:14" ht="37.5" x14ac:dyDescent="0.3">
      <c r="E2674" s="3" t="s">
        <v>1262</v>
      </c>
      <c r="F2674" s="4"/>
      <c r="G2674" s="5">
        <v>6</v>
      </c>
      <c r="H2674" s="27">
        <v>16.666666666666998</v>
      </c>
      <c r="I2674" s="14">
        <v>50</v>
      </c>
      <c r="J2674" s="16">
        <v>0</v>
      </c>
      <c r="K2674" s="14">
        <v>16.666666666666998</v>
      </c>
      <c r="L2674" s="14">
        <v>16.666666666666998</v>
      </c>
      <c r="M2674" s="16">
        <v>0</v>
      </c>
      <c r="N2674" s="24">
        <v>0</v>
      </c>
    </row>
    <row r="2675" spans="5:14" ht="37.5" x14ac:dyDescent="0.3">
      <c r="E2675" s="3" t="s">
        <v>1263</v>
      </c>
      <c r="F2675" s="4"/>
      <c r="G2675" s="5">
        <v>2888</v>
      </c>
      <c r="H2675" s="27">
        <v>19.909972299168999</v>
      </c>
      <c r="I2675" s="14">
        <v>29.432132963989002</v>
      </c>
      <c r="J2675" s="14">
        <v>27.770083102493</v>
      </c>
      <c r="K2675" s="14">
        <v>14.854570637119</v>
      </c>
      <c r="L2675" s="14">
        <v>7.2368421052630003</v>
      </c>
      <c r="M2675" s="14">
        <v>0.72714681440399997</v>
      </c>
      <c r="N2675" s="23">
        <v>6.9252077561999997E-2</v>
      </c>
    </row>
    <row r="2676" spans="5:14" ht="37.5" x14ac:dyDescent="0.3">
      <c r="E2676" s="3" t="s">
        <v>1264</v>
      </c>
      <c r="F2676" s="4"/>
      <c r="G2676" s="5">
        <v>2030</v>
      </c>
      <c r="H2676" s="27">
        <v>16.15763546798</v>
      </c>
      <c r="I2676" s="14">
        <v>31.477832512315</v>
      </c>
      <c r="J2676" s="14">
        <v>28.325123152709001</v>
      </c>
      <c r="K2676" s="14">
        <v>15.024630541872</v>
      </c>
      <c r="L2676" s="14">
        <v>8.0788177339900002</v>
      </c>
      <c r="M2676" s="14">
        <v>0.88669950738900005</v>
      </c>
      <c r="N2676" s="23">
        <v>4.9261083743999998E-2</v>
      </c>
    </row>
    <row r="2677" spans="5:14" ht="37.5" x14ac:dyDescent="0.3">
      <c r="E2677" s="3" t="s">
        <v>1265</v>
      </c>
      <c r="F2677" s="4"/>
      <c r="G2677" s="5">
        <v>1490</v>
      </c>
      <c r="H2677" s="27">
        <v>15.369127516779001</v>
      </c>
      <c r="I2677" s="14">
        <v>31.409395973153998</v>
      </c>
      <c r="J2677" s="14">
        <v>25.973154362416</v>
      </c>
      <c r="K2677" s="14">
        <v>15.906040268456</v>
      </c>
      <c r="L2677" s="14">
        <v>9.6644295302009997</v>
      </c>
      <c r="M2677" s="14">
        <v>1.6107382550339999</v>
      </c>
      <c r="N2677" s="23">
        <v>6.7114093959999996E-2</v>
      </c>
    </row>
    <row r="2678" spans="5:14" ht="37.5" x14ac:dyDescent="0.3">
      <c r="E2678" s="3" t="s">
        <v>1266</v>
      </c>
      <c r="F2678" s="4"/>
      <c r="G2678" s="5">
        <v>850</v>
      </c>
      <c r="H2678" s="27">
        <v>14.941176470587999</v>
      </c>
      <c r="I2678" s="14">
        <v>29.058823529411999</v>
      </c>
      <c r="J2678" s="14">
        <v>26.470588235293999</v>
      </c>
      <c r="K2678" s="14">
        <v>18.235294117647001</v>
      </c>
      <c r="L2678" s="14">
        <v>9.0588235294120008</v>
      </c>
      <c r="M2678" s="14">
        <v>1.764705882353</v>
      </c>
      <c r="N2678" s="23">
        <v>0.47058823529400001</v>
      </c>
    </row>
    <row r="2679" spans="5:14" ht="37.5" x14ac:dyDescent="0.3">
      <c r="E2679" s="3" t="s">
        <v>1267</v>
      </c>
      <c r="F2679" s="4"/>
      <c r="G2679" s="5">
        <v>800</v>
      </c>
      <c r="H2679" s="27">
        <v>17</v>
      </c>
      <c r="I2679" s="14">
        <v>28.375</v>
      </c>
      <c r="J2679" s="14">
        <v>24.5</v>
      </c>
      <c r="K2679" s="14">
        <v>19</v>
      </c>
      <c r="L2679" s="14">
        <v>9.625</v>
      </c>
      <c r="M2679" s="14">
        <v>1.5</v>
      </c>
      <c r="N2679" s="24">
        <v>0</v>
      </c>
    </row>
    <row r="2680" spans="5:14" ht="37.5" x14ac:dyDescent="0.3">
      <c r="E2680" s="3" t="s">
        <v>1268</v>
      </c>
      <c r="F2680" s="4"/>
      <c r="G2680" s="5">
        <v>413</v>
      </c>
      <c r="H2680" s="27">
        <v>9.6852300242130003</v>
      </c>
      <c r="I2680" s="14">
        <v>30.266343825665999</v>
      </c>
      <c r="J2680" s="14">
        <v>27.845036319613001</v>
      </c>
      <c r="K2680" s="14">
        <v>15.254237288136</v>
      </c>
      <c r="L2680" s="14">
        <v>15.496368038741</v>
      </c>
      <c r="M2680" s="14">
        <v>1.452784503632</v>
      </c>
      <c r="N2680" s="24">
        <v>0</v>
      </c>
    </row>
    <row r="2681" spans="5:14" ht="37.5" x14ac:dyDescent="0.3">
      <c r="E2681" s="3" t="s">
        <v>1269</v>
      </c>
      <c r="F2681" s="4"/>
      <c r="G2681" s="5">
        <v>24</v>
      </c>
      <c r="H2681" s="27">
        <v>20.833333333333002</v>
      </c>
      <c r="I2681" s="14">
        <v>25</v>
      </c>
      <c r="J2681" s="14">
        <v>8.333333333333</v>
      </c>
      <c r="K2681" s="14">
        <v>25</v>
      </c>
      <c r="L2681" s="14">
        <v>20.833333333333002</v>
      </c>
      <c r="M2681" s="16">
        <v>0</v>
      </c>
      <c r="N2681" s="24">
        <v>0</v>
      </c>
    </row>
    <row r="2682" spans="5:14" ht="37.5" x14ac:dyDescent="0.3">
      <c r="E2682" s="3" t="s">
        <v>1270</v>
      </c>
      <c r="F2682" s="4"/>
      <c r="G2682" s="5">
        <v>4837</v>
      </c>
      <c r="H2682" s="27">
        <v>23.299565846598998</v>
      </c>
      <c r="I2682" s="14">
        <v>34.484184411826</v>
      </c>
      <c r="J2682" s="14">
        <v>24.643373992143999</v>
      </c>
      <c r="K2682" s="14">
        <v>11.163944593756</v>
      </c>
      <c r="L2682" s="14">
        <v>5.0857969815999997</v>
      </c>
      <c r="M2682" s="14">
        <v>1.157742402315</v>
      </c>
      <c r="N2682" s="23">
        <v>0.16539177175899999</v>
      </c>
    </row>
    <row r="2683" spans="5:14" ht="37.5" x14ac:dyDescent="0.3">
      <c r="E2683" s="3" t="s">
        <v>1271</v>
      </c>
      <c r="F2683" s="4"/>
      <c r="G2683" s="5">
        <v>3330</v>
      </c>
      <c r="H2683" s="27">
        <v>16.096096096096002</v>
      </c>
      <c r="I2683" s="14">
        <v>34.444444444444002</v>
      </c>
      <c r="J2683" s="14">
        <v>27.957957957958001</v>
      </c>
      <c r="K2683" s="14">
        <v>13.723723723724</v>
      </c>
      <c r="L2683" s="14">
        <v>5.9459459459459998</v>
      </c>
      <c r="M2683" s="14">
        <v>1.6516516516519999</v>
      </c>
      <c r="N2683" s="23">
        <v>0.18018018018000001</v>
      </c>
    </row>
    <row r="2684" spans="5:14" ht="37.5" x14ac:dyDescent="0.3">
      <c r="E2684" s="3" t="s">
        <v>1272</v>
      </c>
      <c r="F2684" s="4"/>
      <c r="G2684" s="5">
        <v>2713</v>
      </c>
      <c r="H2684" s="27">
        <v>15.591596019167</v>
      </c>
      <c r="I2684" s="14">
        <v>35.016586804276002</v>
      </c>
      <c r="J2684" s="14">
        <v>26.170291190564001</v>
      </c>
      <c r="K2684" s="14">
        <v>13.527460375967999</v>
      </c>
      <c r="L2684" s="14">
        <v>7.7405086619979997</v>
      </c>
      <c r="M2684" s="14">
        <v>1.6586804275710001</v>
      </c>
      <c r="N2684" s="23">
        <v>0.29487652045700002</v>
      </c>
    </row>
    <row r="2685" spans="5:14" ht="37.5" x14ac:dyDescent="0.3">
      <c r="E2685" s="3" t="s">
        <v>1273</v>
      </c>
      <c r="F2685" s="4"/>
      <c r="G2685" s="5">
        <v>1449</v>
      </c>
      <c r="H2685" s="27">
        <v>15.251897860593999</v>
      </c>
      <c r="I2685" s="14">
        <v>33.126293995859001</v>
      </c>
      <c r="J2685" s="14">
        <v>24.016563146997999</v>
      </c>
      <c r="K2685" s="14">
        <v>16.494133885438</v>
      </c>
      <c r="L2685" s="14">
        <v>9.7998619737750001</v>
      </c>
      <c r="M2685" s="14">
        <v>1.104209799862</v>
      </c>
      <c r="N2685" s="23">
        <v>0.207039337474</v>
      </c>
    </row>
    <row r="2686" spans="5:14" ht="37.5" x14ac:dyDescent="0.3">
      <c r="E2686" s="3" t="s">
        <v>1274</v>
      </c>
      <c r="F2686" s="4"/>
      <c r="G2686" s="5">
        <v>1332</v>
      </c>
      <c r="H2686" s="27">
        <v>15.840840840841</v>
      </c>
      <c r="I2686" s="14">
        <v>35.735735735736</v>
      </c>
      <c r="J2686" s="14">
        <v>21.471471471470998</v>
      </c>
      <c r="K2686" s="14">
        <v>15.690690690691</v>
      </c>
      <c r="L2686" s="14">
        <v>9.6846846846849992</v>
      </c>
      <c r="M2686" s="14">
        <v>1.276276276276</v>
      </c>
      <c r="N2686" s="23">
        <v>0.30030030029999999</v>
      </c>
    </row>
    <row r="2687" spans="5:14" ht="37.5" x14ac:dyDescent="0.3">
      <c r="E2687" s="3" t="s">
        <v>1275</v>
      </c>
      <c r="F2687" s="4"/>
      <c r="G2687" s="5">
        <v>769</v>
      </c>
      <c r="H2687" s="27">
        <v>14.694408322497001</v>
      </c>
      <c r="I2687" s="14">
        <v>31.079323797139001</v>
      </c>
      <c r="J2687" s="14">
        <v>22.886866059818001</v>
      </c>
      <c r="K2687" s="14">
        <v>15.864759427828</v>
      </c>
      <c r="L2687" s="14">
        <v>13.133940182054999</v>
      </c>
      <c r="M2687" s="14">
        <v>2.0806241872559998</v>
      </c>
      <c r="N2687" s="23">
        <v>0.26007802340699998</v>
      </c>
    </row>
    <row r="2688" spans="5:14" ht="37.5" x14ac:dyDescent="0.3">
      <c r="E2688" s="3" t="s">
        <v>1276</v>
      </c>
      <c r="F2688" s="4"/>
      <c r="G2688" s="5">
        <v>41</v>
      </c>
      <c r="H2688" s="27">
        <v>17.073170731706998</v>
      </c>
      <c r="I2688" s="14">
        <v>24.390243902439</v>
      </c>
      <c r="J2688" s="14">
        <v>19.512195121950999</v>
      </c>
      <c r="K2688" s="14">
        <v>14.634146341463</v>
      </c>
      <c r="L2688" s="14">
        <v>21.951219512194999</v>
      </c>
      <c r="M2688" s="14">
        <v>2.4390243902440001</v>
      </c>
      <c r="N2688" s="24">
        <v>0</v>
      </c>
    </row>
    <row r="2689" spans="5:14" ht="37.5" x14ac:dyDescent="0.3">
      <c r="E2689" s="3" t="s">
        <v>1277</v>
      </c>
      <c r="F2689" s="4"/>
      <c r="G2689" s="5">
        <v>5350</v>
      </c>
      <c r="H2689" s="27">
        <v>22.205607476636001</v>
      </c>
      <c r="I2689" s="14">
        <v>37.028037383178003</v>
      </c>
      <c r="J2689" s="14">
        <v>24.205607476636001</v>
      </c>
      <c r="K2689" s="14">
        <v>10.485981308411001</v>
      </c>
      <c r="L2689" s="14">
        <v>4.560747663551</v>
      </c>
      <c r="M2689" s="14">
        <v>1.3084112149530001</v>
      </c>
      <c r="N2689" s="23">
        <v>0.20560747663599999</v>
      </c>
    </row>
    <row r="2690" spans="5:14" ht="37.5" x14ac:dyDescent="0.3">
      <c r="E2690" s="3" t="s">
        <v>1278</v>
      </c>
      <c r="F2690" s="4"/>
      <c r="G2690" s="5">
        <v>3381</v>
      </c>
      <c r="H2690" s="27">
        <v>16.740609287192999</v>
      </c>
      <c r="I2690" s="14">
        <v>35.876959479443997</v>
      </c>
      <c r="J2690" s="14">
        <v>28.127772848269998</v>
      </c>
      <c r="K2690" s="14">
        <v>12.008281573499</v>
      </c>
      <c r="L2690" s="14">
        <v>5.2647145814850003</v>
      </c>
      <c r="M2690" s="14">
        <v>1.6858917480040001</v>
      </c>
      <c r="N2690" s="23">
        <v>0.29577048210599999</v>
      </c>
    </row>
    <row r="2691" spans="5:14" ht="37.5" x14ac:dyDescent="0.3">
      <c r="E2691" s="3" t="s">
        <v>1279</v>
      </c>
      <c r="F2691" s="4"/>
      <c r="G2691" s="5">
        <v>2891</v>
      </c>
      <c r="H2691" s="27">
        <v>14.700795572465999</v>
      </c>
      <c r="I2691" s="14">
        <v>36.250432376340001</v>
      </c>
      <c r="J2691" s="14">
        <v>26.530612244897998</v>
      </c>
      <c r="K2691" s="14">
        <v>14.285714285714</v>
      </c>
      <c r="L2691" s="14">
        <v>6.191629194051</v>
      </c>
      <c r="M2691" s="14">
        <v>1.8678657903839999</v>
      </c>
      <c r="N2691" s="23">
        <v>0.17295053614700001</v>
      </c>
    </row>
    <row r="2692" spans="5:14" ht="37.5" x14ac:dyDescent="0.3">
      <c r="E2692" s="3" t="s">
        <v>1280</v>
      </c>
      <c r="F2692" s="4"/>
      <c r="G2692" s="5">
        <v>1364</v>
      </c>
      <c r="H2692" s="27">
        <v>14.149560117302</v>
      </c>
      <c r="I2692" s="14">
        <v>34.017595307918</v>
      </c>
      <c r="J2692" s="14">
        <v>27.932551319647999</v>
      </c>
      <c r="K2692" s="14">
        <v>13.709677419355</v>
      </c>
      <c r="L2692" s="14">
        <v>7.6979472140759997</v>
      </c>
      <c r="M2692" s="14">
        <v>2.199413489736</v>
      </c>
      <c r="N2692" s="23">
        <v>0.29325513196500003</v>
      </c>
    </row>
    <row r="2693" spans="5:14" ht="37.5" x14ac:dyDescent="0.3">
      <c r="E2693" s="3" t="s">
        <v>1281</v>
      </c>
      <c r="F2693" s="4"/>
      <c r="G2693" s="5">
        <v>1126</v>
      </c>
      <c r="H2693" s="27">
        <v>15.275310834813</v>
      </c>
      <c r="I2693" s="14">
        <v>34.813499111901002</v>
      </c>
      <c r="J2693" s="14">
        <v>25.754884547069</v>
      </c>
      <c r="K2693" s="14">
        <v>12.788632326821</v>
      </c>
      <c r="L2693" s="14">
        <v>8.8809946714030001</v>
      </c>
      <c r="M2693" s="14">
        <v>2.3090586145650001</v>
      </c>
      <c r="N2693" s="23">
        <v>0.177619893428</v>
      </c>
    </row>
    <row r="2694" spans="5:14" ht="37.5" x14ac:dyDescent="0.3">
      <c r="E2694" s="3" t="s">
        <v>1282</v>
      </c>
      <c r="F2694" s="4"/>
      <c r="G2694" s="5">
        <v>707</v>
      </c>
      <c r="H2694" s="27">
        <v>14.285714285714</v>
      </c>
      <c r="I2694" s="14">
        <v>33.380480905233</v>
      </c>
      <c r="J2694" s="14">
        <v>22.913719943423001</v>
      </c>
      <c r="K2694" s="14">
        <v>15.558698727016001</v>
      </c>
      <c r="L2694" s="14">
        <v>11.881188118812</v>
      </c>
      <c r="M2694" s="14">
        <v>1.6973125884019999</v>
      </c>
      <c r="N2694" s="23">
        <v>0.2828854314</v>
      </c>
    </row>
    <row r="2695" spans="5:14" ht="37.5" x14ac:dyDescent="0.3">
      <c r="E2695" s="3" t="s">
        <v>1283</v>
      </c>
      <c r="F2695" s="4"/>
      <c r="G2695" s="5">
        <v>37</v>
      </c>
      <c r="H2695" s="27">
        <v>16.216216216216001</v>
      </c>
      <c r="I2695" s="14">
        <v>16.216216216216001</v>
      </c>
      <c r="J2695" s="14">
        <v>16.216216216216001</v>
      </c>
      <c r="K2695" s="14">
        <v>21.621621621622001</v>
      </c>
      <c r="L2695" s="14">
        <v>18.918918918919001</v>
      </c>
      <c r="M2695" s="14">
        <v>8.1081081081080004</v>
      </c>
      <c r="N2695" s="23">
        <v>2.7027027027030002</v>
      </c>
    </row>
    <row r="2696" spans="5:14" ht="37.5" x14ac:dyDescent="0.3">
      <c r="E2696" s="3" t="s">
        <v>1284</v>
      </c>
      <c r="F2696" s="4"/>
      <c r="G2696" s="5">
        <v>2210</v>
      </c>
      <c r="H2696" s="27">
        <v>26.380090497737999</v>
      </c>
      <c r="I2696" s="14">
        <v>39.230769230768999</v>
      </c>
      <c r="J2696" s="14">
        <v>22.895927601810001</v>
      </c>
      <c r="K2696" s="14">
        <v>6.561085972851</v>
      </c>
      <c r="L2696" s="14">
        <v>3.122171945701</v>
      </c>
      <c r="M2696" s="14">
        <v>1.402714932127</v>
      </c>
      <c r="N2696" s="23">
        <v>0.407239819005</v>
      </c>
    </row>
    <row r="2697" spans="5:14" ht="37.5" x14ac:dyDescent="0.3">
      <c r="E2697" s="3" t="s">
        <v>1285</v>
      </c>
      <c r="F2697" s="4"/>
      <c r="G2697" s="5">
        <v>1408</v>
      </c>
      <c r="H2697" s="27">
        <v>20.241477272727</v>
      </c>
      <c r="I2697" s="14">
        <v>43.252840909090999</v>
      </c>
      <c r="J2697" s="14">
        <v>23.082386363636001</v>
      </c>
      <c r="K2697" s="14">
        <v>8.0965909090910007</v>
      </c>
      <c r="L2697" s="14">
        <v>3.7642045454550002</v>
      </c>
      <c r="M2697" s="14">
        <v>1.065340909091</v>
      </c>
      <c r="N2697" s="23">
        <v>0.49715909090900001</v>
      </c>
    </row>
    <row r="2698" spans="5:14" ht="37.5" x14ac:dyDescent="0.3">
      <c r="E2698" s="3" t="s">
        <v>1286</v>
      </c>
      <c r="F2698" s="4"/>
      <c r="G2698" s="5">
        <v>1121</v>
      </c>
      <c r="H2698" s="27">
        <v>19.268510258698001</v>
      </c>
      <c r="I2698" s="14">
        <v>41.302408563782002</v>
      </c>
      <c r="J2698" s="14">
        <v>24.710080285459</v>
      </c>
      <c r="K2698" s="14">
        <v>9.4558429973239999</v>
      </c>
      <c r="L2698" s="14">
        <v>3.657448706512</v>
      </c>
      <c r="M2698" s="14">
        <v>1.516503122212</v>
      </c>
      <c r="N2698" s="23">
        <v>8.9206066011999999E-2</v>
      </c>
    </row>
    <row r="2699" spans="5:14" ht="37.5" x14ac:dyDescent="0.3">
      <c r="E2699" s="3" t="s">
        <v>1287</v>
      </c>
      <c r="F2699" s="4"/>
      <c r="G2699" s="5">
        <v>490</v>
      </c>
      <c r="H2699" s="27">
        <v>16.938775510204</v>
      </c>
      <c r="I2699" s="14">
        <v>43.061224489795997</v>
      </c>
      <c r="J2699" s="14">
        <v>23.061224489796</v>
      </c>
      <c r="K2699" s="14">
        <v>10.408163265305999</v>
      </c>
      <c r="L2699" s="14">
        <v>4.6938775510199999</v>
      </c>
      <c r="M2699" s="14">
        <v>1.4285714285710001</v>
      </c>
      <c r="N2699" s="23">
        <v>0.408163265306</v>
      </c>
    </row>
    <row r="2700" spans="5:14" ht="37.5" x14ac:dyDescent="0.3">
      <c r="E2700" s="3" t="s">
        <v>1288</v>
      </c>
      <c r="F2700" s="4"/>
      <c r="G2700" s="5">
        <v>493</v>
      </c>
      <c r="H2700" s="27">
        <v>16.227180527382998</v>
      </c>
      <c r="I2700" s="14">
        <v>43.002028397566001</v>
      </c>
      <c r="J2700" s="14">
        <v>22.515212981744</v>
      </c>
      <c r="K2700" s="14">
        <v>11.359026369167999</v>
      </c>
      <c r="L2700" s="14">
        <v>4.8681541582149999</v>
      </c>
      <c r="M2700" s="14">
        <v>1.4198782961459999</v>
      </c>
      <c r="N2700" s="23">
        <v>0.60851926977699999</v>
      </c>
    </row>
    <row r="2701" spans="5:14" ht="37.5" x14ac:dyDescent="0.3">
      <c r="E2701" s="3" t="s">
        <v>1289</v>
      </c>
      <c r="F2701" s="4"/>
      <c r="G2701" s="5">
        <v>257</v>
      </c>
      <c r="H2701" s="27">
        <v>18.287937743191002</v>
      </c>
      <c r="I2701" s="14">
        <v>34.630350194553003</v>
      </c>
      <c r="J2701" s="14">
        <v>25.291828793773998</v>
      </c>
      <c r="K2701" s="14">
        <v>13.229571984435999</v>
      </c>
      <c r="L2701" s="14">
        <v>7.0038910505840004</v>
      </c>
      <c r="M2701" s="14">
        <v>1.556420233463</v>
      </c>
      <c r="N2701" s="24">
        <v>0</v>
      </c>
    </row>
    <row r="2702" spans="5:14" ht="37.5" x14ac:dyDescent="0.3">
      <c r="E2702" s="3" t="s">
        <v>1290</v>
      </c>
      <c r="F2702" s="4"/>
      <c r="G2702" s="5">
        <v>17</v>
      </c>
      <c r="H2702" s="27">
        <v>11.764705882353001</v>
      </c>
      <c r="I2702" s="14">
        <v>23.529411764706001</v>
      </c>
      <c r="J2702" s="14">
        <v>29.411764705882</v>
      </c>
      <c r="K2702" s="14">
        <v>23.529411764706001</v>
      </c>
      <c r="L2702" s="14">
        <v>11.764705882353001</v>
      </c>
      <c r="M2702" s="16">
        <v>0</v>
      </c>
      <c r="N2702" s="24">
        <v>0</v>
      </c>
    </row>
    <row r="2703" spans="5:14" ht="37.5" x14ac:dyDescent="0.3">
      <c r="E2703" s="3" t="s">
        <v>1291</v>
      </c>
      <c r="F2703" s="4"/>
      <c r="G2703" s="5">
        <v>698</v>
      </c>
      <c r="H2703" s="27">
        <v>33.524355300860002</v>
      </c>
      <c r="I2703" s="14">
        <v>37.822349570200998</v>
      </c>
      <c r="J2703" s="14">
        <v>20.343839541546998</v>
      </c>
      <c r="K2703" s="14">
        <v>5.0143266475640003</v>
      </c>
      <c r="L2703" s="14">
        <v>2.1489971346700001</v>
      </c>
      <c r="M2703" s="14">
        <v>0.57306590257900003</v>
      </c>
      <c r="N2703" s="23">
        <v>0.57306590257900003</v>
      </c>
    </row>
    <row r="2704" spans="5:14" ht="37.5" x14ac:dyDescent="0.3">
      <c r="E2704" s="3" t="s">
        <v>1292</v>
      </c>
      <c r="F2704" s="4"/>
      <c r="G2704" s="5">
        <v>433</v>
      </c>
      <c r="H2704" s="27">
        <v>23.556581986143001</v>
      </c>
      <c r="I2704" s="14">
        <v>42.956120092379003</v>
      </c>
      <c r="J2704" s="14">
        <v>24.711316397229002</v>
      </c>
      <c r="K2704" s="14">
        <v>5.54272517321</v>
      </c>
      <c r="L2704" s="14">
        <v>1.847575057737</v>
      </c>
      <c r="M2704" s="14">
        <v>0.92378752886799997</v>
      </c>
      <c r="N2704" s="23">
        <v>0.46189376443399999</v>
      </c>
    </row>
    <row r="2705" spans="2:14" ht="37.5" x14ac:dyDescent="0.3">
      <c r="E2705" s="3" t="s">
        <v>1293</v>
      </c>
      <c r="F2705" s="4"/>
      <c r="G2705" s="5">
        <v>316</v>
      </c>
      <c r="H2705" s="27">
        <v>20.253164556961998</v>
      </c>
      <c r="I2705" s="14">
        <v>43.037974683544</v>
      </c>
      <c r="J2705" s="14">
        <v>21.835443037975001</v>
      </c>
      <c r="K2705" s="14">
        <v>9.493670886076</v>
      </c>
      <c r="L2705" s="14">
        <v>2.8481012658229998</v>
      </c>
      <c r="M2705" s="14">
        <v>2.2151898734180002</v>
      </c>
      <c r="N2705" s="23">
        <v>0.31645569620300001</v>
      </c>
    </row>
    <row r="2706" spans="2:14" ht="37.5" x14ac:dyDescent="0.3">
      <c r="E2706" s="3" t="s">
        <v>1294</v>
      </c>
      <c r="F2706" s="4"/>
      <c r="G2706" s="5">
        <v>149</v>
      </c>
      <c r="H2706" s="27">
        <v>28.187919463086999</v>
      </c>
      <c r="I2706" s="14">
        <v>40.939597315435996</v>
      </c>
      <c r="J2706" s="14">
        <v>16.107382550335998</v>
      </c>
      <c r="K2706" s="14">
        <v>9.3959731543620002</v>
      </c>
      <c r="L2706" s="14">
        <v>2.6845637583889999</v>
      </c>
      <c r="M2706" s="14">
        <v>2.0134228187919998</v>
      </c>
      <c r="N2706" s="23">
        <v>0.67114093959700005</v>
      </c>
    </row>
    <row r="2707" spans="2:14" ht="37.5" x14ac:dyDescent="0.3">
      <c r="E2707" s="3" t="s">
        <v>1295</v>
      </c>
      <c r="F2707" s="4"/>
      <c r="G2707" s="5">
        <v>157</v>
      </c>
      <c r="H2707" s="27">
        <v>20.382165605095999</v>
      </c>
      <c r="I2707" s="14">
        <v>48.407643312102003</v>
      </c>
      <c r="J2707" s="14">
        <v>19.108280254777</v>
      </c>
      <c r="K2707" s="14">
        <v>8.2802547770700006</v>
      </c>
      <c r="L2707" s="14">
        <v>3.184713375796</v>
      </c>
      <c r="M2707" s="14">
        <v>0.63694267515900005</v>
      </c>
      <c r="N2707" s="24">
        <v>0</v>
      </c>
    </row>
    <row r="2708" spans="2:14" ht="37.5" x14ac:dyDescent="0.3">
      <c r="E2708" s="3" t="s">
        <v>1296</v>
      </c>
      <c r="F2708" s="4"/>
      <c r="G2708" s="5">
        <v>79</v>
      </c>
      <c r="H2708" s="27">
        <v>13.924050632910999</v>
      </c>
      <c r="I2708" s="14">
        <v>49.367088607595001</v>
      </c>
      <c r="J2708" s="14">
        <v>20.253164556961998</v>
      </c>
      <c r="K2708" s="14">
        <v>11.392405063290999</v>
      </c>
      <c r="L2708" s="14">
        <v>2.5316455696200002</v>
      </c>
      <c r="M2708" s="14">
        <v>2.5316455696200002</v>
      </c>
      <c r="N2708" s="24">
        <v>0</v>
      </c>
    </row>
    <row r="2709" spans="2:14" ht="37.5" x14ac:dyDescent="0.3">
      <c r="E2709" s="3" t="s">
        <v>1297</v>
      </c>
      <c r="F2709" s="4"/>
      <c r="G2709" s="5">
        <v>8</v>
      </c>
      <c r="H2709" s="27">
        <v>12.5</v>
      </c>
      <c r="I2709" s="14">
        <v>37.5</v>
      </c>
      <c r="J2709" s="14">
        <v>12.5</v>
      </c>
      <c r="K2709" s="16">
        <v>0</v>
      </c>
      <c r="L2709" s="14">
        <v>37.5</v>
      </c>
      <c r="M2709" s="16">
        <v>0</v>
      </c>
      <c r="N2709" s="24">
        <v>0</v>
      </c>
    </row>
    <row r="2710" spans="2:14" ht="37.5" x14ac:dyDescent="0.3">
      <c r="E2710" s="3" t="s">
        <v>1298</v>
      </c>
      <c r="F2710" s="4"/>
      <c r="G2710" s="5">
        <v>86</v>
      </c>
      <c r="H2710" s="27">
        <v>33.720930232557997</v>
      </c>
      <c r="I2710" s="14">
        <v>43.023255813953</v>
      </c>
      <c r="J2710" s="14">
        <v>13.953488372093</v>
      </c>
      <c r="K2710" s="14">
        <v>5.8139534883720003</v>
      </c>
      <c r="L2710" s="14">
        <v>2.3255813953489999</v>
      </c>
      <c r="M2710" s="16">
        <v>0</v>
      </c>
      <c r="N2710" s="23">
        <v>1.1627906976739999</v>
      </c>
    </row>
    <row r="2711" spans="2:14" ht="37.5" x14ac:dyDescent="0.3">
      <c r="E2711" s="3" t="s">
        <v>1299</v>
      </c>
      <c r="F2711" s="4"/>
      <c r="G2711" s="5">
        <v>56</v>
      </c>
      <c r="H2711" s="27">
        <v>28.571428571428999</v>
      </c>
      <c r="I2711" s="14">
        <v>44.642857142856997</v>
      </c>
      <c r="J2711" s="14">
        <v>12.5</v>
      </c>
      <c r="K2711" s="14">
        <v>12.5</v>
      </c>
      <c r="L2711" s="16">
        <v>0</v>
      </c>
      <c r="M2711" s="16">
        <v>0</v>
      </c>
      <c r="N2711" s="23">
        <v>1.785714285714</v>
      </c>
    </row>
    <row r="2712" spans="2:14" ht="37.5" x14ac:dyDescent="0.3">
      <c r="E2712" s="3" t="s">
        <v>1300</v>
      </c>
      <c r="F2712" s="4"/>
      <c r="G2712" s="5">
        <v>46</v>
      </c>
      <c r="H2712" s="27">
        <v>32.608695652173999</v>
      </c>
      <c r="I2712" s="14">
        <v>30.434782608696</v>
      </c>
      <c r="J2712" s="14">
        <v>21.739130434783</v>
      </c>
      <c r="K2712" s="14">
        <v>15.217391304348</v>
      </c>
      <c r="L2712" s="16">
        <v>0</v>
      </c>
      <c r="M2712" s="16">
        <v>0</v>
      </c>
      <c r="N2712" s="24">
        <v>0</v>
      </c>
    </row>
    <row r="2713" spans="2:14" ht="37.5" x14ac:dyDescent="0.3">
      <c r="E2713" s="3" t="s">
        <v>1301</v>
      </c>
      <c r="F2713" s="4"/>
      <c r="G2713" s="5">
        <v>16</v>
      </c>
      <c r="H2713" s="27">
        <v>31.25</v>
      </c>
      <c r="I2713" s="14">
        <v>37.5</v>
      </c>
      <c r="J2713" s="14">
        <v>18.75</v>
      </c>
      <c r="K2713" s="16">
        <v>0</v>
      </c>
      <c r="L2713" s="14">
        <v>12.5</v>
      </c>
      <c r="M2713" s="16">
        <v>0</v>
      </c>
      <c r="N2713" s="24">
        <v>0</v>
      </c>
    </row>
    <row r="2714" spans="2:14" ht="37.5" x14ac:dyDescent="0.3">
      <c r="E2714" s="3" t="s">
        <v>1302</v>
      </c>
      <c r="F2714" s="4"/>
      <c r="G2714" s="5">
        <v>13</v>
      </c>
      <c r="H2714" s="27">
        <v>15.384615384615</v>
      </c>
      <c r="I2714" s="14">
        <v>53.846153846154003</v>
      </c>
      <c r="J2714" s="14">
        <v>7.6923076923079998</v>
      </c>
      <c r="K2714" s="14">
        <v>23.076923076922998</v>
      </c>
      <c r="L2714" s="16">
        <v>0</v>
      </c>
      <c r="M2714" s="16">
        <v>0</v>
      </c>
      <c r="N2714" s="24">
        <v>0</v>
      </c>
    </row>
    <row r="2715" spans="2:14" ht="37.5" x14ac:dyDescent="0.3">
      <c r="E2715" s="3" t="s">
        <v>1303</v>
      </c>
      <c r="F2715" s="4"/>
      <c r="G2715" s="5">
        <v>5</v>
      </c>
      <c r="H2715" s="30">
        <v>0</v>
      </c>
      <c r="I2715" s="14">
        <v>60</v>
      </c>
      <c r="J2715" s="14">
        <v>20</v>
      </c>
      <c r="K2715" s="14">
        <v>20</v>
      </c>
      <c r="L2715" s="16">
        <v>0</v>
      </c>
      <c r="M2715" s="16">
        <v>0</v>
      </c>
      <c r="N2715" s="24">
        <v>0</v>
      </c>
    </row>
    <row r="2716" spans="2:14" ht="37.5" x14ac:dyDescent="0.3">
      <c r="E2716" s="52" t="s">
        <v>1304</v>
      </c>
      <c r="F2716" s="48"/>
      <c r="G2716" s="49">
        <v>0</v>
      </c>
      <c r="H2716" s="67">
        <v>0</v>
      </c>
      <c r="I2716" s="42">
        <v>0</v>
      </c>
      <c r="J2716" s="42">
        <v>0</v>
      </c>
      <c r="K2716" s="42">
        <v>0</v>
      </c>
      <c r="L2716" s="42">
        <v>0</v>
      </c>
      <c r="M2716" s="42">
        <v>0</v>
      </c>
      <c r="N2716" s="65">
        <v>0</v>
      </c>
    </row>
    <row r="2718" spans="2:14" x14ac:dyDescent="0.3">
      <c r="B2718" s="35" t="str">
        <f xml:space="preserve"> HYPERLINK("#'目次'!B48", "[42]")</f>
        <v>[42]</v>
      </c>
      <c r="C2718" s="25" t="s">
        <v>54</v>
      </c>
    </row>
    <row r="2721" spans="3:12" x14ac:dyDescent="0.3">
      <c r="C2721" s="25" t="s">
        <v>1248</v>
      </c>
    </row>
    <row r="2722" spans="3:12" ht="37.5" x14ac:dyDescent="0.3">
      <c r="E2722" s="95"/>
      <c r="F2722" s="96"/>
      <c r="G2722" s="37" t="s">
        <v>16</v>
      </c>
      <c r="H2722" s="41" t="s">
        <v>55</v>
      </c>
      <c r="I2722" s="18" t="s">
        <v>56</v>
      </c>
      <c r="J2722" s="18" t="s">
        <v>57</v>
      </c>
      <c r="K2722" s="18" t="s">
        <v>58</v>
      </c>
      <c r="L2722" s="34" t="s">
        <v>59</v>
      </c>
    </row>
    <row r="2723" spans="3:12" x14ac:dyDescent="0.3">
      <c r="E2723" s="97"/>
      <c r="F2723" s="98"/>
      <c r="G2723" s="40"/>
      <c r="H2723" s="36"/>
      <c r="I2723" s="19"/>
      <c r="J2723" s="19"/>
      <c r="K2723" s="19"/>
      <c r="L2723" s="39"/>
    </row>
    <row r="2724" spans="3:12" x14ac:dyDescent="0.3">
      <c r="E2724" s="54" t="s">
        <v>16</v>
      </c>
      <c r="F2724" s="50"/>
      <c r="G2724" s="38">
        <v>55336</v>
      </c>
      <c r="H2724" s="26">
        <v>8.8658377909499997</v>
      </c>
      <c r="I2724" s="26">
        <v>44.387017493133001</v>
      </c>
      <c r="J2724" s="26">
        <v>31.339453520311999</v>
      </c>
      <c r="K2724" s="26">
        <v>11.094043660545999</v>
      </c>
      <c r="L2724" s="60">
        <v>4.3136475350590002</v>
      </c>
    </row>
    <row r="2725" spans="3:12" ht="37.5" x14ac:dyDescent="0.3">
      <c r="E2725" s="3" t="s">
        <v>1249</v>
      </c>
      <c r="F2725" s="4"/>
      <c r="G2725" s="29">
        <v>259</v>
      </c>
      <c r="H2725" s="55">
        <v>8.4942084942079994</v>
      </c>
      <c r="I2725" s="22">
        <v>50.579150579150998</v>
      </c>
      <c r="J2725" s="22">
        <v>28.957528957529</v>
      </c>
      <c r="K2725" s="22">
        <v>10.42471042471</v>
      </c>
      <c r="L2725" s="56">
        <v>1.5444015444020001</v>
      </c>
    </row>
    <row r="2726" spans="3:12" ht="37.5" x14ac:dyDescent="0.3">
      <c r="E2726" s="3" t="s">
        <v>1250</v>
      </c>
      <c r="F2726" s="4"/>
      <c r="G2726" s="5">
        <v>91</v>
      </c>
      <c r="H2726" s="27">
        <v>7.6923076923079998</v>
      </c>
      <c r="I2726" s="14">
        <v>50.549450549451002</v>
      </c>
      <c r="J2726" s="14">
        <v>31.868131868132</v>
      </c>
      <c r="K2726" s="14">
        <v>7.6923076923079998</v>
      </c>
      <c r="L2726" s="23">
        <v>2.1978021978019999</v>
      </c>
    </row>
    <row r="2727" spans="3:12" ht="37.5" x14ac:dyDescent="0.3">
      <c r="E2727" s="3" t="s">
        <v>1251</v>
      </c>
      <c r="F2727" s="4"/>
      <c r="G2727" s="5">
        <v>36</v>
      </c>
      <c r="H2727" s="27">
        <v>5.5555555555560003</v>
      </c>
      <c r="I2727" s="14">
        <v>61.111111111111001</v>
      </c>
      <c r="J2727" s="14">
        <v>25</v>
      </c>
      <c r="K2727" s="14">
        <v>2.7777777777780002</v>
      </c>
      <c r="L2727" s="23">
        <v>5.5555555555560003</v>
      </c>
    </row>
    <row r="2728" spans="3:12" ht="37.5" x14ac:dyDescent="0.3">
      <c r="E2728" s="3" t="s">
        <v>1252</v>
      </c>
      <c r="F2728" s="4"/>
      <c r="G2728" s="5">
        <v>17</v>
      </c>
      <c r="H2728" s="27">
        <v>5.8823529411760003</v>
      </c>
      <c r="I2728" s="14">
        <v>76.470588235294002</v>
      </c>
      <c r="J2728" s="14">
        <v>17.647058823529001</v>
      </c>
      <c r="K2728" s="16">
        <v>0</v>
      </c>
      <c r="L2728" s="24">
        <v>0</v>
      </c>
    </row>
    <row r="2729" spans="3:12" ht="37.5" x14ac:dyDescent="0.3">
      <c r="E2729" s="3" t="s">
        <v>1253</v>
      </c>
      <c r="F2729" s="4"/>
      <c r="G2729" s="5">
        <v>9</v>
      </c>
      <c r="H2729" s="27">
        <v>22.222222222222001</v>
      </c>
      <c r="I2729" s="14">
        <v>44.444444444444002</v>
      </c>
      <c r="J2729" s="14">
        <v>22.222222222222001</v>
      </c>
      <c r="K2729" s="14">
        <v>11.111111111111001</v>
      </c>
      <c r="L2729" s="24">
        <v>0</v>
      </c>
    </row>
    <row r="2730" spans="3:12" ht="37.5" x14ac:dyDescent="0.3">
      <c r="E2730" s="3" t="s">
        <v>1254</v>
      </c>
      <c r="F2730" s="4"/>
      <c r="G2730" s="5">
        <v>8</v>
      </c>
      <c r="H2730" s="27">
        <v>12.5</v>
      </c>
      <c r="I2730" s="14">
        <v>50</v>
      </c>
      <c r="J2730" s="14">
        <v>25</v>
      </c>
      <c r="K2730" s="14">
        <v>12.5</v>
      </c>
      <c r="L2730" s="24">
        <v>0</v>
      </c>
    </row>
    <row r="2731" spans="3:12" ht="37.5" x14ac:dyDescent="0.3">
      <c r="E2731" s="3" t="s">
        <v>1255</v>
      </c>
      <c r="F2731" s="4"/>
      <c r="G2731" s="5">
        <v>4</v>
      </c>
      <c r="H2731" s="27">
        <v>25</v>
      </c>
      <c r="I2731" s="14">
        <v>50</v>
      </c>
      <c r="J2731" s="16">
        <v>0</v>
      </c>
      <c r="K2731" s="16">
        <v>0</v>
      </c>
      <c r="L2731" s="23">
        <v>25</v>
      </c>
    </row>
    <row r="2732" spans="3:12" ht="37.5" x14ac:dyDescent="0.3">
      <c r="E2732" s="3" t="s">
        <v>1256</v>
      </c>
      <c r="F2732" s="4"/>
      <c r="G2732" s="5">
        <v>1558</v>
      </c>
      <c r="H2732" s="27">
        <v>9.3068035943520009</v>
      </c>
      <c r="I2732" s="14">
        <v>46.148908857510001</v>
      </c>
      <c r="J2732" s="14">
        <v>31.193838254172</v>
      </c>
      <c r="K2732" s="14">
        <v>10.654685494222999</v>
      </c>
      <c r="L2732" s="23">
        <v>2.6957637997430002</v>
      </c>
    </row>
    <row r="2733" spans="3:12" ht="37.5" x14ac:dyDescent="0.3">
      <c r="E2733" s="3" t="s">
        <v>1257</v>
      </c>
      <c r="F2733" s="4"/>
      <c r="G2733" s="5">
        <v>731</v>
      </c>
      <c r="H2733" s="27">
        <v>11.354309165527001</v>
      </c>
      <c r="I2733" s="14">
        <v>52.257181942544001</v>
      </c>
      <c r="J2733" s="14">
        <v>27.49658002736</v>
      </c>
      <c r="K2733" s="14">
        <v>6.2927496580030002</v>
      </c>
      <c r="L2733" s="23">
        <v>2.5991792065660002</v>
      </c>
    </row>
    <row r="2734" spans="3:12" ht="37.5" x14ac:dyDescent="0.3">
      <c r="E2734" s="3" t="s">
        <v>1258</v>
      </c>
      <c r="F2734" s="4"/>
      <c r="G2734" s="5">
        <v>360</v>
      </c>
      <c r="H2734" s="27">
        <v>13.055555555555999</v>
      </c>
      <c r="I2734" s="14">
        <v>53.611111111111001</v>
      </c>
      <c r="J2734" s="14">
        <v>22.222222222222001</v>
      </c>
      <c r="K2734" s="14">
        <v>6.3888888888890003</v>
      </c>
      <c r="L2734" s="23">
        <v>4.7222222222220003</v>
      </c>
    </row>
    <row r="2735" spans="3:12" ht="37.5" x14ac:dyDescent="0.3">
      <c r="E2735" s="3" t="s">
        <v>1259</v>
      </c>
      <c r="F2735" s="4"/>
      <c r="G2735" s="5">
        <v>196</v>
      </c>
      <c r="H2735" s="27">
        <v>18.877551020407999</v>
      </c>
      <c r="I2735" s="14">
        <v>51.020408163265003</v>
      </c>
      <c r="J2735" s="14">
        <v>20.918367346939</v>
      </c>
      <c r="K2735" s="14">
        <v>5.1020408163270003</v>
      </c>
      <c r="L2735" s="23">
        <v>4.0816326530609999</v>
      </c>
    </row>
    <row r="2736" spans="3:12" ht="37.5" x14ac:dyDescent="0.3">
      <c r="E2736" s="3" t="s">
        <v>1260</v>
      </c>
      <c r="F2736" s="4"/>
      <c r="G2736" s="5">
        <v>143</v>
      </c>
      <c r="H2736" s="27">
        <v>12.587412587413001</v>
      </c>
      <c r="I2736" s="14">
        <v>54.545454545455001</v>
      </c>
      <c r="J2736" s="14">
        <v>20.979020979021001</v>
      </c>
      <c r="K2736" s="14">
        <v>5.594405594406</v>
      </c>
      <c r="L2736" s="23">
        <v>6.2937062937060002</v>
      </c>
    </row>
    <row r="2737" spans="5:12" ht="37.5" x14ac:dyDescent="0.3">
      <c r="E2737" s="3" t="s">
        <v>1261</v>
      </c>
      <c r="F2737" s="4"/>
      <c r="G2737" s="5">
        <v>80</v>
      </c>
      <c r="H2737" s="27">
        <v>30</v>
      </c>
      <c r="I2737" s="14">
        <v>41.25</v>
      </c>
      <c r="J2737" s="14">
        <v>26.25</v>
      </c>
      <c r="K2737" s="16">
        <v>0</v>
      </c>
      <c r="L2737" s="23">
        <v>2.5</v>
      </c>
    </row>
    <row r="2738" spans="5:12" ht="37.5" x14ac:dyDescent="0.3">
      <c r="E2738" s="3" t="s">
        <v>1262</v>
      </c>
      <c r="F2738" s="4"/>
      <c r="G2738" s="5">
        <v>6</v>
      </c>
      <c r="H2738" s="30">
        <v>0</v>
      </c>
      <c r="I2738" s="14">
        <v>50</v>
      </c>
      <c r="J2738" s="14">
        <v>33.333333333333002</v>
      </c>
      <c r="K2738" s="16">
        <v>0</v>
      </c>
      <c r="L2738" s="23">
        <v>16.666666666666998</v>
      </c>
    </row>
    <row r="2739" spans="5:12" ht="37.5" x14ac:dyDescent="0.3">
      <c r="E2739" s="3" t="s">
        <v>1263</v>
      </c>
      <c r="F2739" s="4"/>
      <c r="G2739" s="5">
        <v>2888</v>
      </c>
      <c r="H2739" s="27">
        <v>8.2063711911360002</v>
      </c>
      <c r="I2739" s="14">
        <v>45.221606648199</v>
      </c>
      <c r="J2739" s="14">
        <v>29.847645429362998</v>
      </c>
      <c r="K2739" s="14">
        <v>14.369806094183</v>
      </c>
      <c r="L2739" s="23">
        <v>2.3545706371190001</v>
      </c>
    </row>
    <row r="2740" spans="5:12" ht="37.5" x14ac:dyDescent="0.3">
      <c r="E2740" s="3" t="s">
        <v>1264</v>
      </c>
      <c r="F2740" s="4"/>
      <c r="G2740" s="5">
        <v>2030</v>
      </c>
      <c r="H2740" s="27">
        <v>10.492610837438001</v>
      </c>
      <c r="I2740" s="14">
        <v>50.935960591132996</v>
      </c>
      <c r="J2740" s="14">
        <v>27.389162561576001</v>
      </c>
      <c r="K2740" s="14">
        <v>8.128078817734</v>
      </c>
      <c r="L2740" s="23">
        <v>3.0541871921179999</v>
      </c>
    </row>
    <row r="2741" spans="5:12" ht="37.5" x14ac:dyDescent="0.3">
      <c r="E2741" s="3" t="s">
        <v>1265</v>
      </c>
      <c r="F2741" s="4"/>
      <c r="G2741" s="5">
        <v>1490</v>
      </c>
      <c r="H2741" s="27">
        <v>13.087248322148</v>
      </c>
      <c r="I2741" s="14">
        <v>50.738255033557003</v>
      </c>
      <c r="J2741" s="14">
        <v>26.308724832214999</v>
      </c>
      <c r="K2741" s="14">
        <v>6.8456375838929997</v>
      </c>
      <c r="L2741" s="23">
        <v>3.0201342281880001</v>
      </c>
    </row>
    <row r="2742" spans="5:12" ht="37.5" x14ac:dyDescent="0.3">
      <c r="E2742" s="3" t="s">
        <v>1266</v>
      </c>
      <c r="F2742" s="4"/>
      <c r="G2742" s="5">
        <v>850</v>
      </c>
      <c r="H2742" s="27">
        <v>16.588235294118</v>
      </c>
      <c r="I2742" s="14">
        <v>51.294117647058997</v>
      </c>
      <c r="J2742" s="14">
        <v>22.588235294118</v>
      </c>
      <c r="K2742" s="14">
        <v>5.8823529411760003</v>
      </c>
      <c r="L2742" s="23">
        <v>3.647058823529</v>
      </c>
    </row>
    <row r="2743" spans="5:12" ht="37.5" x14ac:dyDescent="0.3">
      <c r="E2743" s="3" t="s">
        <v>1267</v>
      </c>
      <c r="F2743" s="4"/>
      <c r="G2743" s="5">
        <v>800</v>
      </c>
      <c r="H2743" s="27">
        <v>14.625</v>
      </c>
      <c r="I2743" s="14">
        <v>50.5</v>
      </c>
      <c r="J2743" s="14">
        <v>23.875</v>
      </c>
      <c r="K2743" s="14">
        <v>6.25</v>
      </c>
      <c r="L2743" s="23">
        <v>4.75</v>
      </c>
    </row>
    <row r="2744" spans="5:12" ht="37.5" x14ac:dyDescent="0.3">
      <c r="E2744" s="3" t="s">
        <v>1268</v>
      </c>
      <c r="F2744" s="4"/>
      <c r="G2744" s="5">
        <v>413</v>
      </c>
      <c r="H2744" s="27">
        <v>18.886198547214999</v>
      </c>
      <c r="I2744" s="14">
        <v>51.81598062954</v>
      </c>
      <c r="J2744" s="14">
        <v>21.791767554479001</v>
      </c>
      <c r="K2744" s="14">
        <v>3.6319612590800001</v>
      </c>
      <c r="L2744" s="23">
        <v>3.874092009685</v>
      </c>
    </row>
    <row r="2745" spans="5:12" ht="37.5" x14ac:dyDescent="0.3">
      <c r="E2745" s="3" t="s">
        <v>1269</v>
      </c>
      <c r="F2745" s="4"/>
      <c r="G2745" s="5">
        <v>24</v>
      </c>
      <c r="H2745" s="27">
        <v>20.833333333333002</v>
      </c>
      <c r="I2745" s="14">
        <v>50</v>
      </c>
      <c r="J2745" s="14">
        <v>16.666666666666998</v>
      </c>
      <c r="K2745" s="14">
        <v>4.166666666667</v>
      </c>
      <c r="L2745" s="23">
        <v>8.333333333333</v>
      </c>
    </row>
    <row r="2746" spans="5:12" ht="37.5" x14ac:dyDescent="0.3">
      <c r="E2746" s="3" t="s">
        <v>1270</v>
      </c>
      <c r="F2746" s="4"/>
      <c r="G2746" s="5">
        <v>4837</v>
      </c>
      <c r="H2746" s="27">
        <v>6.2848873268550003</v>
      </c>
      <c r="I2746" s="14">
        <v>40.810419681620999</v>
      </c>
      <c r="J2746" s="14">
        <v>33.884639239198002</v>
      </c>
      <c r="K2746" s="14">
        <v>15.608848459789</v>
      </c>
      <c r="L2746" s="23">
        <v>3.4112052925370002</v>
      </c>
    </row>
    <row r="2747" spans="5:12" ht="37.5" x14ac:dyDescent="0.3">
      <c r="E2747" s="3" t="s">
        <v>1271</v>
      </c>
      <c r="F2747" s="4"/>
      <c r="G2747" s="5">
        <v>3330</v>
      </c>
      <c r="H2747" s="27">
        <v>8.1381381381380002</v>
      </c>
      <c r="I2747" s="14">
        <v>49.369369369368997</v>
      </c>
      <c r="J2747" s="14">
        <v>30.420420420420001</v>
      </c>
      <c r="K2747" s="14">
        <v>8.6486486486490008</v>
      </c>
      <c r="L2747" s="23">
        <v>3.4234234234229999</v>
      </c>
    </row>
    <row r="2748" spans="5:12" ht="37.5" x14ac:dyDescent="0.3">
      <c r="E2748" s="3" t="s">
        <v>1272</v>
      </c>
      <c r="F2748" s="4"/>
      <c r="G2748" s="5">
        <v>2713</v>
      </c>
      <c r="H2748" s="27">
        <v>10.652414301511</v>
      </c>
      <c r="I2748" s="14">
        <v>50.350165868043</v>
      </c>
      <c r="J2748" s="14">
        <v>27.054920751935001</v>
      </c>
      <c r="K2748" s="14">
        <v>7.9616660523410001</v>
      </c>
      <c r="L2748" s="23">
        <v>3.98083302617</v>
      </c>
    </row>
    <row r="2749" spans="5:12" ht="37.5" x14ac:dyDescent="0.3">
      <c r="E2749" s="3" t="s">
        <v>1273</v>
      </c>
      <c r="F2749" s="4"/>
      <c r="G2749" s="5">
        <v>1449</v>
      </c>
      <c r="H2749" s="27">
        <v>13.457556935817999</v>
      </c>
      <c r="I2749" s="14">
        <v>51.414768806072999</v>
      </c>
      <c r="J2749" s="14">
        <v>25.465838509316999</v>
      </c>
      <c r="K2749" s="14">
        <v>5.7971014492749999</v>
      </c>
      <c r="L2749" s="23">
        <v>3.864734299517</v>
      </c>
    </row>
    <row r="2750" spans="5:12" ht="37.5" x14ac:dyDescent="0.3">
      <c r="E2750" s="3" t="s">
        <v>1274</v>
      </c>
      <c r="F2750" s="4"/>
      <c r="G2750" s="5">
        <v>1332</v>
      </c>
      <c r="H2750" s="27">
        <v>13.513513513514001</v>
      </c>
      <c r="I2750" s="14">
        <v>50</v>
      </c>
      <c r="J2750" s="14">
        <v>26.276276276276</v>
      </c>
      <c r="K2750" s="14">
        <v>5.9309309309309999</v>
      </c>
      <c r="L2750" s="23">
        <v>4.2792792792789998</v>
      </c>
    </row>
    <row r="2751" spans="5:12" ht="37.5" x14ac:dyDescent="0.3">
      <c r="E2751" s="3" t="s">
        <v>1275</v>
      </c>
      <c r="F2751" s="4"/>
      <c r="G2751" s="5">
        <v>769</v>
      </c>
      <c r="H2751" s="27">
        <v>19.115734720416</v>
      </c>
      <c r="I2751" s="14">
        <v>48.114434330298998</v>
      </c>
      <c r="J2751" s="14">
        <v>21.066319895968999</v>
      </c>
      <c r="K2751" s="14">
        <v>6.1118335500649996</v>
      </c>
      <c r="L2751" s="23">
        <v>5.5916775032509998</v>
      </c>
    </row>
    <row r="2752" spans="5:12" ht="37.5" x14ac:dyDescent="0.3">
      <c r="E2752" s="3" t="s">
        <v>1276</v>
      </c>
      <c r="F2752" s="4"/>
      <c r="G2752" s="5">
        <v>41</v>
      </c>
      <c r="H2752" s="27">
        <v>26.829268292683</v>
      </c>
      <c r="I2752" s="14">
        <v>43.902439024389999</v>
      </c>
      <c r="J2752" s="14">
        <v>12.195121951220001</v>
      </c>
      <c r="K2752" s="14">
        <v>9.7560975609760003</v>
      </c>
      <c r="L2752" s="23">
        <v>7.3170731707319998</v>
      </c>
    </row>
    <row r="2753" spans="5:12" ht="37.5" x14ac:dyDescent="0.3">
      <c r="E2753" s="3" t="s">
        <v>1277</v>
      </c>
      <c r="F2753" s="4"/>
      <c r="G2753" s="5">
        <v>5350</v>
      </c>
      <c r="H2753" s="27">
        <v>4.9532710280370003</v>
      </c>
      <c r="I2753" s="14">
        <v>39.401869158879002</v>
      </c>
      <c r="J2753" s="14">
        <v>36.672897196261999</v>
      </c>
      <c r="K2753" s="14">
        <v>15.906542056075001</v>
      </c>
      <c r="L2753" s="23">
        <v>3.0654205607480001</v>
      </c>
    </row>
    <row r="2754" spans="5:12" ht="37.5" x14ac:dyDescent="0.3">
      <c r="E2754" s="3" t="s">
        <v>1278</v>
      </c>
      <c r="F2754" s="4"/>
      <c r="G2754" s="5">
        <v>3381</v>
      </c>
      <c r="H2754" s="27">
        <v>7.0984915705410003</v>
      </c>
      <c r="I2754" s="14">
        <v>45.341614906832</v>
      </c>
      <c r="J2754" s="14">
        <v>32.653061224490003</v>
      </c>
      <c r="K2754" s="14">
        <v>10.588583259390999</v>
      </c>
      <c r="L2754" s="23">
        <v>4.318249038746</v>
      </c>
    </row>
    <row r="2755" spans="5:12" ht="37.5" x14ac:dyDescent="0.3">
      <c r="E2755" s="3" t="s">
        <v>1279</v>
      </c>
      <c r="F2755" s="4"/>
      <c r="G2755" s="5">
        <v>2891</v>
      </c>
      <c r="H2755" s="27">
        <v>8.1978554133520003</v>
      </c>
      <c r="I2755" s="14">
        <v>49.048772051192998</v>
      </c>
      <c r="J2755" s="14">
        <v>30.785195434106001</v>
      </c>
      <c r="K2755" s="14">
        <v>7.74818401937</v>
      </c>
      <c r="L2755" s="23">
        <v>4.2199930819790001</v>
      </c>
    </row>
    <row r="2756" spans="5:12" ht="37.5" x14ac:dyDescent="0.3">
      <c r="E2756" s="3" t="s">
        <v>1280</v>
      </c>
      <c r="F2756" s="4"/>
      <c r="G2756" s="5">
        <v>1364</v>
      </c>
      <c r="H2756" s="27">
        <v>11.436950146628</v>
      </c>
      <c r="I2756" s="14">
        <v>46.700879765396003</v>
      </c>
      <c r="J2756" s="14">
        <v>29.985337243402</v>
      </c>
      <c r="K2756" s="14">
        <v>6.6715542521989999</v>
      </c>
      <c r="L2756" s="23">
        <v>5.2052785923749996</v>
      </c>
    </row>
    <row r="2757" spans="5:12" ht="37.5" x14ac:dyDescent="0.3">
      <c r="E2757" s="3" t="s">
        <v>1281</v>
      </c>
      <c r="F2757" s="4"/>
      <c r="G2757" s="5">
        <v>1126</v>
      </c>
      <c r="H2757" s="27">
        <v>11.90053285968</v>
      </c>
      <c r="I2757" s="14">
        <v>46.092362344583002</v>
      </c>
      <c r="J2757" s="14">
        <v>28.863232682060001</v>
      </c>
      <c r="K2757" s="14">
        <v>7.5488454706930002</v>
      </c>
      <c r="L2757" s="23">
        <v>5.5950266429840001</v>
      </c>
    </row>
    <row r="2758" spans="5:12" ht="37.5" x14ac:dyDescent="0.3">
      <c r="E2758" s="3" t="s">
        <v>1282</v>
      </c>
      <c r="F2758" s="4"/>
      <c r="G2758" s="5">
        <v>707</v>
      </c>
      <c r="H2758" s="27">
        <v>18.670438472419001</v>
      </c>
      <c r="I2758" s="14">
        <v>45.403111739745</v>
      </c>
      <c r="J2758" s="14">
        <v>24.469589816124</v>
      </c>
      <c r="K2758" s="14">
        <v>6.0820367751060003</v>
      </c>
      <c r="L2758" s="23">
        <v>5.374823196605</v>
      </c>
    </row>
    <row r="2759" spans="5:12" ht="37.5" x14ac:dyDescent="0.3">
      <c r="E2759" s="3" t="s">
        <v>1283</v>
      </c>
      <c r="F2759" s="4"/>
      <c r="G2759" s="5">
        <v>37</v>
      </c>
      <c r="H2759" s="27">
        <v>24.324324324323999</v>
      </c>
      <c r="I2759" s="14">
        <v>35.135135135135002</v>
      </c>
      <c r="J2759" s="14">
        <v>18.918918918919001</v>
      </c>
      <c r="K2759" s="14">
        <v>2.7027027027030002</v>
      </c>
      <c r="L2759" s="23">
        <v>18.918918918919001</v>
      </c>
    </row>
    <row r="2760" spans="5:12" ht="37.5" x14ac:dyDescent="0.3">
      <c r="E2760" s="3" t="s">
        <v>1284</v>
      </c>
      <c r="F2760" s="4"/>
      <c r="G2760" s="5">
        <v>2210</v>
      </c>
      <c r="H2760" s="27">
        <v>3.6651583710410001</v>
      </c>
      <c r="I2760" s="14">
        <v>33.800904977376</v>
      </c>
      <c r="J2760" s="14">
        <v>39.004524886878002</v>
      </c>
      <c r="K2760" s="14">
        <v>20.497737556560999</v>
      </c>
      <c r="L2760" s="23">
        <v>3.0316742081450001</v>
      </c>
    </row>
    <row r="2761" spans="5:12" ht="37.5" x14ac:dyDescent="0.3">
      <c r="E2761" s="3" t="s">
        <v>1285</v>
      </c>
      <c r="F2761" s="4"/>
      <c r="G2761" s="5">
        <v>1408</v>
      </c>
      <c r="H2761" s="27">
        <v>4.261363636364</v>
      </c>
      <c r="I2761" s="14">
        <v>38.28125</v>
      </c>
      <c r="J2761" s="14">
        <v>40.127840909090999</v>
      </c>
      <c r="K2761" s="14">
        <v>13.28125</v>
      </c>
      <c r="L2761" s="23">
        <v>4.0482954545450003</v>
      </c>
    </row>
    <row r="2762" spans="5:12" ht="37.5" x14ac:dyDescent="0.3">
      <c r="E2762" s="3" t="s">
        <v>1286</v>
      </c>
      <c r="F2762" s="4"/>
      <c r="G2762" s="5">
        <v>1121</v>
      </c>
      <c r="H2762" s="27">
        <v>5.1739518287240003</v>
      </c>
      <c r="I2762" s="14">
        <v>42.729705619981999</v>
      </c>
      <c r="J2762" s="14">
        <v>36.842105263157997</v>
      </c>
      <c r="K2762" s="14">
        <v>11.775200713648999</v>
      </c>
      <c r="L2762" s="23">
        <v>3.479036574487</v>
      </c>
    </row>
    <row r="2763" spans="5:12" ht="37.5" x14ac:dyDescent="0.3">
      <c r="E2763" s="3" t="s">
        <v>1287</v>
      </c>
      <c r="F2763" s="4"/>
      <c r="G2763" s="5">
        <v>490</v>
      </c>
      <c r="H2763" s="27">
        <v>7.34693877551</v>
      </c>
      <c r="I2763" s="14">
        <v>45.102040816326998</v>
      </c>
      <c r="J2763" s="14">
        <v>34.285714285714</v>
      </c>
      <c r="K2763" s="14">
        <v>10.204081632653001</v>
      </c>
      <c r="L2763" s="23">
        <v>3.0612244897959999</v>
      </c>
    </row>
    <row r="2764" spans="5:12" ht="37.5" x14ac:dyDescent="0.3">
      <c r="E2764" s="3" t="s">
        <v>1288</v>
      </c>
      <c r="F2764" s="4"/>
      <c r="G2764" s="5">
        <v>493</v>
      </c>
      <c r="H2764" s="27">
        <v>9.5334685598379991</v>
      </c>
      <c r="I2764" s="14">
        <v>45.638945233266</v>
      </c>
      <c r="J2764" s="14">
        <v>30.831643002027999</v>
      </c>
      <c r="K2764" s="14">
        <v>7.9107505070990003</v>
      </c>
      <c r="L2764" s="23">
        <v>6.0851926977690001</v>
      </c>
    </row>
    <row r="2765" spans="5:12" ht="37.5" x14ac:dyDescent="0.3">
      <c r="E2765" s="3" t="s">
        <v>1289</v>
      </c>
      <c r="F2765" s="4"/>
      <c r="G2765" s="5">
        <v>257</v>
      </c>
      <c r="H2765" s="27">
        <v>12.84046692607</v>
      </c>
      <c r="I2765" s="14">
        <v>44.747081712061998</v>
      </c>
      <c r="J2765" s="14">
        <v>29.571984435798001</v>
      </c>
      <c r="K2765" s="14">
        <v>7.782101167315</v>
      </c>
      <c r="L2765" s="23">
        <v>5.0583657587550004</v>
      </c>
    </row>
    <row r="2766" spans="5:12" ht="37.5" x14ac:dyDescent="0.3">
      <c r="E2766" s="3" t="s">
        <v>1290</v>
      </c>
      <c r="F2766" s="4"/>
      <c r="G2766" s="5">
        <v>17</v>
      </c>
      <c r="H2766" s="27">
        <v>11.764705882353001</v>
      </c>
      <c r="I2766" s="14">
        <v>58.823529411765001</v>
      </c>
      <c r="J2766" s="14">
        <v>17.647058823529001</v>
      </c>
      <c r="K2766" s="14">
        <v>5.8823529411760003</v>
      </c>
      <c r="L2766" s="23">
        <v>5.8823529411760003</v>
      </c>
    </row>
    <row r="2767" spans="5:12" ht="37.5" x14ac:dyDescent="0.3">
      <c r="E2767" s="3" t="s">
        <v>1291</v>
      </c>
      <c r="F2767" s="4"/>
      <c r="G2767" s="5">
        <v>698</v>
      </c>
      <c r="H2767" s="27">
        <v>2.5787965616049999</v>
      </c>
      <c r="I2767" s="14">
        <v>25.214899713466998</v>
      </c>
      <c r="J2767" s="14">
        <v>43.982808022923003</v>
      </c>
      <c r="K2767" s="14">
        <v>25.501432664755999</v>
      </c>
      <c r="L2767" s="23">
        <v>2.7220630372489998</v>
      </c>
    </row>
    <row r="2768" spans="5:12" ht="37.5" x14ac:dyDescent="0.3">
      <c r="E2768" s="3" t="s">
        <v>1292</v>
      </c>
      <c r="F2768" s="4"/>
      <c r="G2768" s="5">
        <v>433</v>
      </c>
      <c r="H2768" s="27">
        <v>2.0785219399539998</v>
      </c>
      <c r="I2768" s="14">
        <v>32.101616628175996</v>
      </c>
      <c r="J2768" s="14">
        <v>47.806004618937997</v>
      </c>
      <c r="K2768" s="14">
        <v>15.704387990761999</v>
      </c>
      <c r="L2768" s="23">
        <v>2.309468822171</v>
      </c>
    </row>
    <row r="2769" spans="2:12" ht="37.5" x14ac:dyDescent="0.3">
      <c r="E2769" s="3" t="s">
        <v>1293</v>
      </c>
      <c r="F2769" s="4"/>
      <c r="G2769" s="5">
        <v>316</v>
      </c>
      <c r="H2769" s="27">
        <v>4.4303797468350004</v>
      </c>
      <c r="I2769" s="14">
        <v>35.759493670886002</v>
      </c>
      <c r="J2769" s="14">
        <v>39.556962025315997</v>
      </c>
      <c r="K2769" s="14">
        <v>13.291139240506</v>
      </c>
      <c r="L2769" s="23">
        <v>6.9620253164559998</v>
      </c>
    </row>
    <row r="2770" spans="2:12" ht="37.5" x14ac:dyDescent="0.3">
      <c r="E2770" s="3" t="s">
        <v>1294</v>
      </c>
      <c r="F2770" s="4"/>
      <c r="G2770" s="5">
        <v>149</v>
      </c>
      <c r="H2770" s="27">
        <v>2.0134228187919998</v>
      </c>
      <c r="I2770" s="14">
        <v>32.885906040267997</v>
      </c>
      <c r="J2770" s="14">
        <v>43.624161073826002</v>
      </c>
      <c r="K2770" s="14">
        <v>15.436241610738</v>
      </c>
      <c r="L2770" s="23">
        <v>6.0402684563760003</v>
      </c>
    </row>
    <row r="2771" spans="2:12" ht="37.5" x14ac:dyDescent="0.3">
      <c r="E2771" s="3" t="s">
        <v>1295</v>
      </c>
      <c r="F2771" s="4"/>
      <c r="G2771" s="5">
        <v>157</v>
      </c>
      <c r="H2771" s="27">
        <v>4.4585987261150004</v>
      </c>
      <c r="I2771" s="14">
        <v>39.490445859872999</v>
      </c>
      <c r="J2771" s="14">
        <v>43.312101910827998</v>
      </c>
      <c r="K2771" s="14">
        <v>8.9171974522290007</v>
      </c>
      <c r="L2771" s="23">
        <v>3.8216560509550002</v>
      </c>
    </row>
    <row r="2772" spans="2:12" ht="37.5" x14ac:dyDescent="0.3">
      <c r="E2772" s="3" t="s">
        <v>1296</v>
      </c>
      <c r="F2772" s="4"/>
      <c r="G2772" s="5">
        <v>79</v>
      </c>
      <c r="H2772" s="27">
        <v>6.3291139240509997</v>
      </c>
      <c r="I2772" s="14">
        <v>48.101265822785003</v>
      </c>
      <c r="J2772" s="14">
        <v>36.708860759494002</v>
      </c>
      <c r="K2772" s="14">
        <v>6.3291139240509997</v>
      </c>
      <c r="L2772" s="23">
        <v>2.5316455696200002</v>
      </c>
    </row>
    <row r="2773" spans="2:12" ht="37.5" x14ac:dyDescent="0.3">
      <c r="E2773" s="3" t="s">
        <v>1297</v>
      </c>
      <c r="F2773" s="4"/>
      <c r="G2773" s="5">
        <v>8</v>
      </c>
      <c r="H2773" s="27">
        <v>25</v>
      </c>
      <c r="I2773" s="14">
        <v>50</v>
      </c>
      <c r="J2773" s="14">
        <v>12.5</v>
      </c>
      <c r="K2773" s="16">
        <v>0</v>
      </c>
      <c r="L2773" s="23">
        <v>12.5</v>
      </c>
    </row>
    <row r="2774" spans="2:12" ht="37.5" x14ac:dyDescent="0.3">
      <c r="E2774" s="3" t="s">
        <v>1298</v>
      </c>
      <c r="F2774" s="4"/>
      <c r="G2774" s="5">
        <v>86</v>
      </c>
      <c r="H2774" s="27">
        <v>2.3255813953489999</v>
      </c>
      <c r="I2774" s="14">
        <v>23.255813953488001</v>
      </c>
      <c r="J2774" s="14">
        <v>44.186046511628</v>
      </c>
      <c r="K2774" s="14">
        <v>25.581395348836999</v>
      </c>
      <c r="L2774" s="23">
        <v>4.6511627906979998</v>
      </c>
    </row>
    <row r="2775" spans="2:12" ht="37.5" x14ac:dyDescent="0.3">
      <c r="E2775" s="3" t="s">
        <v>1299</v>
      </c>
      <c r="F2775" s="4"/>
      <c r="G2775" s="5">
        <v>56</v>
      </c>
      <c r="H2775" s="30">
        <v>0</v>
      </c>
      <c r="I2775" s="14">
        <v>23.214285714286</v>
      </c>
      <c r="J2775" s="14">
        <v>46.428571428570997</v>
      </c>
      <c r="K2775" s="14">
        <v>25</v>
      </c>
      <c r="L2775" s="23">
        <v>5.3571428571429998</v>
      </c>
    </row>
    <row r="2776" spans="2:12" ht="37.5" x14ac:dyDescent="0.3">
      <c r="E2776" s="3" t="s">
        <v>1300</v>
      </c>
      <c r="F2776" s="4"/>
      <c r="G2776" s="5">
        <v>46</v>
      </c>
      <c r="H2776" s="30">
        <v>0</v>
      </c>
      <c r="I2776" s="14">
        <v>34.782608695652002</v>
      </c>
      <c r="J2776" s="14">
        <v>41.304347826087003</v>
      </c>
      <c r="K2776" s="14">
        <v>23.913043478260999</v>
      </c>
      <c r="L2776" s="24">
        <v>0</v>
      </c>
    </row>
    <row r="2777" spans="2:12" ht="37.5" x14ac:dyDescent="0.3">
      <c r="E2777" s="3" t="s">
        <v>1301</v>
      </c>
      <c r="F2777" s="4"/>
      <c r="G2777" s="5">
        <v>16</v>
      </c>
      <c r="H2777" s="27">
        <v>18.75</v>
      </c>
      <c r="I2777" s="14">
        <v>25</v>
      </c>
      <c r="J2777" s="14">
        <v>50</v>
      </c>
      <c r="K2777" s="14">
        <v>6.25</v>
      </c>
      <c r="L2777" s="24">
        <v>0</v>
      </c>
    </row>
    <row r="2778" spans="2:12" ht="37.5" x14ac:dyDescent="0.3">
      <c r="E2778" s="3" t="s">
        <v>1302</v>
      </c>
      <c r="F2778" s="4"/>
      <c r="G2778" s="5">
        <v>13</v>
      </c>
      <c r="H2778" s="30">
        <v>0</v>
      </c>
      <c r="I2778" s="14">
        <v>46.153846153845997</v>
      </c>
      <c r="J2778" s="14">
        <v>46.153846153845997</v>
      </c>
      <c r="K2778" s="16">
        <v>0</v>
      </c>
      <c r="L2778" s="23">
        <v>7.6923076923079998</v>
      </c>
    </row>
    <row r="2779" spans="2:12" ht="37.5" x14ac:dyDescent="0.3">
      <c r="E2779" s="3" t="s">
        <v>1303</v>
      </c>
      <c r="F2779" s="4"/>
      <c r="G2779" s="5">
        <v>5</v>
      </c>
      <c r="H2779" s="30">
        <v>0</v>
      </c>
      <c r="I2779" s="14">
        <v>80</v>
      </c>
      <c r="J2779" s="14">
        <v>20</v>
      </c>
      <c r="K2779" s="16">
        <v>0</v>
      </c>
      <c r="L2779" s="24">
        <v>0</v>
      </c>
    </row>
    <row r="2780" spans="2:12" ht="37.5" x14ac:dyDescent="0.3">
      <c r="E2780" s="52" t="s">
        <v>1304</v>
      </c>
      <c r="F2780" s="48"/>
      <c r="G2780" s="49">
        <v>0</v>
      </c>
      <c r="H2780" s="67">
        <v>0</v>
      </c>
      <c r="I2780" s="42">
        <v>0</v>
      </c>
      <c r="J2780" s="42">
        <v>0</v>
      </c>
      <c r="K2780" s="42">
        <v>0</v>
      </c>
      <c r="L2780" s="65">
        <v>0</v>
      </c>
    </row>
    <row r="2782" spans="2:12" x14ac:dyDescent="0.3">
      <c r="B2782" s="35" t="str">
        <f xml:space="preserve"> HYPERLINK("#'目次'!B49", "[43]")</f>
        <v>[43]</v>
      </c>
      <c r="C2782" s="25" t="s">
        <v>14</v>
      </c>
    </row>
    <row r="2785" spans="3:14" x14ac:dyDescent="0.3">
      <c r="C2785" s="25" t="s">
        <v>1307</v>
      </c>
    </row>
    <row r="2786" spans="3:14" ht="25" x14ac:dyDescent="0.3">
      <c r="E2786" s="95"/>
      <c r="F2786" s="96"/>
      <c r="G2786" s="37" t="s">
        <v>16</v>
      </c>
      <c r="H2786" s="41" t="s">
        <v>17</v>
      </c>
      <c r="I2786" s="18" t="s">
        <v>18</v>
      </c>
      <c r="J2786" s="18" t="s">
        <v>19</v>
      </c>
      <c r="K2786" s="18" t="s">
        <v>20</v>
      </c>
      <c r="L2786" s="18" t="s">
        <v>21</v>
      </c>
      <c r="M2786" s="18" t="s">
        <v>22</v>
      </c>
      <c r="N2786" s="34" t="s">
        <v>23</v>
      </c>
    </row>
    <row r="2787" spans="3:14" x14ac:dyDescent="0.3">
      <c r="E2787" s="97"/>
      <c r="F2787" s="98"/>
      <c r="G2787" s="40"/>
      <c r="H2787" s="36"/>
      <c r="I2787" s="19"/>
      <c r="J2787" s="19"/>
      <c r="K2787" s="19"/>
      <c r="L2787" s="19"/>
      <c r="M2787" s="19"/>
      <c r="N2787" s="39"/>
    </row>
    <row r="2788" spans="3:14" x14ac:dyDescent="0.3">
      <c r="E2788" s="54" t="s">
        <v>16</v>
      </c>
      <c r="F2788" s="50"/>
      <c r="G2788" s="38">
        <v>55336</v>
      </c>
      <c r="H2788" s="26">
        <v>18.472603729941</v>
      </c>
      <c r="I2788" s="26">
        <v>34.657365910076997</v>
      </c>
      <c r="J2788" s="26">
        <v>25.251192713603999</v>
      </c>
      <c r="K2788" s="26">
        <v>12.689749891570999</v>
      </c>
      <c r="L2788" s="26">
        <v>6.8562960821169998</v>
      </c>
      <c r="M2788" s="26">
        <v>1.626427642041</v>
      </c>
      <c r="N2788" s="60">
        <v>0.44636403064899999</v>
      </c>
    </row>
    <row r="2789" spans="3:14" ht="25" x14ac:dyDescent="0.3">
      <c r="E2789" s="3" t="s">
        <v>1308</v>
      </c>
      <c r="F2789" s="4"/>
      <c r="G2789" s="29">
        <v>248</v>
      </c>
      <c r="H2789" s="55">
        <v>24.596774193548001</v>
      </c>
      <c r="I2789" s="22">
        <v>39.516129032258</v>
      </c>
      <c r="J2789" s="22">
        <v>19.354838709677001</v>
      </c>
      <c r="K2789" s="22">
        <v>8.8709677419350008</v>
      </c>
      <c r="L2789" s="22">
        <v>4.4354838709679996</v>
      </c>
      <c r="M2789" s="22">
        <v>2.822580645161</v>
      </c>
      <c r="N2789" s="56">
        <v>0.40322580645200001</v>
      </c>
    </row>
    <row r="2790" spans="3:14" ht="25" x14ac:dyDescent="0.3">
      <c r="E2790" s="3" t="s">
        <v>1309</v>
      </c>
      <c r="F2790" s="4"/>
      <c r="G2790" s="5">
        <v>155</v>
      </c>
      <c r="H2790" s="27">
        <v>20</v>
      </c>
      <c r="I2790" s="14">
        <v>33.548387096774</v>
      </c>
      <c r="J2790" s="14">
        <v>27.741935483871</v>
      </c>
      <c r="K2790" s="14">
        <v>12.903225806451999</v>
      </c>
      <c r="L2790" s="14">
        <v>4.5161290322580001</v>
      </c>
      <c r="M2790" s="14">
        <v>0.64516129032299996</v>
      </c>
      <c r="N2790" s="23">
        <v>0.64516129032299996</v>
      </c>
    </row>
    <row r="2791" spans="3:14" ht="25" x14ac:dyDescent="0.3">
      <c r="E2791" s="3" t="s">
        <v>1310</v>
      </c>
      <c r="F2791" s="4"/>
      <c r="G2791" s="5">
        <v>152</v>
      </c>
      <c r="H2791" s="27">
        <v>19.736842105263001</v>
      </c>
      <c r="I2791" s="14">
        <v>39.473684210526002</v>
      </c>
      <c r="J2791" s="14">
        <v>21.052631578947</v>
      </c>
      <c r="K2791" s="14">
        <v>11.842105263158</v>
      </c>
      <c r="L2791" s="14">
        <v>5.2631578947369997</v>
      </c>
      <c r="M2791" s="14">
        <v>1.3157894736839999</v>
      </c>
      <c r="N2791" s="23">
        <v>1.3157894736839999</v>
      </c>
    </row>
    <row r="2792" spans="3:14" ht="25" x14ac:dyDescent="0.3">
      <c r="E2792" s="3" t="s">
        <v>1311</v>
      </c>
      <c r="F2792" s="4"/>
      <c r="G2792" s="5">
        <v>81</v>
      </c>
      <c r="H2792" s="27">
        <v>19.753086419753</v>
      </c>
      <c r="I2792" s="14">
        <v>37.037037037037003</v>
      </c>
      <c r="J2792" s="14">
        <v>18.518518518518999</v>
      </c>
      <c r="K2792" s="14">
        <v>9.8765432098769992</v>
      </c>
      <c r="L2792" s="14">
        <v>9.8765432098769992</v>
      </c>
      <c r="M2792" s="14">
        <v>2.4691358024690002</v>
      </c>
      <c r="N2792" s="23">
        <v>2.4691358024690002</v>
      </c>
    </row>
    <row r="2793" spans="3:14" ht="25" x14ac:dyDescent="0.3">
      <c r="E2793" s="3" t="s">
        <v>1312</v>
      </c>
      <c r="F2793" s="4"/>
      <c r="G2793" s="5">
        <v>113</v>
      </c>
      <c r="H2793" s="27">
        <v>21.238938053097002</v>
      </c>
      <c r="I2793" s="14">
        <v>40.707964601770001</v>
      </c>
      <c r="J2793" s="14">
        <v>18.584070796460001</v>
      </c>
      <c r="K2793" s="14">
        <v>6.194690265487</v>
      </c>
      <c r="L2793" s="14">
        <v>10.619469026549</v>
      </c>
      <c r="M2793" s="14">
        <v>2.654867256637</v>
      </c>
      <c r="N2793" s="24">
        <v>0</v>
      </c>
    </row>
    <row r="2794" spans="3:14" ht="25" x14ac:dyDescent="0.3">
      <c r="E2794" s="3" t="s">
        <v>1313</v>
      </c>
      <c r="F2794" s="4"/>
      <c r="G2794" s="5">
        <v>101</v>
      </c>
      <c r="H2794" s="27">
        <v>27.722772277228</v>
      </c>
      <c r="I2794" s="14">
        <v>32.673267326732997</v>
      </c>
      <c r="J2794" s="14">
        <v>18.811881188118999</v>
      </c>
      <c r="K2794" s="14">
        <v>9.9009900990100004</v>
      </c>
      <c r="L2794" s="14">
        <v>5.940594059406</v>
      </c>
      <c r="M2794" s="14">
        <v>4.9504950495050002</v>
      </c>
      <c r="N2794" s="24">
        <v>0</v>
      </c>
    </row>
    <row r="2795" spans="3:14" ht="25" x14ac:dyDescent="0.3">
      <c r="E2795" s="3" t="s">
        <v>1314</v>
      </c>
      <c r="F2795" s="4"/>
      <c r="G2795" s="5">
        <v>22</v>
      </c>
      <c r="H2795" s="27">
        <v>18.181818181817999</v>
      </c>
      <c r="I2795" s="14">
        <v>18.181818181817999</v>
      </c>
      <c r="J2795" s="14">
        <v>18.181818181817999</v>
      </c>
      <c r="K2795" s="14">
        <v>9.0909090909089993</v>
      </c>
      <c r="L2795" s="14">
        <v>27.272727272727</v>
      </c>
      <c r="M2795" s="14">
        <v>4.5454545454549997</v>
      </c>
      <c r="N2795" s="23">
        <v>4.5454545454549997</v>
      </c>
    </row>
    <row r="2796" spans="3:14" ht="25" x14ac:dyDescent="0.3">
      <c r="E2796" s="3" t="s">
        <v>1315</v>
      </c>
      <c r="F2796" s="4"/>
      <c r="G2796" s="5">
        <v>520</v>
      </c>
      <c r="H2796" s="27">
        <v>21.923076923077002</v>
      </c>
      <c r="I2796" s="14">
        <v>34.038461538462002</v>
      </c>
      <c r="J2796" s="14">
        <v>24.423076923077002</v>
      </c>
      <c r="K2796" s="14">
        <v>9.8076923076919993</v>
      </c>
      <c r="L2796" s="14">
        <v>6.3461538461540004</v>
      </c>
      <c r="M2796" s="14">
        <v>3.0769230769229998</v>
      </c>
      <c r="N2796" s="23">
        <v>0.384615384615</v>
      </c>
    </row>
    <row r="2797" spans="3:14" ht="25" x14ac:dyDescent="0.3">
      <c r="E2797" s="3" t="s">
        <v>1316</v>
      </c>
      <c r="F2797" s="4"/>
      <c r="G2797" s="5">
        <v>280</v>
      </c>
      <c r="H2797" s="27">
        <v>17.142857142857</v>
      </c>
      <c r="I2797" s="14">
        <v>33.928571428570997</v>
      </c>
      <c r="J2797" s="14">
        <v>26.785714285714</v>
      </c>
      <c r="K2797" s="14">
        <v>14.285714285714</v>
      </c>
      <c r="L2797" s="14">
        <v>5.3571428571429998</v>
      </c>
      <c r="M2797" s="14">
        <v>1.785714285714</v>
      </c>
      <c r="N2797" s="23">
        <v>0.71428571428599996</v>
      </c>
    </row>
    <row r="2798" spans="3:14" ht="25" x14ac:dyDescent="0.3">
      <c r="E2798" s="3" t="s">
        <v>1317</v>
      </c>
      <c r="F2798" s="4"/>
      <c r="G2798" s="5">
        <v>224</v>
      </c>
      <c r="H2798" s="27">
        <v>18.75</v>
      </c>
      <c r="I2798" s="14">
        <v>25.446428571428999</v>
      </c>
      <c r="J2798" s="14">
        <v>30.357142857143</v>
      </c>
      <c r="K2798" s="14">
        <v>14.285714285714</v>
      </c>
      <c r="L2798" s="14">
        <v>8.4821428571429998</v>
      </c>
      <c r="M2798" s="14">
        <v>2.2321428571430002</v>
      </c>
      <c r="N2798" s="23">
        <v>0.446428571429</v>
      </c>
    </row>
    <row r="2799" spans="3:14" ht="25" x14ac:dyDescent="0.3">
      <c r="E2799" s="3" t="s">
        <v>1318</v>
      </c>
      <c r="F2799" s="4"/>
      <c r="G2799" s="5">
        <v>104</v>
      </c>
      <c r="H2799" s="27">
        <v>16.346153846153999</v>
      </c>
      <c r="I2799" s="14">
        <v>28.846153846153999</v>
      </c>
      <c r="J2799" s="14">
        <v>27.884615384615</v>
      </c>
      <c r="K2799" s="14">
        <v>16.346153846153999</v>
      </c>
      <c r="L2799" s="14">
        <v>10.576923076923</v>
      </c>
      <c r="M2799" s="16">
        <v>0</v>
      </c>
      <c r="N2799" s="24">
        <v>0</v>
      </c>
    </row>
    <row r="2800" spans="3:14" ht="25" x14ac:dyDescent="0.3">
      <c r="E2800" s="3" t="s">
        <v>1319</v>
      </c>
      <c r="F2800" s="4"/>
      <c r="G2800" s="5">
        <v>104</v>
      </c>
      <c r="H2800" s="27">
        <v>15.384615384615</v>
      </c>
      <c r="I2800" s="14">
        <v>38.461538461537998</v>
      </c>
      <c r="J2800" s="14">
        <v>20.192307692307999</v>
      </c>
      <c r="K2800" s="14">
        <v>15.384615384615</v>
      </c>
      <c r="L2800" s="14">
        <v>6.7307692307689999</v>
      </c>
      <c r="M2800" s="14">
        <v>3.8461538461539999</v>
      </c>
      <c r="N2800" s="24">
        <v>0</v>
      </c>
    </row>
    <row r="2801" spans="2:14" ht="25" x14ac:dyDescent="0.3">
      <c r="E2801" s="3" t="s">
        <v>1320</v>
      </c>
      <c r="F2801" s="4"/>
      <c r="G2801" s="5">
        <v>94</v>
      </c>
      <c r="H2801" s="27">
        <v>14.893617021277</v>
      </c>
      <c r="I2801" s="14">
        <v>30.851063829787002</v>
      </c>
      <c r="J2801" s="14">
        <v>18.085106382978999</v>
      </c>
      <c r="K2801" s="14">
        <v>7.4468085106380002</v>
      </c>
      <c r="L2801" s="14">
        <v>21.276595744681</v>
      </c>
      <c r="M2801" s="14">
        <v>6.3829787234040003</v>
      </c>
      <c r="N2801" s="23">
        <v>1.0638297872339999</v>
      </c>
    </row>
    <row r="2802" spans="2:14" ht="25" x14ac:dyDescent="0.3">
      <c r="E2802" s="3" t="s">
        <v>1321</v>
      </c>
      <c r="F2802" s="4"/>
      <c r="G2802" s="5">
        <v>9</v>
      </c>
      <c r="H2802" s="27">
        <v>44.444444444444002</v>
      </c>
      <c r="I2802" s="16">
        <v>0</v>
      </c>
      <c r="J2802" s="16">
        <v>0</v>
      </c>
      <c r="K2802" s="14">
        <v>33.333333333333002</v>
      </c>
      <c r="L2802" s="14">
        <v>22.222222222222001</v>
      </c>
      <c r="M2802" s="16">
        <v>0</v>
      </c>
      <c r="N2802" s="24">
        <v>0</v>
      </c>
    </row>
    <row r="2803" spans="2:14" ht="25" x14ac:dyDescent="0.3">
      <c r="E2803" s="3" t="s">
        <v>1322</v>
      </c>
      <c r="F2803" s="4"/>
      <c r="G2803" s="5">
        <v>11</v>
      </c>
      <c r="H2803" s="30">
        <v>0</v>
      </c>
      <c r="I2803" s="14">
        <v>27.272727272727</v>
      </c>
      <c r="J2803" s="16">
        <v>0</v>
      </c>
      <c r="K2803" s="14">
        <v>27.272727272727</v>
      </c>
      <c r="L2803" s="14">
        <v>45.454545454544999</v>
      </c>
      <c r="M2803" s="16">
        <v>0</v>
      </c>
      <c r="N2803" s="24">
        <v>0</v>
      </c>
    </row>
    <row r="2804" spans="2:14" ht="25" x14ac:dyDescent="0.3">
      <c r="E2804" s="3" t="s">
        <v>1323</v>
      </c>
      <c r="F2804" s="4"/>
      <c r="G2804" s="5">
        <v>9</v>
      </c>
      <c r="H2804" s="27">
        <v>11.111111111111001</v>
      </c>
      <c r="I2804" s="14">
        <v>11.111111111111001</v>
      </c>
      <c r="J2804" s="14">
        <v>44.444444444444002</v>
      </c>
      <c r="K2804" s="14">
        <v>11.111111111111001</v>
      </c>
      <c r="L2804" s="14">
        <v>11.111111111111001</v>
      </c>
      <c r="M2804" s="16">
        <v>0</v>
      </c>
      <c r="N2804" s="23">
        <v>11.111111111111001</v>
      </c>
    </row>
    <row r="2805" spans="2:14" ht="25" x14ac:dyDescent="0.3">
      <c r="E2805" s="3" t="s">
        <v>1324</v>
      </c>
      <c r="F2805" s="4"/>
      <c r="G2805" s="5">
        <v>6</v>
      </c>
      <c r="H2805" s="27">
        <v>16.666666666666998</v>
      </c>
      <c r="I2805" s="14">
        <v>33.333333333333002</v>
      </c>
      <c r="J2805" s="16">
        <v>0</v>
      </c>
      <c r="K2805" s="14">
        <v>16.666666666666998</v>
      </c>
      <c r="L2805" s="14">
        <v>16.666666666666998</v>
      </c>
      <c r="M2805" s="16">
        <v>0</v>
      </c>
      <c r="N2805" s="23">
        <v>16.666666666666998</v>
      </c>
    </row>
    <row r="2806" spans="2:14" ht="25" x14ac:dyDescent="0.3">
      <c r="E2806" s="3" t="s">
        <v>1325</v>
      </c>
      <c r="F2806" s="4"/>
      <c r="G2806" s="5">
        <v>5</v>
      </c>
      <c r="H2806" s="30">
        <v>0</v>
      </c>
      <c r="I2806" s="16">
        <v>0</v>
      </c>
      <c r="J2806" s="14">
        <v>60</v>
      </c>
      <c r="K2806" s="16">
        <v>0</v>
      </c>
      <c r="L2806" s="14">
        <v>20</v>
      </c>
      <c r="M2806" s="16">
        <v>0</v>
      </c>
      <c r="N2806" s="23">
        <v>20</v>
      </c>
    </row>
    <row r="2807" spans="2:14" ht="25" x14ac:dyDescent="0.3">
      <c r="E2807" s="3" t="s">
        <v>1326</v>
      </c>
      <c r="F2807" s="4"/>
      <c r="G2807" s="5">
        <v>1</v>
      </c>
      <c r="H2807" s="30">
        <v>0</v>
      </c>
      <c r="I2807" s="16">
        <v>0</v>
      </c>
      <c r="J2807" s="16">
        <v>0</v>
      </c>
      <c r="K2807" s="14">
        <v>100</v>
      </c>
      <c r="L2807" s="16">
        <v>0</v>
      </c>
      <c r="M2807" s="16">
        <v>0</v>
      </c>
      <c r="N2807" s="24">
        <v>0</v>
      </c>
    </row>
    <row r="2808" spans="2:14" ht="25" x14ac:dyDescent="0.3">
      <c r="E2808" s="3" t="s">
        <v>1327</v>
      </c>
      <c r="F2808" s="4"/>
      <c r="G2808" s="5">
        <v>1</v>
      </c>
      <c r="H2808" s="30">
        <v>0</v>
      </c>
      <c r="I2808" s="14">
        <v>100</v>
      </c>
      <c r="J2808" s="16">
        <v>0</v>
      </c>
      <c r="K2808" s="16">
        <v>0</v>
      </c>
      <c r="L2808" s="16">
        <v>0</v>
      </c>
      <c r="M2808" s="16">
        <v>0</v>
      </c>
      <c r="N2808" s="24">
        <v>0</v>
      </c>
    </row>
    <row r="2809" spans="2:14" ht="25" x14ac:dyDescent="0.3">
      <c r="E2809" s="52" t="s">
        <v>1328</v>
      </c>
      <c r="F2809" s="48"/>
      <c r="G2809" s="49">
        <v>2</v>
      </c>
      <c r="H2809" s="70">
        <v>50</v>
      </c>
      <c r="I2809" s="42">
        <v>0</v>
      </c>
      <c r="J2809" s="42">
        <v>0</v>
      </c>
      <c r="K2809" s="42">
        <v>0</v>
      </c>
      <c r="L2809" s="45">
        <v>50</v>
      </c>
      <c r="M2809" s="42">
        <v>0</v>
      </c>
      <c r="N2809" s="65">
        <v>0</v>
      </c>
    </row>
    <row r="2811" spans="2:14" x14ac:dyDescent="0.3">
      <c r="B2811" s="35" t="str">
        <f xml:space="preserve"> HYPERLINK("#'目次'!B50", "[44]")</f>
        <v>[44]</v>
      </c>
      <c r="C2811" s="25" t="s">
        <v>54</v>
      </c>
    </row>
    <row r="2814" spans="2:14" x14ac:dyDescent="0.3">
      <c r="C2814" s="25" t="s">
        <v>1307</v>
      </c>
    </row>
    <row r="2815" spans="2:14" ht="37.5" x14ac:dyDescent="0.3">
      <c r="E2815" s="95"/>
      <c r="F2815" s="96"/>
      <c r="G2815" s="37" t="s">
        <v>16</v>
      </c>
      <c r="H2815" s="41" t="s">
        <v>55</v>
      </c>
      <c r="I2815" s="18" t="s">
        <v>56</v>
      </c>
      <c r="J2815" s="18" t="s">
        <v>57</v>
      </c>
      <c r="K2815" s="18" t="s">
        <v>58</v>
      </c>
      <c r="L2815" s="34" t="s">
        <v>59</v>
      </c>
    </row>
    <row r="2816" spans="2:14" x14ac:dyDescent="0.3">
      <c r="E2816" s="97"/>
      <c r="F2816" s="98"/>
      <c r="G2816" s="40"/>
      <c r="H2816" s="36"/>
      <c r="I2816" s="19"/>
      <c r="J2816" s="19"/>
      <c r="K2816" s="19"/>
      <c r="L2816" s="39"/>
    </row>
    <row r="2817" spans="5:12" x14ac:dyDescent="0.3">
      <c r="E2817" s="54" t="s">
        <v>16</v>
      </c>
      <c r="F2817" s="50"/>
      <c r="G2817" s="38">
        <v>55336</v>
      </c>
      <c r="H2817" s="26">
        <v>8.8658377909499997</v>
      </c>
      <c r="I2817" s="26">
        <v>44.387017493133001</v>
      </c>
      <c r="J2817" s="26">
        <v>31.339453520311999</v>
      </c>
      <c r="K2817" s="26">
        <v>11.094043660545999</v>
      </c>
      <c r="L2817" s="60">
        <v>4.3136475350590002</v>
      </c>
    </row>
    <row r="2818" spans="5:12" ht="25" x14ac:dyDescent="0.3">
      <c r="E2818" s="3" t="s">
        <v>1308</v>
      </c>
      <c r="F2818" s="4"/>
      <c r="G2818" s="29">
        <v>248</v>
      </c>
      <c r="H2818" s="55">
        <v>2.822580645161</v>
      </c>
      <c r="I2818" s="22">
        <v>32.258064516128997</v>
      </c>
      <c r="J2818" s="22">
        <v>40.725806451613003</v>
      </c>
      <c r="K2818" s="22">
        <v>17.741935483871</v>
      </c>
      <c r="L2818" s="56">
        <v>6.4516129032259997</v>
      </c>
    </row>
    <row r="2819" spans="5:12" ht="25" x14ac:dyDescent="0.3">
      <c r="E2819" s="3" t="s">
        <v>1309</v>
      </c>
      <c r="F2819" s="4"/>
      <c r="G2819" s="5">
        <v>155</v>
      </c>
      <c r="H2819" s="27">
        <v>5.1612903225810003</v>
      </c>
      <c r="I2819" s="14">
        <v>43.225806451613003</v>
      </c>
      <c r="J2819" s="14">
        <v>32.258064516128997</v>
      </c>
      <c r="K2819" s="14">
        <v>14.838709677419001</v>
      </c>
      <c r="L2819" s="23">
        <v>4.5161290322580001</v>
      </c>
    </row>
    <row r="2820" spans="5:12" ht="25" x14ac:dyDescent="0.3">
      <c r="E2820" s="3" t="s">
        <v>1310</v>
      </c>
      <c r="F2820" s="4"/>
      <c r="G2820" s="5">
        <v>152</v>
      </c>
      <c r="H2820" s="27">
        <v>7.2368421052630003</v>
      </c>
      <c r="I2820" s="14">
        <v>42.105263157895003</v>
      </c>
      <c r="J2820" s="14">
        <v>32.894736842104997</v>
      </c>
      <c r="K2820" s="14">
        <v>9.8684210526319998</v>
      </c>
      <c r="L2820" s="23">
        <v>7.8947368421049999</v>
      </c>
    </row>
    <row r="2821" spans="5:12" ht="25" x14ac:dyDescent="0.3">
      <c r="E2821" s="3" t="s">
        <v>1311</v>
      </c>
      <c r="F2821" s="4"/>
      <c r="G2821" s="5">
        <v>81</v>
      </c>
      <c r="H2821" s="27">
        <v>11.111111111111001</v>
      </c>
      <c r="I2821" s="14">
        <v>45.679012345678998</v>
      </c>
      <c r="J2821" s="14">
        <v>28.395061728395</v>
      </c>
      <c r="K2821" s="14">
        <v>8.6419753086419995</v>
      </c>
      <c r="L2821" s="23">
        <v>6.1728395061730001</v>
      </c>
    </row>
    <row r="2822" spans="5:12" ht="25" x14ac:dyDescent="0.3">
      <c r="E2822" s="3" t="s">
        <v>1312</v>
      </c>
      <c r="F2822" s="4"/>
      <c r="G2822" s="5">
        <v>113</v>
      </c>
      <c r="H2822" s="27">
        <v>14.159292035398</v>
      </c>
      <c r="I2822" s="14">
        <v>39.823008849558001</v>
      </c>
      <c r="J2822" s="14">
        <v>32.743362831858001</v>
      </c>
      <c r="K2822" s="14">
        <v>7.0796460176989999</v>
      </c>
      <c r="L2822" s="23">
        <v>6.194690265487</v>
      </c>
    </row>
    <row r="2823" spans="5:12" ht="25" x14ac:dyDescent="0.3">
      <c r="E2823" s="3" t="s">
        <v>1313</v>
      </c>
      <c r="F2823" s="4"/>
      <c r="G2823" s="5">
        <v>101</v>
      </c>
      <c r="H2823" s="27">
        <v>7.9207920792079998</v>
      </c>
      <c r="I2823" s="14">
        <v>45.544554455445997</v>
      </c>
      <c r="J2823" s="14">
        <v>30.693069306931001</v>
      </c>
      <c r="K2823" s="14">
        <v>11.881188118812</v>
      </c>
      <c r="L2823" s="23">
        <v>3.9603960396039999</v>
      </c>
    </row>
    <row r="2824" spans="5:12" ht="25" x14ac:dyDescent="0.3">
      <c r="E2824" s="3" t="s">
        <v>1314</v>
      </c>
      <c r="F2824" s="4"/>
      <c r="G2824" s="5">
        <v>22</v>
      </c>
      <c r="H2824" s="27">
        <v>50</v>
      </c>
      <c r="I2824" s="14">
        <v>18.181818181817999</v>
      </c>
      <c r="J2824" s="14">
        <v>13.636363636364001</v>
      </c>
      <c r="K2824" s="16">
        <v>0</v>
      </c>
      <c r="L2824" s="23">
        <v>18.181818181817999</v>
      </c>
    </row>
    <row r="2825" spans="5:12" ht="25" x14ac:dyDescent="0.3">
      <c r="E2825" s="3" t="s">
        <v>1315</v>
      </c>
      <c r="F2825" s="4"/>
      <c r="G2825" s="5">
        <v>520</v>
      </c>
      <c r="H2825" s="27">
        <v>5.7692307692310001</v>
      </c>
      <c r="I2825" s="14">
        <v>39.423076923076998</v>
      </c>
      <c r="J2825" s="14">
        <v>31.730769230768999</v>
      </c>
      <c r="K2825" s="14">
        <v>16.153846153846001</v>
      </c>
      <c r="L2825" s="23">
        <v>6.9230769230769997</v>
      </c>
    </row>
    <row r="2826" spans="5:12" ht="25" x14ac:dyDescent="0.3">
      <c r="E2826" s="3" t="s">
        <v>1316</v>
      </c>
      <c r="F2826" s="4"/>
      <c r="G2826" s="5">
        <v>280</v>
      </c>
      <c r="H2826" s="27">
        <v>10</v>
      </c>
      <c r="I2826" s="14">
        <v>44.642857142856997</v>
      </c>
      <c r="J2826" s="14">
        <v>31.071428571428999</v>
      </c>
      <c r="K2826" s="14">
        <v>9.2857142857140005</v>
      </c>
      <c r="L2826" s="23">
        <v>5</v>
      </c>
    </row>
    <row r="2827" spans="5:12" ht="25" x14ac:dyDescent="0.3">
      <c r="E2827" s="3" t="s">
        <v>1317</v>
      </c>
      <c r="F2827" s="4"/>
      <c r="G2827" s="5">
        <v>224</v>
      </c>
      <c r="H2827" s="27">
        <v>8.4821428571429998</v>
      </c>
      <c r="I2827" s="14">
        <v>50.892857142856997</v>
      </c>
      <c r="J2827" s="14">
        <v>26.785714285714</v>
      </c>
      <c r="K2827" s="14">
        <v>8.0357142857140005</v>
      </c>
      <c r="L2827" s="23">
        <v>5.8035714285709998</v>
      </c>
    </row>
    <row r="2828" spans="5:12" ht="25" x14ac:dyDescent="0.3">
      <c r="E2828" s="3" t="s">
        <v>1318</v>
      </c>
      <c r="F2828" s="4"/>
      <c r="G2828" s="5">
        <v>104</v>
      </c>
      <c r="H2828" s="27">
        <v>14.423076923077</v>
      </c>
      <c r="I2828" s="14">
        <v>50.961538461537998</v>
      </c>
      <c r="J2828" s="14">
        <v>22.115384615385</v>
      </c>
      <c r="K2828" s="14">
        <v>5.7692307692310001</v>
      </c>
      <c r="L2828" s="23">
        <v>6.7307692307689999</v>
      </c>
    </row>
    <row r="2829" spans="5:12" ht="25" x14ac:dyDescent="0.3">
      <c r="E2829" s="3" t="s">
        <v>1319</v>
      </c>
      <c r="F2829" s="4"/>
      <c r="G2829" s="5">
        <v>104</v>
      </c>
      <c r="H2829" s="27">
        <v>7.6923076923079998</v>
      </c>
      <c r="I2829" s="14">
        <v>50</v>
      </c>
      <c r="J2829" s="14">
        <v>25.961538461538002</v>
      </c>
      <c r="K2829" s="14">
        <v>7.6923076923079998</v>
      </c>
      <c r="L2829" s="23">
        <v>8.6538461538460005</v>
      </c>
    </row>
    <row r="2830" spans="5:12" ht="25" x14ac:dyDescent="0.3">
      <c r="E2830" s="3" t="s">
        <v>1320</v>
      </c>
      <c r="F2830" s="4"/>
      <c r="G2830" s="5">
        <v>94</v>
      </c>
      <c r="H2830" s="27">
        <v>22.340425531914999</v>
      </c>
      <c r="I2830" s="14">
        <v>41.489361702128001</v>
      </c>
      <c r="J2830" s="14">
        <v>23.404255319149001</v>
      </c>
      <c r="K2830" s="16">
        <v>0</v>
      </c>
      <c r="L2830" s="23">
        <v>12.765957446809001</v>
      </c>
    </row>
    <row r="2831" spans="5:12" ht="25" x14ac:dyDescent="0.3">
      <c r="E2831" s="3" t="s">
        <v>1321</v>
      </c>
      <c r="F2831" s="4"/>
      <c r="G2831" s="5">
        <v>9</v>
      </c>
      <c r="H2831" s="27">
        <v>22.222222222222001</v>
      </c>
      <c r="I2831" s="14">
        <v>33.333333333333002</v>
      </c>
      <c r="J2831" s="14">
        <v>11.111111111111001</v>
      </c>
      <c r="K2831" s="14">
        <v>33.333333333333002</v>
      </c>
      <c r="L2831" s="24">
        <v>0</v>
      </c>
    </row>
    <row r="2832" spans="5:12" ht="25" x14ac:dyDescent="0.3">
      <c r="E2832" s="3" t="s">
        <v>1322</v>
      </c>
      <c r="F2832" s="4"/>
      <c r="G2832" s="5">
        <v>11</v>
      </c>
      <c r="H2832" s="27">
        <v>36.363636363635997</v>
      </c>
      <c r="I2832" s="14">
        <v>36.363636363635997</v>
      </c>
      <c r="J2832" s="14">
        <v>27.272727272727</v>
      </c>
      <c r="K2832" s="16">
        <v>0</v>
      </c>
      <c r="L2832" s="24">
        <v>0</v>
      </c>
    </row>
    <row r="2833" spans="2:14" ht="25" x14ac:dyDescent="0.3">
      <c r="E2833" s="3" t="s">
        <v>1323</v>
      </c>
      <c r="F2833" s="4"/>
      <c r="G2833" s="5">
        <v>9</v>
      </c>
      <c r="H2833" s="27">
        <v>22.222222222222001</v>
      </c>
      <c r="I2833" s="14">
        <v>22.222222222222001</v>
      </c>
      <c r="J2833" s="14">
        <v>11.111111111111001</v>
      </c>
      <c r="K2833" s="14">
        <v>11.111111111111001</v>
      </c>
      <c r="L2833" s="23">
        <v>33.333333333333002</v>
      </c>
    </row>
    <row r="2834" spans="2:14" ht="25" x14ac:dyDescent="0.3">
      <c r="E2834" s="3" t="s">
        <v>1324</v>
      </c>
      <c r="F2834" s="4"/>
      <c r="G2834" s="5">
        <v>6</v>
      </c>
      <c r="H2834" s="27">
        <v>16.666666666666998</v>
      </c>
      <c r="I2834" s="14">
        <v>33.333333333333002</v>
      </c>
      <c r="J2834" s="14">
        <v>16.666666666666998</v>
      </c>
      <c r="K2834" s="14">
        <v>16.666666666666998</v>
      </c>
      <c r="L2834" s="23">
        <v>16.666666666666998</v>
      </c>
    </row>
    <row r="2835" spans="2:14" ht="25" x14ac:dyDescent="0.3">
      <c r="E2835" s="3" t="s">
        <v>1325</v>
      </c>
      <c r="F2835" s="4"/>
      <c r="G2835" s="5">
        <v>5</v>
      </c>
      <c r="H2835" s="27">
        <v>40</v>
      </c>
      <c r="I2835" s="14">
        <v>40</v>
      </c>
      <c r="J2835" s="16">
        <v>0</v>
      </c>
      <c r="K2835" s="16">
        <v>0</v>
      </c>
      <c r="L2835" s="23">
        <v>20</v>
      </c>
    </row>
    <row r="2836" spans="2:14" ht="25" x14ac:dyDescent="0.3">
      <c r="E2836" s="3" t="s">
        <v>1326</v>
      </c>
      <c r="F2836" s="4"/>
      <c r="G2836" s="5">
        <v>1</v>
      </c>
      <c r="H2836" s="27">
        <v>100</v>
      </c>
      <c r="I2836" s="16">
        <v>0</v>
      </c>
      <c r="J2836" s="16">
        <v>0</v>
      </c>
      <c r="K2836" s="16">
        <v>0</v>
      </c>
      <c r="L2836" s="24">
        <v>0</v>
      </c>
    </row>
    <row r="2837" spans="2:14" ht="25" x14ac:dyDescent="0.3">
      <c r="E2837" s="3" t="s">
        <v>1327</v>
      </c>
      <c r="F2837" s="4"/>
      <c r="G2837" s="5">
        <v>1</v>
      </c>
      <c r="H2837" s="30">
        <v>0</v>
      </c>
      <c r="I2837" s="16">
        <v>0</v>
      </c>
      <c r="J2837" s="16">
        <v>0</v>
      </c>
      <c r="K2837" s="16">
        <v>0</v>
      </c>
      <c r="L2837" s="23">
        <v>100</v>
      </c>
    </row>
    <row r="2838" spans="2:14" ht="25" x14ac:dyDescent="0.3">
      <c r="E2838" s="52" t="s">
        <v>1328</v>
      </c>
      <c r="F2838" s="48"/>
      <c r="G2838" s="49">
        <v>2</v>
      </c>
      <c r="H2838" s="67">
        <v>0</v>
      </c>
      <c r="I2838" s="42">
        <v>0</v>
      </c>
      <c r="J2838" s="42">
        <v>0</v>
      </c>
      <c r="K2838" s="45">
        <v>50</v>
      </c>
      <c r="L2838" s="74">
        <v>50</v>
      </c>
    </row>
    <row r="2840" spans="2:14" x14ac:dyDescent="0.3">
      <c r="B2840" s="35" t="str">
        <f xml:space="preserve"> HYPERLINK("#'目次'!B51", "[45]")</f>
        <v>[45]</v>
      </c>
      <c r="C2840" s="25" t="s">
        <v>14</v>
      </c>
    </row>
    <row r="2843" spans="2:14" x14ac:dyDescent="0.3">
      <c r="C2843" s="25" t="s">
        <v>1331</v>
      </c>
    </row>
    <row r="2844" spans="2:14" ht="25" x14ac:dyDescent="0.3">
      <c r="E2844" s="95"/>
      <c r="F2844" s="96"/>
      <c r="G2844" s="37" t="s">
        <v>16</v>
      </c>
      <c r="H2844" s="41" t="s">
        <v>17</v>
      </c>
      <c r="I2844" s="18" t="s">
        <v>18</v>
      </c>
      <c r="J2844" s="18" t="s">
        <v>19</v>
      </c>
      <c r="K2844" s="18" t="s">
        <v>20</v>
      </c>
      <c r="L2844" s="18" t="s">
        <v>21</v>
      </c>
      <c r="M2844" s="18" t="s">
        <v>22</v>
      </c>
      <c r="N2844" s="34" t="s">
        <v>23</v>
      </c>
    </row>
    <row r="2845" spans="2:14" x14ac:dyDescent="0.3">
      <c r="E2845" s="97"/>
      <c r="F2845" s="98"/>
      <c r="G2845" s="40"/>
      <c r="H2845" s="36"/>
      <c r="I2845" s="19"/>
      <c r="J2845" s="19"/>
      <c r="K2845" s="19"/>
      <c r="L2845" s="19"/>
      <c r="M2845" s="19"/>
      <c r="N2845" s="39"/>
    </row>
    <row r="2846" spans="2:14" x14ac:dyDescent="0.3">
      <c r="E2846" s="54" t="s">
        <v>16</v>
      </c>
      <c r="F2846" s="50"/>
      <c r="G2846" s="38">
        <v>55336</v>
      </c>
      <c r="H2846" s="26">
        <v>18.472603729941</v>
      </c>
      <c r="I2846" s="26">
        <v>34.657365910076997</v>
      </c>
      <c r="J2846" s="26">
        <v>25.251192713603999</v>
      </c>
      <c r="K2846" s="26">
        <v>12.689749891570999</v>
      </c>
      <c r="L2846" s="26">
        <v>6.8562960821169998</v>
      </c>
      <c r="M2846" s="26">
        <v>1.626427642041</v>
      </c>
      <c r="N2846" s="60">
        <v>0.44636403064899999</v>
      </c>
    </row>
    <row r="2847" spans="2:14" ht="25" x14ac:dyDescent="0.3">
      <c r="E2847" s="3" t="s">
        <v>1332</v>
      </c>
      <c r="F2847" s="4"/>
      <c r="G2847" s="29">
        <v>3</v>
      </c>
      <c r="H2847" s="80">
        <v>0</v>
      </c>
      <c r="I2847" s="69">
        <v>0</v>
      </c>
      <c r="J2847" s="69">
        <v>0</v>
      </c>
      <c r="K2847" s="22">
        <v>33.333333333333002</v>
      </c>
      <c r="L2847" s="22">
        <v>66.666666666666998</v>
      </c>
      <c r="M2847" s="69">
        <v>0</v>
      </c>
      <c r="N2847" s="72">
        <v>0</v>
      </c>
    </row>
    <row r="2848" spans="2:14" ht="25" x14ac:dyDescent="0.3">
      <c r="E2848" s="3" t="s">
        <v>1333</v>
      </c>
      <c r="F2848" s="4"/>
      <c r="G2848" s="5">
        <v>2</v>
      </c>
      <c r="H2848" s="30">
        <v>0</v>
      </c>
      <c r="I2848" s="14">
        <v>50</v>
      </c>
      <c r="J2848" s="14">
        <v>50</v>
      </c>
      <c r="K2848" s="16">
        <v>0</v>
      </c>
      <c r="L2848" s="16">
        <v>0</v>
      </c>
      <c r="M2848" s="16">
        <v>0</v>
      </c>
      <c r="N2848" s="24">
        <v>0</v>
      </c>
    </row>
    <row r="2849" spans="5:14" ht="25" x14ac:dyDescent="0.3">
      <c r="E2849" s="3" t="s">
        <v>1334</v>
      </c>
      <c r="F2849" s="4"/>
      <c r="G2849" s="5">
        <v>1</v>
      </c>
      <c r="H2849" s="30">
        <v>0</v>
      </c>
      <c r="I2849" s="14">
        <v>100</v>
      </c>
      <c r="J2849" s="16">
        <v>0</v>
      </c>
      <c r="K2849" s="16">
        <v>0</v>
      </c>
      <c r="L2849" s="16">
        <v>0</v>
      </c>
      <c r="M2849" s="16">
        <v>0</v>
      </c>
      <c r="N2849" s="24">
        <v>0</v>
      </c>
    </row>
    <row r="2850" spans="5:14" ht="25" x14ac:dyDescent="0.3">
      <c r="E2850" s="3" t="s">
        <v>1335</v>
      </c>
      <c r="F2850" s="4"/>
      <c r="G2850" s="5">
        <v>0</v>
      </c>
      <c r="H2850" s="30">
        <v>0</v>
      </c>
      <c r="I2850" s="16">
        <v>0</v>
      </c>
      <c r="J2850" s="16">
        <v>0</v>
      </c>
      <c r="K2850" s="16">
        <v>0</v>
      </c>
      <c r="L2850" s="16">
        <v>0</v>
      </c>
      <c r="M2850" s="16">
        <v>0</v>
      </c>
      <c r="N2850" s="24">
        <v>0</v>
      </c>
    </row>
    <row r="2851" spans="5:14" ht="25" x14ac:dyDescent="0.3">
      <c r="E2851" s="3" t="s">
        <v>1336</v>
      </c>
      <c r="F2851" s="4"/>
      <c r="G2851" s="5">
        <v>2</v>
      </c>
      <c r="H2851" s="30">
        <v>0</v>
      </c>
      <c r="I2851" s="14">
        <v>100</v>
      </c>
      <c r="J2851" s="16">
        <v>0</v>
      </c>
      <c r="K2851" s="16">
        <v>0</v>
      </c>
      <c r="L2851" s="16">
        <v>0</v>
      </c>
      <c r="M2851" s="16">
        <v>0</v>
      </c>
      <c r="N2851" s="24">
        <v>0</v>
      </c>
    </row>
    <row r="2852" spans="5:14" ht="25" x14ac:dyDescent="0.3">
      <c r="E2852" s="3" t="s">
        <v>1337</v>
      </c>
      <c r="F2852" s="4"/>
      <c r="G2852" s="5">
        <v>1</v>
      </c>
      <c r="H2852" s="27">
        <v>100</v>
      </c>
      <c r="I2852" s="16">
        <v>0</v>
      </c>
      <c r="J2852" s="16">
        <v>0</v>
      </c>
      <c r="K2852" s="16">
        <v>0</v>
      </c>
      <c r="L2852" s="16">
        <v>0</v>
      </c>
      <c r="M2852" s="16">
        <v>0</v>
      </c>
      <c r="N2852" s="24">
        <v>0</v>
      </c>
    </row>
    <row r="2853" spans="5:14" ht="25" x14ac:dyDescent="0.3">
      <c r="E2853" s="3" t="s">
        <v>1338</v>
      </c>
      <c r="F2853" s="4"/>
      <c r="G2853" s="5">
        <v>1</v>
      </c>
      <c r="H2853" s="27">
        <v>100</v>
      </c>
      <c r="I2853" s="16">
        <v>0</v>
      </c>
      <c r="J2853" s="16">
        <v>0</v>
      </c>
      <c r="K2853" s="16">
        <v>0</v>
      </c>
      <c r="L2853" s="16">
        <v>0</v>
      </c>
      <c r="M2853" s="16">
        <v>0</v>
      </c>
      <c r="N2853" s="24">
        <v>0</v>
      </c>
    </row>
    <row r="2854" spans="5:14" ht="25" x14ac:dyDescent="0.3">
      <c r="E2854" s="3" t="s">
        <v>1339</v>
      </c>
      <c r="F2854" s="4"/>
      <c r="G2854" s="5">
        <v>22</v>
      </c>
      <c r="H2854" s="27">
        <v>13.636363636364001</v>
      </c>
      <c r="I2854" s="14">
        <v>36.363636363635997</v>
      </c>
      <c r="J2854" s="14">
        <v>22.727272727273</v>
      </c>
      <c r="K2854" s="14">
        <v>4.5454545454549997</v>
      </c>
      <c r="L2854" s="14">
        <v>22.727272727273</v>
      </c>
      <c r="M2854" s="16">
        <v>0</v>
      </c>
      <c r="N2854" s="24">
        <v>0</v>
      </c>
    </row>
    <row r="2855" spans="5:14" ht="25" x14ac:dyDescent="0.3">
      <c r="E2855" s="3" t="s">
        <v>1340</v>
      </c>
      <c r="F2855" s="4"/>
      <c r="G2855" s="5">
        <v>3</v>
      </c>
      <c r="H2855" s="27">
        <v>33.333333333333002</v>
      </c>
      <c r="I2855" s="14">
        <v>33.333333333333002</v>
      </c>
      <c r="J2855" s="16">
        <v>0</v>
      </c>
      <c r="K2855" s="14">
        <v>33.333333333333002</v>
      </c>
      <c r="L2855" s="16">
        <v>0</v>
      </c>
      <c r="M2855" s="16">
        <v>0</v>
      </c>
      <c r="N2855" s="24">
        <v>0</v>
      </c>
    </row>
    <row r="2856" spans="5:14" ht="25" x14ac:dyDescent="0.3">
      <c r="E2856" s="3" t="s">
        <v>1341</v>
      </c>
      <c r="F2856" s="4"/>
      <c r="G2856" s="5">
        <v>2</v>
      </c>
      <c r="H2856" s="30">
        <v>0</v>
      </c>
      <c r="I2856" s="16">
        <v>0</v>
      </c>
      <c r="J2856" s="16">
        <v>0</v>
      </c>
      <c r="K2856" s="14">
        <v>100</v>
      </c>
      <c r="L2856" s="16">
        <v>0</v>
      </c>
      <c r="M2856" s="16">
        <v>0</v>
      </c>
      <c r="N2856" s="24">
        <v>0</v>
      </c>
    </row>
    <row r="2857" spans="5:14" ht="25" x14ac:dyDescent="0.3">
      <c r="E2857" s="3" t="s">
        <v>1342</v>
      </c>
      <c r="F2857" s="4"/>
      <c r="G2857" s="5">
        <v>0</v>
      </c>
      <c r="H2857" s="30">
        <v>0</v>
      </c>
      <c r="I2857" s="16">
        <v>0</v>
      </c>
      <c r="J2857" s="16">
        <v>0</v>
      </c>
      <c r="K2857" s="16">
        <v>0</v>
      </c>
      <c r="L2857" s="16">
        <v>0</v>
      </c>
      <c r="M2857" s="16">
        <v>0</v>
      </c>
      <c r="N2857" s="24">
        <v>0</v>
      </c>
    </row>
    <row r="2858" spans="5:14" ht="25" x14ac:dyDescent="0.3">
      <c r="E2858" s="3" t="s">
        <v>1343</v>
      </c>
      <c r="F2858" s="4"/>
      <c r="G2858" s="5">
        <v>1</v>
      </c>
      <c r="H2858" s="30">
        <v>0</v>
      </c>
      <c r="I2858" s="16">
        <v>0</v>
      </c>
      <c r="J2858" s="16">
        <v>0</v>
      </c>
      <c r="K2858" s="16">
        <v>0</v>
      </c>
      <c r="L2858" s="14">
        <v>100</v>
      </c>
      <c r="M2858" s="16">
        <v>0</v>
      </c>
      <c r="N2858" s="24">
        <v>0</v>
      </c>
    </row>
    <row r="2859" spans="5:14" ht="25" x14ac:dyDescent="0.3">
      <c r="E2859" s="3" t="s">
        <v>1344</v>
      </c>
      <c r="F2859" s="4"/>
      <c r="G2859" s="5">
        <v>1</v>
      </c>
      <c r="H2859" s="30">
        <v>0</v>
      </c>
      <c r="I2859" s="14">
        <v>100</v>
      </c>
      <c r="J2859" s="16">
        <v>0</v>
      </c>
      <c r="K2859" s="16">
        <v>0</v>
      </c>
      <c r="L2859" s="16">
        <v>0</v>
      </c>
      <c r="M2859" s="16">
        <v>0</v>
      </c>
      <c r="N2859" s="24">
        <v>0</v>
      </c>
    </row>
    <row r="2860" spans="5:14" ht="25" x14ac:dyDescent="0.3">
      <c r="E2860" s="3" t="s">
        <v>1345</v>
      </c>
      <c r="F2860" s="4"/>
      <c r="G2860" s="5">
        <v>0</v>
      </c>
      <c r="H2860" s="30">
        <v>0</v>
      </c>
      <c r="I2860" s="16">
        <v>0</v>
      </c>
      <c r="J2860" s="16">
        <v>0</v>
      </c>
      <c r="K2860" s="16">
        <v>0</v>
      </c>
      <c r="L2860" s="16">
        <v>0</v>
      </c>
      <c r="M2860" s="16">
        <v>0</v>
      </c>
      <c r="N2860" s="24">
        <v>0</v>
      </c>
    </row>
    <row r="2861" spans="5:14" ht="25" x14ac:dyDescent="0.3">
      <c r="E2861" s="3" t="s">
        <v>1346</v>
      </c>
      <c r="F2861" s="4"/>
      <c r="G2861" s="5">
        <v>76</v>
      </c>
      <c r="H2861" s="27">
        <v>32.894736842104997</v>
      </c>
      <c r="I2861" s="14">
        <v>25</v>
      </c>
      <c r="J2861" s="14">
        <v>23.684210526316001</v>
      </c>
      <c r="K2861" s="14">
        <v>6.5789473684209998</v>
      </c>
      <c r="L2861" s="14">
        <v>10.526315789473999</v>
      </c>
      <c r="M2861" s="14">
        <v>1.3157894736839999</v>
      </c>
      <c r="N2861" s="24">
        <v>0</v>
      </c>
    </row>
    <row r="2862" spans="5:14" ht="25" x14ac:dyDescent="0.3">
      <c r="E2862" s="3" t="s">
        <v>1347</v>
      </c>
      <c r="F2862" s="4"/>
      <c r="G2862" s="5">
        <v>37</v>
      </c>
      <c r="H2862" s="27">
        <v>24.324324324323999</v>
      </c>
      <c r="I2862" s="14">
        <v>29.72972972973</v>
      </c>
      <c r="J2862" s="14">
        <v>13.513513513514001</v>
      </c>
      <c r="K2862" s="14">
        <v>27.027027027027</v>
      </c>
      <c r="L2862" s="14">
        <v>5.4054054054050003</v>
      </c>
      <c r="M2862" s="16">
        <v>0</v>
      </c>
      <c r="N2862" s="24">
        <v>0</v>
      </c>
    </row>
    <row r="2863" spans="5:14" ht="25" x14ac:dyDescent="0.3">
      <c r="E2863" s="3" t="s">
        <v>1348</v>
      </c>
      <c r="F2863" s="4"/>
      <c r="G2863" s="5">
        <v>22</v>
      </c>
      <c r="H2863" s="27">
        <v>31.818181818182001</v>
      </c>
      <c r="I2863" s="14">
        <v>31.818181818182001</v>
      </c>
      <c r="J2863" s="14">
        <v>22.727272727273</v>
      </c>
      <c r="K2863" s="14">
        <v>4.5454545454549997</v>
      </c>
      <c r="L2863" s="14">
        <v>4.5454545454549997</v>
      </c>
      <c r="M2863" s="14">
        <v>4.5454545454549997</v>
      </c>
      <c r="N2863" s="24">
        <v>0</v>
      </c>
    </row>
    <row r="2864" spans="5:14" ht="25" x14ac:dyDescent="0.3">
      <c r="E2864" s="3" t="s">
        <v>1349</v>
      </c>
      <c r="F2864" s="4"/>
      <c r="G2864" s="5">
        <v>14</v>
      </c>
      <c r="H2864" s="30">
        <v>0</v>
      </c>
      <c r="I2864" s="14">
        <v>57.142857142856997</v>
      </c>
      <c r="J2864" s="14">
        <v>14.285714285714</v>
      </c>
      <c r="K2864" s="14">
        <v>7.1428571428570002</v>
      </c>
      <c r="L2864" s="14">
        <v>21.428571428571001</v>
      </c>
      <c r="M2864" s="16">
        <v>0</v>
      </c>
      <c r="N2864" s="24">
        <v>0</v>
      </c>
    </row>
    <row r="2865" spans="5:14" ht="25" x14ac:dyDescent="0.3">
      <c r="E2865" s="3" t="s">
        <v>1350</v>
      </c>
      <c r="F2865" s="4"/>
      <c r="G2865" s="5">
        <v>11</v>
      </c>
      <c r="H2865" s="27">
        <v>27.272727272727</v>
      </c>
      <c r="I2865" s="14">
        <v>36.363636363635997</v>
      </c>
      <c r="J2865" s="14">
        <v>18.181818181817999</v>
      </c>
      <c r="K2865" s="14">
        <v>9.0909090909089993</v>
      </c>
      <c r="L2865" s="14">
        <v>9.0909090909089993</v>
      </c>
      <c r="M2865" s="16">
        <v>0</v>
      </c>
      <c r="N2865" s="24">
        <v>0</v>
      </c>
    </row>
    <row r="2866" spans="5:14" ht="25" x14ac:dyDescent="0.3">
      <c r="E2866" s="3" t="s">
        <v>1351</v>
      </c>
      <c r="F2866" s="4"/>
      <c r="G2866" s="5">
        <v>12</v>
      </c>
      <c r="H2866" s="27">
        <v>16.666666666666998</v>
      </c>
      <c r="I2866" s="14">
        <v>41.666666666666998</v>
      </c>
      <c r="J2866" s="14">
        <v>33.333333333333002</v>
      </c>
      <c r="K2866" s="14">
        <v>8.333333333333</v>
      </c>
      <c r="L2866" s="16">
        <v>0</v>
      </c>
      <c r="M2866" s="16">
        <v>0</v>
      </c>
      <c r="N2866" s="24">
        <v>0</v>
      </c>
    </row>
    <row r="2867" spans="5:14" ht="25" x14ac:dyDescent="0.3">
      <c r="E2867" s="3" t="s">
        <v>1352</v>
      </c>
      <c r="F2867" s="4"/>
      <c r="G2867" s="5">
        <v>3</v>
      </c>
      <c r="H2867" s="27">
        <v>66.666666666666998</v>
      </c>
      <c r="I2867" s="16">
        <v>0</v>
      </c>
      <c r="J2867" s="16">
        <v>0</v>
      </c>
      <c r="K2867" s="16">
        <v>0</v>
      </c>
      <c r="L2867" s="16">
        <v>0</v>
      </c>
      <c r="M2867" s="16">
        <v>0</v>
      </c>
      <c r="N2867" s="23">
        <v>33.333333333333002</v>
      </c>
    </row>
    <row r="2868" spans="5:14" ht="25" x14ac:dyDescent="0.3">
      <c r="E2868" s="3" t="s">
        <v>1353</v>
      </c>
      <c r="F2868" s="4"/>
      <c r="G2868" s="5">
        <v>176</v>
      </c>
      <c r="H2868" s="27">
        <v>18.75</v>
      </c>
      <c r="I2868" s="14">
        <v>28.977272727273</v>
      </c>
      <c r="J2868" s="14">
        <v>27.272727272727</v>
      </c>
      <c r="K2868" s="14">
        <v>11.931818181818</v>
      </c>
      <c r="L2868" s="14">
        <v>6.8181818181820004</v>
      </c>
      <c r="M2868" s="14">
        <v>5.6818181818179996</v>
      </c>
      <c r="N2868" s="23">
        <v>0.56818181818199998</v>
      </c>
    </row>
    <row r="2869" spans="5:14" ht="25" x14ac:dyDescent="0.3">
      <c r="E2869" s="3" t="s">
        <v>1354</v>
      </c>
      <c r="F2869" s="4"/>
      <c r="G2869" s="5">
        <v>103</v>
      </c>
      <c r="H2869" s="27">
        <v>16.504854368932001</v>
      </c>
      <c r="I2869" s="14">
        <v>36.893203883494998</v>
      </c>
      <c r="J2869" s="14">
        <v>25.242718446602002</v>
      </c>
      <c r="K2869" s="14">
        <v>15.533980582524</v>
      </c>
      <c r="L2869" s="14">
        <v>2.9126213592229999</v>
      </c>
      <c r="M2869" s="14">
        <v>1.9417475728160001</v>
      </c>
      <c r="N2869" s="23">
        <v>0.97087378640800004</v>
      </c>
    </row>
    <row r="2870" spans="5:14" ht="25" x14ac:dyDescent="0.3">
      <c r="E2870" s="3" t="s">
        <v>1355</v>
      </c>
      <c r="F2870" s="4"/>
      <c r="G2870" s="5">
        <v>95</v>
      </c>
      <c r="H2870" s="27">
        <v>20</v>
      </c>
      <c r="I2870" s="14">
        <v>25.263157894736999</v>
      </c>
      <c r="J2870" s="14">
        <v>24.210526315789</v>
      </c>
      <c r="K2870" s="14">
        <v>14.736842105262999</v>
      </c>
      <c r="L2870" s="14">
        <v>10.526315789473999</v>
      </c>
      <c r="M2870" s="14">
        <v>3.1578947368420001</v>
      </c>
      <c r="N2870" s="23">
        <v>2.1052631578950001</v>
      </c>
    </row>
    <row r="2871" spans="5:14" ht="25" x14ac:dyDescent="0.3">
      <c r="E2871" s="3" t="s">
        <v>1356</v>
      </c>
      <c r="F2871" s="4"/>
      <c r="G2871" s="5">
        <v>39</v>
      </c>
      <c r="H2871" s="27">
        <v>30.769230769231001</v>
      </c>
      <c r="I2871" s="14">
        <v>23.076923076922998</v>
      </c>
      <c r="J2871" s="14">
        <v>23.076923076922998</v>
      </c>
      <c r="K2871" s="14">
        <v>15.384615384615</v>
      </c>
      <c r="L2871" s="14">
        <v>7.6923076923079998</v>
      </c>
      <c r="M2871" s="16">
        <v>0</v>
      </c>
      <c r="N2871" s="24">
        <v>0</v>
      </c>
    </row>
    <row r="2872" spans="5:14" ht="25" x14ac:dyDescent="0.3">
      <c r="E2872" s="3" t="s">
        <v>1357</v>
      </c>
      <c r="F2872" s="4"/>
      <c r="G2872" s="5">
        <v>60</v>
      </c>
      <c r="H2872" s="27">
        <v>15</v>
      </c>
      <c r="I2872" s="14">
        <v>38.333333333333002</v>
      </c>
      <c r="J2872" s="14">
        <v>15</v>
      </c>
      <c r="K2872" s="14">
        <v>20</v>
      </c>
      <c r="L2872" s="14">
        <v>10</v>
      </c>
      <c r="M2872" s="14">
        <v>1.666666666667</v>
      </c>
      <c r="N2872" s="24">
        <v>0</v>
      </c>
    </row>
    <row r="2873" spans="5:14" ht="25" x14ac:dyDescent="0.3">
      <c r="E2873" s="3" t="s">
        <v>1358</v>
      </c>
      <c r="F2873" s="4"/>
      <c r="G2873" s="5">
        <v>39</v>
      </c>
      <c r="H2873" s="27">
        <v>10.25641025641</v>
      </c>
      <c r="I2873" s="14">
        <v>38.461538461537998</v>
      </c>
      <c r="J2873" s="14">
        <v>23.076923076922998</v>
      </c>
      <c r="K2873" s="14">
        <v>7.6923076923079998</v>
      </c>
      <c r="L2873" s="14">
        <v>15.384615384615</v>
      </c>
      <c r="M2873" s="14">
        <v>5.1282051282049999</v>
      </c>
      <c r="N2873" s="24">
        <v>0</v>
      </c>
    </row>
    <row r="2874" spans="5:14" ht="25" x14ac:dyDescent="0.3">
      <c r="E2874" s="3" t="s">
        <v>1359</v>
      </c>
      <c r="F2874" s="4"/>
      <c r="G2874" s="5">
        <v>7</v>
      </c>
      <c r="H2874" s="27">
        <v>14.285714285714</v>
      </c>
      <c r="I2874" s="16">
        <v>0</v>
      </c>
      <c r="J2874" s="16">
        <v>0</v>
      </c>
      <c r="K2874" s="16">
        <v>0</v>
      </c>
      <c r="L2874" s="14">
        <v>85.714285714286007</v>
      </c>
      <c r="M2874" s="16">
        <v>0</v>
      </c>
      <c r="N2874" s="24">
        <v>0</v>
      </c>
    </row>
    <row r="2875" spans="5:14" ht="25" x14ac:dyDescent="0.3">
      <c r="E2875" s="3" t="s">
        <v>1360</v>
      </c>
      <c r="F2875" s="4"/>
      <c r="G2875" s="5">
        <v>247</v>
      </c>
      <c r="H2875" s="27">
        <v>19.028340080972001</v>
      </c>
      <c r="I2875" s="14">
        <v>38.866396761133998</v>
      </c>
      <c r="J2875" s="14">
        <v>21.052631578947</v>
      </c>
      <c r="K2875" s="14">
        <v>11.740890688259</v>
      </c>
      <c r="L2875" s="14">
        <v>6.4777327935219997</v>
      </c>
      <c r="M2875" s="14">
        <v>2.834008097166</v>
      </c>
      <c r="N2875" s="24">
        <v>0</v>
      </c>
    </row>
    <row r="2876" spans="5:14" ht="25" x14ac:dyDescent="0.3">
      <c r="E2876" s="3" t="s">
        <v>1361</v>
      </c>
      <c r="F2876" s="4"/>
      <c r="G2876" s="5">
        <v>144</v>
      </c>
      <c r="H2876" s="27">
        <v>10.416666666667</v>
      </c>
      <c r="I2876" s="14">
        <v>27.777777777777999</v>
      </c>
      <c r="J2876" s="14">
        <v>40.277777777777999</v>
      </c>
      <c r="K2876" s="14">
        <v>13.194444444444001</v>
      </c>
      <c r="L2876" s="14">
        <v>6.25</v>
      </c>
      <c r="M2876" s="14">
        <v>2.083333333333</v>
      </c>
      <c r="N2876" s="24">
        <v>0</v>
      </c>
    </row>
    <row r="2877" spans="5:14" ht="25" x14ac:dyDescent="0.3">
      <c r="E2877" s="3" t="s">
        <v>1362</v>
      </c>
      <c r="F2877" s="4"/>
      <c r="G2877" s="5">
        <v>140</v>
      </c>
      <c r="H2877" s="27">
        <v>11.428571428571001</v>
      </c>
      <c r="I2877" s="14">
        <v>31.428571428571001</v>
      </c>
      <c r="J2877" s="14">
        <v>28.571428571428999</v>
      </c>
      <c r="K2877" s="14">
        <v>17.857142857143</v>
      </c>
      <c r="L2877" s="14">
        <v>9.2857142857140005</v>
      </c>
      <c r="M2877" s="14">
        <v>0.71428571428599996</v>
      </c>
      <c r="N2877" s="23">
        <v>0.71428571428599996</v>
      </c>
    </row>
    <row r="2878" spans="5:14" ht="25" x14ac:dyDescent="0.3">
      <c r="E2878" s="3" t="s">
        <v>1363</v>
      </c>
      <c r="F2878" s="4"/>
      <c r="G2878" s="5">
        <v>55</v>
      </c>
      <c r="H2878" s="27">
        <v>12.727272727273</v>
      </c>
      <c r="I2878" s="14">
        <v>16.363636363636001</v>
      </c>
      <c r="J2878" s="14">
        <v>30.909090909090999</v>
      </c>
      <c r="K2878" s="14">
        <v>21.818181818182001</v>
      </c>
      <c r="L2878" s="14">
        <v>16.363636363636001</v>
      </c>
      <c r="M2878" s="16">
        <v>0</v>
      </c>
      <c r="N2878" s="23">
        <v>1.818181818182</v>
      </c>
    </row>
    <row r="2879" spans="5:14" ht="25" x14ac:dyDescent="0.3">
      <c r="E2879" s="3" t="s">
        <v>1364</v>
      </c>
      <c r="F2879" s="4"/>
      <c r="G2879" s="5">
        <v>73</v>
      </c>
      <c r="H2879" s="27">
        <v>13.698630136986001</v>
      </c>
      <c r="I2879" s="14">
        <v>36.986301369863</v>
      </c>
      <c r="J2879" s="14">
        <v>23.287671232876999</v>
      </c>
      <c r="K2879" s="14">
        <v>6.8493150684930004</v>
      </c>
      <c r="L2879" s="14">
        <v>12.328767123287999</v>
      </c>
      <c r="M2879" s="14">
        <v>6.8493150684930004</v>
      </c>
      <c r="N2879" s="24">
        <v>0</v>
      </c>
    </row>
    <row r="2880" spans="5:14" ht="25" x14ac:dyDescent="0.3">
      <c r="E2880" s="3" t="s">
        <v>1365</v>
      </c>
      <c r="F2880" s="4"/>
      <c r="G2880" s="5">
        <v>75</v>
      </c>
      <c r="H2880" s="27">
        <v>14.666666666667</v>
      </c>
      <c r="I2880" s="14">
        <v>28</v>
      </c>
      <c r="J2880" s="14">
        <v>14.666666666667</v>
      </c>
      <c r="K2880" s="14">
        <v>12</v>
      </c>
      <c r="L2880" s="14">
        <v>22.666666666666998</v>
      </c>
      <c r="M2880" s="14">
        <v>6.666666666667</v>
      </c>
      <c r="N2880" s="23">
        <v>1.333333333333</v>
      </c>
    </row>
    <row r="2881" spans="5:14" ht="25" x14ac:dyDescent="0.3">
      <c r="E2881" s="3" t="s">
        <v>1366</v>
      </c>
      <c r="F2881" s="4"/>
      <c r="G2881" s="5">
        <v>8</v>
      </c>
      <c r="H2881" s="27">
        <v>25</v>
      </c>
      <c r="I2881" s="14">
        <v>12.5</v>
      </c>
      <c r="J2881" s="14">
        <v>25</v>
      </c>
      <c r="K2881" s="14">
        <v>25</v>
      </c>
      <c r="L2881" s="14">
        <v>12.5</v>
      </c>
      <c r="M2881" s="16">
        <v>0</v>
      </c>
      <c r="N2881" s="24">
        <v>0</v>
      </c>
    </row>
    <row r="2882" spans="5:14" ht="25" x14ac:dyDescent="0.3">
      <c r="E2882" s="3" t="s">
        <v>1367</v>
      </c>
      <c r="F2882" s="4"/>
      <c r="G2882" s="5">
        <v>153</v>
      </c>
      <c r="H2882" s="27">
        <v>23.529411764706001</v>
      </c>
      <c r="I2882" s="14">
        <v>39.869281045751997</v>
      </c>
      <c r="J2882" s="14">
        <v>24.183006535948</v>
      </c>
      <c r="K2882" s="14">
        <v>6.5359477124180003</v>
      </c>
      <c r="L2882" s="14">
        <v>3.2679738562090002</v>
      </c>
      <c r="M2882" s="14">
        <v>2.6143790849670001</v>
      </c>
      <c r="N2882" s="24">
        <v>0</v>
      </c>
    </row>
    <row r="2883" spans="5:14" ht="25" x14ac:dyDescent="0.3">
      <c r="E2883" s="3" t="s">
        <v>1368</v>
      </c>
      <c r="F2883" s="4"/>
      <c r="G2883" s="5">
        <v>96</v>
      </c>
      <c r="H2883" s="27">
        <v>25</v>
      </c>
      <c r="I2883" s="14">
        <v>34.375</v>
      </c>
      <c r="J2883" s="14">
        <v>20.833333333333002</v>
      </c>
      <c r="K2883" s="14">
        <v>8.333333333333</v>
      </c>
      <c r="L2883" s="14">
        <v>8.333333333333</v>
      </c>
      <c r="M2883" s="14">
        <v>1.041666666667</v>
      </c>
      <c r="N2883" s="23">
        <v>2.083333333333</v>
      </c>
    </row>
    <row r="2884" spans="5:14" ht="25" x14ac:dyDescent="0.3">
      <c r="E2884" s="3" t="s">
        <v>1369</v>
      </c>
      <c r="F2884" s="4"/>
      <c r="G2884" s="5">
        <v>62</v>
      </c>
      <c r="H2884" s="27">
        <v>20.967741935484</v>
      </c>
      <c r="I2884" s="14">
        <v>38.709677419355003</v>
      </c>
      <c r="J2884" s="14">
        <v>25.806451612903</v>
      </c>
      <c r="K2884" s="14">
        <v>9.6774193548389995</v>
      </c>
      <c r="L2884" s="14">
        <v>3.2258064516129998</v>
      </c>
      <c r="M2884" s="16">
        <v>0</v>
      </c>
      <c r="N2884" s="23">
        <v>1.6129032258060001</v>
      </c>
    </row>
    <row r="2885" spans="5:14" ht="25" x14ac:dyDescent="0.3">
      <c r="E2885" s="3" t="s">
        <v>1370</v>
      </c>
      <c r="F2885" s="4"/>
      <c r="G2885" s="5">
        <v>48</v>
      </c>
      <c r="H2885" s="27">
        <v>16.666666666666998</v>
      </c>
      <c r="I2885" s="14">
        <v>43.75</v>
      </c>
      <c r="J2885" s="14">
        <v>25</v>
      </c>
      <c r="K2885" s="14">
        <v>8.333333333333</v>
      </c>
      <c r="L2885" s="14">
        <v>4.166666666667</v>
      </c>
      <c r="M2885" s="16">
        <v>0</v>
      </c>
      <c r="N2885" s="23">
        <v>2.083333333333</v>
      </c>
    </row>
    <row r="2886" spans="5:14" ht="25" x14ac:dyDescent="0.3">
      <c r="E2886" s="3" t="s">
        <v>1371</v>
      </c>
      <c r="F2886" s="4"/>
      <c r="G2886" s="5">
        <v>36</v>
      </c>
      <c r="H2886" s="27">
        <v>27.777777777777999</v>
      </c>
      <c r="I2886" s="14">
        <v>44.444444444444002</v>
      </c>
      <c r="J2886" s="14">
        <v>13.888888888888999</v>
      </c>
      <c r="K2886" s="14">
        <v>11.111111111111001</v>
      </c>
      <c r="L2886" s="14">
        <v>2.7777777777780002</v>
      </c>
      <c r="M2886" s="16">
        <v>0</v>
      </c>
      <c r="N2886" s="24">
        <v>0</v>
      </c>
    </row>
    <row r="2887" spans="5:14" ht="25" x14ac:dyDescent="0.3">
      <c r="E2887" s="3" t="s">
        <v>1372</v>
      </c>
      <c r="F2887" s="4"/>
      <c r="G2887" s="5">
        <v>43</v>
      </c>
      <c r="H2887" s="27">
        <v>32.558139534883999</v>
      </c>
      <c r="I2887" s="14">
        <v>32.558139534883999</v>
      </c>
      <c r="J2887" s="14">
        <v>18.604651162791001</v>
      </c>
      <c r="K2887" s="14">
        <v>6.9767441860470001</v>
      </c>
      <c r="L2887" s="14">
        <v>4.6511627906979998</v>
      </c>
      <c r="M2887" s="14">
        <v>4.6511627906979998</v>
      </c>
      <c r="N2887" s="24">
        <v>0</v>
      </c>
    </row>
    <row r="2888" spans="5:14" ht="25" x14ac:dyDescent="0.3">
      <c r="E2888" s="3" t="s">
        <v>1373</v>
      </c>
      <c r="F2888" s="4"/>
      <c r="G2888" s="5">
        <v>7</v>
      </c>
      <c r="H2888" s="27">
        <v>28.571428571428999</v>
      </c>
      <c r="I2888" s="14">
        <v>28.571428571428999</v>
      </c>
      <c r="J2888" s="16">
        <v>0</v>
      </c>
      <c r="K2888" s="14">
        <v>28.571428571428999</v>
      </c>
      <c r="L2888" s="16">
        <v>0</v>
      </c>
      <c r="M2888" s="14">
        <v>14.285714285714</v>
      </c>
      <c r="N2888" s="24">
        <v>0</v>
      </c>
    </row>
    <row r="2889" spans="5:14" ht="25" x14ac:dyDescent="0.3">
      <c r="E2889" s="3" t="s">
        <v>1374</v>
      </c>
      <c r="F2889" s="4"/>
      <c r="G2889" s="5">
        <v>78</v>
      </c>
      <c r="H2889" s="27">
        <v>29.487179487178999</v>
      </c>
      <c r="I2889" s="14">
        <v>41.025641025641001</v>
      </c>
      <c r="J2889" s="14">
        <v>12.820512820513001</v>
      </c>
      <c r="K2889" s="14">
        <v>11.538461538462</v>
      </c>
      <c r="L2889" s="14">
        <v>1.2820512820509999</v>
      </c>
      <c r="M2889" s="14">
        <v>1.2820512820509999</v>
      </c>
      <c r="N2889" s="23">
        <v>2.564102564103</v>
      </c>
    </row>
    <row r="2890" spans="5:14" ht="25" x14ac:dyDescent="0.3">
      <c r="E2890" s="3" t="s">
        <v>1375</v>
      </c>
      <c r="F2890" s="4"/>
      <c r="G2890" s="5">
        <v>47</v>
      </c>
      <c r="H2890" s="27">
        <v>21.276595744681</v>
      </c>
      <c r="I2890" s="14">
        <v>42.553191489362</v>
      </c>
      <c r="J2890" s="14">
        <v>19.148936170212998</v>
      </c>
      <c r="K2890" s="14">
        <v>12.765957446809001</v>
      </c>
      <c r="L2890" s="14">
        <v>2.1276595744679998</v>
      </c>
      <c r="M2890" s="16">
        <v>0</v>
      </c>
      <c r="N2890" s="23">
        <v>2.1276595744679998</v>
      </c>
    </row>
    <row r="2891" spans="5:14" ht="25" x14ac:dyDescent="0.3">
      <c r="E2891" s="3" t="s">
        <v>1376</v>
      </c>
      <c r="F2891" s="4"/>
      <c r="G2891" s="5">
        <v>49</v>
      </c>
      <c r="H2891" s="27">
        <v>30.612244897958998</v>
      </c>
      <c r="I2891" s="14">
        <v>32.653061224490003</v>
      </c>
      <c r="J2891" s="14">
        <v>24.489795918367001</v>
      </c>
      <c r="K2891" s="14">
        <v>4.0816326530609999</v>
      </c>
      <c r="L2891" s="14">
        <v>4.0816326530609999</v>
      </c>
      <c r="M2891" s="14">
        <v>4.0816326530609999</v>
      </c>
      <c r="N2891" s="24">
        <v>0</v>
      </c>
    </row>
    <row r="2892" spans="5:14" ht="25" x14ac:dyDescent="0.3">
      <c r="E2892" s="3" t="s">
        <v>1377</v>
      </c>
      <c r="F2892" s="4"/>
      <c r="G2892" s="5">
        <v>29</v>
      </c>
      <c r="H2892" s="27">
        <v>17.241379310345</v>
      </c>
      <c r="I2892" s="14">
        <v>41.379310344827999</v>
      </c>
      <c r="J2892" s="14">
        <v>20.689655172414</v>
      </c>
      <c r="K2892" s="14">
        <v>6.8965517241379999</v>
      </c>
      <c r="L2892" s="14">
        <v>3.4482758620689999</v>
      </c>
      <c r="M2892" s="14">
        <v>6.8965517241379999</v>
      </c>
      <c r="N2892" s="23">
        <v>3.4482758620689999</v>
      </c>
    </row>
    <row r="2893" spans="5:14" ht="25" x14ac:dyDescent="0.3">
      <c r="E2893" s="3" t="s">
        <v>1378</v>
      </c>
      <c r="F2893" s="4"/>
      <c r="G2893" s="5">
        <v>30</v>
      </c>
      <c r="H2893" s="27">
        <v>23.333333333333002</v>
      </c>
      <c r="I2893" s="14">
        <v>40</v>
      </c>
      <c r="J2893" s="14">
        <v>26.666666666666998</v>
      </c>
      <c r="K2893" s="14">
        <v>6.666666666667</v>
      </c>
      <c r="L2893" s="16">
        <v>0</v>
      </c>
      <c r="M2893" s="14">
        <v>3.333333333333</v>
      </c>
      <c r="N2893" s="24">
        <v>0</v>
      </c>
    </row>
    <row r="2894" spans="5:14" ht="25" x14ac:dyDescent="0.3">
      <c r="E2894" s="3" t="s">
        <v>1379</v>
      </c>
      <c r="F2894" s="4"/>
      <c r="G2894" s="5">
        <v>20</v>
      </c>
      <c r="H2894" s="27">
        <v>45</v>
      </c>
      <c r="I2894" s="14">
        <v>30</v>
      </c>
      <c r="J2894" s="14">
        <v>5</v>
      </c>
      <c r="K2894" s="14">
        <v>5</v>
      </c>
      <c r="L2894" s="14">
        <v>5</v>
      </c>
      <c r="M2894" s="14">
        <v>10</v>
      </c>
      <c r="N2894" s="24">
        <v>0</v>
      </c>
    </row>
    <row r="2895" spans="5:14" ht="25" x14ac:dyDescent="0.3">
      <c r="E2895" s="3" t="s">
        <v>1380</v>
      </c>
      <c r="F2895" s="4"/>
      <c r="G2895" s="5">
        <v>7</v>
      </c>
      <c r="H2895" s="27">
        <v>14.285714285714</v>
      </c>
      <c r="I2895" s="14">
        <v>14.285714285714</v>
      </c>
      <c r="J2895" s="14">
        <v>28.571428571428999</v>
      </c>
      <c r="K2895" s="14">
        <v>14.285714285714</v>
      </c>
      <c r="L2895" s="14">
        <v>28.571428571428999</v>
      </c>
      <c r="M2895" s="16">
        <v>0</v>
      </c>
      <c r="N2895" s="24">
        <v>0</v>
      </c>
    </row>
    <row r="2896" spans="5:14" ht="25" x14ac:dyDescent="0.3">
      <c r="E2896" s="3" t="s">
        <v>1381</v>
      </c>
      <c r="F2896" s="4"/>
      <c r="G2896" s="5">
        <v>24</v>
      </c>
      <c r="H2896" s="27">
        <v>33.333333333333002</v>
      </c>
      <c r="I2896" s="14">
        <v>45.833333333333002</v>
      </c>
      <c r="J2896" s="14">
        <v>20.833333333333002</v>
      </c>
      <c r="K2896" s="16">
        <v>0</v>
      </c>
      <c r="L2896" s="16">
        <v>0</v>
      </c>
      <c r="M2896" s="16">
        <v>0</v>
      </c>
      <c r="N2896" s="24">
        <v>0</v>
      </c>
    </row>
    <row r="2897" spans="2:14" ht="25" x14ac:dyDescent="0.3">
      <c r="E2897" s="3" t="s">
        <v>1382</v>
      </c>
      <c r="F2897" s="4"/>
      <c r="G2897" s="5">
        <v>12</v>
      </c>
      <c r="H2897" s="27">
        <v>33.333333333333002</v>
      </c>
      <c r="I2897" s="14">
        <v>33.333333333333002</v>
      </c>
      <c r="J2897" s="14">
        <v>25</v>
      </c>
      <c r="K2897" s="14">
        <v>8.333333333333</v>
      </c>
      <c r="L2897" s="16">
        <v>0</v>
      </c>
      <c r="M2897" s="16">
        <v>0</v>
      </c>
      <c r="N2897" s="24">
        <v>0</v>
      </c>
    </row>
    <row r="2898" spans="2:14" ht="25" x14ac:dyDescent="0.3">
      <c r="E2898" s="3" t="s">
        <v>1383</v>
      </c>
      <c r="F2898" s="4"/>
      <c r="G2898" s="5">
        <v>11</v>
      </c>
      <c r="H2898" s="27">
        <v>27.272727272727</v>
      </c>
      <c r="I2898" s="14">
        <v>27.272727272727</v>
      </c>
      <c r="J2898" s="14">
        <v>36.363636363635997</v>
      </c>
      <c r="K2898" s="14">
        <v>9.0909090909089993</v>
      </c>
      <c r="L2898" s="16">
        <v>0</v>
      </c>
      <c r="M2898" s="16">
        <v>0</v>
      </c>
      <c r="N2898" s="24">
        <v>0</v>
      </c>
    </row>
    <row r="2899" spans="2:14" ht="25" x14ac:dyDescent="0.3">
      <c r="E2899" s="3" t="s">
        <v>1384</v>
      </c>
      <c r="F2899" s="4"/>
      <c r="G2899" s="5">
        <v>5</v>
      </c>
      <c r="H2899" s="27">
        <v>20</v>
      </c>
      <c r="I2899" s="14">
        <v>20</v>
      </c>
      <c r="J2899" s="14">
        <v>20</v>
      </c>
      <c r="K2899" s="16">
        <v>0</v>
      </c>
      <c r="L2899" s="14">
        <v>40</v>
      </c>
      <c r="M2899" s="16">
        <v>0</v>
      </c>
      <c r="N2899" s="24">
        <v>0</v>
      </c>
    </row>
    <row r="2900" spans="2:14" ht="25" x14ac:dyDescent="0.3">
      <c r="E2900" s="3" t="s">
        <v>1385</v>
      </c>
      <c r="F2900" s="4"/>
      <c r="G2900" s="5">
        <v>5</v>
      </c>
      <c r="H2900" s="27">
        <v>20</v>
      </c>
      <c r="I2900" s="14">
        <v>40</v>
      </c>
      <c r="J2900" s="14">
        <v>20</v>
      </c>
      <c r="K2900" s="16">
        <v>0</v>
      </c>
      <c r="L2900" s="14">
        <v>20</v>
      </c>
      <c r="M2900" s="16">
        <v>0</v>
      </c>
      <c r="N2900" s="24">
        <v>0</v>
      </c>
    </row>
    <row r="2901" spans="2:14" ht="25" x14ac:dyDescent="0.3">
      <c r="E2901" s="3" t="s">
        <v>1386</v>
      </c>
      <c r="F2901" s="4"/>
      <c r="G2901" s="5">
        <v>5</v>
      </c>
      <c r="H2901" s="27">
        <v>20</v>
      </c>
      <c r="I2901" s="14">
        <v>20</v>
      </c>
      <c r="J2901" s="14">
        <v>60</v>
      </c>
      <c r="K2901" s="16">
        <v>0</v>
      </c>
      <c r="L2901" s="16">
        <v>0</v>
      </c>
      <c r="M2901" s="16">
        <v>0</v>
      </c>
      <c r="N2901" s="24">
        <v>0</v>
      </c>
    </row>
    <row r="2902" spans="2:14" ht="25" x14ac:dyDescent="0.3">
      <c r="E2902" s="52" t="s">
        <v>1387</v>
      </c>
      <c r="F2902" s="48"/>
      <c r="G2902" s="49">
        <v>0</v>
      </c>
      <c r="H2902" s="67">
        <v>0</v>
      </c>
      <c r="I2902" s="42">
        <v>0</v>
      </c>
      <c r="J2902" s="42">
        <v>0</v>
      </c>
      <c r="K2902" s="42">
        <v>0</v>
      </c>
      <c r="L2902" s="42">
        <v>0</v>
      </c>
      <c r="M2902" s="42">
        <v>0</v>
      </c>
      <c r="N2902" s="65">
        <v>0</v>
      </c>
    </row>
    <row r="2904" spans="2:14" x14ac:dyDescent="0.3">
      <c r="B2904" s="35" t="str">
        <f xml:space="preserve"> HYPERLINK("#'目次'!B52", "[46]")</f>
        <v>[46]</v>
      </c>
      <c r="C2904" s="25" t="s">
        <v>54</v>
      </c>
    </row>
    <row r="2907" spans="2:14" x14ac:dyDescent="0.3">
      <c r="C2907" s="25" t="s">
        <v>1331</v>
      </c>
    </row>
    <row r="2908" spans="2:14" ht="37.5" x14ac:dyDescent="0.3">
      <c r="E2908" s="95"/>
      <c r="F2908" s="96"/>
      <c r="G2908" s="37" t="s">
        <v>16</v>
      </c>
      <c r="H2908" s="41" t="s">
        <v>55</v>
      </c>
      <c r="I2908" s="18" t="s">
        <v>56</v>
      </c>
      <c r="J2908" s="18" t="s">
        <v>57</v>
      </c>
      <c r="K2908" s="18" t="s">
        <v>58</v>
      </c>
      <c r="L2908" s="34" t="s">
        <v>59</v>
      </c>
    </row>
    <row r="2909" spans="2:14" x14ac:dyDescent="0.3">
      <c r="E2909" s="97"/>
      <c r="F2909" s="98"/>
      <c r="G2909" s="40"/>
      <c r="H2909" s="36"/>
      <c r="I2909" s="19"/>
      <c r="J2909" s="19"/>
      <c r="K2909" s="19"/>
      <c r="L2909" s="39"/>
    </row>
    <row r="2910" spans="2:14" x14ac:dyDescent="0.3">
      <c r="E2910" s="54" t="s">
        <v>16</v>
      </c>
      <c r="F2910" s="50"/>
      <c r="G2910" s="38">
        <v>55336</v>
      </c>
      <c r="H2910" s="26">
        <v>8.8658377909499997</v>
      </c>
      <c r="I2910" s="26">
        <v>44.387017493133001</v>
      </c>
      <c r="J2910" s="26">
        <v>31.339453520311999</v>
      </c>
      <c r="K2910" s="26">
        <v>11.094043660545999</v>
      </c>
      <c r="L2910" s="60">
        <v>4.3136475350590002</v>
      </c>
    </row>
    <row r="2911" spans="2:14" ht="25" x14ac:dyDescent="0.3">
      <c r="E2911" s="3" t="s">
        <v>1332</v>
      </c>
      <c r="F2911" s="4"/>
      <c r="G2911" s="29">
        <v>3</v>
      </c>
      <c r="H2911" s="55">
        <v>33.333333333333002</v>
      </c>
      <c r="I2911" s="22">
        <v>66.666666666666998</v>
      </c>
      <c r="J2911" s="69">
        <v>0</v>
      </c>
      <c r="K2911" s="69">
        <v>0</v>
      </c>
      <c r="L2911" s="72">
        <v>0</v>
      </c>
    </row>
    <row r="2912" spans="2:14" ht="25" x14ac:dyDescent="0.3">
      <c r="E2912" s="3" t="s">
        <v>1333</v>
      </c>
      <c r="F2912" s="4"/>
      <c r="G2912" s="5">
        <v>2</v>
      </c>
      <c r="H2912" s="27">
        <v>50</v>
      </c>
      <c r="I2912" s="16">
        <v>0</v>
      </c>
      <c r="J2912" s="14">
        <v>50</v>
      </c>
      <c r="K2912" s="16">
        <v>0</v>
      </c>
      <c r="L2912" s="24">
        <v>0</v>
      </c>
    </row>
    <row r="2913" spans="5:12" ht="25" x14ac:dyDescent="0.3">
      <c r="E2913" s="3" t="s">
        <v>1334</v>
      </c>
      <c r="F2913" s="4"/>
      <c r="G2913" s="5">
        <v>1</v>
      </c>
      <c r="H2913" s="30">
        <v>0</v>
      </c>
      <c r="I2913" s="16">
        <v>0</v>
      </c>
      <c r="J2913" s="14">
        <v>100</v>
      </c>
      <c r="K2913" s="16">
        <v>0</v>
      </c>
      <c r="L2913" s="24">
        <v>0</v>
      </c>
    </row>
    <row r="2914" spans="5:12" ht="25" x14ac:dyDescent="0.3">
      <c r="E2914" s="3" t="s">
        <v>1335</v>
      </c>
      <c r="F2914" s="4"/>
      <c r="G2914" s="5">
        <v>0</v>
      </c>
      <c r="H2914" s="30">
        <v>0</v>
      </c>
      <c r="I2914" s="16">
        <v>0</v>
      </c>
      <c r="J2914" s="16">
        <v>0</v>
      </c>
      <c r="K2914" s="16">
        <v>0</v>
      </c>
      <c r="L2914" s="24">
        <v>0</v>
      </c>
    </row>
    <row r="2915" spans="5:12" ht="25" x14ac:dyDescent="0.3">
      <c r="E2915" s="3" t="s">
        <v>1336</v>
      </c>
      <c r="F2915" s="4"/>
      <c r="G2915" s="5">
        <v>2</v>
      </c>
      <c r="H2915" s="30">
        <v>0</v>
      </c>
      <c r="I2915" s="14">
        <v>50</v>
      </c>
      <c r="J2915" s="16">
        <v>0</v>
      </c>
      <c r="K2915" s="16">
        <v>0</v>
      </c>
      <c r="L2915" s="23">
        <v>50</v>
      </c>
    </row>
    <row r="2916" spans="5:12" ht="25" x14ac:dyDescent="0.3">
      <c r="E2916" s="3" t="s">
        <v>1337</v>
      </c>
      <c r="F2916" s="4"/>
      <c r="G2916" s="5">
        <v>1</v>
      </c>
      <c r="H2916" s="30">
        <v>0</v>
      </c>
      <c r="I2916" s="16">
        <v>0</v>
      </c>
      <c r="J2916" s="16">
        <v>0</v>
      </c>
      <c r="K2916" s="14">
        <v>100</v>
      </c>
      <c r="L2916" s="24">
        <v>0</v>
      </c>
    </row>
    <row r="2917" spans="5:12" ht="25" x14ac:dyDescent="0.3">
      <c r="E2917" s="3" t="s">
        <v>1338</v>
      </c>
      <c r="F2917" s="4"/>
      <c r="G2917" s="5">
        <v>1</v>
      </c>
      <c r="H2917" s="30">
        <v>0</v>
      </c>
      <c r="I2917" s="16">
        <v>0</v>
      </c>
      <c r="J2917" s="16">
        <v>0</v>
      </c>
      <c r="K2917" s="14">
        <v>100</v>
      </c>
      <c r="L2917" s="24">
        <v>0</v>
      </c>
    </row>
    <row r="2918" spans="5:12" ht="25" x14ac:dyDescent="0.3">
      <c r="E2918" s="3" t="s">
        <v>1339</v>
      </c>
      <c r="F2918" s="4"/>
      <c r="G2918" s="5">
        <v>22</v>
      </c>
      <c r="H2918" s="27">
        <v>9.0909090909089993</v>
      </c>
      <c r="I2918" s="14">
        <v>45.454545454544999</v>
      </c>
      <c r="J2918" s="14">
        <v>31.818181818182001</v>
      </c>
      <c r="K2918" s="14">
        <v>13.636363636364001</v>
      </c>
      <c r="L2918" s="24">
        <v>0</v>
      </c>
    </row>
    <row r="2919" spans="5:12" ht="25" x14ac:dyDescent="0.3">
      <c r="E2919" s="3" t="s">
        <v>1340</v>
      </c>
      <c r="F2919" s="4"/>
      <c r="G2919" s="5">
        <v>3</v>
      </c>
      <c r="H2919" s="30">
        <v>0</v>
      </c>
      <c r="I2919" s="14">
        <v>33.333333333333002</v>
      </c>
      <c r="J2919" s="14">
        <v>33.333333333333002</v>
      </c>
      <c r="K2919" s="14">
        <v>33.333333333333002</v>
      </c>
      <c r="L2919" s="24">
        <v>0</v>
      </c>
    </row>
    <row r="2920" spans="5:12" ht="25" x14ac:dyDescent="0.3">
      <c r="E2920" s="3" t="s">
        <v>1341</v>
      </c>
      <c r="F2920" s="4"/>
      <c r="G2920" s="5">
        <v>2</v>
      </c>
      <c r="H2920" s="27">
        <v>50</v>
      </c>
      <c r="I2920" s="16">
        <v>0</v>
      </c>
      <c r="J2920" s="14">
        <v>50</v>
      </c>
      <c r="K2920" s="16">
        <v>0</v>
      </c>
      <c r="L2920" s="24">
        <v>0</v>
      </c>
    </row>
    <row r="2921" spans="5:12" ht="25" x14ac:dyDescent="0.3">
      <c r="E2921" s="3" t="s">
        <v>1342</v>
      </c>
      <c r="F2921" s="4"/>
      <c r="G2921" s="5">
        <v>0</v>
      </c>
      <c r="H2921" s="30">
        <v>0</v>
      </c>
      <c r="I2921" s="16">
        <v>0</v>
      </c>
      <c r="J2921" s="16">
        <v>0</v>
      </c>
      <c r="K2921" s="16">
        <v>0</v>
      </c>
      <c r="L2921" s="24">
        <v>0</v>
      </c>
    </row>
    <row r="2922" spans="5:12" ht="25" x14ac:dyDescent="0.3">
      <c r="E2922" s="3" t="s">
        <v>1343</v>
      </c>
      <c r="F2922" s="4"/>
      <c r="G2922" s="5">
        <v>1</v>
      </c>
      <c r="H2922" s="27">
        <v>100</v>
      </c>
      <c r="I2922" s="16">
        <v>0</v>
      </c>
      <c r="J2922" s="16">
        <v>0</v>
      </c>
      <c r="K2922" s="16">
        <v>0</v>
      </c>
      <c r="L2922" s="24">
        <v>0</v>
      </c>
    </row>
    <row r="2923" spans="5:12" ht="25" x14ac:dyDescent="0.3">
      <c r="E2923" s="3" t="s">
        <v>1344</v>
      </c>
      <c r="F2923" s="4"/>
      <c r="G2923" s="5">
        <v>1</v>
      </c>
      <c r="H2923" s="30">
        <v>0</v>
      </c>
      <c r="I2923" s="16">
        <v>0</v>
      </c>
      <c r="J2923" s="14">
        <v>100</v>
      </c>
      <c r="K2923" s="16">
        <v>0</v>
      </c>
      <c r="L2923" s="24">
        <v>0</v>
      </c>
    </row>
    <row r="2924" spans="5:12" ht="25" x14ac:dyDescent="0.3">
      <c r="E2924" s="3" t="s">
        <v>1345</v>
      </c>
      <c r="F2924" s="4"/>
      <c r="G2924" s="5">
        <v>0</v>
      </c>
      <c r="H2924" s="30">
        <v>0</v>
      </c>
      <c r="I2924" s="16">
        <v>0</v>
      </c>
      <c r="J2924" s="16">
        <v>0</v>
      </c>
      <c r="K2924" s="16">
        <v>0</v>
      </c>
      <c r="L2924" s="24">
        <v>0</v>
      </c>
    </row>
    <row r="2925" spans="5:12" ht="25" x14ac:dyDescent="0.3">
      <c r="E2925" s="3" t="s">
        <v>1346</v>
      </c>
      <c r="F2925" s="4"/>
      <c r="G2925" s="5">
        <v>76</v>
      </c>
      <c r="H2925" s="27">
        <v>7.8947368421049999</v>
      </c>
      <c r="I2925" s="14">
        <v>35.526315789473998</v>
      </c>
      <c r="J2925" s="14">
        <v>31.578947368421002</v>
      </c>
      <c r="K2925" s="14">
        <v>21.052631578947</v>
      </c>
      <c r="L2925" s="23">
        <v>3.947368421053</v>
      </c>
    </row>
    <row r="2926" spans="5:12" ht="25" x14ac:dyDescent="0.3">
      <c r="E2926" s="3" t="s">
        <v>1347</v>
      </c>
      <c r="F2926" s="4"/>
      <c r="G2926" s="5">
        <v>37</v>
      </c>
      <c r="H2926" s="27">
        <v>10.810810810811001</v>
      </c>
      <c r="I2926" s="14">
        <v>54.054054054053999</v>
      </c>
      <c r="J2926" s="14">
        <v>21.621621621622001</v>
      </c>
      <c r="K2926" s="14">
        <v>10.810810810811001</v>
      </c>
      <c r="L2926" s="23">
        <v>2.7027027027030002</v>
      </c>
    </row>
    <row r="2927" spans="5:12" ht="25" x14ac:dyDescent="0.3">
      <c r="E2927" s="3" t="s">
        <v>1348</v>
      </c>
      <c r="F2927" s="4"/>
      <c r="G2927" s="5">
        <v>22</v>
      </c>
      <c r="H2927" s="27">
        <v>4.5454545454549997</v>
      </c>
      <c r="I2927" s="14">
        <v>54.545454545455001</v>
      </c>
      <c r="J2927" s="14">
        <v>22.727272727273</v>
      </c>
      <c r="K2927" s="14">
        <v>9.0909090909089993</v>
      </c>
      <c r="L2927" s="23">
        <v>9.0909090909089993</v>
      </c>
    </row>
    <row r="2928" spans="5:12" ht="25" x14ac:dyDescent="0.3">
      <c r="E2928" s="3" t="s">
        <v>1349</v>
      </c>
      <c r="F2928" s="4"/>
      <c r="G2928" s="5">
        <v>14</v>
      </c>
      <c r="H2928" s="27">
        <v>28.571428571428999</v>
      </c>
      <c r="I2928" s="14">
        <v>42.857142857143003</v>
      </c>
      <c r="J2928" s="14">
        <v>21.428571428571001</v>
      </c>
      <c r="K2928" s="16">
        <v>0</v>
      </c>
      <c r="L2928" s="23">
        <v>7.1428571428570002</v>
      </c>
    </row>
    <row r="2929" spans="5:12" ht="25" x14ac:dyDescent="0.3">
      <c r="E2929" s="3" t="s">
        <v>1350</v>
      </c>
      <c r="F2929" s="4"/>
      <c r="G2929" s="5">
        <v>11</v>
      </c>
      <c r="H2929" s="27">
        <v>18.181818181817999</v>
      </c>
      <c r="I2929" s="14">
        <v>45.454545454544999</v>
      </c>
      <c r="J2929" s="14">
        <v>27.272727272727</v>
      </c>
      <c r="K2929" s="14">
        <v>9.0909090909089993</v>
      </c>
      <c r="L2929" s="24">
        <v>0</v>
      </c>
    </row>
    <row r="2930" spans="5:12" ht="25" x14ac:dyDescent="0.3">
      <c r="E2930" s="3" t="s">
        <v>1351</v>
      </c>
      <c r="F2930" s="4"/>
      <c r="G2930" s="5">
        <v>12</v>
      </c>
      <c r="H2930" s="27">
        <v>8.333333333333</v>
      </c>
      <c r="I2930" s="14">
        <v>66.666666666666998</v>
      </c>
      <c r="J2930" s="14">
        <v>25</v>
      </c>
      <c r="K2930" s="16">
        <v>0</v>
      </c>
      <c r="L2930" s="24">
        <v>0</v>
      </c>
    </row>
    <row r="2931" spans="5:12" ht="25" x14ac:dyDescent="0.3">
      <c r="E2931" s="3" t="s">
        <v>1352</v>
      </c>
      <c r="F2931" s="4"/>
      <c r="G2931" s="5">
        <v>3</v>
      </c>
      <c r="H2931" s="27">
        <v>33.333333333333002</v>
      </c>
      <c r="I2931" s="16">
        <v>0</v>
      </c>
      <c r="J2931" s="14">
        <v>33.333333333333002</v>
      </c>
      <c r="K2931" s="16">
        <v>0</v>
      </c>
      <c r="L2931" s="23">
        <v>33.333333333333002</v>
      </c>
    </row>
    <row r="2932" spans="5:12" ht="25" x14ac:dyDescent="0.3">
      <c r="E2932" s="3" t="s">
        <v>1353</v>
      </c>
      <c r="F2932" s="4"/>
      <c r="G2932" s="5">
        <v>176</v>
      </c>
      <c r="H2932" s="27">
        <v>7.386363636364</v>
      </c>
      <c r="I2932" s="14">
        <v>41.477272727272997</v>
      </c>
      <c r="J2932" s="14">
        <v>30.113636363636001</v>
      </c>
      <c r="K2932" s="14">
        <v>10.795454545455</v>
      </c>
      <c r="L2932" s="23">
        <v>10.227272727273</v>
      </c>
    </row>
    <row r="2933" spans="5:12" ht="25" x14ac:dyDescent="0.3">
      <c r="E2933" s="3" t="s">
        <v>1354</v>
      </c>
      <c r="F2933" s="4"/>
      <c r="G2933" s="5">
        <v>103</v>
      </c>
      <c r="H2933" s="27">
        <v>8.7378640776700003</v>
      </c>
      <c r="I2933" s="14">
        <v>42.718446601941999</v>
      </c>
      <c r="J2933" s="14">
        <v>34.951456310680001</v>
      </c>
      <c r="K2933" s="14">
        <v>11.650485436893</v>
      </c>
      <c r="L2933" s="23">
        <v>1.9417475728160001</v>
      </c>
    </row>
    <row r="2934" spans="5:12" ht="25" x14ac:dyDescent="0.3">
      <c r="E2934" s="3" t="s">
        <v>1355</v>
      </c>
      <c r="F2934" s="4"/>
      <c r="G2934" s="5">
        <v>95</v>
      </c>
      <c r="H2934" s="27">
        <v>10.526315789473999</v>
      </c>
      <c r="I2934" s="14">
        <v>46.315789473683999</v>
      </c>
      <c r="J2934" s="14">
        <v>26.315789473683999</v>
      </c>
      <c r="K2934" s="14">
        <v>6.3157894736840001</v>
      </c>
      <c r="L2934" s="23">
        <v>10.526315789473999</v>
      </c>
    </row>
    <row r="2935" spans="5:12" ht="25" x14ac:dyDescent="0.3">
      <c r="E2935" s="3" t="s">
        <v>1356</v>
      </c>
      <c r="F2935" s="4"/>
      <c r="G2935" s="5">
        <v>39</v>
      </c>
      <c r="H2935" s="27">
        <v>17.948717948717999</v>
      </c>
      <c r="I2935" s="14">
        <v>41.025641025641001</v>
      </c>
      <c r="J2935" s="14">
        <v>25.641025641026001</v>
      </c>
      <c r="K2935" s="14">
        <v>12.820512820513001</v>
      </c>
      <c r="L2935" s="23">
        <v>2.564102564103</v>
      </c>
    </row>
    <row r="2936" spans="5:12" ht="25" x14ac:dyDescent="0.3">
      <c r="E2936" s="3" t="s">
        <v>1357</v>
      </c>
      <c r="F2936" s="4"/>
      <c r="G2936" s="5">
        <v>60</v>
      </c>
      <c r="H2936" s="27">
        <v>11.666666666667</v>
      </c>
      <c r="I2936" s="14">
        <v>48.333333333333002</v>
      </c>
      <c r="J2936" s="14">
        <v>26.666666666666998</v>
      </c>
      <c r="K2936" s="14">
        <v>6.666666666667</v>
      </c>
      <c r="L2936" s="23">
        <v>6.666666666667</v>
      </c>
    </row>
    <row r="2937" spans="5:12" ht="25" x14ac:dyDescent="0.3">
      <c r="E2937" s="3" t="s">
        <v>1358</v>
      </c>
      <c r="F2937" s="4"/>
      <c r="G2937" s="5">
        <v>39</v>
      </c>
      <c r="H2937" s="27">
        <v>15.384615384615</v>
      </c>
      <c r="I2937" s="14">
        <v>48.717948717949</v>
      </c>
      <c r="J2937" s="14">
        <v>25.641025641026001</v>
      </c>
      <c r="K2937" s="16">
        <v>0</v>
      </c>
      <c r="L2937" s="23">
        <v>10.25641025641</v>
      </c>
    </row>
    <row r="2938" spans="5:12" ht="25" x14ac:dyDescent="0.3">
      <c r="E2938" s="3" t="s">
        <v>1359</v>
      </c>
      <c r="F2938" s="4"/>
      <c r="G2938" s="5">
        <v>7</v>
      </c>
      <c r="H2938" s="27">
        <v>71.428571428571004</v>
      </c>
      <c r="I2938" s="14">
        <v>14.285714285714</v>
      </c>
      <c r="J2938" s="16">
        <v>0</v>
      </c>
      <c r="K2938" s="14">
        <v>14.285714285714</v>
      </c>
      <c r="L2938" s="24">
        <v>0</v>
      </c>
    </row>
    <row r="2939" spans="5:12" ht="25" x14ac:dyDescent="0.3">
      <c r="E2939" s="3" t="s">
        <v>1360</v>
      </c>
      <c r="F2939" s="4"/>
      <c r="G2939" s="5">
        <v>247</v>
      </c>
      <c r="H2939" s="27">
        <v>4.8582995951420003</v>
      </c>
      <c r="I2939" s="14">
        <v>38.866396761133998</v>
      </c>
      <c r="J2939" s="14">
        <v>33.603238866397</v>
      </c>
      <c r="K2939" s="14">
        <v>15.384615384615</v>
      </c>
      <c r="L2939" s="23">
        <v>7.2874493927130004</v>
      </c>
    </row>
    <row r="2940" spans="5:12" ht="25" x14ac:dyDescent="0.3">
      <c r="E2940" s="3" t="s">
        <v>1361</v>
      </c>
      <c r="F2940" s="4"/>
      <c r="G2940" s="5">
        <v>144</v>
      </c>
      <c r="H2940" s="27">
        <v>9.7222222222219994</v>
      </c>
      <c r="I2940" s="14">
        <v>55.555555555555998</v>
      </c>
      <c r="J2940" s="14">
        <v>22.222222222222001</v>
      </c>
      <c r="K2940" s="14">
        <v>5.5555555555560003</v>
      </c>
      <c r="L2940" s="23">
        <v>6.9444444444439997</v>
      </c>
    </row>
    <row r="2941" spans="5:12" ht="25" x14ac:dyDescent="0.3">
      <c r="E2941" s="3" t="s">
        <v>1362</v>
      </c>
      <c r="F2941" s="4"/>
      <c r="G2941" s="5">
        <v>140</v>
      </c>
      <c r="H2941" s="27">
        <v>10</v>
      </c>
      <c r="I2941" s="14">
        <v>57.142857142856997</v>
      </c>
      <c r="J2941" s="14">
        <v>25</v>
      </c>
      <c r="K2941" s="14">
        <v>5</v>
      </c>
      <c r="L2941" s="23">
        <v>2.8571428571430002</v>
      </c>
    </row>
    <row r="2942" spans="5:12" ht="25" x14ac:dyDescent="0.3">
      <c r="E2942" s="3" t="s">
        <v>1363</v>
      </c>
      <c r="F2942" s="4"/>
      <c r="G2942" s="5">
        <v>55</v>
      </c>
      <c r="H2942" s="27">
        <v>20</v>
      </c>
      <c r="I2942" s="14">
        <v>52.727272727272997</v>
      </c>
      <c r="J2942" s="14">
        <v>18.181818181817999</v>
      </c>
      <c r="K2942" s="14">
        <v>1.818181818182</v>
      </c>
      <c r="L2942" s="23">
        <v>7.2727272727269998</v>
      </c>
    </row>
    <row r="2943" spans="5:12" ht="25" x14ac:dyDescent="0.3">
      <c r="E2943" s="3" t="s">
        <v>1364</v>
      </c>
      <c r="F2943" s="4"/>
      <c r="G2943" s="5">
        <v>73</v>
      </c>
      <c r="H2943" s="27">
        <v>15.068493150685001</v>
      </c>
      <c r="I2943" s="14">
        <v>42.465753424657997</v>
      </c>
      <c r="J2943" s="14">
        <v>28.767123287671001</v>
      </c>
      <c r="K2943" s="14">
        <v>2.7397260273969999</v>
      </c>
      <c r="L2943" s="23">
        <v>10.958904109589</v>
      </c>
    </row>
    <row r="2944" spans="5:12" ht="25" x14ac:dyDescent="0.3">
      <c r="E2944" s="3" t="s">
        <v>1365</v>
      </c>
      <c r="F2944" s="4"/>
      <c r="G2944" s="5">
        <v>75</v>
      </c>
      <c r="H2944" s="27">
        <v>21.333333333333002</v>
      </c>
      <c r="I2944" s="14">
        <v>46.666666666666998</v>
      </c>
      <c r="J2944" s="14">
        <v>18.666666666666998</v>
      </c>
      <c r="K2944" s="14">
        <v>4</v>
      </c>
      <c r="L2944" s="23">
        <v>9.333333333333</v>
      </c>
    </row>
    <row r="2945" spans="5:12" ht="25" x14ac:dyDescent="0.3">
      <c r="E2945" s="3" t="s">
        <v>1366</v>
      </c>
      <c r="F2945" s="4"/>
      <c r="G2945" s="5">
        <v>8</v>
      </c>
      <c r="H2945" s="30">
        <v>0</v>
      </c>
      <c r="I2945" s="14">
        <v>50</v>
      </c>
      <c r="J2945" s="16">
        <v>0</v>
      </c>
      <c r="K2945" s="14">
        <v>25</v>
      </c>
      <c r="L2945" s="23">
        <v>25</v>
      </c>
    </row>
    <row r="2946" spans="5:12" ht="25" x14ac:dyDescent="0.3">
      <c r="E2946" s="3" t="s">
        <v>1367</v>
      </c>
      <c r="F2946" s="4"/>
      <c r="G2946" s="5">
        <v>153</v>
      </c>
      <c r="H2946" s="27">
        <v>3.9215686274510002</v>
      </c>
      <c r="I2946" s="14">
        <v>39.869281045751997</v>
      </c>
      <c r="J2946" s="14">
        <v>31.372549019608002</v>
      </c>
      <c r="K2946" s="14">
        <v>19.607843137254999</v>
      </c>
      <c r="L2946" s="23">
        <v>5.2287581699350003</v>
      </c>
    </row>
    <row r="2947" spans="5:12" ht="25" x14ac:dyDescent="0.3">
      <c r="E2947" s="3" t="s">
        <v>1368</v>
      </c>
      <c r="F2947" s="4"/>
      <c r="G2947" s="5">
        <v>96</v>
      </c>
      <c r="H2947" s="27">
        <v>8.333333333333</v>
      </c>
      <c r="I2947" s="14">
        <v>32.291666666666998</v>
      </c>
      <c r="J2947" s="14">
        <v>34.375</v>
      </c>
      <c r="K2947" s="14">
        <v>16.666666666666998</v>
      </c>
      <c r="L2947" s="23">
        <v>8.333333333333</v>
      </c>
    </row>
    <row r="2948" spans="5:12" ht="25" x14ac:dyDescent="0.3">
      <c r="E2948" s="3" t="s">
        <v>1369</v>
      </c>
      <c r="F2948" s="4"/>
      <c r="G2948" s="5">
        <v>62</v>
      </c>
      <c r="H2948" s="27">
        <v>4.8387096774189997</v>
      </c>
      <c r="I2948" s="14">
        <v>40.322580645160997</v>
      </c>
      <c r="J2948" s="14">
        <v>35.483870967742</v>
      </c>
      <c r="K2948" s="14">
        <v>12.903225806451999</v>
      </c>
      <c r="L2948" s="23">
        <v>6.4516129032259997</v>
      </c>
    </row>
    <row r="2949" spans="5:12" ht="25" x14ac:dyDescent="0.3">
      <c r="E2949" s="3" t="s">
        <v>1370</v>
      </c>
      <c r="F2949" s="4"/>
      <c r="G2949" s="5">
        <v>48</v>
      </c>
      <c r="H2949" s="27">
        <v>2.083333333333</v>
      </c>
      <c r="I2949" s="14">
        <v>56.25</v>
      </c>
      <c r="J2949" s="14">
        <v>27.083333333333002</v>
      </c>
      <c r="K2949" s="14">
        <v>6.25</v>
      </c>
      <c r="L2949" s="23">
        <v>8.333333333333</v>
      </c>
    </row>
    <row r="2950" spans="5:12" ht="25" x14ac:dyDescent="0.3">
      <c r="E2950" s="3" t="s">
        <v>1371</v>
      </c>
      <c r="F2950" s="4"/>
      <c r="G2950" s="5">
        <v>36</v>
      </c>
      <c r="H2950" s="27">
        <v>5.5555555555560003</v>
      </c>
      <c r="I2950" s="14">
        <v>38.888888888888999</v>
      </c>
      <c r="J2950" s="14">
        <v>33.333333333333002</v>
      </c>
      <c r="K2950" s="14">
        <v>13.888888888888999</v>
      </c>
      <c r="L2950" s="23">
        <v>8.333333333333</v>
      </c>
    </row>
    <row r="2951" spans="5:12" ht="25" x14ac:dyDescent="0.3">
      <c r="E2951" s="3" t="s">
        <v>1372</v>
      </c>
      <c r="F2951" s="4"/>
      <c r="G2951" s="5">
        <v>43</v>
      </c>
      <c r="H2951" s="27">
        <v>9.3023255813949994</v>
      </c>
      <c r="I2951" s="14">
        <v>34.883720930232997</v>
      </c>
      <c r="J2951" s="14">
        <v>32.558139534883999</v>
      </c>
      <c r="K2951" s="14">
        <v>11.627906976744001</v>
      </c>
      <c r="L2951" s="23">
        <v>11.627906976744001</v>
      </c>
    </row>
    <row r="2952" spans="5:12" ht="25" x14ac:dyDescent="0.3">
      <c r="E2952" s="3" t="s">
        <v>1373</v>
      </c>
      <c r="F2952" s="4"/>
      <c r="G2952" s="5">
        <v>7</v>
      </c>
      <c r="H2952" s="27">
        <v>42.857142857143003</v>
      </c>
      <c r="I2952" s="14">
        <v>14.285714285714</v>
      </c>
      <c r="J2952" s="14">
        <v>28.571428571428999</v>
      </c>
      <c r="K2952" s="16">
        <v>0</v>
      </c>
      <c r="L2952" s="23">
        <v>14.285714285714</v>
      </c>
    </row>
    <row r="2953" spans="5:12" ht="25" x14ac:dyDescent="0.3">
      <c r="E2953" s="3" t="s">
        <v>1374</v>
      </c>
      <c r="F2953" s="4"/>
      <c r="G2953" s="5">
        <v>78</v>
      </c>
      <c r="H2953" s="27">
        <v>1.2820512820509999</v>
      </c>
      <c r="I2953" s="14">
        <v>20.512820512821001</v>
      </c>
      <c r="J2953" s="14">
        <v>51.282051282051</v>
      </c>
      <c r="K2953" s="14">
        <v>20.512820512821001</v>
      </c>
      <c r="L2953" s="23">
        <v>6.4102564102560002</v>
      </c>
    </row>
    <row r="2954" spans="5:12" ht="25" x14ac:dyDescent="0.3">
      <c r="E2954" s="3" t="s">
        <v>1375</v>
      </c>
      <c r="F2954" s="4"/>
      <c r="G2954" s="5">
        <v>47</v>
      </c>
      <c r="H2954" s="27">
        <v>4.2553191489359996</v>
      </c>
      <c r="I2954" s="14">
        <v>31.914893617021001</v>
      </c>
      <c r="J2954" s="14">
        <v>42.553191489362</v>
      </c>
      <c r="K2954" s="14">
        <v>14.893617021277</v>
      </c>
      <c r="L2954" s="23">
        <v>6.3829787234040003</v>
      </c>
    </row>
    <row r="2955" spans="5:12" ht="25" x14ac:dyDescent="0.3">
      <c r="E2955" s="3" t="s">
        <v>1376</v>
      </c>
      <c r="F2955" s="4"/>
      <c r="G2955" s="5">
        <v>49</v>
      </c>
      <c r="H2955" s="27">
        <v>2.040816326531</v>
      </c>
      <c r="I2955" s="14">
        <v>34.693877551020002</v>
      </c>
      <c r="J2955" s="14">
        <v>36.734693877551003</v>
      </c>
      <c r="K2955" s="14">
        <v>16.326530612245001</v>
      </c>
      <c r="L2955" s="23">
        <v>10.204081632653001</v>
      </c>
    </row>
    <row r="2956" spans="5:12" ht="25" x14ac:dyDescent="0.3">
      <c r="E2956" s="3" t="s">
        <v>1377</v>
      </c>
      <c r="F2956" s="4"/>
      <c r="G2956" s="5">
        <v>29</v>
      </c>
      <c r="H2956" s="27">
        <v>3.4482758620689999</v>
      </c>
      <c r="I2956" s="14">
        <v>41.379310344827999</v>
      </c>
      <c r="J2956" s="14">
        <v>31.034482758620999</v>
      </c>
      <c r="K2956" s="14">
        <v>13.793103448276</v>
      </c>
      <c r="L2956" s="23">
        <v>10.344827586207</v>
      </c>
    </row>
    <row r="2957" spans="5:12" ht="25" x14ac:dyDescent="0.3">
      <c r="E2957" s="3" t="s">
        <v>1378</v>
      </c>
      <c r="F2957" s="4"/>
      <c r="G2957" s="5">
        <v>30</v>
      </c>
      <c r="H2957" s="27">
        <v>3.333333333333</v>
      </c>
      <c r="I2957" s="14">
        <v>46.666666666666998</v>
      </c>
      <c r="J2957" s="14">
        <v>40</v>
      </c>
      <c r="K2957" s="14">
        <v>10</v>
      </c>
      <c r="L2957" s="24">
        <v>0</v>
      </c>
    </row>
    <row r="2958" spans="5:12" ht="25" x14ac:dyDescent="0.3">
      <c r="E2958" s="3" t="s">
        <v>1379</v>
      </c>
      <c r="F2958" s="4"/>
      <c r="G2958" s="5">
        <v>20</v>
      </c>
      <c r="H2958" s="27">
        <v>5</v>
      </c>
      <c r="I2958" s="14">
        <v>30</v>
      </c>
      <c r="J2958" s="14">
        <v>45</v>
      </c>
      <c r="K2958" s="14">
        <v>15</v>
      </c>
      <c r="L2958" s="23">
        <v>5</v>
      </c>
    </row>
    <row r="2959" spans="5:12" ht="25" x14ac:dyDescent="0.3">
      <c r="E2959" s="3" t="s">
        <v>1380</v>
      </c>
      <c r="F2959" s="4"/>
      <c r="G2959" s="5">
        <v>7</v>
      </c>
      <c r="H2959" s="27">
        <v>57.142857142856997</v>
      </c>
      <c r="I2959" s="14">
        <v>14.285714285714</v>
      </c>
      <c r="J2959" s="14">
        <v>14.285714285714</v>
      </c>
      <c r="K2959" s="16">
        <v>0</v>
      </c>
      <c r="L2959" s="23">
        <v>14.285714285714</v>
      </c>
    </row>
    <row r="2960" spans="5:12" ht="25" x14ac:dyDescent="0.3">
      <c r="E2960" s="3" t="s">
        <v>1381</v>
      </c>
      <c r="F2960" s="4"/>
      <c r="G2960" s="5">
        <v>24</v>
      </c>
      <c r="H2960" s="30">
        <v>0</v>
      </c>
      <c r="I2960" s="14">
        <v>16.666666666666998</v>
      </c>
      <c r="J2960" s="14">
        <v>58.333333333333002</v>
      </c>
      <c r="K2960" s="14">
        <v>25</v>
      </c>
      <c r="L2960" s="24">
        <v>0</v>
      </c>
    </row>
    <row r="2961" spans="2:14" ht="25" x14ac:dyDescent="0.3">
      <c r="E2961" s="3" t="s">
        <v>1382</v>
      </c>
      <c r="F2961" s="4"/>
      <c r="G2961" s="5">
        <v>12</v>
      </c>
      <c r="H2961" s="30">
        <v>0</v>
      </c>
      <c r="I2961" s="14">
        <v>25</v>
      </c>
      <c r="J2961" s="14">
        <v>58.333333333333002</v>
      </c>
      <c r="K2961" s="14">
        <v>16.666666666666998</v>
      </c>
      <c r="L2961" s="24">
        <v>0</v>
      </c>
    </row>
    <row r="2962" spans="2:14" ht="25" x14ac:dyDescent="0.3">
      <c r="E2962" s="3" t="s">
        <v>1383</v>
      </c>
      <c r="F2962" s="4"/>
      <c r="G2962" s="5">
        <v>11</v>
      </c>
      <c r="H2962" s="27">
        <v>9.0909090909089993</v>
      </c>
      <c r="I2962" s="14">
        <v>18.181818181817999</v>
      </c>
      <c r="J2962" s="14">
        <v>36.363636363635997</v>
      </c>
      <c r="K2962" s="14">
        <v>27.272727272727</v>
      </c>
      <c r="L2962" s="23">
        <v>9.0909090909089993</v>
      </c>
    </row>
    <row r="2963" spans="2:14" ht="25" x14ac:dyDescent="0.3">
      <c r="E2963" s="3" t="s">
        <v>1384</v>
      </c>
      <c r="F2963" s="4"/>
      <c r="G2963" s="5">
        <v>5</v>
      </c>
      <c r="H2963" s="27">
        <v>40</v>
      </c>
      <c r="I2963" s="14">
        <v>40</v>
      </c>
      <c r="J2963" s="14">
        <v>20</v>
      </c>
      <c r="K2963" s="16">
        <v>0</v>
      </c>
      <c r="L2963" s="24">
        <v>0</v>
      </c>
    </row>
    <row r="2964" spans="2:14" ht="25" x14ac:dyDescent="0.3">
      <c r="E2964" s="3" t="s">
        <v>1385</v>
      </c>
      <c r="F2964" s="4"/>
      <c r="G2964" s="5">
        <v>5</v>
      </c>
      <c r="H2964" s="27">
        <v>20</v>
      </c>
      <c r="I2964" s="14">
        <v>60</v>
      </c>
      <c r="J2964" s="16">
        <v>0</v>
      </c>
      <c r="K2964" s="14">
        <v>20</v>
      </c>
      <c r="L2964" s="24">
        <v>0</v>
      </c>
    </row>
    <row r="2965" spans="2:14" ht="25" x14ac:dyDescent="0.3">
      <c r="E2965" s="3" t="s">
        <v>1386</v>
      </c>
      <c r="F2965" s="4"/>
      <c r="G2965" s="5">
        <v>5</v>
      </c>
      <c r="H2965" s="27">
        <v>20</v>
      </c>
      <c r="I2965" s="14">
        <v>40</v>
      </c>
      <c r="J2965" s="14">
        <v>40</v>
      </c>
      <c r="K2965" s="16">
        <v>0</v>
      </c>
      <c r="L2965" s="24">
        <v>0</v>
      </c>
    </row>
    <row r="2966" spans="2:14" ht="25" x14ac:dyDescent="0.3">
      <c r="E2966" s="52" t="s">
        <v>1387</v>
      </c>
      <c r="F2966" s="48"/>
      <c r="G2966" s="49">
        <v>0</v>
      </c>
      <c r="H2966" s="67">
        <v>0</v>
      </c>
      <c r="I2966" s="42">
        <v>0</v>
      </c>
      <c r="J2966" s="42">
        <v>0</v>
      </c>
      <c r="K2966" s="42">
        <v>0</v>
      </c>
      <c r="L2966" s="65">
        <v>0</v>
      </c>
    </row>
    <row r="2968" spans="2:14" x14ac:dyDescent="0.3">
      <c r="B2968" s="35" t="str">
        <f xml:space="preserve"> HYPERLINK("#'目次'!B53", "[47]")</f>
        <v>[47]</v>
      </c>
      <c r="C2968" s="25" t="s">
        <v>14</v>
      </c>
    </row>
    <row r="2971" spans="2:14" x14ac:dyDescent="0.3">
      <c r="C2971" s="25" t="s">
        <v>1390</v>
      </c>
    </row>
    <row r="2972" spans="2:14" ht="25" x14ac:dyDescent="0.3">
      <c r="E2972" s="95"/>
      <c r="F2972" s="96"/>
      <c r="G2972" s="37" t="s">
        <v>16</v>
      </c>
      <c r="H2972" s="41" t="s">
        <v>17</v>
      </c>
      <c r="I2972" s="18" t="s">
        <v>18</v>
      </c>
      <c r="J2972" s="18" t="s">
        <v>19</v>
      </c>
      <c r="K2972" s="18" t="s">
        <v>20</v>
      </c>
      <c r="L2972" s="18" t="s">
        <v>21</v>
      </c>
      <c r="M2972" s="18" t="s">
        <v>22</v>
      </c>
      <c r="N2972" s="34" t="s">
        <v>23</v>
      </c>
    </row>
    <row r="2973" spans="2:14" x14ac:dyDescent="0.3">
      <c r="E2973" s="97"/>
      <c r="F2973" s="98"/>
      <c r="G2973" s="40"/>
      <c r="H2973" s="36"/>
      <c r="I2973" s="19"/>
      <c r="J2973" s="19"/>
      <c r="K2973" s="19"/>
      <c r="L2973" s="19"/>
      <c r="M2973" s="19"/>
      <c r="N2973" s="39"/>
    </row>
    <row r="2974" spans="2:14" x14ac:dyDescent="0.3">
      <c r="E2974" s="54" t="s">
        <v>16</v>
      </c>
      <c r="F2974" s="50"/>
      <c r="G2974" s="38">
        <v>55336</v>
      </c>
      <c r="H2974" s="26">
        <v>18.472603729941</v>
      </c>
      <c r="I2974" s="26">
        <v>34.657365910076997</v>
      </c>
      <c r="J2974" s="26">
        <v>25.251192713603999</v>
      </c>
      <c r="K2974" s="26">
        <v>12.689749891570999</v>
      </c>
      <c r="L2974" s="26">
        <v>6.8562960821169998</v>
      </c>
      <c r="M2974" s="26">
        <v>1.626427642041</v>
      </c>
      <c r="N2974" s="60">
        <v>0.44636403064899999</v>
      </c>
    </row>
    <row r="2975" spans="2:14" x14ac:dyDescent="0.3">
      <c r="E2975" s="3" t="s">
        <v>1391</v>
      </c>
      <c r="F2975" s="4"/>
      <c r="G2975" s="29">
        <v>11828</v>
      </c>
      <c r="H2975" s="55">
        <v>25.304362529591</v>
      </c>
      <c r="I2975" s="22">
        <v>40.395671288468002</v>
      </c>
      <c r="J2975" s="22">
        <v>19.749746364559002</v>
      </c>
      <c r="K2975" s="22">
        <v>9.3422387554949999</v>
      </c>
      <c r="L2975" s="22">
        <v>3.5170781197159999</v>
      </c>
      <c r="M2975" s="22">
        <v>1.462631044978</v>
      </c>
      <c r="N2975" s="56">
        <v>0.22827189719300001</v>
      </c>
    </row>
    <row r="2976" spans="2:14" x14ac:dyDescent="0.3">
      <c r="E2976" s="3" t="s">
        <v>1392</v>
      </c>
      <c r="F2976" s="4"/>
      <c r="G2976" s="5">
        <v>478</v>
      </c>
      <c r="H2976" s="27">
        <v>14.853556485356</v>
      </c>
      <c r="I2976" s="14">
        <v>37.029288702929001</v>
      </c>
      <c r="J2976" s="14">
        <v>23.012552301254999</v>
      </c>
      <c r="K2976" s="14">
        <v>16.527196652720001</v>
      </c>
      <c r="L2976" s="14">
        <v>6.0669456066949996</v>
      </c>
      <c r="M2976" s="14">
        <v>2.3012552301259999</v>
      </c>
      <c r="N2976" s="23">
        <v>0.20920502092099999</v>
      </c>
    </row>
    <row r="2977" spans="5:14" x14ac:dyDescent="0.3">
      <c r="E2977" s="3" t="s">
        <v>1393</v>
      </c>
      <c r="F2977" s="4"/>
      <c r="G2977" s="5">
        <v>250</v>
      </c>
      <c r="H2977" s="27">
        <v>16.399999999999999</v>
      </c>
      <c r="I2977" s="14">
        <v>32.799999999999997</v>
      </c>
      <c r="J2977" s="14">
        <v>26.4</v>
      </c>
      <c r="K2977" s="14">
        <v>13.2</v>
      </c>
      <c r="L2977" s="14">
        <v>7.6</v>
      </c>
      <c r="M2977" s="14">
        <v>2.8</v>
      </c>
      <c r="N2977" s="23">
        <v>0.8</v>
      </c>
    </row>
    <row r="2978" spans="5:14" x14ac:dyDescent="0.3">
      <c r="E2978" s="3" t="s">
        <v>1394</v>
      </c>
      <c r="F2978" s="4"/>
      <c r="G2978" s="5">
        <v>105</v>
      </c>
      <c r="H2978" s="27">
        <v>17.142857142857</v>
      </c>
      <c r="I2978" s="14">
        <v>41.904761904761997</v>
      </c>
      <c r="J2978" s="14">
        <v>19.047619047619001</v>
      </c>
      <c r="K2978" s="14">
        <v>15.238095238094999</v>
      </c>
      <c r="L2978" s="14">
        <v>3.8095238095239998</v>
      </c>
      <c r="M2978" s="14">
        <v>2.8571428571430002</v>
      </c>
      <c r="N2978" s="24">
        <v>0</v>
      </c>
    </row>
    <row r="2979" spans="5:14" x14ac:dyDescent="0.3">
      <c r="E2979" s="3" t="s">
        <v>990</v>
      </c>
      <c r="F2979" s="4"/>
      <c r="G2979" s="5">
        <v>111</v>
      </c>
      <c r="H2979" s="27">
        <v>18.918918918919001</v>
      </c>
      <c r="I2979" s="14">
        <v>38.738738738739002</v>
      </c>
      <c r="J2979" s="14">
        <v>24.324324324323999</v>
      </c>
      <c r="K2979" s="14">
        <v>6.3063063063060003</v>
      </c>
      <c r="L2979" s="14">
        <v>8.1081081081080004</v>
      </c>
      <c r="M2979" s="14">
        <v>3.6036036036039998</v>
      </c>
      <c r="N2979" s="24">
        <v>0</v>
      </c>
    </row>
    <row r="2980" spans="5:14" x14ac:dyDescent="0.3">
      <c r="E2980" s="3" t="s">
        <v>1395</v>
      </c>
      <c r="F2980" s="4"/>
      <c r="G2980" s="5">
        <v>224</v>
      </c>
      <c r="H2980" s="27">
        <v>22.767857142857</v>
      </c>
      <c r="I2980" s="14">
        <v>39.732142857143003</v>
      </c>
      <c r="J2980" s="14">
        <v>20.982142857143</v>
      </c>
      <c r="K2980" s="14">
        <v>8.4821428571429998</v>
      </c>
      <c r="L2980" s="14">
        <v>6.25</v>
      </c>
      <c r="M2980" s="14">
        <v>1.785714285714</v>
      </c>
      <c r="N2980" s="24">
        <v>0</v>
      </c>
    </row>
    <row r="2981" spans="5:14" x14ac:dyDescent="0.3">
      <c r="E2981" s="3" t="s">
        <v>1396</v>
      </c>
      <c r="F2981" s="4"/>
      <c r="G2981" s="5">
        <v>178</v>
      </c>
      <c r="H2981" s="27">
        <v>14.044943820225001</v>
      </c>
      <c r="I2981" s="14">
        <v>35.955056179774999</v>
      </c>
      <c r="J2981" s="14">
        <v>23.595505617977999</v>
      </c>
      <c r="K2981" s="14">
        <v>16.292134831460999</v>
      </c>
      <c r="L2981" s="14">
        <v>8.9887640449440003</v>
      </c>
      <c r="M2981" s="14">
        <v>1.123595505618</v>
      </c>
      <c r="N2981" s="24">
        <v>0</v>
      </c>
    </row>
    <row r="2982" spans="5:14" x14ac:dyDescent="0.3">
      <c r="E2982" s="3" t="s">
        <v>1397</v>
      </c>
      <c r="F2982" s="4"/>
      <c r="G2982" s="5">
        <v>22838</v>
      </c>
      <c r="H2982" s="27">
        <v>18.407916630178001</v>
      </c>
      <c r="I2982" s="14">
        <v>32.761187494527</v>
      </c>
      <c r="J2982" s="14">
        <v>26.591645503109</v>
      </c>
      <c r="K2982" s="14">
        <v>13.052806725632999</v>
      </c>
      <c r="L2982" s="14">
        <v>7.3517821175230003</v>
      </c>
      <c r="M2982" s="14">
        <v>1.606970838077</v>
      </c>
      <c r="N2982" s="23">
        <v>0.22769069095399999</v>
      </c>
    </row>
    <row r="2983" spans="5:14" x14ac:dyDescent="0.3">
      <c r="E2983" s="3" t="s">
        <v>1398</v>
      </c>
      <c r="F2983" s="4"/>
      <c r="G2983" s="5">
        <v>643</v>
      </c>
      <c r="H2983" s="27">
        <v>12.130637636081</v>
      </c>
      <c r="I2983" s="14">
        <v>25.349922239502</v>
      </c>
      <c r="J2983" s="14">
        <v>32.659409020218</v>
      </c>
      <c r="K2983" s="14">
        <v>14.618973561431</v>
      </c>
      <c r="L2983" s="14">
        <v>13.374805598756</v>
      </c>
      <c r="M2983" s="14">
        <v>1.710730948678</v>
      </c>
      <c r="N2983" s="23">
        <v>0.15552099533399999</v>
      </c>
    </row>
    <row r="2984" spans="5:14" x14ac:dyDescent="0.3">
      <c r="E2984" s="3" t="s">
        <v>1399</v>
      </c>
      <c r="F2984" s="4"/>
      <c r="G2984" s="5">
        <v>291</v>
      </c>
      <c r="H2984" s="27">
        <v>14.432989690722</v>
      </c>
      <c r="I2984" s="14">
        <v>27.491408934708002</v>
      </c>
      <c r="J2984" s="14">
        <v>28.522336769759001</v>
      </c>
      <c r="K2984" s="14">
        <v>16.151202749141</v>
      </c>
      <c r="L2984" s="14">
        <v>10.996563573883</v>
      </c>
      <c r="M2984" s="14">
        <v>2.0618556701030002</v>
      </c>
      <c r="N2984" s="23">
        <v>0.34364261168400001</v>
      </c>
    </row>
    <row r="2985" spans="5:14" x14ac:dyDescent="0.3">
      <c r="E2985" s="3" t="s">
        <v>1400</v>
      </c>
      <c r="F2985" s="4"/>
      <c r="G2985" s="5">
        <v>127</v>
      </c>
      <c r="H2985" s="27">
        <v>19.685039370079</v>
      </c>
      <c r="I2985" s="14">
        <v>25.984251968504001</v>
      </c>
      <c r="J2985" s="14">
        <v>26.771653543307</v>
      </c>
      <c r="K2985" s="14">
        <v>11.811023622046999</v>
      </c>
      <c r="L2985" s="14">
        <v>11.811023622046999</v>
      </c>
      <c r="M2985" s="14">
        <v>3.1496062992130001</v>
      </c>
      <c r="N2985" s="23">
        <v>0.78740157480299999</v>
      </c>
    </row>
    <row r="2986" spans="5:14" x14ac:dyDescent="0.3">
      <c r="E2986" s="3" t="s">
        <v>996</v>
      </c>
      <c r="F2986" s="4"/>
      <c r="G2986" s="5">
        <v>131</v>
      </c>
      <c r="H2986" s="27">
        <v>12.977099236640999</v>
      </c>
      <c r="I2986" s="14">
        <v>35.114503816793999</v>
      </c>
      <c r="J2986" s="14">
        <v>23.664122137404998</v>
      </c>
      <c r="K2986" s="14">
        <v>11.450381679389</v>
      </c>
      <c r="L2986" s="14">
        <v>15.267175572518999</v>
      </c>
      <c r="M2986" s="14">
        <v>0.76335877862599999</v>
      </c>
      <c r="N2986" s="23">
        <v>0.76335877862599999</v>
      </c>
    </row>
    <row r="2987" spans="5:14" x14ac:dyDescent="0.3">
      <c r="E2987" s="3" t="s">
        <v>1401</v>
      </c>
      <c r="F2987" s="4"/>
      <c r="G2987" s="5">
        <v>155</v>
      </c>
      <c r="H2987" s="27">
        <v>16.774193548387</v>
      </c>
      <c r="I2987" s="14">
        <v>29.032258064516</v>
      </c>
      <c r="J2987" s="14">
        <v>29.677419354839</v>
      </c>
      <c r="K2987" s="14">
        <v>14.193548387097</v>
      </c>
      <c r="L2987" s="14">
        <v>6.4516129032259997</v>
      </c>
      <c r="M2987" s="14">
        <v>2.5806451612900001</v>
      </c>
      <c r="N2987" s="23">
        <v>1.2903225806450001</v>
      </c>
    </row>
    <row r="2988" spans="5:14" x14ac:dyDescent="0.3">
      <c r="E2988" s="3" t="s">
        <v>1402</v>
      </c>
      <c r="F2988" s="4"/>
      <c r="G2988" s="5">
        <v>105</v>
      </c>
      <c r="H2988" s="27">
        <v>12.380952380951999</v>
      </c>
      <c r="I2988" s="14">
        <v>38.095238095238003</v>
      </c>
      <c r="J2988" s="14">
        <v>23.809523809523998</v>
      </c>
      <c r="K2988" s="14">
        <v>6.666666666667</v>
      </c>
      <c r="L2988" s="14">
        <v>17.142857142857</v>
      </c>
      <c r="M2988" s="16">
        <v>0</v>
      </c>
      <c r="N2988" s="23">
        <v>1.9047619047619999</v>
      </c>
    </row>
    <row r="2989" spans="5:14" x14ac:dyDescent="0.3">
      <c r="E2989" s="3" t="s">
        <v>1403</v>
      </c>
      <c r="F2989" s="4"/>
      <c r="G2989" s="5">
        <v>230</v>
      </c>
      <c r="H2989" s="27">
        <v>11.304347826087</v>
      </c>
      <c r="I2989" s="14">
        <v>26.086956521739001</v>
      </c>
      <c r="J2989" s="14">
        <v>24.782608695652002</v>
      </c>
      <c r="K2989" s="14">
        <v>15.217391304348</v>
      </c>
      <c r="L2989" s="14">
        <v>17.391304347826001</v>
      </c>
      <c r="M2989" s="14">
        <v>3.9130434782610002</v>
      </c>
      <c r="N2989" s="23">
        <v>1.3043478260870001</v>
      </c>
    </row>
    <row r="2990" spans="5:14" x14ac:dyDescent="0.3">
      <c r="E2990" s="3" t="s">
        <v>1404</v>
      </c>
      <c r="F2990" s="4"/>
      <c r="G2990" s="5">
        <v>12</v>
      </c>
      <c r="H2990" s="30">
        <v>0</v>
      </c>
      <c r="I2990" s="14">
        <v>33.333333333333002</v>
      </c>
      <c r="J2990" s="14">
        <v>16.666666666666998</v>
      </c>
      <c r="K2990" s="14">
        <v>8.333333333333</v>
      </c>
      <c r="L2990" s="14">
        <v>41.666666666666998</v>
      </c>
      <c r="M2990" s="16">
        <v>0</v>
      </c>
      <c r="N2990" s="24">
        <v>0</v>
      </c>
    </row>
    <row r="2991" spans="5:14" x14ac:dyDescent="0.3">
      <c r="E2991" s="3" t="s">
        <v>1405</v>
      </c>
      <c r="F2991" s="4"/>
      <c r="G2991" s="5">
        <v>5</v>
      </c>
      <c r="H2991" s="30">
        <v>0</v>
      </c>
      <c r="I2991" s="14">
        <v>20</v>
      </c>
      <c r="J2991" s="14">
        <v>20</v>
      </c>
      <c r="K2991" s="14">
        <v>40</v>
      </c>
      <c r="L2991" s="14">
        <v>20</v>
      </c>
      <c r="M2991" s="16">
        <v>0</v>
      </c>
      <c r="N2991" s="24">
        <v>0</v>
      </c>
    </row>
    <row r="2992" spans="5:14" x14ac:dyDescent="0.3">
      <c r="E2992" s="3" t="s">
        <v>1406</v>
      </c>
      <c r="F2992" s="4"/>
      <c r="G2992" s="5">
        <v>1</v>
      </c>
      <c r="H2992" s="30">
        <v>0</v>
      </c>
      <c r="I2992" s="16">
        <v>0</v>
      </c>
      <c r="J2992" s="16">
        <v>0</v>
      </c>
      <c r="K2992" s="16">
        <v>0</v>
      </c>
      <c r="L2992" s="14">
        <v>100</v>
      </c>
      <c r="M2992" s="16">
        <v>0</v>
      </c>
      <c r="N2992" s="24">
        <v>0</v>
      </c>
    </row>
    <row r="2993" spans="2:14" x14ac:dyDescent="0.3">
      <c r="E2993" s="3" t="s">
        <v>1002</v>
      </c>
      <c r="F2993" s="4"/>
      <c r="G2993" s="5">
        <v>1</v>
      </c>
      <c r="H2993" s="30">
        <v>0</v>
      </c>
      <c r="I2993" s="16">
        <v>0</v>
      </c>
      <c r="J2993" s="16">
        <v>0</v>
      </c>
      <c r="K2993" s="16">
        <v>0</v>
      </c>
      <c r="L2993" s="14">
        <v>100</v>
      </c>
      <c r="M2993" s="16">
        <v>0</v>
      </c>
      <c r="N2993" s="24">
        <v>0</v>
      </c>
    </row>
    <row r="2994" spans="2:14" x14ac:dyDescent="0.3">
      <c r="E2994" s="3" t="s">
        <v>1407</v>
      </c>
      <c r="F2994" s="4"/>
      <c r="G2994" s="5">
        <v>3</v>
      </c>
      <c r="H2994" s="30">
        <v>0</v>
      </c>
      <c r="I2994" s="16">
        <v>0</v>
      </c>
      <c r="J2994" s="14">
        <v>33.333333333333002</v>
      </c>
      <c r="K2994" s="14">
        <v>33.333333333333002</v>
      </c>
      <c r="L2994" s="14">
        <v>33.333333333333002</v>
      </c>
      <c r="M2994" s="16">
        <v>0</v>
      </c>
      <c r="N2994" s="24">
        <v>0</v>
      </c>
    </row>
    <row r="2995" spans="2:14" x14ac:dyDescent="0.3">
      <c r="E2995" s="52" t="s">
        <v>1408</v>
      </c>
      <c r="F2995" s="48"/>
      <c r="G2995" s="49">
        <v>2</v>
      </c>
      <c r="H2995" s="67">
        <v>0</v>
      </c>
      <c r="I2995" s="42">
        <v>0</v>
      </c>
      <c r="J2995" s="45">
        <v>100</v>
      </c>
      <c r="K2995" s="42">
        <v>0</v>
      </c>
      <c r="L2995" s="42">
        <v>0</v>
      </c>
      <c r="M2995" s="42">
        <v>0</v>
      </c>
      <c r="N2995" s="65">
        <v>0</v>
      </c>
    </row>
    <row r="2997" spans="2:14" x14ac:dyDescent="0.3">
      <c r="B2997" s="35" t="str">
        <f xml:space="preserve"> HYPERLINK("#'目次'!B54", "[48]")</f>
        <v>[48]</v>
      </c>
      <c r="C2997" s="25" t="s">
        <v>54</v>
      </c>
    </row>
    <row r="3000" spans="2:14" x14ac:dyDescent="0.3">
      <c r="C3000" s="25" t="s">
        <v>1390</v>
      </c>
    </row>
    <row r="3001" spans="2:14" ht="37.5" x14ac:dyDescent="0.3">
      <c r="E3001" s="95"/>
      <c r="F3001" s="96"/>
      <c r="G3001" s="37" t="s">
        <v>16</v>
      </c>
      <c r="H3001" s="41" t="s">
        <v>55</v>
      </c>
      <c r="I3001" s="18" t="s">
        <v>56</v>
      </c>
      <c r="J3001" s="18" t="s">
        <v>57</v>
      </c>
      <c r="K3001" s="18" t="s">
        <v>58</v>
      </c>
      <c r="L3001" s="34" t="s">
        <v>59</v>
      </c>
    </row>
    <row r="3002" spans="2:14" x14ac:dyDescent="0.3">
      <c r="E3002" s="97"/>
      <c r="F3002" s="98"/>
      <c r="G3002" s="40"/>
      <c r="H3002" s="36"/>
      <c r="I3002" s="19"/>
      <c r="J3002" s="19"/>
      <c r="K3002" s="19"/>
      <c r="L3002" s="39"/>
    </row>
    <row r="3003" spans="2:14" x14ac:dyDescent="0.3">
      <c r="E3003" s="54" t="s">
        <v>16</v>
      </c>
      <c r="F3003" s="50"/>
      <c r="G3003" s="38">
        <v>55336</v>
      </c>
      <c r="H3003" s="26">
        <v>8.8658377909499997</v>
      </c>
      <c r="I3003" s="26">
        <v>44.387017493133001</v>
      </c>
      <c r="J3003" s="26">
        <v>31.339453520311999</v>
      </c>
      <c r="K3003" s="26">
        <v>11.094043660545999</v>
      </c>
      <c r="L3003" s="60">
        <v>4.3136475350590002</v>
      </c>
    </row>
    <row r="3004" spans="2:14" x14ac:dyDescent="0.3">
      <c r="E3004" s="3" t="s">
        <v>1391</v>
      </c>
      <c r="F3004" s="4"/>
      <c r="G3004" s="29">
        <v>11828</v>
      </c>
      <c r="H3004" s="55">
        <v>5.7490700033820001</v>
      </c>
      <c r="I3004" s="22">
        <v>41.232668244842998</v>
      </c>
      <c r="J3004" s="22">
        <v>35.847142374028003</v>
      </c>
      <c r="K3004" s="22">
        <v>13.848495096381001</v>
      </c>
      <c r="L3004" s="56">
        <v>3.3226242813660001</v>
      </c>
    </row>
    <row r="3005" spans="2:14" x14ac:dyDescent="0.3">
      <c r="E3005" s="3" t="s">
        <v>1392</v>
      </c>
      <c r="F3005" s="4"/>
      <c r="G3005" s="5">
        <v>478</v>
      </c>
      <c r="H3005" s="27">
        <v>9.2050209205019993</v>
      </c>
      <c r="I3005" s="14">
        <v>44.560669456066996</v>
      </c>
      <c r="J3005" s="14">
        <v>32.008368200836998</v>
      </c>
      <c r="K3005" s="14">
        <v>9.8326359832639998</v>
      </c>
      <c r="L3005" s="23">
        <v>4.3933054393309998</v>
      </c>
    </row>
    <row r="3006" spans="2:14" x14ac:dyDescent="0.3">
      <c r="E3006" s="3" t="s">
        <v>1393</v>
      </c>
      <c r="F3006" s="4"/>
      <c r="G3006" s="5">
        <v>250</v>
      </c>
      <c r="H3006" s="27">
        <v>10.4</v>
      </c>
      <c r="I3006" s="14">
        <v>41.2</v>
      </c>
      <c r="J3006" s="14">
        <v>31.6</v>
      </c>
      <c r="K3006" s="14">
        <v>10.4</v>
      </c>
      <c r="L3006" s="23">
        <v>6.4</v>
      </c>
    </row>
    <row r="3007" spans="2:14" x14ac:dyDescent="0.3">
      <c r="E3007" s="3" t="s">
        <v>1394</v>
      </c>
      <c r="F3007" s="4"/>
      <c r="G3007" s="5">
        <v>105</v>
      </c>
      <c r="H3007" s="27">
        <v>6.666666666667</v>
      </c>
      <c r="I3007" s="14">
        <v>41.904761904761997</v>
      </c>
      <c r="J3007" s="14">
        <v>36.190476190475998</v>
      </c>
      <c r="K3007" s="14">
        <v>9.5238095238099998</v>
      </c>
      <c r="L3007" s="23">
        <v>5.7142857142860004</v>
      </c>
    </row>
    <row r="3008" spans="2:14" x14ac:dyDescent="0.3">
      <c r="E3008" s="3" t="s">
        <v>990</v>
      </c>
      <c r="F3008" s="4"/>
      <c r="G3008" s="5">
        <v>111</v>
      </c>
      <c r="H3008" s="27">
        <v>13.513513513514001</v>
      </c>
      <c r="I3008" s="14">
        <v>39.639639639640002</v>
      </c>
      <c r="J3008" s="14">
        <v>35.135135135135002</v>
      </c>
      <c r="K3008" s="14">
        <v>8.1081081081080004</v>
      </c>
      <c r="L3008" s="23">
        <v>3.6036036036039998</v>
      </c>
    </row>
    <row r="3009" spans="5:12" x14ac:dyDescent="0.3">
      <c r="E3009" s="3" t="s">
        <v>1395</v>
      </c>
      <c r="F3009" s="4"/>
      <c r="G3009" s="5">
        <v>224</v>
      </c>
      <c r="H3009" s="27">
        <v>9.375</v>
      </c>
      <c r="I3009" s="14">
        <v>41.517857142856997</v>
      </c>
      <c r="J3009" s="14">
        <v>35.714285714286</v>
      </c>
      <c r="K3009" s="14">
        <v>9.8214285714289993</v>
      </c>
      <c r="L3009" s="23">
        <v>3.5714285714290002</v>
      </c>
    </row>
    <row r="3010" spans="5:12" x14ac:dyDescent="0.3">
      <c r="E3010" s="3" t="s">
        <v>1396</v>
      </c>
      <c r="F3010" s="4"/>
      <c r="G3010" s="5">
        <v>178</v>
      </c>
      <c r="H3010" s="27">
        <v>10.674157303371</v>
      </c>
      <c r="I3010" s="14">
        <v>40.449438202247002</v>
      </c>
      <c r="J3010" s="14">
        <v>33.146067415730002</v>
      </c>
      <c r="K3010" s="14">
        <v>8.4269662921350008</v>
      </c>
      <c r="L3010" s="23">
        <v>7.3033707865170001</v>
      </c>
    </row>
    <row r="3011" spans="5:12" x14ac:dyDescent="0.3">
      <c r="E3011" s="3" t="s">
        <v>1397</v>
      </c>
      <c r="F3011" s="4"/>
      <c r="G3011" s="5">
        <v>22838</v>
      </c>
      <c r="H3011" s="27">
        <v>10.329275768456</v>
      </c>
      <c r="I3011" s="14">
        <v>45.673876871879997</v>
      </c>
      <c r="J3011" s="14">
        <v>29.113757772134001</v>
      </c>
      <c r="K3011" s="14">
        <v>10.780278483229999</v>
      </c>
      <c r="L3011" s="23">
        <v>4.1028111042999997</v>
      </c>
    </row>
    <row r="3012" spans="5:12" x14ac:dyDescent="0.3">
      <c r="E3012" s="3" t="s">
        <v>1398</v>
      </c>
      <c r="F3012" s="4"/>
      <c r="G3012" s="5">
        <v>643</v>
      </c>
      <c r="H3012" s="27">
        <v>12.130637636081</v>
      </c>
      <c r="I3012" s="14">
        <v>51.632970451010998</v>
      </c>
      <c r="J3012" s="14">
        <v>25.816485225505001</v>
      </c>
      <c r="K3012" s="14">
        <v>6.5318818040439997</v>
      </c>
      <c r="L3012" s="23">
        <v>3.8880248833589999</v>
      </c>
    </row>
    <row r="3013" spans="5:12" x14ac:dyDescent="0.3">
      <c r="E3013" s="3" t="s">
        <v>1399</v>
      </c>
      <c r="F3013" s="4"/>
      <c r="G3013" s="5">
        <v>291</v>
      </c>
      <c r="H3013" s="27">
        <v>14.432989690722</v>
      </c>
      <c r="I3013" s="14">
        <v>46.735395189003</v>
      </c>
      <c r="J3013" s="14">
        <v>28.178694158075999</v>
      </c>
      <c r="K3013" s="14">
        <v>6.1855670103089997</v>
      </c>
      <c r="L3013" s="23">
        <v>4.4673539518899998</v>
      </c>
    </row>
    <row r="3014" spans="5:12" x14ac:dyDescent="0.3">
      <c r="E3014" s="3" t="s">
        <v>1400</v>
      </c>
      <c r="F3014" s="4"/>
      <c r="G3014" s="5">
        <v>127</v>
      </c>
      <c r="H3014" s="27">
        <v>13.385826771653999</v>
      </c>
      <c r="I3014" s="14">
        <v>42.519685039370003</v>
      </c>
      <c r="J3014" s="14">
        <v>24.409448818897999</v>
      </c>
      <c r="K3014" s="14">
        <v>11.023622047244</v>
      </c>
      <c r="L3014" s="23">
        <v>8.6614173228349998</v>
      </c>
    </row>
    <row r="3015" spans="5:12" x14ac:dyDescent="0.3">
      <c r="E3015" s="3" t="s">
        <v>996</v>
      </c>
      <c r="F3015" s="4"/>
      <c r="G3015" s="5">
        <v>131</v>
      </c>
      <c r="H3015" s="27">
        <v>14.503816793893</v>
      </c>
      <c r="I3015" s="14">
        <v>48.091603053435001</v>
      </c>
      <c r="J3015" s="14">
        <v>28.24427480916</v>
      </c>
      <c r="K3015" s="14">
        <v>6.1068702290079999</v>
      </c>
      <c r="L3015" s="23">
        <v>3.053435114504</v>
      </c>
    </row>
    <row r="3016" spans="5:12" x14ac:dyDescent="0.3">
      <c r="E3016" s="3" t="s">
        <v>1401</v>
      </c>
      <c r="F3016" s="4"/>
      <c r="G3016" s="5">
        <v>155</v>
      </c>
      <c r="H3016" s="27">
        <v>11.612903225806001</v>
      </c>
      <c r="I3016" s="14">
        <v>51.612903225806001</v>
      </c>
      <c r="J3016" s="14">
        <v>24.516129032258</v>
      </c>
      <c r="K3016" s="14">
        <v>7.0967741935479998</v>
      </c>
      <c r="L3016" s="23">
        <v>5.1612903225810003</v>
      </c>
    </row>
    <row r="3017" spans="5:12" x14ac:dyDescent="0.3">
      <c r="E3017" s="3" t="s">
        <v>1402</v>
      </c>
      <c r="F3017" s="4"/>
      <c r="G3017" s="5">
        <v>105</v>
      </c>
      <c r="H3017" s="27">
        <v>25.714285714286</v>
      </c>
      <c r="I3017" s="14">
        <v>42.857142857143003</v>
      </c>
      <c r="J3017" s="14">
        <v>24.761904761905001</v>
      </c>
      <c r="K3017" s="14">
        <v>2.8571428571430002</v>
      </c>
      <c r="L3017" s="23">
        <v>3.8095238095239998</v>
      </c>
    </row>
    <row r="3018" spans="5:12" x14ac:dyDescent="0.3">
      <c r="E3018" s="3" t="s">
        <v>1403</v>
      </c>
      <c r="F3018" s="4"/>
      <c r="G3018" s="5">
        <v>230</v>
      </c>
      <c r="H3018" s="27">
        <v>24.782608695652002</v>
      </c>
      <c r="I3018" s="14">
        <v>38.695652173912997</v>
      </c>
      <c r="J3018" s="14">
        <v>24.782608695652002</v>
      </c>
      <c r="K3018" s="14">
        <v>1.7391304347829999</v>
      </c>
      <c r="L3018" s="23">
        <v>10</v>
      </c>
    </row>
    <row r="3019" spans="5:12" x14ac:dyDescent="0.3">
      <c r="E3019" s="3" t="s">
        <v>1404</v>
      </c>
      <c r="F3019" s="4"/>
      <c r="G3019" s="5">
        <v>12</v>
      </c>
      <c r="H3019" s="27">
        <v>50</v>
      </c>
      <c r="I3019" s="14">
        <v>25</v>
      </c>
      <c r="J3019" s="14">
        <v>8.333333333333</v>
      </c>
      <c r="K3019" s="16">
        <v>0</v>
      </c>
      <c r="L3019" s="23">
        <v>16.666666666666998</v>
      </c>
    </row>
    <row r="3020" spans="5:12" x14ac:dyDescent="0.3">
      <c r="E3020" s="3" t="s">
        <v>1405</v>
      </c>
      <c r="F3020" s="4"/>
      <c r="G3020" s="5">
        <v>5</v>
      </c>
      <c r="H3020" s="27">
        <v>40</v>
      </c>
      <c r="I3020" s="14">
        <v>20</v>
      </c>
      <c r="J3020" s="16">
        <v>0</v>
      </c>
      <c r="K3020" s="16">
        <v>0</v>
      </c>
      <c r="L3020" s="23">
        <v>40</v>
      </c>
    </row>
    <row r="3021" spans="5:12" x14ac:dyDescent="0.3">
      <c r="E3021" s="3" t="s">
        <v>1406</v>
      </c>
      <c r="F3021" s="4"/>
      <c r="G3021" s="5">
        <v>1</v>
      </c>
      <c r="H3021" s="30">
        <v>0</v>
      </c>
      <c r="I3021" s="14">
        <v>100</v>
      </c>
      <c r="J3021" s="16">
        <v>0</v>
      </c>
      <c r="K3021" s="16">
        <v>0</v>
      </c>
      <c r="L3021" s="24">
        <v>0</v>
      </c>
    </row>
    <row r="3022" spans="5:12" x14ac:dyDescent="0.3">
      <c r="E3022" s="3" t="s">
        <v>1002</v>
      </c>
      <c r="F3022" s="4"/>
      <c r="G3022" s="5">
        <v>1</v>
      </c>
      <c r="H3022" s="27">
        <v>100</v>
      </c>
      <c r="I3022" s="16">
        <v>0</v>
      </c>
      <c r="J3022" s="16">
        <v>0</v>
      </c>
      <c r="K3022" s="16">
        <v>0</v>
      </c>
      <c r="L3022" s="24">
        <v>0</v>
      </c>
    </row>
    <row r="3023" spans="5:12" x14ac:dyDescent="0.3">
      <c r="E3023" s="3" t="s">
        <v>1407</v>
      </c>
      <c r="F3023" s="4"/>
      <c r="G3023" s="5">
        <v>3</v>
      </c>
      <c r="H3023" s="27">
        <v>66.666666666666998</v>
      </c>
      <c r="I3023" s="14">
        <v>33.333333333333002</v>
      </c>
      <c r="J3023" s="16">
        <v>0</v>
      </c>
      <c r="K3023" s="16">
        <v>0</v>
      </c>
      <c r="L3023" s="24">
        <v>0</v>
      </c>
    </row>
    <row r="3024" spans="5:12" x14ac:dyDescent="0.3">
      <c r="E3024" s="52" t="s">
        <v>1408</v>
      </c>
      <c r="F3024" s="48"/>
      <c r="G3024" s="49">
        <v>2</v>
      </c>
      <c r="H3024" s="67">
        <v>0</v>
      </c>
      <c r="I3024" s="45">
        <v>100</v>
      </c>
      <c r="J3024" s="42">
        <v>0</v>
      </c>
      <c r="K3024" s="42">
        <v>0</v>
      </c>
      <c r="L3024" s="65">
        <v>0</v>
      </c>
    </row>
    <row r="3026" spans="2:14" x14ac:dyDescent="0.3">
      <c r="B3026" s="35" t="str">
        <f xml:space="preserve"> HYPERLINK("#'目次'!B55", "[49]")</f>
        <v>[49]</v>
      </c>
      <c r="C3026" s="25" t="s">
        <v>14</v>
      </c>
    </row>
    <row r="3029" spans="2:14" x14ac:dyDescent="0.3">
      <c r="C3029" s="25" t="s">
        <v>1411</v>
      </c>
    </row>
    <row r="3030" spans="2:14" ht="25" x14ac:dyDescent="0.3">
      <c r="E3030" s="95"/>
      <c r="F3030" s="96"/>
      <c r="G3030" s="37" t="s">
        <v>16</v>
      </c>
      <c r="H3030" s="41" t="s">
        <v>17</v>
      </c>
      <c r="I3030" s="18" t="s">
        <v>18</v>
      </c>
      <c r="J3030" s="18" t="s">
        <v>19</v>
      </c>
      <c r="K3030" s="18" t="s">
        <v>20</v>
      </c>
      <c r="L3030" s="18" t="s">
        <v>21</v>
      </c>
      <c r="M3030" s="18" t="s">
        <v>22</v>
      </c>
      <c r="N3030" s="34" t="s">
        <v>23</v>
      </c>
    </row>
    <row r="3031" spans="2:14" x14ac:dyDescent="0.3">
      <c r="E3031" s="97"/>
      <c r="F3031" s="98"/>
      <c r="G3031" s="40"/>
      <c r="H3031" s="36"/>
      <c r="I3031" s="19"/>
      <c r="J3031" s="19"/>
      <c r="K3031" s="19"/>
      <c r="L3031" s="19"/>
      <c r="M3031" s="19"/>
      <c r="N3031" s="39"/>
    </row>
    <row r="3032" spans="2:14" x14ac:dyDescent="0.3">
      <c r="E3032" s="54" t="s">
        <v>16</v>
      </c>
      <c r="F3032" s="50"/>
      <c r="G3032" s="38">
        <v>55336</v>
      </c>
      <c r="H3032" s="26">
        <v>18.472603729941</v>
      </c>
      <c r="I3032" s="26">
        <v>34.657365910076997</v>
      </c>
      <c r="J3032" s="26">
        <v>25.251192713603999</v>
      </c>
      <c r="K3032" s="26">
        <v>12.689749891570999</v>
      </c>
      <c r="L3032" s="26">
        <v>6.8562960821169998</v>
      </c>
      <c r="M3032" s="26">
        <v>1.626427642041</v>
      </c>
      <c r="N3032" s="60">
        <v>0.44636403064899999</v>
      </c>
    </row>
    <row r="3033" spans="2:14" ht="25" x14ac:dyDescent="0.3">
      <c r="E3033" s="3" t="s">
        <v>1412</v>
      </c>
      <c r="F3033" s="4"/>
      <c r="G3033" s="29">
        <v>360</v>
      </c>
      <c r="H3033" s="55">
        <v>16.666666666666998</v>
      </c>
      <c r="I3033" s="22">
        <v>30</v>
      </c>
      <c r="J3033" s="22">
        <v>28.055555555556001</v>
      </c>
      <c r="K3033" s="22">
        <v>16.388888888888999</v>
      </c>
      <c r="L3033" s="22">
        <v>8.0555555555559994</v>
      </c>
      <c r="M3033" s="22">
        <v>0.83333333333299997</v>
      </c>
      <c r="N3033" s="72">
        <v>0</v>
      </c>
    </row>
    <row r="3034" spans="2:14" ht="25" x14ac:dyDescent="0.3">
      <c r="E3034" s="3" t="s">
        <v>1413</v>
      </c>
      <c r="F3034" s="4"/>
      <c r="G3034" s="5">
        <v>15</v>
      </c>
      <c r="H3034" s="27">
        <v>13.333333333333</v>
      </c>
      <c r="I3034" s="14">
        <v>13.333333333333</v>
      </c>
      <c r="J3034" s="14">
        <v>26.666666666666998</v>
      </c>
      <c r="K3034" s="14">
        <v>33.333333333333002</v>
      </c>
      <c r="L3034" s="14">
        <v>13.333333333333</v>
      </c>
      <c r="M3034" s="16">
        <v>0</v>
      </c>
      <c r="N3034" s="24">
        <v>0</v>
      </c>
    </row>
    <row r="3035" spans="2:14" x14ac:dyDescent="0.3">
      <c r="E3035" s="3" t="s">
        <v>1414</v>
      </c>
      <c r="F3035" s="4"/>
      <c r="G3035" s="5">
        <v>7</v>
      </c>
      <c r="H3035" s="30">
        <v>0</v>
      </c>
      <c r="I3035" s="14">
        <v>14.285714285714</v>
      </c>
      <c r="J3035" s="14">
        <v>57.142857142856997</v>
      </c>
      <c r="K3035" s="14">
        <v>28.571428571428999</v>
      </c>
      <c r="L3035" s="16">
        <v>0</v>
      </c>
      <c r="M3035" s="16">
        <v>0</v>
      </c>
      <c r="N3035" s="24">
        <v>0</v>
      </c>
    </row>
    <row r="3036" spans="2:14" ht="25" x14ac:dyDescent="0.3">
      <c r="E3036" s="3" t="s">
        <v>1415</v>
      </c>
      <c r="F3036" s="4"/>
      <c r="G3036" s="5">
        <v>3</v>
      </c>
      <c r="H3036" s="30">
        <v>0</v>
      </c>
      <c r="I3036" s="14">
        <v>33.333333333333002</v>
      </c>
      <c r="J3036" s="14">
        <v>33.333333333333002</v>
      </c>
      <c r="K3036" s="14">
        <v>33.333333333333002</v>
      </c>
      <c r="L3036" s="16">
        <v>0</v>
      </c>
      <c r="M3036" s="16">
        <v>0</v>
      </c>
      <c r="N3036" s="24">
        <v>0</v>
      </c>
    </row>
    <row r="3037" spans="2:14" x14ac:dyDescent="0.3">
      <c r="E3037" s="3" t="s">
        <v>1011</v>
      </c>
      <c r="F3037" s="4"/>
      <c r="G3037" s="5">
        <v>1</v>
      </c>
      <c r="H3037" s="30">
        <v>0</v>
      </c>
      <c r="I3037" s="16">
        <v>0</v>
      </c>
      <c r="J3037" s="14">
        <v>100</v>
      </c>
      <c r="K3037" s="16">
        <v>0</v>
      </c>
      <c r="L3037" s="16">
        <v>0</v>
      </c>
      <c r="M3037" s="16">
        <v>0</v>
      </c>
      <c r="N3037" s="24">
        <v>0</v>
      </c>
    </row>
    <row r="3038" spans="2:14" x14ac:dyDescent="0.3">
      <c r="E3038" s="3" t="s">
        <v>1416</v>
      </c>
      <c r="F3038" s="4"/>
      <c r="G3038" s="5">
        <v>0</v>
      </c>
      <c r="H3038" s="30">
        <v>0</v>
      </c>
      <c r="I3038" s="16">
        <v>0</v>
      </c>
      <c r="J3038" s="16">
        <v>0</v>
      </c>
      <c r="K3038" s="16">
        <v>0</v>
      </c>
      <c r="L3038" s="16">
        <v>0</v>
      </c>
      <c r="M3038" s="16">
        <v>0</v>
      </c>
      <c r="N3038" s="24">
        <v>0</v>
      </c>
    </row>
    <row r="3039" spans="2:14" x14ac:dyDescent="0.3">
      <c r="E3039" s="3" t="s">
        <v>1417</v>
      </c>
      <c r="F3039" s="4"/>
      <c r="G3039" s="5">
        <v>4</v>
      </c>
      <c r="H3039" s="27">
        <v>25</v>
      </c>
      <c r="I3039" s="16">
        <v>0</v>
      </c>
      <c r="J3039" s="14">
        <v>75</v>
      </c>
      <c r="K3039" s="16">
        <v>0</v>
      </c>
      <c r="L3039" s="16">
        <v>0</v>
      </c>
      <c r="M3039" s="16">
        <v>0</v>
      </c>
      <c r="N3039" s="24">
        <v>0</v>
      </c>
    </row>
    <row r="3040" spans="2:14" ht="25" x14ac:dyDescent="0.3">
      <c r="E3040" s="3" t="s">
        <v>1418</v>
      </c>
      <c r="F3040" s="4"/>
      <c r="G3040" s="5">
        <v>1642</v>
      </c>
      <c r="H3040" s="27">
        <v>17.904993909866</v>
      </c>
      <c r="I3040" s="14">
        <v>28.806333739342001</v>
      </c>
      <c r="J3040" s="14">
        <v>28.928136419001</v>
      </c>
      <c r="K3040" s="14">
        <v>14.129110840438001</v>
      </c>
      <c r="L3040" s="14">
        <v>8.9524969549330002</v>
      </c>
      <c r="M3040" s="14">
        <v>1.15712545676</v>
      </c>
      <c r="N3040" s="23">
        <v>0.121802679659</v>
      </c>
    </row>
    <row r="3041" spans="5:14" ht="25" x14ac:dyDescent="0.3">
      <c r="E3041" s="3" t="s">
        <v>1419</v>
      </c>
      <c r="F3041" s="4"/>
      <c r="G3041" s="5">
        <v>221</v>
      </c>
      <c r="H3041" s="27">
        <v>13.574660633483999</v>
      </c>
      <c r="I3041" s="14">
        <v>21.266968325792</v>
      </c>
      <c r="J3041" s="14">
        <v>32.126696832579</v>
      </c>
      <c r="K3041" s="14">
        <v>15.837104072398001</v>
      </c>
      <c r="L3041" s="14">
        <v>16.289592760181002</v>
      </c>
      <c r="M3041" s="14">
        <v>0.904977375566</v>
      </c>
      <c r="N3041" s="24">
        <v>0</v>
      </c>
    </row>
    <row r="3042" spans="5:14" x14ac:dyDescent="0.3">
      <c r="E3042" s="3" t="s">
        <v>1420</v>
      </c>
      <c r="F3042" s="4"/>
      <c r="G3042" s="5">
        <v>80</v>
      </c>
      <c r="H3042" s="27">
        <v>11.25</v>
      </c>
      <c r="I3042" s="14">
        <v>15</v>
      </c>
      <c r="J3042" s="14">
        <v>37.5</v>
      </c>
      <c r="K3042" s="14">
        <v>17.5</v>
      </c>
      <c r="L3042" s="14">
        <v>17.5</v>
      </c>
      <c r="M3042" s="14">
        <v>1.25</v>
      </c>
      <c r="N3042" s="24">
        <v>0</v>
      </c>
    </row>
    <row r="3043" spans="5:14" ht="25" x14ac:dyDescent="0.3">
      <c r="E3043" s="3" t="s">
        <v>1421</v>
      </c>
      <c r="F3043" s="4"/>
      <c r="G3043" s="5">
        <v>24</v>
      </c>
      <c r="H3043" s="27">
        <v>16.666666666666998</v>
      </c>
      <c r="I3043" s="14">
        <v>16.666666666666998</v>
      </c>
      <c r="J3043" s="14">
        <v>29.166666666666998</v>
      </c>
      <c r="K3043" s="14">
        <v>12.5</v>
      </c>
      <c r="L3043" s="14">
        <v>20.833333333333002</v>
      </c>
      <c r="M3043" s="14">
        <v>4.166666666667</v>
      </c>
      <c r="N3043" s="24">
        <v>0</v>
      </c>
    </row>
    <row r="3044" spans="5:14" x14ac:dyDescent="0.3">
      <c r="E3044" s="3" t="s">
        <v>1017</v>
      </c>
      <c r="F3044" s="4"/>
      <c r="G3044" s="5">
        <v>14</v>
      </c>
      <c r="H3044" s="27">
        <v>7.1428571428570002</v>
      </c>
      <c r="I3044" s="14">
        <v>14.285714285714</v>
      </c>
      <c r="J3044" s="14">
        <v>35.714285714286</v>
      </c>
      <c r="K3044" s="14">
        <v>14.285714285714</v>
      </c>
      <c r="L3044" s="14">
        <v>28.571428571428999</v>
      </c>
      <c r="M3044" s="16">
        <v>0</v>
      </c>
      <c r="N3044" s="24">
        <v>0</v>
      </c>
    </row>
    <row r="3045" spans="5:14" x14ac:dyDescent="0.3">
      <c r="E3045" s="3" t="s">
        <v>1422</v>
      </c>
      <c r="F3045" s="4"/>
      <c r="G3045" s="5">
        <v>19</v>
      </c>
      <c r="H3045" s="27">
        <v>5.2631578947369997</v>
      </c>
      <c r="I3045" s="14">
        <v>42.105263157895003</v>
      </c>
      <c r="J3045" s="14">
        <v>21.052631578947</v>
      </c>
      <c r="K3045" s="14">
        <v>21.052631578947</v>
      </c>
      <c r="L3045" s="14">
        <v>10.526315789473999</v>
      </c>
      <c r="M3045" s="16">
        <v>0</v>
      </c>
      <c r="N3045" s="24">
        <v>0</v>
      </c>
    </row>
    <row r="3046" spans="5:14" x14ac:dyDescent="0.3">
      <c r="E3046" s="3" t="s">
        <v>1423</v>
      </c>
      <c r="F3046" s="4"/>
      <c r="G3046" s="5">
        <v>29</v>
      </c>
      <c r="H3046" s="27">
        <v>13.793103448276</v>
      </c>
      <c r="I3046" s="14">
        <v>44.827586206897003</v>
      </c>
      <c r="J3046" s="14">
        <v>20.689655172414</v>
      </c>
      <c r="K3046" s="14">
        <v>6.8965517241379999</v>
      </c>
      <c r="L3046" s="14">
        <v>13.793103448276</v>
      </c>
      <c r="M3046" s="16">
        <v>0</v>
      </c>
      <c r="N3046" s="24">
        <v>0</v>
      </c>
    </row>
    <row r="3047" spans="5:14" ht="25" x14ac:dyDescent="0.3">
      <c r="E3047" s="3" t="s">
        <v>1424</v>
      </c>
      <c r="F3047" s="4"/>
      <c r="G3047" s="5">
        <v>6386</v>
      </c>
      <c r="H3047" s="27">
        <v>18.853742561853998</v>
      </c>
      <c r="I3047" s="14">
        <v>31.772627622925</v>
      </c>
      <c r="J3047" s="14">
        <v>25.916066395240001</v>
      </c>
      <c r="K3047" s="14">
        <v>14.641403069214</v>
      </c>
      <c r="L3047" s="14">
        <v>7.7356717820230001</v>
      </c>
      <c r="M3047" s="14">
        <v>1.002192295647</v>
      </c>
      <c r="N3047" s="23">
        <v>7.8296273097000005E-2</v>
      </c>
    </row>
    <row r="3048" spans="5:14" ht="25" x14ac:dyDescent="0.3">
      <c r="E3048" s="3" t="s">
        <v>1425</v>
      </c>
      <c r="F3048" s="4"/>
      <c r="G3048" s="5">
        <v>216</v>
      </c>
      <c r="H3048" s="27">
        <v>10.648148148148</v>
      </c>
      <c r="I3048" s="14">
        <v>28.703703703704001</v>
      </c>
      <c r="J3048" s="14">
        <v>32.407407407407</v>
      </c>
      <c r="K3048" s="14">
        <v>16.666666666666998</v>
      </c>
      <c r="L3048" s="14">
        <v>9.7222222222219994</v>
      </c>
      <c r="M3048" s="14">
        <v>1.851851851852</v>
      </c>
      <c r="N3048" s="24">
        <v>0</v>
      </c>
    </row>
    <row r="3049" spans="5:14" x14ac:dyDescent="0.3">
      <c r="E3049" s="3" t="s">
        <v>1426</v>
      </c>
      <c r="F3049" s="4"/>
      <c r="G3049" s="5">
        <v>94</v>
      </c>
      <c r="H3049" s="27">
        <v>12.765957446809001</v>
      </c>
      <c r="I3049" s="14">
        <v>25.531914893617</v>
      </c>
      <c r="J3049" s="14">
        <v>28.723404255319</v>
      </c>
      <c r="K3049" s="14">
        <v>18.085106382978999</v>
      </c>
      <c r="L3049" s="14">
        <v>11.702127659574</v>
      </c>
      <c r="M3049" s="14">
        <v>2.1276595744679998</v>
      </c>
      <c r="N3049" s="23">
        <v>1.0638297872339999</v>
      </c>
    </row>
    <row r="3050" spans="5:14" ht="25" x14ac:dyDescent="0.3">
      <c r="E3050" s="3" t="s">
        <v>1427</v>
      </c>
      <c r="F3050" s="4"/>
      <c r="G3050" s="5">
        <v>47</v>
      </c>
      <c r="H3050" s="27">
        <v>23.404255319149001</v>
      </c>
      <c r="I3050" s="14">
        <v>27.659574468085001</v>
      </c>
      <c r="J3050" s="14">
        <v>21.276595744681</v>
      </c>
      <c r="K3050" s="14">
        <v>10.638297872340001</v>
      </c>
      <c r="L3050" s="14">
        <v>8.5106382978719992</v>
      </c>
      <c r="M3050" s="14">
        <v>8.5106382978719992</v>
      </c>
      <c r="N3050" s="24">
        <v>0</v>
      </c>
    </row>
    <row r="3051" spans="5:14" x14ac:dyDescent="0.3">
      <c r="E3051" s="3" t="s">
        <v>1023</v>
      </c>
      <c r="F3051" s="4"/>
      <c r="G3051" s="5">
        <v>28</v>
      </c>
      <c r="H3051" s="27">
        <v>10.714285714286</v>
      </c>
      <c r="I3051" s="14">
        <v>39.285714285714</v>
      </c>
      <c r="J3051" s="14">
        <v>17.857142857143</v>
      </c>
      <c r="K3051" s="14">
        <v>7.1428571428570002</v>
      </c>
      <c r="L3051" s="14">
        <v>25</v>
      </c>
      <c r="M3051" s="16">
        <v>0</v>
      </c>
      <c r="N3051" s="24">
        <v>0</v>
      </c>
    </row>
    <row r="3052" spans="5:14" x14ac:dyDescent="0.3">
      <c r="E3052" s="3" t="s">
        <v>1428</v>
      </c>
      <c r="F3052" s="4"/>
      <c r="G3052" s="5">
        <v>50</v>
      </c>
      <c r="H3052" s="27">
        <v>14</v>
      </c>
      <c r="I3052" s="14">
        <v>36</v>
      </c>
      <c r="J3052" s="14">
        <v>28</v>
      </c>
      <c r="K3052" s="14">
        <v>14</v>
      </c>
      <c r="L3052" s="14">
        <v>8</v>
      </c>
      <c r="M3052" s="16">
        <v>0</v>
      </c>
      <c r="N3052" s="24">
        <v>0</v>
      </c>
    </row>
    <row r="3053" spans="5:14" x14ac:dyDescent="0.3">
      <c r="E3053" s="3" t="s">
        <v>1429</v>
      </c>
      <c r="F3053" s="4"/>
      <c r="G3053" s="5">
        <v>42</v>
      </c>
      <c r="H3053" s="27">
        <v>11.904761904761999</v>
      </c>
      <c r="I3053" s="14">
        <v>42.857142857143003</v>
      </c>
      <c r="J3053" s="14">
        <v>16.666666666666998</v>
      </c>
      <c r="K3053" s="14">
        <v>14.285714285714</v>
      </c>
      <c r="L3053" s="14">
        <v>11.904761904761999</v>
      </c>
      <c r="M3053" s="14">
        <v>2.3809523809519999</v>
      </c>
      <c r="N3053" s="24">
        <v>0</v>
      </c>
    </row>
    <row r="3054" spans="5:14" ht="25" x14ac:dyDescent="0.3">
      <c r="E3054" s="3" t="s">
        <v>1430</v>
      </c>
      <c r="F3054" s="4"/>
      <c r="G3054" s="5">
        <v>11434</v>
      </c>
      <c r="H3054" s="27">
        <v>20.272870386566002</v>
      </c>
      <c r="I3054" s="14">
        <v>35.053349658911998</v>
      </c>
      <c r="J3054" s="14">
        <v>23.998600664684002</v>
      </c>
      <c r="K3054" s="14">
        <v>12.322896624104001</v>
      </c>
      <c r="L3054" s="14">
        <v>6.5069092181209998</v>
      </c>
      <c r="M3054" s="14">
        <v>1.6267273045299999</v>
      </c>
      <c r="N3054" s="23">
        <v>0.21864614308200001</v>
      </c>
    </row>
    <row r="3055" spans="5:14" ht="25" x14ac:dyDescent="0.3">
      <c r="E3055" s="3" t="s">
        <v>1431</v>
      </c>
      <c r="F3055" s="4"/>
      <c r="G3055" s="5">
        <v>224</v>
      </c>
      <c r="H3055" s="27">
        <v>14.732142857143</v>
      </c>
      <c r="I3055" s="14">
        <v>30.803571428571001</v>
      </c>
      <c r="J3055" s="14">
        <v>23.214285714286</v>
      </c>
      <c r="K3055" s="14">
        <v>15.625</v>
      </c>
      <c r="L3055" s="14">
        <v>12.946428571428999</v>
      </c>
      <c r="M3055" s="14">
        <v>2.2321428571430002</v>
      </c>
      <c r="N3055" s="23">
        <v>0.446428571429</v>
      </c>
    </row>
    <row r="3056" spans="5:14" x14ac:dyDescent="0.3">
      <c r="E3056" s="3" t="s">
        <v>1432</v>
      </c>
      <c r="F3056" s="4"/>
      <c r="G3056" s="5">
        <v>105</v>
      </c>
      <c r="H3056" s="27">
        <v>14.285714285714</v>
      </c>
      <c r="I3056" s="14">
        <v>29.523809523810002</v>
      </c>
      <c r="J3056" s="14">
        <v>26.666666666666998</v>
      </c>
      <c r="K3056" s="14">
        <v>17.142857142857</v>
      </c>
      <c r="L3056" s="14">
        <v>10.47619047619</v>
      </c>
      <c r="M3056" s="14">
        <v>0.95238095238099996</v>
      </c>
      <c r="N3056" s="23">
        <v>0.95238095238099996</v>
      </c>
    </row>
    <row r="3057" spans="5:14" ht="25" x14ac:dyDescent="0.3">
      <c r="E3057" s="3" t="s">
        <v>1433</v>
      </c>
      <c r="F3057" s="4"/>
      <c r="G3057" s="5">
        <v>53</v>
      </c>
      <c r="H3057" s="27">
        <v>9.4339622641510008</v>
      </c>
      <c r="I3057" s="14">
        <v>30.188679245283002</v>
      </c>
      <c r="J3057" s="14">
        <v>32.075471698112999</v>
      </c>
      <c r="K3057" s="14">
        <v>13.207547169811001</v>
      </c>
      <c r="L3057" s="14">
        <v>13.207547169811001</v>
      </c>
      <c r="M3057" s="16">
        <v>0</v>
      </c>
      <c r="N3057" s="23">
        <v>1.88679245283</v>
      </c>
    </row>
    <row r="3058" spans="5:14" x14ac:dyDescent="0.3">
      <c r="E3058" s="3" t="s">
        <v>1029</v>
      </c>
      <c r="F3058" s="4"/>
      <c r="G3058" s="5">
        <v>58</v>
      </c>
      <c r="H3058" s="27">
        <v>13.793103448276</v>
      </c>
      <c r="I3058" s="14">
        <v>25.862068965517</v>
      </c>
      <c r="J3058" s="14">
        <v>27.586206896552</v>
      </c>
      <c r="K3058" s="14">
        <v>13.793103448276</v>
      </c>
      <c r="L3058" s="14">
        <v>15.517241379310001</v>
      </c>
      <c r="M3058" s="14">
        <v>3.4482758620689999</v>
      </c>
      <c r="N3058" s="24">
        <v>0</v>
      </c>
    </row>
    <row r="3059" spans="5:14" x14ac:dyDescent="0.3">
      <c r="E3059" s="3" t="s">
        <v>1434</v>
      </c>
      <c r="F3059" s="4"/>
      <c r="G3059" s="5">
        <v>91</v>
      </c>
      <c r="H3059" s="27">
        <v>18.681318681318999</v>
      </c>
      <c r="I3059" s="14">
        <v>31.868131868132</v>
      </c>
      <c r="J3059" s="14">
        <v>24.175824175824001</v>
      </c>
      <c r="K3059" s="14">
        <v>10.989010989011</v>
      </c>
      <c r="L3059" s="14">
        <v>7.6923076923079998</v>
      </c>
      <c r="M3059" s="14">
        <v>4.3956043956039998</v>
      </c>
      <c r="N3059" s="23">
        <v>2.1978021978019999</v>
      </c>
    </row>
    <row r="3060" spans="5:14" x14ac:dyDescent="0.3">
      <c r="E3060" s="3" t="s">
        <v>1435</v>
      </c>
      <c r="F3060" s="4"/>
      <c r="G3060" s="5">
        <v>55</v>
      </c>
      <c r="H3060" s="27">
        <v>18.181818181817999</v>
      </c>
      <c r="I3060" s="14">
        <v>29.090909090909001</v>
      </c>
      <c r="J3060" s="14">
        <v>21.818181818182001</v>
      </c>
      <c r="K3060" s="14">
        <v>10.909090909091001</v>
      </c>
      <c r="L3060" s="14">
        <v>18.181818181817999</v>
      </c>
      <c r="M3060" s="16">
        <v>0</v>
      </c>
      <c r="N3060" s="23">
        <v>1.818181818182</v>
      </c>
    </row>
    <row r="3061" spans="5:14" ht="25" x14ac:dyDescent="0.3">
      <c r="E3061" s="3" t="s">
        <v>1436</v>
      </c>
      <c r="F3061" s="4"/>
      <c r="G3061" s="5">
        <v>9477</v>
      </c>
      <c r="H3061" s="27">
        <v>19.85860504379</v>
      </c>
      <c r="I3061" s="14">
        <v>35.855228447820998</v>
      </c>
      <c r="J3061" s="14">
        <v>24.691358024690999</v>
      </c>
      <c r="K3061" s="14">
        <v>11.301044634378</v>
      </c>
      <c r="L3061" s="14">
        <v>5.9512503956950003</v>
      </c>
      <c r="M3061" s="14">
        <v>1.983750131898</v>
      </c>
      <c r="N3061" s="23">
        <v>0.35876332172600001</v>
      </c>
    </row>
    <row r="3062" spans="5:14" ht="25" x14ac:dyDescent="0.3">
      <c r="E3062" s="3" t="s">
        <v>1437</v>
      </c>
      <c r="F3062" s="4"/>
      <c r="G3062" s="5">
        <v>248</v>
      </c>
      <c r="H3062" s="27">
        <v>14.112903225806001</v>
      </c>
      <c r="I3062" s="14">
        <v>27.016129032258</v>
      </c>
      <c r="J3062" s="14">
        <v>29.435483870968</v>
      </c>
      <c r="K3062" s="14">
        <v>14.919354838709999</v>
      </c>
      <c r="L3062" s="14">
        <v>10.483870967742</v>
      </c>
      <c r="M3062" s="14">
        <v>3.6290322580650001</v>
      </c>
      <c r="N3062" s="23">
        <v>0.40322580645200001</v>
      </c>
    </row>
    <row r="3063" spans="5:14" x14ac:dyDescent="0.3">
      <c r="E3063" s="3" t="s">
        <v>1438</v>
      </c>
      <c r="F3063" s="4"/>
      <c r="G3063" s="5">
        <v>129</v>
      </c>
      <c r="H3063" s="27">
        <v>19.37984496124</v>
      </c>
      <c r="I3063" s="14">
        <v>28.682170542636001</v>
      </c>
      <c r="J3063" s="14">
        <v>27.131782945735999</v>
      </c>
      <c r="K3063" s="14">
        <v>12.403100775194</v>
      </c>
      <c r="L3063" s="14">
        <v>7.7519379844960001</v>
      </c>
      <c r="M3063" s="14">
        <v>3.8759689922480001</v>
      </c>
      <c r="N3063" s="23">
        <v>0.77519379845000003</v>
      </c>
    </row>
    <row r="3064" spans="5:14" ht="25" x14ac:dyDescent="0.3">
      <c r="E3064" s="3" t="s">
        <v>1439</v>
      </c>
      <c r="F3064" s="4"/>
      <c r="G3064" s="5">
        <v>49</v>
      </c>
      <c r="H3064" s="27">
        <v>26.530612244897998</v>
      </c>
      <c r="I3064" s="14">
        <v>24.489795918367001</v>
      </c>
      <c r="J3064" s="14">
        <v>22.448979591836999</v>
      </c>
      <c r="K3064" s="14">
        <v>20.408163265306001</v>
      </c>
      <c r="L3064" s="14">
        <v>6.1224489795919999</v>
      </c>
      <c r="M3064" s="16">
        <v>0</v>
      </c>
      <c r="N3064" s="24">
        <v>0</v>
      </c>
    </row>
    <row r="3065" spans="5:14" x14ac:dyDescent="0.3">
      <c r="E3065" s="3" t="s">
        <v>1035</v>
      </c>
      <c r="F3065" s="4"/>
      <c r="G3065" s="5">
        <v>69</v>
      </c>
      <c r="H3065" s="27">
        <v>15.942028985506999</v>
      </c>
      <c r="I3065" s="14">
        <v>42.028985507245999</v>
      </c>
      <c r="J3065" s="14">
        <v>26.086956521739001</v>
      </c>
      <c r="K3065" s="14">
        <v>5.7971014492749999</v>
      </c>
      <c r="L3065" s="14">
        <v>8.6956521739130004</v>
      </c>
      <c r="M3065" s="14">
        <v>1.449275362319</v>
      </c>
      <c r="N3065" s="24">
        <v>0</v>
      </c>
    </row>
    <row r="3066" spans="5:14" x14ac:dyDescent="0.3">
      <c r="E3066" s="3" t="s">
        <v>1440</v>
      </c>
      <c r="F3066" s="4"/>
      <c r="G3066" s="5">
        <v>124</v>
      </c>
      <c r="H3066" s="27">
        <v>20.161290322580999</v>
      </c>
      <c r="I3066" s="14">
        <v>29.032258064516</v>
      </c>
      <c r="J3066" s="14">
        <v>31.451612903226</v>
      </c>
      <c r="K3066" s="14">
        <v>12.903225806451999</v>
      </c>
      <c r="L3066" s="14">
        <v>4.0322580645160002</v>
      </c>
      <c r="M3066" s="14">
        <v>2.4193548387099999</v>
      </c>
      <c r="N3066" s="24">
        <v>0</v>
      </c>
    </row>
    <row r="3067" spans="5:14" x14ac:dyDescent="0.3">
      <c r="E3067" s="3" t="s">
        <v>1441</v>
      </c>
      <c r="F3067" s="4"/>
      <c r="G3067" s="5">
        <v>77</v>
      </c>
      <c r="H3067" s="27">
        <v>12.987012987012999</v>
      </c>
      <c r="I3067" s="14">
        <v>33.766233766234002</v>
      </c>
      <c r="J3067" s="14">
        <v>28.571428571428999</v>
      </c>
      <c r="K3067" s="14">
        <v>16.883116883117001</v>
      </c>
      <c r="L3067" s="14">
        <v>7.792207792208</v>
      </c>
      <c r="M3067" s="16">
        <v>0</v>
      </c>
      <c r="N3067" s="24">
        <v>0</v>
      </c>
    </row>
    <row r="3068" spans="5:14" ht="25" x14ac:dyDescent="0.3">
      <c r="E3068" s="3" t="s">
        <v>1442</v>
      </c>
      <c r="F3068" s="4"/>
      <c r="G3068" s="5">
        <v>3890</v>
      </c>
      <c r="H3068" s="27">
        <v>24.755784061697</v>
      </c>
      <c r="I3068" s="14">
        <v>40.514138817480998</v>
      </c>
      <c r="J3068" s="14">
        <v>21.388174807197998</v>
      </c>
      <c r="K3068" s="14">
        <v>7.9691516709509997</v>
      </c>
      <c r="L3068" s="14">
        <v>3.3419023136249999</v>
      </c>
      <c r="M3068" s="14">
        <v>1.7737789203080001</v>
      </c>
      <c r="N3068" s="23">
        <v>0.25706940874</v>
      </c>
    </row>
    <row r="3069" spans="5:14" ht="25" x14ac:dyDescent="0.3">
      <c r="E3069" s="3" t="s">
        <v>1443</v>
      </c>
      <c r="F3069" s="4"/>
      <c r="G3069" s="5">
        <v>119</v>
      </c>
      <c r="H3069" s="27">
        <v>14.285714285714</v>
      </c>
      <c r="I3069" s="14">
        <v>45.378151260503998</v>
      </c>
      <c r="J3069" s="14">
        <v>23.529411764706001</v>
      </c>
      <c r="K3069" s="14">
        <v>11.764705882353001</v>
      </c>
      <c r="L3069" s="14">
        <v>4.2016806722690001</v>
      </c>
      <c r="M3069" s="14">
        <v>0.84033613445400002</v>
      </c>
      <c r="N3069" s="24">
        <v>0</v>
      </c>
    </row>
    <row r="3070" spans="5:14" x14ac:dyDescent="0.3">
      <c r="E3070" s="3" t="s">
        <v>1444</v>
      </c>
      <c r="F3070" s="4"/>
      <c r="G3070" s="5">
        <v>77</v>
      </c>
      <c r="H3070" s="27">
        <v>12.987012987012999</v>
      </c>
      <c r="I3070" s="14">
        <v>49.350649350649</v>
      </c>
      <c r="J3070" s="14">
        <v>19.480519480519</v>
      </c>
      <c r="K3070" s="14">
        <v>10.38961038961</v>
      </c>
      <c r="L3070" s="14">
        <v>6.4935064935059996</v>
      </c>
      <c r="M3070" s="14">
        <v>1.298701298701</v>
      </c>
      <c r="N3070" s="24">
        <v>0</v>
      </c>
    </row>
    <row r="3071" spans="5:14" ht="25" x14ac:dyDescent="0.3">
      <c r="E3071" s="3" t="s">
        <v>1445</v>
      </c>
      <c r="F3071" s="4"/>
      <c r="G3071" s="5">
        <v>34</v>
      </c>
      <c r="H3071" s="27">
        <v>14.705882352941</v>
      </c>
      <c r="I3071" s="14">
        <v>61.764705882352999</v>
      </c>
      <c r="J3071" s="14">
        <v>17.647058823529001</v>
      </c>
      <c r="K3071" s="16">
        <v>0</v>
      </c>
      <c r="L3071" s="16">
        <v>0</v>
      </c>
      <c r="M3071" s="14">
        <v>5.8823529411760003</v>
      </c>
      <c r="N3071" s="24">
        <v>0</v>
      </c>
    </row>
    <row r="3072" spans="5:14" x14ac:dyDescent="0.3">
      <c r="E3072" s="3" t="s">
        <v>1041</v>
      </c>
      <c r="F3072" s="4"/>
      <c r="G3072" s="5">
        <v>44</v>
      </c>
      <c r="H3072" s="27">
        <v>27.272727272727</v>
      </c>
      <c r="I3072" s="14">
        <v>38.636363636364003</v>
      </c>
      <c r="J3072" s="14">
        <v>18.181818181817999</v>
      </c>
      <c r="K3072" s="14">
        <v>11.363636363635999</v>
      </c>
      <c r="L3072" s="14">
        <v>2.2727272727269998</v>
      </c>
      <c r="M3072" s="14">
        <v>2.2727272727269998</v>
      </c>
      <c r="N3072" s="24">
        <v>0</v>
      </c>
    </row>
    <row r="3073" spans="5:14" x14ac:dyDescent="0.3">
      <c r="E3073" s="3" t="s">
        <v>1446</v>
      </c>
      <c r="F3073" s="4"/>
      <c r="G3073" s="5">
        <v>59</v>
      </c>
      <c r="H3073" s="27">
        <v>28.813559322033999</v>
      </c>
      <c r="I3073" s="14">
        <v>42.372881355932002</v>
      </c>
      <c r="J3073" s="14">
        <v>15.254237288136</v>
      </c>
      <c r="K3073" s="14">
        <v>5.0847457627120001</v>
      </c>
      <c r="L3073" s="14">
        <v>8.4745762711860007</v>
      </c>
      <c r="M3073" s="16">
        <v>0</v>
      </c>
      <c r="N3073" s="24">
        <v>0</v>
      </c>
    </row>
    <row r="3074" spans="5:14" x14ac:dyDescent="0.3">
      <c r="E3074" s="3" t="s">
        <v>1447</v>
      </c>
      <c r="F3074" s="4"/>
      <c r="G3074" s="5">
        <v>50</v>
      </c>
      <c r="H3074" s="27">
        <v>12</v>
      </c>
      <c r="I3074" s="14">
        <v>38</v>
      </c>
      <c r="J3074" s="14">
        <v>30</v>
      </c>
      <c r="K3074" s="14">
        <v>10</v>
      </c>
      <c r="L3074" s="14">
        <v>8</v>
      </c>
      <c r="M3074" s="16">
        <v>0</v>
      </c>
      <c r="N3074" s="23">
        <v>2</v>
      </c>
    </row>
    <row r="3075" spans="5:14" ht="25" x14ac:dyDescent="0.3">
      <c r="E3075" s="3" t="s">
        <v>1448</v>
      </c>
      <c r="F3075" s="4"/>
      <c r="G3075" s="5">
        <v>1483</v>
      </c>
      <c r="H3075" s="27">
        <v>28.725556304788</v>
      </c>
      <c r="I3075" s="14">
        <v>42.818610923803</v>
      </c>
      <c r="J3075" s="14">
        <v>19.082939986513999</v>
      </c>
      <c r="K3075" s="14">
        <v>6.2036412677010002</v>
      </c>
      <c r="L3075" s="14">
        <v>1.685772083614</v>
      </c>
      <c r="M3075" s="14">
        <v>1.213755900202</v>
      </c>
      <c r="N3075" s="23">
        <v>0.26972353337799998</v>
      </c>
    </row>
    <row r="3076" spans="5:14" ht="25" x14ac:dyDescent="0.3">
      <c r="E3076" s="3" t="s">
        <v>1449</v>
      </c>
      <c r="F3076" s="4"/>
      <c r="G3076" s="5">
        <v>76</v>
      </c>
      <c r="H3076" s="27">
        <v>11.842105263158</v>
      </c>
      <c r="I3076" s="14">
        <v>46.052631578947</v>
      </c>
      <c r="J3076" s="14">
        <v>27.631578947367998</v>
      </c>
      <c r="K3076" s="14">
        <v>13.157894736842</v>
      </c>
      <c r="L3076" s="16">
        <v>0</v>
      </c>
      <c r="M3076" s="14">
        <v>1.3157894736839999</v>
      </c>
      <c r="N3076" s="24">
        <v>0</v>
      </c>
    </row>
    <row r="3077" spans="5:14" x14ac:dyDescent="0.3">
      <c r="E3077" s="3" t="s">
        <v>1450</v>
      </c>
      <c r="F3077" s="4"/>
      <c r="G3077" s="5">
        <v>37</v>
      </c>
      <c r="H3077" s="27">
        <v>18.918918918919001</v>
      </c>
      <c r="I3077" s="14">
        <v>37.837837837838002</v>
      </c>
      <c r="J3077" s="14">
        <v>16.216216216216001</v>
      </c>
      <c r="K3077" s="14">
        <v>18.918918918919001</v>
      </c>
      <c r="L3077" s="14">
        <v>2.7027027027030002</v>
      </c>
      <c r="M3077" s="14">
        <v>5.4054054054050003</v>
      </c>
      <c r="N3077" s="24">
        <v>0</v>
      </c>
    </row>
    <row r="3078" spans="5:14" ht="25" x14ac:dyDescent="0.3">
      <c r="E3078" s="3" t="s">
        <v>1451</v>
      </c>
      <c r="F3078" s="4"/>
      <c r="G3078" s="5">
        <v>20</v>
      </c>
      <c r="H3078" s="27">
        <v>20</v>
      </c>
      <c r="I3078" s="14">
        <v>45</v>
      </c>
      <c r="J3078" s="14">
        <v>10</v>
      </c>
      <c r="K3078" s="14">
        <v>20</v>
      </c>
      <c r="L3078" s="14">
        <v>5</v>
      </c>
      <c r="M3078" s="16">
        <v>0</v>
      </c>
      <c r="N3078" s="24">
        <v>0</v>
      </c>
    </row>
    <row r="3079" spans="5:14" x14ac:dyDescent="0.3">
      <c r="E3079" s="3" t="s">
        <v>1047</v>
      </c>
      <c r="F3079" s="4"/>
      <c r="G3079" s="5">
        <v>24</v>
      </c>
      <c r="H3079" s="27">
        <v>12.5</v>
      </c>
      <c r="I3079" s="14">
        <v>58.333333333333002</v>
      </c>
      <c r="J3079" s="14">
        <v>16.666666666666998</v>
      </c>
      <c r="K3079" s="14">
        <v>4.166666666667</v>
      </c>
      <c r="L3079" s="14">
        <v>4.166666666667</v>
      </c>
      <c r="M3079" s="14">
        <v>4.166666666667</v>
      </c>
      <c r="N3079" s="24">
        <v>0</v>
      </c>
    </row>
    <row r="3080" spans="5:14" x14ac:dyDescent="0.3">
      <c r="E3080" s="3" t="s">
        <v>1452</v>
      </c>
      <c r="F3080" s="4"/>
      <c r="G3080" s="5">
        <v>32</v>
      </c>
      <c r="H3080" s="27">
        <v>28.125</v>
      </c>
      <c r="I3080" s="14">
        <v>43.75</v>
      </c>
      <c r="J3080" s="14">
        <v>15.625</v>
      </c>
      <c r="K3080" s="14">
        <v>3.125</v>
      </c>
      <c r="L3080" s="14">
        <v>6.25</v>
      </c>
      <c r="M3080" s="14">
        <v>3.125</v>
      </c>
      <c r="N3080" s="24">
        <v>0</v>
      </c>
    </row>
    <row r="3081" spans="5:14" x14ac:dyDescent="0.3">
      <c r="E3081" s="3" t="s">
        <v>1453</v>
      </c>
      <c r="F3081" s="4"/>
      <c r="G3081" s="5">
        <v>24</v>
      </c>
      <c r="H3081" s="27">
        <v>4.166666666667</v>
      </c>
      <c r="I3081" s="14">
        <v>45.833333333333002</v>
      </c>
      <c r="J3081" s="14">
        <v>16.666666666666998</v>
      </c>
      <c r="K3081" s="14">
        <v>12.5</v>
      </c>
      <c r="L3081" s="14">
        <v>20.833333333333002</v>
      </c>
      <c r="M3081" s="16">
        <v>0</v>
      </c>
      <c r="N3081" s="24">
        <v>0</v>
      </c>
    </row>
    <row r="3082" spans="5:14" ht="25" x14ac:dyDescent="0.3">
      <c r="E3082" s="3" t="s">
        <v>1454</v>
      </c>
      <c r="F3082" s="4"/>
      <c r="G3082" s="5">
        <v>224</v>
      </c>
      <c r="H3082" s="27">
        <v>33.928571428570997</v>
      </c>
      <c r="I3082" s="14">
        <v>41.517857142856997</v>
      </c>
      <c r="J3082" s="14">
        <v>16.071428571428999</v>
      </c>
      <c r="K3082" s="14">
        <v>5.8035714285709998</v>
      </c>
      <c r="L3082" s="14">
        <v>0.89285714285700002</v>
      </c>
      <c r="M3082" s="14">
        <v>0.89285714285700002</v>
      </c>
      <c r="N3082" s="23">
        <v>0.89285714285700002</v>
      </c>
    </row>
    <row r="3083" spans="5:14" ht="25" x14ac:dyDescent="0.3">
      <c r="E3083" s="3" t="s">
        <v>1455</v>
      </c>
      <c r="F3083" s="4"/>
      <c r="G3083" s="5">
        <v>14</v>
      </c>
      <c r="H3083" s="30">
        <v>0</v>
      </c>
      <c r="I3083" s="14">
        <v>57.142857142856997</v>
      </c>
      <c r="J3083" s="14">
        <v>21.428571428571001</v>
      </c>
      <c r="K3083" s="14">
        <v>14.285714285714</v>
      </c>
      <c r="L3083" s="14">
        <v>7.1428571428570002</v>
      </c>
      <c r="M3083" s="16">
        <v>0</v>
      </c>
      <c r="N3083" s="24">
        <v>0</v>
      </c>
    </row>
    <row r="3084" spans="5:14" x14ac:dyDescent="0.3">
      <c r="E3084" s="3" t="s">
        <v>1456</v>
      </c>
      <c r="F3084" s="4"/>
      <c r="G3084" s="5">
        <v>17</v>
      </c>
      <c r="H3084" s="27">
        <v>29.411764705882</v>
      </c>
      <c r="I3084" s="14">
        <v>35.294117647058997</v>
      </c>
      <c r="J3084" s="14">
        <v>29.411764705882</v>
      </c>
      <c r="K3084" s="16">
        <v>0</v>
      </c>
      <c r="L3084" s="16">
        <v>0</v>
      </c>
      <c r="M3084" s="14">
        <v>5.8823529411760003</v>
      </c>
      <c r="N3084" s="24">
        <v>0</v>
      </c>
    </row>
    <row r="3085" spans="5:14" ht="25" x14ac:dyDescent="0.3">
      <c r="E3085" s="3" t="s">
        <v>1457</v>
      </c>
      <c r="F3085" s="4"/>
      <c r="G3085" s="5">
        <v>3</v>
      </c>
      <c r="H3085" s="27">
        <v>33.333333333333002</v>
      </c>
      <c r="I3085" s="14">
        <v>33.333333333333002</v>
      </c>
      <c r="J3085" s="16">
        <v>0</v>
      </c>
      <c r="K3085" s="14">
        <v>33.333333333333002</v>
      </c>
      <c r="L3085" s="16">
        <v>0</v>
      </c>
      <c r="M3085" s="16">
        <v>0</v>
      </c>
      <c r="N3085" s="24">
        <v>0</v>
      </c>
    </row>
    <row r="3086" spans="5:14" x14ac:dyDescent="0.3">
      <c r="E3086" s="3" t="s">
        <v>1053</v>
      </c>
      <c r="F3086" s="4"/>
      <c r="G3086" s="5">
        <v>5</v>
      </c>
      <c r="H3086" s="30">
        <v>0</v>
      </c>
      <c r="I3086" s="14">
        <v>20</v>
      </c>
      <c r="J3086" s="14">
        <v>20</v>
      </c>
      <c r="K3086" s="16">
        <v>0</v>
      </c>
      <c r="L3086" s="14">
        <v>40</v>
      </c>
      <c r="M3086" s="16">
        <v>0</v>
      </c>
      <c r="N3086" s="23">
        <v>20</v>
      </c>
    </row>
    <row r="3087" spans="5:14" x14ac:dyDescent="0.3">
      <c r="E3087" s="3" t="s">
        <v>1458</v>
      </c>
      <c r="F3087" s="4"/>
      <c r="G3087" s="5">
        <v>7</v>
      </c>
      <c r="H3087" s="27">
        <v>14.285714285714</v>
      </c>
      <c r="I3087" s="14">
        <v>57.142857142856997</v>
      </c>
      <c r="J3087" s="14">
        <v>14.285714285714</v>
      </c>
      <c r="K3087" s="14">
        <v>14.285714285714</v>
      </c>
      <c r="L3087" s="16">
        <v>0</v>
      </c>
      <c r="M3087" s="16">
        <v>0</v>
      </c>
      <c r="N3087" s="24">
        <v>0</v>
      </c>
    </row>
    <row r="3088" spans="5:14" x14ac:dyDescent="0.3">
      <c r="E3088" s="52" t="s">
        <v>1459</v>
      </c>
      <c r="F3088" s="48"/>
      <c r="G3088" s="49">
        <v>4</v>
      </c>
      <c r="H3088" s="70">
        <v>25</v>
      </c>
      <c r="I3088" s="45">
        <v>25</v>
      </c>
      <c r="J3088" s="42">
        <v>0</v>
      </c>
      <c r="K3088" s="45">
        <v>25</v>
      </c>
      <c r="L3088" s="42">
        <v>0</v>
      </c>
      <c r="M3088" s="45">
        <v>25</v>
      </c>
      <c r="N3088" s="65">
        <v>0</v>
      </c>
    </row>
    <row r="3090" spans="2:12" x14ac:dyDescent="0.3">
      <c r="B3090" s="35" t="str">
        <f xml:space="preserve"> HYPERLINK("#'目次'!B56", "[50]")</f>
        <v>[50]</v>
      </c>
      <c r="C3090" s="25" t="s">
        <v>54</v>
      </c>
    </row>
    <row r="3093" spans="2:12" x14ac:dyDescent="0.3">
      <c r="C3093" s="25" t="s">
        <v>1411</v>
      </c>
    </row>
    <row r="3094" spans="2:12" ht="37.5" x14ac:dyDescent="0.3">
      <c r="E3094" s="95"/>
      <c r="F3094" s="96"/>
      <c r="G3094" s="37" t="s">
        <v>16</v>
      </c>
      <c r="H3094" s="41" t="s">
        <v>55</v>
      </c>
      <c r="I3094" s="18" t="s">
        <v>56</v>
      </c>
      <c r="J3094" s="18" t="s">
        <v>57</v>
      </c>
      <c r="K3094" s="18" t="s">
        <v>58</v>
      </c>
      <c r="L3094" s="34" t="s">
        <v>59</v>
      </c>
    </row>
    <row r="3095" spans="2:12" x14ac:dyDescent="0.3">
      <c r="E3095" s="97"/>
      <c r="F3095" s="98"/>
      <c r="G3095" s="40"/>
      <c r="H3095" s="36"/>
      <c r="I3095" s="19"/>
      <c r="J3095" s="19"/>
      <c r="K3095" s="19"/>
      <c r="L3095" s="39"/>
    </row>
    <row r="3096" spans="2:12" x14ac:dyDescent="0.3">
      <c r="E3096" s="54" t="s">
        <v>16</v>
      </c>
      <c r="F3096" s="50"/>
      <c r="G3096" s="38">
        <v>55336</v>
      </c>
      <c r="H3096" s="26">
        <v>8.8658377909499997</v>
      </c>
      <c r="I3096" s="26">
        <v>44.387017493133001</v>
      </c>
      <c r="J3096" s="26">
        <v>31.339453520311999</v>
      </c>
      <c r="K3096" s="26">
        <v>11.094043660545999</v>
      </c>
      <c r="L3096" s="60">
        <v>4.3136475350590002</v>
      </c>
    </row>
    <row r="3097" spans="2:12" ht="25" x14ac:dyDescent="0.3">
      <c r="E3097" s="3" t="s">
        <v>1412</v>
      </c>
      <c r="F3097" s="4"/>
      <c r="G3097" s="29">
        <v>360</v>
      </c>
      <c r="H3097" s="55">
        <v>7.7777777777779997</v>
      </c>
      <c r="I3097" s="22">
        <v>48.611111111111001</v>
      </c>
      <c r="J3097" s="22">
        <v>30</v>
      </c>
      <c r="K3097" s="22">
        <v>10.555555555555999</v>
      </c>
      <c r="L3097" s="56">
        <v>3.0555555555559999</v>
      </c>
    </row>
    <row r="3098" spans="2:12" ht="25" x14ac:dyDescent="0.3">
      <c r="E3098" s="3" t="s">
        <v>1413</v>
      </c>
      <c r="F3098" s="4"/>
      <c r="G3098" s="5">
        <v>15</v>
      </c>
      <c r="H3098" s="27">
        <v>13.333333333333</v>
      </c>
      <c r="I3098" s="14">
        <v>73.333333333333002</v>
      </c>
      <c r="J3098" s="14">
        <v>13.333333333333</v>
      </c>
      <c r="K3098" s="16">
        <v>0</v>
      </c>
      <c r="L3098" s="24">
        <v>0</v>
      </c>
    </row>
    <row r="3099" spans="2:12" x14ac:dyDescent="0.3">
      <c r="E3099" s="3" t="s">
        <v>1414</v>
      </c>
      <c r="F3099" s="4"/>
      <c r="G3099" s="5">
        <v>7</v>
      </c>
      <c r="H3099" s="27">
        <v>14.285714285714</v>
      </c>
      <c r="I3099" s="14">
        <v>85.714285714286007</v>
      </c>
      <c r="J3099" s="16">
        <v>0</v>
      </c>
      <c r="K3099" s="16">
        <v>0</v>
      </c>
      <c r="L3099" s="24">
        <v>0</v>
      </c>
    </row>
    <row r="3100" spans="2:12" ht="25" x14ac:dyDescent="0.3">
      <c r="E3100" s="3" t="s">
        <v>1415</v>
      </c>
      <c r="F3100" s="4"/>
      <c r="G3100" s="5">
        <v>3</v>
      </c>
      <c r="H3100" s="30">
        <v>0</v>
      </c>
      <c r="I3100" s="14">
        <v>66.666666666666998</v>
      </c>
      <c r="J3100" s="14">
        <v>33.333333333333002</v>
      </c>
      <c r="K3100" s="16">
        <v>0</v>
      </c>
      <c r="L3100" s="24">
        <v>0</v>
      </c>
    </row>
    <row r="3101" spans="2:12" x14ac:dyDescent="0.3">
      <c r="E3101" s="3" t="s">
        <v>1011</v>
      </c>
      <c r="F3101" s="4"/>
      <c r="G3101" s="5">
        <v>1</v>
      </c>
      <c r="H3101" s="30">
        <v>0</v>
      </c>
      <c r="I3101" s="14">
        <v>100</v>
      </c>
      <c r="J3101" s="16">
        <v>0</v>
      </c>
      <c r="K3101" s="16">
        <v>0</v>
      </c>
      <c r="L3101" s="24">
        <v>0</v>
      </c>
    </row>
    <row r="3102" spans="2:12" x14ac:dyDescent="0.3">
      <c r="E3102" s="3" t="s">
        <v>1416</v>
      </c>
      <c r="F3102" s="4"/>
      <c r="G3102" s="5">
        <v>0</v>
      </c>
      <c r="H3102" s="30">
        <v>0</v>
      </c>
      <c r="I3102" s="16">
        <v>0</v>
      </c>
      <c r="J3102" s="16">
        <v>0</v>
      </c>
      <c r="K3102" s="16">
        <v>0</v>
      </c>
      <c r="L3102" s="24">
        <v>0</v>
      </c>
    </row>
    <row r="3103" spans="2:12" x14ac:dyDescent="0.3">
      <c r="E3103" s="3" t="s">
        <v>1417</v>
      </c>
      <c r="F3103" s="4"/>
      <c r="G3103" s="5">
        <v>4</v>
      </c>
      <c r="H3103" s="30">
        <v>0</v>
      </c>
      <c r="I3103" s="14">
        <v>75</v>
      </c>
      <c r="J3103" s="16">
        <v>0</v>
      </c>
      <c r="K3103" s="14">
        <v>25</v>
      </c>
      <c r="L3103" s="24">
        <v>0</v>
      </c>
    </row>
    <row r="3104" spans="2:12" ht="25" x14ac:dyDescent="0.3">
      <c r="E3104" s="3" t="s">
        <v>1418</v>
      </c>
      <c r="F3104" s="4"/>
      <c r="G3104" s="5">
        <v>1642</v>
      </c>
      <c r="H3104" s="27">
        <v>11.084043848965001</v>
      </c>
      <c r="I3104" s="14">
        <v>47.685749086480001</v>
      </c>
      <c r="J3104" s="14">
        <v>28.684531059683</v>
      </c>
      <c r="K3104" s="14">
        <v>9.31790499391</v>
      </c>
      <c r="L3104" s="23">
        <v>3.2277710109619999</v>
      </c>
    </row>
    <row r="3105" spans="5:12" ht="25" x14ac:dyDescent="0.3">
      <c r="E3105" s="3" t="s">
        <v>1419</v>
      </c>
      <c r="F3105" s="4"/>
      <c r="G3105" s="5">
        <v>221</v>
      </c>
      <c r="H3105" s="27">
        <v>12.217194570136</v>
      </c>
      <c r="I3105" s="14">
        <v>54.298642533936999</v>
      </c>
      <c r="J3105" s="14">
        <v>24.434389140271001</v>
      </c>
      <c r="K3105" s="14">
        <v>4.9773755656110001</v>
      </c>
      <c r="L3105" s="23">
        <v>4.0723981900449999</v>
      </c>
    </row>
    <row r="3106" spans="5:12" x14ac:dyDescent="0.3">
      <c r="E3106" s="3" t="s">
        <v>1420</v>
      </c>
      <c r="F3106" s="4"/>
      <c r="G3106" s="5">
        <v>80</v>
      </c>
      <c r="H3106" s="27">
        <v>17.5</v>
      </c>
      <c r="I3106" s="14">
        <v>46.25</v>
      </c>
      <c r="J3106" s="14">
        <v>23.75</v>
      </c>
      <c r="K3106" s="14">
        <v>5</v>
      </c>
      <c r="L3106" s="23">
        <v>7.5</v>
      </c>
    </row>
    <row r="3107" spans="5:12" ht="25" x14ac:dyDescent="0.3">
      <c r="E3107" s="3" t="s">
        <v>1421</v>
      </c>
      <c r="F3107" s="4"/>
      <c r="G3107" s="5">
        <v>24</v>
      </c>
      <c r="H3107" s="27">
        <v>12.5</v>
      </c>
      <c r="I3107" s="14">
        <v>45.833333333333002</v>
      </c>
      <c r="J3107" s="14">
        <v>25</v>
      </c>
      <c r="K3107" s="14">
        <v>8.333333333333</v>
      </c>
      <c r="L3107" s="23">
        <v>8.333333333333</v>
      </c>
    </row>
    <row r="3108" spans="5:12" x14ac:dyDescent="0.3">
      <c r="E3108" s="3" t="s">
        <v>1017</v>
      </c>
      <c r="F3108" s="4"/>
      <c r="G3108" s="5">
        <v>14</v>
      </c>
      <c r="H3108" s="27">
        <v>28.571428571428999</v>
      </c>
      <c r="I3108" s="14">
        <v>57.142857142856997</v>
      </c>
      <c r="J3108" s="14">
        <v>14.285714285714</v>
      </c>
      <c r="K3108" s="16">
        <v>0</v>
      </c>
      <c r="L3108" s="24">
        <v>0</v>
      </c>
    </row>
    <row r="3109" spans="5:12" x14ac:dyDescent="0.3">
      <c r="E3109" s="3" t="s">
        <v>1422</v>
      </c>
      <c r="F3109" s="4"/>
      <c r="G3109" s="5">
        <v>19</v>
      </c>
      <c r="H3109" s="27">
        <v>15.789473684211</v>
      </c>
      <c r="I3109" s="14">
        <v>47.368421052632002</v>
      </c>
      <c r="J3109" s="14">
        <v>31.578947368421002</v>
      </c>
      <c r="K3109" s="16">
        <v>0</v>
      </c>
      <c r="L3109" s="23">
        <v>5.2631578947369997</v>
      </c>
    </row>
    <row r="3110" spans="5:12" x14ac:dyDescent="0.3">
      <c r="E3110" s="3" t="s">
        <v>1423</v>
      </c>
      <c r="F3110" s="4"/>
      <c r="G3110" s="5">
        <v>29</v>
      </c>
      <c r="H3110" s="27">
        <v>6.8965517241379999</v>
      </c>
      <c r="I3110" s="14">
        <v>58.620689655172001</v>
      </c>
      <c r="J3110" s="14">
        <v>27.586206896552</v>
      </c>
      <c r="K3110" s="16">
        <v>0</v>
      </c>
      <c r="L3110" s="23">
        <v>6.8965517241379999</v>
      </c>
    </row>
    <row r="3111" spans="5:12" ht="25" x14ac:dyDescent="0.3">
      <c r="E3111" s="3" t="s">
        <v>1424</v>
      </c>
      <c r="F3111" s="4"/>
      <c r="G3111" s="5">
        <v>6386</v>
      </c>
      <c r="H3111" s="27">
        <v>11.478233636079</v>
      </c>
      <c r="I3111" s="14">
        <v>47.886000626369999</v>
      </c>
      <c r="J3111" s="14">
        <v>27.497651111806999</v>
      </c>
      <c r="K3111" s="14">
        <v>10.053241465706</v>
      </c>
      <c r="L3111" s="23">
        <v>3.0848731600380002</v>
      </c>
    </row>
    <row r="3112" spans="5:12" ht="25" x14ac:dyDescent="0.3">
      <c r="E3112" s="3" t="s">
        <v>1425</v>
      </c>
      <c r="F3112" s="4"/>
      <c r="G3112" s="5">
        <v>216</v>
      </c>
      <c r="H3112" s="27">
        <v>13.425925925926</v>
      </c>
      <c r="I3112" s="14">
        <v>50.925925925926002</v>
      </c>
      <c r="J3112" s="14">
        <v>25.462962962963001</v>
      </c>
      <c r="K3112" s="14">
        <v>7.4074074074069998</v>
      </c>
      <c r="L3112" s="23">
        <v>2.7777777777780002</v>
      </c>
    </row>
    <row r="3113" spans="5:12" x14ac:dyDescent="0.3">
      <c r="E3113" s="3" t="s">
        <v>1426</v>
      </c>
      <c r="F3113" s="4"/>
      <c r="G3113" s="5">
        <v>94</v>
      </c>
      <c r="H3113" s="27">
        <v>13.829787234043</v>
      </c>
      <c r="I3113" s="14">
        <v>54.255319148936003</v>
      </c>
      <c r="J3113" s="14">
        <v>19.148936170212998</v>
      </c>
      <c r="K3113" s="14">
        <v>8.5106382978719992</v>
      </c>
      <c r="L3113" s="23">
        <v>4.2553191489359996</v>
      </c>
    </row>
    <row r="3114" spans="5:12" ht="25" x14ac:dyDescent="0.3">
      <c r="E3114" s="3" t="s">
        <v>1427</v>
      </c>
      <c r="F3114" s="4"/>
      <c r="G3114" s="5">
        <v>47</v>
      </c>
      <c r="H3114" s="27">
        <v>12.765957446809001</v>
      </c>
      <c r="I3114" s="14">
        <v>34.042553191488999</v>
      </c>
      <c r="J3114" s="14">
        <v>31.914893617021001</v>
      </c>
      <c r="K3114" s="14">
        <v>10.638297872340001</v>
      </c>
      <c r="L3114" s="23">
        <v>10.638297872340001</v>
      </c>
    </row>
    <row r="3115" spans="5:12" x14ac:dyDescent="0.3">
      <c r="E3115" s="3" t="s">
        <v>1023</v>
      </c>
      <c r="F3115" s="4"/>
      <c r="G3115" s="5">
        <v>28</v>
      </c>
      <c r="H3115" s="27">
        <v>28.571428571428999</v>
      </c>
      <c r="I3115" s="14">
        <v>35.714285714286</v>
      </c>
      <c r="J3115" s="14">
        <v>28.571428571428999</v>
      </c>
      <c r="K3115" s="14">
        <v>3.5714285714290002</v>
      </c>
      <c r="L3115" s="23">
        <v>3.5714285714290002</v>
      </c>
    </row>
    <row r="3116" spans="5:12" x14ac:dyDescent="0.3">
      <c r="E3116" s="3" t="s">
        <v>1428</v>
      </c>
      <c r="F3116" s="4"/>
      <c r="G3116" s="5">
        <v>50</v>
      </c>
      <c r="H3116" s="27">
        <v>12</v>
      </c>
      <c r="I3116" s="14">
        <v>54</v>
      </c>
      <c r="J3116" s="14">
        <v>24</v>
      </c>
      <c r="K3116" s="14">
        <v>6</v>
      </c>
      <c r="L3116" s="23">
        <v>4</v>
      </c>
    </row>
    <row r="3117" spans="5:12" x14ac:dyDescent="0.3">
      <c r="E3117" s="3" t="s">
        <v>1429</v>
      </c>
      <c r="F3117" s="4"/>
      <c r="G3117" s="5">
        <v>42</v>
      </c>
      <c r="H3117" s="27">
        <v>21.428571428571001</v>
      </c>
      <c r="I3117" s="14">
        <v>40.476190476189998</v>
      </c>
      <c r="J3117" s="14">
        <v>30.952380952380999</v>
      </c>
      <c r="K3117" s="14">
        <v>2.3809523809519999</v>
      </c>
      <c r="L3117" s="23">
        <v>4.7619047619049999</v>
      </c>
    </row>
    <row r="3118" spans="5:12" ht="25" x14ac:dyDescent="0.3">
      <c r="E3118" s="3" t="s">
        <v>1430</v>
      </c>
      <c r="F3118" s="4"/>
      <c r="G3118" s="5">
        <v>11434</v>
      </c>
      <c r="H3118" s="27">
        <v>9.445513381144</v>
      </c>
      <c r="I3118" s="14">
        <v>46.169319573202998</v>
      </c>
      <c r="J3118" s="14">
        <v>29.499737624628001</v>
      </c>
      <c r="K3118" s="14">
        <v>11.028511457058</v>
      </c>
      <c r="L3118" s="23">
        <v>3.8569179639670002</v>
      </c>
    </row>
    <row r="3119" spans="5:12" ht="25" x14ac:dyDescent="0.3">
      <c r="E3119" s="3" t="s">
        <v>1431</v>
      </c>
      <c r="F3119" s="4"/>
      <c r="G3119" s="5">
        <v>224</v>
      </c>
      <c r="H3119" s="27">
        <v>16.517857142857</v>
      </c>
      <c r="I3119" s="14">
        <v>44.196428571429003</v>
      </c>
      <c r="J3119" s="14">
        <v>27.232142857143</v>
      </c>
      <c r="K3119" s="14">
        <v>8.4821428571429998</v>
      </c>
      <c r="L3119" s="23">
        <v>3.5714285714290002</v>
      </c>
    </row>
    <row r="3120" spans="5:12" x14ac:dyDescent="0.3">
      <c r="E3120" s="3" t="s">
        <v>1432</v>
      </c>
      <c r="F3120" s="4"/>
      <c r="G3120" s="5">
        <v>105</v>
      </c>
      <c r="H3120" s="27">
        <v>16.190476190476002</v>
      </c>
      <c r="I3120" s="14">
        <v>44.761904761905001</v>
      </c>
      <c r="J3120" s="14">
        <v>26.666666666666998</v>
      </c>
      <c r="K3120" s="14">
        <v>7.6190476190479997</v>
      </c>
      <c r="L3120" s="23">
        <v>4.7619047619049999</v>
      </c>
    </row>
    <row r="3121" spans="5:12" ht="25" x14ac:dyDescent="0.3">
      <c r="E3121" s="3" t="s">
        <v>1433</v>
      </c>
      <c r="F3121" s="4"/>
      <c r="G3121" s="5">
        <v>53</v>
      </c>
      <c r="H3121" s="27">
        <v>16.981132075472001</v>
      </c>
      <c r="I3121" s="14">
        <v>50.943396226414997</v>
      </c>
      <c r="J3121" s="14">
        <v>26.415094339623</v>
      </c>
      <c r="K3121" s="14">
        <v>1.88679245283</v>
      </c>
      <c r="L3121" s="23">
        <v>3.7735849056599999</v>
      </c>
    </row>
    <row r="3122" spans="5:12" x14ac:dyDescent="0.3">
      <c r="E3122" s="3" t="s">
        <v>1029</v>
      </c>
      <c r="F3122" s="4"/>
      <c r="G3122" s="5">
        <v>58</v>
      </c>
      <c r="H3122" s="27">
        <v>22.413793103448</v>
      </c>
      <c r="I3122" s="14">
        <v>46.551724137930997</v>
      </c>
      <c r="J3122" s="14">
        <v>25.862068965517</v>
      </c>
      <c r="K3122" s="14">
        <v>1.7241379310339999</v>
      </c>
      <c r="L3122" s="23">
        <v>3.4482758620689999</v>
      </c>
    </row>
    <row r="3123" spans="5:12" x14ac:dyDescent="0.3">
      <c r="E3123" s="3" t="s">
        <v>1434</v>
      </c>
      <c r="F3123" s="4"/>
      <c r="G3123" s="5">
        <v>91</v>
      </c>
      <c r="H3123" s="27">
        <v>12.087912087912001</v>
      </c>
      <c r="I3123" s="14">
        <v>43.956043956043999</v>
      </c>
      <c r="J3123" s="14">
        <v>28.571428571428999</v>
      </c>
      <c r="K3123" s="14">
        <v>9.8901098901100006</v>
      </c>
      <c r="L3123" s="23">
        <v>5.4945054945049998</v>
      </c>
    </row>
    <row r="3124" spans="5:12" x14ac:dyDescent="0.3">
      <c r="E3124" s="3" t="s">
        <v>1435</v>
      </c>
      <c r="F3124" s="4"/>
      <c r="G3124" s="5">
        <v>55</v>
      </c>
      <c r="H3124" s="27">
        <v>23.636363636363999</v>
      </c>
      <c r="I3124" s="14">
        <v>45.454545454544999</v>
      </c>
      <c r="J3124" s="14">
        <v>18.181818181817999</v>
      </c>
      <c r="K3124" s="14">
        <v>9.0909090909089993</v>
      </c>
      <c r="L3124" s="23">
        <v>3.636363636364</v>
      </c>
    </row>
    <row r="3125" spans="5:12" ht="25" x14ac:dyDescent="0.3">
      <c r="E3125" s="3" t="s">
        <v>1436</v>
      </c>
      <c r="F3125" s="4"/>
      <c r="G3125" s="5">
        <v>9477</v>
      </c>
      <c r="H3125" s="27">
        <v>8.4625936477790002</v>
      </c>
      <c r="I3125" s="14">
        <v>43.536984277724997</v>
      </c>
      <c r="J3125" s="14">
        <v>31.982694945658</v>
      </c>
      <c r="K3125" s="14">
        <v>11.374907671203999</v>
      </c>
      <c r="L3125" s="23">
        <v>4.6428194576340003</v>
      </c>
    </row>
    <row r="3126" spans="5:12" ht="25" x14ac:dyDescent="0.3">
      <c r="E3126" s="3" t="s">
        <v>1437</v>
      </c>
      <c r="F3126" s="4"/>
      <c r="G3126" s="5">
        <v>248</v>
      </c>
      <c r="H3126" s="27">
        <v>10.080645161290001</v>
      </c>
      <c r="I3126" s="14">
        <v>45.564516129032</v>
      </c>
      <c r="J3126" s="14">
        <v>27.016129032258</v>
      </c>
      <c r="K3126" s="14">
        <v>10.080645161290001</v>
      </c>
      <c r="L3126" s="23">
        <v>7.2580645161290001</v>
      </c>
    </row>
    <row r="3127" spans="5:12" x14ac:dyDescent="0.3">
      <c r="E3127" s="3" t="s">
        <v>1438</v>
      </c>
      <c r="F3127" s="4"/>
      <c r="G3127" s="5">
        <v>129</v>
      </c>
      <c r="H3127" s="27">
        <v>11.627906976744001</v>
      </c>
      <c r="I3127" s="14">
        <v>37.209302325581</v>
      </c>
      <c r="J3127" s="14">
        <v>35.658914728681999</v>
      </c>
      <c r="K3127" s="14">
        <v>8.5271317829460003</v>
      </c>
      <c r="L3127" s="23">
        <v>6.9767441860470001</v>
      </c>
    </row>
    <row r="3128" spans="5:12" ht="25" x14ac:dyDescent="0.3">
      <c r="E3128" s="3" t="s">
        <v>1439</v>
      </c>
      <c r="F3128" s="4"/>
      <c r="G3128" s="5">
        <v>49</v>
      </c>
      <c r="H3128" s="27">
        <v>8.1632653061219997</v>
      </c>
      <c r="I3128" s="14">
        <v>46.938775510204003</v>
      </c>
      <c r="J3128" s="14">
        <v>20.408163265306001</v>
      </c>
      <c r="K3128" s="14">
        <v>18.367346938775999</v>
      </c>
      <c r="L3128" s="23">
        <v>6.1224489795919999</v>
      </c>
    </row>
    <row r="3129" spans="5:12" x14ac:dyDescent="0.3">
      <c r="E3129" s="3" t="s">
        <v>1035</v>
      </c>
      <c r="F3129" s="4"/>
      <c r="G3129" s="5">
        <v>69</v>
      </c>
      <c r="H3129" s="27">
        <v>8.6956521739130004</v>
      </c>
      <c r="I3129" s="14">
        <v>44.927536231883998</v>
      </c>
      <c r="J3129" s="14">
        <v>34.782608695652002</v>
      </c>
      <c r="K3129" s="14">
        <v>8.6956521739130004</v>
      </c>
      <c r="L3129" s="23">
        <v>2.898550724638</v>
      </c>
    </row>
    <row r="3130" spans="5:12" x14ac:dyDescent="0.3">
      <c r="E3130" s="3" t="s">
        <v>1440</v>
      </c>
      <c r="F3130" s="4"/>
      <c r="G3130" s="5">
        <v>124</v>
      </c>
      <c r="H3130" s="27">
        <v>10.483870967742</v>
      </c>
      <c r="I3130" s="14">
        <v>50</v>
      </c>
      <c r="J3130" s="14">
        <v>26.612903225806001</v>
      </c>
      <c r="K3130" s="14">
        <v>9.6774193548389995</v>
      </c>
      <c r="L3130" s="23">
        <v>3.2258064516129998</v>
      </c>
    </row>
    <row r="3131" spans="5:12" x14ac:dyDescent="0.3">
      <c r="E3131" s="3" t="s">
        <v>1441</v>
      </c>
      <c r="F3131" s="4"/>
      <c r="G3131" s="5">
        <v>77</v>
      </c>
      <c r="H3131" s="27">
        <v>14.285714285714</v>
      </c>
      <c r="I3131" s="14">
        <v>38.961038961039002</v>
      </c>
      <c r="J3131" s="14">
        <v>31.168831168831002</v>
      </c>
      <c r="K3131" s="14">
        <v>10.38961038961</v>
      </c>
      <c r="L3131" s="23">
        <v>5.1948051948050002</v>
      </c>
    </row>
    <row r="3132" spans="5:12" ht="25" x14ac:dyDescent="0.3">
      <c r="E3132" s="3" t="s">
        <v>1442</v>
      </c>
      <c r="F3132" s="4"/>
      <c r="G3132" s="5">
        <v>3890</v>
      </c>
      <c r="H3132" s="27">
        <v>5.4755784061700004</v>
      </c>
      <c r="I3132" s="14">
        <v>37.506426735219002</v>
      </c>
      <c r="J3132" s="14">
        <v>37.300771208226003</v>
      </c>
      <c r="K3132" s="14">
        <v>15.706940874036</v>
      </c>
      <c r="L3132" s="23">
        <v>4.0102827763500004</v>
      </c>
    </row>
    <row r="3133" spans="5:12" ht="25" x14ac:dyDescent="0.3">
      <c r="E3133" s="3" t="s">
        <v>1443</v>
      </c>
      <c r="F3133" s="4"/>
      <c r="G3133" s="5">
        <v>119</v>
      </c>
      <c r="H3133" s="27">
        <v>3.361344537815</v>
      </c>
      <c r="I3133" s="14">
        <v>45.378151260503998</v>
      </c>
      <c r="J3133" s="14">
        <v>37.815126050419998</v>
      </c>
      <c r="K3133" s="14">
        <v>10.084033613444999</v>
      </c>
      <c r="L3133" s="23">
        <v>3.361344537815</v>
      </c>
    </row>
    <row r="3134" spans="5:12" x14ac:dyDescent="0.3">
      <c r="E3134" s="3" t="s">
        <v>1444</v>
      </c>
      <c r="F3134" s="4"/>
      <c r="G3134" s="5">
        <v>77</v>
      </c>
      <c r="H3134" s="27">
        <v>9.0909090909089993</v>
      </c>
      <c r="I3134" s="14">
        <v>46.753246753246998</v>
      </c>
      <c r="J3134" s="14">
        <v>33.766233766234002</v>
      </c>
      <c r="K3134" s="14">
        <v>9.0909090909089993</v>
      </c>
      <c r="L3134" s="23">
        <v>1.298701298701</v>
      </c>
    </row>
    <row r="3135" spans="5:12" ht="25" x14ac:dyDescent="0.3">
      <c r="E3135" s="3" t="s">
        <v>1445</v>
      </c>
      <c r="F3135" s="4"/>
      <c r="G3135" s="5">
        <v>34</v>
      </c>
      <c r="H3135" s="30">
        <v>0</v>
      </c>
      <c r="I3135" s="14">
        <v>35.294117647058997</v>
      </c>
      <c r="J3135" s="14">
        <v>41.176470588234999</v>
      </c>
      <c r="K3135" s="14">
        <v>11.764705882353001</v>
      </c>
      <c r="L3135" s="23">
        <v>11.764705882353001</v>
      </c>
    </row>
    <row r="3136" spans="5:12" x14ac:dyDescent="0.3">
      <c r="E3136" s="3" t="s">
        <v>1041</v>
      </c>
      <c r="F3136" s="4"/>
      <c r="G3136" s="5">
        <v>44</v>
      </c>
      <c r="H3136" s="27">
        <v>4.5454545454549997</v>
      </c>
      <c r="I3136" s="14">
        <v>43.181818181818002</v>
      </c>
      <c r="J3136" s="14">
        <v>34.090909090909001</v>
      </c>
      <c r="K3136" s="14">
        <v>13.636363636364001</v>
      </c>
      <c r="L3136" s="23">
        <v>4.5454545454549997</v>
      </c>
    </row>
    <row r="3137" spans="5:12" x14ac:dyDescent="0.3">
      <c r="E3137" s="3" t="s">
        <v>1446</v>
      </c>
      <c r="F3137" s="4"/>
      <c r="G3137" s="5">
        <v>59</v>
      </c>
      <c r="H3137" s="27">
        <v>10.169491525424</v>
      </c>
      <c r="I3137" s="14">
        <v>40.677966101694999</v>
      </c>
      <c r="J3137" s="14">
        <v>35.593220338983002</v>
      </c>
      <c r="K3137" s="14">
        <v>10.169491525424</v>
      </c>
      <c r="L3137" s="23">
        <v>3.3898305084749998</v>
      </c>
    </row>
    <row r="3138" spans="5:12" x14ac:dyDescent="0.3">
      <c r="E3138" s="3" t="s">
        <v>1447</v>
      </c>
      <c r="F3138" s="4"/>
      <c r="G3138" s="5">
        <v>50</v>
      </c>
      <c r="H3138" s="27">
        <v>14</v>
      </c>
      <c r="I3138" s="14">
        <v>28</v>
      </c>
      <c r="J3138" s="14">
        <v>46</v>
      </c>
      <c r="K3138" s="14">
        <v>6</v>
      </c>
      <c r="L3138" s="23">
        <v>6</v>
      </c>
    </row>
    <row r="3139" spans="5:12" ht="25" x14ac:dyDescent="0.3">
      <c r="E3139" s="3" t="s">
        <v>1448</v>
      </c>
      <c r="F3139" s="4"/>
      <c r="G3139" s="5">
        <v>1483</v>
      </c>
      <c r="H3139" s="27">
        <v>3.641267700607</v>
      </c>
      <c r="I3139" s="14">
        <v>30.883344571814</v>
      </c>
      <c r="J3139" s="14">
        <v>44.09979770735</v>
      </c>
      <c r="K3139" s="14">
        <v>18.071476736345002</v>
      </c>
      <c r="L3139" s="23">
        <v>3.3041132838839999</v>
      </c>
    </row>
    <row r="3140" spans="5:12" ht="25" x14ac:dyDescent="0.3">
      <c r="E3140" s="3" t="s">
        <v>1449</v>
      </c>
      <c r="F3140" s="4"/>
      <c r="G3140" s="5">
        <v>76</v>
      </c>
      <c r="H3140" s="27">
        <v>5.2631578947369997</v>
      </c>
      <c r="I3140" s="14">
        <v>44.736842105263001</v>
      </c>
      <c r="J3140" s="14">
        <v>39.473684210526002</v>
      </c>
      <c r="K3140" s="14">
        <v>7.8947368421049999</v>
      </c>
      <c r="L3140" s="23">
        <v>2.6315789473679998</v>
      </c>
    </row>
    <row r="3141" spans="5:12" x14ac:dyDescent="0.3">
      <c r="E3141" s="3" t="s">
        <v>1450</v>
      </c>
      <c r="F3141" s="4"/>
      <c r="G3141" s="5">
        <v>37</v>
      </c>
      <c r="H3141" s="27">
        <v>8.1081081081080004</v>
      </c>
      <c r="I3141" s="14">
        <v>29.72972972973</v>
      </c>
      <c r="J3141" s="14">
        <v>37.837837837838002</v>
      </c>
      <c r="K3141" s="14">
        <v>13.513513513514001</v>
      </c>
      <c r="L3141" s="23">
        <v>10.810810810811001</v>
      </c>
    </row>
    <row r="3142" spans="5:12" ht="25" x14ac:dyDescent="0.3">
      <c r="E3142" s="3" t="s">
        <v>1451</v>
      </c>
      <c r="F3142" s="4"/>
      <c r="G3142" s="5">
        <v>20</v>
      </c>
      <c r="H3142" s="27">
        <v>10</v>
      </c>
      <c r="I3142" s="14">
        <v>35</v>
      </c>
      <c r="J3142" s="14">
        <v>40</v>
      </c>
      <c r="K3142" s="14">
        <v>10</v>
      </c>
      <c r="L3142" s="23">
        <v>5</v>
      </c>
    </row>
    <row r="3143" spans="5:12" x14ac:dyDescent="0.3">
      <c r="E3143" s="3" t="s">
        <v>1047</v>
      </c>
      <c r="F3143" s="4"/>
      <c r="G3143" s="5">
        <v>24</v>
      </c>
      <c r="H3143" s="30">
        <v>0</v>
      </c>
      <c r="I3143" s="14">
        <v>41.666666666666998</v>
      </c>
      <c r="J3143" s="14">
        <v>45.833333333333002</v>
      </c>
      <c r="K3143" s="14">
        <v>8.333333333333</v>
      </c>
      <c r="L3143" s="23">
        <v>4.166666666667</v>
      </c>
    </row>
    <row r="3144" spans="5:12" x14ac:dyDescent="0.3">
      <c r="E3144" s="3" t="s">
        <v>1452</v>
      </c>
      <c r="F3144" s="4"/>
      <c r="G3144" s="5">
        <v>32</v>
      </c>
      <c r="H3144" s="27">
        <v>3.125</v>
      </c>
      <c r="I3144" s="14">
        <v>28.125</v>
      </c>
      <c r="J3144" s="14">
        <v>53.125</v>
      </c>
      <c r="K3144" s="14">
        <v>9.375</v>
      </c>
      <c r="L3144" s="23">
        <v>6.25</v>
      </c>
    </row>
    <row r="3145" spans="5:12" x14ac:dyDescent="0.3">
      <c r="E3145" s="3" t="s">
        <v>1453</v>
      </c>
      <c r="F3145" s="4"/>
      <c r="G3145" s="5">
        <v>24</v>
      </c>
      <c r="H3145" s="27">
        <v>16.666666666666998</v>
      </c>
      <c r="I3145" s="14">
        <v>45.833333333333002</v>
      </c>
      <c r="J3145" s="14">
        <v>25</v>
      </c>
      <c r="K3145" s="16">
        <v>0</v>
      </c>
      <c r="L3145" s="23">
        <v>12.5</v>
      </c>
    </row>
    <row r="3146" spans="5:12" ht="25" x14ac:dyDescent="0.3">
      <c r="E3146" s="3" t="s">
        <v>1454</v>
      </c>
      <c r="F3146" s="4"/>
      <c r="G3146" s="5">
        <v>224</v>
      </c>
      <c r="H3146" s="27">
        <v>1.785714285714</v>
      </c>
      <c r="I3146" s="14">
        <v>26.339285714286</v>
      </c>
      <c r="J3146" s="14">
        <v>45.535714285714</v>
      </c>
      <c r="K3146" s="14">
        <v>23.660714285714</v>
      </c>
      <c r="L3146" s="23">
        <v>2.6785714285709998</v>
      </c>
    </row>
    <row r="3147" spans="5:12" ht="25" x14ac:dyDescent="0.3">
      <c r="E3147" s="3" t="s">
        <v>1455</v>
      </c>
      <c r="F3147" s="4"/>
      <c r="G3147" s="5">
        <v>14</v>
      </c>
      <c r="H3147" s="30">
        <v>0</v>
      </c>
      <c r="I3147" s="14">
        <v>50</v>
      </c>
      <c r="J3147" s="14">
        <v>42.857142857143003</v>
      </c>
      <c r="K3147" s="16">
        <v>0</v>
      </c>
      <c r="L3147" s="23">
        <v>7.1428571428570002</v>
      </c>
    </row>
    <row r="3148" spans="5:12" x14ac:dyDescent="0.3">
      <c r="E3148" s="3" t="s">
        <v>1456</v>
      </c>
      <c r="F3148" s="4"/>
      <c r="G3148" s="5">
        <v>17</v>
      </c>
      <c r="H3148" s="30">
        <v>0</v>
      </c>
      <c r="I3148" s="14">
        <v>23.529411764706001</v>
      </c>
      <c r="J3148" s="14">
        <v>58.823529411765001</v>
      </c>
      <c r="K3148" s="14">
        <v>5.8823529411760003</v>
      </c>
      <c r="L3148" s="23">
        <v>11.764705882353001</v>
      </c>
    </row>
    <row r="3149" spans="5:12" ht="25" x14ac:dyDescent="0.3">
      <c r="E3149" s="3" t="s">
        <v>1457</v>
      </c>
      <c r="F3149" s="4"/>
      <c r="G3149" s="5">
        <v>3</v>
      </c>
      <c r="H3149" s="30">
        <v>0</v>
      </c>
      <c r="I3149" s="14">
        <v>33.333333333333002</v>
      </c>
      <c r="J3149" s="14">
        <v>33.333333333333002</v>
      </c>
      <c r="K3149" s="14">
        <v>33.333333333333002</v>
      </c>
      <c r="L3149" s="24">
        <v>0</v>
      </c>
    </row>
    <row r="3150" spans="5:12" x14ac:dyDescent="0.3">
      <c r="E3150" s="3" t="s">
        <v>1053</v>
      </c>
      <c r="F3150" s="4"/>
      <c r="G3150" s="5">
        <v>5</v>
      </c>
      <c r="H3150" s="27">
        <v>40</v>
      </c>
      <c r="I3150" s="14">
        <v>20</v>
      </c>
      <c r="J3150" s="14">
        <v>20</v>
      </c>
      <c r="K3150" s="14">
        <v>20</v>
      </c>
      <c r="L3150" s="24">
        <v>0</v>
      </c>
    </row>
    <row r="3151" spans="5:12" x14ac:dyDescent="0.3">
      <c r="E3151" s="3" t="s">
        <v>1458</v>
      </c>
      <c r="F3151" s="4"/>
      <c r="G3151" s="5">
        <v>7</v>
      </c>
      <c r="H3151" s="27">
        <v>14.285714285714</v>
      </c>
      <c r="I3151" s="14">
        <v>42.857142857143003</v>
      </c>
      <c r="J3151" s="14">
        <v>42.857142857143003</v>
      </c>
      <c r="K3151" s="16">
        <v>0</v>
      </c>
      <c r="L3151" s="24">
        <v>0</v>
      </c>
    </row>
    <row r="3152" spans="5:12" x14ac:dyDescent="0.3">
      <c r="E3152" s="52" t="s">
        <v>1459</v>
      </c>
      <c r="F3152" s="48"/>
      <c r="G3152" s="49">
        <v>4</v>
      </c>
      <c r="H3152" s="67">
        <v>0</v>
      </c>
      <c r="I3152" s="45">
        <v>50</v>
      </c>
      <c r="J3152" s="45">
        <v>25</v>
      </c>
      <c r="K3152" s="42">
        <v>0</v>
      </c>
      <c r="L3152" s="74">
        <v>25</v>
      </c>
    </row>
    <row r="3154" spans="2:14" x14ac:dyDescent="0.3">
      <c r="B3154" s="35" t="str">
        <f xml:space="preserve"> HYPERLINK("#'目次'!B57", "[51]")</f>
        <v>[51]</v>
      </c>
      <c r="C3154" s="25" t="s">
        <v>14</v>
      </c>
    </row>
    <row r="3157" spans="2:14" x14ac:dyDescent="0.3">
      <c r="C3157" s="25" t="s">
        <v>1462</v>
      </c>
    </row>
    <row r="3158" spans="2:14" ht="25" x14ac:dyDescent="0.3">
      <c r="E3158" s="95"/>
      <c r="F3158" s="96"/>
      <c r="G3158" s="37" t="s">
        <v>16</v>
      </c>
      <c r="H3158" s="41" t="s">
        <v>17</v>
      </c>
      <c r="I3158" s="18" t="s">
        <v>18</v>
      </c>
      <c r="J3158" s="18" t="s">
        <v>19</v>
      </c>
      <c r="K3158" s="18" t="s">
        <v>20</v>
      </c>
      <c r="L3158" s="18" t="s">
        <v>21</v>
      </c>
      <c r="M3158" s="18" t="s">
        <v>22</v>
      </c>
      <c r="N3158" s="34" t="s">
        <v>23</v>
      </c>
    </row>
    <row r="3159" spans="2:14" x14ac:dyDescent="0.3">
      <c r="E3159" s="97"/>
      <c r="F3159" s="98"/>
      <c r="G3159" s="40"/>
      <c r="H3159" s="36"/>
      <c r="I3159" s="19"/>
      <c r="J3159" s="19"/>
      <c r="K3159" s="19"/>
      <c r="L3159" s="19"/>
      <c r="M3159" s="19"/>
      <c r="N3159" s="39"/>
    </row>
    <row r="3160" spans="2:14" x14ac:dyDescent="0.3">
      <c r="E3160" s="54" t="s">
        <v>16</v>
      </c>
      <c r="F3160" s="50"/>
      <c r="G3160" s="38">
        <v>55336</v>
      </c>
      <c r="H3160" s="26">
        <v>18.472603729941</v>
      </c>
      <c r="I3160" s="26">
        <v>34.657365910076997</v>
      </c>
      <c r="J3160" s="26">
        <v>25.251192713603999</v>
      </c>
      <c r="K3160" s="26">
        <v>12.689749891570999</v>
      </c>
      <c r="L3160" s="26">
        <v>6.8562960821169998</v>
      </c>
      <c r="M3160" s="26">
        <v>1.626427642041</v>
      </c>
      <c r="N3160" s="60">
        <v>0.44636403064899999</v>
      </c>
    </row>
    <row r="3161" spans="2:14" ht="50" x14ac:dyDescent="0.3">
      <c r="E3161" s="3" t="s">
        <v>1463</v>
      </c>
      <c r="F3161" s="4"/>
      <c r="G3161" s="29">
        <v>22</v>
      </c>
      <c r="H3161" s="55">
        <v>18.181818181817999</v>
      </c>
      <c r="I3161" s="22">
        <v>40.909090909090999</v>
      </c>
      <c r="J3161" s="22">
        <v>22.727272727273</v>
      </c>
      <c r="K3161" s="22">
        <v>13.636363636364001</v>
      </c>
      <c r="L3161" s="22">
        <v>4.5454545454549997</v>
      </c>
      <c r="M3161" s="69">
        <v>0</v>
      </c>
      <c r="N3161" s="72">
        <v>0</v>
      </c>
    </row>
    <row r="3162" spans="2:14" ht="50" x14ac:dyDescent="0.3">
      <c r="E3162" s="3" t="s">
        <v>1464</v>
      </c>
      <c r="F3162" s="4"/>
      <c r="G3162" s="5">
        <v>3</v>
      </c>
      <c r="H3162" s="27">
        <v>33.333333333333002</v>
      </c>
      <c r="I3162" s="14">
        <v>33.333333333333002</v>
      </c>
      <c r="J3162" s="16">
        <v>0</v>
      </c>
      <c r="K3162" s="14">
        <v>33.333333333333002</v>
      </c>
      <c r="L3162" s="16">
        <v>0</v>
      </c>
      <c r="M3162" s="16">
        <v>0</v>
      </c>
      <c r="N3162" s="24">
        <v>0</v>
      </c>
    </row>
    <row r="3163" spans="2:14" ht="25" x14ac:dyDescent="0.3">
      <c r="E3163" s="3" t="s">
        <v>1465</v>
      </c>
      <c r="F3163" s="4"/>
      <c r="G3163" s="5">
        <v>5</v>
      </c>
      <c r="H3163" s="27">
        <v>40</v>
      </c>
      <c r="I3163" s="14">
        <v>40</v>
      </c>
      <c r="J3163" s="14">
        <v>20</v>
      </c>
      <c r="K3163" s="16">
        <v>0</v>
      </c>
      <c r="L3163" s="16">
        <v>0</v>
      </c>
      <c r="M3163" s="16">
        <v>0</v>
      </c>
      <c r="N3163" s="24">
        <v>0</v>
      </c>
    </row>
    <row r="3164" spans="2:14" ht="37.5" x14ac:dyDescent="0.3">
      <c r="E3164" s="3" t="s">
        <v>1466</v>
      </c>
      <c r="F3164" s="4"/>
      <c r="G3164" s="5">
        <v>71</v>
      </c>
      <c r="H3164" s="27">
        <v>21.12676056338</v>
      </c>
      <c r="I3164" s="14">
        <v>32.394366197182997</v>
      </c>
      <c r="J3164" s="14">
        <v>30.985915492958</v>
      </c>
      <c r="K3164" s="14">
        <v>11.267605633803001</v>
      </c>
      <c r="L3164" s="14">
        <v>2.8169014084509998</v>
      </c>
      <c r="M3164" s="14">
        <v>1.4084507042250001</v>
      </c>
      <c r="N3164" s="24">
        <v>0</v>
      </c>
    </row>
    <row r="3165" spans="2:14" ht="50" x14ac:dyDescent="0.3">
      <c r="E3165" s="3" t="s">
        <v>1467</v>
      </c>
      <c r="F3165" s="4"/>
      <c r="G3165" s="5">
        <v>10</v>
      </c>
      <c r="H3165" s="27">
        <v>50</v>
      </c>
      <c r="I3165" s="14">
        <v>10</v>
      </c>
      <c r="J3165" s="14">
        <v>10</v>
      </c>
      <c r="K3165" s="14">
        <v>10</v>
      </c>
      <c r="L3165" s="14">
        <v>20</v>
      </c>
      <c r="M3165" s="16">
        <v>0</v>
      </c>
      <c r="N3165" s="24">
        <v>0</v>
      </c>
    </row>
    <row r="3166" spans="2:14" ht="25" x14ac:dyDescent="0.3">
      <c r="E3166" s="3" t="s">
        <v>1468</v>
      </c>
      <c r="F3166" s="4"/>
      <c r="G3166" s="5">
        <v>3</v>
      </c>
      <c r="H3166" s="30">
        <v>0</v>
      </c>
      <c r="I3166" s="16">
        <v>0</v>
      </c>
      <c r="J3166" s="14">
        <v>100</v>
      </c>
      <c r="K3166" s="16">
        <v>0</v>
      </c>
      <c r="L3166" s="16">
        <v>0</v>
      </c>
      <c r="M3166" s="16">
        <v>0</v>
      </c>
      <c r="N3166" s="24">
        <v>0</v>
      </c>
    </row>
    <row r="3167" spans="2:14" ht="25" x14ac:dyDescent="0.3">
      <c r="E3167" s="3" t="s">
        <v>1469</v>
      </c>
      <c r="F3167" s="4"/>
      <c r="G3167" s="5">
        <v>10</v>
      </c>
      <c r="H3167" s="27">
        <v>40</v>
      </c>
      <c r="I3167" s="14">
        <v>40</v>
      </c>
      <c r="J3167" s="14">
        <v>10</v>
      </c>
      <c r="K3167" s="14">
        <v>10</v>
      </c>
      <c r="L3167" s="16">
        <v>0</v>
      </c>
      <c r="M3167" s="16">
        <v>0</v>
      </c>
      <c r="N3167" s="24">
        <v>0</v>
      </c>
    </row>
    <row r="3168" spans="2:14" ht="25" x14ac:dyDescent="0.3">
      <c r="E3168" s="3" t="s">
        <v>1470</v>
      </c>
      <c r="F3168" s="4"/>
      <c r="G3168" s="5">
        <v>90</v>
      </c>
      <c r="H3168" s="27">
        <v>21.111111111111001</v>
      </c>
      <c r="I3168" s="14">
        <v>32.222222222222001</v>
      </c>
      <c r="J3168" s="14">
        <v>28.888888888888999</v>
      </c>
      <c r="K3168" s="14">
        <v>12.222222222221999</v>
      </c>
      <c r="L3168" s="14">
        <v>4.4444444444439997</v>
      </c>
      <c r="M3168" s="14">
        <v>1.1111111111109999</v>
      </c>
      <c r="N3168" s="24">
        <v>0</v>
      </c>
    </row>
    <row r="3169" spans="5:14" ht="25" x14ac:dyDescent="0.3">
      <c r="E3169" s="3" t="s">
        <v>1471</v>
      </c>
      <c r="F3169" s="4"/>
      <c r="G3169" s="5">
        <v>52</v>
      </c>
      <c r="H3169" s="27">
        <v>11.538461538462</v>
      </c>
      <c r="I3169" s="14">
        <v>28.846153846153999</v>
      </c>
      <c r="J3169" s="14">
        <v>30.769230769231001</v>
      </c>
      <c r="K3169" s="14">
        <v>19.230769230768999</v>
      </c>
      <c r="L3169" s="14">
        <v>7.6923076923079998</v>
      </c>
      <c r="M3169" s="14">
        <v>1.923076923077</v>
      </c>
      <c r="N3169" s="24">
        <v>0</v>
      </c>
    </row>
    <row r="3170" spans="5:14" ht="50" x14ac:dyDescent="0.3">
      <c r="E3170" s="3" t="s">
        <v>1472</v>
      </c>
      <c r="F3170" s="4"/>
      <c r="G3170" s="5">
        <v>86</v>
      </c>
      <c r="H3170" s="27">
        <v>23.255813953488001</v>
      </c>
      <c r="I3170" s="14">
        <v>24.418604651163001</v>
      </c>
      <c r="J3170" s="14">
        <v>31.395348837208999</v>
      </c>
      <c r="K3170" s="14">
        <v>13.953488372093</v>
      </c>
      <c r="L3170" s="14">
        <v>5.8139534883720003</v>
      </c>
      <c r="M3170" s="16">
        <v>0</v>
      </c>
      <c r="N3170" s="23">
        <v>1.1627906976739999</v>
      </c>
    </row>
    <row r="3171" spans="5:14" ht="50" x14ac:dyDescent="0.3">
      <c r="E3171" s="3" t="s">
        <v>1473</v>
      </c>
      <c r="F3171" s="4"/>
      <c r="G3171" s="5">
        <v>20</v>
      </c>
      <c r="H3171" s="27">
        <v>20</v>
      </c>
      <c r="I3171" s="14">
        <v>25</v>
      </c>
      <c r="J3171" s="14">
        <v>25</v>
      </c>
      <c r="K3171" s="14">
        <v>25</v>
      </c>
      <c r="L3171" s="14">
        <v>5</v>
      </c>
      <c r="M3171" s="16">
        <v>0</v>
      </c>
      <c r="N3171" s="24">
        <v>0</v>
      </c>
    </row>
    <row r="3172" spans="5:14" ht="25" x14ac:dyDescent="0.3">
      <c r="E3172" s="3" t="s">
        <v>1474</v>
      </c>
      <c r="F3172" s="4"/>
      <c r="G3172" s="5">
        <v>32</v>
      </c>
      <c r="H3172" s="27">
        <v>25</v>
      </c>
      <c r="I3172" s="14">
        <v>21.875</v>
      </c>
      <c r="J3172" s="14">
        <v>31.25</v>
      </c>
      <c r="K3172" s="14">
        <v>12.5</v>
      </c>
      <c r="L3172" s="14">
        <v>9.375</v>
      </c>
      <c r="M3172" s="16">
        <v>0</v>
      </c>
      <c r="N3172" s="24">
        <v>0</v>
      </c>
    </row>
    <row r="3173" spans="5:14" ht="37.5" x14ac:dyDescent="0.3">
      <c r="E3173" s="3" t="s">
        <v>1475</v>
      </c>
      <c r="F3173" s="4"/>
      <c r="G3173" s="5">
        <v>484</v>
      </c>
      <c r="H3173" s="27">
        <v>20.454545454544999</v>
      </c>
      <c r="I3173" s="14">
        <v>32.644628099174</v>
      </c>
      <c r="J3173" s="14">
        <v>28.305785123966999</v>
      </c>
      <c r="K3173" s="14">
        <v>10.123966942149</v>
      </c>
      <c r="L3173" s="14">
        <v>8.0578512396690005</v>
      </c>
      <c r="M3173" s="14">
        <v>0.41322314049600001</v>
      </c>
      <c r="N3173" s="24">
        <v>0</v>
      </c>
    </row>
    <row r="3174" spans="5:14" ht="50" x14ac:dyDescent="0.3">
      <c r="E3174" s="3" t="s">
        <v>1476</v>
      </c>
      <c r="F3174" s="4"/>
      <c r="G3174" s="5">
        <v>133</v>
      </c>
      <c r="H3174" s="27">
        <v>11.278195488722</v>
      </c>
      <c r="I3174" s="14">
        <v>33.834586466165</v>
      </c>
      <c r="J3174" s="14">
        <v>33.834586466165</v>
      </c>
      <c r="K3174" s="14">
        <v>15.037593984961999</v>
      </c>
      <c r="L3174" s="14">
        <v>4.511278195489</v>
      </c>
      <c r="M3174" s="14">
        <v>1.503759398496</v>
      </c>
      <c r="N3174" s="24">
        <v>0</v>
      </c>
    </row>
    <row r="3175" spans="5:14" ht="25" x14ac:dyDescent="0.3">
      <c r="E3175" s="3" t="s">
        <v>1477</v>
      </c>
      <c r="F3175" s="4"/>
      <c r="G3175" s="5">
        <v>28</v>
      </c>
      <c r="H3175" s="27">
        <v>14.285714285714</v>
      </c>
      <c r="I3175" s="14">
        <v>25</v>
      </c>
      <c r="J3175" s="14">
        <v>25</v>
      </c>
      <c r="K3175" s="14">
        <v>21.428571428571001</v>
      </c>
      <c r="L3175" s="14">
        <v>14.285714285714</v>
      </c>
      <c r="M3175" s="16">
        <v>0</v>
      </c>
      <c r="N3175" s="24">
        <v>0</v>
      </c>
    </row>
    <row r="3176" spans="5:14" ht="25" x14ac:dyDescent="0.3">
      <c r="E3176" s="3" t="s">
        <v>1478</v>
      </c>
      <c r="F3176" s="4"/>
      <c r="G3176" s="5">
        <v>31</v>
      </c>
      <c r="H3176" s="27">
        <v>19.354838709677001</v>
      </c>
      <c r="I3176" s="14">
        <v>19.354838709677001</v>
      </c>
      <c r="J3176" s="14">
        <v>38.709677419355003</v>
      </c>
      <c r="K3176" s="14">
        <v>12.903225806451999</v>
      </c>
      <c r="L3176" s="14">
        <v>9.6774193548389995</v>
      </c>
      <c r="M3176" s="16">
        <v>0</v>
      </c>
      <c r="N3176" s="24">
        <v>0</v>
      </c>
    </row>
    <row r="3177" spans="5:14" ht="25" x14ac:dyDescent="0.3">
      <c r="E3177" s="3" t="s">
        <v>1479</v>
      </c>
      <c r="F3177" s="4"/>
      <c r="G3177" s="5">
        <v>599</v>
      </c>
      <c r="H3177" s="27">
        <v>19.365609348915001</v>
      </c>
      <c r="I3177" s="14">
        <v>31.218697829716</v>
      </c>
      <c r="J3177" s="14">
        <v>29.382303839733002</v>
      </c>
      <c r="K3177" s="14">
        <v>11.686143572621001</v>
      </c>
      <c r="L3177" s="14">
        <v>7.6794657762940002</v>
      </c>
      <c r="M3177" s="14">
        <v>0.50083472454099998</v>
      </c>
      <c r="N3177" s="23">
        <v>0.16694490817999999</v>
      </c>
    </row>
    <row r="3178" spans="5:14" ht="25" x14ac:dyDescent="0.3">
      <c r="E3178" s="3" t="s">
        <v>1480</v>
      </c>
      <c r="F3178" s="4"/>
      <c r="G3178" s="5">
        <v>470</v>
      </c>
      <c r="H3178" s="27">
        <v>17.659574468085001</v>
      </c>
      <c r="I3178" s="14">
        <v>25.106382978723001</v>
      </c>
      <c r="J3178" s="14">
        <v>25.531914893617</v>
      </c>
      <c r="K3178" s="14">
        <v>16.808510638297999</v>
      </c>
      <c r="L3178" s="14">
        <v>12.765957446809001</v>
      </c>
      <c r="M3178" s="14">
        <v>2.1276595744679998</v>
      </c>
      <c r="N3178" s="24">
        <v>0</v>
      </c>
    </row>
    <row r="3179" spans="5:14" ht="50" x14ac:dyDescent="0.3">
      <c r="E3179" s="3" t="s">
        <v>1481</v>
      </c>
      <c r="F3179" s="4"/>
      <c r="G3179" s="5">
        <v>216</v>
      </c>
      <c r="H3179" s="27">
        <v>30.555555555556001</v>
      </c>
      <c r="I3179" s="14">
        <v>31.481481481481001</v>
      </c>
      <c r="J3179" s="14">
        <v>18.518518518518999</v>
      </c>
      <c r="K3179" s="14">
        <v>14.814814814815</v>
      </c>
      <c r="L3179" s="14">
        <v>4.6296296296300001</v>
      </c>
      <c r="M3179" s="16">
        <v>0</v>
      </c>
      <c r="N3179" s="24">
        <v>0</v>
      </c>
    </row>
    <row r="3180" spans="5:14" ht="50" x14ac:dyDescent="0.3">
      <c r="E3180" s="3" t="s">
        <v>1482</v>
      </c>
      <c r="F3180" s="4"/>
      <c r="G3180" s="5">
        <v>62</v>
      </c>
      <c r="H3180" s="27">
        <v>38.709677419355003</v>
      </c>
      <c r="I3180" s="14">
        <v>30.645161290322999</v>
      </c>
      <c r="J3180" s="14">
        <v>17.741935483871</v>
      </c>
      <c r="K3180" s="14">
        <v>11.290322580645</v>
      </c>
      <c r="L3180" s="14">
        <v>1.6129032258060001</v>
      </c>
      <c r="M3180" s="16">
        <v>0</v>
      </c>
      <c r="N3180" s="24">
        <v>0</v>
      </c>
    </row>
    <row r="3181" spans="5:14" ht="25" x14ac:dyDescent="0.3">
      <c r="E3181" s="3" t="s">
        <v>1483</v>
      </c>
      <c r="F3181" s="4"/>
      <c r="G3181" s="5">
        <v>37</v>
      </c>
      <c r="H3181" s="27">
        <v>29.72972972973</v>
      </c>
      <c r="I3181" s="14">
        <v>32.432432432432002</v>
      </c>
      <c r="J3181" s="14">
        <v>24.324324324323999</v>
      </c>
      <c r="K3181" s="14">
        <v>5.4054054054050003</v>
      </c>
      <c r="L3181" s="14">
        <v>8.1081081081080004</v>
      </c>
      <c r="M3181" s="16">
        <v>0</v>
      </c>
      <c r="N3181" s="24">
        <v>0</v>
      </c>
    </row>
    <row r="3182" spans="5:14" ht="37.5" x14ac:dyDescent="0.3">
      <c r="E3182" s="3" t="s">
        <v>1484</v>
      </c>
      <c r="F3182" s="4"/>
      <c r="G3182" s="5">
        <v>1766</v>
      </c>
      <c r="H3182" s="27">
        <v>21.744054360136001</v>
      </c>
      <c r="I3182" s="14">
        <v>34.711211778029003</v>
      </c>
      <c r="J3182" s="14">
        <v>25.198187995470001</v>
      </c>
      <c r="K3182" s="14">
        <v>12.853907134768001</v>
      </c>
      <c r="L3182" s="14">
        <v>4.6432616081539999</v>
      </c>
      <c r="M3182" s="14">
        <v>0.79275198187999996</v>
      </c>
      <c r="N3182" s="23">
        <v>5.6625141562999998E-2</v>
      </c>
    </row>
    <row r="3183" spans="5:14" ht="50" x14ac:dyDescent="0.3">
      <c r="E3183" s="3" t="s">
        <v>1485</v>
      </c>
      <c r="F3183" s="4"/>
      <c r="G3183" s="5">
        <v>703</v>
      </c>
      <c r="H3183" s="27">
        <v>24.324324324323999</v>
      </c>
      <c r="I3183" s="14">
        <v>32.432432432432002</v>
      </c>
      <c r="J3183" s="14">
        <v>24.039829302986998</v>
      </c>
      <c r="K3183" s="14">
        <v>13.371266002844999</v>
      </c>
      <c r="L3183" s="14">
        <v>4.2674253200569998</v>
      </c>
      <c r="M3183" s="14">
        <v>1.5647226173540001</v>
      </c>
      <c r="N3183" s="24">
        <v>0</v>
      </c>
    </row>
    <row r="3184" spans="5:14" ht="25" x14ac:dyDescent="0.3">
      <c r="E3184" s="3" t="s">
        <v>1486</v>
      </c>
      <c r="F3184" s="4"/>
      <c r="G3184" s="5">
        <v>56</v>
      </c>
      <c r="H3184" s="27">
        <v>28.571428571428999</v>
      </c>
      <c r="I3184" s="14">
        <v>28.571428571428999</v>
      </c>
      <c r="J3184" s="14">
        <v>26.785714285714</v>
      </c>
      <c r="K3184" s="14">
        <v>10.714285714286</v>
      </c>
      <c r="L3184" s="14">
        <v>5.3571428571429998</v>
      </c>
      <c r="M3184" s="16">
        <v>0</v>
      </c>
      <c r="N3184" s="24">
        <v>0</v>
      </c>
    </row>
    <row r="3185" spans="5:14" ht="25" x14ac:dyDescent="0.3">
      <c r="E3185" s="3" t="s">
        <v>1487</v>
      </c>
      <c r="F3185" s="4"/>
      <c r="G3185" s="5">
        <v>116</v>
      </c>
      <c r="H3185" s="27">
        <v>29.310344827586</v>
      </c>
      <c r="I3185" s="14">
        <v>28.448275862069</v>
      </c>
      <c r="J3185" s="14">
        <v>24.137931034483</v>
      </c>
      <c r="K3185" s="14">
        <v>9.4827586206899994</v>
      </c>
      <c r="L3185" s="14">
        <v>6.0344827586210004</v>
      </c>
      <c r="M3185" s="14">
        <v>2.586206896552</v>
      </c>
      <c r="N3185" s="24">
        <v>0</v>
      </c>
    </row>
    <row r="3186" spans="5:14" ht="25" x14ac:dyDescent="0.3">
      <c r="E3186" s="3" t="s">
        <v>1488</v>
      </c>
      <c r="F3186" s="4"/>
      <c r="G3186" s="5">
        <v>2165</v>
      </c>
      <c r="H3186" s="27">
        <v>22.03233256351</v>
      </c>
      <c r="I3186" s="14">
        <v>34.364896073902997</v>
      </c>
      <c r="J3186" s="14">
        <v>24.896073903002002</v>
      </c>
      <c r="K3186" s="14">
        <v>13.071593533487</v>
      </c>
      <c r="L3186" s="14">
        <v>4.6651270207850004</v>
      </c>
      <c r="M3186" s="14">
        <v>0.92378752886799997</v>
      </c>
      <c r="N3186" s="23">
        <v>4.6189376443000002E-2</v>
      </c>
    </row>
    <row r="3187" spans="5:14" ht="25" x14ac:dyDescent="0.3">
      <c r="E3187" s="3" t="s">
        <v>1489</v>
      </c>
      <c r="F3187" s="4"/>
      <c r="G3187" s="5">
        <v>1557</v>
      </c>
      <c r="H3187" s="27">
        <v>16.506101477200001</v>
      </c>
      <c r="I3187" s="14">
        <v>32.626846499678997</v>
      </c>
      <c r="J3187" s="14">
        <v>22.928709055877</v>
      </c>
      <c r="K3187" s="14">
        <v>16.634553628772998</v>
      </c>
      <c r="L3187" s="14">
        <v>9.1201027617210002</v>
      </c>
      <c r="M3187" s="14">
        <v>1.9910083493899999</v>
      </c>
      <c r="N3187" s="23">
        <v>0.19267822736000001</v>
      </c>
    </row>
    <row r="3188" spans="5:14" ht="50" x14ac:dyDescent="0.3">
      <c r="E3188" s="3" t="s">
        <v>1490</v>
      </c>
      <c r="F3188" s="4"/>
      <c r="G3188" s="5">
        <v>462</v>
      </c>
      <c r="H3188" s="27">
        <v>27.922077922078</v>
      </c>
      <c r="I3188" s="14">
        <v>37.445887445887003</v>
      </c>
      <c r="J3188" s="14">
        <v>18.831168831168998</v>
      </c>
      <c r="K3188" s="14">
        <v>11.688311688312</v>
      </c>
      <c r="L3188" s="14">
        <v>3.2467532467529998</v>
      </c>
      <c r="M3188" s="14">
        <v>0.64935064935099995</v>
      </c>
      <c r="N3188" s="23">
        <v>0.21645021645000001</v>
      </c>
    </row>
    <row r="3189" spans="5:14" ht="50" x14ac:dyDescent="0.3">
      <c r="E3189" s="3" t="s">
        <v>1491</v>
      </c>
      <c r="F3189" s="4"/>
      <c r="G3189" s="5">
        <v>172</v>
      </c>
      <c r="H3189" s="27">
        <v>28.488372093022999</v>
      </c>
      <c r="I3189" s="14">
        <v>42.441860465116001</v>
      </c>
      <c r="J3189" s="14">
        <v>20.348837209302001</v>
      </c>
      <c r="K3189" s="14">
        <v>5.8139534883720003</v>
      </c>
      <c r="L3189" s="14">
        <v>1.744186046512</v>
      </c>
      <c r="M3189" s="14">
        <v>1.1627906976739999</v>
      </c>
      <c r="N3189" s="24">
        <v>0</v>
      </c>
    </row>
    <row r="3190" spans="5:14" ht="25" x14ac:dyDescent="0.3">
      <c r="E3190" s="3" t="s">
        <v>1492</v>
      </c>
      <c r="F3190" s="4"/>
      <c r="G3190" s="5">
        <v>87</v>
      </c>
      <c r="H3190" s="27">
        <v>27.586206896552</v>
      </c>
      <c r="I3190" s="14">
        <v>34.482758620689999</v>
      </c>
      <c r="J3190" s="14">
        <v>19.540229885056998</v>
      </c>
      <c r="K3190" s="14">
        <v>11.494252873562999</v>
      </c>
      <c r="L3190" s="14">
        <v>5.7471264367819996</v>
      </c>
      <c r="M3190" s="14">
        <v>1.149425287356</v>
      </c>
      <c r="N3190" s="24">
        <v>0</v>
      </c>
    </row>
    <row r="3191" spans="5:14" ht="37.5" x14ac:dyDescent="0.3">
      <c r="E3191" s="3" t="s">
        <v>1493</v>
      </c>
      <c r="F3191" s="4"/>
      <c r="G3191" s="5">
        <v>3168</v>
      </c>
      <c r="H3191" s="27">
        <v>21.306818181817999</v>
      </c>
      <c r="I3191" s="14">
        <v>39.141414141414003</v>
      </c>
      <c r="J3191" s="14">
        <v>22.537878787878999</v>
      </c>
      <c r="K3191" s="14">
        <v>11.679292929293</v>
      </c>
      <c r="L3191" s="14">
        <v>4.3244949494949996</v>
      </c>
      <c r="M3191" s="14">
        <v>0.97853535353499999</v>
      </c>
      <c r="N3191" s="23">
        <v>3.1565656566000001E-2</v>
      </c>
    </row>
    <row r="3192" spans="5:14" ht="50" x14ac:dyDescent="0.3">
      <c r="E3192" s="3" t="s">
        <v>1494</v>
      </c>
      <c r="F3192" s="4"/>
      <c r="G3192" s="5">
        <v>1251</v>
      </c>
      <c r="H3192" s="27">
        <v>20.783373301358999</v>
      </c>
      <c r="I3192" s="14">
        <v>39.728217426058997</v>
      </c>
      <c r="J3192" s="14">
        <v>22.781774580335998</v>
      </c>
      <c r="K3192" s="14">
        <v>10.471622701838999</v>
      </c>
      <c r="L3192" s="14">
        <v>5.035971223022</v>
      </c>
      <c r="M3192" s="14">
        <v>1.199040767386</v>
      </c>
      <c r="N3192" s="24">
        <v>0</v>
      </c>
    </row>
    <row r="3193" spans="5:14" ht="25" x14ac:dyDescent="0.3">
      <c r="E3193" s="3" t="s">
        <v>1495</v>
      </c>
      <c r="F3193" s="4"/>
      <c r="G3193" s="5">
        <v>133</v>
      </c>
      <c r="H3193" s="27">
        <v>32.330827067668999</v>
      </c>
      <c r="I3193" s="14">
        <v>33.082706766916999</v>
      </c>
      <c r="J3193" s="14">
        <v>18.045112781955002</v>
      </c>
      <c r="K3193" s="14">
        <v>9.7744360902260006</v>
      </c>
      <c r="L3193" s="14">
        <v>6.0150375939850003</v>
      </c>
      <c r="M3193" s="16">
        <v>0</v>
      </c>
      <c r="N3193" s="23">
        <v>0.75187969924800002</v>
      </c>
    </row>
    <row r="3194" spans="5:14" ht="25" x14ac:dyDescent="0.3">
      <c r="E3194" s="3" t="s">
        <v>1496</v>
      </c>
      <c r="F3194" s="4"/>
      <c r="G3194" s="5">
        <v>211</v>
      </c>
      <c r="H3194" s="27">
        <v>22.748815165877001</v>
      </c>
      <c r="I3194" s="14">
        <v>36.492890995261</v>
      </c>
      <c r="J3194" s="14">
        <v>20.853080568719999</v>
      </c>
      <c r="K3194" s="14">
        <v>9.4786729857819996</v>
      </c>
      <c r="L3194" s="14">
        <v>8.0568720379149994</v>
      </c>
      <c r="M3194" s="14">
        <v>2.3696682464449998</v>
      </c>
      <c r="N3194" s="24">
        <v>0</v>
      </c>
    </row>
    <row r="3195" spans="5:14" ht="25" x14ac:dyDescent="0.3">
      <c r="E3195" s="3" t="s">
        <v>1497</v>
      </c>
      <c r="F3195" s="4"/>
      <c r="G3195" s="5">
        <v>3916</v>
      </c>
      <c r="H3195" s="27">
        <v>20.965270684372001</v>
      </c>
      <c r="I3195" s="14">
        <v>39.019407558733</v>
      </c>
      <c r="J3195" s="14">
        <v>22.676200204290001</v>
      </c>
      <c r="K3195" s="14">
        <v>11.695607763023</v>
      </c>
      <c r="L3195" s="14">
        <v>4.5709908069459999</v>
      </c>
      <c r="M3195" s="14">
        <v>1.0214504596530001</v>
      </c>
      <c r="N3195" s="23">
        <v>5.1072522983000003E-2</v>
      </c>
    </row>
    <row r="3196" spans="5:14" ht="25" x14ac:dyDescent="0.3">
      <c r="E3196" s="3" t="s">
        <v>1498</v>
      </c>
      <c r="F3196" s="4"/>
      <c r="G3196" s="5">
        <v>2631</v>
      </c>
      <c r="H3196" s="27">
        <v>15.583428354238</v>
      </c>
      <c r="I3196" s="14">
        <v>34.435575826681998</v>
      </c>
      <c r="J3196" s="14">
        <v>23.907259597111</v>
      </c>
      <c r="K3196" s="14">
        <v>14.975294564804001</v>
      </c>
      <c r="L3196" s="14">
        <v>8.6278981375899999</v>
      </c>
      <c r="M3196" s="14">
        <v>2.2805017103759999</v>
      </c>
      <c r="N3196" s="23">
        <v>0.19004180919800001</v>
      </c>
    </row>
    <row r="3197" spans="5:14" ht="50" x14ac:dyDescent="0.3">
      <c r="E3197" s="3" t="s">
        <v>1499</v>
      </c>
      <c r="F3197" s="4"/>
      <c r="G3197" s="5">
        <v>471</v>
      </c>
      <c r="H3197" s="27">
        <v>24.416135881104001</v>
      </c>
      <c r="I3197" s="14">
        <v>37.367303609342002</v>
      </c>
      <c r="J3197" s="14">
        <v>22.717622080679</v>
      </c>
      <c r="K3197" s="14">
        <v>9.9787685774949999</v>
      </c>
      <c r="L3197" s="14">
        <v>4.4585987261150004</v>
      </c>
      <c r="M3197" s="14">
        <v>0.84925690021199995</v>
      </c>
      <c r="N3197" s="23">
        <v>0.21231422505299999</v>
      </c>
    </row>
    <row r="3198" spans="5:14" ht="50" x14ac:dyDescent="0.3">
      <c r="E3198" s="3" t="s">
        <v>1500</v>
      </c>
      <c r="F3198" s="4"/>
      <c r="G3198" s="5">
        <v>108</v>
      </c>
      <c r="H3198" s="27">
        <v>25</v>
      </c>
      <c r="I3198" s="14">
        <v>35.185185185184999</v>
      </c>
      <c r="J3198" s="14">
        <v>21.296296296295999</v>
      </c>
      <c r="K3198" s="14">
        <v>11.111111111111001</v>
      </c>
      <c r="L3198" s="14">
        <v>4.6296296296300001</v>
      </c>
      <c r="M3198" s="14">
        <v>1.851851851852</v>
      </c>
      <c r="N3198" s="23">
        <v>0.92592592592599998</v>
      </c>
    </row>
    <row r="3199" spans="5:14" ht="25" x14ac:dyDescent="0.3">
      <c r="E3199" s="3" t="s">
        <v>1501</v>
      </c>
      <c r="F3199" s="4"/>
      <c r="G3199" s="5">
        <v>142</v>
      </c>
      <c r="H3199" s="27">
        <v>26.760563380282001</v>
      </c>
      <c r="I3199" s="14">
        <v>40.845070422535002</v>
      </c>
      <c r="J3199" s="14">
        <v>20.422535211267999</v>
      </c>
      <c r="K3199" s="14">
        <v>7.746478873239</v>
      </c>
      <c r="L3199" s="14">
        <v>1.4084507042250001</v>
      </c>
      <c r="M3199" s="14">
        <v>2.112676056338</v>
      </c>
      <c r="N3199" s="23">
        <v>0.70422535211299997</v>
      </c>
    </row>
    <row r="3200" spans="5:14" ht="37.5" x14ac:dyDescent="0.3">
      <c r="E3200" s="3" t="s">
        <v>1502</v>
      </c>
      <c r="F3200" s="4"/>
      <c r="G3200" s="5">
        <v>4324</v>
      </c>
      <c r="H3200" s="27">
        <v>20.305272895466999</v>
      </c>
      <c r="I3200" s="14">
        <v>39.801110083255999</v>
      </c>
      <c r="J3200" s="14">
        <v>24.606845513414001</v>
      </c>
      <c r="K3200" s="14">
        <v>10.707678075856</v>
      </c>
      <c r="L3200" s="14">
        <v>3.3533765032380001</v>
      </c>
      <c r="M3200" s="14">
        <v>1.156336725254</v>
      </c>
      <c r="N3200" s="23">
        <v>6.9380203515000002E-2</v>
      </c>
    </row>
    <row r="3201" spans="5:14" ht="50" x14ac:dyDescent="0.3">
      <c r="E3201" s="3" t="s">
        <v>1503</v>
      </c>
      <c r="F3201" s="4"/>
      <c r="G3201" s="5">
        <v>1919</v>
      </c>
      <c r="H3201" s="27">
        <v>20.010422094841001</v>
      </c>
      <c r="I3201" s="14">
        <v>42.313705054716003</v>
      </c>
      <c r="J3201" s="14">
        <v>23.710265763418001</v>
      </c>
      <c r="K3201" s="14">
        <v>10.526315789473999</v>
      </c>
      <c r="L3201" s="14">
        <v>2.6576341844710001</v>
      </c>
      <c r="M3201" s="14">
        <v>0.67743616466900003</v>
      </c>
      <c r="N3201" s="23">
        <v>0.10422094841100001</v>
      </c>
    </row>
    <row r="3202" spans="5:14" ht="25" x14ac:dyDescent="0.3">
      <c r="E3202" s="3" t="s">
        <v>1504</v>
      </c>
      <c r="F3202" s="4"/>
      <c r="G3202" s="5">
        <v>149</v>
      </c>
      <c r="H3202" s="27">
        <v>23.489932885906001</v>
      </c>
      <c r="I3202" s="14">
        <v>37.583892617449997</v>
      </c>
      <c r="J3202" s="14">
        <v>22.147651006711001</v>
      </c>
      <c r="K3202" s="14">
        <v>8.7248322147649997</v>
      </c>
      <c r="L3202" s="14">
        <v>4.6979865771810001</v>
      </c>
      <c r="M3202" s="14">
        <v>2.0134228187919998</v>
      </c>
      <c r="N3202" s="23">
        <v>1.342281879195</v>
      </c>
    </row>
    <row r="3203" spans="5:14" ht="25" x14ac:dyDescent="0.3">
      <c r="E3203" s="3" t="s">
        <v>1505</v>
      </c>
      <c r="F3203" s="4"/>
      <c r="G3203" s="5">
        <v>276</v>
      </c>
      <c r="H3203" s="27">
        <v>23.188405797101002</v>
      </c>
      <c r="I3203" s="14">
        <v>39.130434782609001</v>
      </c>
      <c r="J3203" s="14">
        <v>22.463768115941999</v>
      </c>
      <c r="K3203" s="14">
        <v>7.9710144927539996</v>
      </c>
      <c r="L3203" s="14">
        <v>5.4347826086959996</v>
      </c>
      <c r="M3203" s="14">
        <v>1.811594202899</v>
      </c>
      <c r="N3203" s="24">
        <v>0</v>
      </c>
    </row>
    <row r="3204" spans="5:14" ht="25" x14ac:dyDescent="0.3">
      <c r="E3204" s="3" t="s">
        <v>1506</v>
      </c>
      <c r="F3204" s="4"/>
      <c r="G3204" s="5">
        <v>5215</v>
      </c>
      <c r="H3204" s="27">
        <v>19.846596356662999</v>
      </c>
      <c r="I3204" s="14">
        <v>39.961649089166002</v>
      </c>
      <c r="J3204" s="14">
        <v>24.506232023010998</v>
      </c>
      <c r="K3204" s="14">
        <v>11.083413231064</v>
      </c>
      <c r="L3204" s="14">
        <v>3.3748801534039998</v>
      </c>
      <c r="M3204" s="14">
        <v>1.1121764141899999</v>
      </c>
      <c r="N3204" s="23">
        <v>0.115052732502</v>
      </c>
    </row>
    <row r="3205" spans="5:14" ht="25" x14ac:dyDescent="0.3">
      <c r="E3205" s="3" t="s">
        <v>1507</v>
      </c>
      <c r="F3205" s="4"/>
      <c r="G3205" s="5">
        <v>3224</v>
      </c>
      <c r="H3205" s="27">
        <v>15.632754342431999</v>
      </c>
      <c r="I3205" s="14">
        <v>35.421836228288001</v>
      </c>
      <c r="J3205" s="14">
        <v>24.100496277916001</v>
      </c>
      <c r="K3205" s="14">
        <v>15.012406947891</v>
      </c>
      <c r="L3205" s="14">
        <v>7.6302729528539999</v>
      </c>
      <c r="M3205" s="14">
        <v>1.9851116625309999</v>
      </c>
      <c r="N3205" s="23">
        <v>0.21712158808900001</v>
      </c>
    </row>
    <row r="3206" spans="5:14" ht="50" x14ac:dyDescent="0.3">
      <c r="E3206" s="3" t="s">
        <v>1508</v>
      </c>
      <c r="F3206" s="4"/>
      <c r="G3206" s="5">
        <v>255</v>
      </c>
      <c r="H3206" s="27">
        <v>24.705882352941</v>
      </c>
      <c r="I3206" s="14">
        <v>42.745098039216003</v>
      </c>
      <c r="J3206" s="14">
        <v>23.137254901961001</v>
      </c>
      <c r="K3206" s="14">
        <v>5.8823529411760003</v>
      </c>
      <c r="L3206" s="14">
        <v>2.352941176471</v>
      </c>
      <c r="M3206" s="14">
        <v>0.78431372549</v>
      </c>
      <c r="N3206" s="23">
        <v>0.392156862745</v>
      </c>
    </row>
    <row r="3207" spans="5:14" ht="50" x14ac:dyDescent="0.3">
      <c r="E3207" s="3" t="s">
        <v>1509</v>
      </c>
      <c r="F3207" s="4"/>
      <c r="G3207" s="5">
        <v>57</v>
      </c>
      <c r="H3207" s="27">
        <v>42.105263157895003</v>
      </c>
      <c r="I3207" s="14">
        <v>40.350877192981997</v>
      </c>
      <c r="J3207" s="14">
        <v>14.035087719298</v>
      </c>
      <c r="K3207" s="16">
        <v>0</v>
      </c>
      <c r="L3207" s="14">
        <v>3.508771929825</v>
      </c>
      <c r="M3207" s="16">
        <v>0</v>
      </c>
      <c r="N3207" s="24">
        <v>0</v>
      </c>
    </row>
    <row r="3208" spans="5:14" ht="25" x14ac:dyDescent="0.3">
      <c r="E3208" s="3" t="s">
        <v>1510</v>
      </c>
      <c r="F3208" s="4"/>
      <c r="G3208" s="5">
        <v>133</v>
      </c>
      <c r="H3208" s="27">
        <v>22.556390977444</v>
      </c>
      <c r="I3208" s="14">
        <v>49.624060150376003</v>
      </c>
      <c r="J3208" s="14">
        <v>15.789473684211</v>
      </c>
      <c r="K3208" s="14">
        <v>5.2631578947369997</v>
      </c>
      <c r="L3208" s="14">
        <v>3.7593984962409999</v>
      </c>
      <c r="M3208" s="14">
        <v>2.255639097744</v>
      </c>
      <c r="N3208" s="23">
        <v>0.75187969924800002</v>
      </c>
    </row>
    <row r="3209" spans="5:14" ht="37.5" x14ac:dyDescent="0.3">
      <c r="E3209" s="3" t="s">
        <v>1511</v>
      </c>
      <c r="F3209" s="4"/>
      <c r="G3209" s="5">
        <v>1822</v>
      </c>
      <c r="H3209" s="27">
        <v>25.082327113062998</v>
      </c>
      <c r="I3209" s="14">
        <v>44.291986827662001</v>
      </c>
      <c r="J3209" s="14">
        <v>21.075740944018001</v>
      </c>
      <c r="K3209" s="14">
        <v>6.4215148188800004</v>
      </c>
      <c r="L3209" s="14">
        <v>1.975850713502</v>
      </c>
      <c r="M3209" s="14">
        <v>1.042810098793</v>
      </c>
      <c r="N3209" s="23">
        <v>0.109769484083</v>
      </c>
    </row>
    <row r="3210" spans="5:14" ht="50" x14ac:dyDescent="0.3">
      <c r="E3210" s="3" t="s">
        <v>1512</v>
      </c>
      <c r="F3210" s="4"/>
      <c r="G3210" s="5">
        <v>706</v>
      </c>
      <c r="H3210" s="27">
        <v>26.770538243626</v>
      </c>
      <c r="I3210" s="14">
        <v>43.626062322945998</v>
      </c>
      <c r="J3210" s="14">
        <v>22.662889518414001</v>
      </c>
      <c r="K3210" s="14">
        <v>5.0991501416430003</v>
      </c>
      <c r="L3210" s="14">
        <v>1.2747875354110001</v>
      </c>
      <c r="M3210" s="14">
        <v>0.56657223796</v>
      </c>
      <c r="N3210" s="24">
        <v>0</v>
      </c>
    </row>
    <row r="3211" spans="5:14" ht="25" x14ac:dyDescent="0.3">
      <c r="E3211" s="3" t="s">
        <v>1513</v>
      </c>
      <c r="F3211" s="4"/>
      <c r="G3211" s="5">
        <v>153</v>
      </c>
      <c r="H3211" s="27">
        <v>32.679738562091998</v>
      </c>
      <c r="I3211" s="14">
        <v>36.601307189541998</v>
      </c>
      <c r="J3211" s="14">
        <v>18.954248366013001</v>
      </c>
      <c r="K3211" s="14">
        <v>5.2287581699350003</v>
      </c>
      <c r="L3211" s="14">
        <v>3.2679738562090002</v>
      </c>
      <c r="M3211" s="14">
        <v>1.9607843137250001</v>
      </c>
      <c r="N3211" s="23">
        <v>1.3071895424840001</v>
      </c>
    </row>
    <row r="3212" spans="5:14" ht="25" x14ac:dyDescent="0.3">
      <c r="E3212" s="3" t="s">
        <v>1514</v>
      </c>
      <c r="F3212" s="4"/>
      <c r="G3212" s="5">
        <v>179</v>
      </c>
      <c r="H3212" s="27">
        <v>24.022346368714999</v>
      </c>
      <c r="I3212" s="14">
        <v>41.340782122904997</v>
      </c>
      <c r="J3212" s="14">
        <v>18.994413407821</v>
      </c>
      <c r="K3212" s="14">
        <v>11.731843575418999</v>
      </c>
      <c r="L3212" s="14">
        <v>2.7932960893850001</v>
      </c>
      <c r="M3212" s="14">
        <v>1.117318435754</v>
      </c>
      <c r="N3212" s="24">
        <v>0</v>
      </c>
    </row>
    <row r="3213" spans="5:14" ht="25" x14ac:dyDescent="0.3">
      <c r="E3213" s="3" t="s">
        <v>1515</v>
      </c>
      <c r="F3213" s="4"/>
      <c r="G3213" s="5">
        <v>2303</v>
      </c>
      <c r="H3213" s="27">
        <v>24.576639166305</v>
      </c>
      <c r="I3213" s="14">
        <v>43.812418584455003</v>
      </c>
      <c r="J3213" s="14">
        <v>21.493703864524999</v>
      </c>
      <c r="K3213" s="14">
        <v>6.5132435953099996</v>
      </c>
      <c r="L3213" s="14">
        <v>2.2145028224060002</v>
      </c>
      <c r="M3213" s="14">
        <v>1.128962223187</v>
      </c>
      <c r="N3213" s="23">
        <v>0.260529743812</v>
      </c>
    </row>
    <row r="3214" spans="5:14" ht="25" x14ac:dyDescent="0.3">
      <c r="E3214" s="3" t="s">
        <v>1516</v>
      </c>
      <c r="F3214" s="4"/>
      <c r="G3214" s="5">
        <v>1693</v>
      </c>
      <c r="H3214" s="27">
        <v>19.55109273479</v>
      </c>
      <c r="I3214" s="14">
        <v>43.177790903720997</v>
      </c>
      <c r="J3214" s="14">
        <v>21.382161842881999</v>
      </c>
      <c r="K3214" s="14">
        <v>9.6278795038390008</v>
      </c>
      <c r="L3214" s="14">
        <v>4.6072061429420001</v>
      </c>
      <c r="M3214" s="14">
        <v>1.2994683992910001</v>
      </c>
      <c r="N3214" s="23">
        <v>0.35440047253399998</v>
      </c>
    </row>
    <row r="3215" spans="5:14" ht="50" x14ac:dyDescent="0.3">
      <c r="E3215" s="3" t="s">
        <v>1517</v>
      </c>
      <c r="F3215" s="4"/>
      <c r="G3215" s="5">
        <v>145</v>
      </c>
      <c r="H3215" s="27">
        <v>40.689655172414</v>
      </c>
      <c r="I3215" s="14">
        <v>41.379310344827999</v>
      </c>
      <c r="J3215" s="14">
        <v>14.482758620689999</v>
      </c>
      <c r="K3215" s="14">
        <v>2.0689655172410002</v>
      </c>
      <c r="L3215" s="14">
        <v>0.68965517241399998</v>
      </c>
      <c r="M3215" s="14">
        <v>0.68965517241399998</v>
      </c>
      <c r="N3215" s="24">
        <v>0</v>
      </c>
    </row>
    <row r="3216" spans="5:14" ht="50" x14ac:dyDescent="0.3">
      <c r="E3216" s="3" t="s">
        <v>1518</v>
      </c>
      <c r="F3216" s="4"/>
      <c r="G3216" s="5">
        <v>52</v>
      </c>
      <c r="H3216" s="27">
        <v>42.307692307692001</v>
      </c>
      <c r="I3216" s="14">
        <v>25</v>
      </c>
      <c r="J3216" s="14">
        <v>21.153846153846001</v>
      </c>
      <c r="K3216" s="14">
        <v>5.7692307692310001</v>
      </c>
      <c r="L3216" s="14">
        <v>3.8461538461539999</v>
      </c>
      <c r="M3216" s="14">
        <v>1.923076923077</v>
      </c>
      <c r="N3216" s="24">
        <v>0</v>
      </c>
    </row>
    <row r="3217" spans="5:14" ht="25" x14ac:dyDescent="0.3">
      <c r="E3217" s="3" t="s">
        <v>1519</v>
      </c>
      <c r="F3217" s="4"/>
      <c r="G3217" s="5">
        <v>86</v>
      </c>
      <c r="H3217" s="27">
        <v>38.372093023255999</v>
      </c>
      <c r="I3217" s="14">
        <v>38.372093023255999</v>
      </c>
      <c r="J3217" s="14">
        <v>11.627906976744001</v>
      </c>
      <c r="K3217" s="14">
        <v>6.9767441860470001</v>
      </c>
      <c r="L3217" s="14">
        <v>2.3255813953489999</v>
      </c>
      <c r="M3217" s="14">
        <v>2.3255813953489999</v>
      </c>
      <c r="N3217" s="24">
        <v>0</v>
      </c>
    </row>
    <row r="3218" spans="5:14" ht="37.5" x14ac:dyDescent="0.3">
      <c r="E3218" s="3" t="s">
        <v>1520</v>
      </c>
      <c r="F3218" s="4"/>
      <c r="G3218" s="5">
        <v>652</v>
      </c>
      <c r="H3218" s="27">
        <v>30.061349693252001</v>
      </c>
      <c r="I3218" s="14">
        <v>45.245398773006002</v>
      </c>
      <c r="J3218" s="14">
        <v>16.411042944784999</v>
      </c>
      <c r="K3218" s="14">
        <v>4.6012269938649997</v>
      </c>
      <c r="L3218" s="14">
        <v>1.2269938650309999</v>
      </c>
      <c r="M3218" s="14">
        <v>1.8404907975460001</v>
      </c>
      <c r="N3218" s="23">
        <v>0.61349693251500004</v>
      </c>
    </row>
    <row r="3219" spans="5:14" ht="50" x14ac:dyDescent="0.3">
      <c r="E3219" s="3" t="s">
        <v>1521</v>
      </c>
      <c r="F3219" s="4"/>
      <c r="G3219" s="5">
        <v>161</v>
      </c>
      <c r="H3219" s="27">
        <v>30.434782608696</v>
      </c>
      <c r="I3219" s="14">
        <v>42.857142857143003</v>
      </c>
      <c r="J3219" s="14">
        <v>20.496894409938001</v>
      </c>
      <c r="K3219" s="14">
        <v>3.7267080745340002</v>
      </c>
      <c r="L3219" s="14">
        <v>2.4844720496889998</v>
      </c>
      <c r="M3219" s="16">
        <v>0</v>
      </c>
      <c r="N3219" s="24">
        <v>0</v>
      </c>
    </row>
    <row r="3220" spans="5:14" ht="25" x14ac:dyDescent="0.3">
      <c r="E3220" s="3" t="s">
        <v>1522</v>
      </c>
      <c r="F3220" s="4"/>
      <c r="G3220" s="5">
        <v>93</v>
      </c>
      <c r="H3220" s="27">
        <v>37.634408602150998</v>
      </c>
      <c r="I3220" s="14">
        <v>32.258064516128997</v>
      </c>
      <c r="J3220" s="14">
        <v>26.881720430108</v>
      </c>
      <c r="K3220" s="14">
        <v>2.1505376344089999</v>
      </c>
      <c r="L3220" s="16">
        <v>0</v>
      </c>
      <c r="M3220" s="14">
        <v>1.0752688172039999</v>
      </c>
      <c r="N3220" s="24">
        <v>0</v>
      </c>
    </row>
    <row r="3221" spans="5:14" ht="25" x14ac:dyDescent="0.3">
      <c r="E3221" s="3" t="s">
        <v>1523</v>
      </c>
      <c r="F3221" s="4"/>
      <c r="G3221" s="5">
        <v>102</v>
      </c>
      <c r="H3221" s="27">
        <v>28.431372549020001</v>
      </c>
      <c r="I3221" s="14">
        <v>38.235294117647001</v>
      </c>
      <c r="J3221" s="14">
        <v>18.627450980391998</v>
      </c>
      <c r="K3221" s="14">
        <v>8.8235294117649996</v>
      </c>
      <c r="L3221" s="14">
        <v>1.9607843137250001</v>
      </c>
      <c r="M3221" s="14">
        <v>3.9215686274510002</v>
      </c>
      <c r="N3221" s="24">
        <v>0</v>
      </c>
    </row>
    <row r="3222" spans="5:14" ht="25" x14ac:dyDescent="0.3">
      <c r="E3222" s="3" t="s">
        <v>1524</v>
      </c>
      <c r="F3222" s="4"/>
      <c r="G3222" s="5">
        <v>892</v>
      </c>
      <c r="H3222" s="27">
        <v>29.932735426009</v>
      </c>
      <c r="I3222" s="14">
        <v>42.600896860987</v>
      </c>
      <c r="J3222" s="14">
        <v>18.049327354260001</v>
      </c>
      <c r="K3222" s="14">
        <v>5.493273542601</v>
      </c>
      <c r="L3222" s="14">
        <v>1.6816143497760001</v>
      </c>
      <c r="M3222" s="14">
        <v>1.7937219730939999</v>
      </c>
      <c r="N3222" s="23">
        <v>0.44843049327399997</v>
      </c>
    </row>
    <row r="3223" spans="5:14" ht="25" x14ac:dyDescent="0.3">
      <c r="E3223" s="3" t="s">
        <v>1525</v>
      </c>
      <c r="F3223" s="4"/>
      <c r="G3223" s="5">
        <v>673</v>
      </c>
      <c r="H3223" s="27">
        <v>20.802377414561999</v>
      </c>
      <c r="I3223" s="14">
        <v>44.576523031203998</v>
      </c>
      <c r="J3223" s="14">
        <v>19.019316493314001</v>
      </c>
      <c r="K3223" s="14">
        <v>10.401188707280999</v>
      </c>
      <c r="L3223" s="14">
        <v>2.9717682020799998</v>
      </c>
      <c r="M3223" s="14">
        <v>1.6344725111439999</v>
      </c>
      <c r="N3223" s="23">
        <v>0.59435364041600003</v>
      </c>
    </row>
    <row r="3224" spans="5:14" ht="50" x14ac:dyDescent="0.3">
      <c r="E3224" s="3" t="s">
        <v>1526</v>
      </c>
      <c r="F3224" s="4"/>
      <c r="G3224" s="5">
        <v>22</v>
      </c>
      <c r="H3224" s="27">
        <v>36.363636363635997</v>
      </c>
      <c r="I3224" s="14">
        <v>59.090909090909001</v>
      </c>
      <c r="J3224" s="14">
        <v>4.5454545454549997</v>
      </c>
      <c r="K3224" s="16">
        <v>0</v>
      </c>
      <c r="L3224" s="16">
        <v>0</v>
      </c>
      <c r="M3224" s="16">
        <v>0</v>
      </c>
      <c r="N3224" s="24">
        <v>0</v>
      </c>
    </row>
    <row r="3225" spans="5:14" ht="50" x14ac:dyDescent="0.3">
      <c r="E3225" s="3" t="s">
        <v>1527</v>
      </c>
      <c r="F3225" s="4"/>
      <c r="G3225" s="5">
        <v>9</v>
      </c>
      <c r="H3225" s="27">
        <v>44.444444444444002</v>
      </c>
      <c r="I3225" s="14">
        <v>44.444444444444002</v>
      </c>
      <c r="J3225" s="14">
        <v>11.111111111111001</v>
      </c>
      <c r="K3225" s="16">
        <v>0</v>
      </c>
      <c r="L3225" s="16">
        <v>0</v>
      </c>
      <c r="M3225" s="16">
        <v>0</v>
      </c>
      <c r="N3225" s="24">
        <v>0</v>
      </c>
    </row>
    <row r="3226" spans="5:14" ht="25" x14ac:dyDescent="0.3">
      <c r="E3226" s="3" t="s">
        <v>1528</v>
      </c>
      <c r="F3226" s="4"/>
      <c r="G3226" s="5">
        <v>13</v>
      </c>
      <c r="H3226" s="27">
        <v>53.846153846154003</v>
      </c>
      <c r="I3226" s="14">
        <v>23.076923076922998</v>
      </c>
      <c r="J3226" s="14">
        <v>15.384615384615</v>
      </c>
      <c r="K3226" s="16">
        <v>0</v>
      </c>
      <c r="L3226" s="16">
        <v>0</v>
      </c>
      <c r="M3226" s="16">
        <v>0</v>
      </c>
      <c r="N3226" s="23">
        <v>7.6923076923079998</v>
      </c>
    </row>
    <row r="3227" spans="5:14" ht="37.5" x14ac:dyDescent="0.3">
      <c r="E3227" s="3" t="s">
        <v>1529</v>
      </c>
      <c r="F3227" s="4"/>
      <c r="G3227" s="5">
        <v>112</v>
      </c>
      <c r="H3227" s="27">
        <v>40.178571428570997</v>
      </c>
      <c r="I3227" s="14">
        <v>33.928571428570997</v>
      </c>
      <c r="J3227" s="14">
        <v>14.285714285714</v>
      </c>
      <c r="K3227" s="14">
        <v>7.1428571428570002</v>
      </c>
      <c r="L3227" s="14">
        <v>2.6785714285709998</v>
      </c>
      <c r="M3227" s="14">
        <v>0.89285714285700002</v>
      </c>
      <c r="N3227" s="23">
        <v>0.89285714285700002</v>
      </c>
    </row>
    <row r="3228" spans="5:14" ht="50" x14ac:dyDescent="0.3">
      <c r="E3228" s="3" t="s">
        <v>1530</v>
      </c>
      <c r="F3228" s="4"/>
      <c r="G3228" s="5">
        <v>35</v>
      </c>
      <c r="H3228" s="27">
        <v>40</v>
      </c>
      <c r="I3228" s="14">
        <v>25.714285714286</v>
      </c>
      <c r="J3228" s="14">
        <v>22.857142857143</v>
      </c>
      <c r="K3228" s="14">
        <v>8.5714285714289993</v>
      </c>
      <c r="L3228" s="14">
        <v>2.8571428571430002</v>
      </c>
      <c r="M3228" s="16">
        <v>0</v>
      </c>
      <c r="N3228" s="24">
        <v>0</v>
      </c>
    </row>
    <row r="3229" spans="5:14" ht="25" x14ac:dyDescent="0.3">
      <c r="E3229" s="3" t="s">
        <v>1531</v>
      </c>
      <c r="F3229" s="4"/>
      <c r="G3229" s="5">
        <v>11</v>
      </c>
      <c r="H3229" s="27">
        <v>36.363636363635997</v>
      </c>
      <c r="I3229" s="14">
        <v>18.181818181817999</v>
      </c>
      <c r="J3229" s="14">
        <v>18.181818181817999</v>
      </c>
      <c r="K3229" s="14">
        <v>27.272727272727</v>
      </c>
      <c r="L3229" s="16">
        <v>0</v>
      </c>
      <c r="M3229" s="16">
        <v>0</v>
      </c>
      <c r="N3229" s="24">
        <v>0</v>
      </c>
    </row>
    <row r="3230" spans="5:14" ht="25" x14ac:dyDescent="0.3">
      <c r="E3230" s="3" t="s">
        <v>1532</v>
      </c>
      <c r="F3230" s="4"/>
      <c r="G3230" s="5">
        <v>28</v>
      </c>
      <c r="H3230" s="27">
        <v>28.571428571428999</v>
      </c>
      <c r="I3230" s="14">
        <v>46.428571428570997</v>
      </c>
      <c r="J3230" s="14">
        <v>17.857142857143</v>
      </c>
      <c r="K3230" s="14">
        <v>7.1428571428570002</v>
      </c>
      <c r="L3230" s="16">
        <v>0</v>
      </c>
      <c r="M3230" s="16">
        <v>0</v>
      </c>
      <c r="N3230" s="24">
        <v>0</v>
      </c>
    </row>
    <row r="3231" spans="5:14" ht="25" x14ac:dyDescent="0.3">
      <c r="E3231" s="3" t="s">
        <v>1533</v>
      </c>
      <c r="F3231" s="4"/>
      <c r="G3231" s="5">
        <v>153</v>
      </c>
      <c r="H3231" s="27">
        <v>37.254901960783997</v>
      </c>
      <c r="I3231" s="14">
        <v>35.294117647058997</v>
      </c>
      <c r="J3231" s="14">
        <v>16.339869281045999</v>
      </c>
      <c r="K3231" s="14">
        <v>6.5359477124180003</v>
      </c>
      <c r="L3231" s="14">
        <v>2.6143790849670001</v>
      </c>
      <c r="M3231" s="14">
        <v>0.65359477124200005</v>
      </c>
      <c r="N3231" s="23">
        <v>1.3071895424840001</v>
      </c>
    </row>
    <row r="3232" spans="5:14" ht="25" x14ac:dyDescent="0.3">
      <c r="E3232" s="3" t="s">
        <v>1534</v>
      </c>
      <c r="F3232" s="4"/>
      <c r="G3232" s="5">
        <v>94</v>
      </c>
      <c r="H3232" s="27">
        <v>24.468085106383</v>
      </c>
      <c r="I3232" s="14">
        <v>48.936170212766001</v>
      </c>
      <c r="J3232" s="14">
        <v>10.638297872340001</v>
      </c>
      <c r="K3232" s="14">
        <v>9.574468085106</v>
      </c>
      <c r="L3232" s="14">
        <v>3.1914893617020001</v>
      </c>
      <c r="M3232" s="14">
        <v>3.1914893617020001</v>
      </c>
      <c r="N3232" s="24">
        <v>0</v>
      </c>
    </row>
    <row r="3233" spans="5:14" ht="50" x14ac:dyDescent="0.3">
      <c r="E3233" s="3" t="s">
        <v>1535</v>
      </c>
      <c r="F3233" s="4"/>
      <c r="G3233" s="5">
        <v>48</v>
      </c>
      <c r="H3233" s="27">
        <v>8.333333333333</v>
      </c>
      <c r="I3233" s="14">
        <v>35.416666666666998</v>
      </c>
      <c r="J3233" s="14">
        <v>29.166666666666998</v>
      </c>
      <c r="K3233" s="14">
        <v>12.5</v>
      </c>
      <c r="L3233" s="14">
        <v>14.583333333333</v>
      </c>
      <c r="M3233" s="16">
        <v>0</v>
      </c>
      <c r="N3233" s="24">
        <v>0</v>
      </c>
    </row>
    <row r="3234" spans="5:14" ht="50" x14ac:dyDescent="0.3">
      <c r="E3234" s="3" t="s">
        <v>1536</v>
      </c>
      <c r="F3234" s="4"/>
      <c r="G3234" s="5">
        <v>12</v>
      </c>
      <c r="H3234" s="30">
        <v>0</v>
      </c>
      <c r="I3234" s="14">
        <v>41.666666666666998</v>
      </c>
      <c r="J3234" s="14">
        <v>33.333333333333002</v>
      </c>
      <c r="K3234" s="14">
        <v>8.333333333333</v>
      </c>
      <c r="L3234" s="14">
        <v>16.666666666666998</v>
      </c>
      <c r="M3234" s="16">
        <v>0</v>
      </c>
      <c r="N3234" s="24">
        <v>0</v>
      </c>
    </row>
    <row r="3235" spans="5:14" ht="25" x14ac:dyDescent="0.3">
      <c r="E3235" s="3" t="s">
        <v>1537</v>
      </c>
      <c r="F3235" s="4"/>
      <c r="G3235" s="5">
        <v>16</v>
      </c>
      <c r="H3235" s="27">
        <v>12.5</v>
      </c>
      <c r="I3235" s="14">
        <v>31.25</v>
      </c>
      <c r="J3235" s="14">
        <v>12.5</v>
      </c>
      <c r="K3235" s="14">
        <v>31.25</v>
      </c>
      <c r="L3235" s="14">
        <v>12.5</v>
      </c>
      <c r="M3235" s="16">
        <v>0</v>
      </c>
      <c r="N3235" s="24">
        <v>0</v>
      </c>
    </row>
    <row r="3236" spans="5:14" ht="37.5" x14ac:dyDescent="0.3">
      <c r="E3236" s="3" t="s">
        <v>1538</v>
      </c>
      <c r="F3236" s="4"/>
      <c r="G3236" s="5">
        <v>100</v>
      </c>
      <c r="H3236" s="27">
        <v>18</v>
      </c>
      <c r="I3236" s="14">
        <v>30</v>
      </c>
      <c r="J3236" s="14">
        <v>31</v>
      </c>
      <c r="K3236" s="14">
        <v>14</v>
      </c>
      <c r="L3236" s="14">
        <v>7</v>
      </c>
      <c r="M3236" s="16">
        <v>0</v>
      </c>
      <c r="N3236" s="24">
        <v>0</v>
      </c>
    </row>
    <row r="3237" spans="5:14" ht="50" x14ac:dyDescent="0.3">
      <c r="E3237" s="3" t="s">
        <v>1539</v>
      </c>
      <c r="F3237" s="4"/>
      <c r="G3237" s="5">
        <v>23</v>
      </c>
      <c r="H3237" s="27">
        <v>8.6956521739130004</v>
      </c>
      <c r="I3237" s="14">
        <v>21.739130434783</v>
      </c>
      <c r="J3237" s="14">
        <v>21.739130434783</v>
      </c>
      <c r="K3237" s="14">
        <v>17.391304347826001</v>
      </c>
      <c r="L3237" s="14">
        <v>30.434782608696</v>
      </c>
      <c r="M3237" s="16">
        <v>0</v>
      </c>
      <c r="N3237" s="24">
        <v>0</v>
      </c>
    </row>
    <row r="3238" spans="5:14" ht="25" x14ac:dyDescent="0.3">
      <c r="E3238" s="3" t="s">
        <v>1540</v>
      </c>
      <c r="F3238" s="4"/>
      <c r="G3238" s="5">
        <v>8</v>
      </c>
      <c r="H3238" s="30">
        <v>0</v>
      </c>
      <c r="I3238" s="14">
        <v>50</v>
      </c>
      <c r="J3238" s="14">
        <v>25</v>
      </c>
      <c r="K3238" s="14">
        <v>25</v>
      </c>
      <c r="L3238" s="16">
        <v>0</v>
      </c>
      <c r="M3238" s="16">
        <v>0</v>
      </c>
      <c r="N3238" s="24">
        <v>0</v>
      </c>
    </row>
    <row r="3239" spans="5:14" ht="25" x14ac:dyDescent="0.3">
      <c r="E3239" s="3" t="s">
        <v>1541</v>
      </c>
      <c r="F3239" s="4"/>
      <c r="G3239" s="5">
        <v>15</v>
      </c>
      <c r="H3239" s="27">
        <v>6.666666666667</v>
      </c>
      <c r="I3239" s="14">
        <v>33.333333333333002</v>
      </c>
      <c r="J3239" s="14">
        <v>20</v>
      </c>
      <c r="K3239" s="14">
        <v>26.666666666666998</v>
      </c>
      <c r="L3239" s="14">
        <v>13.333333333333</v>
      </c>
      <c r="M3239" s="16">
        <v>0</v>
      </c>
      <c r="N3239" s="24">
        <v>0</v>
      </c>
    </row>
    <row r="3240" spans="5:14" ht="25" x14ac:dyDescent="0.3">
      <c r="E3240" s="3" t="s">
        <v>1542</v>
      </c>
      <c r="F3240" s="4"/>
      <c r="G3240" s="5">
        <v>162</v>
      </c>
      <c r="H3240" s="27">
        <v>12.962962962962999</v>
      </c>
      <c r="I3240" s="14">
        <v>30.864197530864001</v>
      </c>
      <c r="J3240" s="14">
        <v>29.629629629629999</v>
      </c>
      <c r="K3240" s="14">
        <v>16.049382716048999</v>
      </c>
      <c r="L3240" s="14">
        <v>10.493827160494</v>
      </c>
      <c r="M3240" s="16">
        <v>0</v>
      </c>
      <c r="N3240" s="24">
        <v>0</v>
      </c>
    </row>
    <row r="3241" spans="5:14" ht="25" x14ac:dyDescent="0.3">
      <c r="E3241" s="3" t="s">
        <v>1543</v>
      </c>
      <c r="F3241" s="4"/>
      <c r="G3241" s="5">
        <v>130</v>
      </c>
      <c r="H3241" s="27">
        <v>12.307692307691999</v>
      </c>
      <c r="I3241" s="14">
        <v>20.769230769231001</v>
      </c>
      <c r="J3241" s="14">
        <v>27.692307692307999</v>
      </c>
      <c r="K3241" s="14">
        <v>23.076923076922998</v>
      </c>
      <c r="L3241" s="14">
        <v>14.615384615385</v>
      </c>
      <c r="M3241" s="14">
        <v>1.538461538462</v>
      </c>
      <c r="N3241" s="24">
        <v>0</v>
      </c>
    </row>
    <row r="3242" spans="5:14" ht="50" x14ac:dyDescent="0.3">
      <c r="E3242" s="3" t="s">
        <v>1544</v>
      </c>
      <c r="F3242" s="4"/>
      <c r="G3242" s="5">
        <v>131</v>
      </c>
      <c r="H3242" s="27">
        <v>23.664122137404998</v>
      </c>
      <c r="I3242" s="14">
        <v>35.114503816793999</v>
      </c>
      <c r="J3242" s="14">
        <v>25.190839694655999</v>
      </c>
      <c r="K3242" s="14">
        <v>13.740458015267</v>
      </c>
      <c r="L3242" s="14">
        <v>1.526717557252</v>
      </c>
      <c r="M3242" s="14">
        <v>0.76335877862599999</v>
      </c>
      <c r="N3242" s="24">
        <v>0</v>
      </c>
    </row>
    <row r="3243" spans="5:14" ht="50" x14ac:dyDescent="0.3">
      <c r="E3243" s="3" t="s">
        <v>1545</v>
      </c>
      <c r="F3243" s="4"/>
      <c r="G3243" s="5">
        <v>53</v>
      </c>
      <c r="H3243" s="27">
        <v>18.867924528302002</v>
      </c>
      <c r="I3243" s="14">
        <v>22.641509433962</v>
      </c>
      <c r="J3243" s="14">
        <v>30.188679245283002</v>
      </c>
      <c r="K3243" s="14">
        <v>16.981132075472001</v>
      </c>
      <c r="L3243" s="14">
        <v>11.320754716981</v>
      </c>
      <c r="M3243" s="16">
        <v>0</v>
      </c>
      <c r="N3243" s="24">
        <v>0</v>
      </c>
    </row>
    <row r="3244" spans="5:14" ht="25" x14ac:dyDescent="0.3">
      <c r="E3244" s="3" t="s">
        <v>1546</v>
      </c>
      <c r="F3244" s="4"/>
      <c r="G3244" s="5">
        <v>60</v>
      </c>
      <c r="H3244" s="27">
        <v>11.666666666667</v>
      </c>
      <c r="I3244" s="14">
        <v>16.666666666666998</v>
      </c>
      <c r="J3244" s="14">
        <v>30</v>
      </c>
      <c r="K3244" s="14">
        <v>25</v>
      </c>
      <c r="L3244" s="14">
        <v>16.666666666666998</v>
      </c>
      <c r="M3244" s="16">
        <v>0</v>
      </c>
      <c r="N3244" s="24">
        <v>0</v>
      </c>
    </row>
    <row r="3245" spans="5:14" ht="37.5" x14ac:dyDescent="0.3">
      <c r="E3245" s="3" t="s">
        <v>1547</v>
      </c>
      <c r="F3245" s="4"/>
      <c r="G3245" s="5">
        <v>709</v>
      </c>
      <c r="H3245" s="27">
        <v>14.950634696756</v>
      </c>
      <c r="I3245" s="14">
        <v>29.619181946403</v>
      </c>
      <c r="J3245" s="14">
        <v>31.593794076163999</v>
      </c>
      <c r="K3245" s="14">
        <v>14.386459802538999</v>
      </c>
      <c r="L3245" s="14">
        <v>9.3088857545840007</v>
      </c>
      <c r="M3245" s="14">
        <v>0.14104372355399999</v>
      </c>
      <c r="N3245" s="24">
        <v>0</v>
      </c>
    </row>
    <row r="3246" spans="5:14" ht="50" x14ac:dyDescent="0.3">
      <c r="E3246" s="3" t="s">
        <v>1548</v>
      </c>
      <c r="F3246" s="4"/>
      <c r="G3246" s="5">
        <v>222</v>
      </c>
      <c r="H3246" s="27">
        <v>11.261261261261</v>
      </c>
      <c r="I3246" s="14">
        <v>31.981981981981999</v>
      </c>
      <c r="J3246" s="14">
        <v>33.333333333333002</v>
      </c>
      <c r="K3246" s="14">
        <v>14.864864864865</v>
      </c>
      <c r="L3246" s="14">
        <v>8.5585585585589996</v>
      </c>
      <c r="M3246" s="16">
        <v>0</v>
      </c>
      <c r="N3246" s="24">
        <v>0</v>
      </c>
    </row>
    <row r="3247" spans="5:14" ht="25" x14ac:dyDescent="0.3">
      <c r="E3247" s="3" t="s">
        <v>1549</v>
      </c>
      <c r="F3247" s="4"/>
      <c r="G3247" s="5">
        <v>75</v>
      </c>
      <c r="H3247" s="27">
        <v>9.333333333333</v>
      </c>
      <c r="I3247" s="14">
        <v>33.333333333333002</v>
      </c>
      <c r="J3247" s="14">
        <v>30.666666666666998</v>
      </c>
      <c r="K3247" s="14">
        <v>17.333333333333002</v>
      </c>
      <c r="L3247" s="14">
        <v>9.333333333333</v>
      </c>
      <c r="M3247" s="16">
        <v>0</v>
      </c>
      <c r="N3247" s="24">
        <v>0</v>
      </c>
    </row>
    <row r="3248" spans="5:14" ht="25" x14ac:dyDescent="0.3">
      <c r="E3248" s="3" t="s">
        <v>1550</v>
      </c>
      <c r="F3248" s="4"/>
      <c r="G3248" s="5">
        <v>82</v>
      </c>
      <c r="H3248" s="27">
        <v>13.414634146340999</v>
      </c>
      <c r="I3248" s="14">
        <v>29.268292682927001</v>
      </c>
      <c r="J3248" s="14">
        <v>26.829268292683</v>
      </c>
      <c r="K3248" s="14">
        <v>18.292682926828999</v>
      </c>
      <c r="L3248" s="14">
        <v>10.975609756098001</v>
      </c>
      <c r="M3248" s="16">
        <v>0</v>
      </c>
      <c r="N3248" s="23">
        <v>1.219512195122</v>
      </c>
    </row>
    <row r="3249" spans="5:14" ht="25" x14ac:dyDescent="0.3">
      <c r="E3249" s="3" t="s">
        <v>1551</v>
      </c>
      <c r="F3249" s="4"/>
      <c r="G3249" s="5">
        <v>1012</v>
      </c>
      <c r="H3249" s="27">
        <v>14.03162055336</v>
      </c>
      <c r="I3249" s="14">
        <v>29.644268774703999</v>
      </c>
      <c r="J3249" s="14">
        <v>31.422924901186001</v>
      </c>
      <c r="K3249" s="14">
        <v>15.415019762846001</v>
      </c>
      <c r="L3249" s="14">
        <v>9.1897233201580004</v>
      </c>
      <c r="M3249" s="14">
        <v>0.19762845849800001</v>
      </c>
      <c r="N3249" s="23">
        <v>9.8814229249000005E-2</v>
      </c>
    </row>
    <row r="3250" spans="5:14" ht="25" x14ac:dyDescent="0.3">
      <c r="E3250" s="3" t="s">
        <v>1552</v>
      </c>
      <c r="F3250" s="4"/>
      <c r="G3250" s="5">
        <v>1122</v>
      </c>
      <c r="H3250" s="27">
        <v>14.260249554367</v>
      </c>
      <c r="I3250" s="14">
        <v>24.866310160428</v>
      </c>
      <c r="J3250" s="14">
        <v>29.768270944742</v>
      </c>
      <c r="K3250" s="14">
        <v>16.042780748662999</v>
      </c>
      <c r="L3250" s="14">
        <v>13.636363636364001</v>
      </c>
      <c r="M3250" s="14">
        <v>1.247771836007</v>
      </c>
      <c r="N3250" s="23">
        <v>0.17825311943</v>
      </c>
    </row>
    <row r="3251" spans="5:14" ht="50" x14ac:dyDescent="0.3">
      <c r="E3251" s="3" t="s">
        <v>1553</v>
      </c>
      <c r="F3251" s="4"/>
      <c r="G3251" s="5">
        <v>383</v>
      </c>
      <c r="H3251" s="27">
        <v>21.932114882507001</v>
      </c>
      <c r="I3251" s="14">
        <v>32.898172323760001</v>
      </c>
      <c r="J3251" s="14">
        <v>25.848563968668</v>
      </c>
      <c r="K3251" s="14">
        <v>12.01044386423</v>
      </c>
      <c r="L3251" s="14">
        <v>6.5274151436030001</v>
      </c>
      <c r="M3251" s="14">
        <v>0.78328981723199997</v>
      </c>
      <c r="N3251" s="24">
        <v>0</v>
      </c>
    </row>
    <row r="3252" spans="5:14" ht="50" x14ac:dyDescent="0.3">
      <c r="E3252" s="3" t="s">
        <v>1554</v>
      </c>
      <c r="F3252" s="4"/>
      <c r="G3252" s="5">
        <v>227</v>
      </c>
      <c r="H3252" s="27">
        <v>21.5859030837</v>
      </c>
      <c r="I3252" s="14">
        <v>33.039647577093</v>
      </c>
      <c r="J3252" s="14">
        <v>26.431718061674001</v>
      </c>
      <c r="K3252" s="14">
        <v>13.215859030837001</v>
      </c>
      <c r="L3252" s="14">
        <v>5.2863436123350001</v>
      </c>
      <c r="M3252" s="14">
        <v>0.44052863436099998</v>
      </c>
      <c r="N3252" s="24">
        <v>0</v>
      </c>
    </row>
    <row r="3253" spans="5:14" ht="25" x14ac:dyDescent="0.3">
      <c r="E3253" s="3" t="s">
        <v>1555</v>
      </c>
      <c r="F3253" s="4"/>
      <c r="G3253" s="5">
        <v>163</v>
      </c>
      <c r="H3253" s="27">
        <v>22.699386503067</v>
      </c>
      <c r="I3253" s="14">
        <v>25.766871165644002</v>
      </c>
      <c r="J3253" s="14">
        <v>30.061349693252001</v>
      </c>
      <c r="K3253" s="14">
        <v>13.496932515337001</v>
      </c>
      <c r="L3253" s="14">
        <v>7.9754601226990003</v>
      </c>
      <c r="M3253" s="16">
        <v>0</v>
      </c>
      <c r="N3253" s="24">
        <v>0</v>
      </c>
    </row>
    <row r="3254" spans="5:14" ht="37.5" x14ac:dyDescent="0.3">
      <c r="E3254" s="3" t="s">
        <v>1556</v>
      </c>
      <c r="F3254" s="4"/>
      <c r="G3254" s="5">
        <v>1882</v>
      </c>
      <c r="H3254" s="27">
        <v>17.587672688628999</v>
      </c>
      <c r="I3254" s="14">
        <v>30.021253985122001</v>
      </c>
      <c r="J3254" s="14">
        <v>29.489904357067001</v>
      </c>
      <c r="K3254" s="14">
        <v>14.027630180658999</v>
      </c>
      <c r="L3254" s="14">
        <v>7.7577045696070002</v>
      </c>
      <c r="M3254" s="14">
        <v>1.115834218916</v>
      </c>
      <c r="N3254" s="24">
        <v>0</v>
      </c>
    </row>
    <row r="3255" spans="5:14" ht="50" x14ac:dyDescent="0.3">
      <c r="E3255" s="3" t="s">
        <v>1557</v>
      </c>
      <c r="F3255" s="4"/>
      <c r="G3255" s="5">
        <v>566</v>
      </c>
      <c r="H3255" s="27">
        <v>16.60777385159</v>
      </c>
      <c r="I3255" s="14">
        <v>27.385159010601001</v>
      </c>
      <c r="J3255" s="14">
        <v>31.272084805654</v>
      </c>
      <c r="K3255" s="14">
        <v>16.961130742049001</v>
      </c>
      <c r="L3255" s="14">
        <v>6.3604240282689997</v>
      </c>
      <c r="M3255" s="14">
        <v>1.413427561837</v>
      </c>
      <c r="N3255" s="24">
        <v>0</v>
      </c>
    </row>
    <row r="3256" spans="5:14" ht="25" x14ac:dyDescent="0.3">
      <c r="E3256" s="3" t="s">
        <v>1558</v>
      </c>
      <c r="F3256" s="4"/>
      <c r="G3256" s="5">
        <v>191</v>
      </c>
      <c r="H3256" s="27">
        <v>19.371727748691001</v>
      </c>
      <c r="I3256" s="14">
        <v>31.413612565445</v>
      </c>
      <c r="J3256" s="14">
        <v>21.989528795811999</v>
      </c>
      <c r="K3256" s="14">
        <v>15.706806282723001</v>
      </c>
      <c r="L3256" s="14">
        <v>9.9476439790580002</v>
      </c>
      <c r="M3256" s="14">
        <v>1.5706806282720001</v>
      </c>
      <c r="N3256" s="24">
        <v>0</v>
      </c>
    </row>
    <row r="3257" spans="5:14" ht="25" x14ac:dyDescent="0.3">
      <c r="E3257" s="3" t="s">
        <v>1559</v>
      </c>
      <c r="F3257" s="4"/>
      <c r="G3257" s="5">
        <v>211</v>
      </c>
      <c r="H3257" s="27">
        <v>13.744075829384</v>
      </c>
      <c r="I3257" s="14">
        <v>30.331753554502001</v>
      </c>
      <c r="J3257" s="14">
        <v>35.071090047393</v>
      </c>
      <c r="K3257" s="14">
        <v>11.374407582938</v>
      </c>
      <c r="L3257" s="14">
        <v>8.5308056872039995</v>
      </c>
      <c r="M3257" s="14">
        <v>0.94786729857800001</v>
      </c>
      <c r="N3257" s="24">
        <v>0</v>
      </c>
    </row>
    <row r="3258" spans="5:14" ht="25" x14ac:dyDescent="0.3">
      <c r="E3258" s="3" t="s">
        <v>1560</v>
      </c>
      <c r="F3258" s="4"/>
      <c r="G3258" s="5">
        <v>2628</v>
      </c>
      <c r="H3258" s="27">
        <v>17.732115677321001</v>
      </c>
      <c r="I3258" s="14">
        <v>29.832572298325999</v>
      </c>
      <c r="J3258" s="14">
        <v>29.37595129376</v>
      </c>
      <c r="K3258" s="14">
        <v>14.117199391172001</v>
      </c>
      <c r="L3258" s="14">
        <v>7.8386605783869996</v>
      </c>
      <c r="M3258" s="14">
        <v>1.1035007610350001</v>
      </c>
      <c r="N3258" s="24">
        <v>0</v>
      </c>
    </row>
    <row r="3259" spans="5:14" ht="25" x14ac:dyDescent="0.3">
      <c r="E3259" s="3" t="s">
        <v>1561</v>
      </c>
      <c r="F3259" s="4"/>
      <c r="G3259" s="5">
        <v>2642</v>
      </c>
      <c r="H3259" s="27">
        <v>12.301286903861</v>
      </c>
      <c r="I3259" s="14">
        <v>26.608629825889</v>
      </c>
      <c r="J3259" s="14">
        <v>28.576835730507</v>
      </c>
      <c r="K3259" s="14">
        <v>18.962906888721001</v>
      </c>
      <c r="L3259" s="14">
        <v>12.528387585162999</v>
      </c>
      <c r="M3259" s="14">
        <v>0.90840272520800003</v>
      </c>
      <c r="N3259" s="23">
        <v>0.113550340651</v>
      </c>
    </row>
    <row r="3260" spans="5:14" ht="50" x14ac:dyDescent="0.3">
      <c r="E3260" s="3" t="s">
        <v>1562</v>
      </c>
      <c r="F3260" s="4"/>
      <c r="G3260" s="5">
        <v>1089</v>
      </c>
      <c r="H3260" s="27">
        <v>22.589531680440999</v>
      </c>
      <c r="I3260" s="14">
        <v>33.057851239668999</v>
      </c>
      <c r="J3260" s="14">
        <v>27.91551882461</v>
      </c>
      <c r="K3260" s="14">
        <v>9.8255280073459996</v>
      </c>
      <c r="L3260" s="14">
        <v>5.1423324150600003</v>
      </c>
      <c r="M3260" s="14">
        <v>1.2855831037650001</v>
      </c>
      <c r="N3260" s="23">
        <v>0.18365472910899999</v>
      </c>
    </row>
    <row r="3261" spans="5:14" ht="50" x14ac:dyDescent="0.3">
      <c r="E3261" s="3" t="s">
        <v>1563</v>
      </c>
      <c r="F3261" s="4"/>
      <c r="G3261" s="5">
        <v>781</v>
      </c>
      <c r="H3261" s="27">
        <v>21.895006402048999</v>
      </c>
      <c r="I3261" s="14">
        <v>33.290653008962998</v>
      </c>
      <c r="J3261" s="14">
        <v>27.784891165173001</v>
      </c>
      <c r="K3261" s="14">
        <v>10.243277848911999</v>
      </c>
      <c r="L3261" s="14">
        <v>5.3777208706790001</v>
      </c>
      <c r="M3261" s="14">
        <v>1.152368758003</v>
      </c>
      <c r="N3261" s="23">
        <v>0.25608194622300001</v>
      </c>
    </row>
    <row r="3262" spans="5:14" ht="25" x14ac:dyDescent="0.3">
      <c r="E3262" s="3" t="s">
        <v>1564</v>
      </c>
      <c r="F3262" s="4"/>
      <c r="G3262" s="5">
        <v>461</v>
      </c>
      <c r="H3262" s="27">
        <v>23.644251626898001</v>
      </c>
      <c r="I3262" s="14">
        <v>30.585683297180001</v>
      </c>
      <c r="J3262" s="14">
        <v>27.114967462039001</v>
      </c>
      <c r="K3262" s="14">
        <v>12.364425162690001</v>
      </c>
      <c r="L3262" s="14">
        <v>5.639913232104</v>
      </c>
      <c r="M3262" s="14">
        <v>0.65075921908900003</v>
      </c>
      <c r="N3262" s="24">
        <v>0</v>
      </c>
    </row>
    <row r="3263" spans="5:14" ht="37.5" x14ac:dyDescent="0.3">
      <c r="E3263" s="3" t="s">
        <v>1565</v>
      </c>
      <c r="F3263" s="4"/>
      <c r="G3263" s="5">
        <v>3757</v>
      </c>
      <c r="H3263" s="27">
        <v>20.894330582912001</v>
      </c>
      <c r="I3263" s="14">
        <v>33.484162895928002</v>
      </c>
      <c r="J3263" s="14">
        <v>27.362257120043001</v>
      </c>
      <c r="K3263" s="14">
        <v>11.445302102742</v>
      </c>
      <c r="L3263" s="14">
        <v>5.4032472717589997</v>
      </c>
      <c r="M3263" s="14">
        <v>1.2776151184460001</v>
      </c>
      <c r="N3263" s="23">
        <v>0.13308490817099999</v>
      </c>
    </row>
    <row r="3264" spans="5:14" ht="50" x14ac:dyDescent="0.3">
      <c r="E3264" s="3" t="s">
        <v>1566</v>
      </c>
      <c r="F3264" s="4"/>
      <c r="G3264" s="5">
        <v>1026</v>
      </c>
      <c r="H3264" s="27">
        <v>21.734892787524</v>
      </c>
      <c r="I3264" s="14">
        <v>34.502923976608002</v>
      </c>
      <c r="J3264" s="14">
        <v>27.290448343080001</v>
      </c>
      <c r="K3264" s="14">
        <v>11.988304093567001</v>
      </c>
      <c r="L3264" s="14">
        <v>3.6062378167640001</v>
      </c>
      <c r="M3264" s="14">
        <v>0.77972709551700004</v>
      </c>
      <c r="N3264" s="23">
        <v>9.7465886939999996E-2</v>
      </c>
    </row>
    <row r="3265" spans="5:14" ht="25" x14ac:dyDescent="0.3">
      <c r="E3265" s="3" t="s">
        <v>1567</v>
      </c>
      <c r="F3265" s="4"/>
      <c r="G3265" s="5">
        <v>417</v>
      </c>
      <c r="H3265" s="27">
        <v>22.302158273381</v>
      </c>
      <c r="I3265" s="14">
        <v>29.976019184651999</v>
      </c>
      <c r="J3265" s="14">
        <v>28.776978417266001</v>
      </c>
      <c r="K3265" s="14">
        <v>12.470023980815</v>
      </c>
      <c r="L3265" s="14">
        <v>5.755395683453</v>
      </c>
      <c r="M3265" s="14">
        <v>0.71942446043200003</v>
      </c>
      <c r="N3265" s="24">
        <v>0</v>
      </c>
    </row>
    <row r="3266" spans="5:14" ht="25" x14ac:dyDescent="0.3">
      <c r="E3266" s="3" t="s">
        <v>1568</v>
      </c>
      <c r="F3266" s="4"/>
      <c r="G3266" s="5">
        <v>515</v>
      </c>
      <c r="H3266" s="27">
        <v>19.417475728155001</v>
      </c>
      <c r="I3266" s="14">
        <v>30.097087378641</v>
      </c>
      <c r="J3266" s="14">
        <v>28.155339805825001</v>
      </c>
      <c r="K3266" s="14">
        <v>13.203883495146</v>
      </c>
      <c r="L3266" s="14">
        <v>5.4368932038829998</v>
      </c>
      <c r="M3266" s="14">
        <v>2.9126213592229999</v>
      </c>
      <c r="N3266" s="23">
        <v>0.77669902912599997</v>
      </c>
    </row>
    <row r="3267" spans="5:14" ht="25" x14ac:dyDescent="0.3">
      <c r="E3267" s="3" t="s">
        <v>1569</v>
      </c>
      <c r="F3267" s="4"/>
      <c r="G3267" s="5">
        <v>5303</v>
      </c>
      <c r="H3267" s="27">
        <v>20.309258910051</v>
      </c>
      <c r="I3267" s="14">
        <v>33.037903073731997</v>
      </c>
      <c r="J3267" s="14">
        <v>27.512728644164</v>
      </c>
      <c r="K3267" s="14">
        <v>12.012068640392</v>
      </c>
      <c r="L3267" s="14">
        <v>5.7137469356970003</v>
      </c>
      <c r="M3267" s="14">
        <v>1.282293041675</v>
      </c>
      <c r="N3267" s="23">
        <v>0.13200075428999999</v>
      </c>
    </row>
    <row r="3268" spans="5:14" ht="25" x14ac:dyDescent="0.3">
      <c r="E3268" s="3" t="s">
        <v>1570</v>
      </c>
      <c r="F3268" s="4"/>
      <c r="G3268" s="5">
        <v>3740</v>
      </c>
      <c r="H3268" s="27">
        <v>14.545454545455</v>
      </c>
      <c r="I3268" s="14">
        <v>30.72192513369</v>
      </c>
      <c r="J3268" s="14">
        <v>25.160427807487</v>
      </c>
      <c r="K3268" s="14">
        <v>15.989304812834</v>
      </c>
      <c r="L3268" s="14">
        <v>11.229946524063999</v>
      </c>
      <c r="M3268" s="14">
        <v>1.9786096256679999</v>
      </c>
      <c r="N3268" s="23">
        <v>0.37433155080199998</v>
      </c>
    </row>
    <row r="3269" spans="5:14" ht="50" x14ac:dyDescent="0.3">
      <c r="E3269" s="3" t="s">
        <v>1571</v>
      </c>
      <c r="F3269" s="4"/>
      <c r="G3269" s="5">
        <v>1024</v>
      </c>
      <c r="H3269" s="27">
        <v>22.94921875</v>
      </c>
      <c r="I3269" s="14">
        <v>34.765625</v>
      </c>
      <c r="J3269" s="14">
        <v>27.9296875</v>
      </c>
      <c r="K3269" s="14">
        <v>7.8125</v>
      </c>
      <c r="L3269" s="14">
        <v>4.1015625</v>
      </c>
      <c r="M3269" s="14">
        <v>1.85546875</v>
      </c>
      <c r="N3269" s="23">
        <v>0.5859375</v>
      </c>
    </row>
    <row r="3270" spans="5:14" ht="50" x14ac:dyDescent="0.3">
      <c r="E3270" s="3" t="s">
        <v>1572</v>
      </c>
      <c r="F3270" s="4"/>
      <c r="G3270" s="5">
        <v>604</v>
      </c>
      <c r="H3270" s="27">
        <v>23.344370860927</v>
      </c>
      <c r="I3270" s="14">
        <v>34.933774834437003</v>
      </c>
      <c r="J3270" s="14">
        <v>25.496688741722</v>
      </c>
      <c r="K3270" s="14">
        <v>9.2715231788079997</v>
      </c>
      <c r="L3270" s="14">
        <v>4.3046357615890001</v>
      </c>
      <c r="M3270" s="14">
        <v>1.8211920529800001</v>
      </c>
      <c r="N3270" s="23">
        <v>0.82781456953599997</v>
      </c>
    </row>
    <row r="3271" spans="5:14" ht="25" x14ac:dyDescent="0.3">
      <c r="E3271" s="3" t="s">
        <v>1573</v>
      </c>
      <c r="F3271" s="4"/>
      <c r="G3271" s="5">
        <v>489</v>
      </c>
      <c r="H3271" s="27">
        <v>20.858895705521</v>
      </c>
      <c r="I3271" s="14">
        <v>35.378323108384002</v>
      </c>
      <c r="J3271" s="14">
        <v>27.19836400818</v>
      </c>
      <c r="K3271" s="14">
        <v>8.179959100204</v>
      </c>
      <c r="L3271" s="14">
        <v>5.5214723926379996</v>
      </c>
      <c r="M3271" s="14">
        <v>2.4539877300609998</v>
      </c>
      <c r="N3271" s="23">
        <v>0.40899795501000002</v>
      </c>
    </row>
    <row r="3272" spans="5:14" ht="37.5" x14ac:dyDescent="0.3">
      <c r="E3272" s="3" t="s">
        <v>1574</v>
      </c>
      <c r="F3272" s="4"/>
      <c r="G3272" s="5">
        <v>3526</v>
      </c>
      <c r="H3272" s="27">
        <v>20.10777084515</v>
      </c>
      <c r="I3272" s="14">
        <v>34.656834940442003</v>
      </c>
      <c r="J3272" s="14">
        <v>26.885989790130001</v>
      </c>
      <c r="K3272" s="14">
        <v>10.663641520136</v>
      </c>
      <c r="L3272" s="14">
        <v>5.5303460011340002</v>
      </c>
      <c r="M3272" s="14">
        <v>1.701644923426</v>
      </c>
      <c r="N3272" s="23">
        <v>0.45377197957999998</v>
      </c>
    </row>
    <row r="3273" spans="5:14" ht="50" x14ac:dyDescent="0.3">
      <c r="E3273" s="3" t="s">
        <v>1575</v>
      </c>
      <c r="F3273" s="4"/>
      <c r="G3273" s="5">
        <v>745</v>
      </c>
      <c r="H3273" s="27">
        <v>22.013422818792002</v>
      </c>
      <c r="I3273" s="14">
        <v>33.020134228187999</v>
      </c>
      <c r="J3273" s="14">
        <v>27.785234899329001</v>
      </c>
      <c r="K3273" s="14">
        <v>11.812080536912999</v>
      </c>
      <c r="L3273" s="14">
        <v>4.1610738255030002</v>
      </c>
      <c r="M3273" s="14">
        <v>1.208053691275</v>
      </c>
      <c r="N3273" s="24">
        <v>0</v>
      </c>
    </row>
    <row r="3274" spans="5:14" ht="25" x14ac:dyDescent="0.3">
      <c r="E3274" s="3" t="s">
        <v>1576</v>
      </c>
      <c r="F3274" s="4"/>
      <c r="G3274" s="5">
        <v>500</v>
      </c>
      <c r="H3274" s="27">
        <v>20.8</v>
      </c>
      <c r="I3274" s="14">
        <v>37</v>
      </c>
      <c r="J3274" s="14">
        <v>26.2</v>
      </c>
      <c r="K3274" s="14">
        <v>9.8000000000000007</v>
      </c>
      <c r="L3274" s="14">
        <v>5</v>
      </c>
      <c r="M3274" s="14">
        <v>0.6</v>
      </c>
      <c r="N3274" s="23">
        <v>0.6</v>
      </c>
    </row>
    <row r="3275" spans="5:14" ht="25" x14ac:dyDescent="0.3">
      <c r="E3275" s="3" t="s">
        <v>1577</v>
      </c>
      <c r="F3275" s="4"/>
      <c r="G3275" s="5">
        <v>456</v>
      </c>
      <c r="H3275" s="27">
        <v>17.982456140351001</v>
      </c>
      <c r="I3275" s="14">
        <v>35.087719298246</v>
      </c>
      <c r="J3275" s="14">
        <v>28.508771929824999</v>
      </c>
      <c r="K3275" s="14">
        <v>10.307017543860001</v>
      </c>
      <c r="L3275" s="14">
        <v>5.4824561403510002</v>
      </c>
      <c r="M3275" s="14">
        <v>2.1929824561400002</v>
      </c>
      <c r="N3275" s="23">
        <v>0.43859649122799998</v>
      </c>
    </row>
    <row r="3276" spans="5:14" ht="25" x14ac:dyDescent="0.3">
      <c r="E3276" s="3" t="s">
        <v>1578</v>
      </c>
      <c r="F3276" s="4"/>
      <c r="G3276" s="5">
        <v>4712</v>
      </c>
      <c r="H3276" s="27">
        <v>19.864176570458</v>
      </c>
      <c r="I3276" s="14">
        <v>34.401528013582002</v>
      </c>
      <c r="J3276" s="14">
        <v>26.910016977929001</v>
      </c>
      <c r="K3276" s="14">
        <v>10.993208828523001</v>
      </c>
      <c r="L3276" s="14">
        <v>5.6239388794570004</v>
      </c>
      <c r="M3276" s="14">
        <v>1.7614601018680001</v>
      </c>
      <c r="N3276" s="23">
        <v>0.44567062818300002</v>
      </c>
    </row>
    <row r="3277" spans="5:14" ht="25" x14ac:dyDescent="0.3">
      <c r="E3277" s="3" t="s">
        <v>1579</v>
      </c>
      <c r="F3277" s="4"/>
      <c r="G3277" s="5">
        <v>3234</v>
      </c>
      <c r="H3277" s="27">
        <v>13.574520717378</v>
      </c>
      <c r="I3277" s="14">
        <v>31.230674087817</v>
      </c>
      <c r="J3277" s="14">
        <v>27.52009894867</v>
      </c>
      <c r="K3277" s="14">
        <v>14.254792826220999</v>
      </c>
      <c r="L3277" s="14">
        <v>10.482374768089</v>
      </c>
      <c r="M3277" s="14">
        <v>2.6283240568949999</v>
      </c>
      <c r="N3277" s="23">
        <v>0.309214594929</v>
      </c>
    </row>
    <row r="3278" spans="5:14" ht="50" x14ac:dyDescent="0.3">
      <c r="E3278" s="3" t="s">
        <v>1580</v>
      </c>
      <c r="F3278" s="4"/>
      <c r="G3278" s="5">
        <v>417</v>
      </c>
      <c r="H3278" s="27">
        <v>26.139088729017001</v>
      </c>
      <c r="I3278" s="14">
        <v>36.690647482014001</v>
      </c>
      <c r="J3278" s="14">
        <v>25.179856115107999</v>
      </c>
      <c r="K3278" s="14">
        <v>6.7146282973620002</v>
      </c>
      <c r="L3278" s="14">
        <v>4.3165467625899998</v>
      </c>
      <c r="M3278" s="14">
        <v>0.95923261390900005</v>
      </c>
      <c r="N3278" s="24">
        <v>0</v>
      </c>
    </row>
    <row r="3279" spans="5:14" ht="50" x14ac:dyDescent="0.3">
      <c r="E3279" s="3" t="s">
        <v>1581</v>
      </c>
      <c r="F3279" s="4"/>
      <c r="G3279" s="5">
        <v>173</v>
      </c>
      <c r="H3279" s="27">
        <v>30.635838150289</v>
      </c>
      <c r="I3279" s="14">
        <v>35.838150289017001</v>
      </c>
      <c r="J3279" s="14">
        <v>23.121387283236999</v>
      </c>
      <c r="K3279" s="14">
        <v>4.6242774566470004</v>
      </c>
      <c r="L3279" s="14">
        <v>4.0462427745660001</v>
      </c>
      <c r="M3279" s="14">
        <v>1.1560693641619999</v>
      </c>
      <c r="N3279" s="23">
        <v>0.57803468208099995</v>
      </c>
    </row>
    <row r="3280" spans="5:14" ht="25" x14ac:dyDescent="0.3">
      <c r="E3280" s="3" t="s">
        <v>1582</v>
      </c>
      <c r="F3280" s="4"/>
      <c r="G3280" s="5">
        <v>212</v>
      </c>
      <c r="H3280" s="27">
        <v>27.358490566038</v>
      </c>
      <c r="I3280" s="14">
        <v>35.377358490566003</v>
      </c>
      <c r="J3280" s="14">
        <v>22.169811320754999</v>
      </c>
      <c r="K3280" s="14">
        <v>8.0188679245279992</v>
      </c>
      <c r="L3280" s="14">
        <v>3.3018867924530002</v>
      </c>
      <c r="M3280" s="14">
        <v>2.3584905660379998</v>
      </c>
      <c r="N3280" s="23">
        <v>1.415094339623</v>
      </c>
    </row>
    <row r="3281" spans="5:14" ht="37.5" x14ac:dyDescent="0.3">
      <c r="E3281" s="3" t="s">
        <v>1583</v>
      </c>
      <c r="F3281" s="4"/>
      <c r="G3281" s="5">
        <v>1402</v>
      </c>
      <c r="H3281" s="27">
        <v>22.967189728958999</v>
      </c>
      <c r="I3281" s="14">
        <v>38.231098430812999</v>
      </c>
      <c r="J3281" s="14">
        <v>24.679029957204001</v>
      </c>
      <c r="K3281" s="14">
        <v>8.4165477888730003</v>
      </c>
      <c r="L3281" s="14">
        <v>4.4222539229670002</v>
      </c>
      <c r="M3281" s="14">
        <v>1.212553495007</v>
      </c>
      <c r="N3281" s="23">
        <v>7.1326676177000004E-2</v>
      </c>
    </row>
    <row r="3282" spans="5:14" ht="50" x14ac:dyDescent="0.3">
      <c r="E3282" s="3" t="s">
        <v>1584</v>
      </c>
      <c r="F3282" s="4"/>
      <c r="G3282" s="5">
        <v>237</v>
      </c>
      <c r="H3282" s="27">
        <v>24.472573839662001</v>
      </c>
      <c r="I3282" s="14">
        <v>36.286919831223997</v>
      </c>
      <c r="J3282" s="14">
        <v>24.894514767932002</v>
      </c>
      <c r="K3282" s="14">
        <v>9.2827004219409996</v>
      </c>
      <c r="L3282" s="14">
        <v>3.7974683544299999</v>
      </c>
      <c r="M3282" s="14">
        <v>1.2658227848100001</v>
      </c>
      <c r="N3282" s="24">
        <v>0</v>
      </c>
    </row>
    <row r="3283" spans="5:14" ht="25" x14ac:dyDescent="0.3">
      <c r="E3283" s="3" t="s">
        <v>1585</v>
      </c>
      <c r="F3283" s="4"/>
      <c r="G3283" s="5">
        <v>287</v>
      </c>
      <c r="H3283" s="27">
        <v>27.177700348432001</v>
      </c>
      <c r="I3283" s="14">
        <v>39.372822299652</v>
      </c>
      <c r="J3283" s="14">
        <v>21.951219512194999</v>
      </c>
      <c r="K3283" s="14">
        <v>10.104529616724999</v>
      </c>
      <c r="L3283" s="14">
        <v>0.69686411149799998</v>
      </c>
      <c r="M3283" s="14">
        <v>0.69686411149799998</v>
      </c>
      <c r="N3283" s="24">
        <v>0</v>
      </c>
    </row>
    <row r="3284" spans="5:14" ht="25" x14ac:dyDescent="0.3">
      <c r="E3284" s="3" t="s">
        <v>1586</v>
      </c>
      <c r="F3284" s="4"/>
      <c r="G3284" s="5">
        <v>191</v>
      </c>
      <c r="H3284" s="27">
        <v>25.654450261779999</v>
      </c>
      <c r="I3284" s="14">
        <v>35.602094240837999</v>
      </c>
      <c r="J3284" s="14">
        <v>26.178010471204001</v>
      </c>
      <c r="K3284" s="14">
        <v>5.235602094241</v>
      </c>
      <c r="L3284" s="14">
        <v>2.6178010471199999</v>
      </c>
      <c r="M3284" s="14">
        <v>4.1884816753929996</v>
      </c>
      <c r="N3284" s="23">
        <v>0.52356020942399994</v>
      </c>
    </row>
    <row r="3285" spans="5:14" ht="25" x14ac:dyDescent="0.3">
      <c r="E3285" s="3" t="s">
        <v>1587</v>
      </c>
      <c r="F3285" s="4"/>
      <c r="G3285" s="5">
        <v>1828</v>
      </c>
      <c r="H3285" s="27">
        <v>22.702407002188</v>
      </c>
      <c r="I3285" s="14">
        <v>37.582056892779001</v>
      </c>
      <c r="J3285" s="14">
        <v>25.218818380744001</v>
      </c>
      <c r="K3285" s="14">
        <v>8.3698030634570006</v>
      </c>
      <c r="L3285" s="14">
        <v>4.3216630196940002</v>
      </c>
      <c r="M3285" s="14">
        <v>1.531728665208</v>
      </c>
      <c r="N3285" s="23">
        <v>0.27352297593000002</v>
      </c>
    </row>
    <row r="3286" spans="5:14" ht="25" x14ac:dyDescent="0.3">
      <c r="E3286" s="3" t="s">
        <v>1588</v>
      </c>
      <c r="F3286" s="4"/>
      <c r="G3286" s="5">
        <v>1070</v>
      </c>
      <c r="H3286" s="27">
        <v>18.03738317757</v>
      </c>
      <c r="I3286" s="14">
        <v>37.009345794392999</v>
      </c>
      <c r="J3286" s="14">
        <v>23.364485981308</v>
      </c>
      <c r="K3286" s="14">
        <v>11.495327102804</v>
      </c>
      <c r="L3286" s="14">
        <v>6.7289719626169999</v>
      </c>
      <c r="M3286" s="14">
        <v>2.6168224299070002</v>
      </c>
      <c r="N3286" s="23">
        <v>0.74766355140200003</v>
      </c>
    </row>
    <row r="3287" spans="5:14" ht="50" x14ac:dyDescent="0.3">
      <c r="E3287" s="3" t="s">
        <v>1589</v>
      </c>
      <c r="F3287" s="4"/>
      <c r="G3287" s="5">
        <v>141</v>
      </c>
      <c r="H3287" s="27">
        <v>26.241134751773</v>
      </c>
      <c r="I3287" s="14">
        <v>40.425531914894002</v>
      </c>
      <c r="J3287" s="14">
        <v>22.695035460993001</v>
      </c>
      <c r="K3287" s="14">
        <v>7.8014184397159996</v>
      </c>
      <c r="L3287" s="14">
        <v>1.4184397163119999</v>
      </c>
      <c r="M3287" s="14">
        <v>1.4184397163119999</v>
      </c>
      <c r="N3287" s="24">
        <v>0</v>
      </c>
    </row>
    <row r="3288" spans="5:14" ht="50" x14ac:dyDescent="0.3">
      <c r="E3288" s="3" t="s">
        <v>1590</v>
      </c>
      <c r="F3288" s="4"/>
      <c r="G3288" s="5">
        <v>77</v>
      </c>
      <c r="H3288" s="27">
        <v>33.766233766234002</v>
      </c>
      <c r="I3288" s="14">
        <v>40.259740259739999</v>
      </c>
      <c r="J3288" s="14">
        <v>20.779220779220999</v>
      </c>
      <c r="K3288" s="14">
        <v>2.5974025974030002</v>
      </c>
      <c r="L3288" s="14">
        <v>2.5974025974030002</v>
      </c>
      <c r="M3288" s="16">
        <v>0</v>
      </c>
      <c r="N3288" s="24">
        <v>0</v>
      </c>
    </row>
    <row r="3289" spans="5:14" ht="25" x14ac:dyDescent="0.3">
      <c r="E3289" s="3" t="s">
        <v>1591</v>
      </c>
      <c r="F3289" s="4"/>
      <c r="G3289" s="5">
        <v>66</v>
      </c>
      <c r="H3289" s="27">
        <v>30.303030303029999</v>
      </c>
      <c r="I3289" s="14">
        <v>46.969696969696997</v>
      </c>
      <c r="J3289" s="14">
        <v>15.151515151515</v>
      </c>
      <c r="K3289" s="14">
        <v>6.0606060606060002</v>
      </c>
      <c r="L3289" s="14">
        <v>1.5151515151520001</v>
      </c>
      <c r="M3289" s="16">
        <v>0</v>
      </c>
      <c r="N3289" s="24">
        <v>0</v>
      </c>
    </row>
    <row r="3290" spans="5:14" ht="37.5" x14ac:dyDescent="0.3">
      <c r="E3290" s="3" t="s">
        <v>1592</v>
      </c>
      <c r="F3290" s="4"/>
      <c r="G3290" s="5">
        <v>497</v>
      </c>
      <c r="H3290" s="27">
        <v>24.547283702213001</v>
      </c>
      <c r="I3290" s="14">
        <v>39.034205231388</v>
      </c>
      <c r="J3290" s="14">
        <v>26.156941649899</v>
      </c>
      <c r="K3290" s="14">
        <v>6.0362173038230003</v>
      </c>
      <c r="L3290" s="14">
        <v>3.0181086519110001</v>
      </c>
      <c r="M3290" s="14">
        <v>0.80482897384300001</v>
      </c>
      <c r="N3290" s="23">
        <v>0.40241448692199999</v>
      </c>
    </row>
    <row r="3291" spans="5:14" ht="50" x14ac:dyDescent="0.3">
      <c r="E3291" s="3" t="s">
        <v>1593</v>
      </c>
      <c r="F3291" s="4"/>
      <c r="G3291" s="5">
        <v>106</v>
      </c>
      <c r="H3291" s="27">
        <v>23.584905660377</v>
      </c>
      <c r="I3291" s="14">
        <v>35.849056603774002</v>
      </c>
      <c r="J3291" s="14">
        <v>29.245283018868001</v>
      </c>
      <c r="K3291" s="14">
        <v>5.660377358491</v>
      </c>
      <c r="L3291" s="14">
        <v>4.7169811320750004</v>
      </c>
      <c r="M3291" s="14">
        <v>0.94339622641499998</v>
      </c>
      <c r="N3291" s="24">
        <v>0</v>
      </c>
    </row>
    <row r="3292" spans="5:14" ht="25" x14ac:dyDescent="0.3">
      <c r="E3292" s="3" t="s">
        <v>1594</v>
      </c>
      <c r="F3292" s="4"/>
      <c r="G3292" s="5">
        <v>94</v>
      </c>
      <c r="H3292" s="27">
        <v>29.787234042552999</v>
      </c>
      <c r="I3292" s="14">
        <v>36.170212765956997</v>
      </c>
      <c r="J3292" s="14">
        <v>23.404255319149001</v>
      </c>
      <c r="K3292" s="14">
        <v>8.5106382978719992</v>
      </c>
      <c r="L3292" s="14">
        <v>2.1276595744679998</v>
      </c>
      <c r="M3292" s="16">
        <v>0</v>
      </c>
      <c r="N3292" s="24">
        <v>0</v>
      </c>
    </row>
    <row r="3293" spans="5:14" ht="25" x14ac:dyDescent="0.3">
      <c r="E3293" s="3" t="s">
        <v>1595</v>
      </c>
      <c r="F3293" s="4"/>
      <c r="G3293" s="5">
        <v>66</v>
      </c>
      <c r="H3293" s="27">
        <v>22.727272727273</v>
      </c>
      <c r="I3293" s="14">
        <v>36.363636363635997</v>
      </c>
      <c r="J3293" s="14">
        <v>30.303030303029999</v>
      </c>
      <c r="K3293" s="14">
        <v>6.0606060606060002</v>
      </c>
      <c r="L3293" s="14">
        <v>3.0303030303030001</v>
      </c>
      <c r="M3293" s="14">
        <v>1.5151515151520001</v>
      </c>
      <c r="N3293" s="24">
        <v>0</v>
      </c>
    </row>
    <row r="3294" spans="5:14" ht="25" x14ac:dyDescent="0.3">
      <c r="E3294" s="3" t="s">
        <v>1596</v>
      </c>
      <c r="F3294" s="4"/>
      <c r="G3294" s="5">
        <v>650</v>
      </c>
      <c r="H3294" s="27">
        <v>25.384615384615</v>
      </c>
      <c r="I3294" s="14">
        <v>38.615384615384997</v>
      </c>
      <c r="J3294" s="14">
        <v>24.615384615385</v>
      </c>
      <c r="K3294" s="14">
        <v>7.2307692307689999</v>
      </c>
      <c r="L3294" s="14">
        <v>2.9230769230770002</v>
      </c>
      <c r="M3294" s="14">
        <v>0.92307692307699996</v>
      </c>
      <c r="N3294" s="23">
        <v>0.30769230769200001</v>
      </c>
    </row>
    <row r="3295" spans="5:14" ht="25" x14ac:dyDescent="0.3">
      <c r="E3295" s="3" t="s">
        <v>1597</v>
      </c>
      <c r="F3295" s="4"/>
      <c r="G3295" s="5">
        <v>253</v>
      </c>
      <c r="H3295" s="27">
        <v>19.367588932806001</v>
      </c>
      <c r="I3295" s="14">
        <v>40.711462450592997</v>
      </c>
      <c r="J3295" s="14">
        <v>20.553359683794</v>
      </c>
      <c r="K3295" s="14">
        <v>11.067193675888999</v>
      </c>
      <c r="L3295" s="14">
        <v>4.7430830039530001</v>
      </c>
      <c r="M3295" s="14">
        <v>2.7667984189719999</v>
      </c>
      <c r="N3295" s="23">
        <v>0.79051383399200004</v>
      </c>
    </row>
    <row r="3296" spans="5:14" ht="50" x14ac:dyDescent="0.3">
      <c r="E3296" s="3" t="s">
        <v>1598</v>
      </c>
      <c r="F3296" s="4"/>
      <c r="G3296" s="5">
        <v>25</v>
      </c>
      <c r="H3296" s="27">
        <v>32</v>
      </c>
      <c r="I3296" s="14">
        <v>48</v>
      </c>
      <c r="J3296" s="14">
        <v>16</v>
      </c>
      <c r="K3296" s="16">
        <v>0</v>
      </c>
      <c r="L3296" s="14">
        <v>4</v>
      </c>
      <c r="M3296" s="16">
        <v>0</v>
      </c>
      <c r="N3296" s="24">
        <v>0</v>
      </c>
    </row>
    <row r="3297" spans="5:14" ht="50" x14ac:dyDescent="0.3">
      <c r="E3297" s="3" t="s">
        <v>1599</v>
      </c>
      <c r="F3297" s="4"/>
      <c r="G3297" s="5">
        <v>5</v>
      </c>
      <c r="H3297" s="27">
        <v>20</v>
      </c>
      <c r="I3297" s="14">
        <v>60</v>
      </c>
      <c r="J3297" s="14">
        <v>20</v>
      </c>
      <c r="K3297" s="16">
        <v>0</v>
      </c>
      <c r="L3297" s="16">
        <v>0</v>
      </c>
      <c r="M3297" s="16">
        <v>0</v>
      </c>
      <c r="N3297" s="24">
        <v>0</v>
      </c>
    </row>
    <row r="3298" spans="5:14" ht="25" x14ac:dyDescent="0.3">
      <c r="E3298" s="3" t="s">
        <v>1600</v>
      </c>
      <c r="F3298" s="4"/>
      <c r="G3298" s="5">
        <v>9</v>
      </c>
      <c r="H3298" s="27">
        <v>44.444444444444002</v>
      </c>
      <c r="I3298" s="14">
        <v>33.333333333333002</v>
      </c>
      <c r="J3298" s="14">
        <v>11.111111111111001</v>
      </c>
      <c r="K3298" s="14">
        <v>11.111111111111001</v>
      </c>
      <c r="L3298" s="16">
        <v>0</v>
      </c>
      <c r="M3298" s="16">
        <v>0</v>
      </c>
      <c r="N3298" s="24">
        <v>0</v>
      </c>
    </row>
    <row r="3299" spans="5:14" ht="37.5" x14ac:dyDescent="0.3">
      <c r="E3299" s="3" t="s">
        <v>1601</v>
      </c>
      <c r="F3299" s="4"/>
      <c r="G3299" s="5">
        <v>64</v>
      </c>
      <c r="H3299" s="27">
        <v>25</v>
      </c>
      <c r="I3299" s="14">
        <v>39.0625</v>
      </c>
      <c r="J3299" s="14">
        <v>26.5625</v>
      </c>
      <c r="K3299" s="14">
        <v>6.25</v>
      </c>
      <c r="L3299" s="14">
        <v>1.5625</v>
      </c>
      <c r="M3299" s="16">
        <v>0</v>
      </c>
      <c r="N3299" s="23">
        <v>1.5625</v>
      </c>
    </row>
    <row r="3300" spans="5:14" ht="50" x14ac:dyDescent="0.3">
      <c r="E3300" s="3" t="s">
        <v>1602</v>
      </c>
      <c r="F3300" s="4"/>
      <c r="G3300" s="5">
        <v>22</v>
      </c>
      <c r="H3300" s="27">
        <v>22.727272727273</v>
      </c>
      <c r="I3300" s="14">
        <v>40.909090909090999</v>
      </c>
      <c r="J3300" s="14">
        <v>18.181818181817999</v>
      </c>
      <c r="K3300" s="14">
        <v>13.636363636364001</v>
      </c>
      <c r="L3300" s="14">
        <v>4.5454545454549997</v>
      </c>
      <c r="M3300" s="16">
        <v>0</v>
      </c>
      <c r="N3300" s="24">
        <v>0</v>
      </c>
    </row>
    <row r="3301" spans="5:14" ht="25" x14ac:dyDescent="0.3">
      <c r="E3301" s="3" t="s">
        <v>1603</v>
      </c>
      <c r="F3301" s="4"/>
      <c r="G3301" s="5">
        <v>16</v>
      </c>
      <c r="H3301" s="27">
        <v>18.75</v>
      </c>
      <c r="I3301" s="14">
        <v>43.75</v>
      </c>
      <c r="J3301" s="14">
        <v>31.25</v>
      </c>
      <c r="K3301" s="14">
        <v>6.25</v>
      </c>
      <c r="L3301" s="16">
        <v>0</v>
      </c>
      <c r="M3301" s="16">
        <v>0</v>
      </c>
      <c r="N3301" s="24">
        <v>0</v>
      </c>
    </row>
    <row r="3302" spans="5:14" ht="25" x14ac:dyDescent="0.3">
      <c r="E3302" s="3" t="s">
        <v>1604</v>
      </c>
      <c r="F3302" s="4"/>
      <c r="G3302" s="5">
        <v>14</v>
      </c>
      <c r="H3302" s="27">
        <v>21.428571428571001</v>
      </c>
      <c r="I3302" s="14">
        <v>64.285714285713993</v>
      </c>
      <c r="J3302" s="14">
        <v>14.285714285714</v>
      </c>
      <c r="K3302" s="16">
        <v>0</v>
      </c>
      <c r="L3302" s="16">
        <v>0</v>
      </c>
      <c r="M3302" s="16">
        <v>0</v>
      </c>
      <c r="N3302" s="24">
        <v>0</v>
      </c>
    </row>
    <row r="3303" spans="5:14" ht="25" x14ac:dyDescent="0.3">
      <c r="E3303" s="3" t="s">
        <v>1605</v>
      </c>
      <c r="F3303" s="4"/>
      <c r="G3303" s="5">
        <v>92</v>
      </c>
      <c r="H3303" s="27">
        <v>28.260869565217</v>
      </c>
      <c r="I3303" s="14">
        <v>40.217391304347998</v>
      </c>
      <c r="J3303" s="14">
        <v>21.739130434783</v>
      </c>
      <c r="K3303" s="14">
        <v>6.5217391304349999</v>
      </c>
      <c r="L3303" s="14">
        <v>2.1739130434780001</v>
      </c>
      <c r="M3303" s="16">
        <v>0</v>
      </c>
      <c r="N3303" s="23">
        <v>1.086956521739</v>
      </c>
    </row>
    <row r="3304" spans="5:14" ht="25" x14ac:dyDescent="0.3">
      <c r="E3304" s="3" t="s">
        <v>1606</v>
      </c>
      <c r="F3304" s="4"/>
      <c r="G3304" s="5">
        <v>45</v>
      </c>
      <c r="H3304" s="27">
        <v>17.777777777777999</v>
      </c>
      <c r="I3304" s="14">
        <v>37.777777777777999</v>
      </c>
      <c r="J3304" s="14">
        <v>24.444444444443999</v>
      </c>
      <c r="K3304" s="14">
        <v>13.333333333333</v>
      </c>
      <c r="L3304" s="14">
        <v>4.4444444444439997</v>
      </c>
      <c r="M3304" s="14">
        <v>2.2222222222219998</v>
      </c>
      <c r="N3304" s="24">
        <v>0</v>
      </c>
    </row>
    <row r="3305" spans="5:14" ht="50" x14ac:dyDescent="0.3">
      <c r="E3305" s="3" t="s">
        <v>1607</v>
      </c>
      <c r="F3305" s="4"/>
      <c r="G3305" s="5">
        <v>2</v>
      </c>
      <c r="H3305" s="30">
        <v>0</v>
      </c>
      <c r="I3305" s="16">
        <v>0</v>
      </c>
      <c r="J3305" s="16">
        <v>0</v>
      </c>
      <c r="K3305" s="14">
        <v>50</v>
      </c>
      <c r="L3305" s="14">
        <v>50</v>
      </c>
      <c r="M3305" s="16">
        <v>0</v>
      </c>
      <c r="N3305" s="24">
        <v>0</v>
      </c>
    </row>
    <row r="3306" spans="5:14" ht="50" x14ac:dyDescent="0.3">
      <c r="E3306" s="3" t="s">
        <v>1608</v>
      </c>
      <c r="F3306" s="4"/>
      <c r="G3306" s="5">
        <v>0</v>
      </c>
      <c r="H3306" s="30">
        <v>0</v>
      </c>
      <c r="I3306" s="16">
        <v>0</v>
      </c>
      <c r="J3306" s="16">
        <v>0</v>
      </c>
      <c r="K3306" s="16">
        <v>0</v>
      </c>
      <c r="L3306" s="16">
        <v>0</v>
      </c>
      <c r="M3306" s="16">
        <v>0</v>
      </c>
      <c r="N3306" s="24">
        <v>0</v>
      </c>
    </row>
    <row r="3307" spans="5:14" ht="25" x14ac:dyDescent="0.3">
      <c r="E3307" s="3" t="s">
        <v>1609</v>
      </c>
      <c r="F3307" s="4"/>
      <c r="G3307" s="5">
        <v>1</v>
      </c>
      <c r="H3307" s="30">
        <v>0</v>
      </c>
      <c r="I3307" s="16">
        <v>0</v>
      </c>
      <c r="J3307" s="16">
        <v>0</v>
      </c>
      <c r="K3307" s="14">
        <v>100</v>
      </c>
      <c r="L3307" s="16">
        <v>0</v>
      </c>
      <c r="M3307" s="16">
        <v>0</v>
      </c>
      <c r="N3307" s="24">
        <v>0</v>
      </c>
    </row>
    <row r="3308" spans="5:14" ht="37.5" x14ac:dyDescent="0.3">
      <c r="E3308" s="3" t="s">
        <v>1610</v>
      </c>
      <c r="F3308" s="4"/>
      <c r="G3308" s="5">
        <v>6</v>
      </c>
      <c r="H3308" s="27">
        <v>33.333333333333002</v>
      </c>
      <c r="I3308" s="14">
        <v>33.333333333333002</v>
      </c>
      <c r="J3308" s="14">
        <v>33.333333333333002</v>
      </c>
      <c r="K3308" s="16">
        <v>0</v>
      </c>
      <c r="L3308" s="16">
        <v>0</v>
      </c>
      <c r="M3308" s="16">
        <v>0</v>
      </c>
      <c r="N3308" s="24">
        <v>0</v>
      </c>
    </row>
    <row r="3309" spans="5:14" ht="50" x14ac:dyDescent="0.3">
      <c r="E3309" s="3" t="s">
        <v>1611</v>
      </c>
      <c r="F3309" s="4"/>
      <c r="G3309" s="5">
        <v>2</v>
      </c>
      <c r="H3309" s="30">
        <v>0</v>
      </c>
      <c r="I3309" s="14">
        <v>50</v>
      </c>
      <c r="J3309" s="14">
        <v>50</v>
      </c>
      <c r="K3309" s="16">
        <v>0</v>
      </c>
      <c r="L3309" s="16">
        <v>0</v>
      </c>
      <c r="M3309" s="16">
        <v>0</v>
      </c>
      <c r="N3309" s="24">
        <v>0</v>
      </c>
    </row>
    <row r="3310" spans="5:14" ht="25" x14ac:dyDescent="0.3">
      <c r="E3310" s="3" t="s">
        <v>1612</v>
      </c>
      <c r="F3310" s="4"/>
      <c r="G3310" s="5">
        <v>0</v>
      </c>
      <c r="H3310" s="30">
        <v>0</v>
      </c>
      <c r="I3310" s="16">
        <v>0</v>
      </c>
      <c r="J3310" s="16">
        <v>0</v>
      </c>
      <c r="K3310" s="16">
        <v>0</v>
      </c>
      <c r="L3310" s="16">
        <v>0</v>
      </c>
      <c r="M3310" s="16">
        <v>0</v>
      </c>
      <c r="N3310" s="24">
        <v>0</v>
      </c>
    </row>
    <row r="3311" spans="5:14" ht="25" x14ac:dyDescent="0.3">
      <c r="E3311" s="3" t="s">
        <v>1613</v>
      </c>
      <c r="F3311" s="4"/>
      <c r="G3311" s="5">
        <v>0</v>
      </c>
      <c r="H3311" s="30">
        <v>0</v>
      </c>
      <c r="I3311" s="16">
        <v>0</v>
      </c>
      <c r="J3311" s="16">
        <v>0</v>
      </c>
      <c r="K3311" s="16">
        <v>0</v>
      </c>
      <c r="L3311" s="16">
        <v>0</v>
      </c>
      <c r="M3311" s="16">
        <v>0</v>
      </c>
      <c r="N3311" s="24">
        <v>0</v>
      </c>
    </row>
    <row r="3312" spans="5:14" ht="25" x14ac:dyDescent="0.3">
      <c r="E3312" s="3" t="s">
        <v>1614</v>
      </c>
      <c r="F3312" s="4"/>
      <c r="G3312" s="5">
        <v>9</v>
      </c>
      <c r="H3312" s="27">
        <v>22.222222222222001</v>
      </c>
      <c r="I3312" s="14">
        <v>22.222222222222001</v>
      </c>
      <c r="J3312" s="14">
        <v>22.222222222222001</v>
      </c>
      <c r="K3312" s="14">
        <v>22.222222222222001</v>
      </c>
      <c r="L3312" s="14">
        <v>11.111111111111001</v>
      </c>
      <c r="M3312" s="16">
        <v>0</v>
      </c>
      <c r="N3312" s="24">
        <v>0</v>
      </c>
    </row>
    <row r="3313" spans="5:14" ht="25" x14ac:dyDescent="0.3">
      <c r="E3313" s="3" t="s">
        <v>1615</v>
      </c>
      <c r="F3313" s="4"/>
      <c r="G3313" s="5">
        <v>2</v>
      </c>
      <c r="H3313" s="30">
        <v>0</v>
      </c>
      <c r="I3313" s="16">
        <v>0</v>
      </c>
      <c r="J3313" s="16">
        <v>0</v>
      </c>
      <c r="K3313" s="14">
        <v>50</v>
      </c>
      <c r="L3313" s="14">
        <v>50</v>
      </c>
      <c r="M3313" s="16">
        <v>0</v>
      </c>
      <c r="N3313" s="24">
        <v>0</v>
      </c>
    </row>
    <row r="3314" spans="5:14" ht="50" x14ac:dyDescent="0.3">
      <c r="E3314" s="3" t="s">
        <v>1616</v>
      </c>
      <c r="F3314" s="4"/>
      <c r="G3314" s="5">
        <v>4</v>
      </c>
      <c r="H3314" s="30">
        <v>0</v>
      </c>
      <c r="I3314" s="14">
        <v>25</v>
      </c>
      <c r="J3314" s="14">
        <v>25</v>
      </c>
      <c r="K3314" s="16">
        <v>0</v>
      </c>
      <c r="L3314" s="14">
        <v>50</v>
      </c>
      <c r="M3314" s="16">
        <v>0</v>
      </c>
      <c r="N3314" s="24">
        <v>0</v>
      </c>
    </row>
    <row r="3315" spans="5:14" ht="50" x14ac:dyDescent="0.3">
      <c r="E3315" s="3" t="s">
        <v>1617</v>
      </c>
      <c r="F3315" s="4"/>
      <c r="G3315" s="5">
        <v>3</v>
      </c>
      <c r="H3315" s="30">
        <v>0</v>
      </c>
      <c r="I3315" s="14">
        <v>33.333333333333002</v>
      </c>
      <c r="J3315" s="14">
        <v>66.666666666666998</v>
      </c>
      <c r="K3315" s="16">
        <v>0</v>
      </c>
      <c r="L3315" s="16">
        <v>0</v>
      </c>
      <c r="M3315" s="16">
        <v>0</v>
      </c>
      <c r="N3315" s="24">
        <v>0</v>
      </c>
    </row>
    <row r="3316" spans="5:14" ht="25" x14ac:dyDescent="0.3">
      <c r="E3316" s="3" t="s">
        <v>1618</v>
      </c>
      <c r="F3316" s="4"/>
      <c r="G3316" s="5">
        <v>4</v>
      </c>
      <c r="H3316" s="30">
        <v>0</v>
      </c>
      <c r="I3316" s="14">
        <v>75</v>
      </c>
      <c r="J3316" s="16">
        <v>0</v>
      </c>
      <c r="K3316" s="16">
        <v>0</v>
      </c>
      <c r="L3316" s="14">
        <v>25</v>
      </c>
      <c r="M3316" s="16">
        <v>0</v>
      </c>
      <c r="N3316" s="24">
        <v>0</v>
      </c>
    </row>
    <row r="3317" spans="5:14" ht="37.5" x14ac:dyDescent="0.3">
      <c r="E3317" s="3" t="s">
        <v>1619</v>
      </c>
      <c r="F3317" s="4"/>
      <c r="G3317" s="5">
        <v>19</v>
      </c>
      <c r="H3317" s="27">
        <v>15.789473684211</v>
      </c>
      <c r="I3317" s="14">
        <v>15.789473684211</v>
      </c>
      <c r="J3317" s="14">
        <v>42.105263157895003</v>
      </c>
      <c r="K3317" s="16">
        <v>0</v>
      </c>
      <c r="L3317" s="14">
        <v>21.052631578947</v>
      </c>
      <c r="M3317" s="14">
        <v>5.2631578947369997</v>
      </c>
      <c r="N3317" s="24">
        <v>0</v>
      </c>
    </row>
    <row r="3318" spans="5:14" ht="50" x14ac:dyDescent="0.3">
      <c r="E3318" s="3" t="s">
        <v>1620</v>
      </c>
      <c r="F3318" s="4"/>
      <c r="G3318" s="5">
        <v>2</v>
      </c>
      <c r="H3318" s="27">
        <v>50</v>
      </c>
      <c r="I3318" s="14">
        <v>50</v>
      </c>
      <c r="J3318" s="16">
        <v>0</v>
      </c>
      <c r="K3318" s="16">
        <v>0</v>
      </c>
      <c r="L3318" s="16">
        <v>0</v>
      </c>
      <c r="M3318" s="16">
        <v>0</v>
      </c>
      <c r="N3318" s="24">
        <v>0</v>
      </c>
    </row>
    <row r="3319" spans="5:14" ht="25" x14ac:dyDescent="0.3">
      <c r="E3319" s="3" t="s">
        <v>1621</v>
      </c>
      <c r="F3319" s="4"/>
      <c r="G3319" s="5">
        <v>0</v>
      </c>
      <c r="H3319" s="30">
        <v>0</v>
      </c>
      <c r="I3319" s="16">
        <v>0</v>
      </c>
      <c r="J3319" s="16">
        <v>0</v>
      </c>
      <c r="K3319" s="16">
        <v>0</v>
      </c>
      <c r="L3319" s="16">
        <v>0</v>
      </c>
      <c r="M3319" s="16">
        <v>0</v>
      </c>
      <c r="N3319" s="24">
        <v>0</v>
      </c>
    </row>
    <row r="3320" spans="5:14" ht="25" x14ac:dyDescent="0.3">
      <c r="E3320" s="3" t="s">
        <v>1622</v>
      </c>
      <c r="F3320" s="4"/>
      <c r="G3320" s="5">
        <v>3</v>
      </c>
      <c r="H3320" s="30">
        <v>0</v>
      </c>
      <c r="I3320" s="16">
        <v>0</v>
      </c>
      <c r="J3320" s="14">
        <v>66.666666666666998</v>
      </c>
      <c r="K3320" s="14">
        <v>33.333333333333002</v>
      </c>
      <c r="L3320" s="16">
        <v>0</v>
      </c>
      <c r="M3320" s="16">
        <v>0</v>
      </c>
      <c r="N3320" s="24">
        <v>0</v>
      </c>
    </row>
    <row r="3321" spans="5:14" ht="25" x14ac:dyDescent="0.3">
      <c r="E3321" s="3" t="s">
        <v>1623</v>
      </c>
      <c r="F3321" s="4"/>
      <c r="G3321" s="5">
        <v>23</v>
      </c>
      <c r="H3321" s="27">
        <v>13.04347826087</v>
      </c>
      <c r="I3321" s="14">
        <v>21.739130434783</v>
      </c>
      <c r="J3321" s="14">
        <v>39.130434782609001</v>
      </c>
      <c r="K3321" s="14">
        <v>4.3478260869570002</v>
      </c>
      <c r="L3321" s="14">
        <v>17.391304347826001</v>
      </c>
      <c r="M3321" s="14">
        <v>4.3478260869570002</v>
      </c>
      <c r="N3321" s="24">
        <v>0</v>
      </c>
    </row>
    <row r="3322" spans="5:14" ht="25" x14ac:dyDescent="0.3">
      <c r="E3322" s="3" t="s">
        <v>1624</v>
      </c>
      <c r="F3322" s="4"/>
      <c r="G3322" s="5">
        <v>31</v>
      </c>
      <c r="H3322" s="27">
        <v>9.6774193548389995</v>
      </c>
      <c r="I3322" s="14">
        <v>25.806451612903</v>
      </c>
      <c r="J3322" s="14">
        <v>32.258064516128997</v>
      </c>
      <c r="K3322" s="14">
        <v>19.354838709677001</v>
      </c>
      <c r="L3322" s="14">
        <v>9.6774193548389995</v>
      </c>
      <c r="M3322" s="14">
        <v>3.2258064516129998</v>
      </c>
      <c r="N3322" s="24">
        <v>0</v>
      </c>
    </row>
    <row r="3323" spans="5:14" ht="50" x14ac:dyDescent="0.3">
      <c r="E3323" s="3" t="s">
        <v>1625</v>
      </c>
      <c r="F3323" s="4"/>
      <c r="G3323" s="5">
        <v>12</v>
      </c>
      <c r="H3323" s="30">
        <v>0</v>
      </c>
      <c r="I3323" s="14">
        <v>25</v>
      </c>
      <c r="J3323" s="14">
        <v>33.333333333333002</v>
      </c>
      <c r="K3323" s="14">
        <v>25</v>
      </c>
      <c r="L3323" s="14">
        <v>16.666666666666998</v>
      </c>
      <c r="M3323" s="16">
        <v>0</v>
      </c>
      <c r="N3323" s="24">
        <v>0</v>
      </c>
    </row>
    <row r="3324" spans="5:14" ht="50" x14ac:dyDescent="0.3">
      <c r="E3324" s="3" t="s">
        <v>1626</v>
      </c>
      <c r="F3324" s="4"/>
      <c r="G3324" s="5">
        <v>5</v>
      </c>
      <c r="H3324" s="30">
        <v>0</v>
      </c>
      <c r="I3324" s="16">
        <v>0</v>
      </c>
      <c r="J3324" s="14">
        <v>40</v>
      </c>
      <c r="K3324" s="14">
        <v>20</v>
      </c>
      <c r="L3324" s="14">
        <v>40</v>
      </c>
      <c r="M3324" s="16">
        <v>0</v>
      </c>
      <c r="N3324" s="24">
        <v>0</v>
      </c>
    </row>
    <row r="3325" spans="5:14" ht="25" x14ac:dyDescent="0.3">
      <c r="E3325" s="3" t="s">
        <v>1627</v>
      </c>
      <c r="F3325" s="4"/>
      <c r="G3325" s="5">
        <v>5</v>
      </c>
      <c r="H3325" s="27">
        <v>20</v>
      </c>
      <c r="I3325" s="16">
        <v>0</v>
      </c>
      <c r="J3325" s="14">
        <v>40</v>
      </c>
      <c r="K3325" s="16">
        <v>0</v>
      </c>
      <c r="L3325" s="14">
        <v>40</v>
      </c>
      <c r="M3325" s="16">
        <v>0</v>
      </c>
      <c r="N3325" s="24">
        <v>0</v>
      </c>
    </row>
    <row r="3326" spans="5:14" ht="37.5" x14ac:dyDescent="0.3">
      <c r="E3326" s="3" t="s">
        <v>1628</v>
      </c>
      <c r="F3326" s="4"/>
      <c r="G3326" s="5">
        <v>30</v>
      </c>
      <c r="H3326" s="27">
        <v>10</v>
      </c>
      <c r="I3326" s="14">
        <v>30</v>
      </c>
      <c r="J3326" s="14">
        <v>13.333333333333</v>
      </c>
      <c r="K3326" s="14">
        <v>23.333333333333002</v>
      </c>
      <c r="L3326" s="14">
        <v>20</v>
      </c>
      <c r="M3326" s="14">
        <v>3.333333333333</v>
      </c>
      <c r="N3326" s="24">
        <v>0</v>
      </c>
    </row>
    <row r="3327" spans="5:14" ht="50" x14ac:dyDescent="0.3">
      <c r="E3327" s="3" t="s">
        <v>1629</v>
      </c>
      <c r="F3327" s="4"/>
      <c r="G3327" s="5">
        <v>3</v>
      </c>
      <c r="H3327" s="30">
        <v>0</v>
      </c>
      <c r="I3327" s="14">
        <v>33.333333333333002</v>
      </c>
      <c r="J3327" s="16">
        <v>0</v>
      </c>
      <c r="K3327" s="14">
        <v>33.333333333333002</v>
      </c>
      <c r="L3327" s="14">
        <v>33.333333333333002</v>
      </c>
      <c r="M3327" s="16">
        <v>0</v>
      </c>
      <c r="N3327" s="24">
        <v>0</v>
      </c>
    </row>
    <row r="3328" spans="5:14" ht="25" x14ac:dyDescent="0.3">
      <c r="E3328" s="3" t="s">
        <v>1630</v>
      </c>
      <c r="F3328" s="4"/>
      <c r="G3328" s="5">
        <v>0</v>
      </c>
      <c r="H3328" s="30">
        <v>0</v>
      </c>
      <c r="I3328" s="16">
        <v>0</v>
      </c>
      <c r="J3328" s="16">
        <v>0</v>
      </c>
      <c r="K3328" s="16">
        <v>0</v>
      </c>
      <c r="L3328" s="16">
        <v>0</v>
      </c>
      <c r="M3328" s="16">
        <v>0</v>
      </c>
      <c r="N3328" s="24">
        <v>0</v>
      </c>
    </row>
    <row r="3329" spans="5:14" ht="25" x14ac:dyDescent="0.3">
      <c r="E3329" s="3" t="s">
        <v>1631</v>
      </c>
      <c r="F3329" s="4"/>
      <c r="G3329" s="5">
        <v>5</v>
      </c>
      <c r="H3329" s="30">
        <v>0</v>
      </c>
      <c r="I3329" s="14">
        <v>20</v>
      </c>
      <c r="J3329" s="14">
        <v>60</v>
      </c>
      <c r="K3329" s="14">
        <v>20</v>
      </c>
      <c r="L3329" s="16">
        <v>0</v>
      </c>
      <c r="M3329" s="16">
        <v>0</v>
      </c>
      <c r="N3329" s="24">
        <v>0</v>
      </c>
    </row>
    <row r="3330" spans="5:14" ht="25" x14ac:dyDescent="0.3">
      <c r="E3330" s="3" t="s">
        <v>1632</v>
      </c>
      <c r="F3330" s="4"/>
      <c r="G3330" s="5">
        <v>37</v>
      </c>
      <c r="H3330" s="27">
        <v>10.810810810811001</v>
      </c>
      <c r="I3330" s="14">
        <v>24.324324324323999</v>
      </c>
      <c r="J3330" s="14">
        <v>18.918918918919001</v>
      </c>
      <c r="K3330" s="14">
        <v>21.621621621622001</v>
      </c>
      <c r="L3330" s="14">
        <v>21.621621621622001</v>
      </c>
      <c r="M3330" s="14">
        <v>2.7027027027030002</v>
      </c>
      <c r="N3330" s="24">
        <v>0</v>
      </c>
    </row>
    <row r="3331" spans="5:14" ht="25" x14ac:dyDescent="0.3">
      <c r="E3331" s="3" t="s">
        <v>1633</v>
      </c>
      <c r="F3331" s="4"/>
      <c r="G3331" s="5">
        <v>45</v>
      </c>
      <c r="H3331" s="27">
        <v>6.666666666667</v>
      </c>
      <c r="I3331" s="14">
        <v>20</v>
      </c>
      <c r="J3331" s="14">
        <v>22.222222222222001</v>
      </c>
      <c r="K3331" s="14">
        <v>13.333333333333</v>
      </c>
      <c r="L3331" s="14">
        <v>37.777777777777999</v>
      </c>
      <c r="M3331" s="16">
        <v>0</v>
      </c>
      <c r="N3331" s="24">
        <v>0</v>
      </c>
    </row>
    <row r="3332" spans="5:14" ht="50" x14ac:dyDescent="0.3">
      <c r="E3332" s="3" t="s">
        <v>1634</v>
      </c>
      <c r="F3332" s="4"/>
      <c r="G3332" s="5">
        <v>23</v>
      </c>
      <c r="H3332" s="27">
        <v>13.04347826087</v>
      </c>
      <c r="I3332" s="14">
        <v>39.130434782609001</v>
      </c>
      <c r="J3332" s="14">
        <v>13.04347826087</v>
      </c>
      <c r="K3332" s="14">
        <v>8.6956521739130004</v>
      </c>
      <c r="L3332" s="14">
        <v>13.04347826087</v>
      </c>
      <c r="M3332" s="14">
        <v>4.3478260869570002</v>
      </c>
      <c r="N3332" s="23">
        <v>8.6956521739130004</v>
      </c>
    </row>
    <row r="3333" spans="5:14" ht="50" x14ac:dyDescent="0.3">
      <c r="E3333" s="3" t="s">
        <v>1635</v>
      </c>
      <c r="F3333" s="4"/>
      <c r="G3333" s="5">
        <v>13</v>
      </c>
      <c r="H3333" s="27">
        <v>23.076923076922998</v>
      </c>
      <c r="I3333" s="14">
        <v>53.846153846154003</v>
      </c>
      <c r="J3333" s="16">
        <v>0</v>
      </c>
      <c r="K3333" s="16">
        <v>0</v>
      </c>
      <c r="L3333" s="14">
        <v>15.384615384615</v>
      </c>
      <c r="M3333" s="16">
        <v>0</v>
      </c>
      <c r="N3333" s="23">
        <v>7.6923076923079998</v>
      </c>
    </row>
    <row r="3334" spans="5:14" ht="25" x14ac:dyDescent="0.3">
      <c r="E3334" s="3" t="s">
        <v>1636</v>
      </c>
      <c r="F3334" s="4"/>
      <c r="G3334" s="5">
        <v>8</v>
      </c>
      <c r="H3334" s="27">
        <v>25</v>
      </c>
      <c r="I3334" s="14">
        <v>12.5</v>
      </c>
      <c r="J3334" s="16">
        <v>0</v>
      </c>
      <c r="K3334" s="14">
        <v>25</v>
      </c>
      <c r="L3334" s="14">
        <v>12.5</v>
      </c>
      <c r="M3334" s="16">
        <v>0</v>
      </c>
      <c r="N3334" s="23">
        <v>25</v>
      </c>
    </row>
    <row r="3335" spans="5:14" ht="37.5" x14ac:dyDescent="0.3">
      <c r="E3335" s="3" t="s">
        <v>1637</v>
      </c>
      <c r="F3335" s="4"/>
      <c r="G3335" s="5">
        <v>52</v>
      </c>
      <c r="H3335" s="27">
        <v>11.538461538462</v>
      </c>
      <c r="I3335" s="14">
        <v>26.923076923077002</v>
      </c>
      <c r="J3335" s="14">
        <v>17.307692307692001</v>
      </c>
      <c r="K3335" s="14">
        <v>11.538461538462</v>
      </c>
      <c r="L3335" s="14">
        <v>23.076923076922998</v>
      </c>
      <c r="M3335" s="14">
        <v>3.8461538461539999</v>
      </c>
      <c r="N3335" s="23">
        <v>5.7692307692310001</v>
      </c>
    </row>
    <row r="3336" spans="5:14" ht="50" x14ac:dyDescent="0.3">
      <c r="E3336" s="3" t="s">
        <v>1638</v>
      </c>
      <c r="F3336" s="4"/>
      <c r="G3336" s="5">
        <v>13</v>
      </c>
      <c r="H3336" s="27">
        <v>7.6923076923079998</v>
      </c>
      <c r="I3336" s="14">
        <v>38.461538461537998</v>
      </c>
      <c r="J3336" s="14">
        <v>7.6923076923079998</v>
      </c>
      <c r="K3336" s="14">
        <v>15.384615384615</v>
      </c>
      <c r="L3336" s="14">
        <v>15.384615384615</v>
      </c>
      <c r="M3336" s="14">
        <v>7.6923076923079998</v>
      </c>
      <c r="N3336" s="23">
        <v>7.6923076923079998</v>
      </c>
    </row>
    <row r="3337" spans="5:14" ht="25" x14ac:dyDescent="0.3">
      <c r="E3337" s="3" t="s">
        <v>1639</v>
      </c>
      <c r="F3337" s="4"/>
      <c r="G3337" s="5">
        <v>4</v>
      </c>
      <c r="H3337" s="30">
        <v>0</v>
      </c>
      <c r="I3337" s="16">
        <v>0</v>
      </c>
      <c r="J3337" s="16">
        <v>0</v>
      </c>
      <c r="K3337" s="14">
        <v>25</v>
      </c>
      <c r="L3337" s="14">
        <v>50</v>
      </c>
      <c r="M3337" s="16">
        <v>0</v>
      </c>
      <c r="N3337" s="23">
        <v>25</v>
      </c>
    </row>
    <row r="3338" spans="5:14" ht="25" x14ac:dyDescent="0.3">
      <c r="E3338" s="3" t="s">
        <v>1640</v>
      </c>
      <c r="F3338" s="4"/>
      <c r="G3338" s="5">
        <v>15</v>
      </c>
      <c r="H3338" s="27">
        <v>13.333333333333</v>
      </c>
      <c r="I3338" s="14">
        <v>6.666666666667</v>
      </c>
      <c r="J3338" s="14">
        <v>20</v>
      </c>
      <c r="K3338" s="14">
        <v>6.666666666667</v>
      </c>
      <c r="L3338" s="14">
        <v>33.333333333333002</v>
      </c>
      <c r="M3338" s="16">
        <v>0</v>
      </c>
      <c r="N3338" s="23">
        <v>20</v>
      </c>
    </row>
    <row r="3339" spans="5:14" ht="25" x14ac:dyDescent="0.3">
      <c r="E3339" s="3" t="s">
        <v>1641</v>
      </c>
      <c r="F3339" s="4"/>
      <c r="G3339" s="5">
        <v>72</v>
      </c>
      <c r="H3339" s="27">
        <v>13.888888888888999</v>
      </c>
      <c r="I3339" s="14">
        <v>29.166666666666998</v>
      </c>
      <c r="J3339" s="14">
        <v>18.055555555556001</v>
      </c>
      <c r="K3339" s="14">
        <v>11.111111111111001</v>
      </c>
      <c r="L3339" s="14">
        <v>19.444444444443999</v>
      </c>
      <c r="M3339" s="14">
        <v>2.7777777777780002</v>
      </c>
      <c r="N3339" s="23">
        <v>5.5555555555560003</v>
      </c>
    </row>
    <row r="3340" spans="5:14" ht="25" x14ac:dyDescent="0.3">
      <c r="E3340" s="3" t="s">
        <v>1642</v>
      </c>
      <c r="F3340" s="4"/>
      <c r="G3340" s="5">
        <v>55</v>
      </c>
      <c r="H3340" s="27">
        <v>7.2727272727269998</v>
      </c>
      <c r="I3340" s="14">
        <v>20</v>
      </c>
      <c r="J3340" s="14">
        <v>38.181818181818002</v>
      </c>
      <c r="K3340" s="14">
        <v>10.909090909091001</v>
      </c>
      <c r="L3340" s="14">
        <v>16.363636363636001</v>
      </c>
      <c r="M3340" s="14">
        <v>3.636363636364</v>
      </c>
      <c r="N3340" s="23">
        <v>3.636363636364</v>
      </c>
    </row>
    <row r="3341" spans="5:14" ht="50" x14ac:dyDescent="0.3">
      <c r="E3341" s="3" t="s">
        <v>1643</v>
      </c>
      <c r="F3341" s="4"/>
      <c r="G3341" s="5">
        <v>11</v>
      </c>
      <c r="H3341" s="27">
        <v>18.181818181817999</v>
      </c>
      <c r="I3341" s="14">
        <v>45.454545454544999</v>
      </c>
      <c r="J3341" s="14">
        <v>9.0909090909089993</v>
      </c>
      <c r="K3341" s="16">
        <v>0</v>
      </c>
      <c r="L3341" s="14">
        <v>18.181818181817999</v>
      </c>
      <c r="M3341" s="14">
        <v>9.0909090909089993</v>
      </c>
      <c r="N3341" s="24">
        <v>0</v>
      </c>
    </row>
    <row r="3342" spans="5:14" ht="50" x14ac:dyDescent="0.3">
      <c r="E3342" s="3" t="s">
        <v>1644</v>
      </c>
      <c r="F3342" s="4"/>
      <c r="G3342" s="5">
        <v>5</v>
      </c>
      <c r="H3342" s="30">
        <v>0</v>
      </c>
      <c r="I3342" s="14">
        <v>20</v>
      </c>
      <c r="J3342" s="14">
        <v>40</v>
      </c>
      <c r="K3342" s="16">
        <v>0</v>
      </c>
      <c r="L3342" s="16">
        <v>0</v>
      </c>
      <c r="M3342" s="14">
        <v>40</v>
      </c>
      <c r="N3342" s="24">
        <v>0</v>
      </c>
    </row>
    <row r="3343" spans="5:14" ht="25" x14ac:dyDescent="0.3">
      <c r="E3343" s="3" t="s">
        <v>1645</v>
      </c>
      <c r="F3343" s="4"/>
      <c r="G3343" s="5">
        <v>5</v>
      </c>
      <c r="H3343" s="27">
        <v>20</v>
      </c>
      <c r="I3343" s="14">
        <v>40</v>
      </c>
      <c r="J3343" s="14">
        <v>20</v>
      </c>
      <c r="K3343" s="16">
        <v>0</v>
      </c>
      <c r="L3343" s="14">
        <v>20</v>
      </c>
      <c r="M3343" s="16">
        <v>0</v>
      </c>
      <c r="N3343" s="24">
        <v>0</v>
      </c>
    </row>
    <row r="3344" spans="5:14" ht="37.5" x14ac:dyDescent="0.3">
      <c r="E3344" s="3" t="s">
        <v>1646</v>
      </c>
      <c r="F3344" s="4"/>
      <c r="G3344" s="5">
        <v>37</v>
      </c>
      <c r="H3344" s="27">
        <v>18.918918918919001</v>
      </c>
      <c r="I3344" s="14">
        <v>24.324324324323999</v>
      </c>
      <c r="J3344" s="14">
        <v>27.027027027027</v>
      </c>
      <c r="K3344" s="14">
        <v>13.513513513514001</v>
      </c>
      <c r="L3344" s="14">
        <v>8.1081081081080004</v>
      </c>
      <c r="M3344" s="14">
        <v>8.1081081081080004</v>
      </c>
      <c r="N3344" s="24">
        <v>0</v>
      </c>
    </row>
    <row r="3345" spans="5:14" ht="50" x14ac:dyDescent="0.3">
      <c r="E3345" s="3" t="s">
        <v>1647</v>
      </c>
      <c r="F3345" s="4"/>
      <c r="G3345" s="5">
        <v>9</v>
      </c>
      <c r="H3345" s="27">
        <v>11.111111111111001</v>
      </c>
      <c r="I3345" s="14">
        <v>11.111111111111001</v>
      </c>
      <c r="J3345" s="14">
        <v>44.444444444444002</v>
      </c>
      <c r="K3345" s="14">
        <v>11.111111111111001</v>
      </c>
      <c r="L3345" s="14">
        <v>11.111111111111001</v>
      </c>
      <c r="M3345" s="16">
        <v>0</v>
      </c>
      <c r="N3345" s="23">
        <v>11.111111111111001</v>
      </c>
    </row>
    <row r="3346" spans="5:14" ht="25" x14ac:dyDescent="0.3">
      <c r="E3346" s="3" t="s">
        <v>1648</v>
      </c>
      <c r="F3346" s="4"/>
      <c r="G3346" s="5">
        <v>6</v>
      </c>
      <c r="H3346" s="30">
        <v>0</v>
      </c>
      <c r="I3346" s="14">
        <v>50</v>
      </c>
      <c r="J3346" s="14">
        <v>33.333333333333002</v>
      </c>
      <c r="K3346" s="16">
        <v>0</v>
      </c>
      <c r="L3346" s="16">
        <v>0</v>
      </c>
      <c r="M3346" s="14">
        <v>16.666666666666998</v>
      </c>
      <c r="N3346" s="24">
        <v>0</v>
      </c>
    </row>
    <row r="3347" spans="5:14" ht="25" x14ac:dyDescent="0.3">
      <c r="E3347" s="3" t="s">
        <v>1649</v>
      </c>
      <c r="F3347" s="4"/>
      <c r="G3347" s="5">
        <v>12</v>
      </c>
      <c r="H3347" s="30">
        <v>0</v>
      </c>
      <c r="I3347" s="14">
        <v>16.666666666666998</v>
      </c>
      <c r="J3347" s="14">
        <v>33.333333333333002</v>
      </c>
      <c r="K3347" s="14">
        <v>25</v>
      </c>
      <c r="L3347" s="14">
        <v>16.666666666666998</v>
      </c>
      <c r="M3347" s="14">
        <v>8.333333333333</v>
      </c>
      <c r="N3347" s="24">
        <v>0</v>
      </c>
    </row>
    <row r="3348" spans="5:14" ht="25" x14ac:dyDescent="0.3">
      <c r="E3348" s="3" t="s">
        <v>1650</v>
      </c>
      <c r="F3348" s="4"/>
      <c r="G3348" s="5">
        <v>52</v>
      </c>
      <c r="H3348" s="27">
        <v>13.461538461538</v>
      </c>
      <c r="I3348" s="14">
        <v>25</v>
      </c>
      <c r="J3348" s="14">
        <v>23.076923076922998</v>
      </c>
      <c r="K3348" s="14">
        <v>11.538461538462</v>
      </c>
      <c r="L3348" s="14">
        <v>11.538461538462</v>
      </c>
      <c r="M3348" s="14">
        <v>13.461538461538</v>
      </c>
      <c r="N3348" s="23">
        <v>1.923076923077</v>
      </c>
    </row>
    <row r="3349" spans="5:14" ht="25" x14ac:dyDescent="0.3">
      <c r="E3349" s="3" t="s">
        <v>1651</v>
      </c>
      <c r="F3349" s="4"/>
      <c r="G3349" s="5">
        <v>30</v>
      </c>
      <c r="H3349" s="27">
        <v>3.333333333333</v>
      </c>
      <c r="I3349" s="14">
        <v>36.666666666666998</v>
      </c>
      <c r="J3349" s="14">
        <v>26.666666666666998</v>
      </c>
      <c r="K3349" s="14">
        <v>13.333333333333</v>
      </c>
      <c r="L3349" s="14">
        <v>10</v>
      </c>
      <c r="M3349" s="14">
        <v>6.666666666667</v>
      </c>
      <c r="N3349" s="23">
        <v>3.333333333333</v>
      </c>
    </row>
    <row r="3350" spans="5:14" ht="50" x14ac:dyDescent="0.3">
      <c r="E3350" s="3" t="s">
        <v>1652</v>
      </c>
      <c r="F3350" s="4"/>
      <c r="G3350" s="5">
        <v>1</v>
      </c>
      <c r="H3350" s="30">
        <v>0</v>
      </c>
      <c r="I3350" s="16">
        <v>0</v>
      </c>
      <c r="J3350" s="16">
        <v>0</v>
      </c>
      <c r="K3350" s="14">
        <v>100</v>
      </c>
      <c r="L3350" s="16">
        <v>0</v>
      </c>
      <c r="M3350" s="16">
        <v>0</v>
      </c>
      <c r="N3350" s="24">
        <v>0</v>
      </c>
    </row>
    <row r="3351" spans="5:14" ht="50" x14ac:dyDescent="0.3">
      <c r="E3351" s="3" t="s">
        <v>1653</v>
      </c>
      <c r="F3351" s="4"/>
      <c r="G3351" s="5">
        <v>4</v>
      </c>
      <c r="H3351" s="30">
        <v>0</v>
      </c>
      <c r="I3351" s="14">
        <v>25</v>
      </c>
      <c r="J3351" s="14">
        <v>75</v>
      </c>
      <c r="K3351" s="16">
        <v>0</v>
      </c>
      <c r="L3351" s="16">
        <v>0</v>
      </c>
      <c r="M3351" s="16">
        <v>0</v>
      </c>
      <c r="N3351" s="24">
        <v>0</v>
      </c>
    </row>
    <row r="3352" spans="5:14" ht="25" x14ac:dyDescent="0.3">
      <c r="E3352" s="3" t="s">
        <v>1654</v>
      </c>
      <c r="F3352" s="4"/>
      <c r="G3352" s="5">
        <v>1</v>
      </c>
      <c r="H3352" s="30">
        <v>0</v>
      </c>
      <c r="I3352" s="16">
        <v>0</v>
      </c>
      <c r="J3352" s="16">
        <v>0</v>
      </c>
      <c r="K3352" s="14">
        <v>100</v>
      </c>
      <c r="L3352" s="16">
        <v>0</v>
      </c>
      <c r="M3352" s="16">
        <v>0</v>
      </c>
      <c r="N3352" s="24">
        <v>0</v>
      </c>
    </row>
    <row r="3353" spans="5:14" ht="37.5" x14ac:dyDescent="0.3">
      <c r="E3353" s="3" t="s">
        <v>1655</v>
      </c>
      <c r="F3353" s="4"/>
      <c r="G3353" s="5">
        <v>7</v>
      </c>
      <c r="H3353" s="27">
        <v>14.285714285714</v>
      </c>
      <c r="I3353" s="14">
        <v>14.285714285714</v>
      </c>
      <c r="J3353" s="14">
        <v>57.142857142856997</v>
      </c>
      <c r="K3353" s="14">
        <v>14.285714285714</v>
      </c>
      <c r="L3353" s="16">
        <v>0</v>
      </c>
      <c r="M3353" s="16">
        <v>0</v>
      </c>
      <c r="N3353" s="24">
        <v>0</v>
      </c>
    </row>
    <row r="3354" spans="5:14" ht="50" x14ac:dyDescent="0.3">
      <c r="E3354" s="3" t="s">
        <v>1656</v>
      </c>
      <c r="F3354" s="4"/>
      <c r="G3354" s="5">
        <v>2</v>
      </c>
      <c r="H3354" s="30">
        <v>0</v>
      </c>
      <c r="I3354" s="16">
        <v>0</v>
      </c>
      <c r="J3354" s="14">
        <v>100</v>
      </c>
      <c r="K3354" s="16">
        <v>0</v>
      </c>
      <c r="L3354" s="16">
        <v>0</v>
      </c>
      <c r="M3354" s="16">
        <v>0</v>
      </c>
      <c r="N3354" s="24">
        <v>0</v>
      </c>
    </row>
    <row r="3355" spans="5:14" ht="25" x14ac:dyDescent="0.3">
      <c r="E3355" s="3" t="s">
        <v>1657</v>
      </c>
      <c r="F3355" s="4"/>
      <c r="G3355" s="5">
        <v>1</v>
      </c>
      <c r="H3355" s="30">
        <v>0</v>
      </c>
      <c r="I3355" s="16">
        <v>0</v>
      </c>
      <c r="J3355" s="14">
        <v>100</v>
      </c>
      <c r="K3355" s="16">
        <v>0</v>
      </c>
      <c r="L3355" s="16">
        <v>0</v>
      </c>
      <c r="M3355" s="16">
        <v>0</v>
      </c>
      <c r="N3355" s="24">
        <v>0</v>
      </c>
    </row>
    <row r="3356" spans="5:14" ht="25" x14ac:dyDescent="0.3">
      <c r="E3356" s="3" t="s">
        <v>1658</v>
      </c>
      <c r="F3356" s="4"/>
      <c r="G3356" s="5">
        <v>1</v>
      </c>
      <c r="H3356" s="30">
        <v>0</v>
      </c>
      <c r="I3356" s="14">
        <v>100</v>
      </c>
      <c r="J3356" s="16">
        <v>0</v>
      </c>
      <c r="K3356" s="16">
        <v>0</v>
      </c>
      <c r="L3356" s="16">
        <v>0</v>
      </c>
      <c r="M3356" s="16">
        <v>0</v>
      </c>
      <c r="N3356" s="24">
        <v>0</v>
      </c>
    </row>
    <row r="3357" spans="5:14" ht="25" x14ac:dyDescent="0.3">
      <c r="E3357" s="3" t="s">
        <v>1659</v>
      </c>
      <c r="F3357" s="4"/>
      <c r="G3357" s="5">
        <v>11</v>
      </c>
      <c r="H3357" s="27">
        <v>9.0909090909089993</v>
      </c>
      <c r="I3357" s="14">
        <v>27.272727272727</v>
      </c>
      <c r="J3357" s="14">
        <v>54.545454545455001</v>
      </c>
      <c r="K3357" s="14">
        <v>9.0909090909089993</v>
      </c>
      <c r="L3357" s="16">
        <v>0</v>
      </c>
      <c r="M3357" s="16">
        <v>0</v>
      </c>
      <c r="N3357" s="24">
        <v>0</v>
      </c>
    </row>
    <row r="3358" spans="5:14" ht="25" x14ac:dyDescent="0.3">
      <c r="E3358" s="3" t="s">
        <v>1660</v>
      </c>
      <c r="F3358" s="4"/>
      <c r="G3358" s="5">
        <v>6</v>
      </c>
      <c r="H3358" s="27">
        <v>33.333333333333002</v>
      </c>
      <c r="I3358" s="16">
        <v>0</v>
      </c>
      <c r="J3358" s="14">
        <v>50</v>
      </c>
      <c r="K3358" s="14">
        <v>16.666666666666998</v>
      </c>
      <c r="L3358" s="16">
        <v>0</v>
      </c>
      <c r="M3358" s="16">
        <v>0</v>
      </c>
      <c r="N3358" s="24">
        <v>0</v>
      </c>
    </row>
    <row r="3359" spans="5:14" ht="50" x14ac:dyDescent="0.3">
      <c r="E3359" s="3" t="s">
        <v>1661</v>
      </c>
      <c r="F3359" s="4"/>
      <c r="G3359" s="5">
        <v>0</v>
      </c>
      <c r="H3359" s="30">
        <v>0</v>
      </c>
      <c r="I3359" s="16">
        <v>0</v>
      </c>
      <c r="J3359" s="16">
        <v>0</v>
      </c>
      <c r="K3359" s="16">
        <v>0</v>
      </c>
      <c r="L3359" s="16">
        <v>0</v>
      </c>
      <c r="M3359" s="16">
        <v>0</v>
      </c>
      <c r="N3359" s="24">
        <v>0</v>
      </c>
    </row>
    <row r="3360" spans="5:14" ht="50" x14ac:dyDescent="0.3">
      <c r="E3360" s="3" t="s">
        <v>1662</v>
      </c>
      <c r="F3360" s="4"/>
      <c r="G3360" s="5">
        <v>0</v>
      </c>
      <c r="H3360" s="30">
        <v>0</v>
      </c>
      <c r="I3360" s="16">
        <v>0</v>
      </c>
      <c r="J3360" s="16">
        <v>0</v>
      </c>
      <c r="K3360" s="16">
        <v>0</v>
      </c>
      <c r="L3360" s="16">
        <v>0</v>
      </c>
      <c r="M3360" s="16">
        <v>0</v>
      </c>
      <c r="N3360" s="24">
        <v>0</v>
      </c>
    </row>
    <row r="3361" spans="5:14" ht="25" x14ac:dyDescent="0.3">
      <c r="E3361" s="3" t="s">
        <v>1663</v>
      </c>
      <c r="F3361" s="4"/>
      <c r="G3361" s="5">
        <v>1</v>
      </c>
      <c r="H3361" s="30">
        <v>0</v>
      </c>
      <c r="I3361" s="14">
        <v>100</v>
      </c>
      <c r="J3361" s="16">
        <v>0</v>
      </c>
      <c r="K3361" s="16">
        <v>0</v>
      </c>
      <c r="L3361" s="16">
        <v>0</v>
      </c>
      <c r="M3361" s="16">
        <v>0</v>
      </c>
      <c r="N3361" s="24">
        <v>0</v>
      </c>
    </row>
    <row r="3362" spans="5:14" ht="37.5" x14ac:dyDescent="0.3">
      <c r="E3362" s="3" t="s">
        <v>1664</v>
      </c>
      <c r="F3362" s="4"/>
      <c r="G3362" s="5">
        <v>3</v>
      </c>
      <c r="H3362" s="27">
        <v>33.333333333333002</v>
      </c>
      <c r="I3362" s="14">
        <v>66.666666666666998</v>
      </c>
      <c r="J3362" s="16">
        <v>0</v>
      </c>
      <c r="K3362" s="16">
        <v>0</v>
      </c>
      <c r="L3362" s="16">
        <v>0</v>
      </c>
      <c r="M3362" s="16">
        <v>0</v>
      </c>
      <c r="N3362" s="24">
        <v>0</v>
      </c>
    </row>
    <row r="3363" spans="5:14" ht="50" x14ac:dyDescent="0.3">
      <c r="E3363" s="3" t="s">
        <v>1665</v>
      </c>
      <c r="F3363" s="4"/>
      <c r="G3363" s="5">
        <v>0</v>
      </c>
      <c r="H3363" s="30">
        <v>0</v>
      </c>
      <c r="I3363" s="16">
        <v>0</v>
      </c>
      <c r="J3363" s="16">
        <v>0</v>
      </c>
      <c r="K3363" s="16">
        <v>0</v>
      </c>
      <c r="L3363" s="16">
        <v>0</v>
      </c>
      <c r="M3363" s="16">
        <v>0</v>
      </c>
      <c r="N3363" s="24">
        <v>0</v>
      </c>
    </row>
    <row r="3364" spans="5:14" ht="25" x14ac:dyDescent="0.3">
      <c r="E3364" s="3" t="s">
        <v>1666</v>
      </c>
      <c r="F3364" s="4"/>
      <c r="G3364" s="5">
        <v>0</v>
      </c>
      <c r="H3364" s="30">
        <v>0</v>
      </c>
      <c r="I3364" s="16">
        <v>0</v>
      </c>
      <c r="J3364" s="16">
        <v>0</v>
      </c>
      <c r="K3364" s="16">
        <v>0</v>
      </c>
      <c r="L3364" s="16">
        <v>0</v>
      </c>
      <c r="M3364" s="16">
        <v>0</v>
      </c>
      <c r="N3364" s="24">
        <v>0</v>
      </c>
    </row>
    <row r="3365" spans="5:14" ht="25" x14ac:dyDescent="0.3">
      <c r="E3365" s="3" t="s">
        <v>1667</v>
      </c>
      <c r="F3365" s="4"/>
      <c r="G3365" s="5">
        <v>0</v>
      </c>
      <c r="H3365" s="30">
        <v>0</v>
      </c>
      <c r="I3365" s="16">
        <v>0</v>
      </c>
      <c r="J3365" s="16">
        <v>0</v>
      </c>
      <c r="K3365" s="16">
        <v>0</v>
      </c>
      <c r="L3365" s="16">
        <v>0</v>
      </c>
      <c r="M3365" s="16">
        <v>0</v>
      </c>
      <c r="N3365" s="24">
        <v>0</v>
      </c>
    </row>
    <row r="3366" spans="5:14" ht="25" x14ac:dyDescent="0.3">
      <c r="E3366" s="3" t="s">
        <v>1668</v>
      </c>
      <c r="F3366" s="4"/>
      <c r="G3366" s="5">
        <v>3</v>
      </c>
      <c r="H3366" s="27">
        <v>33.333333333333002</v>
      </c>
      <c r="I3366" s="14">
        <v>66.666666666666998</v>
      </c>
      <c r="J3366" s="16">
        <v>0</v>
      </c>
      <c r="K3366" s="16">
        <v>0</v>
      </c>
      <c r="L3366" s="16">
        <v>0</v>
      </c>
      <c r="M3366" s="16">
        <v>0</v>
      </c>
      <c r="N3366" s="24">
        <v>0</v>
      </c>
    </row>
    <row r="3367" spans="5:14" ht="25" x14ac:dyDescent="0.3">
      <c r="E3367" s="3" t="s">
        <v>1669</v>
      </c>
      <c r="F3367" s="4"/>
      <c r="G3367" s="5">
        <v>1</v>
      </c>
      <c r="H3367" s="30">
        <v>0</v>
      </c>
      <c r="I3367" s="14">
        <v>100</v>
      </c>
      <c r="J3367" s="16">
        <v>0</v>
      </c>
      <c r="K3367" s="16">
        <v>0</v>
      </c>
      <c r="L3367" s="16">
        <v>0</v>
      </c>
      <c r="M3367" s="16">
        <v>0</v>
      </c>
      <c r="N3367" s="24">
        <v>0</v>
      </c>
    </row>
    <row r="3368" spans="5:14" ht="50" x14ac:dyDescent="0.3">
      <c r="E3368" s="3" t="s">
        <v>1670</v>
      </c>
      <c r="F3368" s="4"/>
      <c r="G3368" s="5">
        <v>0</v>
      </c>
      <c r="H3368" s="30">
        <v>0</v>
      </c>
      <c r="I3368" s="16">
        <v>0</v>
      </c>
      <c r="J3368" s="16">
        <v>0</v>
      </c>
      <c r="K3368" s="16">
        <v>0</v>
      </c>
      <c r="L3368" s="16">
        <v>0</v>
      </c>
      <c r="M3368" s="16">
        <v>0</v>
      </c>
      <c r="N3368" s="24">
        <v>0</v>
      </c>
    </row>
    <row r="3369" spans="5:14" ht="50" x14ac:dyDescent="0.3">
      <c r="E3369" s="3" t="s">
        <v>1671</v>
      </c>
      <c r="F3369" s="4"/>
      <c r="G3369" s="5">
        <v>0</v>
      </c>
      <c r="H3369" s="30">
        <v>0</v>
      </c>
      <c r="I3369" s="16">
        <v>0</v>
      </c>
      <c r="J3369" s="16">
        <v>0</v>
      </c>
      <c r="K3369" s="16">
        <v>0</v>
      </c>
      <c r="L3369" s="16">
        <v>0</v>
      </c>
      <c r="M3369" s="16">
        <v>0</v>
      </c>
      <c r="N3369" s="24">
        <v>0</v>
      </c>
    </row>
    <row r="3370" spans="5:14" ht="25" x14ac:dyDescent="0.3">
      <c r="E3370" s="3" t="s">
        <v>1672</v>
      </c>
      <c r="F3370" s="4"/>
      <c r="G3370" s="5">
        <v>0</v>
      </c>
      <c r="H3370" s="30">
        <v>0</v>
      </c>
      <c r="I3370" s="16">
        <v>0</v>
      </c>
      <c r="J3370" s="16">
        <v>0</v>
      </c>
      <c r="K3370" s="16">
        <v>0</v>
      </c>
      <c r="L3370" s="16">
        <v>0</v>
      </c>
      <c r="M3370" s="16">
        <v>0</v>
      </c>
      <c r="N3370" s="24">
        <v>0</v>
      </c>
    </row>
    <row r="3371" spans="5:14" ht="37.5" x14ac:dyDescent="0.3">
      <c r="E3371" s="3" t="s">
        <v>1673</v>
      </c>
      <c r="F3371" s="4"/>
      <c r="G3371" s="5">
        <v>1</v>
      </c>
      <c r="H3371" s="30">
        <v>0</v>
      </c>
      <c r="I3371" s="16">
        <v>0</v>
      </c>
      <c r="J3371" s="16">
        <v>0</v>
      </c>
      <c r="K3371" s="16">
        <v>0</v>
      </c>
      <c r="L3371" s="14">
        <v>100</v>
      </c>
      <c r="M3371" s="16">
        <v>0</v>
      </c>
      <c r="N3371" s="24">
        <v>0</v>
      </c>
    </row>
    <row r="3372" spans="5:14" ht="50" x14ac:dyDescent="0.3">
      <c r="E3372" s="3" t="s">
        <v>1674</v>
      </c>
      <c r="F3372" s="4"/>
      <c r="G3372" s="5">
        <v>0</v>
      </c>
      <c r="H3372" s="30">
        <v>0</v>
      </c>
      <c r="I3372" s="16">
        <v>0</v>
      </c>
      <c r="J3372" s="16">
        <v>0</v>
      </c>
      <c r="K3372" s="16">
        <v>0</v>
      </c>
      <c r="L3372" s="16">
        <v>0</v>
      </c>
      <c r="M3372" s="16">
        <v>0</v>
      </c>
      <c r="N3372" s="24">
        <v>0</v>
      </c>
    </row>
    <row r="3373" spans="5:14" ht="25" x14ac:dyDescent="0.3">
      <c r="E3373" s="3" t="s">
        <v>1675</v>
      </c>
      <c r="F3373" s="4"/>
      <c r="G3373" s="5">
        <v>0</v>
      </c>
      <c r="H3373" s="30">
        <v>0</v>
      </c>
      <c r="I3373" s="16">
        <v>0</v>
      </c>
      <c r="J3373" s="16">
        <v>0</v>
      </c>
      <c r="K3373" s="16">
        <v>0</v>
      </c>
      <c r="L3373" s="16">
        <v>0</v>
      </c>
      <c r="M3373" s="16">
        <v>0</v>
      </c>
      <c r="N3373" s="24">
        <v>0</v>
      </c>
    </row>
    <row r="3374" spans="5:14" ht="25" x14ac:dyDescent="0.3">
      <c r="E3374" s="3" t="s">
        <v>1676</v>
      </c>
      <c r="F3374" s="4"/>
      <c r="G3374" s="5">
        <v>0</v>
      </c>
      <c r="H3374" s="30">
        <v>0</v>
      </c>
      <c r="I3374" s="16">
        <v>0</v>
      </c>
      <c r="J3374" s="16">
        <v>0</v>
      </c>
      <c r="K3374" s="16">
        <v>0</v>
      </c>
      <c r="L3374" s="16">
        <v>0</v>
      </c>
      <c r="M3374" s="16">
        <v>0</v>
      </c>
      <c r="N3374" s="24">
        <v>0</v>
      </c>
    </row>
    <row r="3375" spans="5:14" ht="25" x14ac:dyDescent="0.3">
      <c r="E3375" s="3" t="s">
        <v>1677</v>
      </c>
      <c r="F3375" s="4"/>
      <c r="G3375" s="5">
        <v>1</v>
      </c>
      <c r="H3375" s="30">
        <v>0</v>
      </c>
      <c r="I3375" s="16">
        <v>0</v>
      </c>
      <c r="J3375" s="16">
        <v>0</v>
      </c>
      <c r="K3375" s="16">
        <v>0</v>
      </c>
      <c r="L3375" s="14">
        <v>100</v>
      </c>
      <c r="M3375" s="16">
        <v>0</v>
      </c>
      <c r="N3375" s="24">
        <v>0</v>
      </c>
    </row>
    <row r="3376" spans="5:14" ht="25" x14ac:dyDescent="0.3">
      <c r="E3376" s="52" t="s">
        <v>1678</v>
      </c>
      <c r="F3376" s="48"/>
      <c r="G3376" s="49">
        <v>0</v>
      </c>
      <c r="H3376" s="67">
        <v>0</v>
      </c>
      <c r="I3376" s="42">
        <v>0</v>
      </c>
      <c r="J3376" s="42">
        <v>0</v>
      </c>
      <c r="K3376" s="42">
        <v>0</v>
      </c>
      <c r="L3376" s="42">
        <v>0</v>
      </c>
      <c r="M3376" s="42">
        <v>0</v>
      </c>
      <c r="N3376" s="65">
        <v>0</v>
      </c>
    </row>
    <row r="3378" spans="2:12" x14ac:dyDescent="0.3">
      <c r="B3378" s="35" t="str">
        <f xml:space="preserve"> HYPERLINK("#'目次'!B58", "[52]")</f>
        <v>[52]</v>
      </c>
      <c r="C3378" s="25" t="s">
        <v>54</v>
      </c>
    </row>
    <row r="3381" spans="2:12" x14ac:dyDescent="0.3">
      <c r="C3381" s="25" t="s">
        <v>1462</v>
      </c>
    </row>
    <row r="3382" spans="2:12" ht="37.5" x14ac:dyDescent="0.3">
      <c r="E3382" s="95"/>
      <c r="F3382" s="96"/>
      <c r="G3382" s="37" t="s">
        <v>16</v>
      </c>
      <c r="H3382" s="41" t="s">
        <v>55</v>
      </c>
      <c r="I3382" s="18" t="s">
        <v>56</v>
      </c>
      <c r="J3382" s="18" t="s">
        <v>57</v>
      </c>
      <c r="K3382" s="18" t="s">
        <v>58</v>
      </c>
      <c r="L3382" s="34" t="s">
        <v>59</v>
      </c>
    </row>
    <row r="3383" spans="2:12" x14ac:dyDescent="0.3">
      <c r="E3383" s="97"/>
      <c r="F3383" s="98"/>
      <c r="G3383" s="40"/>
      <c r="H3383" s="36"/>
      <c r="I3383" s="19"/>
      <c r="J3383" s="19"/>
      <c r="K3383" s="19"/>
      <c r="L3383" s="39"/>
    </row>
    <row r="3384" spans="2:12" x14ac:dyDescent="0.3">
      <c r="E3384" s="54" t="s">
        <v>16</v>
      </c>
      <c r="F3384" s="50"/>
      <c r="G3384" s="38">
        <v>55336</v>
      </c>
      <c r="H3384" s="26">
        <v>8.8658377909499997</v>
      </c>
      <c r="I3384" s="26">
        <v>44.387017493133001</v>
      </c>
      <c r="J3384" s="26">
        <v>31.339453520311999</v>
      </c>
      <c r="K3384" s="26">
        <v>11.094043660545999</v>
      </c>
      <c r="L3384" s="60">
        <v>4.3136475350590002</v>
      </c>
    </row>
    <row r="3385" spans="2:12" ht="50" x14ac:dyDescent="0.3">
      <c r="E3385" s="3" t="s">
        <v>1463</v>
      </c>
      <c r="F3385" s="4"/>
      <c r="G3385" s="29">
        <v>22</v>
      </c>
      <c r="H3385" s="55">
        <v>4.5454545454549997</v>
      </c>
      <c r="I3385" s="22">
        <v>50</v>
      </c>
      <c r="J3385" s="22">
        <v>27.272727272727</v>
      </c>
      <c r="K3385" s="22">
        <v>18.181818181817999</v>
      </c>
      <c r="L3385" s="72">
        <v>0</v>
      </c>
    </row>
    <row r="3386" spans="2:12" ht="50" x14ac:dyDescent="0.3">
      <c r="E3386" s="3" t="s">
        <v>1464</v>
      </c>
      <c r="F3386" s="4"/>
      <c r="G3386" s="5">
        <v>3</v>
      </c>
      <c r="H3386" s="30">
        <v>0</v>
      </c>
      <c r="I3386" s="16">
        <v>0</v>
      </c>
      <c r="J3386" s="14">
        <v>66.666666666666998</v>
      </c>
      <c r="K3386" s="14">
        <v>33.333333333333002</v>
      </c>
      <c r="L3386" s="24">
        <v>0</v>
      </c>
    </row>
    <row r="3387" spans="2:12" ht="25" x14ac:dyDescent="0.3">
      <c r="E3387" s="3" t="s">
        <v>1465</v>
      </c>
      <c r="F3387" s="4"/>
      <c r="G3387" s="5">
        <v>5</v>
      </c>
      <c r="H3387" s="30">
        <v>0</v>
      </c>
      <c r="I3387" s="14">
        <v>60</v>
      </c>
      <c r="J3387" s="16">
        <v>0</v>
      </c>
      <c r="K3387" s="14">
        <v>40</v>
      </c>
      <c r="L3387" s="24">
        <v>0</v>
      </c>
    </row>
    <row r="3388" spans="2:12" ht="37.5" x14ac:dyDescent="0.3">
      <c r="E3388" s="3" t="s">
        <v>1466</v>
      </c>
      <c r="F3388" s="4"/>
      <c r="G3388" s="5">
        <v>71</v>
      </c>
      <c r="H3388" s="27">
        <v>4.2253521126760001</v>
      </c>
      <c r="I3388" s="14">
        <v>50.704225352112999</v>
      </c>
      <c r="J3388" s="14">
        <v>30.985915492958</v>
      </c>
      <c r="K3388" s="14">
        <v>9.8591549295770005</v>
      </c>
      <c r="L3388" s="23">
        <v>4.2253521126760001</v>
      </c>
    </row>
    <row r="3389" spans="2:12" ht="50" x14ac:dyDescent="0.3">
      <c r="E3389" s="3" t="s">
        <v>1467</v>
      </c>
      <c r="F3389" s="4"/>
      <c r="G3389" s="5">
        <v>10</v>
      </c>
      <c r="H3389" s="27">
        <v>10</v>
      </c>
      <c r="I3389" s="14">
        <v>30</v>
      </c>
      <c r="J3389" s="14">
        <v>30</v>
      </c>
      <c r="K3389" s="14">
        <v>30</v>
      </c>
      <c r="L3389" s="24">
        <v>0</v>
      </c>
    </row>
    <row r="3390" spans="2:12" ht="25" x14ac:dyDescent="0.3">
      <c r="E3390" s="3" t="s">
        <v>1468</v>
      </c>
      <c r="F3390" s="4"/>
      <c r="G3390" s="5">
        <v>3</v>
      </c>
      <c r="H3390" s="30">
        <v>0</v>
      </c>
      <c r="I3390" s="14">
        <v>66.666666666666998</v>
      </c>
      <c r="J3390" s="14">
        <v>33.333333333333002</v>
      </c>
      <c r="K3390" s="16">
        <v>0</v>
      </c>
      <c r="L3390" s="24">
        <v>0</v>
      </c>
    </row>
    <row r="3391" spans="2:12" ht="25" x14ac:dyDescent="0.3">
      <c r="E3391" s="3" t="s">
        <v>1469</v>
      </c>
      <c r="F3391" s="4"/>
      <c r="G3391" s="5">
        <v>10</v>
      </c>
      <c r="H3391" s="30">
        <v>0</v>
      </c>
      <c r="I3391" s="14">
        <v>40</v>
      </c>
      <c r="J3391" s="14">
        <v>40</v>
      </c>
      <c r="K3391" s="14">
        <v>20</v>
      </c>
      <c r="L3391" s="24">
        <v>0</v>
      </c>
    </row>
    <row r="3392" spans="2:12" ht="25" x14ac:dyDescent="0.3">
      <c r="E3392" s="3" t="s">
        <v>1470</v>
      </c>
      <c r="F3392" s="4"/>
      <c r="G3392" s="5">
        <v>90</v>
      </c>
      <c r="H3392" s="27">
        <v>4.4444444444439997</v>
      </c>
      <c r="I3392" s="14">
        <v>50</v>
      </c>
      <c r="J3392" s="14">
        <v>30</v>
      </c>
      <c r="K3392" s="14">
        <v>12.222222222221999</v>
      </c>
      <c r="L3392" s="23">
        <v>3.333333333333</v>
      </c>
    </row>
    <row r="3393" spans="5:12" ht="25" x14ac:dyDescent="0.3">
      <c r="E3393" s="3" t="s">
        <v>1471</v>
      </c>
      <c r="F3393" s="4"/>
      <c r="G3393" s="5">
        <v>52</v>
      </c>
      <c r="H3393" s="27">
        <v>11.538461538462</v>
      </c>
      <c r="I3393" s="14">
        <v>48.076923076923002</v>
      </c>
      <c r="J3393" s="14">
        <v>26.923076923077002</v>
      </c>
      <c r="K3393" s="14">
        <v>7.6923076923079998</v>
      </c>
      <c r="L3393" s="23">
        <v>5.7692307692310001</v>
      </c>
    </row>
    <row r="3394" spans="5:12" ht="50" x14ac:dyDescent="0.3">
      <c r="E3394" s="3" t="s">
        <v>1472</v>
      </c>
      <c r="F3394" s="4"/>
      <c r="G3394" s="5">
        <v>86</v>
      </c>
      <c r="H3394" s="27">
        <v>8.1395348837209998</v>
      </c>
      <c r="I3394" s="14">
        <v>47.674418604651002</v>
      </c>
      <c r="J3394" s="14">
        <v>29.069767441860002</v>
      </c>
      <c r="K3394" s="14">
        <v>13.953488372093</v>
      </c>
      <c r="L3394" s="23">
        <v>1.1627906976739999</v>
      </c>
    </row>
    <row r="3395" spans="5:12" ht="50" x14ac:dyDescent="0.3">
      <c r="E3395" s="3" t="s">
        <v>1473</v>
      </c>
      <c r="F3395" s="4"/>
      <c r="G3395" s="5">
        <v>20</v>
      </c>
      <c r="H3395" s="27">
        <v>10</v>
      </c>
      <c r="I3395" s="14">
        <v>30</v>
      </c>
      <c r="J3395" s="14">
        <v>35</v>
      </c>
      <c r="K3395" s="14">
        <v>25</v>
      </c>
      <c r="L3395" s="24">
        <v>0</v>
      </c>
    </row>
    <row r="3396" spans="5:12" ht="25" x14ac:dyDescent="0.3">
      <c r="E3396" s="3" t="s">
        <v>1474</v>
      </c>
      <c r="F3396" s="4"/>
      <c r="G3396" s="5">
        <v>32</v>
      </c>
      <c r="H3396" s="27">
        <v>9.375</v>
      </c>
      <c r="I3396" s="14">
        <v>37.5</v>
      </c>
      <c r="J3396" s="14">
        <v>37.5</v>
      </c>
      <c r="K3396" s="14">
        <v>9.375</v>
      </c>
      <c r="L3396" s="23">
        <v>6.25</v>
      </c>
    </row>
    <row r="3397" spans="5:12" ht="37.5" x14ac:dyDescent="0.3">
      <c r="E3397" s="3" t="s">
        <v>1475</v>
      </c>
      <c r="F3397" s="4"/>
      <c r="G3397" s="5">
        <v>484</v>
      </c>
      <c r="H3397" s="27">
        <v>7.851239669421</v>
      </c>
      <c r="I3397" s="14">
        <v>43.595041322314003</v>
      </c>
      <c r="J3397" s="14">
        <v>34.090909090909001</v>
      </c>
      <c r="K3397" s="14">
        <v>13.223140495868</v>
      </c>
      <c r="L3397" s="23">
        <v>1.239669421488</v>
      </c>
    </row>
    <row r="3398" spans="5:12" ht="50" x14ac:dyDescent="0.3">
      <c r="E3398" s="3" t="s">
        <v>1476</v>
      </c>
      <c r="F3398" s="4"/>
      <c r="G3398" s="5">
        <v>133</v>
      </c>
      <c r="H3398" s="27">
        <v>6.0150375939850003</v>
      </c>
      <c r="I3398" s="14">
        <v>53.383458646617001</v>
      </c>
      <c r="J3398" s="14">
        <v>30.075187969925</v>
      </c>
      <c r="K3398" s="14">
        <v>8.2706766917289993</v>
      </c>
      <c r="L3398" s="23">
        <v>2.255639097744</v>
      </c>
    </row>
    <row r="3399" spans="5:12" ht="25" x14ac:dyDescent="0.3">
      <c r="E3399" s="3" t="s">
        <v>1477</v>
      </c>
      <c r="F3399" s="4"/>
      <c r="G3399" s="5">
        <v>28</v>
      </c>
      <c r="H3399" s="27">
        <v>17.857142857143</v>
      </c>
      <c r="I3399" s="14">
        <v>46.428571428570997</v>
      </c>
      <c r="J3399" s="14">
        <v>28.571428571428999</v>
      </c>
      <c r="K3399" s="14">
        <v>3.5714285714290002</v>
      </c>
      <c r="L3399" s="23">
        <v>3.5714285714290002</v>
      </c>
    </row>
    <row r="3400" spans="5:12" ht="25" x14ac:dyDescent="0.3">
      <c r="E3400" s="3" t="s">
        <v>1478</v>
      </c>
      <c r="F3400" s="4"/>
      <c r="G3400" s="5">
        <v>31</v>
      </c>
      <c r="H3400" s="27">
        <v>12.903225806451999</v>
      </c>
      <c r="I3400" s="14">
        <v>51.612903225806001</v>
      </c>
      <c r="J3400" s="14">
        <v>25.806451612903</v>
      </c>
      <c r="K3400" s="14">
        <v>9.6774193548389995</v>
      </c>
      <c r="L3400" s="24">
        <v>0</v>
      </c>
    </row>
    <row r="3401" spans="5:12" ht="25" x14ac:dyDescent="0.3">
      <c r="E3401" s="3" t="s">
        <v>1479</v>
      </c>
      <c r="F3401" s="4"/>
      <c r="G3401" s="5">
        <v>599</v>
      </c>
      <c r="H3401" s="27">
        <v>8.0133555926539994</v>
      </c>
      <c r="I3401" s="14">
        <v>45.075125208681001</v>
      </c>
      <c r="J3401" s="14">
        <v>33.055091819699001</v>
      </c>
      <c r="K3401" s="14">
        <v>12.186978297162</v>
      </c>
      <c r="L3401" s="23">
        <v>1.6694490818029999</v>
      </c>
    </row>
    <row r="3402" spans="5:12" ht="25" x14ac:dyDescent="0.3">
      <c r="E3402" s="3" t="s">
        <v>1480</v>
      </c>
      <c r="F3402" s="4"/>
      <c r="G3402" s="5">
        <v>470</v>
      </c>
      <c r="H3402" s="27">
        <v>11.914893617021001</v>
      </c>
      <c r="I3402" s="14">
        <v>51.063829787233999</v>
      </c>
      <c r="J3402" s="14">
        <v>23.191489361702001</v>
      </c>
      <c r="K3402" s="14">
        <v>8.7234042553190001</v>
      </c>
      <c r="L3402" s="23">
        <v>5.1063829787230004</v>
      </c>
    </row>
    <row r="3403" spans="5:12" ht="50" x14ac:dyDescent="0.3">
      <c r="E3403" s="3" t="s">
        <v>1481</v>
      </c>
      <c r="F3403" s="4"/>
      <c r="G3403" s="5">
        <v>216</v>
      </c>
      <c r="H3403" s="27">
        <v>7.4074074074069998</v>
      </c>
      <c r="I3403" s="14">
        <v>36.111111111111001</v>
      </c>
      <c r="J3403" s="14">
        <v>33.796296296295999</v>
      </c>
      <c r="K3403" s="14">
        <v>20.370370370370001</v>
      </c>
      <c r="L3403" s="23">
        <v>2.3148148148150001</v>
      </c>
    </row>
    <row r="3404" spans="5:12" ht="50" x14ac:dyDescent="0.3">
      <c r="E3404" s="3" t="s">
        <v>1482</v>
      </c>
      <c r="F3404" s="4"/>
      <c r="G3404" s="5">
        <v>62</v>
      </c>
      <c r="H3404" s="27">
        <v>4.8387096774189997</v>
      </c>
      <c r="I3404" s="14">
        <v>37.096774193548001</v>
      </c>
      <c r="J3404" s="14">
        <v>30.645161290322999</v>
      </c>
      <c r="K3404" s="14">
        <v>27.419354838709999</v>
      </c>
      <c r="L3404" s="24">
        <v>0</v>
      </c>
    </row>
    <row r="3405" spans="5:12" ht="25" x14ac:dyDescent="0.3">
      <c r="E3405" s="3" t="s">
        <v>1483</v>
      </c>
      <c r="F3405" s="4"/>
      <c r="G3405" s="5">
        <v>37</v>
      </c>
      <c r="H3405" s="27">
        <v>5.4054054054050003</v>
      </c>
      <c r="I3405" s="14">
        <v>32.432432432432002</v>
      </c>
      <c r="J3405" s="14">
        <v>40.540540540541002</v>
      </c>
      <c r="K3405" s="14">
        <v>21.621621621622001</v>
      </c>
      <c r="L3405" s="24">
        <v>0</v>
      </c>
    </row>
    <row r="3406" spans="5:12" ht="37.5" x14ac:dyDescent="0.3">
      <c r="E3406" s="3" t="s">
        <v>1484</v>
      </c>
      <c r="F3406" s="4"/>
      <c r="G3406" s="5">
        <v>1766</v>
      </c>
      <c r="H3406" s="27">
        <v>5.3227633069079996</v>
      </c>
      <c r="I3406" s="14">
        <v>44.960362400906</v>
      </c>
      <c r="J3406" s="14">
        <v>34.428086070215002</v>
      </c>
      <c r="K3406" s="14">
        <v>13.250283125708</v>
      </c>
      <c r="L3406" s="23">
        <v>2.038505096263</v>
      </c>
    </row>
    <row r="3407" spans="5:12" ht="50" x14ac:dyDescent="0.3">
      <c r="E3407" s="3" t="s">
        <v>1485</v>
      </c>
      <c r="F3407" s="4"/>
      <c r="G3407" s="5">
        <v>703</v>
      </c>
      <c r="H3407" s="27">
        <v>4.5519203413940001</v>
      </c>
      <c r="I3407" s="14">
        <v>45.519203413939998</v>
      </c>
      <c r="J3407" s="14">
        <v>32.716927453769998</v>
      </c>
      <c r="K3407" s="14">
        <v>14.935988620199</v>
      </c>
      <c r="L3407" s="23">
        <v>2.2759601706970001</v>
      </c>
    </row>
    <row r="3408" spans="5:12" ht="25" x14ac:dyDescent="0.3">
      <c r="E3408" s="3" t="s">
        <v>1486</v>
      </c>
      <c r="F3408" s="4"/>
      <c r="G3408" s="5">
        <v>56</v>
      </c>
      <c r="H3408" s="27">
        <v>7.1428571428570002</v>
      </c>
      <c r="I3408" s="14">
        <v>37.5</v>
      </c>
      <c r="J3408" s="14">
        <v>35.714285714286</v>
      </c>
      <c r="K3408" s="14">
        <v>16.071428571428999</v>
      </c>
      <c r="L3408" s="23">
        <v>3.5714285714290002</v>
      </c>
    </row>
    <row r="3409" spans="5:12" ht="25" x14ac:dyDescent="0.3">
      <c r="E3409" s="3" t="s">
        <v>1487</v>
      </c>
      <c r="F3409" s="4"/>
      <c r="G3409" s="5">
        <v>116</v>
      </c>
      <c r="H3409" s="27">
        <v>6.0344827586210004</v>
      </c>
      <c r="I3409" s="14">
        <v>42.241379310345003</v>
      </c>
      <c r="J3409" s="14">
        <v>35.344827586207003</v>
      </c>
      <c r="K3409" s="14">
        <v>11.206896551724</v>
      </c>
      <c r="L3409" s="23">
        <v>5.1724137931029999</v>
      </c>
    </row>
    <row r="3410" spans="5:12" ht="25" x14ac:dyDescent="0.3">
      <c r="E3410" s="3" t="s">
        <v>1488</v>
      </c>
      <c r="F3410" s="4"/>
      <c r="G3410" s="5">
        <v>2165</v>
      </c>
      <c r="H3410" s="27">
        <v>5.54272517321</v>
      </c>
      <c r="I3410" s="14">
        <v>45.219399538106003</v>
      </c>
      <c r="J3410" s="14">
        <v>33.903002309469002</v>
      </c>
      <c r="K3410" s="14">
        <v>13.071593533487</v>
      </c>
      <c r="L3410" s="23">
        <v>2.263279445727</v>
      </c>
    </row>
    <row r="3411" spans="5:12" ht="25" x14ac:dyDescent="0.3">
      <c r="E3411" s="3" t="s">
        <v>1489</v>
      </c>
      <c r="F3411" s="4"/>
      <c r="G3411" s="5">
        <v>1557</v>
      </c>
      <c r="H3411" s="27">
        <v>13.037893384714</v>
      </c>
      <c r="I3411" s="14">
        <v>50.353243416826999</v>
      </c>
      <c r="J3411" s="14">
        <v>24.85549132948</v>
      </c>
      <c r="K3411" s="14">
        <v>7.321772639692</v>
      </c>
      <c r="L3411" s="23">
        <v>4.4315992292870003</v>
      </c>
    </row>
    <row r="3412" spans="5:12" ht="50" x14ac:dyDescent="0.3">
      <c r="E3412" s="3" t="s">
        <v>1490</v>
      </c>
      <c r="F3412" s="4"/>
      <c r="G3412" s="5">
        <v>462</v>
      </c>
      <c r="H3412" s="27">
        <v>4.1125541125540002</v>
      </c>
      <c r="I3412" s="14">
        <v>34.848484848485</v>
      </c>
      <c r="J3412" s="14">
        <v>38.311688311688002</v>
      </c>
      <c r="K3412" s="14">
        <v>20.12987012987</v>
      </c>
      <c r="L3412" s="23">
        <v>2.5974025974030002</v>
      </c>
    </row>
    <row r="3413" spans="5:12" ht="50" x14ac:dyDescent="0.3">
      <c r="E3413" s="3" t="s">
        <v>1491</v>
      </c>
      <c r="F3413" s="4"/>
      <c r="G3413" s="5">
        <v>172</v>
      </c>
      <c r="H3413" s="27">
        <v>2.3255813953489999</v>
      </c>
      <c r="I3413" s="14">
        <v>44.186046511628</v>
      </c>
      <c r="J3413" s="14">
        <v>32.558139534883999</v>
      </c>
      <c r="K3413" s="14">
        <v>18.023255813953</v>
      </c>
      <c r="L3413" s="23">
        <v>2.9069767441860002</v>
      </c>
    </row>
    <row r="3414" spans="5:12" ht="25" x14ac:dyDescent="0.3">
      <c r="E3414" s="3" t="s">
        <v>1492</v>
      </c>
      <c r="F3414" s="4"/>
      <c r="G3414" s="5">
        <v>87</v>
      </c>
      <c r="H3414" s="27">
        <v>5.7471264367819996</v>
      </c>
      <c r="I3414" s="14">
        <v>39.080459770114999</v>
      </c>
      <c r="J3414" s="14">
        <v>29.885057471263998</v>
      </c>
      <c r="K3414" s="14">
        <v>21.839080459769999</v>
      </c>
      <c r="L3414" s="23">
        <v>3.4482758620689999</v>
      </c>
    </row>
    <row r="3415" spans="5:12" ht="37.5" x14ac:dyDescent="0.3">
      <c r="E3415" s="3" t="s">
        <v>1493</v>
      </c>
      <c r="F3415" s="4"/>
      <c r="G3415" s="5">
        <v>3168</v>
      </c>
      <c r="H3415" s="27">
        <v>4.6085858585860002</v>
      </c>
      <c r="I3415" s="14">
        <v>43.529040404040003</v>
      </c>
      <c r="J3415" s="14">
        <v>35.921717171716999</v>
      </c>
      <c r="K3415" s="14">
        <v>13.320707070707</v>
      </c>
      <c r="L3415" s="23">
        <v>2.6199494949490001</v>
      </c>
    </row>
    <row r="3416" spans="5:12" ht="50" x14ac:dyDescent="0.3">
      <c r="E3416" s="3" t="s">
        <v>1494</v>
      </c>
      <c r="F3416" s="4"/>
      <c r="G3416" s="5">
        <v>1251</v>
      </c>
      <c r="H3416" s="27">
        <v>4.8760991207029996</v>
      </c>
      <c r="I3416" s="14">
        <v>42.525979216627</v>
      </c>
      <c r="J3416" s="14">
        <v>35.171862509992003</v>
      </c>
      <c r="K3416" s="14">
        <v>15.347721822542001</v>
      </c>
      <c r="L3416" s="23">
        <v>2.0783373301360002</v>
      </c>
    </row>
    <row r="3417" spans="5:12" ht="25" x14ac:dyDescent="0.3">
      <c r="E3417" s="3" t="s">
        <v>1495</v>
      </c>
      <c r="F3417" s="4"/>
      <c r="G3417" s="5">
        <v>133</v>
      </c>
      <c r="H3417" s="27">
        <v>5.2631578947369997</v>
      </c>
      <c r="I3417" s="14">
        <v>35.338345864662003</v>
      </c>
      <c r="J3417" s="14">
        <v>37.593984962405997</v>
      </c>
      <c r="K3417" s="14">
        <v>19.548872180450999</v>
      </c>
      <c r="L3417" s="23">
        <v>2.255639097744</v>
      </c>
    </row>
    <row r="3418" spans="5:12" ht="25" x14ac:dyDescent="0.3">
      <c r="E3418" s="3" t="s">
        <v>1496</v>
      </c>
      <c r="F3418" s="4"/>
      <c r="G3418" s="5">
        <v>211</v>
      </c>
      <c r="H3418" s="27">
        <v>7.1090047393360001</v>
      </c>
      <c r="I3418" s="14">
        <v>40.284360189573</v>
      </c>
      <c r="J3418" s="14">
        <v>36.966824644550002</v>
      </c>
      <c r="K3418" s="14">
        <v>12.322274881517</v>
      </c>
      <c r="L3418" s="23">
        <v>3.3175355450240001</v>
      </c>
    </row>
    <row r="3419" spans="5:12" ht="25" x14ac:dyDescent="0.3">
      <c r="E3419" s="3" t="s">
        <v>1497</v>
      </c>
      <c r="F3419" s="4"/>
      <c r="G3419" s="5">
        <v>3916</v>
      </c>
      <c r="H3419" s="27">
        <v>5.0817160367719998</v>
      </c>
      <c r="I3419" s="14">
        <v>43.871297242083998</v>
      </c>
      <c r="J3419" s="14">
        <v>35.163432073544001</v>
      </c>
      <c r="K3419" s="14">
        <v>13.329928498468</v>
      </c>
      <c r="L3419" s="23">
        <v>2.553626149132</v>
      </c>
    </row>
    <row r="3420" spans="5:12" ht="25" x14ac:dyDescent="0.3">
      <c r="E3420" s="3" t="s">
        <v>1498</v>
      </c>
      <c r="F3420" s="4"/>
      <c r="G3420" s="5">
        <v>2631</v>
      </c>
      <c r="H3420" s="27">
        <v>12.580767768909</v>
      </c>
      <c r="I3420" s="14">
        <v>49.182820220448001</v>
      </c>
      <c r="J3420" s="14">
        <v>26.681870011402999</v>
      </c>
      <c r="K3420" s="14">
        <v>6.1953629798560002</v>
      </c>
      <c r="L3420" s="23">
        <v>5.3591790193840003</v>
      </c>
    </row>
    <row r="3421" spans="5:12" ht="50" x14ac:dyDescent="0.3">
      <c r="E3421" s="3" t="s">
        <v>1499</v>
      </c>
      <c r="F3421" s="4"/>
      <c r="G3421" s="5">
        <v>471</v>
      </c>
      <c r="H3421" s="27">
        <v>4.8832271762210002</v>
      </c>
      <c r="I3421" s="14">
        <v>37.579617834395002</v>
      </c>
      <c r="J3421" s="14">
        <v>34.607218683652</v>
      </c>
      <c r="K3421" s="14">
        <v>20.806794055202001</v>
      </c>
      <c r="L3421" s="23">
        <v>2.123142250531</v>
      </c>
    </row>
    <row r="3422" spans="5:12" ht="50" x14ac:dyDescent="0.3">
      <c r="E3422" s="3" t="s">
        <v>1500</v>
      </c>
      <c r="F3422" s="4"/>
      <c r="G3422" s="5">
        <v>108</v>
      </c>
      <c r="H3422" s="27">
        <v>4.6296296296300001</v>
      </c>
      <c r="I3422" s="14">
        <v>43.518518518519002</v>
      </c>
      <c r="J3422" s="14">
        <v>32.407407407407</v>
      </c>
      <c r="K3422" s="14">
        <v>16.666666666666998</v>
      </c>
      <c r="L3422" s="23">
        <v>2.7777777777780002</v>
      </c>
    </row>
    <row r="3423" spans="5:12" ht="25" x14ac:dyDescent="0.3">
      <c r="E3423" s="3" t="s">
        <v>1501</v>
      </c>
      <c r="F3423" s="4"/>
      <c r="G3423" s="5">
        <v>142</v>
      </c>
      <c r="H3423" s="27">
        <v>4.2253521126760001</v>
      </c>
      <c r="I3423" s="14">
        <v>29.577464788732001</v>
      </c>
      <c r="J3423" s="14">
        <v>37.323943661972002</v>
      </c>
      <c r="K3423" s="14">
        <v>21.830985915492999</v>
      </c>
      <c r="L3423" s="23">
        <v>7.0422535211269999</v>
      </c>
    </row>
    <row r="3424" spans="5:12" ht="37.5" x14ac:dyDescent="0.3">
      <c r="E3424" s="3" t="s">
        <v>1502</v>
      </c>
      <c r="F3424" s="4"/>
      <c r="G3424" s="5">
        <v>4324</v>
      </c>
      <c r="H3424" s="27">
        <v>4.0240518038850004</v>
      </c>
      <c r="I3424" s="14">
        <v>39.824236817760998</v>
      </c>
      <c r="J3424" s="14">
        <v>38.644773358001999</v>
      </c>
      <c r="K3424" s="14">
        <v>14.916743755782001</v>
      </c>
      <c r="L3424" s="23">
        <v>2.59019426457</v>
      </c>
    </row>
    <row r="3425" spans="5:12" ht="50" x14ac:dyDescent="0.3">
      <c r="E3425" s="3" t="s">
        <v>1503</v>
      </c>
      <c r="F3425" s="4"/>
      <c r="G3425" s="5">
        <v>1919</v>
      </c>
      <c r="H3425" s="27">
        <v>3.1266284523190002</v>
      </c>
      <c r="I3425" s="14">
        <v>38.144867118291003</v>
      </c>
      <c r="J3425" s="14">
        <v>40.854611776966998</v>
      </c>
      <c r="K3425" s="14">
        <v>15.789473684211</v>
      </c>
      <c r="L3425" s="23">
        <v>2.0844189682129999</v>
      </c>
    </row>
    <row r="3426" spans="5:12" ht="25" x14ac:dyDescent="0.3">
      <c r="E3426" s="3" t="s">
        <v>1504</v>
      </c>
      <c r="F3426" s="4"/>
      <c r="G3426" s="5">
        <v>149</v>
      </c>
      <c r="H3426" s="27">
        <v>2.6845637583889999</v>
      </c>
      <c r="I3426" s="14">
        <v>41.610738255034001</v>
      </c>
      <c r="J3426" s="14">
        <v>36.241610738254998</v>
      </c>
      <c r="K3426" s="14">
        <v>16.107382550335998</v>
      </c>
      <c r="L3426" s="23">
        <v>3.355704697987</v>
      </c>
    </row>
    <row r="3427" spans="5:12" ht="25" x14ac:dyDescent="0.3">
      <c r="E3427" s="3" t="s">
        <v>1505</v>
      </c>
      <c r="F3427" s="4"/>
      <c r="G3427" s="5">
        <v>276</v>
      </c>
      <c r="H3427" s="27">
        <v>5.0724637681160001</v>
      </c>
      <c r="I3427" s="14">
        <v>38.043478260870003</v>
      </c>
      <c r="J3427" s="14">
        <v>37.681159420290001</v>
      </c>
      <c r="K3427" s="14">
        <v>15.942028985506999</v>
      </c>
      <c r="L3427" s="23">
        <v>3.2608695652169999</v>
      </c>
    </row>
    <row r="3428" spans="5:12" ht="25" x14ac:dyDescent="0.3">
      <c r="E3428" s="3" t="s">
        <v>1506</v>
      </c>
      <c r="F3428" s="4"/>
      <c r="G3428" s="5">
        <v>5215</v>
      </c>
      <c r="H3428" s="27">
        <v>4.18024928092</v>
      </c>
      <c r="I3428" s="14">
        <v>40.709491850431</v>
      </c>
      <c r="J3428" s="14">
        <v>38.024928092042003</v>
      </c>
      <c r="K3428" s="14">
        <v>14.304889741130999</v>
      </c>
      <c r="L3428" s="23">
        <v>2.780441035475</v>
      </c>
    </row>
    <row r="3429" spans="5:12" ht="25" x14ac:dyDescent="0.3">
      <c r="E3429" s="3" t="s">
        <v>1507</v>
      </c>
      <c r="F3429" s="4"/>
      <c r="G3429" s="5">
        <v>3224</v>
      </c>
      <c r="H3429" s="27">
        <v>9.8635235732010003</v>
      </c>
      <c r="I3429" s="14">
        <v>48.449131513647998</v>
      </c>
      <c r="J3429" s="14">
        <v>28.753101736973001</v>
      </c>
      <c r="K3429" s="14">
        <v>7.7233250620350002</v>
      </c>
      <c r="L3429" s="23">
        <v>5.2109181141440004</v>
      </c>
    </row>
    <row r="3430" spans="5:12" ht="50" x14ac:dyDescent="0.3">
      <c r="E3430" s="3" t="s">
        <v>1508</v>
      </c>
      <c r="F3430" s="4"/>
      <c r="G3430" s="5">
        <v>255</v>
      </c>
      <c r="H3430" s="27">
        <v>3.5294117647059999</v>
      </c>
      <c r="I3430" s="14">
        <v>28.235294117647001</v>
      </c>
      <c r="J3430" s="14">
        <v>41.960784313725</v>
      </c>
      <c r="K3430" s="14">
        <v>25.098039215686001</v>
      </c>
      <c r="L3430" s="23">
        <v>1.1764705882349999</v>
      </c>
    </row>
    <row r="3431" spans="5:12" ht="50" x14ac:dyDescent="0.3">
      <c r="E3431" s="3" t="s">
        <v>1509</v>
      </c>
      <c r="F3431" s="4"/>
      <c r="G3431" s="5">
        <v>57</v>
      </c>
      <c r="H3431" s="27">
        <v>3.508771929825</v>
      </c>
      <c r="I3431" s="14">
        <v>17.543859649123</v>
      </c>
      <c r="J3431" s="14">
        <v>50.877192982456002</v>
      </c>
      <c r="K3431" s="14">
        <v>28.070175438595999</v>
      </c>
      <c r="L3431" s="24">
        <v>0</v>
      </c>
    </row>
    <row r="3432" spans="5:12" ht="25" x14ac:dyDescent="0.3">
      <c r="E3432" s="3" t="s">
        <v>1510</v>
      </c>
      <c r="F3432" s="4"/>
      <c r="G3432" s="5">
        <v>133</v>
      </c>
      <c r="H3432" s="27">
        <v>6.0150375939850003</v>
      </c>
      <c r="I3432" s="14">
        <v>28.571428571428999</v>
      </c>
      <c r="J3432" s="14">
        <v>46.616541353382999</v>
      </c>
      <c r="K3432" s="14">
        <v>14.285714285714</v>
      </c>
      <c r="L3432" s="23">
        <v>4.511278195489</v>
      </c>
    </row>
    <row r="3433" spans="5:12" ht="37.5" x14ac:dyDescent="0.3">
      <c r="E3433" s="3" t="s">
        <v>1511</v>
      </c>
      <c r="F3433" s="4"/>
      <c r="G3433" s="5">
        <v>1822</v>
      </c>
      <c r="H3433" s="27">
        <v>2.5795828759599999</v>
      </c>
      <c r="I3433" s="14">
        <v>32.766190998901997</v>
      </c>
      <c r="J3433" s="14">
        <v>43.523600439078002</v>
      </c>
      <c r="K3433" s="14">
        <v>19.099890230515999</v>
      </c>
      <c r="L3433" s="23">
        <v>2.0307354555430002</v>
      </c>
    </row>
    <row r="3434" spans="5:12" ht="50" x14ac:dyDescent="0.3">
      <c r="E3434" s="3" t="s">
        <v>1512</v>
      </c>
      <c r="F3434" s="4"/>
      <c r="G3434" s="5">
        <v>706</v>
      </c>
      <c r="H3434" s="27">
        <v>1.5580736543910001</v>
      </c>
      <c r="I3434" s="14">
        <v>29.886685552408</v>
      </c>
      <c r="J3434" s="14">
        <v>46.742209631728002</v>
      </c>
      <c r="K3434" s="14">
        <v>20.679886685551999</v>
      </c>
      <c r="L3434" s="23">
        <v>1.1331444759210001</v>
      </c>
    </row>
    <row r="3435" spans="5:12" ht="25" x14ac:dyDescent="0.3">
      <c r="E3435" s="3" t="s">
        <v>1513</v>
      </c>
      <c r="F3435" s="4"/>
      <c r="G3435" s="5">
        <v>153</v>
      </c>
      <c r="H3435" s="27">
        <v>4.5751633986930003</v>
      </c>
      <c r="I3435" s="14">
        <v>31.372549019608002</v>
      </c>
      <c r="J3435" s="14">
        <v>35.294117647058997</v>
      </c>
      <c r="K3435" s="14">
        <v>24.183006535948</v>
      </c>
      <c r="L3435" s="23">
        <v>4.5751633986930003</v>
      </c>
    </row>
    <row r="3436" spans="5:12" ht="25" x14ac:dyDescent="0.3">
      <c r="E3436" s="3" t="s">
        <v>1514</v>
      </c>
      <c r="F3436" s="4"/>
      <c r="G3436" s="5">
        <v>179</v>
      </c>
      <c r="H3436" s="27">
        <v>2.7932960893850001</v>
      </c>
      <c r="I3436" s="14">
        <v>38.547486033520002</v>
      </c>
      <c r="J3436" s="14">
        <v>42.458100558658998</v>
      </c>
      <c r="K3436" s="14">
        <v>14.525139664804</v>
      </c>
      <c r="L3436" s="23">
        <v>1.675977653631</v>
      </c>
    </row>
    <row r="3437" spans="5:12" ht="25" x14ac:dyDescent="0.3">
      <c r="E3437" s="3" t="s">
        <v>1515</v>
      </c>
      <c r="F3437" s="4"/>
      <c r="G3437" s="5">
        <v>2303</v>
      </c>
      <c r="H3437" s="27">
        <v>2.865827181937</v>
      </c>
      <c r="I3437" s="14">
        <v>33.564915327832999</v>
      </c>
      <c r="J3437" s="14">
        <v>43.204515848893003</v>
      </c>
      <c r="K3437" s="14">
        <v>18.106817194963</v>
      </c>
      <c r="L3437" s="23">
        <v>2.257924446374</v>
      </c>
    </row>
    <row r="3438" spans="5:12" ht="25" x14ac:dyDescent="0.3">
      <c r="E3438" s="3" t="s">
        <v>1516</v>
      </c>
      <c r="F3438" s="4"/>
      <c r="G3438" s="5">
        <v>1693</v>
      </c>
      <c r="H3438" s="27">
        <v>6.3792085056110004</v>
      </c>
      <c r="I3438" s="14">
        <v>44.181925575900998</v>
      </c>
      <c r="J3438" s="14">
        <v>35.853514471353002</v>
      </c>
      <c r="K3438" s="14">
        <v>8.8600118133490007</v>
      </c>
      <c r="L3438" s="23">
        <v>4.7253396337859996</v>
      </c>
    </row>
    <row r="3439" spans="5:12" ht="50" x14ac:dyDescent="0.3">
      <c r="E3439" s="3" t="s">
        <v>1517</v>
      </c>
      <c r="F3439" s="4"/>
      <c r="G3439" s="5">
        <v>145</v>
      </c>
      <c r="H3439" s="27">
        <v>2.7586206896549998</v>
      </c>
      <c r="I3439" s="14">
        <v>17.241379310345</v>
      </c>
      <c r="J3439" s="14">
        <v>46.896551724138</v>
      </c>
      <c r="K3439" s="14">
        <v>31.034482758620999</v>
      </c>
      <c r="L3439" s="23">
        <v>2.0689655172410002</v>
      </c>
    </row>
    <row r="3440" spans="5:12" ht="50" x14ac:dyDescent="0.3">
      <c r="E3440" s="3" t="s">
        <v>1518</v>
      </c>
      <c r="F3440" s="4"/>
      <c r="G3440" s="5">
        <v>52</v>
      </c>
      <c r="H3440" s="27">
        <v>3.8461538461539999</v>
      </c>
      <c r="I3440" s="14">
        <v>32.692307692307999</v>
      </c>
      <c r="J3440" s="14">
        <v>32.692307692307999</v>
      </c>
      <c r="K3440" s="14">
        <v>26.923076923077002</v>
      </c>
      <c r="L3440" s="23">
        <v>3.8461538461539999</v>
      </c>
    </row>
    <row r="3441" spans="5:12" ht="25" x14ac:dyDescent="0.3">
      <c r="E3441" s="3" t="s">
        <v>1519</v>
      </c>
      <c r="F3441" s="4"/>
      <c r="G3441" s="5">
        <v>86</v>
      </c>
      <c r="H3441" s="27">
        <v>2.3255813953489999</v>
      </c>
      <c r="I3441" s="14">
        <v>22.093023255814</v>
      </c>
      <c r="J3441" s="14">
        <v>39.534883720929997</v>
      </c>
      <c r="K3441" s="14">
        <v>33.720930232557997</v>
      </c>
      <c r="L3441" s="23">
        <v>2.3255813953489999</v>
      </c>
    </row>
    <row r="3442" spans="5:12" ht="37.5" x14ac:dyDescent="0.3">
      <c r="E3442" s="3" t="s">
        <v>1520</v>
      </c>
      <c r="F3442" s="4"/>
      <c r="G3442" s="5">
        <v>652</v>
      </c>
      <c r="H3442" s="27">
        <v>2.4539877300609998</v>
      </c>
      <c r="I3442" s="14">
        <v>24.693251533742</v>
      </c>
      <c r="J3442" s="14">
        <v>48.006134969324997</v>
      </c>
      <c r="K3442" s="14">
        <v>21.932515337422998</v>
      </c>
      <c r="L3442" s="23">
        <v>2.9141104294479998</v>
      </c>
    </row>
    <row r="3443" spans="5:12" ht="50" x14ac:dyDescent="0.3">
      <c r="E3443" s="3" t="s">
        <v>1521</v>
      </c>
      <c r="F3443" s="4"/>
      <c r="G3443" s="5">
        <v>161</v>
      </c>
      <c r="H3443" s="27">
        <v>1.8633540372670001</v>
      </c>
      <c r="I3443" s="14">
        <v>20.496894409938001</v>
      </c>
      <c r="J3443" s="14">
        <v>45.962732919254996</v>
      </c>
      <c r="K3443" s="14">
        <v>29.813664596273</v>
      </c>
      <c r="L3443" s="23">
        <v>1.8633540372670001</v>
      </c>
    </row>
    <row r="3444" spans="5:12" ht="25" x14ac:dyDescent="0.3">
      <c r="E3444" s="3" t="s">
        <v>1522</v>
      </c>
      <c r="F3444" s="4"/>
      <c r="G3444" s="5">
        <v>93</v>
      </c>
      <c r="H3444" s="30">
        <v>0</v>
      </c>
      <c r="I3444" s="14">
        <v>38.709677419355003</v>
      </c>
      <c r="J3444" s="14">
        <v>32.258064516128997</v>
      </c>
      <c r="K3444" s="14">
        <v>26.881720430108</v>
      </c>
      <c r="L3444" s="23">
        <v>2.1505376344089999</v>
      </c>
    </row>
    <row r="3445" spans="5:12" ht="25" x14ac:dyDescent="0.3">
      <c r="E3445" s="3" t="s">
        <v>1523</v>
      </c>
      <c r="F3445" s="4"/>
      <c r="G3445" s="5">
        <v>102</v>
      </c>
      <c r="H3445" s="30">
        <v>0</v>
      </c>
      <c r="I3445" s="14">
        <v>31.372549019608002</v>
      </c>
      <c r="J3445" s="14">
        <v>46.078431372548998</v>
      </c>
      <c r="K3445" s="14">
        <v>15.686274509804001</v>
      </c>
      <c r="L3445" s="23">
        <v>6.8627450980390003</v>
      </c>
    </row>
    <row r="3446" spans="5:12" ht="25" x14ac:dyDescent="0.3">
      <c r="E3446" s="3" t="s">
        <v>1524</v>
      </c>
      <c r="F3446" s="4"/>
      <c r="G3446" s="5">
        <v>892</v>
      </c>
      <c r="H3446" s="27">
        <v>2.4663677130039998</v>
      </c>
      <c r="I3446" s="14">
        <v>27.466367713004001</v>
      </c>
      <c r="J3446" s="14">
        <v>45.852017937219998</v>
      </c>
      <c r="K3446" s="14">
        <v>21.52466367713</v>
      </c>
      <c r="L3446" s="23">
        <v>2.690582959641</v>
      </c>
    </row>
    <row r="3447" spans="5:12" ht="25" x14ac:dyDescent="0.3">
      <c r="E3447" s="3" t="s">
        <v>1525</v>
      </c>
      <c r="F3447" s="4"/>
      <c r="G3447" s="5">
        <v>673</v>
      </c>
      <c r="H3447" s="27">
        <v>5.4977711738480002</v>
      </c>
      <c r="I3447" s="14">
        <v>38.484398216938999</v>
      </c>
      <c r="J3447" s="14">
        <v>38.187221396730997</v>
      </c>
      <c r="K3447" s="14">
        <v>11.589895988113</v>
      </c>
      <c r="L3447" s="23">
        <v>6.2407132243680001</v>
      </c>
    </row>
    <row r="3448" spans="5:12" ht="50" x14ac:dyDescent="0.3">
      <c r="E3448" s="3" t="s">
        <v>1526</v>
      </c>
      <c r="F3448" s="4"/>
      <c r="G3448" s="5">
        <v>22</v>
      </c>
      <c r="H3448" s="30">
        <v>0</v>
      </c>
      <c r="I3448" s="14">
        <v>22.727272727273</v>
      </c>
      <c r="J3448" s="14">
        <v>40.909090909090999</v>
      </c>
      <c r="K3448" s="14">
        <v>36.363636363635997</v>
      </c>
      <c r="L3448" s="24">
        <v>0</v>
      </c>
    </row>
    <row r="3449" spans="5:12" ht="50" x14ac:dyDescent="0.3">
      <c r="E3449" s="3" t="s">
        <v>1527</v>
      </c>
      <c r="F3449" s="4"/>
      <c r="G3449" s="5">
        <v>9</v>
      </c>
      <c r="H3449" s="30">
        <v>0</v>
      </c>
      <c r="I3449" s="14">
        <v>11.111111111111001</v>
      </c>
      <c r="J3449" s="14">
        <v>55.555555555555998</v>
      </c>
      <c r="K3449" s="14">
        <v>33.333333333333002</v>
      </c>
      <c r="L3449" s="24">
        <v>0</v>
      </c>
    </row>
    <row r="3450" spans="5:12" ht="25" x14ac:dyDescent="0.3">
      <c r="E3450" s="3" t="s">
        <v>1528</v>
      </c>
      <c r="F3450" s="4"/>
      <c r="G3450" s="5">
        <v>13</v>
      </c>
      <c r="H3450" s="30">
        <v>0</v>
      </c>
      <c r="I3450" s="14">
        <v>15.384615384615</v>
      </c>
      <c r="J3450" s="14">
        <v>38.461538461537998</v>
      </c>
      <c r="K3450" s="14">
        <v>38.461538461537998</v>
      </c>
      <c r="L3450" s="23">
        <v>7.6923076923079998</v>
      </c>
    </row>
    <row r="3451" spans="5:12" ht="37.5" x14ac:dyDescent="0.3">
      <c r="E3451" s="3" t="s">
        <v>1529</v>
      </c>
      <c r="F3451" s="4"/>
      <c r="G3451" s="5">
        <v>112</v>
      </c>
      <c r="H3451" s="27">
        <v>0.89285714285700002</v>
      </c>
      <c r="I3451" s="14">
        <v>28.571428571428999</v>
      </c>
      <c r="J3451" s="14">
        <v>41.071428571429003</v>
      </c>
      <c r="K3451" s="14">
        <v>26.785714285714</v>
      </c>
      <c r="L3451" s="23">
        <v>2.6785714285709998</v>
      </c>
    </row>
    <row r="3452" spans="5:12" ht="50" x14ac:dyDescent="0.3">
      <c r="E3452" s="3" t="s">
        <v>1530</v>
      </c>
      <c r="F3452" s="4"/>
      <c r="G3452" s="5">
        <v>35</v>
      </c>
      <c r="H3452" s="27">
        <v>2.8571428571430002</v>
      </c>
      <c r="I3452" s="14">
        <v>37.142857142856997</v>
      </c>
      <c r="J3452" s="14">
        <v>31.428571428571001</v>
      </c>
      <c r="K3452" s="14">
        <v>28.571428571428999</v>
      </c>
      <c r="L3452" s="24">
        <v>0</v>
      </c>
    </row>
    <row r="3453" spans="5:12" ht="25" x14ac:dyDescent="0.3">
      <c r="E3453" s="3" t="s">
        <v>1531</v>
      </c>
      <c r="F3453" s="4"/>
      <c r="G3453" s="5">
        <v>11</v>
      </c>
      <c r="H3453" s="27">
        <v>9.0909090909089993</v>
      </c>
      <c r="I3453" s="14">
        <v>27.272727272727</v>
      </c>
      <c r="J3453" s="14">
        <v>36.363636363635997</v>
      </c>
      <c r="K3453" s="14">
        <v>27.272727272727</v>
      </c>
      <c r="L3453" s="24">
        <v>0</v>
      </c>
    </row>
    <row r="3454" spans="5:12" ht="25" x14ac:dyDescent="0.3">
      <c r="E3454" s="3" t="s">
        <v>1532</v>
      </c>
      <c r="F3454" s="4"/>
      <c r="G3454" s="5">
        <v>28</v>
      </c>
      <c r="H3454" s="30">
        <v>0</v>
      </c>
      <c r="I3454" s="14">
        <v>25</v>
      </c>
      <c r="J3454" s="14">
        <v>50</v>
      </c>
      <c r="K3454" s="14">
        <v>21.428571428571001</v>
      </c>
      <c r="L3454" s="23">
        <v>3.5714285714290002</v>
      </c>
    </row>
    <row r="3455" spans="5:12" ht="25" x14ac:dyDescent="0.3">
      <c r="E3455" s="3" t="s">
        <v>1533</v>
      </c>
      <c r="F3455" s="4"/>
      <c r="G3455" s="5">
        <v>153</v>
      </c>
      <c r="H3455" s="27">
        <v>1.9607843137250001</v>
      </c>
      <c r="I3455" s="14">
        <v>28.758169934641</v>
      </c>
      <c r="J3455" s="14">
        <v>39.869281045751997</v>
      </c>
      <c r="K3455" s="14">
        <v>26.143790849673</v>
      </c>
      <c r="L3455" s="23">
        <v>3.2679738562090002</v>
      </c>
    </row>
    <row r="3456" spans="5:12" ht="25" x14ac:dyDescent="0.3">
      <c r="E3456" s="3" t="s">
        <v>1534</v>
      </c>
      <c r="F3456" s="4"/>
      <c r="G3456" s="5">
        <v>94</v>
      </c>
      <c r="H3456" s="27">
        <v>5.3191489361700004</v>
      </c>
      <c r="I3456" s="14">
        <v>30.851063829787002</v>
      </c>
      <c r="J3456" s="14">
        <v>44.680851063829998</v>
      </c>
      <c r="K3456" s="14">
        <v>13.829787234043</v>
      </c>
      <c r="L3456" s="23">
        <v>5.3191489361700004</v>
      </c>
    </row>
    <row r="3457" spans="5:12" ht="50" x14ac:dyDescent="0.3">
      <c r="E3457" s="3" t="s">
        <v>1535</v>
      </c>
      <c r="F3457" s="4"/>
      <c r="G3457" s="5">
        <v>48</v>
      </c>
      <c r="H3457" s="27">
        <v>8.333333333333</v>
      </c>
      <c r="I3457" s="14">
        <v>50</v>
      </c>
      <c r="J3457" s="14">
        <v>31.25</v>
      </c>
      <c r="K3457" s="14">
        <v>6.25</v>
      </c>
      <c r="L3457" s="23">
        <v>4.166666666667</v>
      </c>
    </row>
    <row r="3458" spans="5:12" ht="50" x14ac:dyDescent="0.3">
      <c r="E3458" s="3" t="s">
        <v>1536</v>
      </c>
      <c r="F3458" s="4"/>
      <c r="G3458" s="5">
        <v>12</v>
      </c>
      <c r="H3458" s="27">
        <v>16.666666666666998</v>
      </c>
      <c r="I3458" s="14">
        <v>58.333333333333002</v>
      </c>
      <c r="J3458" s="14">
        <v>25</v>
      </c>
      <c r="K3458" s="16">
        <v>0</v>
      </c>
      <c r="L3458" s="24">
        <v>0</v>
      </c>
    </row>
    <row r="3459" spans="5:12" ht="25" x14ac:dyDescent="0.3">
      <c r="E3459" s="3" t="s">
        <v>1537</v>
      </c>
      <c r="F3459" s="4"/>
      <c r="G3459" s="5">
        <v>16</v>
      </c>
      <c r="H3459" s="27">
        <v>12.5</v>
      </c>
      <c r="I3459" s="14">
        <v>43.75</v>
      </c>
      <c r="J3459" s="14">
        <v>37.5</v>
      </c>
      <c r="K3459" s="14">
        <v>6.25</v>
      </c>
      <c r="L3459" s="24">
        <v>0</v>
      </c>
    </row>
    <row r="3460" spans="5:12" ht="37.5" x14ac:dyDescent="0.3">
      <c r="E3460" s="3" t="s">
        <v>1538</v>
      </c>
      <c r="F3460" s="4"/>
      <c r="G3460" s="5">
        <v>100</v>
      </c>
      <c r="H3460" s="27">
        <v>5</v>
      </c>
      <c r="I3460" s="14">
        <v>52</v>
      </c>
      <c r="J3460" s="14">
        <v>30</v>
      </c>
      <c r="K3460" s="14">
        <v>13</v>
      </c>
      <c r="L3460" s="24">
        <v>0</v>
      </c>
    </row>
    <row r="3461" spans="5:12" ht="50" x14ac:dyDescent="0.3">
      <c r="E3461" s="3" t="s">
        <v>1539</v>
      </c>
      <c r="F3461" s="4"/>
      <c r="G3461" s="5">
        <v>23</v>
      </c>
      <c r="H3461" s="27">
        <v>4.3478260869570002</v>
      </c>
      <c r="I3461" s="14">
        <v>73.913043478261002</v>
      </c>
      <c r="J3461" s="14">
        <v>21.739130434783</v>
      </c>
      <c r="K3461" s="16">
        <v>0</v>
      </c>
      <c r="L3461" s="24">
        <v>0</v>
      </c>
    </row>
    <row r="3462" spans="5:12" ht="25" x14ac:dyDescent="0.3">
      <c r="E3462" s="3" t="s">
        <v>1540</v>
      </c>
      <c r="F3462" s="4"/>
      <c r="G3462" s="5">
        <v>8</v>
      </c>
      <c r="H3462" s="27">
        <v>12.5</v>
      </c>
      <c r="I3462" s="14">
        <v>37.5</v>
      </c>
      <c r="J3462" s="14">
        <v>37.5</v>
      </c>
      <c r="K3462" s="14">
        <v>12.5</v>
      </c>
      <c r="L3462" s="24">
        <v>0</v>
      </c>
    </row>
    <row r="3463" spans="5:12" ht="25" x14ac:dyDescent="0.3">
      <c r="E3463" s="3" t="s">
        <v>1541</v>
      </c>
      <c r="F3463" s="4"/>
      <c r="G3463" s="5">
        <v>15</v>
      </c>
      <c r="H3463" s="27">
        <v>6.666666666667</v>
      </c>
      <c r="I3463" s="14">
        <v>60</v>
      </c>
      <c r="J3463" s="14">
        <v>26.666666666666998</v>
      </c>
      <c r="K3463" s="14">
        <v>6.666666666667</v>
      </c>
      <c r="L3463" s="24">
        <v>0</v>
      </c>
    </row>
    <row r="3464" spans="5:12" ht="25" x14ac:dyDescent="0.3">
      <c r="E3464" s="3" t="s">
        <v>1542</v>
      </c>
      <c r="F3464" s="4"/>
      <c r="G3464" s="5">
        <v>162</v>
      </c>
      <c r="H3464" s="27">
        <v>6.1728395061730001</v>
      </c>
      <c r="I3464" s="14">
        <v>53.703703703704001</v>
      </c>
      <c r="J3464" s="14">
        <v>29.012345679012</v>
      </c>
      <c r="K3464" s="14">
        <v>9.8765432098769992</v>
      </c>
      <c r="L3464" s="23">
        <v>1.2345679012349999</v>
      </c>
    </row>
    <row r="3465" spans="5:12" ht="25" x14ac:dyDescent="0.3">
      <c r="E3465" s="3" t="s">
        <v>1543</v>
      </c>
      <c r="F3465" s="4"/>
      <c r="G3465" s="5">
        <v>130</v>
      </c>
      <c r="H3465" s="27">
        <v>11.538461538462</v>
      </c>
      <c r="I3465" s="14">
        <v>53.076923076923002</v>
      </c>
      <c r="J3465" s="14">
        <v>26.923076923077002</v>
      </c>
      <c r="K3465" s="14">
        <v>5.3846153846150004</v>
      </c>
      <c r="L3465" s="23">
        <v>3.0769230769229998</v>
      </c>
    </row>
    <row r="3466" spans="5:12" ht="50" x14ac:dyDescent="0.3">
      <c r="E3466" s="3" t="s">
        <v>1544</v>
      </c>
      <c r="F3466" s="4"/>
      <c r="G3466" s="5">
        <v>131</v>
      </c>
      <c r="H3466" s="27">
        <v>2.2900763358780001</v>
      </c>
      <c r="I3466" s="14">
        <v>44.274809160304997</v>
      </c>
      <c r="J3466" s="14">
        <v>35.114503816793999</v>
      </c>
      <c r="K3466" s="14">
        <v>16.793893129771</v>
      </c>
      <c r="L3466" s="23">
        <v>1.526717557252</v>
      </c>
    </row>
    <row r="3467" spans="5:12" ht="50" x14ac:dyDescent="0.3">
      <c r="E3467" s="3" t="s">
        <v>1545</v>
      </c>
      <c r="F3467" s="4"/>
      <c r="G3467" s="5">
        <v>53</v>
      </c>
      <c r="H3467" s="27">
        <v>11.320754716981</v>
      </c>
      <c r="I3467" s="14">
        <v>49.056603773585003</v>
      </c>
      <c r="J3467" s="14">
        <v>30.188679245283002</v>
      </c>
      <c r="K3467" s="14">
        <v>9.4339622641510008</v>
      </c>
      <c r="L3467" s="24">
        <v>0</v>
      </c>
    </row>
    <row r="3468" spans="5:12" ht="25" x14ac:dyDescent="0.3">
      <c r="E3468" s="3" t="s">
        <v>1546</v>
      </c>
      <c r="F3468" s="4"/>
      <c r="G3468" s="5">
        <v>60</v>
      </c>
      <c r="H3468" s="27">
        <v>18.333333333333002</v>
      </c>
      <c r="I3468" s="14">
        <v>48.333333333333002</v>
      </c>
      <c r="J3468" s="14">
        <v>21.666666666666998</v>
      </c>
      <c r="K3468" s="14">
        <v>8.333333333333</v>
      </c>
      <c r="L3468" s="23">
        <v>3.333333333333</v>
      </c>
    </row>
    <row r="3469" spans="5:12" ht="37.5" x14ac:dyDescent="0.3">
      <c r="E3469" s="3" t="s">
        <v>1547</v>
      </c>
      <c r="F3469" s="4"/>
      <c r="G3469" s="5">
        <v>709</v>
      </c>
      <c r="H3469" s="27">
        <v>7.757404795487</v>
      </c>
      <c r="I3469" s="14">
        <v>50.211565585331002</v>
      </c>
      <c r="J3469" s="14">
        <v>30.888575458392001</v>
      </c>
      <c r="K3469" s="14">
        <v>9.1678420310300002</v>
      </c>
      <c r="L3469" s="23">
        <v>1.9746121297599999</v>
      </c>
    </row>
    <row r="3470" spans="5:12" ht="50" x14ac:dyDescent="0.3">
      <c r="E3470" s="3" t="s">
        <v>1548</v>
      </c>
      <c r="F3470" s="4"/>
      <c r="G3470" s="5">
        <v>222</v>
      </c>
      <c r="H3470" s="27">
        <v>9.0090090090090005</v>
      </c>
      <c r="I3470" s="14">
        <v>49.099099099099</v>
      </c>
      <c r="J3470" s="14">
        <v>30.180180180179999</v>
      </c>
      <c r="K3470" s="14">
        <v>9.0090090090090005</v>
      </c>
      <c r="L3470" s="23">
        <v>2.7027027027030002</v>
      </c>
    </row>
    <row r="3471" spans="5:12" ht="25" x14ac:dyDescent="0.3">
      <c r="E3471" s="3" t="s">
        <v>1549</v>
      </c>
      <c r="F3471" s="4"/>
      <c r="G3471" s="5">
        <v>75</v>
      </c>
      <c r="H3471" s="27">
        <v>14.666666666667</v>
      </c>
      <c r="I3471" s="14">
        <v>48</v>
      </c>
      <c r="J3471" s="14">
        <v>25.333333333333002</v>
      </c>
      <c r="K3471" s="14">
        <v>10.666666666667</v>
      </c>
      <c r="L3471" s="23">
        <v>1.333333333333</v>
      </c>
    </row>
    <row r="3472" spans="5:12" ht="25" x14ac:dyDescent="0.3">
      <c r="E3472" s="3" t="s">
        <v>1550</v>
      </c>
      <c r="F3472" s="4"/>
      <c r="G3472" s="5">
        <v>82</v>
      </c>
      <c r="H3472" s="27">
        <v>7.3170731707319998</v>
      </c>
      <c r="I3472" s="14">
        <v>53.658536585366001</v>
      </c>
      <c r="J3472" s="14">
        <v>26.829268292683</v>
      </c>
      <c r="K3472" s="14">
        <v>7.3170731707319998</v>
      </c>
      <c r="L3472" s="23">
        <v>4.8780487804880002</v>
      </c>
    </row>
    <row r="3473" spans="5:12" ht="25" x14ac:dyDescent="0.3">
      <c r="E3473" s="3" t="s">
        <v>1551</v>
      </c>
      <c r="F3473" s="4"/>
      <c r="G3473" s="5">
        <v>1012</v>
      </c>
      <c r="H3473" s="27">
        <v>8.498023715415</v>
      </c>
      <c r="I3473" s="14">
        <v>50.494071146244998</v>
      </c>
      <c r="J3473" s="14">
        <v>29.940711462450999</v>
      </c>
      <c r="K3473" s="14">
        <v>9.0909090909089993</v>
      </c>
      <c r="L3473" s="23">
        <v>1.9762845849799999</v>
      </c>
    </row>
    <row r="3474" spans="5:12" ht="25" x14ac:dyDescent="0.3">
      <c r="E3474" s="3" t="s">
        <v>1552</v>
      </c>
      <c r="F3474" s="4"/>
      <c r="G3474" s="5">
        <v>1122</v>
      </c>
      <c r="H3474" s="27">
        <v>15.0623885918</v>
      </c>
      <c r="I3474" s="14">
        <v>48.663101604277998</v>
      </c>
      <c r="J3474" s="14">
        <v>25.846702317291001</v>
      </c>
      <c r="K3474" s="14">
        <v>6.4171122994649998</v>
      </c>
      <c r="L3474" s="23">
        <v>4.0106951871660002</v>
      </c>
    </row>
    <row r="3475" spans="5:12" ht="50" x14ac:dyDescent="0.3">
      <c r="E3475" s="3" t="s">
        <v>1553</v>
      </c>
      <c r="F3475" s="4"/>
      <c r="G3475" s="5">
        <v>383</v>
      </c>
      <c r="H3475" s="27">
        <v>7.3107049608360004</v>
      </c>
      <c r="I3475" s="14">
        <v>44.908616187989999</v>
      </c>
      <c r="J3475" s="14">
        <v>29.76501305483</v>
      </c>
      <c r="K3475" s="14">
        <v>16.710182767624001</v>
      </c>
      <c r="L3475" s="23">
        <v>1.305483028721</v>
      </c>
    </row>
    <row r="3476" spans="5:12" ht="50" x14ac:dyDescent="0.3">
      <c r="E3476" s="3" t="s">
        <v>1554</v>
      </c>
      <c r="F3476" s="4"/>
      <c r="G3476" s="5">
        <v>227</v>
      </c>
      <c r="H3476" s="27">
        <v>5.2863436123350001</v>
      </c>
      <c r="I3476" s="14">
        <v>42.73127753304</v>
      </c>
      <c r="J3476" s="14">
        <v>34.801762114536999</v>
      </c>
      <c r="K3476" s="14">
        <v>16.740088105727001</v>
      </c>
      <c r="L3476" s="23">
        <v>0.44052863436099998</v>
      </c>
    </row>
    <row r="3477" spans="5:12" ht="25" x14ac:dyDescent="0.3">
      <c r="E3477" s="3" t="s">
        <v>1555</v>
      </c>
      <c r="F3477" s="4"/>
      <c r="G3477" s="5">
        <v>163</v>
      </c>
      <c r="H3477" s="27">
        <v>8.5889570552149994</v>
      </c>
      <c r="I3477" s="14">
        <v>49.693251533742</v>
      </c>
      <c r="J3477" s="14">
        <v>25.153374233129</v>
      </c>
      <c r="K3477" s="14">
        <v>14.110429447853001</v>
      </c>
      <c r="L3477" s="23">
        <v>2.4539877300609998</v>
      </c>
    </row>
    <row r="3478" spans="5:12" ht="37.5" x14ac:dyDescent="0.3">
      <c r="E3478" s="3" t="s">
        <v>1556</v>
      </c>
      <c r="F3478" s="4"/>
      <c r="G3478" s="5">
        <v>1882</v>
      </c>
      <c r="H3478" s="27">
        <v>8.4484590860789996</v>
      </c>
      <c r="I3478" s="14">
        <v>48.087141339001001</v>
      </c>
      <c r="J3478" s="14">
        <v>28.905419766205998</v>
      </c>
      <c r="K3478" s="14">
        <v>12.380446333688001</v>
      </c>
      <c r="L3478" s="23">
        <v>2.1785334750269998</v>
      </c>
    </row>
    <row r="3479" spans="5:12" ht="50" x14ac:dyDescent="0.3">
      <c r="E3479" s="3" t="s">
        <v>1557</v>
      </c>
      <c r="F3479" s="4"/>
      <c r="G3479" s="5">
        <v>566</v>
      </c>
      <c r="H3479" s="27">
        <v>9.0106007067139995</v>
      </c>
      <c r="I3479" s="14">
        <v>49.293286219080997</v>
      </c>
      <c r="J3479" s="14">
        <v>28.621908127207998</v>
      </c>
      <c r="K3479" s="14">
        <v>10.424028268551</v>
      </c>
      <c r="L3479" s="23">
        <v>2.6501766784449998</v>
      </c>
    </row>
    <row r="3480" spans="5:12" ht="25" x14ac:dyDescent="0.3">
      <c r="E3480" s="3" t="s">
        <v>1558</v>
      </c>
      <c r="F3480" s="4"/>
      <c r="G3480" s="5">
        <v>191</v>
      </c>
      <c r="H3480" s="27">
        <v>10.994764397906</v>
      </c>
      <c r="I3480" s="14">
        <v>45.026178010471</v>
      </c>
      <c r="J3480" s="14">
        <v>28.272251308901001</v>
      </c>
      <c r="K3480" s="14">
        <v>13.612565445026</v>
      </c>
      <c r="L3480" s="23">
        <v>2.0942408376959998</v>
      </c>
    </row>
    <row r="3481" spans="5:12" ht="25" x14ac:dyDescent="0.3">
      <c r="E3481" s="3" t="s">
        <v>1559</v>
      </c>
      <c r="F3481" s="4"/>
      <c r="G3481" s="5">
        <v>211</v>
      </c>
      <c r="H3481" s="27">
        <v>11.374407582938</v>
      </c>
      <c r="I3481" s="14">
        <v>45.497630331754003</v>
      </c>
      <c r="J3481" s="14">
        <v>28.909952606634999</v>
      </c>
      <c r="K3481" s="14">
        <v>10.42654028436</v>
      </c>
      <c r="L3481" s="23">
        <v>3.7914691943130001</v>
      </c>
    </row>
    <row r="3482" spans="5:12" ht="25" x14ac:dyDescent="0.3">
      <c r="E3482" s="3" t="s">
        <v>1560</v>
      </c>
      <c r="F3482" s="4"/>
      <c r="G3482" s="5">
        <v>2628</v>
      </c>
      <c r="H3482" s="27">
        <v>8.8280060882800004</v>
      </c>
      <c r="I3482" s="14">
        <v>48.934550989346</v>
      </c>
      <c r="J3482" s="14">
        <v>28.120243531202</v>
      </c>
      <c r="K3482" s="14">
        <v>12.024353120243999</v>
      </c>
      <c r="L3482" s="23">
        <v>2.0928462709279998</v>
      </c>
    </row>
    <row r="3483" spans="5:12" ht="25" x14ac:dyDescent="0.3">
      <c r="E3483" s="3" t="s">
        <v>1561</v>
      </c>
      <c r="F3483" s="4"/>
      <c r="G3483" s="5">
        <v>2642</v>
      </c>
      <c r="H3483" s="27">
        <v>18.319454958365</v>
      </c>
      <c r="I3483" s="14">
        <v>50.870552611657999</v>
      </c>
      <c r="J3483" s="14">
        <v>21.574564723693999</v>
      </c>
      <c r="K3483" s="14">
        <v>5.2611657834969998</v>
      </c>
      <c r="L3483" s="23">
        <v>3.9742619227859999</v>
      </c>
    </row>
    <row r="3484" spans="5:12" ht="50" x14ac:dyDescent="0.3">
      <c r="E3484" s="3" t="s">
        <v>1562</v>
      </c>
      <c r="F3484" s="4"/>
      <c r="G3484" s="5">
        <v>1089</v>
      </c>
      <c r="H3484" s="27">
        <v>6.7033976124889998</v>
      </c>
      <c r="I3484" s="14">
        <v>42.240587695133001</v>
      </c>
      <c r="J3484" s="14">
        <v>32.047750229568003</v>
      </c>
      <c r="K3484" s="14">
        <v>16.437098255279999</v>
      </c>
      <c r="L3484" s="23">
        <v>2.5711662075300001</v>
      </c>
    </row>
    <row r="3485" spans="5:12" ht="50" x14ac:dyDescent="0.3">
      <c r="E3485" s="3" t="s">
        <v>1563</v>
      </c>
      <c r="F3485" s="4"/>
      <c r="G3485" s="5">
        <v>781</v>
      </c>
      <c r="H3485" s="27">
        <v>7.4263764404610004</v>
      </c>
      <c r="I3485" s="14">
        <v>43.14980793854</v>
      </c>
      <c r="J3485" s="14">
        <v>30.985915492958</v>
      </c>
      <c r="K3485" s="14">
        <v>16.005121638923999</v>
      </c>
      <c r="L3485" s="23">
        <v>2.4327784891170001</v>
      </c>
    </row>
    <row r="3486" spans="5:12" ht="25" x14ac:dyDescent="0.3">
      <c r="E3486" s="3" t="s">
        <v>1564</v>
      </c>
      <c r="F3486" s="4"/>
      <c r="G3486" s="5">
        <v>461</v>
      </c>
      <c r="H3486" s="27">
        <v>7.3752711496750001</v>
      </c>
      <c r="I3486" s="14">
        <v>43.600867678958998</v>
      </c>
      <c r="J3486" s="14">
        <v>33.188720173535998</v>
      </c>
      <c r="K3486" s="14">
        <v>13.232104121475</v>
      </c>
      <c r="L3486" s="23">
        <v>2.6030368763560001</v>
      </c>
    </row>
    <row r="3487" spans="5:12" ht="37.5" x14ac:dyDescent="0.3">
      <c r="E3487" s="3" t="s">
        <v>1565</v>
      </c>
      <c r="F3487" s="4"/>
      <c r="G3487" s="5">
        <v>3757</v>
      </c>
      <c r="H3487" s="27">
        <v>7.479371839233</v>
      </c>
      <c r="I3487" s="14">
        <v>45.009315943571998</v>
      </c>
      <c r="J3487" s="14">
        <v>30.769230769231001</v>
      </c>
      <c r="K3487" s="14">
        <v>13.867447431461001</v>
      </c>
      <c r="L3487" s="23">
        <v>2.8746340165030002</v>
      </c>
    </row>
    <row r="3488" spans="5:12" ht="50" x14ac:dyDescent="0.3">
      <c r="E3488" s="3" t="s">
        <v>1566</v>
      </c>
      <c r="F3488" s="4"/>
      <c r="G3488" s="5">
        <v>1026</v>
      </c>
      <c r="H3488" s="27">
        <v>5.3606237816759998</v>
      </c>
      <c r="I3488" s="14">
        <v>43.567251461988</v>
      </c>
      <c r="J3488" s="14">
        <v>34.015594541909998</v>
      </c>
      <c r="K3488" s="14">
        <v>14.230019493177</v>
      </c>
      <c r="L3488" s="23">
        <v>2.8265107212479998</v>
      </c>
    </row>
    <row r="3489" spans="5:12" ht="25" x14ac:dyDescent="0.3">
      <c r="E3489" s="3" t="s">
        <v>1567</v>
      </c>
      <c r="F3489" s="4"/>
      <c r="G3489" s="5">
        <v>417</v>
      </c>
      <c r="H3489" s="27">
        <v>7.6738609112710003</v>
      </c>
      <c r="I3489" s="14">
        <v>43.165467625898998</v>
      </c>
      <c r="J3489" s="14">
        <v>29.736211031174999</v>
      </c>
      <c r="K3489" s="14">
        <v>16.306954436451001</v>
      </c>
      <c r="L3489" s="23">
        <v>3.1175059952040001</v>
      </c>
    </row>
    <row r="3490" spans="5:12" ht="25" x14ac:dyDescent="0.3">
      <c r="E3490" s="3" t="s">
        <v>1568</v>
      </c>
      <c r="F3490" s="4"/>
      <c r="G3490" s="5">
        <v>515</v>
      </c>
      <c r="H3490" s="27">
        <v>9.5145631067960004</v>
      </c>
      <c r="I3490" s="14">
        <v>44.854368932039002</v>
      </c>
      <c r="J3490" s="14">
        <v>29.320388349515</v>
      </c>
      <c r="K3490" s="14">
        <v>11.650485436893</v>
      </c>
      <c r="L3490" s="23">
        <v>4.6601941747569997</v>
      </c>
    </row>
    <row r="3491" spans="5:12" ht="25" x14ac:dyDescent="0.3">
      <c r="E3491" s="3" t="s">
        <v>1569</v>
      </c>
      <c r="F3491" s="4"/>
      <c r="G3491" s="5">
        <v>5303</v>
      </c>
      <c r="H3491" s="27">
        <v>7.9766170092399999</v>
      </c>
      <c r="I3491" s="14">
        <v>45.200829719026999</v>
      </c>
      <c r="J3491" s="14">
        <v>30.756175749575998</v>
      </c>
      <c r="K3491" s="14">
        <v>13.030360173487001</v>
      </c>
      <c r="L3491" s="23">
        <v>3.0360173486709998</v>
      </c>
    </row>
    <row r="3492" spans="5:12" ht="25" x14ac:dyDescent="0.3">
      <c r="E3492" s="3" t="s">
        <v>1570</v>
      </c>
      <c r="F3492" s="4"/>
      <c r="G3492" s="5">
        <v>3740</v>
      </c>
      <c r="H3492" s="27">
        <v>15.561497326203</v>
      </c>
      <c r="I3492" s="14">
        <v>50.588235294118</v>
      </c>
      <c r="J3492" s="14">
        <v>22.486631016042999</v>
      </c>
      <c r="K3492" s="14">
        <v>6.0160427807490002</v>
      </c>
      <c r="L3492" s="23">
        <v>5.3475935828879999</v>
      </c>
    </row>
    <row r="3493" spans="5:12" ht="50" x14ac:dyDescent="0.3">
      <c r="E3493" s="3" t="s">
        <v>1571</v>
      </c>
      <c r="F3493" s="4"/>
      <c r="G3493" s="5">
        <v>1024</v>
      </c>
      <c r="H3493" s="27">
        <v>4.78515625</v>
      </c>
      <c r="I3493" s="14">
        <v>35.9375</v>
      </c>
      <c r="J3493" s="14">
        <v>38.28125</v>
      </c>
      <c r="K3493" s="14">
        <v>17.96875</v>
      </c>
      <c r="L3493" s="23">
        <v>3.02734375</v>
      </c>
    </row>
    <row r="3494" spans="5:12" ht="50" x14ac:dyDescent="0.3">
      <c r="E3494" s="3" t="s">
        <v>1572</v>
      </c>
      <c r="F3494" s="4"/>
      <c r="G3494" s="5">
        <v>604</v>
      </c>
      <c r="H3494" s="27">
        <v>4.3046357615890001</v>
      </c>
      <c r="I3494" s="14">
        <v>39.569536423841001</v>
      </c>
      <c r="J3494" s="14">
        <v>34.933774834437003</v>
      </c>
      <c r="K3494" s="14">
        <v>18.046357615893999</v>
      </c>
      <c r="L3494" s="23">
        <v>3.1456953642380001</v>
      </c>
    </row>
    <row r="3495" spans="5:12" ht="25" x14ac:dyDescent="0.3">
      <c r="E3495" s="3" t="s">
        <v>1573</v>
      </c>
      <c r="F3495" s="4"/>
      <c r="G3495" s="5">
        <v>489</v>
      </c>
      <c r="H3495" s="27">
        <v>6.7484662576690004</v>
      </c>
      <c r="I3495" s="14">
        <v>38.241308793456</v>
      </c>
      <c r="J3495" s="14">
        <v>36.809815950919997</v>
      </c>
      <c r="K3495" s="14">
        <v>13.701431492843</v>
      </c>
      <c r="L3495" s="23">
        <v>4.4989775051120002</v>
      </c>
    </row>
    <row r="3496" spans="5:12" ht="37.5" x14ac:dyDescent="0.3">
      <c r="E3496" s="3" t="s">
        <v>1574</v>
      </c>
      <c r="F3496" s="4"/>
      <c r="G3496" s="5">
        <v>3526</v>
      </c>
      <c r="H3496" s="27">
        <v>6.4095292115709999</v>
      </c>
      <c r="I3496" s="14">
        <v>42.058990357345003</v>
      </c>
      <c r="J3496" s="14">
        <v>34.032898468520003</v>
      </c>
      <c r="K3496" s="14">
        <v>14.038570618264</v>
      </c>
      <c r="L3496" s="23">
        <v>3.4600113442990001</v>
      </c>
    </row>
    <row r="3497" spans="5:12" ht="50" x14ac:dyDescent="0.3">
      <c r="E3497" s="3" t="s">
        <v>1575</v>
      </c>
      <c r="F3497" s="4"/>
      <c r="G3497" s="5">
        <v>745</v>
      </c>
      <c r="H3497" s="27">
        <v>5.234899328859</v>
      </c>
      <c r="I3497" s="14">
        <v>43.624161073826002</v>
      </c>
      <c r="J3497" s="14">
        <v>33.288590604027</v>
      </c>
      <c r="K3497" s="14">
        <v>14.899328859060001</v>
      </c>
      <c r="L3497" s="23">
        <v>2.9530201342279998</v>
      </c>
    </row>
    <row r="3498" spans="5:12" ht="25" x14ac:dyDescent="0.3">
      <c r="E3498" s="3" t="s">
        <v>1576</v>
      </c>
      <c r="F3498" s="4"/>
      <c r="G3498" s="5">
        <v>500</v>
      </c>
      <c r="H3498" s="27">
        <v>6.4</v>
      </c>
      <c r="I3498" s="14">
        <v>38.4</v>
      </c>
      <c r="J3498" s="14">
        <v>34.799999999999997</v>
      </c>
      <c r="K3498" s="14">
        <v>16.8</v>
      </c>
      <c r="L3498" s="23">
        <v>3.6</v>
      </c>
    </row>
    <row r="3499" spans="5:12" ht="25" x14ac:dyDescent="0.3">
      <c r="E3499" s="3" t="s">
        <v>1577</v>
      </c>
      <c r="F3499" s="4"/>
      <c r="G3499" s="5">
        <v>456</v>
      </c>
      <c r="H3499" s="27">
        <v>4.8245614035089996</v>
      </c>
      <c r="I3499" s="14">
        <v>43.859649122806999</v>
      </c>
      <c r="J3499" s="14">
        <v>32.675438596490999</v>
      </c>
      <c r="K3499" s="14">
        <v>12.061403508772001</v>
      </c>
      <c r="L3499" s="23">
        <v>6.5789473684209998</v>
      </c>
    </row>
    <row r="3500" spans="5:12" ht="25" x14ac:dyDescent="0.3">
      <c r="E3500" s="3" t="s">
        <v>1578</v>
      </c>
      <c r="F3500" s="4"/>
      <c r="G3500" s="5">
        <v>4712</v>
      </c>
      <c r="H3500" s="27">
        <v>6.7487266553480003</v>
      </c>
      <c r="I3500" s="14">
        <v>42.190152801358003</v>
      </c>
      <c r="J3500" s="14">
        <v>33.870967741934997</v>
      </c>
      <c r="K3500" s="14">
        <v>13.348896434635</v>
      </c>
      <c r="L3500" s="23">
        <v>3.841256366723</v>
      </c>
    </row>
    <row r="3501" spans="5:12" ht="25" x14ac:dyDescent="0.3">
      <c r="E3501" s="3" t="s">
        <v>1579</v>
      </c>
      <c r="F3501" s="4"/>
      <c r="G3501" s="5">
        <v>3234</v>
      </c>
      <c r="H3501" s="27">
        <v>14.873222016079</v>
      </c>
      <c r="I3501" s="14">
        <v>47.247990105132999</v>
      </c>
      <c r="J3501" s="14">
        <v>25.417439703153999</v>
      </c>
      <c r="K3501" s="14">
        <v>5.5967841682130004</v>
      </c>
      <c r="L3501" s="23">
        <v>6.8645640074210004</v>
      </c>
    </row>
    <row r="3502" spans="5:12" ht="50" x14ac:dyDescent="0.3">
      <c r="E3502" s="3" t="s">
        <v>1580</v>
      </c>
      <c r="F3502" s="4"/>
      <c r="G3502" s="5">
        <v>417</v>
      </c>
      <c r="H3502" s="27">
        <v>3.3573141486810001</v>
      </c>
      <c r="I3502" s="14">
        <v>34.052757793764997</v>
      </c>
      <c r="J3502" s="14">
        <v>38.609112709831997</v>
      </c>
      <c r="K3502" s="14">
        <v>21.58273381295</v>
      </c>
      <c r="L3502" s="23">
        <v>2.3980815347719999</v>
      </c>
    </row>
    <row r="3503" spans="5:12" ht="50" x14ac:dyDescent="0.3">
      <c r="E3503" s="3" t="s">
        <v>1581</v>
      </c>
      <c r="F3503" s="4"/>
      <c r="G3503" s="5">
        <v>173</v>
      </c>
      <c r="H3503" s="27">
        <v>2.3121387283239998</v>
      </c>
      <c r="I3503" s="14">
        <v>34.682080924855001</v>
      </c>
      <c r="J3503" s="14">
        <v>36.994219653179002</v>
      </c>
      <c r="K3503" s="14">
        <v>23.699421965317999</v>
      </c>
      <c r="L3503" s="23">
        <v>2.3121387283239998</v>
      </c>
    </row>
    <row r="3504" spans="5:12" ht="25" x14ac:dyDescent="0.3">
      <c r="E3504" s="3" t="s">
        <v>1582</v>
      </c>
      <c r="F3504" s="4"/>
      <c r="G3504" s="5">
        <v>212</v>
      </c>
      <c r="H3504" s="27">
        <v>7.0754716981129997</v>
      </c>
      <c r="I3504" s="14">
        <v>25.943396226415</v>
      </c>
      <c r="J3504" s="14">
        <v>41.509433962263998</v>
      </c>
      <c r="K3504" s="14">
        <v>23.584905660377</v>
      </c>
      <c r="L3504" s="23">
        <v>1.88679245283</v>
      </c>
    </row>
    <row r="3505" spans="5:12" ht="37.5" x14ac:dyDescent="0.3">
      <c r="E3505" s="3" t="s">
        <v>1583</v>
      </c>
      <c r="F3505" s="4"/>
      <c r="G3505" s="5">
        <v>1402</v>
      </c>
      <c r="H3505" s="27">
        <v>4.6362339514980002</v>
      </c>
      <c r="I3505" s="14">
        <v>36.376604850214001</v>
      </c>
      <c r="J3505" s="14">
        <v>37.589158345221001</v>
      </c>
      <c r="K3505" s="14">
        <v>18.116975748929999</v>
      </c>
      <c r="L3505" s="23">
        <v>3.2810271041369998</v>
      </c>
    </row>
    <row r="3506" spans="5:12" ht="50" x14ac:dyDescent="0.3">
      <c r="E3506" s="3" t="s">
        <v>1584</v>
      </c>
      <c r="F3506" s="4"/>
      <c r="G3506" s="5">
        <v>237</v>
      </c>
      <c r="H3506" s="27">
        <v>4.2194092827</v>
      </c>
      <c r="I3506" s="14">
        <v>37.130801687763999</v>
      </c>
      <c r="J3506" s="14">
        <v>30.379746835443001</v>
      </c>
      <c r="K3506" s="14">
        <v>25.738396624473001</v>
      </c>
      <c r="L3506" s="23">
        <v>2.5316455696200002</v>
      </c>
    </row>
    <row r="3507" spans="5:12" ht="25" x14ac:dyDescent="0.3">
      <c r="E3507" s="3" t="s">
        <v>1585</v>
      </c>
      <c r="F3507" s="4"/>
      <c r="G3507" s="5">
        <v>287</v>
      </c>
      <c r="H3507" s="27">
        <v>2.4390243902440001</v>
      </c>
      <c r="I3507" s="14">
        <v>31.358885017422001</v>
      </c>
      <c r="J3507" s="14">
        <v>39.721254355401001</v>
      </c>
      <c r="K3507" s="14">
        <v>23.693379790941002</v>
      </c>
      <c r="L3507" s="23">
        <v>2.787456445993</v>
      </c>
    </row>
    <row r="3508" spans="5:12" ht="25" x14ac:dyDescent="0.3">
      <c r="E3508" s="3" t="s">
        <v>1586</v>
      </c>
      <c r="F3508" s="4"/>
      <c r="G3508" s="5">
        <v>191</v>
      </c>
      <c r="H3508" s="27">
        <v>1.5706806282720001</v>
      </c>
      <c r="I3508" s="14">
        <v>35.602094240837999</v>
      </c>
      <c r="J3508" s="14">
        <v>35.078534031414002</v>
      </c>
      <c r="K3508" s="14">
        <v>19.371727748691001</v>
      </c>
      <c r="L3508" s="23">
        <v>8.3769633507849992</v>
      </c>
    </row>
    <row r="3509" spans="5:12" ht="25" x14ac:dyDescent="0.3">
      <c r="E3509" s="3" t="s">
        <v>1587</v>
      </c>
      <c r="F3509" s="4"/>
      <c r="G3509" s="5">
        <v>1828</v>
      </c>
      <c r="H3509" s="27">
        <v>4.7592997811820004</v>
      </c>
      <c r="I3509" s="14">
        <v>36.323851203501</v>
      </c>
      <c r="J3509" s="14">
        <v>37.144420131291</v>
      </c>
      <c r="K3509" s="14">
        <v>17.997811816193</v>
      </c>
      <c r="L3509" s="23">
        <v>3.7746170678339999</v>
      </c>
    </row>
    <row r="3510" spans="5:12" ht="25" x14ac:dyDescent="0.3">
      <c r="E3510" s="3" t="s">
        <v>1588</v>
      </c>
      <c r="F3510" s="4"/>
      <c r="G3510" s="5">
        <v>1070</v>
      </c>
      <c r="H3510" s="27">
        <v>10.467289719626001</v>
      </c>
      <c r="I3510" s="14">
        <v>43.177570093458002</v>
      </c>
      <c r="J3510" s="14">
        <v>29.158878504673002</v>
      </c>
      <c r="K3510" s="14">
        <v>9.9065420560750006</v>
      </c>
      <c r="L3510" s="23">
        <v>7.289719626168</v>
      </c>
    </row>
    <row r="3511" spans="5:12" ht="50" x14ac:dyDescent="0.3">
      <c r="E3511" s="3" t="s">
        <v>1589</v>
      </c>
      <c r="F3511" s="4"/>
      <c r="G3511" s="5">
        <v>141</v>
      </c>
      <c r="H3511" s="27">
        <v>2.8368794326239999</v>
      </c>
      <c r="I3511" s="14">
        <v>31.205673758865</v>
      </c>
      <c r="J3511" s="14">
        <v>37.58865248227</v>
      </c>
      <c r="K3511" s="14">
        <v>26.241134751773</v>
      </c>
      <c r="L3511" s="23">
        <v>2.1276595744679998</v>
      </c>
    </row>
    <row r="3512" spans="5:12" ht="50" x14ac:dyDescent="0.3">
      <c r="E3512" s="3" t="s">
        <v>1590</v>
      </c>
      <c r="F3512" s="4"/>
      <c r="G3512" s="5">
        <v>77</v>
      </c>
      <c r="H3512" s="27">
        <v>2.5974025974030002</v>
      </c>
      <c r="I3512" s="14">
        <v>22.077922077922</v>
      </c>
      <c r="J3512" s="14">
        <v>38.961038961039002</v>
      </c>
      <c r="K3512" s="14">
        <v>32.467532467532003</v>
      </c>
      <c r="L3512" s="23">
        <v>3.896103896104</v>
      </c>
    </row>
    <row r="3513" spans="5:12" ht="25" x14ac:dyDescent="0.3">
      <c r="E3513" s="3" t="s">
        <v>1591</v>
      </c>
      <c r="F3513" s="4"/>
      <c r="G3513" s="5">
        <v>66</v>
      </c>
      <c r="H3513" s="27">
        <v>1.5151515151520001</v>
      </c>
      <c r="I3513" s="14">
        <v>19.696969696970001</v>
      </c>
      <c r="J3513" s="14">
        <v>51.515151515151999</v>
      </c>
      <c r="K3513" s="14">
        <v>25.757575757575999</v>
      </c>
      <c r="L3513" s="23">
        <v>1.5151515151520001</v>
      </c>
    </row>
    <row r="3514" spans="5:12" ht="37.5" x14ac:dyDescent="0.3">
      <c r="E3514" s="3" t="s">
        <v>1592</v>
      </c>
      <c r="F3514" s="4"/>
      <c r="G3514" s="5">
        <v>497</v>
      </c>
      <c r="H3514" s="27">
        <v>3.0181086519110001</v>
      </c>
      <c r="I3514" s="14">
        <v>29.778672032193001</v>
      </c>
      <c r="J3514" s="14">
        <v>44.869215291750997</v>
      </c>
      <c r="K3514" s="14">
        <v>19.315895372233001</v>
      </c>
      <c r="L3514" s="23">
        <v>3.0181086519110001</v>
      </c>
    </row>
    <row r="3515" spans="5:12" ht="50" x14ac:dyDescent="0.3">
      <c r="E3515" s="3" t="s">
        <v>1593</v>
      </c>
      <c r="F3515" s="4"/>
      <c r="G3515" s="5">
        <v>106</v>
      </c>
      <c r="H3515" s="27">
        <v>4.7169811320750004</v>
      </c>
      <c r="I3515" s="14">
        <v>28.301886792453001</v>
      </c>
      <c r="J3515" s="14">
        <v>41.509433962263998</v>
      </c>
      <c r="K3515" s="14">
        <v>23.584905660377</v>
      </c>
      <c r="L3515" s="23">
        <v>1.88679245283</v>
      </c>
    </row>
    <row r="3516" spans="5:12" ht="25" x14ac:dyDescent="0.3">
      <c r="E3516" s="3" t="s">
        <v>1594</v>
      </c>
      <c r="F3516" s="4"/>
      <c r="G3516" s="5">
        <v>94</v>
      </c>
      <c r="H3516" s="27">
        <v>1.0638297872339999</v>
      </c>
      <c r="I3516" s="14">
        <v>27.659574468085001</v>
      </c>
      <c r="J3516" s="14">
        <v>43.617021276595999</v>
      </c>
      <c r="K3516" s="14">
        <v>26.595744680850999</v>
      </c>
      <c r="L3516" s="23">
        <v>1.0638297872339999</v>
      </c>
    </row>
    <row r="3517" spans="5:12" ht="25" x14ac:dyDescent="0.3">
      <c r="E3517" s="3" t="s">
        <v>1595</v>
      </c>
      <c r="F3517" s="4"/>
      <c r="G3517" s="5">
        <v>66</v>
      </c>
      <c r="H3517" s="27">
        <v>3.0303030303030001</v>
      </c>
      <c r="I3517" s="14">
        <v>33.333333333333002</v>
      </c>
      <c r="J3517" s="14">
        <v>39.393939393939</v>
      </c>
      <c r="K3517" s="14">
        <v>21.212121212121001</v>
      </c>
      <c r="L3517" s="23">
        <v>3.0303030303030001</v>
      </c>
    </row>
    <row r="3518" spans="5:12" ht="25" x14ac:dyDescent="0.3">
      <c r="E3518" s="3" t="s">
        <v>1596</v>
      </c>
      <c r="F3518" s="4"/>
      <c r="G3518" s="5">
        <v>650</v>
      </c>
      <c r="H3518" s="27">
        <v>3.384615384615</v>
      </c>
      <c r="I3518" s="14">
        <v>29.230769230768999</v>
      </c>
      <c r="J3518" s="14">
        <v>44.153846153845997</v>
      </c>
      <c r="K3518" s="14">
        <v>20.153846153846001</v>
      </c>
      <c r="L3518" s="23">
        <v>3.0769230769229998</v>
      </c>
    </row>
    <row r="3519" spans="5:12" ht="25" x14ac:dyDescent="0.3">
      <c r="E3519" s="3" t="s">
        <v>1597</v>
      </c>
      <c r="F3519" s="4"/>
      <c r="G3519" s="5">
        <v>253</v>
      </c>
      <c r="H3519" s="27">
        <v>5.9288537549409996</v>
      </c>
      <c r="I3519" s="14">
        <v>37.944664031621002</v>
      </c>
      <c r="J3519" s="14">
        <v>39.920948616601002</v>
      </c>
      <c r="K3519" s="14">
        <v>8.6956521739130004</v>
      </c>
      <c r="L3519" s="23">
        <v>7.5098814229249999</v>
      </c>
    </row>
    <row r="3520" spans="5:12" ht="50" x14ac:dyDescent="0.3">
      <c r="E3520" s="3" t="s">
        <v>1598</v>
      </c>
      <c r="F3520" s="4"/>
      <c r="G3520" s="5">
        <v>25</v>
      </c>
      <c r="H3520" s="30">
        <v>0</v>
      </c>
      <c r="I3520" s="14">
        <v>20</v>
      </c>
      <c r="J3520" s="14">
        <v>52</v>
      </c>
      <c r="K3520" s="14">
        <v>24</v>
      </c>
      <c r="L3520" s="23">
        <v>4</v>
      </c>
    </row>
    <row r="3521" spans="5:12" ht="50" x14ac:dyDescent="0.3">
      <c r="E3521" s="3" t="s">
        <v>1599</v>
      </c>
      <c r="F3521" s="4"/>
      <c r="G3521" s="5">
        <v>5</v>
      </c>
      <c r="H3521" s="30">
        <v>0</v>
      </c>
      <c r="I3521" s="16">
        <v>0</v>
      </c>
      <c r="J3521" s="14">
        <v>80</v>
      </c>
      <c r="K3521" s="14">
        <v>20</v>
      </c>
      <c r="L3521" s="24">
        <v>0</v>
      </c>
    </row>
    <row r="3522" spans="5:12" ht="25" x14ac:dyDescent="0.3">
      <c r="E3522" s="3" t="s">
        <v>1600</v>
      </c>
      <c r="F3522" s="4"/>
      <c r="G3522" s="5">
        <v>9</v>
      </c>
      <c r="H3522" s="30">
        <v>0</v>
      </c>
      <c r="I3522" s="14">
        <v>33.333333333333002</v>
      </c>
      <c r="J3522" s="14">
        <v>33.333333333333002</v>
      </c>
      <c r="K3522" s="14">
        <v>33.333333333333002</v>
      </c>
      <c r="L3522" s="24">
        <v>0</v>
      </c>
    </row>
    <row r="3523" spans="5:12" ht="37.5" x14ac:dyDescent="0.3">
      <c r="E3523" s="3" t="s">
        <v>1601</v>
      </c>
      <c r="F3523" s="4"/>
      <c r="G3523" s="5">
        <v>64</v>
      </c>
      <c r="H3523" s="30">
        <v>0</v>
      </c>
      <c r="I3523" s="14">
        <v>28.125</v>
      </c>
      <c r="J3523" s="14">
        <v>51.5625</v>
      </c>
      <c r="K3523" s="14">
        <v>20.3125</v>
      </c>
      <c r="L3523" s="24">
        <v>0</v>
      </c>
    </row>
    <row r="3524" spans="5:12" ht="50" x14ac:dyDescent="0.3">
      <c r="E3524" s="3" t="s">
        <v>1602</v>
      </c>
      <c r="F3524" s="4"/>
      <c r="G3524" s="5">
        <v>22</v>
      </c>
      <c r="H3524" s="30">
        <v>0</v>
      </c>
      <c r="I3524" s="14">
        <v>18.181818181817999</v>
      </c>
      <c r="J3524" s="14">
        <v>45.454545454544999</v>
      </c>
      <c r="K3524" s="14">
        <v>31.818181818182001</v>
      </c>
      <c r="L3524" s="23">
        <v>4.5454545454549997</v>
      </c>
    </row>
    <row r="3525" spans="5:12" ht="25" x14ac:dyDescent="0.3">
      <c r="E3525" s="3" t="s">
        <v>1603</v>
      </c>
      <c r="F3525" s="4"/>
      <c r="G3525" s="5">
        <v>16</v>
      </c>
      <c r="H3525" s="30">
        <v>0</v>
      </c>
      <c r="I3525" s="14">
        <v>37.5</v>
      </c>
      <c r="J3525" s="14">
        <v>43.75</v>
      </c>
      <c r="K3525" s="14">
        <v>18.75</v>
      </c>
      <c r="L3525" s="24">
        <v>0</v>
      </c>
    </row>
    <row r="3526" spans="5:12" ht="25" x14ac:dyDescent="0.3">
      <c r="E3526" s="3" t="s">
        <v>1604</v>
      </c>
      <c r="F3526" s="4"/>
      <c r="G3526" s="5">
        <v>14</v>
      </c>
      <c r="H3526" s="30">
        <v>0</v>
      </c>
      <c r="I3526" s="14">
        <v>14.285714285714</v>
      </c>
      <c r="J3526" s="14">
        <v>50</v>
      </c>
      <c r="K3526" s="14">
        <v>28.571428571428999</v>
      </c>
      <c r="L3526" s="23">
        <v>7.1428571428570002</v>
      </c>
    </row>
    <row r="3527" spans="5:12" ht="25" x14ac:dyDescent="0.3">
      <c r="E3527" s="3" t="s">
        <v>1605</v>
      </c>
      <c r="F3527" s="4"/>
      <c r="G3527" s="5">
        <v>92</v>
      </c>
      <c r="H3527" s="30">
        <v>0</v>
      </c>
      <c r="I3527" s="14">
        <v>27.173913043477999</v>
      </c>
      <c r="J3527" s="14">
        <v>45.652173913043001</v>
      </c>
      <c r="K3527" s="14">
        <v>25</v>
      </c>
      <c r="L3527" s="23">
        <v>2.1739130434780001</v>
      </c>
    </row>
    <row r="3528" spans="5:12" ht="25" x14ac:dyDescent="0.3">
      <c r="E3528" s="3" t="s">
        <v>1606</v>
      </c>
      <c r="F3528" s="4"/>
      <c r="G3528" s="5">
        <v>45</v>
      </c>
      <c r="H3528" s="27">
        <v>8.8888888888889994</v>
      </c>
      <c r="I3528" s="14">
        <v>31.111111111111001</v>
      </c>
      <c r="J3528" s="14">
        <v>35.555555555555998</v>
      </c>
      <c r="K3528" s="14">
        <v>13.333333333333</v>
      </c>
      <c r="L3528" s="23">
        <v>11.111111111111001</v>
      </c>
    </row>
    <row r="3529" spans="5:12" ht="50" x14ac:dyDescent="0.3">
      <c r="E3529" s="3" t="s">
        <v>1607</v>
      </c>
      <c r="F3529" s="4"/>
      <c r="G3529" s="5">
        <v>2</v>
      </c>
      <c r="H3529" s="27">
        <v>50</v>
      </c>
      <c r="I3529" s="14">
        <v>50</v>
      </c>
      <c r="J3529" s="16">
        <v>0</v>
      </c>
      <c r="K3529" s="16">
        <v>0</v>
      </c>
      <c r="L3529" s="24">
        <v>0</v>
      </c>
    </row>
    <row r="3530" spans="5:12" ht="50" x14ac:dyDescent="0.3">
      <c r="E3530" s="3" t="s">
        <v>1608</v>
      </c>
      <c r="F3530" s="4"/>
      <c r="G3530" s="5">
        <v>0</v>
      </c>
      <c r="H3530" s="30">
        <v>0</v>
      </c>
      <c r="I3530" s="16">
        <v>0</v>
      </c>
      <c r="J3530" s="16">
        <v>0</v>
      </c>
      <c r="K3530" s="16">
        <v>0</v>
      </c>
      <c r="L3530" s="24">
        <v>0</v>
      </c>
    </row>
    <row r="3531" spans="5:12" ht="25" x14ac:dyDescent="0.3">
      <c r="E3531" s="3" t="s">
        <v>1609</v>
      </c>
      <c r="F3531" s="4"/>
      <c r="G3531" s="5">
        <v>1</v>
      </c>
      <c r="H3531" s="30">
        <v>0</v>
      </c>
      <c r="I3531" s="14">
        <v>100</v>
      </c>
      <c r="J3531" s="16">
        <v>0</v>
      </c>
      <c r="K3531" s="16">
        <v>0</v>
      </c>
      <c r="L3531" s="24">
        <v>0</v>
      </c>
    </row>
    <row r="3532" spans="5:12" ht="37.5" x14ac:dyDescent="0.3">
      <c r="E3532" s="3" t="s">
        <v>1610</v>
      </c>
      <c r="F3532" s="4"/>
      <c r="G3532" s="5">
        <v>6</v>
      </c>
      <c r="H3532" s="27">
        <v>16.666666666666998</v>
      </c>
      <c r="I3532" s="14">
        <v>33.333333333333002</v>
      </c>
      <c r="J3532" s="14">
        <v>33.333333333333002</v>
      </c>
      <c r="K3532" s="14">
        <v>16.666666666666998</v>
      </c>
      <c r="L3532" s="24">
        <v>0</v>
      </c>
    </row>
    <row r="3533" spans="5:12" ht="50" x14ac:dyDescent="0.3">
      <c r="E3533" s="3" t="s">
        <v>1611</v>
      </c>
      <c r="F3533" s="4"/>
      <c r="G3533" s="5">
        <v>2</v>
      </c>
      <c r="H3533" s="30">
        <v>0</v>
      </c>
      <c r="I3533" s="14">
        <v>50</v>
      </c>
      <c r="J3533" s="14">
        <v>50</v>
      </c>
      <c r="K3533" s="16">
        <v>0</v>
      </c>
      <c r="L3533" s="24">
        <v>0</v>
      </c>
    </row>
    <row r="3534" spans="5:12" ht="25" x14ac:dyDescent="0.3">
      <c r="E3534" s="3" t="s">
        <v>1612</v>
      </c>
      <c r="F3534" s="4"/>
      <c r="G3534" s="5">
        <v>0</v>
      </c>
      <c r="H3534" s="30">
        <v>0</v>
      </c>
      <c r="I3534" s="16">
        <v>0</v>
      </c>
      <c r="J3534" s="16">
        <v>0</v>
      </c>
      <c r="K3534" s="16">
        <v>0</v>
      </c>
      <c r="L3534" s="24">
        <v>0</v>
      </c>
    </row>
    <row r="3535" spans="5:12" ht="25" x14ac:dyDescent="0.3">
      <c r="E3535" s="3" t="s">
        <v>1613</v>
      </c>
      <c r="F3535" s="4"/>
      <c r="G3535" s="5">
        <v>0</v>
      </c>
      <c r="H3535" s="30">
        <v>0</v>
      </c>
      <c r="I3535" s="16">
        <v>0</v>
      </c>
      <c r="J3535" s="16">
        <v>0</v>
      </c>
      <c r="K3535" s="16">
        <v>0</v>
      </c>
      <c r="L3535" s="24">
        <v>0</v>
      </c>
    </row>
    <row r="3536" spans="5:12" ht="25" x14ac:dyDescent="0.3">
      <c r="E3536" s="3" t="s">
        <v>1614</v>
      </c>
      <c r="F3536" s="4"/>
      <c r="G3536" s="5">
        <v>9</v>
      </c>
      <c r="H3536" s="27">
        <v>22.222222222222001</v>
      </c>
      <c r="I3536" s="14">
        <v>44.444444444444002</v>
      </c>
      <c r="J3536" s="14">
        <v>22.222222222222001</v>
      </c>
      <c r="K3536" s="14">
        <v>11.111111111111001</v>
      </c>
      <c r="L3536" s="24">
        <v>0</v>
      </c>
    </row>
    <row r="3537" spans="5:12" ht="25" x14ac:dyDescent="0.3">
      <c r="E3537" s="3" t="s">
        <v>1615</v>
      </c>
      <c r="F3537" s="4"/>
      <c r="G3537" s="5">
        <v>2</v>
      </c>
      <c r="H3537" s="27">
        <v>50</v>
      </c>
      <c r="I3537" s="14">
        <v>50</v>
      </c>
      <c r="J3537" s="16">
        <v>0</v>
      </c>
      <c r="K3537" s="16">
        <v>0</v>
      </c>
      <c r="L3537" s="24">
        <v>0</v>
      </c>
    </row>
    <row r="3538" spans="5:12" ht="50" x14ac:dyDescent="0.3">
      <c r="E3538" s="3" t="s">
        <v>1616</v>
      </c>
      <c r="F3538" s="4"/>
      <c r="G3538" s="5">
        <v>4</v>
      </c>
      <c r="H3538" s="27">
        <v>25</v>
      </c>
      <c r="I3538" s="14">
        <v>25</v>
      </c>
      <c r="J3538" s="16">
        <v>0</v>
      </c>
      <c r="K3538" s="14">
        <v>25</v>
      </c>
      <c r="L3538" s="23">
        <v>25</v>
      </c>
    </row>
    <row r="3539" spans="5:12" ht="50" x14ac:dyDescent="0.3">
      <c r="E3539" s="3" t="s">
        <v>1617</v>
      </c>
      <c r="F3539" s="4"/>
      <c r="G3539" s="5">
        <v>3</v>
      </c>
      <c r="H3539" s="30">
        <v>0</v>
      </c>
      <c r="I3539" s="14">
        <v>66.666666666666998</v>
      </c>
      <c r="J3539" s="14">
        <v>33.333333333333002</v>
      </c>
      <c r="K3539" s="16">
        <v>0</v>
      </c>
      <c r="L3539" s="24">
        <v>0</v>
      </c>
    </row>
    <row r="3540" spans="5:12" ht="25" x14ac:dyDescent="0.3">
      <c r="E3540" s="3" t="s">
        <v>1618</v>
      </c>
      <c r="F3540" s="4"/>
      <c r="G3540" s="5">
        <v>4</v>
      </c>
      <c r="H3540" s="30">
        <v>0</v>
      </c>
      <c r="I3540" s="14">
        <v>25</v>
      </c>
      <c r="J3540" s="14">
        <v>50</v>
      </c>
      <c r="K3540" s="16">
        <v>0</v>
      </c>
      <c r="L3540" s="23">
        <v>25</v>
      </c>
    </row>
    <row r="3541" spans="5:12" ht="37.5" x14ac:dyDescent="0.3">
      <c r="E3541" s="3" t="s">
        <v>1619</v>
      </c>
      <c r="F3541" s="4"/>
      <c r="G3541" s="5">
        <v>19</v>
      </c>
      <c r="H3541" s="27">
        <v>26.315789473683999</v>
      </c>
      <c r="I3541" s="14">
        <v>31.578947368421002</v>
      </c>
      <c r="J3541" s="14">
        <v>15.789473684211</v>
      </c>
      <c r="K3541" s="14">
        <v>5.2631578947369997</v>
      </c>
      <c r="L3541" s="23">
        <v>21.052631578947</v>
      </c>
    </row>
    <row r="3542" spans="5:12" ht="50" x14ac:dyDescent="0.3">
      <c r="E3542" s="3" t="s">
        <v>1620</v>
      </c>
      <c r="F3542" s="4"/>
      <c r="G3542" s="5">
        <v>2</v>
      </c>
      <c r="H3542" s="30">
        <v>0</v>
      </c>
      <c r="I3542" s="16">
        <v>0</v>
      </c>
      <c r="J3542" s="14">
        <v>50</v>
      </c>
      <c r="K3542" s="14">
        <v>50</v>
      </c>
      <c r="L3542" s="24">
        <v>0</v>
      </c>
    </row>
    <row r="3543" spans="5:12" ht="25" x14ac:dyDescent="0.3">
      <c r="E3543" s="3" t="s">
        <v>1621</v>
      </c>
      <c r="F3543" s="4"/>
      <c r="G3543" s="5">
        <v>0</v>
      </c>
      <c r="H3543" s="30">
        <v>0</v>
      </c>
      <c r="I3543" s="16">
        <v>0</v>
      </c>
      <c r="J3543" s="16">
        <v>0</v>
      </c>
      <c r="K3543" s="16">
        <v>0</v>
      </c>
      <c r="L3543" s="24">
        <v>0</v>
      </c>
    </row>
    <row r="3544" spans="5:12" ht="25" x14ac:dyDescent="0.3">
      <c r="E3544" s="3" t="s">
        <v>1622</v>
      </c>
      <c r="F3544" s="4"/>
      <c r="G3544" s="5">
        <v>3</v>
      </c>
      <c r="H3544" s="30">
        <v>0</v>
      </c>
      <c r="I3544" s="14">
        <v>66.666666666666998</v>
      </c>
      <c r="J3544" s="16">
        <v>0</v>
      </c>
      <c r="K3544" s="16">
        <v>0</v>
      </c>
      <c r="L3544" s="23">
        <v>33.333333333333002</v>
      </c>
    </row>
    <row r="3545" spans="5:12" ht="25" x14ac:dyDescent="0.3">
      <c r="E3545" s="3" t="s">
        <v>1623</v>
      </c>
      <c r="F3545" s="4"/>
      <c r="G3545" s="5">
        <v>23</v>
      </c>
      <c r="H3545" s="27">
        <v>21.739130434783</v>
      </c>
      <c r="I3545" s="14">
        <v>34.782608695652002</v>
      </c>
      <c r="J3545" s="14">
        <v>17.391304347826001</v>
      </c>
      <c r="K3545" s="14">
        <v>8.6956521739130004</v>
      </c>
      <c r="L3545" s="23">
        <v>17.391304347826001</v>
      </c>
    </row>
    <row r="3546" spans="5:12" ht="25" x14ac:dyDescent="0.3">
      <c r="E3546" s="3" t="s">
        <v>1624</v>
      </c>
      <c r="F3546" s="4"/>
      <c r="G3546" s="5">
        <v>31</v>
      </c>
      <c r="H3546" s="27">
        <v>16.129032258064999</v>
      </c>
      <c r="I3546" s="14">
        <v>58.064516129032</v>
      </c>
      <c r="J3546" s="14">
        <v>12.903225806451999</v>
      </c>
      <c r="K3546" s="14">
        <v>3.2258064516129998</v>
      </c>
      <c r="L3546" s="23">
        <v>9.6774193548389995</v>
      </c>
    </row>
    <row r="3547" spans="5:12" ht="50" x14ac:dyDescent="0.3">
      <c r="E3547" s="3" t="s">
        <v>1625</v>
      </c>
      <c r="F3547" s="4"/>
      <c r="G3547" s="5">
        <v>12</v>
      </c>
      <c r="H3547" s="27">
        <v>25</v>
      </c>
      <c r="I3547" s="14">
        <v>41.666666666666998</v>
      </c>
      <c r="J3547" s="14">
        <v>33.333333333333002</v>
      </c>
      <c r="K3547" s="16">
        <v>0</v>
      </c>
      <c r="L3547" s="24">
        <v>0</v>
      </c>
    </row>
    <row r="3548" spans="5:12" ht="50" x14ac:dyDescent="0.3">
      <c r="E3548" s="3" t="s">
        <v>1626</v>
      </c>
      <c r="F3548" s="4"/>
      <c r="G3548" s="5">
        <v>5</v>
      </c>
      <c r="H3548" s="27">
        <v>40</v>
      </c>
      <c r="I3548" s="14">
        <v>60</v>
      </c>
      <c r="J3548" s="16">
        <v>0</v>
      </c>
      <c r="K3548" s="16">
        <v>0</v>
      </c>
      <c r="L3548" s="24">
        <v>0</v>
      </c>
    </row>
    <row r="3549" spans="5:12" ht="25" x14ac:dyDescent="0.3">
      <c r="E3549" s="3" t="s">
        <v>1627</v>
      </c>
      <c r="F3549" s="4"/>
      <c r="G3549" s="5">
        <v>5</v>
      </c>
      <c r="H3549" s="27">
        <v>40</v>
      </c>
      <c r="I3549" s="16">
        <v>0</v>
      </c>
      <c r="J3549" s="14">
        <v>20</v>
      </c>
      <c r="K3549" s="14">
        <v>40</v>
      </c>
      <c r="L3549" s="24">
        <v>0</v>
      </c>
    </row>
    <row r="3550" spans="5:12" ht="37.5" x14ac:dyDescent="0.3">
      <c r="E3550" s="3" t="s">
        <v>1628</v>
      </c>
      <c r="F3550" s="4"/>
      <c r="G3550" s="5">
        <v>30</v>
      </c>
      <c r="H3550" s="27">
        <v>20</v>
      </c>
      <c r="I3550" s="14">
        <v>43.333333333333002</v>
      </c>
      <c r="J3550" s="14">
        <v>30</v>
      </c>
      <c r="K3550" s="16">
        <v>0</v>
      </c>
      <c r="L3550" s="23">
        <v>6.666666666667</v>
      </c>
    </row>
    <row r="3551" spans="5:12" ht="50" x14ac:dyDescent="0.3">
      <c r="E3551" s="3" t="s">
        <v>1629</v>
      </c>
      <c r="F3551" s="4"/>
      <c r="G3551" s="5">
        <v>3</v>
      </c>
      <c r="H3551" s="27">
        <v>66.666666666666998</v>
      </c>
      <c r="I3551" s="16">
        <v>0</v>
      </c>
      <c r="J3551" s="14">
        <v>33.333333333333002</v>
      </c>
      <c r="K3551" s="16">
        <v>0</v>
      </c>
      <c r="L3551" s="24">
        <v>0</v>
      </c>
    </row>
    <row r="3552" spans="5:12" ht="25" x14ac:dyDescent="0.3">
      <c r="E3552" s="3" t="s">
        <v>1630</v>
      </c>
      <c r="F3552" s="4"/>
      <c r="G3552" s="5">
        <v>0</v>
      </c>
      <c r="H3552" s="30">
        <v>0</v>
      </c>
      <c r="I3552" s="16">
        <v>0</v>
      </c>
      <c r="J3552" s="16">
        <v>0</v>
      </c>
      <c r="K3552" s="16">
        <v>0</v>
      </c>
      <c r="L3552" s="24">
        <v>0</v>
      </c>
    </row>
    <row r="3553" spans="5:12" ht="25" x14ac:dyDescent="0.3">
      <c r="E3553" s="3" t="s">
        <v>1631</v>
      </c>
      <c r="F3553" s="4"/>
      <c r="G3553" s="5">
        <v>5</v>
      </c>
      <c r="H3553" s="30">
        <v>0</v>
      </c>
      <c r="I3553" s="14">
        <v>20</v>
      </c>
      <c r="J3553" s="14">
        <v>60</v>
      </c>
      <c r="K3553" s="16">
        <v>0</v>
      </c>
      <c r="L3553" s="23">
        <v>20</v>
      </c>
    </row>
    <row r="3554" spans="5:12" ht="25" x14ac:dyDescent="0.3">
      <c r="E3554" s="3" t="s">
        <v>1632</v>
      </c>
      <c r="F3554" s="4"/>
      <c r="G3554" s="5">
        <v>37</v>
      </c>
      <c r="H3554" s="27">
        <v>21.621621621622001</v>
      </c>
      <c r="I3554" s="14">
        <v>37.837837837838002</v>
      </c>
      <c r="J3554" s="14">
        <v>27.027027027027</v>
      </c>
      <c r="K3554" s="14">
        <v>5.4054054054050003</v>
      </c>
      <c r="L3554" s="23">
        <v>8.1081081081080004</v>
      </c>
    </row>
    <row r="3555" spans="5:12" ht="25" x14ac:dyDescent="0.3">
      <c r="E3555" s="3" t="s">
        <v>1633</v>
      </c>
      <c r="F3555" s="4"/>
      <c r="G3555" s="5">
        <v>45</v>
      </c>
      <c r="H3555" s="27">
        <v>37.777777777777999</v>
      </c>
      <c r="I3555" s="14">
        <v>46.666666666666998</v>
      </c>
      <c r="J3555" s="14">
        <v>4.4444444444439997</v>
      </c>
      <c r="K3555" s="16">
        <v>0</v>
      </c>
      <c r="L3555" s="23">
        <v>11.111111111111001</v>
      </c>
    </row>
    <row r="3556" spans="5:12" ht="50" x14ac:dyDescent="0.3">
      <c r="E3556" s="3" t="s">
        <v>1634</v>
      </c>
      <c r="F3556" s="4"/>
      <c r="G3556" s="5">
        <v>23</v>
      </c>
      <c r="H3556" s="27">
        <v>17.391304347826001</v>
      </c>
      <c r="I3556" s="14">
        <v>30.434782608696</v>
      </c>
      <c r="J3556" s="14">
        <v>30.434782608696</v>
      </c>
      <c r="K3556" s="14">
        <v>4.3478260869570002</v>
      </c>
      <c r="L3556" s="23">
        <v>17.391304347826001</v>
      </c>
    </row>
    <row r="3557" spans="5:12" ht="50" x14ac:dyDescent="0.3">
      <c r="E3557" s="3" t="s">
        <v>1635</v>
      </c>
      <c r="F3557" s="4"/>
      <c r="G3557" s="5">
        <v>13</v>
      </c>
      <c r="H3557" s="27">
        <v>7.6923076923079998</v>
      </c>
      <c r="I3557" s="14">
        <v>23.076923076922998</v>
      </c>
      <c r="J3557" s="14">
        <v>53.846153846154003</v>
      </c>
      <c r="K3557" s="14">
        <v>7.6923076923079998</v>
      </c>
      <c r="L3557" s="23">
        <v>7.6923076923079998</v>
      </c>
    </row>
    <row r="3558" spans="5:12" ht="25" x14ac:dyDescent="0.3">
      <c r="E3558" s="3" t="s">
        <v>1636</v>
      </c>
      <c r="F3558" s="4"/>
      <c r="G3558" s="5">
        <v>8</v>
      </c>
      <c r="H3558" s="27">
        <v>12.5</v>
      </c>
      <c r="I3558" s="14">
        <v>50</v>
      </c>
      <c r="J3558" s="14">
        <v>12.5</v>
      </c>
      <c r="K3558" s="14">
        <v>12.5</v>
      </c>
      <c r="L3558" s="23">
        <v>12.5</v>
      </c>
    </row>
    <row r="3559" spans="5:12" ht="37.5" x14ac:dyDescent="0.3">
      <c r="E3559" s="3" t="s">
        <v>1637</v>
      </c>
      <c r="F3559" s="4"/>
      <c r="G3559" s="5">
        <v>52</v>
      </c>
      <c r="H3559" s="27">
        <v>19.230769230768999</v>
      </c>
      <c r="I3559" s="14">
        <v>28.846153846153999</v>
      </c>
      <c r="J3559" s="14">
        <v>34.615384615384997</v>
      </c>
      <c r="K3559" s="16">
        <v>0</v>
      </c>
      <c r="L3559" s="23">
        <v>17.307692307692001</v>
      </c>
    </row>
    <row r="3560" spans="5:12" ht="50" x14ac:dyDescent="0.3">
      <c r="E3560" s="3" t="s">
        <v>1638</v>
      </c>
      <c r="F3560" s="4"/>
      <c r="G3560" s="5">
        <v>13</v>
      </c>
      <c r="H3560" s="27">
        <v>7.6923076923079998</v>
      </c>
      <c r="I3560" s="14">
        <v>30.769230769231001</v>
      </c>
      <c r="J3560" s="14">
        <v>46.153846153845997</v>
      </c>
      <c r="K3560" s="16">
        <v>0</v>
      </c>
      <c r="L3560" s="23">
        <v>15.384615384615</v>
      </c>
    </row>
    <row r="3561" spans="5:12" ht="25" x14ac:dyDescent="0.3">
      <c r="E3561" s="3" t="s">
        <v>1639</v>
      </c>
      <c r="F3561" s="4"/>
      <c r="G3561" s="5">
        <v>4</v>
      </c>
      <c r="H3561" s="27">
        <v>25</v>
      </c>
      <c r="I3561" s="14">
        <v>50</v>
      </c>
      <c r="J3561" s="16">
        <v>0</v>
      </c>
      <c r="K3561" s="16">
        <v>0</v>
      </c>
      <c r="L3561" s="23">
        <v>25</v>
      </c>
    </row>
    <row r="3562" spans="5:12" ht="25" x14ac:dyDescent="0.3">
      <c r="E3562" s="3" t="s">
        <v>1640</v>
      </c>
      <c r="F3562" s="4"/>
      <c r="G3562" s="5">
        <v>15</v>
      </c>
      <c r="H3562" s="27">
        <v>13.333333333333</v>
      </c>
      <c r="I3562" s="14">
        <v>33.333333333333002</v>
      </c>
      <c r="J3562" s="14">
        <v>13.333333333333</v>
      </c>
      <c r="K3562" s="14">
        <v>6.666666666667</v>
      </c>
      <c r="L3562" s="23">
        <v>33.333333333333002</v>
      </c>
    </row>
    <row r="3563" spans="5:12" ht="25" x14ac:dyDescent="0.3">
      <c r="E3563" s="3" t="s">
        <v>1641</v>
      </c>
      <c r="F3563" s="4"/>
      <c r="G3563" s="5">
        <v>72</v>
      </c>
      <c r="H3563" s="27">
        <v>16.666666666666998</v>
      </c>
      <c r="I3563" s="14">
        <v>33.333333333333002</v>
      </c>
      <c r="J3563" s="14">
        <v>29.166666666666998</v>
      </c>
      <c r="K3563" s="14">
        <v>4.166666666667</v>
      </c>
      <c r="L3563" s="23">
        <v>16.666666666666998</v>
      </c>
    </row>
    <row r="3564" spans="5:12" ht="25" x14ac:dyDescent="0.3">
      <c r="E3564" s="3" t="s">
        <v>1642</v>
      </c>
      <c r="F3564" s="4"/>
      <c r="G3564" s="5">
        <v>55</v>
      </c>
      <c r="H3564" s="27">
        <v>20</v>
      </c>
      <c r="I3564" s="14">
        <v>50.909090909090999</v>
      </c>
      <c r="J3564" s="14">
        <v>21.818181818182001</v>
      </c>
      <c r="K3564" s="16">
        <v>0</v>
      </c>
      <c r="L3564" s="23">
        <v>7.2727272727269998</v>
      </c>
    </row>
    <row r="3565" spans="5:12" ht="50" x14ac:dyDescent="0.3">
      <c r="E3565" s="3" t="s">
        <v>1643</v>
      </c>
      <c r="F3565" s="4"/>
      <c r="G3565" s="5">
        <v>11</v>
      </c>
      <c r="H3565" s="27">
        <v>18.181818181817999</v>
      </c>
      <c r="I3565" s="14">
        <v>18.181818181817999</v>
      </c>
      <c r="J3565" s="14">
        <v>36.363636363635997</v>
      </c>
      <c r="K3565" s="14">
        <v>9.0909090909089993</v>
      </c>
      <c r="L3565" s="23">
        <v>18.181818181817999</v>
      </c>
    </row>
    <row r="3566" spans="5:12" ht="50" x14ac:dyDescent="0.3">
      <c r="E3566" s="3" t="s">
        <v>1644</v>
      </c>
      <c r="F3566" s="4"/>
      <c r="G3566" s="5">
        <v>5</v>
      </c>
      <c r="H3566" s="27">
        <v>20</v>
      </c>
      <c r="I3566" s="14">
        <v>20</v>
      </c>
      <c r="J3566" s="14">
        <v>20</v>
      </c>
      <c r="K3566" s="16">
        <v>0</v>
      </c>
      <c r="L3566" s="23">
        <v>40</v>
      </c>
    </row>
    <row r="3567" spans="5:12" ht="25" x14ac:dyDescent="0.3">
      <c r="E3567" s="3" t="s">
        <v>1645</v>
      </c>
      <c r="F3567" s="4"/>
      <c r="G3567" s="5">
        <v>5</v>
      </c>
      <c r="H3567" s="30">
        <v>0</v>
      </c>
      <c r="I3567" s="14">
        <v>20</v>
      </c>
      <c r="J3567" s="14">
        <v>60</v>
      </c>
      <c r="K3567" s="16">
        <v>0</v>
      </c>
      <c r="L3567" s="23">
        <v>20</v>
      </c>
    </row>
    <row r="3568" spans="5:12" ht="37.5" x14ac:dyDescent="0.3">
      <c r="E3568" s="3" t="s">
        <v>1646</v>
      </c>
      <c r="F3568" s="4"/>
      <c r="G3568" s="5">
        <v>37</v>
      </c>
      <c r="H3568" s="27">
        <v>10.810810810811001</v>
      </c>
      <c r="I3568" s="14">
        <v>40.540540540541002</v>
      </c>
      <c r="J3568" s="14">
        <v>27.027027027027</v>
      </c>
      <c r="K3568" s="14">
        <v>5.4054054054050003</v>
      </c>
      <c r="L3568" s="23">
        <v>16.216216216216001</v>
      </c>
    </row>
    <row r="3569" spans="5:12" ht="50" x14ac:dyDescent="0.3">
      <c r="E3569" s="3" t="s">
        <v>1647</v>
      </c>
      <c r="F3569" s="4"/>
      <c r="G3569" s="5">
        <v>9</v>
      </c>
      <c r="H3569" s="27">
        <v>22.222222222222001</v>
      </c>
      <c r="I3569" s="14">
        <v>44.444444444444002</v>
      </c>
      <c r="J3569" s="14">
        <v>11.111111111111001</v>
      </c>
      <c r="K3569" s="14">
        <v>11.111111111111001</v>
      </c>
      <c r="L3569" s="23">
        <v>11.111111111111001</v>
      </c>
    </row>
    <row r="3570" spans="5:12" ht="25" x14ac:dyDescent="0.3">
      <c r="E3570" s="3" t="s">
        <v>1648</v>
      </c>
      <c r="F3570" s="4"/>
      <c r="G3570" s="5">
        <v>6</v>
      </c>
      <c r="H3570" s="30">
        <v>0</v>
      </c>
      <c r="I3570" s="14">
        <v>66.666666666666998</v>
      </c>
      <c r="J3570" s="16">
        <v>0</v>
      </c>
      <c r="K3570" s="16">
        <v>0</v>
      </c>
      <c r="L3570" s="23">
        <v>33.333333333333002</v>
      </c>
    </row>
    <row r="3571" spans="5:12" ht="25" x14ac:dyDescent="0.3">
      <c r="E3571" s="3" t="s">
        <v>1649</v>
      </c>
      <c r="F3571" s="4"/>
      <c r="G3571" s="5">
        <v>12</v>
      </c>
      <c r="H3571" s="27">
        <v>16.666666666666998</v>
      </c>
      <c r="I3571" s="14">
        <v>41.666666666666998</v>
      </c>
      <c r="J3571" s="14">
        <v>8.333333333333</v>
      </c>
      <c r="K3571" s="16">
        <v>0</v>
      </c>
      <c r="L3571" s="23">
        <v>33.333333333333002</v>
      </c>
    </row>
    <row r="3572" spans="5:12" ht="25" x14ac:dyDescent="0.3">
      <c r="E3572" s="3" t="s">
        <v>1650</v>
      </c>
      <c r="F3572" s="4"/>
      <c r="G3572" s="5">
        <v>52</v>
      </c>
      <c r="H3572" s="27">
        <v>13.461538461538</v>
      </c>
      <c r="I3572" s="14">
        <v>34.615384615384997</v>
      </c>
      <c r="J3572" s="14">
        <v>26.923076923077002</v>
      </c>
      <c r="K3572" s="14">
        <v>3.8461538461539999</v>
      </c>
      <c r="L3572" s="23">
        <v>21.153846153846001</v>
      </c>
    </row>
    <row r="3573" spans="5:12" ht="25" x14ac:dyDescent="0.3">
      <c r="E3573" s="3" t="s">
        <v>1651</v>
      </c>
      <c r="F3573" s="4"/>
      <c r="G3573" s="5">
        <v>30</v>
      </c>
      <c r="H3573" s="27">
        <v>26.666666666666998</v>
      </c>
      <c r="I3573" s="14">
        <v>40</v>
      </c>
      <c r="J3573" s="14">
        <v>13.333333333333</v>
      </c>
      <c r="K3573" s="16">
        <v>0</v>
      </c>
      <c r="L3573" s="23">
        <v>20</v>
      </c>
    </row>
    <row r="3574" spans="5:12" ht="50" x14ac:dyDescent="0.3">
      <c r="E3574" s="3" t="s">
        <v>1652</v>
      </c>
      <c r="F3574" s="4"/>
      <c r="G3574" s="5">
        <v>1</v>
      </c>
      <c r="H3574" s="30">
        <v>0</v>
      </c>
      <c r="I3574" s="14">
        <v>100</v>
      </c>
      <c r="J3574" s="16">
        <v>0</v>
      </c>
      <c r="K3574" s="16">
        <v>0</v>
      </c>
      <c r="L3574" s="24">
        <v>0</v>
      </c>
    </row>
    <row r="3575" spans="5:12" ht="50" x14ac:dyDescent="0.3">
      <c r="E3575" s="3" t="s">
        <v>1653</v>
      </c>
      <c r="F3575" s="4"/>
      <c r="G3575" s="5">
        <v>4</v>
      </c>
      <c r="H3575" s="30">
        <v>0</v>
      </c>
      <c r="I3575" s="14">
        <v>100</v>
      </c>
      <c r="J3575" s="16">
        <v>0</v>
      </c>
      <c r="K3575" s="16">
        <v>0</v>
      </c>
      <c r="L3575" s="24">
        <v>0</v>
      </c>
    </row>
    <row r="3576" spans="5:12" ht="25" x14ac:dyDescent="0.3">
      <c r="E3576" s="3" t="s">
        <v>1654</v>
      </c>
      <c r="F3576" s="4"/>
      <c r="G3576" s="5">
        <v>1</v>
      </c>
      <c r="H3576" s="30">
        <v>0</v>
      </c>
      <c r="I3576" s="14">
        <v>100</v>
      </c>
      <c r="J3576" s="16">
        <v>0</v>
      </c>
      <c r="K3576" s="16">
        <v>0</v>
      </c>
      <c r="L3576" s="24">
        <v>0</v>
      </c>
    </row>
    <row r="3577" spans="5:12" ht="37.5" x14ac:dyDescent="0.3">
      <c r="E3577" s="3" t="s">
        <v>1655</v>
      </c>
      <c r="F3577" s="4"/>
      <c r="G3577" s="5">
        <v>7</v>
      </c>
      <c r="H3577" s="30">
        <v>0</v>
      </c>
      <c r="I3577" s="14">
        <v>57.142857142856997</v>
      </c>
      <c r="J3577" s="14">
        <v>28.571428571428999</v>
      </c>
      <c r="K3577" s="16">
        <v>0</v>
      </c>
      <c r="L3577" s="23">
        <v>14.285714285714</v>
      </c>
    </row>
    <row r="3578" spans="5:12" ht="50" x14ac:dyDescent="0.3">
      <c r="E3578" s="3" t="s">
        <v>1656</v>
      </c>
      <c r="F3578" s="4"/>
      <c r="G3578" s="5">
        <v>2</v>
      </c>
      <c r="H3578" s="30">
        <v>0</v>
      </c>
      <c r="I3578" s="14">
        <v>50</v>
      </c>
      <c r="J3578" s="16">
        <v>0</v>
      </c>
      <c r="K3578" s="16">
        <v>0</v>
      </c>
      <c r="L3578" s="23">
        <v>50</v>
      </c>
    </row>
    <row r="3579" spans="5:12" ht="25" x14ac:dyDescent="0.3">
      <c r="E3579" s="3" t="s">
        <v>1657</v>
      </c>
      <c r="F3579" s="4"/>
      <c r="G3579" s="5">
        <v>1</v>
      </c>
      <c r="H3579" s="30">
        <v>0</v>
      </c>
      <c r="I3579" s="16">
        <v>0</v>
      </c>
      <c r="J3579" s="14">
        <v>100</v>
      </c>
      <c r="K3579" s="16">
        <v>0</v>
      </c>
      <c r="L3579" s="24">
        <v>0</v>
      </c>
    </row>
    <row r="3580" spans="5:12" ht="25" x14ac:dyDescent="0.3">
      <c r="E3580" s="3" t="s">
        <v>1658</v>
      </c>
      <c r="F3580" s="4"/>
      <c r="G3580" s="5">
        <v>1</v>
      </c>
      <c r="H3580" s="30">
        <v>0</v>
      </c>
      <c r="I3580" s="16">
        <v>0</v>
      </c>
      <c r="J3580" s="14">
        <v>100</v>
      </c>
      <c r="K3580" s="16">
        <v>0</v>
      </c>
      <c r="L3580" s="24">
        <v>0</v>
      </c>
    </row>
    <row r="3581" spans="5:12" ht="25" x14ac:dyDescent="0.3">
      <c r="E3581" s="3" t="s">
        <v>1659</v>
      </c>
      <c r="F3581" s="4"/>
      <c r="G3581" s="5">
        <v>11</v>
      </c>
      <c r="H3581" s="30">
        <v>0</v>
      </c>
      <c r="I3581" s="14">
        <v>54.545454545455001</v>
      </c>
      <c r="J3581" s="14">
        <v>27.272727272727</v>
      </c>
      <c r="K3581" s="16">
        <v>0</v>
      </c>
      <c r="L3581" s="23">
        <v>18.181818181817999</v>
      </c>
    </row>
    <row r="3582" spans="5:12" ht="25" x14ac:dyDescent="0.3">
      <c r="E3582" s="3" t="s">
        <v>1660</v>
      </c>
      <c r="F3582" s="4"/>
      <c r="G3582" s="5">
        <v>6</v>
      </c>
      <c r="H3582" s="27">
        <v>16.666666666666998</v>
      </c>
      <c r="I3582" s="14">
        <v>33.333333333333002</v>
      </c>
      <c r="J3582" s="14">
        <v>33.333333333333002</v>
      </c>
      <c r="K3582" s="16">
        <v>0</v>
      </c>
      <c r="L3582" s="23">
        <v>16.666666666666998</v>
      </c>
    </row>
    <row r="3583" spans="5:12" ht="50" x14ac:dyDescent="0.3">
      <c r="E3583" s="3" t="s">
        <v>1661</v>
      </c>
      <c r="F3583" s="4"/>
      <c r="G3583" s="5">
        <v>0</v>
      </c>
      <c r="H3583" s="30">
        <v>0</v>
      </c>
      <c r="I3583" s="16">
        <v>0</v>
      </c>
      <c r="J3583" s="16">
        <v>0</v>
      </c>
      <c r="K3583" s="16">
        <v>0</v>
      </c>
      <c r="L3583" s="24">
        <v>0</v>
      </c>
    </row>
    <row r="3584" spans="5:12" ht="50" x14ac:dyDescent="0.3">
      <c r="E3584" s="3" t="s">
        <v>1662</v>
      </c>
      <c r="F3584" s="4"/>
      <c r="G3584" s="5">
        <v>0</v>
      </c>
      <c r="H3584" s="30">
        <v>0</v>
      </c>
      <c r="I3584" s="16">
        <v>0</v>
      </c>
      <c r="J3584" s="16">
        <v>0</v>
      </c>
      <c r="K3584" s="16">
        <v>0</v>
      </c>
      <c r="L3584" s="24">
        <v>0</v>
      </c>
    </row>
    <row r="3585" spans="5:12" ht="25" x14ac:dyDescent="0.3">
      <c r="E3585" s="3" t="s">
        <v>1663</v>
      </c>
      <c r="F3585" s="4"/>
      <c r="G3585" s="5">
        <v>1</v>
      </c>
      <c r="H3585" s="30">
        <v>0</v>
      </c>
      <c r="I3585" s="16">
        <v>0</v>
      </c>
      <c r="J3585" s="14">
        <v>100</v>
      </c>
      <c r="K3585" s="16">
        <v>0</v>
      </c>
      <c r="L3585" s="24">
        <v>0</v>
      </c>
    </row>
    <row r="3586" spans="5:12" ht="37.5" x14ac:dyDescent="0.3">
      <c r="E3586" s="3" t="s">
        <v>1664</v>
      </c>
      <c r="F3586" s="4"/>
      <c r="G3586" s="5">
        <v>3</v>
      </c>
      <c r="H3586" s="30">
        <v>0</v>
      </c>
      <c r="I3586" s="16">
        <v>0</v>
      </c>
      <c r="J3586" s="14">
        <v>100</v>
      </c>
      <c r="K3586" s="16">
        <v>0</v>
      </c>
      <c r="L3586" s="24">
        <v>0</v>
      </c>
    </row>
    <row r="3587" spans="5:12" ht="50" x14ac:dyDescent="0.3">
      <c r="E3587" s="3" t="s">
        <v>1665</v>
      </c>
      <c r="F3587" s="4"/>
      <c r="G3587" s="5">
        <v>0</v>
      </c>
      <c r="H3587" s="30">
        <v>0</v>
      </c>
      <c r="I3587" s="16">
        <v>0</v>
      </c>
      <c r="J3587" s="16">
        <v>0</v>
      </c>
      <c r="K3587" s="16">
        <v>0</v>
      </c>
      <c r="L3587" s="24">
        <v>0</v>
      </c>
    </row>
    <row r="3588" spans="5:12" ht="25" x14ac:dyDescent="0.3">
      <c r="E3588" s="3" t="s">
        <v>1666</v>
      </c>
      <c r="F3588" s="4"/>
      <c r="G3588" s="5">
        <v>0</v>
      </c>
      <c r="H3588" s="30">
        <v>0</v>
      </c>
      <c r="I3588" s="16">
        <v>0</v>
      </c>
      <c r="J3588" s="16">
        <v>0</v>
      </c>
      <c r="K3588" s="16">
        <v>0</v>
      </c>
      <c r="L3588" s="24">
        <v>0</v>
      </c>
    </row>
    <row r="3589" spans="5:12" ht="25" x14ac:dyDescent="0.3">
      <c r="E3589" s="3" t="s">
        <v>1667</v>
      </c>
      <c r="F3589" s="4"/>
      <c r="G3589" s="5">
        <v>0</v>
      </c>
      <c r="H3589" s="30">
        <v>0</v>
      </c>
      <c r="I3589" s="16">
        <v>0</v>
      </c>
      <c r="J3589" s="16">
        <v>0</v>
      </c>
      <c r="K3589" s="16">
        <v>0</v>
      </c>
      <c r="L3589" s="24">
        <v>0</v>
      </c>
    </row>
    <row r="3590" spans="5:12" ht="25" x14ac:dyDescent="0.3">
      <c r="E3590" s="3" t="s">
        <v>1668</v>
      </c>
      <c r="F3590" s="4"/>
      <c r="G3590" s="5">
        <v>3</v>
      </c>
      <c r="H3590" s="30">
        <v>0</v>
      </c>
      <c r="I3590" s="16">
        <v>0</v>
      </c>
      <c r="J3590" s="14">
        <v>100</v>
      </c>
      <c r="K3590" s="16">
        <v>0</v>
      </c>
      <c r="L3590" s="24">
        <v>0</v>
      </c>
    </row>
    <row r="3591" spans="5:12" ht="25" x14ac:dyDescent="0.3">
      <c r="E3591" s="3" t="s">
        <v>1669</v>
      </c>
      <c r="F3591" s="4"/>
      <c r="G3591" s="5">
        <v>1</v>
      </c>
      <c r="H3591" s="30">
        <v>0</v>
      </c>
      <c r="I3591" s="16">
        <v>0</v>
      </c>
      <c r="J3591" s="14">
        <v>100</v>
      </c>
      <c r="K3591" s="16">
        <v>0</v>
      </c>
      <c r="L3591" s="24">
        <v>0</v>
      </c>
    </row>
    <row r="3592" spans="5:12" ht="50" x14ac:dyDescent="0.3">
      <c r="E3592" s="3" t="s">
        <v>1670</v>
      </c>
      <c r="F3592" s="4"/>
      <c r="G3592" s="5">
        <v>0</v>
      </c>
      <c r="H3592" s="30">
        <v>0</v>
      </c>
      <c r="I3592" s="16">
        <v>0</v>
      </c>
      <c r="J3592" s="16">
        <v>0</v>
      </c>
      <c r="K3592" s="16">
        <v>0</v>
      </c>
      <c r="L3592" s="24">
        <v>0</v>
      </c>
    </row>
    <row r="3593" spans="5:12" ht="50" x14ac:dyDescent="0.3">
      <c r="E3593" s="3" t="s">
        <v>1671</v>
      </c>
      <c r="F3593" s="4"/>
      <c r="G3593" s="5">
        <v>0</v>
      </c>
      <c r="H3593" s="30">
        <v>0</v>
      </c>
      <c r="I3593" s="16">
        <v>0</v>
      </c>
      <c r="J3593" s="16">
        <v>0</v>
      </c>
      <c r="K3593" s="16">
        <v>0</v>
      </c>
      <c r="L3593" s="24">
        <v>0</v>
      </c>
    </row>
    <row r="3594" spans="5:12" ht="25" x14ac:dyDescent="0.3">
      <c r="E3594" s="3" t="s">
        <v>1672</v>
      </c>
      <c r="F3594" s="4"/>
      <c r="G3594" s="5">
        <v>0</v>
      </c>
      <c r="H3594" s="30">
        <v>0</v>
      </c>
      <c r="I3594" s="16">
        <v>0</v>
      </c>
      <c r="J3594" s="16">
        <v>0</v>
      </c>
      <c r="K3594" s="16">
        <v>0</v>
      </c>
      <c r="L3594" s="24">
        <v>0</v>
      </c>
    </row>
    <row r="3595" spans="5:12" ht="37.5" x14ac:dyDescent="0.3">
      <c r="E3595" s="3" t="s">
        <v>1673</v>
      </c>
      <c r="F3595" s="4"/>
      <c r="G3595" s="5">
        <v>1</v>
      </c>
      <c r="H3595" s="27">
        <v>100</v>
      </c>
      <c r="I3595" s="16">
        <v>0</v>
      </c>
      <c r="J3595" s="16">
        <v>0</v>
      </c>
      <c r="K3595" s="16">
        <v>0</v>
      </c>
      <c r="L3595" s="24">
        <v>0</v>
      </c>
    </row>
    <row r="3596" spans="5:12" ht="50" x14ac:dyDescent="0.3">
      <c r="E3596" s="3" t="s">
        <v>1674</v>
      </c>
      <c r="F3596" s="4"/>
      <c r="G3596" s="5">
        <v>0</v>
      </c>
      <c r="H3596" s="30">
        <v>0</v>
      </c>
      <c r="I3596" s="16">
        <v>0</v>
      </c>
      <c r="J3596" s="16">
        <v>0</v>
      </c>
      <c r="K3596" s="16">
        <v>0</v>
      </c>
      <c r="L3596" s="24">
        <v>0</v>
      </c>
    </row>
    <row r="3597" spans="5:12" ht="25" x14ac:dyDescent="0.3">
      <c r="E3597" s="3" t="s">
        <v>1675</v>
      </c>
      <c r="F3597" s="4"/>
      <c r="G3597" s="5">
        <v>0</v>
      </c>
      <c r="H3597" s="30">
        <v>0</v>
      </c>
      <c r="I3597" s="16">
        <v>0</v>
      </c>
      <c r="J3597" s="16">
        <v>0</v>
      </c>
      <c r="K3597" s="16">
        <v>0</v>
      </c>
      <c r="L3597" s="24">
        <v>0</v>
      </c>
    </row>
    <row r="3598" spans="5:12" ht="25" x14ac:dyDescent="0.3">
      <c r="E3598" s="3" t="s">
        <v>1676</v>
      </c>
      <c r="F3598" s="4"/>
      <c r="G3598" s="5">
        <v>0</v>
      </c>
      <c r="H3598" s="30">
        <v>0</v>
      </c>
      <c r="I3598" s="16">
        <v>0</v>
      </c>
      <c r="J3598" s="16">
        <v>0</v>
      </c>
      <c r="K3598" s="16">
        <v>0</v>
      </c>
      <c r="L3598" s="24">
        <v>0</v>
      </c>
    </row>
    <row r="3599" spans="5:12" ht="25" x14ac:dyDescent="0.3">
      <c r="E3599" s="3" t="s">
        <v>1677</v>
      </c>
      <c r="F3599" s="4"/>
      <c r="G3599" s="5">
        <v>1</v>
      </c>
      <c r="H3599" s="27">
        <v>100</v>
      </c>
      <c r="I3599" s="16">
        <v>0</v>
      </c>
      <c r="J3599" s="16">
        <v>0</v>
      </c>
      <c r="K3599" s="16">
        <v>0</v>
      </c>
      <c r="L3599" s="24">
        <v>0</v>
      </c>
    </row>
    <row r="3600" spans="5:12" ht="25" x14ac:dyDescent="0.3">
      <c r="E3600" s="52" t="s">
        <v>1678</v>
      </c>
      <c r="F3600" s="48"/>
      <c r="G3600" s="49">
        <v>0</v>
      </c>
      <c r="H3600" s="67">
        <v>0</v>
      </c>
      <c r="I3600" s="42">
        <v>0</v>
      </c>
      <c r="J3600" s="42">
        <v>0</v>
      </c>
      <c r="K3600" s="42">
        <v>0</v>
      </c>
      <c r="L3600" s="65">
        <v>0</v>
      </c>
    </row>
    <row r="3602" spans="2:14" x14ac:dyDescent="0.3">
      <c r="B3602" s="35" t="str">
        <f xml:space="preserve"> HYPERLINK("#'目次'!B59", "[53]")</f>
        <v>[53]</v>
      </c>
      <c r="C3602" s="25" t="s">
        <v>14</v>
      </c>
    </row>
    <row r="3605" spans="2:14" x14ac:dyDescent="0.3">
      <c r="C3605" s="25" t="s">
        <v>1681</v>
      </c>
    </row>
    <row r="3606" spans="2:14" ht="25" x14ac:dyDescent="0.3">
      <c r="E3606" s="95"/>
      <c r="F3606" s="96"/>
      <c r="G3606" s="37" t="s">
        <v>16</v>
      </c>
      <c r="H3606" s="41" t="s">
        <v>17</v>
      </c>
      <c r="I3606" s="18" t="s">
        <v>18</v>
      </c>
      <c r="J3606" s="18" t="s">
        <v>19</v>
      </c>
      <c r="K3606" s="18" t="s">
        <v>20</v>
      </c>
      <c r="L3606" s="18" t="s">
        <v>21</v>
      </c>
      <c r="M3606" s="18" t="s">
        <v>22</v>
      </c>
      <c r="N3606" s="34" t="s">
        <v>23</v>
      </c>
    </row>
    <row r="3607" spans="2:14" x14ac:dyDescent="0.3">
      <c r="E3607" s="97"/>
      <c r="F3607" s="98"/>
      <c r="G3607" s="40"/>
      <c r="H3607" s="36"/>
      <c r="I3607" s="19"/>
      <c r="J3607" s="19"/>
      <c r="K3607" s="19"/>
      <c r="L3607" s="19"/>
      <c r="M3607" s="19"/>
      <c r="N3607" s="39"/>
    </row>
    <row r="3608" spans="2:14" x14ac:dyDescent="0.3">
      <c r="E3608" s="54" t="s">
        <v>16</v>
      </c>
      <c r="F3608" s="50"/>
      <c r="G3608" s="38">
        <v>55336</v>
      </c>
      <c r="H3608" s="26">
        <v>18.472603729941</v>
      </c>
      <c r="I3608" s="26">
        <v>34.657365910076997</v>
      </c>
      <c r="J3608" s="26">
        <v>25.251192713603999</v>
      </c>
      <c r="K3608" s="26">
        <v>12.689749891570999</v>
      </c>
      <c r="L3608" s="26">
        <v>6.8562960821169998</v>
      </c>
      <c r="M3608" s="26">
        <v>1.626427642041</v>
      </c>
      <c r="N3608" s="60">
        <v>0.44636403064899999</v>
      </c>
    </row>
    <row r="3609" spans="2:14" x14ac:dyDescent="0.3">
      <c r="E3609" s="3" t="s">
        <v>1682</v>
      </c>
      <c r="F3609" s="4"/>
      <c r="G3609" s="29">
        <v>125</v>
      </c>
      <c r="H3609" s="55">
        <v>19.2</v>
      </c>
      <c r="I3609" s="22">
        <v>32</v>
      </c>
      <c r="J3609" s="22">
        <v>30.4</v>
      </c>
      <c r="K3609" s="22">
        <v>13.6</v>
      </c>
      <c r="L3609" s="22">
        <v>4</v>
      </c>
      <c r="M3609" s="22">
        <v>0.8</v>
      </c>
      <c r="N3609" s="72">
        <v>0</v>
      </c>
    </row>
    <row r="3610" spans="2:14" x14ac:dyDescent="0.3">
      <c r="E3610" s="3" t="s">
        <v>1683</v>
      </c>
      <c r="F3610" s="4"/>
      <c r="G3610" s="5">
        <v>5</v>
      </c>
      <c r="H3610" s="27">
        <v>20</v>
      </c>
      <c r="I3610" s="16">
        <v>0</v>
      </c>
      <c r="J3610" s="14">
        <v>20</v>
      </c>
      <c r="K3610" s="14">
        <v>20</v>
      </c>
      <c r="L3610" s="14">
        <v>40</v>
      </c>
      <c r="M3610" s="16">
        <v>0</v>
      </c>
      <c r="N3610" s="24">
        <v>0</v>
      </c>
    </row>
    <row r="3611" spans="2:14" ht="25" x14ac:dyDescent="0.3">
      <c r="E3611" s="3" t="s">
        <v>845</v>
      </c>
      <c r="F3611" s="4"/>
      <c r="G3611" s="5">
        <v>14</v>
      </c>
      <c r="H3611" s="30">
        <v>0</v>
      </c>
      <c r="I3611" s="14">
        <v>35.714285714286</v>
      </c>
      <c r="J3611" s="14">
        <v>21.428571428571001</v>
      </c>
      <c r="K3611" s="14">
        <v>28.571428571428999</v>
      </c>
      <c r="L3611" s="14">
        <v>7.1428571428570002</v>
      </c>
      <c r="M3611" s="14">
        <v>7.1428571428570002</v>
      </c>
      <c r="N3611" s="24">
        <v>0</v>
      </c>
    </row>
    <row r="3612" spans="2:14" x14ac:dyDescent="0.3">
      <c r="E3612" s="3" t="s">
        <v>1684</v>
      </c>
      <c r="F3612" s="4"/>
      <c r="G3612" s="5">
        <v>880</v>
      </c>
      <c r="H3612" s="27">
        <v>21.136363636363999</v>
      </c>
      <c r="I3612" s="14">
        <v>31.136363636363999</v>
      </c>
      <c r="J3612" s="14">
        <v>27.5</v>
      </c>
      <c r="K3612" s="14">
        <v>12.272727272727</v>
      </c>
      <c r="L3612" s="14">
        <v>6.7045454545450003</v>
      </c>
      <c r="M3612" s="14">
        <v>1.136363636364</v>
      </c>
      <c r="N3612" s="23">
        <v>0.11363636363600001</v>
      </c>
    </row>
    <row r="3613" spans="2:14" x14ac:dyDescent="0.3">
      <c r="E3613" s="3" t="s">
        <v>1685</v>
      </c>
      <c r="F3613" s="4"/>
      <c r="G3613" s="5">
        <v>102</v>
      </c>
      <c r="H3613" s="27">
        <v>7.8431372549020004</v>
      </c>
      <c r="I3613" s="14">
        <v>13.725490196078001</v>
      </c>
      <c r="J3613" s="14">
        <v>23.529411764706001</v>
      </c>
      <c r="K3613" s="14">
        <v>20.588235294118</v>
      </c>
      <c r="L3613" s="14">
        <v>33.333333333333002</v>
      </c>
      <c r="M3613" s="14">
        <v>0.98039215686299996</v>
      </c>
      <c r="N3613" s="24">
        <v>0</v>
      </c>
    </row>
    <row r="3614" spans="2:14" ht="25" x14ac:dyDescent="0.3">
      <c r="E3614" s="3" t="s">
        <v>851</v>
      </c>
      <c r="F3614" s="4"/>
      <c r="G3614" s="5">
        <v>89</v>
      </c>
      <c r="H3614" s="27">
        <v>4.4943820224720001</v>
      </c>
      <c r="I3614" s="14">
        <v>21.348314606742001</v>
      </c>
      <c r="J3614" s="14">
        <v>35.955056179774999</v>
      </c>
      <c r="K3614" s="14">
        <v>21.348314606742001</v>
      </c>
      <c r="L3614" s="14">
        <v>14.606741573034</v>
      </c>
      <c r="M3614" s="14">
        <v>2.2471910112360001</v>
      </c>
      <c r="N3614" s="24">
        <v>0</v>
      </c>
    </row>
    <row r="3615" spans="2:14" x14ac:dyDescent="0.3">
      <c r="E3615" s="3" t="s">
        <v>1686</v>
      </c>
      <c r="F3615" s="4"/>
      <c r="G3615" s="5">
        <v>3012</v>
      </c>
      <c r="H3615" s="27">
        <v>23.007968127489999</v>
      </c>
      <c r="I3615" s="14">
        <v>36.918990703851001</v>
      </c>
      <c r="J3615" s="14">
        <v>23.074369189906999</v>
      </c>
      <c r="K3615" s="14">
        <v>12.383798140770001</v>
      </c>
      <c r="L3615" s="14">
        <v>3.486055776892</v>
      </c>
      <c r="M3615" s="14">
        <v>1.062416998672</v>
      </c>
      <c r="N3615" s="23">
        <v>6.6401062417000001E-2</v>
      </c>
    </row>
    <row r="3616" spans="2:14" x14ac:dyDescent="0.3">
      <c r="E3616" s="3" t="s">
        <v>1687</v>
      </c>
      <c r="F3616" s="4"/>
      <c r="G3616" s="5">
        <v>389</v>
      </c>
      <c r="H3616" s="27">
        <v>5.1413881748070001</v>
      </c>
      <c r="I3616" s="14">
        <v>15.938303341901999</v>
      </c>
      <c r="J3616" s="14">
        <v>25.449871465295999</v>
      </c>
      <c r="K3616" s="14">
        <v>26.478149100256999</v>
      </c>
      <c r="L3616" s="14">
        <v>25.192802056554999</v>
      </c>
      <c r="M3616" s="14">
        <v>1.285347043702</v>
      </c>
      <c r="N3616" s="23">
        <v>0.51413881748099999</v>
      </c>
    </row>
    <row r="3617" spans="5:14" ht="25" x14ac:dyDescent="0.3">
      <c r="E3617" s="3" t="s">
        <v>857</v>
      </c>
      <c r="F3617" s="4"/>
      <c r="G3617" s="5">
        <v>328</v>
      </c>
      <c r="H3617" s="27">
        <v>7.0121951219509997</v>
      </c>
      <c r="I3617" s="14">
        <v>24.695121951219999</v>
      </c>
      <c r="J3617" s="14">
        <v>31.707317073171001</v>
      </c>
      <c r="K3617" s="14">
        <v>19.512195121950999</v>
      </c>
      <c r="L3617" s="14">
        <v>12.195121951220001</v>
      </c>
      <c r="M3617" s="14">
        <v>4.5731707317070001</v>
      </c>
      <c r="N3617" s="23">
        <v>0.30487804878000002</v>
      </c>
    </row>
    <row r="3618" spans="5:14" x14ac:dyDescent="0.3">
      <c r="E3618" s="3" t="s">
        <v>1688</v>
      </c>
      <c r="F3618" s="4"/>
      <c r="G3618" s="5">
        <v>5111</v>
      </c>
      <c r="H3618" s="27">
        <v>21.796126002739001</v>
      </c>
      <c r="I3618" s="14">
        <v>40.813930737625</v>
      </c>
      <c r="J3618" s="14">
        <v>22.207004500098002</v>
      </c>
      <c r="K3618" s="14">
        <v>10.232831148502999</v>
      </c>
      <c r="L3618" s="14">
        <v>3.756603404422</v>
      </c>
      <c r="M3618" s="14">
        <v>1.095675992956</v>
      </c>
      <c r="N3618" s="23">
        <v>9.7828213656999993E-2</v>
      </c>
    </row>
    <row r="3619" spans="5:14" x14ac:dyDescent="0.3">
      <c r="E3619" s="3" t="s">
        <v>1689</v>
      </c>
      <c r="F3619" s="4"/>
      <c r="G3619" s="5">
        <v>935</v>
      </c>
      <c r="H3619" s="27">
        <v>8.1283422459889998</v>
      </c>
      <c r="I3619" s="14">
        <v>21.176470588234999</v>
      </c>
      <c r="J3619" s="14">
        <v>23.743315508020999</v>
      </c>
      <c r="K3619" s="14">
        <v>25.454545454544999</v>
      </c>
      <c r="L3619" s="14">
        <v>19.465240641710999</v>
      </c>
      <c r="M3619" s="14">
        <v>2.0320855614969999</v>
      </c>
      <c r="N3619" s="24">
        <v>0</v>
      </c>
    </row>
    <row r="3620" spans="5:14" ht="25" x14ac:dyDescent="0.3">
      <c r="E3620" s="3" t="s">
        <v>863</v>
      </c>
      <c r="F3620" s="4"/>
      <c r="G3620" s="5">
        <v>511</v>
      </c>
      <c r="H3620" s="27">
        <v>8.8062622309199998</v>
      </c>
      <c r="I3620" s="14">
        <v>29.158512720156999</v>
      </c>
      <c r="J3620" s="14">
        <v>31.898238747554</v>
      </c>
      <c r="K3620" s="14">
        <v>17.808219178081998</v>
      </c>
      <c r="L3620" s="14">
        <v>7.045009784736</v>
      </c>
      <c r="M3620" s="14">
        <v>5.0880626223089997</v>
      </c>
      <c r="N3620" s="23">
        <v>0.195694716243</v>
      </c>
    </row>
    <row r="3621" spans="5:14" x14ac:dyDescent="0.3">
      <c r="E3621" s="3" t="s">
        <v>1690</v>
      </c>
      <c r="F3621" s="4"/>
      <c r="G3621" s="5">
        <v>6539</v>
      </c>
      <c r="H3621" s="27">
        <v>21.471172962227001</v>
      </c>
      <c r="I3621" s="14">
        <v>41.841260131519</v>
      </c>
      <c r="J3621" s="14">
        <v>22.878115919864999</v>
      </c>
      <c r="K3621" s="14">
        <v>9.9403578528830003</v>
      </c>
      <c r="L3621" s="14">
        <v>2.7833001988069999</v>
      </c>
      <c r="M3621" s="14">
        <v>0.97874292705300003</v>
      </c>
      <c r="N3621" s="23">
        <v>0.10705000764600001</v>
      </c>
    </row>
    <row r="3622" spans="5:14" x14ac:dyDescent="0.3">
      <c r="E3622" s="3" t="s">
        <v>1691</v>
      </c>
      <c r="F3622" s="4"/>
      <c r="G3622" s="5">
        <v>1262</v>
      </c>
      <c r="H3622" s="27">
        <v>7.4484944532490003</v>
      </c>
      <c r="I3622" s="14">
        <v>24.247226624406</v>
      </c>
      <c r="J3622" s="14">
        <v>27.971473851030002</v>
      </c>
      <c r="K3622" s="14">
        <v>22.503961965135002</v>
      </c>
      <c r="L3622" s="14">
        <v>16.085578446909999</v>
      </c>
      <c r="M3622" s="14">
        <v>1.664025356577</v>
      </c>
      <c r="N3622" s="23">
        <v>7.9239302693999994E-2</v>
      </c>
    </row>
    <row r="3623" spans="5:14" ht="25" x14ac:dyDescent="0.3">
      <c r="E3623" s="3" t="s">
        <v>869</v>
      </c>
      <c r="F3623" s="4"/>
      <c r="G3623" s="5">
        <v>627</v>
      </c>
      <c r="H3623" s="27">
        <v>7.0175438596489998</v>
      </c>
      <c r="I3623" s="14">
        <v>28.708133971292</v>
      </c>
      <c r="J3623" s="14">
        <v>32.216905901116</v>
      </c>
      <c r="K3623" s="14">
        <v>20.414673046251998</v>
      </c>
      <c r="L3623" s="14">
        <v>5.2631578947369997</v>
      </c>
      <c r="M3623" s="14">
        <v>6.2200956937800003</v>
      </c>
      <c r="N3623" s="23">
        <v>0.159489633174</v>
      </c>
    </row>
    <row r="3624" spans="5:14" x14ac:dyDescent="0.3">
      <c r="E3624" s="3" t="s">
        <v>1692</v>
      </c>
      <c r="F3624" s="4"/>
      <c r="G3624" s="5">
        <v>3171</v>
      </c>
      <c r="H3624" s="27">
        <v>25.670135603910001</v>
      </c>
      <c r="I3624" s="14">
        <v>46.042257962788</v>
      </c>
      <c r="J3624" s="14">
        <v>20.151371807000999</v>
      </c>
      <c r="K3624" s="14">
        <v>5.518763796909</v>
      </c>
      <c r="L3624" s="14">
        <v>1.513718070009</v>
      </c>
      <c r="M3624" s="14">
        <v>0.85146641438000004</v>
      </c>
      <c r="N3624" s="23">
        <v>0.25228634500199998</v>
      </c>
    </row>
    <row r="3625" spans="5:14" x14ac:dyDescent="0.3">
      <c r="E3625" s="3" t="s">
        <v>1693</v>
      </c>
      <c r="F3625" s="4"/>
      <c r="G3625" s="5">
        <v>566</v>
      </c>
      <c r="H3625" s="27">
        <v>10.424028268551</v>
      </c>
      <c r="I3625" s="14">
        <v>31.095406360424001</v>
      </c>
      <c r="J3625" s="14">
        <v>25.971731448762998</v>
      </c>
      <c r="K3625" s="14">
        <v>18.197879858657</v>
      </c>
      <c r="L3625" s="14">
        <v>12.897526501767</v>
      </c>
      <c r="M3625" s="14">
        <v>1.236749116608</v>
      </c>
      <c r="N3625" s="23">
        <v>0.17667844523000001</v>
      </c>
    </row>
    <row r="3626" spans="5:14" ht="25" x14ac:dyDescent="0.3">
      <c r="E3626" s="3" t="s">
        <v>875</v>
      </c>
      <c r="F3626" s="4"/>
      <c r="G3626" s="5">
        <v>256</v>
      </c>
      <c r="H3626" s="27">
        <v>9.765625</v>
      </c>
      <c r="I3626" s="14">
        <v>39.84375</v>
      </c>
      <c r="J3626" s="14">
        <v>27.734375</v>
      </c>
      <c r="K3626" s="14">
        <v>12.5</v>
      </c>
      <c r="L3626" s="14">
        <v>3.125</v>
      </c>
      <c r="M3626" s="14">
        <v>6.25</v>
      </c>
      <c r="N3626" s="23">
        <v>0.78125</v>
      </c>
    </row>
    <row r="3627" spans="5:14" x14ac:dyDescent="0.3">
      <c r="E3627" s="3" t="s">
        <v>1694</v>
      </c>
      <c r="F3627" s="4"/>
      <c r="G3627" s="5">
        <v>1314</v>
      </c>
      <c r="H3627" s="27">
        <v>28.386605783865999</v>
      </c>
      <c r="I3627" s="14">
        <v>45.205479452055002</v>
      </c>
      <c r="J3627" s="14">
        <v>18.188736681887001</v>
      </c>
      <c r="K3627" s="14">
        <v>5.3272450532719997</v>
      </c>
      <c r="L3627" s="14">
        <v>0.83713850837100001</v>
      </c>
      <c r="M3627" s="14">
        <v>1.2176560121769999</v>
      </c>
      <c r="N3627" s="23">
        <v>0.83713850837100001</v>
      </c>
    </row>
    <row r="3628" spans="5:14" x14ac:dyDescent="0.3">
      <c r="E3628" s="3" t="s">
        <v>1695</v>
      </c>
      <c r="F3628" s="4"/>
      <c r="G3628" s="5">
        <v>198</v>
      </c>
      <c r="H3628" s="27">
        <v>13.636363636364001</v>
      </c>
      <c r="I3628" s="14">
        <v>31.818181818182001</v>
      </c>
      <c r="J3628" s="14">
        <v>19.696969696970001</v>
      </c>
      <c r="K3628" s="14">
        <v>20.202020202020002</v>
      </c>
      <c r="L3628" s="14">
        <v>12.121212121212</v>
      </c>
      <c r="M3628" s="14">
        <v>2.5252525252529998</v>
      </c>
      <c r="N3628" s="24">
        <v>0</v>
      </c>
    </row>
    <row r="3629" spans="5:14" ht="25" x14ac:dyDescent="0.3">
      <c r="E3629" s="3" t="s">
        <v>881</v>
      </c>
      <c r="F3629" s="4"/>
      <c r="G3629" s="5">
        <v>54</v>
      </c>
      <c r="H3629" s="27">
        <v>12.962962962962999</v>
      </c>
      <c r="I3629" s="14">
        <v>38.888888888888999</v>
      </c>
      <c r="J3629" s="14">
        <v>22.222222222222001</v>
      </c>
      <c r="K3629" s="14">
        <v>14.814814814815</v>
      </c>
      <c r="L3629" s="16">
        <v>0</v>
      </c>
      <c r="M3629" s="14">
        <v>9.2592592592590002</v>
      </c>
      <c r="N3629" s="23">
        <v>1.851851851852</v>
      </c>
    </row>
    <row r="3630" spans="5:14" x14ac:dyDescent="0.3">
      <c r="E3630" s="3" t="s">
        <v>1696</v>
      </c>
      <c r="F3630" s="4"/>
      <c r="G3630" s="5">
        <v>221</v>
      </c>
      <c r="H3630" s="27">
        <v>35.294117647058997</v>
      </c>
      <c r="I3630" s="14">
        <v>40.271493212670002</v>
      </c>
      <c r="J3630" s="14">
        <v>14.932126696833</v>
      </c>
      <c r="K3630" s="14">
        <v>6.7873303167419996</v>
      </c>
      <c r="L3630" s="14">
        <v>1.357466063348</v>
      </c>
      <c r="M3630" s="14">
        <v>0.904977375566</v>
      </c>
      <c r="N3630" s="23">
        <v>0.452488687783</v>
      </c>
    </row>
    <row r="3631" spans="5:14" x14ac:dyDescent="0.3">
      <c r="E3631" s="3" t="s">
        <v>1697</v>
      </c>
      <c r="F3631" s="4"/>
      <c r="G3631" s="5">
        <v>18</v>
      </c>
      <c r="H3631" s="27">
        <v>5.5555555555560003</v>
      </c>
      <c r="I3631" s="14">
        <v>44.444444444444002</v>
      </c>
      <c r="J3631" s="14">
        <v>11.111111111111001</v>
      </c>
      <c r="K3631" s="14">
        <v>11.111111111111001</v>
      </c>
      <c r="L3631" s="14">
        <v>22.222222222222001</v>
      </c>
      <c r="M3631" s="14">
        <v>5.5555555555560003</v>
      </c>
      <c r="N3631" s="24">
        <v>0</v>
      </c>
    </row>
    <row r="3632" spans="5:14" x14ac:dyDescent="0.3">
      <c r="E3632" s="3" t="s">
        <v>887</v>
      </c>
      <c r="F3632" s="4"/>
      <c r="G3632" s="5">
        <v>5</v>
      </c>
      <c r="H3632" s="30">
        <v>0</v>
      </c>
      <c r="I3632" s="14">
        <v>40</v>
      </c>
      <c r="J3632" s="16">
        <v>0</v>
      </c>
      <c r="K3632" s="14">
        <v>20</v>
      </c>
      <c r="L3632" s="16">
        <v>0</v>
      </c>
      <c r="M3632" s="14">
        <v>20</v>
      </c>
      <c r="N3632" s="23">
        <v>20</v>
      </c>
    </row>
    <row r="3633" spans="5:14" x14ac:dyDescent="0.3">
      <c r="E3633" s="3" t="s">
        <v>1698</v>
      </c>
      <c r="F3633" s="4"/>
      <c r="G3633" s="5">
        <v>257</v>
      </c>
      <c r="H3633" s="27">
        <v>14.785992217899</v>
      </c>
      <c r="I3633" s="14">
        <v>29.182879377431998</v>
      </c>
      <c r="J3633" s="14">
        <v>29.182879377431998</v>
      </c>
      <c r="K3633" s="14">
        <v>16.342412451362001</v>
      </c>
      <c r="L3633" s="14">
        <v>9.727626459144</v>
      </c>
      <c r="M3633" s="14">
        <v>0.77821011673200002</v>
      </c>
      <c r="N3633" s="24">
        <v>0</v>
      </c>
    </row>
    <row r="3634" spans="5:14" x14ac:dyDescent="0.3">
      <c r="E3634" s="3" t="s">
        <v>1699</v>
      </c>
      <c r="F3634" s="4"/>
      <c r="G3634" s="5">
        <v>12</v>
      </c>
      <c r="H3634" s="30">
        <v>0</v>
      </c>
      <c r="I3634" s="14">
        <v>8.333333333333</v>
      </c>
      <c r="J3634" s="14">
        <v>16.666666666666998</v>
      </c>
      <c r="K3634" s="14">
        <v>33.333333333333002</v>
      </c>
      <c r="L3634" s="14">
        <v>41.666666666666998</v>
      </c>
      <c r="M3634" s="16">
        <v>0</v>
      </c>
      <c r="N3634" s="24">
        <v>0</v>
      </c>
    </row>
    <row r="3635" spans="5:14" ht="25" x14ac:dyDescent="0.3">
      <c r="E3635" s="3" t="s">
        <v>893</v>
      </c>
      <c r="F3635" s="4"/>
      <c r="G3635" s="5">
        <v>28</v>
      </c>
      <c r="H3635" s="30">
        <v>0</v>
      </c>
      <c r="I3635" s="14">
        <v>14.285714285714</v>
      </c>
      <c r="J3635" s="14">
        <v>32.142857142856997</v>
      </c>
      <c r="K3635" s="14">
        <v>35.714285714286</v>
      </c>
      <c r="L3635" s="14">
        <v>17.857142857143</v>
      </c>
      <c r="M3635" s="16">
        <v>0</v>
      </c>
      <c r="N3635" s="24">
        <v>0</v>
      </c>
    </row>
    <row r="3636" spans="5:14" x14ac:dyDescent="0.3">
      <c r="E3636" s="3" t="s">
        <v>1700</v>
      </c>
      <c r="F3636" s="4"/>
      <c r="G3636" s="5">
        <v>1898</v>
      </c>
      <c r="H3636" s="27">
        <v>15.489989462592</v>
      </c>
      <c r="I3636" s="14">
        <v>29.241306638567</v>
      </c>
      <c r="J3636" s="14">
        <v>31.032665964172999</v>
      </c>
      <c r="K3636" s="14">
        <v>14.857744994731</v>
      </c>
      <c r="L3636" s="14">
        <v>8.5879873551110002</v>
      </c>
      <c r="M3636" s="14">
        <v>0.63224446786099997</v>
      </c>
      <c r="N3636" s="23">
        <v>0.158061116965</v>
      </c>
    </row>
    <row r="3637" spans="5:14" x14ac:dyDescent="0.3">
      <c r="E3637" s="3" t="s">
        <v>1701</v>
      </c>
      <c r="F3637" s="4"/>
      <c r="G3637" s="5">
        <v>96</v>
      </c>
      <c r="H3637" s="27">
        <v>5.208333333333</v>
      </c>
      <c r="I3637" s="14">
        <v>7.291666666667</v>
      </c>
      <c r="J3637" s="14">
        <v>17.708333333333002</v>
      </c>
      <c r="K3637" s="14">
        <v>21.875</v>
      </c>
      <c r="L3637" s="14">
        <v>45.833333333333002</v>
      </c>
      <c r="M3637" s="14">
        <v>2.083333333333</v>
      </c>
      <c r="N3637" s="24">
        <v>0</v>
      </c>
    </row>
    <row r="3638" spans="5:14" ht="25" x14ac:dyDescent="0.3">
      <c r="E3638" s="3" t="s">
        <v>899</v>
      </c>
      <c r="F3638" s="4"/>
      <c r="G3638" s="5">
        <v>149</v>
      </c>
      <c r="H3638" s="27">
        <v>3.355704697987</v>
      </c>
      <c r="I3638" s="14">
        <v>14.093959731544</v>
      </c>
      <c r="J3638" s="14">
        <v>32.885906040267997</v>
      </c>
      <c r="K3638" s="14">
        <v>22.818791946308998</v>
      </c>
      <c r="L3638" s="14">
        <v>24.832214765101</v>
      </c>
      <c r="M3638" s="14">
        <v>2.0134228187919998</v>
      </c>
      <c r="N3638" s="24">
        <v>0</v>
      </c>
    </row>
    <row r="3639" spans="5:14" x14ac:dyDescent="0.3">
      <c r="E3639" s="3" t="s">
        <v>1702</v>
      </c>
      <c r="F3639" s="4"/>
      <c r="G3639" s="5">
        <v>4518</v>
      </c>
      <c r="H3639" s="27">
        <v>16.821602478972999</v>
      </c>
      <c r="I3639" s="14">
        <v>31.075697211154999</v>
      </c>
      <c r="J3639" s="14">
        <v>29.327135900841</v>
      </c>
      <c r="K3639" s="14">
        <v>15.050907481186</v>
      </c>
      <c r="L3639" s="14">
        <v>6.7507746790620002</v>
      </c>
      <c r="M3639" s="14">
        <v>0.86321381142099995</v>
      </c>
      <c r="N3639" s="23">
        <v>0.11066843736199999</v>
      </c>
    </row>
    <row r="3640" spans="5:14" x14ac:dyDescent="0.3">
      <c r="E3640" s="3" t="s">
        <v>1703</v>
      </c>
      <c r="F3640" s="4"/>
      <c r="G3640" s="5">
        <v>370</v>
      </c>
      <c r="H3640" s="27">
        <v>4.0540540540540002</v>
      </c>
      <c r="I3640" s="14">
        <v>9.7297297297299998</v>
      </c>
      <c r="J3640" s="14">
        <v>21.621621621622001</v>
      </c>
      <c r="K3640" s="14">
        <v>24.594594594595002</v>
      </c>
      <c r="L3640" s="14">
        <v>39.189189189189001</v>
      </c>
      <c r="M3640" s="14">
        <v>0.54054054054099998</v>
      </c>
      <c r="N3640" s="23">
        <v>0.27027027027</v>
      </c>
    </row>
    <row r="3641" spans="5:14" ht="25" x14ac:dyDescent="0.3">
      <c r="E3641" s="3" t="s">
        <v>905</v>
      </c>
      <c r="F3641" s="4"/>
      <c r="G3641" s="5">
        <v>424</v>
      </c>
      <c r="H3641" s="27">
        <v>5.660377358491</v>
      </c>
      <c r="I3641" s="14">
        <v>13.679245283019</v>
      </c>
      <c r="J3641" s="14">
        <v>32.075471698112999</v>
      </c>
      <c r="K3641" s="14">
        <v>23.820754716981</v>
      </c>
      <c r="L3641" s="14">
        <v>21.462264150943</v>
      </c>
      <c r="M3641" s="14">
        <v>3.3018867924530002</v>
      </c>
      <c r="N3641" s="24">
        <v>0</v>
      </c>
    </row>
    <row r="3642" spans="5:14" x14ac:dyDescent="0.3">
      <c r="E3642" s="3" t="s">
        <v>1704</v>
      </c>
      <c r="F3642" s="4"/>
      <c r="G3642" s="5">
        <v>7734</v>
      </c>
      <c r="H3642" s="27">
        <v>20.416343418671001</v>
      </c>
      <c r="I3642" s="14">
        <v>35.195241789500997</v>
      </c>
      <c r="J3642" s="14">
        <v>26.312386863200999</v>
      </c>
      <c r="K3642" s="14">
        <v>11.675717610551001</v>
      </c>
      <c r="L3642" s="14">
        <v>4.8616498577709999</v>
      </c>
      <c r="M3642" s="14">
        <v>1.3059219032839999</v>
      </c>
      <c r="N3642" s="23">
        <v>0.23273855702099999</v>
      </c>
    </row>
    <row r="3643" spans="5:14" x14ac:dyDescent="0.3">
      <c r="E3643" s="3" t="s">
        <v>1705</v>
      </c>
      <c r="F3643" s="4"/>
      <c r="G3643" s="5">
        <v>618</v>
      </c>
      <c r="H3643" s="27">
        <v>3.236245954693</v>
      </c>
      <c r="I3643" s="14">
        <v>11.812297734628</v>
      </c>
      <c r="J3643" s="14">
        <v>19.902912621359</v>
      </c>
      <c r="K3643" s="14">
        <v>26.375404530743999</v>
      </c>
      <c r="L3643" s="14">
        <v>36.084142394822003</v>
      </c>
      <c r="M3643" s="14">
        <v>2.2653721682849999</v>
      </c>
      <c r="N3643" s="23">
        <v>0.32362459546900002</v>
      </c>
    </row>
    <row r="3644" spans="5:14" ht="25" x14ac:dyDescent="0.3">
      <c r="E3644" s="3" t="s">
        <v>911</v>
      </c>
      <c r="F3644" s="4"/>
      <c r="G3644" s="5">
        <v>762</v>
      </c>
      <c r="H3644" s="27">
        <v>4.1994750656170003</v>
      </c>
      <c r="I3644" s="14">
        <v>16.272965879265001</v>
      </c>
      <c r="J3644" s="14">
        <v>33.595800524933999</v>
      </c>
      <c r="K3644" s="14">
        <v>23.228346456693</v>
      </c>
      <c r="L3644" s="14">
        <v>16.797900262467</v>
      </c>
      <c r="M3644" s="14">
        <v>5.2493438320210002</v>
      </c>
      <c r="N3644" s="23">
        <v>0.65616797900299995</v>
      </c>
    </row>
    <row r="3645" spans="5:14" x14ac:dyDescent="0.3">
      <c r="E3645" s="3" t="s">
        <v>1706</v>
      </c>
      <c r="F3645" s="4"/>
      <c r="G3645" s="5">
        <v>6868</v>
      </c>
      <c r="H3645" s="27">
        <v>19.554455445544999</v>
      </c>
      <c r="I3645" s="14">
        <v>35.541642399533998</v>
      </c>
      <c r="J3645" s="14">
        <v>26.718112987769</v>
      </c>
      <c r="K3645" s="14">
        <v>11.109493302271</v>
      </c>
      <c r="L3645" s="14">
        <v>4.8194525334889997</v>
      </c>
      <c r="M3645" s="14">
        <v>1.863715783343</v>
      </c>
      <c r="N3645" s="23">
        <v>0.39312754804900002</v>
      </c>
    </row>
    <row r="3646" spans="5:14" x14ac:dyDescent="0.3">
      <c r="E3646" s="3" t="s">
        <v>1707</v>
      </c>
      <c r="F3646" s="4"/>
      <c r="G3646" s="5">
        <v>540</v>
      </c>
      <c r="H3646" s="27">
        <v>3.7037037037039999</v>
      </c>
      <c r="I3646" s="14">
        <v>14.444444444444001</v>
      </c>
      <c r="J3646" s="14">
        <v>25.370370370370001</v>
      </c>
      <c r="K3646" s="14">
        <v>20.185185185184999</v>
      </c>
      <c r="L3646" s="14">
        <v>33.888888888888999</v>
      </c>
      <c r="M3646" s="14">
        <v>2.2222222222219998</v>
      </c>
      <c r="N3646" s="23">
        <v>0.18518518518499999</v>
      </c>
    </row>
    <row r="3647" spans="5:14" ht="25" x14ac:dyDescent="0.3">
      <c r="E3647" s="3" t="s">
        <v>917</v>
      </c>
      <c r="F3647" s="4"/>
      <c r="G3647" s="5">
        <v>556</v>
      </c>
      <c r="H3647" s="27">
        <v>3.0575539568350001</v>
      </c>
      <c r="I3647" s="14">
        <v>20.863309352518002</v>
      </c>
      <c r="J3647" s="14">
        <v>35.071942446043003</v>
      </c>
      <c r="K3647" s="14">
        <v>19.244604316547001</v>
      </c>
      <c r="L3647" s="14">
        <v>15.467625899281</v>
      </c>
      <c r="M3647" s="14">
        <v>5.755395683453</v>
      </c>
      <c r="N3647" s="23">
        <v>0.539568345324</v>
      </c>
    </row>
    <row r="3648" spans="5:14" x14ac:dyDescent="0.3">
      <c r="E3648" s="3" t="s">
        <v>1708</v>
      </c>
      <c r="F3648" s="4"/>
      <c r="G3648" s="5">
        <v>2591</v>
      </c>
      <c r="H3648" s="27">
        <v>22.809725974527002</v>
      </c>
      <c r="I3648" s="14">
        <v>39.367039752990998</v>
      </c>
      <c r="J3648" s="14">
        <v>24.353531455037</v>
      </c>
      <c r="K3648" s="14">
        <v>8.2207641837129994</v>
      </c>
      <c r="L3648" s="14">
        <v>3.203396372057</v>
      </c>
      <c r="M3648" s="14">
        <v>1.6981860285599999</v>
      </c>
      <c r="N3648" s="23">
        <v>0.34735623311500002</v>
      </c>
    </row>
    <row r="3649" spans="5:14" x14ac:dyDescent="0.3">
      <c r="E3649" s="3" t="s">
        <v>1709</v>
      </c>
      <c r="F3649" s="4"/>
      <c r="G3649" s="5">
        <v>144</v>
      </c>
      <c r="H3649" s="27">
        <v>5.5555555555560003</v>
      </c>
      <c r="I3649" s="14">
        <v>18.055555555556001</v>
      </c>
      <c r="J3649" s="14">
        <v>21.527777777777999</v>
      </c>
      <c r="K3649" s="14">
        <v>20.833333333333002</v>
      </c>
      <c r="L3649" s="14">
        <v>29.861111111111001</v>
      </c>
      <c r="M3649" s="14">
        <v>2.7777777777780002</v>
      </c>
      <c r="N3649" s="23">
        <v>1.3888888888890001</v>
      </c>
    </row>
    <row r="3650" spans="5:14" ht="25" x14ac:dyDescent="0.3">
      <c r="E3650" s="3" t="s">
        <v>923</v>
      </c>
      <c r="F3650" s="4"/>
      <c r="G3650" s="5">
        <v>161</v>
      </c>
      <c r="H3650" s="27">
        <v>6.8322981366460001</v>
      </c>
      <c r="I3650" s="14">
        <v>26.086956521739001</v>
      </c>
      <c r="J3650" s="14">
        <v>29.192546583851001</v>
      </c>
      <c r="K3650" s="14">
        <v>19.254658385092998</v>
      </c>
      <c r="L3650" s="14">
        <v>11.801242236025001</v>
      </c>
      <c r="M3650" s="14">
        <v>6.2111801242239997</v>
      </c>
      <c r="N3650" s="23">
        <v>0.62111801242200004</v>
      </c>
    </row>
    <row r="3651" spans="5:14" x14ac:dyDescent="0.3">
      <c r="E3651" s="3" t="s">
        <v>1710</v>
      </c>
      <c r="F3651" s="4"/>
      <c r="G3651" s="5">
        <v>819</v>
      </c>
      <c r="H3651" s="27">
        <v>25.518925518926</v>
      </c>
      <c r="I3651" s="14">
        <v>40.659340659340998</v>
      </c>
      <c r="J3651" s="14">
        <v>22.954822954823001</v>
      </c>
      <c r="K3651" s="14">
        <v>6.9597069597069998</v>
      </c>
      <c r="L3651" s="14">
        <v>2.0757020757019999</v>
      </c>
      <c r="M3651" s="14">
        <v>1.2210012210009999</v>
      </c>
      <c r="N3651" s="23">
        <v>0.61050061050100002</v>
      </c>
    </row>
    <row r="3652" spans="5:14" x14ac:dyDescent="0.3">
      <c r="E3652" s="3" t="s">
        <v>1711</v>
      </c>
      <c r="F3652" s="4"/>
      <c r="G3652" s="5">
        <v>43</v>
      </c>
      <c r="H3652" s="27">
        <v>6.9767441860470001</v>
      </c>
      <c r="I3652" s="14">
        <v>18.604651162791001</v>
      </c>
      <c r="J3652" s="14">
        <v>39.534883720929997</v>
      </c>
      <c r="K3652" s="14">
        <v>20.930232558139998</v>
      </c>
      <c r="L3652" s="14">
        <v>11.627906976744001</v>
      </c>
      <c r="M3652" s="14">
        <v>2.3255813953489999</v>
      </c>
      <c r="N3652" s="24">
        <v>0</v>
      </c>
    </row>
    <row r="3653" spans="5:14" ht="25" x14ac:dyDescent="0.3">
      <c r="E3653" s="3" t="s">
        <v>929</v>
      </c>
      <c r="F3653" s="4"/>
      <c r="G3653" s="5">
        <v>35</v>
      </c>
      <c r="H3653" s="27">
        <v>5.7142857142860004</v>
      </c>
      <c r="I3653" s="14">
        <v>31.428571428571001</v>
      </c>
      <c r="J3653" s="14">
        <v>17.142857142857</v>
      </c>
      <c r="K3653" s="14">
        <v>20</v>
      </c>
      <c r="L3653" s="14">
        <v>22.857142857143</v>
      </c>
      <c r="M3653" s="14">
        <v>2.8571428571430002</v>
      </c>
      <c r="N3653" s="24">
        <v>0</v>
      </c>
    </row>
    <row r="3654" spans="5:14" x14ac:dyDescent="0.3">
      <c r="E3654" s="3" t="s">
        <v>1712</v>
      </c>
      <c r="F3654" s="4"/>
      <c r="G3654" s="5">
        <v>126</v>
      </c>
      <c r="H3654" s="27">
        <v>26.190476190476002</v>
      </c>
      <c r="I3654" s="14">
        <v>40.476190476189998</v>
      </c>
      <c r="J3654" s="14">
        <v>21.428571428571001</v>
      </c>
      <c r="K3654" s="14">
        <v>8.7301587301589993</v>
      </c>
      <c r="L3654" s="14">
        <v>2.3809523809519999</v>
      </c>
      <c r="M3654" s="14">
        <v>0.793650793651</v>
      </c>
      <c r="N3654" s="24">
        <v>0</v>
      </c>
    </row>
    <row r="3655" spans="5:14" x14ac:dyDescent="0.3">
      <c r="E3655" s="3" t="s">
        <v>1713</v>
      </c>
      <c r="F3655" s="4"/>
      <c r="G3655" s="5">
        <v>6</v>
      </c>
      <c r="H3655" s="27">
        <v>16.666666666666998</v>
      </c>
      <c r="I3655" s="14">
        <v>33.333333333333002</v>
      </c>
      <c r="J3655" s="14">
        <v>16.666666666666998</v>
      </c>
      <c r="K3655" s="14">
        <v>16.666666666666998</v>
      </c>
      <c r="L3655" s="14">
        <v>16.666666666666998</v>
      </c>
      <c r="M3655" s="16">
        <v>0</v>
      </c>
      <c r="N3655" s="24">
        <v>0</v>
      </c>
    </row>
    <row r="3656" spans="5:14" x14ac:dyDescent="0.3">
      <c r="E3656" s="3" t="s">
        <v>935</v>
      </c>
      <c r="F3656" s="4"/>
      <c r="G3656" s="5">
        <v>4</v>
      </c>
      <c r="H3656" s="30">
        <v>0</v>
      </c>
      <c r="I3656" s="14">
        <v>25</v>
      </c>
      <c r="J3656" s="14">
        <v>50</v>
      </c>
      <c r="K3656" s="16">
        <v>0</v>
      </c>
      <c r="L3656" s="16">
        <v>0</v>
      </c>
      <c r="M3656" s="16">
        <v>0</v>
      </c>
      <c r="N3656" s="23">
        <v>25</v>
      </c>
    </row>
    <row r="3657" spans="5:14" x14ac:dyDescent="0.3">
      <c r="E3657" s="3" t="s">
        <v>1714</v>
      </c>
      <c r="F3657" s="4"/>
      <c r="G3657" s="5">
        <v>7</v>
      </c>
      <c r="H3657" s="27">
        <v>14.285714285714</v>
      </c>
      <c r="I3657" s="14">
        <v>28.571428571428999</v>
      </c>
      <c r="J3657" s="14">
        <v>14.285714285714</v>
      </c>
      <c r="K3657" s="14">
        <v>42.857142857143003</v>
      </c>
      <c r="L3657" s="16">
        <v>0</v>
      </c>
      <c r="M3657" s="16">
        <v>0</v>
      </c>
      <c r="N3657" s="24">
        <v>0</v>
      </c>
    </row>
    <row r="3658" spans="5:14" x14ac:dyDescent="0.3">
      <c r="E3658" s="3" t="s">
        <v>1715</v>
      </c>
      <c r="F3658" s="4"/>
      <c r="G3658" s="5">
        <v>3</v>
      </c>
      <c r="H3658" s="27">
        <v>33.333333333333002</v>
      </c>
      <c r="I3658" s="16">
        <v>0</v>
      </c>
      <c r="J3658" s="16">
        <v>0</v>
      </c>
      <c r="K3658" s="16">
        <v>0</v>
      </c>
      <c r="L3658" s="14">
        <v>66.666666666666998</v>
      </c>
      <c r="M3658" s="16">
        <v>0</v>
      </c>
      <c r="N3658" s="24">
        <v>0</v>
      </c>
    </row>
    <row r="3659" spans="5:14" ht="25" x14ac:dyDescent="0.3">
      <c r="E3659" s="3" t="s">
        <v>941</v>
      </c>
      <c r="F3659" s="4"/>
      <c r="G3659" s="5">
        <v>2</v>
      </c>
      <c r="H3659" s="30">
        <v>0</v>
      </c>
      <c r="I3659" s="16">
        <v>0</v>
      </c>
      <c r="J3659" s="14">
        <v>100</v>
      </c>
      <c r="K3659" s="16">
        <v>0</v>
      </c>
      <c r="L3659" s="16">
        <v>0</v>
      </c>
      <c r="M3659" s="16">
        <v>0</v>
      </c>
      <c r="N3659" s="24">
        <v>0</v>
      </c>
    </row>
    <row r="3660" spans="5:14" x14ac:dyDescent="0.3">
      <c r="E3660" s="3" t="s">
        <v>1716</v>
      </c>
      <c r="F3660" s="4"/>
      <c r="G3660" s="5">
        <v>41</v>
      </c>
      <c r="H3660" s="27">
        <v>12.195121951220001</v>
      </c>
      <c r="I3660" s="14">
        <v>24.390243902439</v>
      </c>
      <c r="J3660" s="14">
        <v>39.024390243901998</v>
      </c>
      <c r="K3660" s="14">
        <v>9.7560975609760003</v>
      </c>
      <c r="L3660" s="14">
        <v>9.7560975609760003</v>
      </c>
      <c r="M3660" s="14">
        <v>4.8780487804880002</v>
      </c>
      <c r="N3660" s="24">
        <v>0</v>
      </c>
    </row>
    <row r="3661" spans="5:14" x14ac:dyDescent="0.3">
      <c r="E3661" s="3" t="s">
        <v>1717</v>
      </c>
      <c r="F3661" s="4"/>
      <c r="G3661" s="5">
        <v>7</v>
      </c>
      <c r="H3661" s="27">
        <v>14.285714285714</v>
      </c>
      <c r="I3661" s="16">
        <v>0</v>
      </c>
      <c r="J3661" s="14">
        <v>28.571428571428999</v>
      </c>
      <c r="K3661" s="14">
        <v>42.857142857143003</v>
      </c>
      <c r="L3661" s="14">
        <v>14.285714285714</v>
      </c>
      <c r="M3661" s="16">
        <v>0</v>
      </c>
      <c r="N3661" s="24">
        <v>0</v>
      </c>
    </row>
    <row r="3662" spans="5:14" ht="25" x14ac:dyDescent="0.3">
      <c r="E3662" s="3" t="s">
        <v>947</v>
      </c>
      <c r="F3662" s="4"/>
      <c r="G3662" s="5">
        <v>6</v>
      </c>
      <c r="H3662" s="30">
        <v>0</v>
      </c>
      <c r="I3662" s="14">
        <v>33.333333333333002</v>
      </c>
      <c r="J3662" s="14">
        <v>33.333333333333002</v>
      </c>
      <c r="K3662" s="16">
        <v>0</v>
      </c>
      <c r="L3662" s="14">
        <v>33.333333333333002</v>
      </c>
      <c r="M3662" s="16">
        <v>0</v>
      </c>
      <c r="N3662" s="24">
        <v>0</v>
      </c>
    </row>
    <row r="3663" spans="5:14" x14ac:dyDescent="0.3">
      <c r="E3663" s="3" t="s">
        <v>1718</v>
      </c>
      <c r="F3663" s="4"/>
      <c r="G3663" s="5">
        <v>53</v>
      </c>
      <c r="H3663" s="27">
        <v>13.207547169811001</v>
      </c>
      <c r="I3663" s="14">
        <v>22.641509433962</v>
      </c>
      <c r="J3663" s="14">
        <v>26.415094339623</v>
      </c>
      <c r="K3663" s="14">
        <v>18.867924528302002</v>
      </c>
      <c r="L3663" s="14">
        <v>16.981132075472001</v>
      </c>
      <c r="M3663" s="14">
        <v>1.88679245283</v>
      </c>
      <c r="N3663" s="24">
        <v>0</v>
      </c>
    </row>
    <row r="3664" spans="5:14" x14ac:dyDescent="0.3">
      <c r="E3664" s="3" t="s">
        <v>1719</v>
      </c>
      <c r="F3664" s="4"/>
      <c r="G3664" s="5">
        <v>18</v>
      </c>
      <c r="H3664" s="30">
        <v>0</v>
      </c>
      <c r="I3664" s="14">
        <v>11.111111111111001</v>
      </c>
      <c r="J3664" s="14">
        <v>16.666666666666998</v>
      </c>
      <c r="K3664" s="14">
        <v>5.5555555555560003</v>
      </c>
      <c r="L3664" s="14">
        <v>66.666666666666998</v>
      </c>
      <c r="M3664" s="16">
        <v>0</v>
      </c>
      <c r="N3664" s="24">
        <v>0</v>
      </c>
    </row>
    <row r="3665" spans="5:14" ht="25" x14ac:dyDescent="0.3">
      <c r="E3665" s="3" t="s">
        <v>953</v>
      </c>
      <c r="F3665" s="4"/>
      <c r="G3665" s="5">
        <v>13</v>
      </c>
      <c r="H3665" s="27">
        <v>15.384615384615</v>
      </c>
      <c r="I3665" s="14">
        <v>23.076923076922998</v>
      </c>
      <c r="J3665" s="16">
        <v>0</v>
      </c>
      <c r="K3665" s="14">
        <v>23.076923076922998</v>
      </c>
      <c r="L3665" s="14">
        <v>38.461538461537998</v>
      </c>
      <c r="M3665" s="16">
        <v>0</v>
      </c>
      <c r="N3665" s="24">
        <v>0</v>
      </c>
    </row>
    <row r="3666" spans="5:14" x14ac:dyDescent="0.3">
      <c r="E3666" s="3" t="s">
        <v>1720</v>
      </c>
      <c r="F3666" s="4"/>
      <c r="G3666" s="5">
        <v>97</v>
      </c>
      <c r="H3666" s="27">
        <v>14.432989690722</v>
      </c>
      <c r="I3666" s="14">
        <v>25.773195876289002</v>
      </c>
      <c r="J3666" s="14">
        <v>28.865979381443001</v>
      </c>
      <c r="K3666" s="14">
        <v>7.2164948453609998</v>
      </c>
      <c r="L3666" s="14">
        <v>13.40206185567</v>
      </c>
      <c r="M3666" s="14">
        <v>7.2164948453609998</v>
      </c>
      <c r="N3666" s="23">
        <v>3.0927835051549999</v>
      </c>
    </row>
    <row r="3667" spans="5:14" x14ac:dyDescent="0.3">
      <c r="E3667" s="3" t="s">
        <v>1721</v>
      </c>
      <c r="F3667" s="4"/>
      <c r="G3667" s="5">
        <v>17</v>
      </c>
      <c r="H3667" s="30">
        <v>0</v>
      </c>
      <c r="I3667" s="14">
        <v>17.647058823529001</v>
      </c>
      <c r="J3667" s="14">
        <v>23.529411764706001</v>
      </c>
      <c r="K3667" s="14">
        <v>23.529411764706001</v>
      </c>
      <c r="L3667" s="14">
        <v>29.411764705882</v>
      </c>
      <c r="M3667" s="16">
        <v>0</v>
      </c>
      <c r="N3667" s="23">
        <v>5.8823529411760003</v>
      </c>
    </row>
    <row r="3668" spans="5:14" ht="25" x14ac:dyDescent="0.3">
      <c r="E3668" s="3" t="s">
        <v>959</v>
      </c>
      <c r="F3668" s="4"/>
      <c r="G3668" s="5">
        <v>19</v>
      </c>
      <c r="H3668" s="30">
        <v>0</v>
      </c>
      <c r="I3668" s="14">
        <v>21.052631578947</v>
      </c>
      <c r="J3668" s="14">
        <v>10.526315789473999</v>
      </c>
      <c r="K3668" s="14">
        <v>31.578947368421002</v>
      </c>
      <c r="L3668" s="14">
        <v>31.578947368421002</v>
      </c>
      <c r="M3668" s="14">
        <v>5.2631578947369997</v>
      </c>
      <c r="N3668" s="24">
        <v>0</v>
      </c>
    </row>
    <row r="3669" spans="5:14" x14ac:dyDescent="0.3">
      <c r="E3669" s="3" t="s">
        <v>1722</v>
      </c>
      <c r="F3669" s="4"/>
      <c r="G3669" s="5">
        <v>61</v>
      </c>
      <c r="H3669" s="27">
        <v>13.114754098361001</v>
      </c>
      <c r="I3669" s="14">
        <v>39.344262295081997</v>
      </c>
      <c r="J3669" s="14">
        <v>21.311475409836</v>
      </c>
      <c r="K3669" s="14">
        <v>6.5573770491800003</v>
      </c>
      <c r="L3669" s="14">
        <v>6.5573770491800003</v>
      </c>
      <c r="M3669" s="14">
        <v>9.83606557377</v>
      </c>
      <c r="N3669" s="23">
        <v>3.2786885245900002</v>
      </c>
    </row>
    <row r="3670" spans="5:14" x14ac:dyDescent="0.3">
      <c r="E3670" s="3" t="s">
        <v>1723</v>
      </c>
      <c r="F3670" s="4"/>
      <c r="G3670" s="5">
        <v>7</v>
      </c>
      <c r="H3670" s="30">
        <v>0</v>
      </c>
      <c r="I3670" s="14">
        <v>14.285714285714</v>
      </c>
      <c r="J3670" s="14">
        <v>28.571428571428999</v>
      </c>
      <c r="K3670" s="14">
        <v>28.571428571428999</v>
      </c>
      <c r="L3670" s="14">
        <v>14.285714285714</v>
      </c>
      <c r="M3670" s="16">
        <v>0</v>
      </c>
      <c r="N3670" s="23">
        <v>14.285714285714</v>
      </c>
    </row>
    <row r="3671" spans="5:14" ht="25" x14ac:dyDescent="0.3">
      <c r="E3671" s="3" t="s">
        <v>965</v>
      </c>
      <c r="F3671" s="4"/>
      <c r="G3671" s="5">
        <v>19</v>
      </c>
      <c r="H3671" s="30">
        <v>0</v>
      </c>
      <c r="I3671" s="14">
        <v>10.526315789473999</v>
      </c>
      <c r="J3671" s="14">
        <v>21.052631578947</v>
      </c>
      <c r="K3671" s="14">
        <v>26.315789473683999</v>
      </c>
      <c r="L3671" s="14">
        <v>26.315789473683999</v>
      </c>
      <c r="M3671" s="14">
        <v>15.789473684211</v>
      </c>
      <c r="N3671" s="24">
        <v>0</v>
      </c>
    </row>
    <row r="3672" spans="5:14" x14ac:dyDescent="0.3">
      <c r="E3672" s="3" t="s">
        <v>1724</v>
      </c>
      <c r="F3672" s="4"/>
      <c r="G3672" s="5">
        <v>14</v>
      </c>
      <c r="H3672" s="27">
        <v>28.571428571428999</v>
      </c>
      <c r="I3672" s="14">
        <v>7.1428571428570002</v>
      </c>
      <c r="J3672" s="14">
        <v>57.142857142856997</v>
      </c>
      <c r="K3672" s="14">
        <v>7.1428571428570002</v>
      </c>
      <c r="L3672" s="16">
        <v>0</v>
      </c>
      <c r="M3672" s="16">
        <v>0</v>
      </c>
      <c r="N3672" s="24">
        <v>0</v>
      </c>
    </row>
    <row r="3673" spans="5:14" x14ac:dyDescent="0.3">
      <c r="E3673" s="3" t="s">
        <v>1725</v>
      </c>
      <c r="F3673" s="4"/>
      <c r="G3673" s="5">
        <v>0</v>
      </c>
      <c r="H3673" s="30">
        <v>0</v>
      </c>
      <c r="I3673" s="16">
        <v>0</v>
      </c>
      <c r="J3673" s="16">
        <v>0</v>
      </c>
      <c r="K3673" s="16">
        <v>0</v>
      </c>
      <c r="L3673" s="16">
        <v>0</v>
      </c>
      <c r="M3673" s="16">
        <v>0</v>
      </c>
      <c r="N3673" s="24">
        <v>0</v>
      </c>
    </row>
    <row r="3674" spans="5:14" ht="25" x14ac:dyDescent="0.3">
      <c r="E3674" s="3" t="s">
        <v>971</v>
      </c>
      <c r="F3674" s="4"/>
      <c r="G3674" s="5">
        <v>2</v>
      </c>
      <c r="H3674" s="30">
        <v>0</v>
      </c>
      <c r="I3674" s="14">
        <v>50</v>
      </c>
      <c r="J3674" s="16">
        <v>0</v>
      </c>
      <c r="K3674" s="14">
        <v>50</v>
      </c>
      <c r="L3674" s="16">
        <v>0</v>
      </c>
      <c r="M3674" s="16">
        <v>0</v>
      </c>
      <c r="N3674" s="24">
        <v>0</v>
      </c>
    </row>
    <row r="3675" spans="5:14" x14ac:dyDescent="0.3">
      <c r="E3675" s="3" t="s">
        <v>1726</v>
      </c>
      <c r="F3675" s="4"/>
      <c r="G3675" s="5">
        <v>6</v>
      </c>
      <c r="H3675" s="27">
        <v>16.666666666666998</v>
      </c>
      <c r="I3675" s="14">
        <v>66.666666666666998</v>
      </c>
      <c r="J3675" s="16">
        <v>0</v>
      </c>
      <c r="K3675" s="16">
        <v>0</v>
      </c>
      <c r="L3675" s="16">
        <v>0</v>
      </c>
      <c r="M3675" s="14">
        <v>16.666666666666998</v>
      </c>
      <c r="N3675" s="24">
        <v>0</v>
      </c>
    </row>
    <row r="3676" spans="5:14" x14ac:dyDescent="0.3">
      <c r="E3676" s="3" t="s">
        <v>1727</v>
      </c>
      <c r="F3676" s="4"/>
      <c r="G3676" s="5">
        <v>0</v>
      </c>
      <c r="H3676" s="30">
        <v>0</v>
      </c>
      <c r="I3676" s="16">
        <v>0</v>
      </c>
      <c r="J3676" s="16">
        <v>0</v>
      </c>
      <c r="K3676" s="16">
        <v>0</v>
      </c>
      <c r="L3676" s="16">
        <v>0</v>
      </c>
      <c r="M3676" s="16">
        <v>0</v>
      </c>
      <c r="N3676" s="24">
        <v>0</v>
      </c>
    </row>
    <row r="3677" spans="5:14" ht="25" x14ac:dyDescent="0.3">
      <c r="E3677" s="3" t="s">
        <v>977</v>
      </c>
      <c r="F3677" s="4"/>
      <c r="G3677" s="5">
        <v>0</v>
      </c>
      <c r="H3677" s="30">
        <v>0</v>
      </c>
      <c r="I3677" s="16">
        <v>0</v>
      </c>
      <c r="J3677" s="16">
        <v>0</v>
      </c>
      <c r="K3677" s="16">
        <v>0</v>
      </c>
      <c r="L3677" s="16">
        <v>0</v>
      </c>
      <c r="M3677" s="16">
        <v>0</v>
      </c>
      <c r="N3677" s="24">
        <v>0</v>
      </c>
    </row>
    <row r="3678" spans="5:14" x14ac:dyDescent="0.3">
      <c r="E3678" s="3" t="s">
        <v>1728</v>
      </c>
      <c r="F3678" s="4"/>
      <c r="G3678" s="5">
        <v>0</v>
      </c>
      <c r="H3678" s="30">
        <v>0</v>
      </c>
      <c r="I3678" s="16">
        <v>0</v>
      </c>
      <c r="J3678" s="16">
        <v>0</v>
      </c>
      <c r="K3678" s="16">
        <v>0</v>
      </c>
      <c r="L3678" s="16">
        <v>0</v>
      </c>
      <c r="M3678" s="16">
        <v>0</v>
      </c>
      <c r="N3678" s="24">
        <v>0</v>
      </c>
    </row>
    <row r="3679" spans="5:14" x14ac:dyDescent="0.3">
      <c r="E3679" s="3" t="s">
        <v>1729</v>
      </c>
      <c r="F3679" s="4"/>
      <c r="G3679" s="5">
        <v>0</v>
      </c>
      <c r="H3679" s="30">
        <v>0</v>
      </c>
      <c r="I3679" s="16">
        <v>0</v>
      </c>
      <c r="J3679" s="16">
        <v>0</v>
      </c>
      <c r="K3679" s="16">
        <v>0</v>
      </c>
      <c r="L3679" s="16">
        <v>0</v>
      </c>
      <c r="M3679" s="16">
        <v>0</v>
      </c>
      <c r="N3679" s="24">
        <v>0</v>
      </c>
    </row>
    <row r="3680" spans="5:14" ht="25" x14ac:dyDescent="0.3">
      <c r="E3680" s="52" t="s">
        <v>983</v>
      </c>
      <c r="F3680" s="48"/>
      <c r="G3680" s="49">
        <v>1</v>
      </c>
      <c r="H3680" s="67">
        <v>0</v>
      </c>
      <c r="I3680" s="42">
        <v>0</v>
      </c>
      <c r="J3680" s="42">
        <v>0</v>
      </c>
      <c r="K3680" s="42">
        <v>0</v>
      </c>
      <c r="L3680" s="45">
        <v>100</v>
      </c>
      <c r="M3680" s="42">
        <v>0</v>
      </c>
      <c r="N3680" s="65">
        <v>0</v>
      </c>
    </row>
    <row r="3682" spans="2:12" x14ac:dyDescent="0.3">
      <c r="B3682" s="35" t="str">
        <f xml:space="preserve"> HYPERLINK("#'目次'!B60", "[54]")</f>
        <v>[54]</v>
      </c>
      <c r="C3682" s="25" t="s">
        <v>54</v>
      </c>
    </row>
    <row r="3685" spans="2:12" x14ac:dyDescent="0.3">
      <c r="C3685" s="25" t="s">
        <v>1681</v>
      </c>
    </row>
    <row r="3686" spans="2:12" ht="37.5" x14ac:dyDescent="0.3">
      <c r="E3686" s="95"/>
      <c r="F3686" s="96"/>
      <c r="G3686" s="37" t="s">
        <v>16</v>
      </c>
      <c r="H3686" s="41" t="s">
        <v>55</v>
      </c>
      <c r="I3686" s="18" t="s">
        <v>56</v>
      </c>
      <c r="J3686" s="18" t="s">
        <v>57</v>
      </c>
      <c r="K3686" s="18" t="s">
        <v>58</v>
      </c>
      <c r="L3686" s="34" t="s">
        <v>59</v>
      </c>
    </row>
    <row r="3687" spans="2:12" x14ac:dyDescent="0.3">
      <c r="E3687" s="97"/>
      <c r="F3687" s="98"/>
      <c r="G3687" s="40"/>
      <c r="H3687" s="36"/>
      <c r="I3687" s="19"/>
      <c r="J3687" s="19"/>
      <c r="K3687" s="19"/>
      <c r="L3687" s="39"/>
    </row>
    <row r="3688" spans="2:12" x14ac:dyDescent="0.3">
      <c r="E3688" s="54" t="s">
        <v>16</v>
      </c>
      <c r="F3688" s="50"/>
      <c r="G3688" s="38">
        <v>55336</v>
      </c>
      <c r="H3688" s="26">
        <v>8.8658377909499997</v>
      </c>
      <c r="I3688" s="26">
        <v>44.387017493133001</v>
      </c>
      <c r="J3688" s="26">
        <v>31.339453520311999</v>
      </c>
      <c r="K3688" s="26">
        <v>11.094043660545999</v>
      </c>
      <c r="L3688" s="60">
        <v>4.3136475350590002</v>
      </c>
    </row>
    <row r="3689" spans="2:12" x14ac:dyDescent="0.3">
      <c r="E3689" s="3" t="s">
        <v>1682</v>
      </c>
      <c r="F3689" s="4"/>
      <c r="G3689" s="29">
        <v>125</v>
      </c>
      <c r="H3689" s="55">
        <v>7.2</v>
      </c>
      <c r="I3689" s="22">
        <v>45.6</v>
      </c>
      <c r="J3689" s="22">
        <v>32</v>
      </c>
      <c r="K3689" s="22">
        <v>12</v>
      </c>
      <c r="L3689" s="56">
        <v>3.2</v>
      </c>
    </row>
    <row r="3690" spans="2:12" x14ac:dyDescent="0.3">
      <c r="E3690" s="3" t="s">
        <v>1683</v>
      </c>
      <c r="F3690" s="4"/>
      <c r="G3690" s="5">
        <v>5</v>
      </c>
      <c r="H3690" s="27">
        <v>20</v>
      </c>
      <c r="I3690" s="14">
        <v>60</v>
      </c>
      <c r="J3690" s="16">
        <v>0</v>
      </c>
      <c r="K3690" s="16">
        <v>0</v>
      </c>
      <c r="L3690" s="23">
        <v>20</v>
      </c>
    </row>
    <row r="3691" spans="2:12" ht="25" x14ac:dyDescent="0.3">
      <c r="E3691" s="3" t="s">
        <v>845</v>
      </c>
      <c r="F3691" s="4"/>
      <c r="G3691" s="5">
        <v>14</v>
      </c>
      <c r="H3691" s="30">
        <v>0</v>
      </c>
      <c r="I3691" s="14">
        <v>78.571428571428996</v>
      </c>
      <c r="J3691" s="14">
        <v>14.285714285714</v>
      </c>
      <c r="K3691" s="16">
        <v>0</v>
      </c>
      <c r="L3691" s="23">
        <v>7.1428571428570002</v>
      </c>
    </row>
    <row r="3692" spans="2:12" x14ac:dyDescent="0.3">
      <c r="E3692" s="3" t="s">
        <v>1684</v>
      </c>
      <c r="F3692" s="4"/>
      <c r="G3692" s="5">
        <v>880</v>
      </c>
      <c r="H3692" s="27">
        <v>6.363636363636</v>
      </c>
      <c r="I3692" s="14">
        <v>45.909090909090999</v>
      </c>
      <c r="J3692" s="14">
        <v>32.272727272727003</v>
      </c>
      <c r="K3692" s="14">
        <v>12.727272727273</v>
      </c>
      <c r="L3692" s="23">
        <v>2.7272727272730002</v>
      </c>
    </row>
    <row r="3693" spans="2:12" x14ac:dyDescent="0.3">
      <c r="E3693" s="3" t="s">
        <v>1685</v>
      </c>
      <c r="F3693" s="4"/>
      <c r="G3693" s="5">
        <v>102</v>
      </c>
      <c r="H3693" s="27">
        <v>33.333333333333002</v>
      </c>
      <c r="I3693" s="14">
        <v>51.960784313725</v>
      </c>
      <c r="J3693" s="14">
        <v>10.78431372549</v>
      </c>
      <c r="K3693" s="14">
        <v>1.9607843137250001</v>
      </c>
      <c r="L3693" s="23">
        <v>1.9607843137250001</v>
      </c>
    </row>
    <row r="3694" spans="2:12" ht="25" x14ac:dyDescent="0.3">
      <c r="E3694" s="3" t="s">
        <v>851</v>
      </c>
      <c r="F3694" s="4"/>
      <c r="G3694" s="5">
        <v>89</v>
      </c>
      <c r="H3694" s="27">
        <v>14.606741573034</v>
      </c>
      <c r="I3694" s="14">
        <v>59.550561797752998</v>
      </c>
      <c r="J3694" s="14">
        <v>15.730337078651999</v>
      </c>
      <c r="K3694" s="16">
        <v>0</v>
      </c>
      <c r="L3694" s="23">
        <v>10.112359550561999</v>
      </c>
    </row>
    <row r="3695" spans="2:12" x14ac:dyDescent="0.3">
      <c r="E3695" s="3" t="s">
        <v>1686</v>
      </c>
      <c r="F3695" s="4"/>
      <c r="G3695" s="5">
        <v>3012</v>
      </c>
      <c r="H3695" s="27">
        <v>5.610889774236</v>
      </c>
      <c r="I3695" s="14">
        <v>45.683930942895003</v>
      </c>
      <c r="J3695" s="14">
        <v>33.930942895085998</v>
      </c>
      <c r="K3695" s="14">
        <v>12.549800796813001</v>
      </c>
      <c r="L3695" s="23">
        <v>2.2244355909690001</v>
      </c>
    </row>
    <row r="3696" spans="2:12" x14ac:dyDescent="0.3">
      <c r="E3696" s="3" t="s">
        <v>1687</v>
      </c>
      <c r="F3696" s="4"/>
      <c r="G3696" s="5">
        <v>389</v>
      </c>
      <c r="H3696" s="27">
        <v>27.249357326477998</v>
      </c>
      <c r="I3696" s="14">
        <v>51.670951156812002</v>
      </c>
      <c r="J3696" s="14">
        <v>13.881748071979001</v>
      </c>
      <c r="K3696" s="14">
        <v>1.799485861183</v>
      </c>
      <c r="L3696" s="23">
        <v>5.3984575835479998</v>
      </c>
    </row>
    <row r="3697" spans="5:12" ht="25" x14ac:dyDescent="0.3">
      <c r="E3697" s="3" t="s">
        <v>857</v>
      </c>
      <c r="F3697" s="4"/>
      <c r="G3697" s="5">
        <v>328</v>
      </c>
      <c r="H3697" s="27">
        <v>14.634146341463</v>
      </c>
      <c r="I3697" s="14">
        <v>57.012195121951002</v>
      </c>
      <c r="J3697" s="14">
        <v>14.634146341463</v>
      </c>
      <c r="K3697" s="14">
        <v>3.9634146341459999</v>
      </c>
      <c r="L3697" s="23">
        <v>9.7560975609760003</v>
      </c>
    </row>
    <row r="3698" spans="5:12" x14ac:dyDescent="0.3">
      <c r="E3698" s="3" t="s">
        <v>1688</v>
      </c>
      <c r="F3698" s="4"/>
      <c r="G3698" s="5">
        <v>5111</v>
      </c>
      <c r="H3698" s="27">
        <v>4.7348855409899997</v>
      </c>
      <c r="I3698" s="14">
        <v>43.61181764821</v>
      </c>
      <c r="J3698" s="14">
        <v>36.274701623947998</v>
      </c>
      <c r="K3698" s="14">
        <v>12.678536489923999</v>
      </c>
      <c r="L3698" s="23">
        <v>2.700058696928</v>
      </c>
    </row>
    <row r="3699" spans="5:12" x14ac:dyDescent="0.3">
      <c r="E3699" s="3" t="s">
        <v>1689</v>
      </c>
      <c r="F3699" s="4"/>
      <c r="G3699" s="5">
        <v>935</v>
      </c>
      <c r="H3699" s="27">
        <v>24.598930481282999</v>
      </c>
      <c r="I3699" s="14">
        <v>53.262032085561003</v>
      </c>
      <c r="J3699" s="14">
        <v>14.010695187166</v>
      </c>
      <c r="K3699" s="14">
        <v>2.673796791444</v>
      </c>
      <c r="L3699" s="23">
        <v>5.4545454545450003</v>
      </c>
    </row>
    <row r="3700" spans="5:12" ht="25" x14ac:dyDescent="0.3">
      <c r="E3700" s="3" t="s">
        <v>863</v>
      </c>
      <c r="F3700" s="4"/>
      <c r="G3700" s="5">
        <v>511</v>
      </c>
      <c r="H3700" s="27">
        <v>11.545988258316999</v>
      </c>
      <c r="I3700" s="14">
        <v>56.751467710371998</v>
      </c>
      <c r="J3700" s="14">
        <v>18.590998043052998</v>
      </c>
      <c r="K3700" s="14">
        <v>2.7397260273969999</v>
      </c>
      <c r="L3700" s="23">
        <v>10.371819960861</v>
      </c>
    </row>
    <row r="3701" spans="5:12" x14ac:dyDescent="0.3">
      <c r="E3701" s="3" t="s">
        <v>1690</v>
      </c>
      <c r="F3701" s="4"/>
      <c r="G3701" s="5">
        <v>6539</v>
      </c>
      <c r="H3701" s="27">
        <v>3.8079217005660002</v>
      </c>
      <c r="I3701" s="14">
        <v>40.266095733293</v>
      </c>
      <c r="J3701" s="14">
        <v>38.981495641534998</v>
      </c>
      <c r="K3701" s="14">
        <v>14.283529591681001</v>
      </c>
      <c r="L3701" s="23">
        <v>2.6609573329259999</v>
      </c>
    </row>
    <row r="3702" spans="5:12" x14ac:dyDescent="0.3">
      <c r="E3702" s="3" t="s">
        <v>1691</v>
      </c>
      <c r="F3702" s="4"/>
      <c r="G3702" s="5">
        <v>1262</v>
      </c>
      <c r="H3702" s="27">
        <v>18.779714738509998</v>
      </c>
      <c r="I3702" s="14">
        <v>53.882725832013001</v>
      </c>
      <c r="J3702" s="14">
        <v>18.700475435815999</v>
      </c>
      <c r="K3702" s="14">
        <v>3.407290015848</v>
      </c>
      <c r="L3702" s="23">
        <v>5.2297939778130003</v>
      </c>
    </row>
    <row r="3703" spans="5:12" ht="25" x14ac:dyDescent="0.3">
      <c r="E3703" s="3" t="s">
        <v>869</v>
      </c>
      <c r="F3703" s="4"/>
      <c r="G3703" s="5">
        <v>627</v>
      </c>
      <c r="H3703" s="27">
        <v>7.4960127591710002</v>
      </c>
      <c r="I3703" s="14">
        <v>58.532695374801001</v>
      </c>
      <c r="J3703" s="14">
        <v>20.095693779904</v>
      </c>
      <c r="K3703" s="14">
        <v>3.1897926634770002</v>
      </c>
      <c r="L3703" s="23">
        <v>10.685805422648</v>
      </c>
    </row>
    <row r="3704" spans="5:12" x14ac:dyDescent="0.3">
      <c r="E3704" s="3" t="s">
        <v>1692</v>
      </c>
      <c r="F3704" s="4"/>
      <c r="G3704" s="5">
        <v>3171</v>
      </c>
      <c r="H3704" s="27">
        <v>2.2390413118889998</v>
      </c>
      <c r="I3704" s="14">
        <v>34.815515610218</v>
      </c>
      <c r="J3704" s="14">
        <v>44.0555029959</v>
      </c>
      <c r="K3704" s="14">
        <v>16.650898770104</v>
      </c>
      <c r="L3704" s="23">
        <v>2.2390413118889998</v>
      </c>
    </row>
    <row r="3705" spans="5:12" x14ac:dyDescent="0.3">
      <c r="E3705" s="3" t="s">
        <v>1693</v>
      </c>
      <c r="F3705" s="4"/>
      <c r="G3705" s="5">
        <v>566</v>
      </c>
      <c r="H3705" s="27">
        <v>16.254416961131</v>
      </c>
      <c r="I3705" s="14">
        <v>50.883392226147997</v>
      </c>
      <c r="J3705" s="14">
        <v>22.438162544170002</v>
      </c>
      <c r="K3705" s="14">
        <v>5.47703180212</v>
      </c>
      <c r="L3705" s="23">
        <v>4.946996466431</v>
      </c>
    </row>
    <row r="3706" spans="5:12" ht="25" x14ac:dyDescent="0.3">
      <c r="E3706" s="3" t="s">
        <v>875</v>
      </c>
      <c r="F3706" s="4"/>
      <c r="G3706" s="5">
        <v>256</v>
      </c>
      <c r="H3706" s="27">
        <v>4.296875</v>
      </c>
      <c r="I3706" s="14">
        <v>49.21875</v>
      </c>
      <c r="J3706" s="14">
        <v>31.25</v>
      </c>
      <c r="K3706" s="14">
        <v>3.125</v>
      </c>
      <c r="L3706" s="23">
        <v>12.109375</v>
      </c>
    </row>
    <row r="3707" spans="5:12" x14ac:dyDescent="0.3">
      <c r="E3707" s="3" t="s">
        <v>1694</v>
      </c>
      <c r="F3707" s="4"/>
      <c r="G3707" s="5">
        <v>1314</v>
      </c>
      <c r="H3707" s="27">
        <v>1.978691019787</v>
      </c>
      <c r="I3707" s="14">
        <v>29.756468797564999</v>
      </c>
      <c r="J3707" s="14">
        <v>45.662100456620998</v>
      </c>
      <c r="K3707" s="14">
        <v>19.254185692541999</v>
      </c>
      <c r="L3707" s="23">
        <v>3.3485540334859998</v>
      </c>
    </row>
    <row r="3708" spans="5:12" x14ac:dyDescent="0.3">
      <c r="E3708" s="3" t="s">
        <v>1695</v>
      </c>
      <c r="F3708" s="4"/>
      <c r="G3708" s="5">
        <v>198</v>
      </c>
      <c r="H3708" s="27">
        <v>15.151515151515</v>
      </c>
      <c r="I3708" s="14">
        <v>46.464646464646002</v>
      </c>
      <c r="J3708" s="14">
        <v>23.737373737374</v>
      </c>
      <c r="K3708" s="14">
        <v>6.0606060606060002</v>
      </c>
      <c r="L3708" s="23">
        <v>8.5858585858590004</v>
      </c>
    </row>
    <row r="3709" spans="5:12" ht="25" x14ac:dyDescent="0.3">
      <c r="E3709" s="3" t="s">
        <v>881</v>
      </c>
      <c r="F3709" s="4"/>
      <c r="G3709" s="5">
        <v>54</v>
      </c>
      <c r="H3709" s="27">
        <v>5.5555555555560003</v>
      </c>
      <c r="I3709" s="14">
        <v>38.888888888888999</v>
      </c>
      <c r="J3709" s="14">
        <v>33.333333333333002</v>
      </c>
      <c r="K3709" s="14">
        <v>7.4074074074069998</v>
      </c>
      <c r="L3709" s="23">
        <v>14.814814814815</v>
      </c>
    </row>
    <row r="3710" spans="5:12" x14ac:dyDescent="0.3">
      <c r="E3710" s="3" t="s">
        <v>1696</v>
      </c>
      <c r="F3710" s="4"/>
      <c r="G3710" s="5">
        <v>221</v>
      </c>
      <c r="H3710" s="27">
        <v>1.8099547511309999</v>
      </c>
      <c r="I3710" s="14">
        <v>27.149321266967998</v>
      </c>
      <c r="J3710" s="14">
        <v>44.343891402715002</v>
      </c>
      <c r="K3710" s="14">
        <v>23.981900452489</v>
      </c>
      <c r="L3710" s="23">
        <v>2.7149321266970001</v>
      </c>
    </row>
    <row r="3711" spans="5:12" x14ac:dyDescent="0.3">
      <c r="E3711" s="3" t="s">
        <v>1697</v>
      </c>
      <c r="F3711" s="4"/>
      <c r="G3711" s="5">
        <v>18</v>
      </c>
      <c r="H3711" s="27">
        <v>22.222222222222001</v>
      </c>
      <c r="I3711" s="14">
        <v>55.555555555555998</v>
      </c>
      <c r="J3711" s="14">
        <v>16.666666666666998</v>
      </c>
      <c r="K3711" s="16">
        <v>0</v>
      </c>
      <c r="L3711" s="23">
        <v>5.5555555555560003</v>
      </c>
    </row>
    <row r="3712" spans="5:12" x14ac:dyDescent="0.3">
      <c r="E3712" s="3" t="s">
        <v>887</v>
      </c>
      <c r="F3712" s="4"/>
      <c r="G3712" s="5">
        <v>5</v>
      </c>
      <c r="H3712" s="30">
        <v>0</v>
      </c>
      <c r="I3712" s="14">
        <v>40</v>
      </c>
      <c r="J3712" s="14">
        <v>20</v>
      </c>
      <c r="K3712" s="16">
        <v>0</v>
      </c>
      <c r="L3712" s="23">
        <v>40</v>
      </c>
    </row>
    <row r="3713" spans="5:12" x14ac:dyDescent="0.3">
      <c r="E3713" s="3" t="s">
        <v>1698</v>
      </c>
      <c r="F3713" s="4"/>
      <c r="G3713" s="5">
        <v>257</v>
      </c>
      <c r="H3713" s="27">
        <v>5.836575875486</v>
      </c>
      <c r="I3713" s="14">
        <v>51.361867704280002</v>
      </c>
      <c r="J3713" s="14">
        <v>31.906614785992002</v>
      </c>
      <c r="K3713" s="14">
        <v>9.3385214007779993</v>
      </c>
      <c r="L3713" s="23">
        <v>1.556420233463</v>
      </c>
    </row>
    <row r="3714" spans="5:12" x14ac:dyDescent="0.3">
      <c r="E3714" s="3" t="s">
        <v>1699</v>
      </c>
      <c r="F3714" s="4"/>
      <c r="G3714" s="5">
        <v>12</v>
      </c>
      <c r="H3714" s="27">
        <v>33.333333333333002</v>
      </c>
      <c r="I3714" s="14">
        <v>66.666666666666998</v>
      </c>
      <c r="J3714" s="16">
        <v>0</v>
      </c>
      <c r="K3714" s="16">
        <v>0</v>
      </c>
      <c r="L3714" s="24">
        <v>0</v>
      </c>
    </row>
    <row r="3715" spans="5:12" ht="25" x14ac:dyDescent="0.3">
      <c r="E3715" s="3" t="s">
        <v>893</v>
      </c>
      <c r="F3715" s="4"/>
      <c r="G3715" s="5">
        <v>28</v>
      </c>
      <c r="H3715" s="27">
        <v>21.428571428571001</v>
      </c>
      <c r="I3715" s="14">
        <v>67.857142857143003</v>
      </c>
      <c r="J3715" s="14">
        <v>7.1428571428570002</v>
      </c>
      <c r="K3715" s="16">
        <v>0</v>
      </c>
      <c r="L3715" s="23">
        <v>3.5714285714290002</v>
      </c>
    </row>
    <row r="3716" spans="5:12" x14ac:dyDescent="0.3">
      <c r="E3716" s="3" t="s">
        <v>1700</v>
      </c>
      <c r="F3716" s="4"/>
      <c r="G3716" s="5">
        <v>1898</v>
      </c>
      <c r="H3716" s="27">
        <v>8.9041095890409991</v>
      </c>
      <c r="I3716" s="14">
        <v>49.841938883034999</v>
      </c>
      <c r="J3716" s="14">
        <v>30.189673340357999</v>
      </c>
      <c r="K3716" s="14">
        <v>8.4826132771339999</v>
      </c>
      <c r="L3716" s="23">
        <v>2.581664910432</v>
      </c>
    </row>
    <row r="3717" spans="5:12" x14ac:dyDescent="0.3">
      <c r="E3717" s="3" t="s">
        <v>1701</v>
      </c>
      <c r="F3717" s="4"/>
      <c r="G3717" s="5">
        <v>96</v>
      </c>
      <c r="H3717" s="27">
        <v>46.875</v>
      </c>
      <c r="I3717" s="14">
        <v>38.541666666666998</v>
      </c>
      <c r="J3717" s="14">
        <v>7.291666666667</v>
      </c>
      <c r="K3717" s="14">
        <v>1.041666666667</v>
      </c>
      <c r="L3717" s="23">
        <v>6.25</v>
      </c>
    </row>
    <row r="3718" spans="5:12" ht="25" x14ac:dyDescent="0.3">
      <c r="E3718" s="3" t="s">
        <v>899</v>
      </c>
      <c r="F3718" s="4"/>
      <c r="G3718" s="5">
        <v>149</v>
      </c>
      <c r="H3718" s="27">
        <v>27.51677852349</v>
      </c>
      <c r="I3718" s="14">
        <v>52.348993288590997</v>
      </c>
      <c r="J3718" s="14">
        <v>11.409395973154</v>
      </c>
      <c r="K3718" s="14">
        <v>2.0134228187919998</v>
      </c>
      <c r="L3718" s="23">
        <v>6.7114093959729999</v>
      </c>
    </row>
    <row r="3719" spans="5:12" x14ac:dyDescent="0.3">
      <c r="E3719" s="3" t="s">
        <v>1702</v>
      </c>
      <c r="F3719" s="4"/>
      <c r="G3719" s="5">
        <v>4518</v>
      </c>
      <c r="H3719" s="27">
        <v>9.6281540504649996</v>
      </c>
      <c r="I3719" s="14">
        <v>49.955732625054999</v>
      </c>
      <c r="J3719" s="14">
        <v>27.689243027888001</v>
      </c>
      <c r="K3719" s="14">
        <v>9.9158919876050007</v>
      </c>
      <c r="L3719" s="23">
        <v>2.8109783089859999</v>
      </c>
    </row>
    <row r="3720" spans="5:12" x14ac:dyDescent="0.3">
      <c r="E3720" s="3" t="s">
        <v>1703</v>
      </c>
      <c r="F3720" s="4"/>
      <c r="G3720" s="5">
        <v>370</v>
      </c>
      <c r="H3720" s="27">
        <v>45.405405405404998</v>
      </c>
      <c r="I3720" s="14">
        <v>42.432432432432002</v>
      </c>
      <c r="J3720" s="14">
        <v>7.2972972972969998</v>
      </c>
      <c r="K3720" s="14">
        <v>1.351351351351</v>
      </c>
      <c r="L3720" s="23">
        <v>3.5135135135139999</v>
      </c>
    </row>
    <row r="3721" spans="5:12" ht="25" x14ac:dyDescent="0.3">
      <c r="E3721" s="3" t="s">
        <v>905</v>
      </c>
      <c r="F3721" s="4"/>
      <c r="G3721" s="5">
        <v>424</v>
      </c>
      <c r="H3721" s="27">
        <v>27.594339622642</v>
      </c>
      <c r="I3721" s="14">
        <v>53.537735849057</v>
      </c>
      <c r="J3721" s="14">
        <v>10.613207547169999</v>
      </c>
      <c r="K3721" s="14">
        <v>1.6509433962260001</v>
      </c>
      <c r="L3721" s="23">
        <v>6.6037735849060004</v>
      </c>
    </row>
    <row r="3722" spans="5:12" x14ac:dyDescent="0.3">
      <c r="E3722" s="3" t="s">
        <v>1704</v>
      </c>
      <c r="F3722" s="4"/>
      <c r="G3722" s="5">
        <v>7734</v>
      </c>
      <c r="H3722" s="27">
        <v>7.3441944659939997</v>
      </c>
      <c r="I3722" s="14">
        <v>46.702870442203</v>
      </c>
      <c r="J3722" s="14">
        <v>30.786139125937002</v>
      </c>
      <c r="K3722" s="14">
        <v>11.714507370053999</v>
      </c>
      <c r="L3722" s="23">
        <v>3.4522885958109999</v>
      </c>
    </row>
    <row r="3723" spans="5:12" x14ac:dyDescent="0.3">
      <c r="E3723" s="3" t="s">
        <v>1705</v>
      </c>
      <c r="F3723" s="4"/>
      <c r="G3723" s="5">
        <v>618</v>
      </c>
      <c r="H3723" s="27">
        <v>44.498381877023</v>
      </c>
      <c r="I3723" s="14">
        <v>44.336569579288003</v>
      </c>
      <c r="J3723" s="14">
        <v>6.472491909385</v>
      </c>
      <c r="K3723" s="14">
        <v>0.48543689320400002</v>
      </c>
      <c r="L3723" s="23">
        <v>4.2071197410999996</v>
      </c>
    </row>
    <row r="3724" spans="5:12" ht="25" x14ac:dyDescent="0.3">
      <c r="E3724" s="3" t="s">
        <v>911</v>
      </c>
      <c r="F3724" s="4"/>
      <c r="G3724" s="5">
        <v>762</v>
      </c>
      <c r="H3724" s="27">
        <v>21.391076115486001</v>
      </c>
      <c r="I3724" s="14">
        <v>56.430446194226001</v>
      </c>
      <c r="J3724" s="14">
        <v>8.6614173228349998</v>
      </c>
      <c r="K3724" s="14">
        <v>1.443569553806</v>
      </c>
      <c r="L3724" s="23">
        <v>12.073490813648</v>
      </c>
    </row>
    <row r="3725" spans="5:12" x14ac:dyDescent="0.3">
      <c r="E3725" s="3" t="s">
        <v>1706</v>
      </c>
      <c r="F3725" s="4"/>
      <c r="G3725" s="5">
        <v>6868</v>
      </c>
      <c r="H3725" s="27">
        <v>6.5958066394869999</v>
      </c>
      <c r="I3725" s="14">
        <v>44.044845661037002</v>
      </c>
      <c r="J3725" s="14">
        <v>33.619685497962003</v>
      </c>
      <c r="K3725" s="14">
        <v>11.648223645893999</v>
      </c>
      <c r="L3725" s="23">
        <v>4.0914385556199999</v>
      </c>
    </row>
    <row r="3726" spans="5:12" x14ac:dyDescent="0.3">
      <c r="E3726" s="3" t="s">
        <v>1707</v>
      </c>
      <c r="F3726" s="4"/>
      <c r="G3726" s="5">
        <v>540</v>
      </c>
      <c r="H3726" s="27">
        <v>42.407407407407</v>
      </c>
      <c r="I3726" s="14">
        <v>41.851851851851997</v>
      </c>
      <c r="J3726" s="14">
        <v>7.7777777777779997</v>
      </c>
      <c r="K3726" s="14">
        <v>0.92592592592599998</v>
      </c>
      <c r="L3726" s="23">
        <v>7.0370370370369999</v>
      </c>
    </row>
    <row r="3727" spans="5:12" ht="25" x14ac:dyDescent="0.3">
      <c r="E3727" s="3" t="s">
        <v>917</v>
      </c>
      <c r="F3727" s="4"/>
      <c r="G3727" s="5">
        <v>556</v>
      </c>
      <c r="H3727" s="27">
        <v>20.683453237409999</v>
      </c>
      <c r="I3727" s="14">
        <v>49.640287769784003</v>
      </c>
      <c r="J3727" s="14">
        <v>13.309352517985999</v>
      </c>
      <c r="K3727" s="14">
        <v>1.2589928057549999</v>
      </c>
      <c r="L3727" s="23">
        <v>15.107913669065001</v>
      </c>
    </row>
    <row r="3728" spans="5:12" x14ac:dyDescent="0.3">
      <c r="E3728" s="3" t="s">
        <v>1708</v>
      </c>
      <c r="F3728" s="4"/>
      <c r="G3728" s="5">
        <v>2591</v>
      </c>
      <c r="H3728" s="27">
        <v>4.3226553454259999</v>
      </c>
      <c r="I3728" s="14">
        <v>38.170590505596003</v>
      </c>
      <c r="J3728" s="14">
        <v>36.742570436125</v>
      </c>
      <c r="K3728" s="14">
        <v>16.750289463527999</v>
      </c>
      <c r="L3728" s="23">
        <v>4.0138942493250003</v>
      </c>
    </row>
    <row r="3729" spans="5:12" x14ac:dyDescent="0.3">
      <c r="E3729" s="3" t="s">
        <v>1709</v>
      </c>
      <c r="F3729" s="4"/>
      <c r="G3729" s="5">
        <v>144</v>
      </c>
      <c r="H3729" s="27">
        <v>36.805555555555998</v>
      </c>
      <c r="I3729" s="14">
        <v>33.333333333333002</v>
      </c>
      <c r="J3729" s="14">
        <v>13.888888888888999</v>
      </c>
      <c r="K3729" s="14">
        <v>2.7777777777780002</v>
      </c>
      <c r="L3729" s="23">
        <v>13.194444444444001</v>
      </c>
    </row>
    <row r="3730" spans="5:12" ht="25" x14ac:dyDescent="0.3">
      <c r="E3730" s="3" t="s">
        <v>923</v>
      </c>
      <c r="F3730" s="4"/>
      <c r="G3730" s="5">
        <v>161</v>
      </c>
      <c r="H3730" s="27">
        <v>17.391304347826001</v>
      </c>
      <c r="I3730" s="14">
        <v>54.037267080745004</v>
      </c>
      <c r="J3730" s="14">
        <v>12.422360248446999</v>
      </c>
      <c r="K3730" s="14">
        <v>0.62111801242200004</v>
      </c>
      <c r="L3730" s="23">
        <v>15.527950310559</v>
      </c>
    </row>
    <row r="3731" spans="5:12" x14ac:dyDescent="0.3">
      <c r="E3731" s="3" t="s">
        <v>1710</v>
      </c>
      <c r="F3731" s="4"/>
      <c r="G3731" s="5">
        <v>819</v>
      </c>
      <c r="H3731" s="27">
        <v>2.686202686203</v>
      </c>
      <c r="I3731" s="14">
        <v>29.304029304029001</v>
      </c>
      <c r="J3731" s="14">
        <v>45.299145299145003</v>
      </c>
      <c r="K3731" s="14">
        <v>18.559218559219001</v>
      </c>
      <c r="L3731" s="23">
        <v>4.1514041514039999</v>
      </c>
    </row>
    <row r="3732" spans="5:12" x14ac:dyDescent="0.3">
      <c r="E3732" s="3" t="s">
        <v>1711</v>
      </c>
      <c r="F3732" s="4"/>
      <c r="G3732" s="5">
        <v>43</v>
      </c>
      <c r="H3732" s="27">
        <v>11.627906976744001</v>
      </c>
      <c r="I3732" s="14">
        <v>60.465116279070003</v>
      </c>
      <c r="J3732" s="14">
        <v>16.279069767442</v>
      </c>
      <c r="K3732" s="14">
        <v>2.3255813953489999</v>
      </c>
      <c r="L3732" s="23">
        <v>9.3023255813949994</v>
      </c>
    </row>
    <row r="3733" spans="5:12" ht="25" x14ac:dyDescent="0.3">
      <c r="E3733" s="3" t="s">
        <v>929</v>
      </c>
      <c r="F3733" s="4"/>
      <c r="G3733" s="5">
        <v>35</v>
      </c>
      <c r="H3733" s="27">
        <v>25.714285714286</v>
      </c>
      <c r="I3733" s="14">
        <v>51.428571428570997</v>
      </c>
      <c r="J3733" s="14">
        <v>20</v>
      </c>
      <c r="K3733" s="16">
        <v>0</v>
      </c>
      <c r="L3733" s="23">
        <v>2.8571428571430002</v>
      </c>
    </row>
    <row r="3734" spans="5:12" x14ac:dyDescent="0.3">
      <c r="E3734" s="3" t="s">
        <v>1712</v>
      </c>
      <c r="F3734" s="4"/>
      <c r="G3734" s="5">
        <v>126</v>
      </c>
      <c r="H3734" s="27">
        <v>1.587301587302</v>
      </c>
      <c r="I3734" s="14">
        <v>27.777777777777999</v>
      </c>
      <c r="J3734" s="14">
        <v>43.650793650794</v>
      </c>
      <c r="K3734" s="14">
        <v>22.222222222222001</v>
      </c>
      <c r="L3734" s="23">
        <v>4.7619047619049999</v>
      </c>
    </row>
    <row r="3735" spans="5:12" x14ac:dyDescent="0.3">
      <c r="E3735" s="3" t="s">
        <v>1713</v>
      </c>
      <c r="F3735" s="4"/>
      <c r="G3735" s="5">
        <v>6</v>
      </c>
      <c r="H3735" s="27">
        <v>33.333333333333002</v>
      </c>
      <c r="I3735" s="14">
        <v>33.333333333333002</v>
      </c>
      <c r="J3735" s="14">
        <v>16.666666666666998</v>
      </c>
      <c r="K3735" s="14">
        <v>16.666666666666998</v>
      </c>
      <c r="L3735" s="24">
        <v>0</v>
      </c>
    </row>
    <row r="3736" spans="5:12" x14ac:dyDescent="0.3">
      <c r="E3736" s="3" t="s">
        <v>935</v>
      </c>
      <c r="F3736" s="4"/>
      <c r="G3736" s="5">
        <v>4</v>
      </c>
      <c r="H3736" s="30">
        <v>0</v>
      </c>
      <c r="I3736" s="14">
        <v>25</v>
      </c>
      <c r="J3736" s="14">
        <v>50</v>
      </c>
      <c r="K3736" s="16">
        <v>0</v>
      </c>
      <c r="L3736" s="23">
        <v>25</v>
      </c>
    </row>
    <row r="3737" spans="5:12" x14ac:dyDescent="0.3">
      <c r="E3737" s="3" t="s">
        <v>1714</v>
      </c>
      <c r="F3737" s="4"/>
      <c r="G3737" s="5">
        <v>7</v>
      </c>
      <c r="H3737" s="27">
        <v>14.285714285714</v>
      </c>
      <c r="I3737" s="14">
        <v>57.142857142856997</v>
      </c>
      <c r="J3737" s="14">
        <v>28.571428571428999</v>
      </c>
      <c r="K3737" s="16">
        <v>0</v>
      </c>
      <c r="L3737" s="24">
        <v>0</v>
      </c>
    </row>
    <row r="3738" spans="5:12" x14ac:dyDescent="0.3">
      <c r="E3738" s="3" t="s">
        <v>1715</v>
      </c>
      <c r="F3738" s="4"/>
      <c r="G3738" s="5">
        <v>3</v>
      </c>
      <c r="H3738" s="27">
        <v>66.666666666666998</v>
      </c>
      <c r="I3738" s="16">
        <v>0</v>
      </c>
      <c r="J3738" s="16">
        <v>0</v>
      </c>
      <c r="K3738" s="14">
        <v>33.333333333333002</v>
      </c>
      <c r="L3738" s="24">
        <v>0</v>
      </c>
    </row>
    <row r="3739" spans="5:12" ht="25" x14ac:dyDescent="0.3">
      <c r="E3739" s="3" t="s">
        <v>941</v>
      </c>
      <c r="F3739" s="4"/>
      <c r="G3739" s="5">
        <v>2</v>
      </c>
      <c r="H3739" s="30">
        <v>0</v>
      </c>
      <c r="I3739" s="14">
        <v>50</v>
      </c>
      <c r="J3739" s="16">
        <v>0</v>
      </c>
      <c r="K3739" s="16">
        <v>0</v>
      </c>
      <c r="L3739" s="23">
        <v>50</v>
      </c>
    </row>
    <row r="3740" spans="5:12" x14ac:dyDescent="0.3">
      <c r="E3740" s="3" t="s">
        <v>1716</v>
      </c>
      <c r="F3740" s="4"/>
      <c r="G3740" s="5">
        <v>41</v>
      </c>
      <c r="H3740" s="27">
        <v>14.634146341463</v>
      </c>
      <c r="I3740" s="14">
        <v>48.780487804878</v>
      </c>
      <c r="J3740" s="14">
        <v>14.634146341463</v>
      </c>
      <c r="K3740" s="14">
        <v>7.3170731707319998</v>
      </c>
      <c r="L3740" s="23">
        <v>14.634146341463</v>
      </c>
    </row>
    <row r="3741" spans="5:12" x14ac:dyDescent="0.3">
      <c r="E3741" s="3" t="s">
        <v>1717</v>
      </c>
      <c r="F3741" s="4"/>
      <c r="G3741" s="5">
        <v>7</v>
      </c>
      <c r="H3741" s="27">
        <v>42.857142857143003</v>
      </c>
      <c r="I3741" s="14">
        <v>57.142857142856997</v>
      </c>
      <c r="J3741" s="16">
        <v>0</v>
      </c>
      <c r="K3741" s="16">
        <v>0</v>
      </c>
      <c r="L3741" s="24">
        <v>0</v>
      </c>
    </row>
    <row r="3742" spans="5:12" ht="25" x14ac:dyDescent="0.3">
      <c r="E3742" s="3" t="s">
        <v>947</v>
      </c>
      <c r="F3742" s="4"/>
      <c r="G3742" s="5">
        <v>6</v>
      </c>
      <c r="H3742" s="27">
        <v>16.666666666666998</v>
      </c>
      <c r="I3742" s="14">
        <v>33.333333333333002</v>
      </c>
      <c r="J3742" s="14">
        <v>16.666666666666998</v>
      </c>
      <c r="K3742" s="16">
        <v>0</v>
      </c>
      <c r="L3742" s="23">
        <v>33.333333333333002</v>
      </c>
    </row>
    <row r="3743" spans="5:12" x14ac:dyDescent="0.3">
      <c r="E3743" s="3" t="s">
        <v>1718</v>
      </c>
      <c r="F3743" s="4"/>
      <c r="G3743" s="5">
        <v>53</v>
      </c>
      <c r="H3743" s="27">
        <v>20.754716981131999</v>
      </c>
      <c r="I3743" s="14">
        <v>41.509433962263998</v>
      </c>
      <c r="J3743" s="14">
        <v>18.867924528302002</v>
      </c>
      <c r="K3743" s="14">
        <v>7.547169811321</v>
      </c>
      <c r="L3743" s="23">
        <v>11.320754716981</v>
      </c>
    </row>
    <row r="3744" spans="5:12" x14ac:dyDescent="0.3">
      <c r="E3744" s="3" t="s">
        <v>1719</v>
      </c>
      <c r="F3744" s="4"/>
      <c r="G3744" s="5">
        <v>18</v>
      </c>
      <c r="H3744" s="27">
        <v>66.666666666666998</v>
      </c>
      <c r="I3744" s="14">
        <v>22.222222222222001</v>
      </c>
      <c r="J3744" s="16">
        <v>0</v>
      </c>
      <c r="K3744" s="16">
        <v>0</v>
      </c>
      <c r="L3744" s="23">
        <v>11.111111111111001</v>
      </c>
    </row>
    <row r="3745" spans="5:12" ht="25" x14ac:dyDescent="0.3">
      <c r="E3745" s="3" t="s">
        <v>953</v>
      </c>
      <c r="F3745" s="4"/>
      <c r="G3745" s="5">
        <v>13</v>
      </c>
      <c r="H3745" s="27">
        <v>23.076923076922998</v>
      </c>
      <c r="I3745" s="14">
        <v>61.538461538462002</v>
      </c>
      <c r="J3745" s="14">
        <v>15.384615384615</v>
      </c>
      <c r="K3745" s="16">
        <v>0</v>
      </c>
      <c r="L3745" s="24">
        <v>0</v>
      </c>
    </row>
    <row r="3746" spans="5:12" x14ac:dyDescent="0.3">
      <c r="E3746" s="3" t="s">
        <v>1720</v>
      </c>
      <c r="F3746" s="4"/>
      <c r="G3746" s="5">
        <v>97</v>
      </c>
      <c r="H3746" s="27">
        <v>12.371134020618999</v>
      </c>
      <c r="I3746" s="14">
        <v>40.206185567010003</v>
      </c>
      <c r="J3746" s="14">
        <v>29.896907216494998</v>
      </c>
      <c r="K3746" s="14">
        <v>3.0927835051549999</v>
      </c>
      <c r="L3746" s="23">
        <v>14.432989690722</v>
      </c>
    </row>
    <row r="3747" spans="5:12" x14ac:dyDescent="0.3">
      <c r="E3747" s="3" t="s">
        <v>1721</v>
      </c>
      <c r="F3747" s="4"/>
      <c r="G3747" s="5">
        <v>17</v>
      </c>
      <c r="H3747" s="27">
        <v>23.529411764706001</v>
      </c>
      <c r="I3747" s="14">
        <v>58.823529411765001</v>
      </c>
      <c r="J3747" s="14">
        <v>5.8823529411760003</v>
      </c>
      <c r="K3747" s="16">
        <v>0</v>
      </c>
      <c r="L3747" s="23">
        <v>11.764705882353001</v>
      </c>
    </row>
    <row r="3748" spans="5:12" ht="25" x14ac:dyDescent="0.3">
      <c r="E3748" s="3" t="s">
        <v>959</v>
      </c>
      <c r="F3748" s="4"/>
      <c r="G3748" s="5">
        <v>19</v>
      </c>
      <c r="H3748" s="27">
        <v>36.842105263157997</v>
      </c>
      <c r="I3748" s="14">
        <v>26.315789473683999</v>
      </c>
      <c r="J3748" s="14">
        <v>15.789473684211</v>
      </c>
      <c r="K3748" s="16">
        <v>0</v>
      </c>
      <c r="L3748" s="23">
        <v>21.052631578947</v>
      </c>
    </row>
    <row r="3749" spans="5:12" x14ac:dyDescent="0.3">
      <c r="E3749" s="3" t="s">
        <v>1722</v>
      </c>
      <c r="F3749" s="4"/>
      <c r="G3749" s="5">
        <v>61</v>
      </c>
      <c r="H3749" s="27">
        <v>16.393442622951</v>
      </c>
      <c r="I3749" s="14">
        <v>32.786885245901999</v>
      </c>
      <c r="J3749" s="14">
        <v>31.147540983607001</v>
      </c>
      <c r="K3749" s="14">
        <v>1.6393442622950001</v>
      </c>
      <c r="L3749" s="23">
        <v>18.032786885246001</v>
      </c>
    </row>
    <row r="3750" spans="5:12" x14ac:dyDescent="0.3">
      <c r="E3750" s="3" t="s">
        <v>1723</v>
      </c>
      <c r="F3750" s="4"/>
      <c r="G3750" s="5">
        <v>7</v>
      </c>
      <c r="H3750" s="27">
        <v>42.857142857143003</v>
      </c>
      <c r="I3750" s="14">
        <v>14.285714285714</v>
      </c>
      <c r="J3750" s="16">
        <v>0</v>
      </c>
      <c r="K3750" s="16">
        <v>0</v>
      </c>
      <c r="L3750" s="23">
        <v>42.857142857143003</v>
      </c>
    </row>
    <row r="3751" spans="5:12" ht="25" x14ac:dyDescent="0.3">
      <c r="E3751" s="3" t="s">
        <v>965</v>
      </c>
      <c r="F3751" s="4"/>
      <c r="G3751" s="5">
        <v>19</v>
      </c>
      <c r="H3751" s="27">
        <v>15.789473684211</v>
      </c>
      <c r="I3751" s="14">
        <v>47.368421052632002</v>
      </c>
      <c r="J3751" s="14">
        <v>5.2631578947369997</v>
      </c>
      <c r="K3751" s="16">
        <v>0</v>
      </c>
      <c r="L3751" s="23">
        <v>31.578947368421002</v>
      </c>
    </row>
    <row r="3752" spans="5:12" x14ac:dyDescent="0.3">
      <c r="E3752" s="3" t="s">
        <v>1724</v>
      </c>
      <c r="F3752" s="4"/>
      <c r="G3752" s="5">
        <v>14</v>
      </c>
      <c r="H3752" s="30">
        <v>0</v>
      </c>
      <c r="I3752" s="14">
        <v>42.857142857143003</v>
      </c>
      <c r="J3752" s="14">
        <v>42.857142857143003</v>
      </c>
      <c r="K3752" s="16">
        <v>0</v>
      </c>
      <c r="L3752" s="23">
        <v>14.285714285714</v>
      </c>
    </row>
    <row r="3753" spans="5:12" x14ac:dyDescent="0.3">
      <c r="E3753" s="3" t="s">
        <v>1725</v>
      </c>
      <c r="F3753" s="4"/>
      <c r="G3753" s="5">
        <v>0</v>
      </c>
      <c r="H3753" s="30">
        <v>0</v>
      </c>
      <c r="I3753" s="16">
        <v>0</v>
      </c>
      <c r="J3753" s="16">
        <v>0</v>
      </c>
      <c r="K3753" s="16">
        <v>0</v>
      </c>
      <c r="L3753" s="24">
        <v>0</v>
      </c>
    </row>
    <row r="3754" spans="5:12" ht="25" x14ac:dyDescent="0.3">
      <c r="E3754" s="3" t="s">
        <v>971</v>
      </c>
      <c r="F3754" s="4"/>
      <c r="G3754" s="5">
        <v>2</v>
      </c>
      <c r="H3754" s="27">
        <v>50</v>
      </c>
      <c r="I3754" s="14">
        <v>50</v>
      </c>
      <c r="J3754" s="16">
        <v>0</v>
      </c>
      <c r="K3754" s="16">
        <v>0</v>
      </c>
      <c r="L3754" s="24">
        <v>0</v>
      </c>
    </row>
    <row r="3755" spans="5:12" x14ac:dyDescent="0.3">
      <c r="E3755" s="3" t="s">
        <v>1726</v>
      </c>
      <c r="F3755" s="4"/>
      <c r="G3755" s="5">
        <v>6</v>
      </c>
      <c r="H3755" s="30">
        <v>0</v>
      </c>
      <c r="I3755" s="16">
        <v>0</v>
      </c>
      <c r="J3755" s="14">
        <v>83.333333333333002</v>
      </c>
      <c r="K3755" s="16">
        <v>0</v>
      </c>
      <c r="L3755" s="23">
        <v>16.666666666666998</v>
      </c>
    </row>
    <row r="3756" spans="5:12" x14ac:dyDescent="0.3">
      <c r="E3756" s="3" t="s">
        <v>1727</v>
      </c>
      <c r="F3756" s="4"/>
      <c r="G3756" s="5">
        <v>0</v>
      </c>
      <c r="H3756" s="30">
        <v>0</v>
      </c>
      <c r="I3756" s="16">
        <v>0</v>
      </c>
      <c r="J3756" s="16">
        <v>0</v>
      </c>
      <c r="K3756" s="16">
        <v>0</v>
      </c>
      <c r="L3756" s="24">
        <v>0</v>
      </c>
    </row>
    <row r="3757" spans="5:12" ht="25" x14ac:dyDescent="0.3">
      <c r="E3757" s="3" t="s">
        <v>977</v>
      </c>
      <c r="F3757" s="4"/>
      <c r="G3757" s="5">
        <v>0</v>
      </c>
      <c r="H3757" s="30">
        <v>0</v>
      </c>
      <c r="I3757" s="16">
        <v>0</v>
      </c>
      <c r="J3757" s="16">
        <v>0</v>
      </c>
      <c r="K3757" s="16">
        <v>0</v>
      </c>
      <c r="L3757" s="24">
        <v>0</v>
      </c>
    </row>
    <row r="3758" spans="5:12" x14ac:dyDescent="0.3">
      <c r="E3758" s="3" t="s">
        <v>1728</v>
      </c>
      <c r="F3758" s="4"/>
      <c r="G3758" s="5">
        <v>0</v>
      </c>
      <c r="H3758" s="30">
        <v>0</v>
      </c>
      <c r="I3758" s="16">
        <v>0</v>
      </c>
      <c r="J3758" s="16">
        <v>0</v>
      </c>
      <c r="K3758" s="16">
        <v>0</v>
      </c>
      <c r="L3758" s="24">
        <v>0</v>
      </c>
    </row>
    <row r="3759" spans="5:12" x14ac:dyDescent="0.3">
      <c r="E3759" s="3" t="s">
        <v>1729</v>
      </c>
      <c r="F3759" s="4"/>
      <c r="G3759" s="5">
        <v>0</v>
      </c>
      <c r="H3759" s="30">
        <v>0</v>
      </c>
      <c r="I3759" s="16">
        <v>0</v>
      </c>
      <c r="J3759" s="16">
        <v>0</v>
      </c>
      <c r="K3759" s="16">
        <v>0</v>
      </c>
      <c r="L3759" s="24">
        <v>0</v>
      </c>
    </row>
    <row r="3760" spans="5:12" ht="25" x14ac:dyDescent="0.3">
      <c r="E3760" s="52" t="s">
        <v>983</v>
      </c>
      <c r="F3760" s="48"/>
      <c r="G3760" s="49">
        <v>1</v>
      </c>
      <c r="H3760" s="70">
        <v>100</v>
      </c>
      <c r="I3760" s="42">
        <v>0</v>
      </c>
      <c r="J3760" s="42">
        <v>0</v>
      </c>
      <c r="K3760" s="42">
        <v>0</v>
      </c>
      <c r="L3760" s="65">
        <v>0</v>
      </c>
    </row>
    <row r="3762" spans="2:14" x14ac:dyDescent="0.3">
      <c r="B3762" s="35" t="str">
        <f xml:space="preserve"> HYPERLINK("#'目次'!B61", "[55]")</f>
        <v>[55]</v>
      </c>
      <c r="C3762" s="25" t="s">
        <v>14</v>
      </c>
    </row>
    <row r="3765" spans="2:14" x14ac:dyDescent="0.3">
      <c r="C3765" s="25" t="s">
        <v>1732</v>
      </c>
    </row>
    <row r="3766" spans="2:14" ht="25" x14ac:dyDescent="0.3">
      <c r="E3766" s="95"/>
      <c r="F3766" s="96"/>
      <c r="G3766" s="37" t="s">
        <v>16</v>
      </c>
      <c r="H3766" s="41" t="s">
        <v>17</v>
      </c>
      <c r="I3766" s="18" t="s">
        <v>18</v>
      </c>
      <c r="J3766" s="18" t="s">
        <v>19</v>
      </c>
      <c r="K3766" s="18" t="s">
        <v>20</v>
      </c>
      <c r="L3766" s="18" t="s">
        <v>21</v>
      </c>
      <c r="M3766" s="18" t="s">
        <v>22</v>
      </c>
      <c r="N3766" s="34" t="s">
        <v>23</v>
      </c>
    </row>
    <row r="3767" spans="2:14" x14ac:dyDescent="0.3">
      <c r="E3767" s="97"/>
      <c r="F3767" s="98"/>
      <c r="G3767" s="40"/>
      <c r="H3767" s="36"/>
      <c r="I3767" s="19"/>
      <c r="J3767" s="19"/>
      <c r="K3767" s="19"/>
      <c r="L3767" s="19"/>
      <c r="M3767" s="19"/>
      <c r="N3767" s="39"/>
    </row>
    <row r="3768" spans="2:14" x14ac:dyDescent="0.3">
      <c r="E3768" s="54" t="s">
        <v>16</v>
      </c>
      <c r="F3768" s="50"/>
      <c r="G3768" s="38">
        <v>55336</v>
      </c>
      <c r="H3768" s="26">
        <v>18.472603729941</v>
      </c>
      <c r="I3768" s="26">
        <v>34.657365910076997</v>
      </c>
      <c r="J3768" s="26">
        <v>25.251192713603999</v>
      </c>
      <c r="K3768" s="26">
        <v>12.689749891570999</v>
      </c>
      <c r="L3768" s="26">
        <v>6.8562960821169998</v>
      </c>
      <c r="M3768" s="26">
        <v>1.626427642041</v>
      </c>
      <c r="N3768" s="60">
        <v>0.44636403064899999</v>
      </c>
    </row>
    <row r="3769" spans="2:14" ht="25" x14ac:dyDescent="0.3">
      <c r="E3769" s="3" t="s">
        <v>1733</v>
      </c>
      <c r="F3769" s="4"/>
      <c r="G3769" s="29">
        <v>102</v>
      </c>
      <c r="H3769" s="55">
        <v>19.607843137254999</v>
      </c>
      <c r="I3769" s="22">
        <v>31.372549019608002</v>
      </c>
      <c r="J3769" s="22">
        <v>28.431372549020001</v>
      </c>
      <c r="K3769" s="22">
        <v>15.686274509804001</v>
      </c>
      <c r="L3769" s="22">
        <v>3.9215686274510002</v>
      </c>
      <c r="M3769" s="22">
        <v>0.98039215686299996</v>
      </c>
      <c r="N3769" s="72">
        <v>0</v>
      </c>
    </row>
    <row r="3770" spans="2:14" ht="25" x14ac:dyDescent="0.3">
      <c r="E3770" s="3" t="s">
        <v>1734</v>
      </c>
      <c r="F3770" s="4"/>
      <c r="G3770" s="5">
        <v>100</v>
      </c>
      <c r="H3770" s="27">
        <v>21</v>
      </c>
      <c r="I3770" s="14">
        <v>35</v>
      </c>
      <c r="J3770" s="14">
        <v>27</v>
      </c>
      <c r="K3770" s="14">
        <v>14</v>
      </c>
      <c r="L3770" s="14">
        <v>3</v>
      </c>
      <c r="M3770" s="16">
        <v>0</v>
      </c>
      <c r="N3770" s="24">
        <v>0</v>
      </c>
    </row>
    <row r="3771" spans="2:14" ht="37.5" x14ac:dyDescent="0.3">
      <c r="E3771" s="3" t="s">
        <v>1735</v>
      </c>
      <c r="F3771" s="4"/>
      <c r="G3771" s="5">
        <v>50</v>
      </c>
      <c r="H3771" s="27">
        <v>18</v>
      </c>
      <c r="I3771" s="14">
        <v>44</v>
      </c>
      <c r="J3771" s="14">
        <v>20</v>
      </c>
      <c r="K3771" s="14">
        <v>14</v>
      </c>
      <c r="L3771" s="14">
        <v>4</v>
      </c>
      <c r="M3771" s="16">
        <v>0</v>
      </c>
      <c r="N3771" s="24">
        <v>0</v>
      </c>
    </row>
    <row r="3772" spans="2:14" ht="25" x14ac:dyDescent="0.3">
      <c r="E3772" s="3" t="s">
        <v>1736</v>
      </c>
      <c r="F3772" s="4"/>
      <c r="G3772" s="5">
        <v>5</v>
      </c>
      <c r="H3772" s="27">
        <v>40</v>
      </c>
      <c r="I3772" s="14">
        <v>20</v>
      </c>
      <c r="J3772" s="16">
        <v>0</v>
      </c>
      <c r="K3772" s="14">
        <v>40</v>
      </c>
      <c r="L3772" s="16">
        <v>0</v>
      </c>
      <c r="M3772" s="16">
        <v>0</v>
      </c>
      <c r="N3772" s="24">
        <v>0</v>
      </c>
    </row>
    <row r="3773" spans="2:14" ht="25" x14ac:dyDescent="0.3">
      <c r="E3773" s="3" t="s">
        <v>1737</v>
      </c>
      <c r="F3773" s="4"/>
      <c r="G3773" s="5">
        <v>3</v>
      </c>
      <c r="H3773" s="30">
        <v>0</v>
      </c>
      <c r="I3773" s="14">
        <v>66.666666666666998</v>
      </c>
      <c r="J3773" s="16">
        <v>0</v>
      </c>
      <c r="K3773" s="14">
        <v>33.333333333333002</v>
      </c>
      <c r="L3773" s="16">
        <v>0</v>
      </c>
      <c r="M3773" s="16">
        <v>0</v>
      </c>
      <c r="N3773" s="24">
        <v>0</v>
      </c>
    </row>
    <row r="3774" spans="2:14" ht="62.5" x14ac:dyDescent="0.3">
      <c r="E3774" s="3" t="s">
        <v>1738</v>
      </c>
      <c r="F3774" s="4"/>
      <c r="G3774" s="5">
        <v>5</v>
      </c>
      <c r="H3774" s="27">
        <v>20</v>
      </c>
      <c r="I3774" s="14">
        <v>20</v>
      </c>
      <c r="J3774" s="14">
        <v>40</v>
      </c>
      <c r="K3774" s="14">
        <v>20</v>
      </c>
      <c r="L3774" s="16">
        <v>0</v>
      </c>
      <c r="M3774" s="16">
        <v>0</v>
      </c>
      <c r="N3774" s="24">
        <v>0</v>
      </c>
    </row>
    <row r="3775" spans="2:14" ht="62.5" x14ac:dyDescent="0.3">
      <c r="E3775" s="3" t="s">
        <v>1739</v>
      </c>
      <c r="F3775" s="4"/>
      <c r="G3775" s="5">
        <v>3</v>
      </c>
      <c r="H3775" s="30">
        <v>0</v>
      </c>
      <c r="I3775" s="14">
        <v>33.333333333333002</v>
      </c>
      <c r="J3775" s="14">
        <v>33.333333333333002</v>
      </c>
      <c r="K3775" s="14">
        <v>33.333333333333002</v>
      </c>
      <c r="L3775" s="16">
        <v>0</v>
      </c>
      <c r="M3775" s="16">
        <v>0</v>
      </c>
      <c r="N3775" s="24">
        <v>0</v>
      </c>
    </row>
    <row r="3776" spans="2:14" x14ac:dyDescent="0.3">
      <c r="E3776" s="3" t="s">
        <v>1740</v>
      </c>
      <c r="F3776" s="4"/>
      <c r="G3776" s="5">
        <v>6</v>
      </c>
      <c r="H3776" s="27">
        <v>16.666666666666998</v>
      </c>
      <c r="I3776" s="14">
        <v>33.333333333333002</v>
      </c>
      <c r="J3776" s="14">
        <v>33.333333333333002</v>
      </c>
      <c r="K3776" s="14">
        <v>16.666666666666998</v>
      </c>
      <c r="L3776" s="16">
        <v>0</v>
      </c>
      <c r="M3776" s="16">
        <v>0</v>
      </c>
      <c r="N3776" s="24">
        <v>0</v>
      </c>
    </row>
    <row r="3777" spans="5:14" ht="37.5" x14ac:dyDescent="0.3">
      <c r="E3777" s="3" t="s">
        <v>1741</v>
      </c>
      <c r="F3777" s="4"/>
      <c r="G3777" s="5">
        <v>0</v>
      </c>
      <c r="H3777" s="30">
        <v>0</v>
      </c>
      <c r="I3777" s="16">
        <v>0</v>
      </c>
      <c r="J3777" s="16">
        <v>0</v>
      </c>
      <c r="K3777" s="16">
        <v>0</v>
      </c>
      <c r="L3777" s="16">
        <v>0</v>
      </c>
      <c r="M3777" s="16">
        <v>0</v>
      </c>
      <c r="N3777" s="24">
        <v>0</v>
      </c>
    </row>
    <row r="3778" spans="5:14" ht="25" x14ac:dyDescent="0.3">
      <c r="E3778" s="3" t="s">
        <v>1742</v>
      </c>
      <c r="F3778" s="4"/>
      <c r="G3778" s="5">
        <v>679</v>
      </c>
      <c r="H3778" s="27">
        <v>22.533136966127</v>
      </c>
      <c r="I3778" s="14">
        <v>31.369661266567999</v>
      </c>
      <c r="J3778" s="14">
        <v>25.920471281295999</v>
      </c>
      <c r="K3778" s="14">
        <v>12.665684830632999</v>
      </c>
      <c r="L3778" s="14">
        <v>6.3328424153169998</v>
      </c>
      <c r="M3778" s="14">
        <v>1.0309278350519999</v>
      </c>
      <c r="N3778" s="23">
        <v>0.14727540500700001</v>
      </c>
    </row>
    <row r="3779" spans="5:14" ht="25" x14ac:dyDescent="0.3">
      <c r="E3779" s="3" t="s">
        <v>1743</v>
      </c>
      <c r="F3779" s="4"/>
      <c r="G3779" s="5">
        <v>701</v>
      </c>
      <c r="H3779" s="27">
        <v>21.683309557775001</v>
      </c>
      <c r="I3779" s="14">
        <v>30.242510699000999</v>
      </c>
      <c r="J3779" s="14">
        <v>29.386590584878999</v>
      </c>
      <c r="K3779" s="14">
        <v>11.412268188302001</v>
      </c>
      <c r="L3779" s="14">
        <v>5.9914407988590002</v>
      </c>
      <c r="M3779" s="14">
        <v>1.283880171184</v>
      </c>
      <c r="N3779" s="24">
        <v>0</v>
      </c>
    </row>
    <row r="3780" spans="5:14" ht="37.5" x14ac:dyDescent="0.3">
      <c r="E3780" s="3" t="s">
        <v>1744</v>
      </c>
      <c r="F3780" s="4"/>
      <c r="G3780" s="5">
        <v>395</v>
      </c>
      <c r="H3780" s="27">
        <v>22.025316455696</v>
      </c>
      <c r="I3780" s="14">
        <v>31.392405063291001</v>
      </c>
      <c r="J3780" s="14">
        <v>25.822784810127001</v>
      </c>
      <c r="K3780" s="14">
        <v>14.177215189872999</v>
      </c>
      <c r="L3780" s="14">
        <v>5.0632911392409996</v>
      </c>
      <c r="M3780" s="14">
        <v>1.5189873417719999</v>
      </c>
      <c r="N3780" s="24">
        <v>0</v>
      </c>
    </row>
    <row r="3781" spans="5:14" ht="25" x14ac:dyDescent="0.3">
      <c r="E3781" s="3" t="s">
        <v>1745</v>
      </c>
      <c r="F3781" s="4"/>
      <c r="G3781" s="5">
        <v>24</v>
      </c>
      <c r="H3781" s="27">
        <v>16.666666666666998</v>
      </c>
      <c r="I3781" s="14">
        <v>20.833333333333002</v>
      </c>
      <c r="J3781" s="14">
        <v>29.166666666666998</v>
      </c>
      <c r="K3781" s="14">
        <v>16.666666666666998</v>
      </c>
      <c r="L3781" s="14">
        <v>16.666666666666998</v>
      </c>
      <c r="M3781" s="16">
        <v>0</v>
      </c>
      <c r="N3781" s="24">
        <v>0</v>
      </c>
    </row>
    <row r="3782" spans="5:14" ht="25" x14ac:dyDescent="0.3">
      <c r="E3782" s="3" t="s">
        <v>1746</v>
      </c>
      <c r="F3782" s="4"/>
      <c r="G3782" s="5">
        <v>45</v>
      </c>
      <c r="H3782" s="27">
        <v>22.222222222222001</v>
      </c>
      <c r="I3782" s="14">
        <v>31.111111111111001</v>
      </c>
      <c r="J3782" s="14">
        <v>35.555555555555998</v>
      </c>
      <c r="K3782" s="14">
        <v>11.111111111111001</v>
      </c>
      <c r="L3782" s="16">
        <v>0</v>
      </c>
      <c r="M3782" s="16">
        <v>0</v>
      </c>
      <c r="N3782" s="24">
        <v>0</v>
      </c>
    </row>
    <row r="3783" spans="5:14" ht="62.5" x14ac:dyDescent="0.3">
      <c r="E3783" s="3" t="s">
        <v>1747</v>
      </c>
      <c r="F3783" s="4"/>
      <c r="G3783" s="5">
        <v>9</v>
      </c>
      <c r="H3783" s="27">
        <v>22.222222222222001</v>
      </c>
      <c r="I3783" s="14">
        <v>33.333333333333002</v>
      </c>
      <c r="J3783" s="14">
        <v>22.222222222222001</v>
      </c>
      <c r="K3783" s="14">
        <v>11.111111111111001</v>
      </c>
      <c r="L3783" s="14">
        <v>11.111111111111001</v>
      </c>
      <c r="M3783" s="16">
        <v>0</v>
      </c>
      <c r="N3783" s="24">
        <v>0</v>
      </c>
    </row>
    <row r="3784" spans="5:14" ht="62.5" x14ac:dyDescent="0.3">
      <c r="E3784" s="3" t="s">
        <v>1748</v>
      </c>
      <c r="F3784" s="4"/>
      <c r="G3784" s="5">
        <v>5</v>
      </c>
      <c r="H3784" s="27">
        <v>40</v>
      </c>
      <c r="I3784" s="14">
        <v>20</v>
      </c>
      <c r="J3784" s="14">
        <v>20</v>
      </c>
      <c r="K3784" s="14">
        <v>20</v>
      </c>
      <c r="L3784" s="16">
        <v>0</v>
      </c>
      <c r="M3784" s="16">
        <v>0</v>
      </c>
      <c r="N3784" s="24">
        <v>0</v>
      </c>
    </row>
    <row r="3785" spans="5:14" x14ac:dyDescent="0.3">
      <c r="E3785" s="3" t="s">
        <v>1749</v>
      </c>
      <c r="F3785" s="4"/>
      <c r="G3785" s="5">
        <v>16</v>
      </c>
      <c r="H3785" s="27">
        <v>12.5</v>
      </c>
      <c r="I3785" s="14">
        <v>25</v>
      </c>
      <c r="J3785" s="14">
        <v>37.5</v>
      </c>
      <c r="K3785" s="14">
        <v>12.5</v>
      </c>
      <c r="L3785" s="14">
        <v>12.5</v>
      </c>
      <c r="M3785" s="16">
        <v>0</v>
      </c>
      <c r="N3785" s="24">
        <v>0</v>
      </c>
    </row>
    <row r="3786" spans="5:14" ht="37.5" x14ac:dyDescent="0.3">
      <c r="E3786" s="3" t="s">
        <v>1750</v>
      </c>
      <c r="F3786" s="4"/>
      <c r="G3786" s="5">
        <v>2</v>
      </c>
      <c r="H3786" s="30">
        <v>0</v>
      </c>
      <c r="I3786" s="14">
        <v>50</v>
      </c>
      <c r="J3786" s="14">
        <v>50</v>
      </c>
      <c r="K3786" s="16">
        <v>0</v>
      </c>
      <c r="L3786" s="16">
        <v>0</v>
      </c>
      <c r="M3786" s="16">
        <v>0</v>
      </c>
      <c r="N3786" s="24">
        <v>0</v>
      </c>
    </row>
    <row r="3787" spans="5:14" ht="25" x14ac:dyDescent="0.3">
      <c r="E3787" s="3" t="s">
        <v>1751</v>
      </c>
      <c r="F3787" s="4"/>
      <c r="G3787" s="5">
        <v>2647</v>
      </c>
      <c r="H3787" s="27">
        <v>23.762750283340001</v>
      </c>
      <c r="I3787" s="14">
        <v>38.156403475632999</v>
      </c>
      <c r="J3787" s="14">
        <v>22.591613146958998</v>
      </c>
      <c r="K3787" s="14">
        <v>11.371363808085</v>
      </c>
      <c r="L3787" s="14">
        <v>3.0978466188140001</v>
      </c>
      <c r="M3787" s="14">
        <v>0.98224404986799996</v>
      </c>
      <c r="N3787" s="23">
        <v>3.7778617303000001E-2</v>
      </c>
    </row>
    <row r="3788" spans="5:14" ht="25" x14ac:dyDescent="0.3">
      <c r="E3788" s="3" t="s">
        <v>1752</v>
      </c>
      <c r="F3788" s="4"/>
      <c r="G3788" s="5">
        <v>1849</v>
      </c>
      <c r="H3788" s="27">
        <v>24.878312601406002</v>
      </c>
      <c r="I3788" s="14">
        <v>35.749053542455002</v>
      </c>
      <c r="J3788" s="14">
        <v>23.309897241752001</v>
      </c>
      <c r="K3788" s="14">
        <v>11.519740400216</v>
      </c>
      <c r="L3788" s="14">
        <v>3.4613304488910002</v>
      </c>
      <c r="M3788" s="14">
        <v>1.081665765279</v>
      </c>
      <c r="N3788" s="24">
        <v>0</v>
      </c>
    </row>
    <row r="3789" spans="5:14" ht="37.5" x14ac:dyDescent="0.3">
      <c r="E3789" s="3" t="s">
        <v>1753</v>
      </c>
      <c r="F3789" s="4"/>
      <c r="G3789" s="5">
        <v>1706</v>
      </c>
      <c r="H3789" s="27">
        <v>24.736225087925</v>
      </c>
      <c r="I3789" s="14">
        <v>38.393903868698999</v>
      </c>
      <c r="J3789" s="14">
        <v>22.567409144197001</v>
      </c>
      <c r="K3789" s="14">
        <v>10.726846424385</v>
      </c>
      <c r="L3789" s="14">
        <v>2.5205158264950001</v>
      </c>
      <c r="M3789" s="14">
        <v>1.0550996482999999</v>
      </c>
      <c r="N3789" s="24">
        <v>0</v>
      </c>
    </row>
    <row r="3790" spans="5:14" ht="25" x14ac:dyDescent="0.3">
      <c r="E3790" s="3" t="s">
        <v>1754</v>
      </c>
      <c r="F3790" s="4"/>
      <c r="G3790" s="5">
        <v>94</v>
      </c>
      <c r="H3790" s="27">
        <v>38.297872340425997</v>
      </c>
      <c r="I3790" s="14">
        <v>28.723404255319</v>
      </c>
      <c r="J3790" s="14">
        <v>15.957446808511</v>
      </c>
      <c r="K3790" s="14">
        <v>13.829787234043</v>
      </c>
      <c r="L3790" s="14">
        <v>3.1914893617020001</v>
      </c>
      <c r="M3790" s="16">
        <v>0</v>
      </c>
      <c r="N3790" s="24">
        <v>0</v>
      </c>
    </row>
    <row r="3791" spans="5:14" ht="25" x14ac:dyDescent="0.3">
      <c r="E3791" s="3" t="s">
        <v>1755</v>
      </c>
      <c r="F3791" s="4"/>
      <c r="G3791" s="5">
        <v>69</v>
      </c>
      <c r="H3791" s="27">
        <v>31.884057971013998</v>
      </c>
      <c r="I3791" s="14">
        <v>43.478260869564998</v>
      </c>
      <c r="J3791" s="14">
        <v>13.04347826087</v>
      </c>
      <c r="K3791" s="14">
        <v>10.144927536232</v>
      </c>
      <c r="L3791" s="14">
        <v>1.449275362319</v>
      </c>
      <c r="M3791" s="16">
        <v>0</v>
      </c>
      <c r="N3791" s="24">
        <v>0</v>
      </c>
    </row>
    <row r="3792" spans="5:14" ht="62.5" x14ac:dyDescent="0.3">
      <c r="E3792" s="3" t="s">
        <v>1756</v>
      </c>
      <c r="F3792" s="4"/>
      <c r="G3792" s="5">
        <v>10</v>
      </c>
      <c r="H3792" s="27">
        <v>10</v>
      </c>
      <c r="I3792" s="14">
        <v>20</v>
      </c>
      <c r="J3792" s="14">
        <v>40</v>
      </c>
      <c r="K3792" s="14">
        <v>20</v>
      </c>
      <c r="L3792" s="14">
        <v>10</v>
      </c>
      <c r="M3792" s="16">
        <v>0</v>
      </c>
      <c r="N3792" s="24">
        <v>0</v>
      </c>
    </row>
    <row r="3793" spans="5:14" ht="62.5" x14ac:dyDescent="0.3">
      <c r="E3793" s="3" t="s">
        <v>1757</v>
      </c>
      <c r="F3793" s="4"/>
      <c r="G3793" s="5">
        <v>8</v>
      </c>
      <c r="H3793" s="27">
        <v>37.5</v>
      </c>
      <c r="I3793" s="14">
        <v>25</v>
      </c>
      <c r="J3793" s="14">
        <v>37.5</v>
      </c>
      <c r="K3793" s="16">
        <v>0</v>
      </c>
      <c r="L3793" s="16">
        <v>0</v>
      </c>
      <c r="M3793" s="16">
        <v>0</v>
      </c>
      <c r="N3793" s="24">
        <v>0</v>
      </c>
    </row>
    <row r="3794" spans="5:14" x14ac:dyDescent="0.3">
      <c r="E3794" s="3" t="s">
        <v>1758</v>
      </c>
      <c r="F3794" s="4"/>
      <c r="G3794" s="5">
        <v>39</v>
      </c>
      <c r="H3794" s="27">
        <v>28.205128205127998</v>
      </c>
      <c r="I3794" s="14">
        <v>28.205128205127998</v>
      </c>
      <c r="J3794" s="14">
        <v>28.205128205127998</v>
      </c>
      <c r="K3794" s="14">
        <v>7.6923076923079998</v>
      </c>
      <c r="L3794" s="14">
        <v>7.6923076923079998</v>
      </c>
      <c r="M3794" s="16">
        <v>0</v>
      </c>
      <c r="N3794" s="24">
        <v>0</v>
      </c>
    </row>
    <row r="3795" spans="5:14" ht="37.5" x14ac:dyDescent="0.3">
      <c r="E3795" s="3" t="s">
        <v>1759</v>
      </c>
      <c r="F3795" s="4"/>
      <c r="G3795" s="5">
        <v>3</v>
      </c>
      <c r="H3795" s="30">
        <v>0</v>
      </c>
      <c r="I3795" s="16">
        <v>0</v>
      </c>
      <c r="J3795" s="14">
        <v>66.666666666666998</v>
      </c>
      <c r="K3795" s="16">
        <v>0</v>
      </c>
      <c r="L3795" s="16">
        <v>0</v>
      </c>
      <c r="M3795" s="14">
        <v>33.333333333333002</v>
      </c>
      <c r="N3795" s="24">
        <v>0</v>
      </c>
    </row>
    <row r="3796" spans="5:14" ht="25" x14ac:dyDescent="0.3">
      <c r="E3796" s="3" t="s">
        <v>1760</v>
      </c>
      <c r="F3796" s="4"/>
      <c r="G3796" s="5">
        <v>4497</v>
      </c>
      <c r="H3796" s="27">
        <v>22.437180342451001</v>
      </c>
      <c r="I3796" s="14">
        <v>41.427618412275002</v>
      </c>
      <c r="J3796" s="14">
        <v>21.658883700244999</v>
      </c>
      <c r="K3796" s="14">
        <v>9.8065376917950005</v>
      </c>
      <c r="L3796" s="14">
        <v>3.4689793195459999</v>
      </c>
      <c r="M3796" s="14">
        <v>1.1340893929289999</v>
      </c>
      <c r="N3796" s="23">
        <v>6.6711140761000001E-2</v>
      </c>
    </row>
    <row r="3797" spans="5:14" ht="25" x14ac:dyDescent="0.3">
      <c r="E3797" s="3" t="s">
        <v>1761</v>
      </c>
      <c r="F3797" s="4"/>
      <c r="G3797" s="5">
        <v>3013</v>
      </c>
      <c r="H3797" s="27">
        <v>24.095585794889001</v>
      </c>
      <c r="I3797" s="14">
        <v>40.989047461002002</v>
      </c>
      <c r="J3797" s="14">
        <v>21.871888483239001</v>
      </c>
      <c r="K3797" s="14">
        <v>9.1603053435110002</v>
      </c>
      <c r="L3797" s="14">
        <v>2.9538665781610001</v>
      </c>
      <c r="M3797" s="14">
        <v>0.896116827083</v>
      </c>
      <c r="N3797" s="23">
        <v>3.3189512114000001E-2</v>
      </c>
    </row>
    <row r="3798" spans="5:14" ht="37.5" x14ac:dyDescent="0.3">
      <c r="E3798" s="3" t="s">
        <v>1762</v>
      </c>
      <c r="F3798" s="4"/>
      <c r="G3798" s="5">
        <v>2971</v>
      </c>
      <c r="H3798" s="27">
        <v>22.484012117132</v>
      </c>
      <c r="I3798" s="14">
        <v>42.107034668461999</v>
      </c>
      <c r="J3798" s="14">
        <v>21.844496802422999</v>
      </c>
      <c r="K3798" s="14">
        <v>9.8956580275999997</v>
      </c>
      <c r="L3798" s="14">
        <v>2.8273308650289999</v>
      </c>
      <c r="M3798" s="14">
        <v>0.77415011780499998</v>
      </c>
      <c r="N3798" s="23">
        <v>6.7317401548000005E-2</v>
      </c>
    </row>
    <row r="3799" spans="5:14" ht="25" x14ac:dyDescent="0.3">
      <c r="E3799" s="3" t="s">
        <v>1763</v>
      </c>
      <c r="F3799" s="4"/>
      <c r="G3799" s="5">
        <v>255</v>
      </c>
      <c r="H3799" s="27">
        <v>24.313725490195999</v>
      </c>
      <c r="I3799" s="14">
        <v>45.490196078430998</v>
      </c>
      <c r="J3799" s="14">
        <v>15.294117647059</v>
      </c>
      <c r="K3799" s="14">
        <v>10.196078431373</v>
      </c>
      <c r="L3799" s="14">
        <v>3.9215686274510002</v>
      </c>
      <c r="M3799" s="14">
        <v>0.78431372549</v>
      </c>
      <c r="N3799" s="24">
        <v>0</v>
      </c>
    </row>
    <row r="3800" spans="5:14" ht="25" x14ac:dyDescent="0.3">
      <c r="E3800" s="3" t="s">
        <v>1764</v>
      </c>
      <c r="F3800" s="4"/>
      <c r="G3800" s="5">
        <v>125</v>
      </c>
      <c r="H3800" s="27">
        <v>28.8</v>
      </c>
      <c r="I3800" s="14">
        <v>40.799999999999997</v>
      </c>
      <c r="J3800" s="14">
        <v>20</v>
      </c>
      <c r="K3800" s="14">
        <v>5.6</v>
      </c>
      <c r="L3800" s="14">
        <v>3.2</v>
      </c>
      <c r="M3800" s="14">
        <v>1.6</v>
      </c>
      <c r="N3800" s="24">
        <v>0</v>
      </c>
    </row>
    <row r="3801" spans="5:14" ht="62.5" x14ac:dyDescent="0.3">
      <c r="E3801" s="3" t="s">
        <v>1765</v>
      </c>
      <c r="F3801" s="4"/>
      <c r="G3801" s="5">
        <v>20</v>
      </c>
      <c r="H3801" s="27">
        <v>35</v>
      </c>
      <c r="I3801" s="14">
        <v>45</v>
      </c>
      <c r="J3801" s="14">
        <v>10</v>
      </c>
      <c r="K3801" s="14">
        <v>5</v>
      </c>
      <c r="L3801" s="14">
        <v>5</v>
      </c>
      <c r="M3801" s="16">
        <v>0</v>
      </c>
      <c r="N3801" s="24">
        <v>0</v>
      </c>
    </row>
    <row r="3802" spans="5:14" ht="62.5" x14ac:dyDescent="0.3">
      <c r="E3802" s="3" t="s">
        <v>1766</v>
      </c>
      <c r="F3802" s="4"/>
      <c r="G3802" s="5">
        <v>11</v>
      </c>
      <c r="H3802" s="27">
        <v>36.363636363635997</v>
      </c>
      <c r="I3802" s="14">
        <v>18.181818181817999</v>
      </c>
      <c r="J3802" s="14">
        <v>9.0909090909089993</v>
      </c>
      <c r="K3802" s="14">
        <v>18.181818181817999</v>
      </c>
      <c r="L3802" s="14">
        <v>18.181818181817999</v>
      </c>
      <c r="M3802" s="16">
        <v>0</v>
      </c>
      <c r="N3802" s="24">
        <v>0</v>
      </c>
    </row>
    <row r="3803" spans="5:14" x14ac:dyDescent="0.3">
      <c r="E3803" s="3" t="s">
        <v>1767</v>
      </c>
      <c r="F3803" s="4"/>
      <c r="G3803" s="5">
        <v>67</v>
      </c>
      <c r="H3803" s="27">
        <v>26.865671641791</v>
      </c>
      <c r="I3803" s="14">
        <v>37.313432835820997</v>
      </c>
      <c r="J3803" s="14">
        <v>14.925373134328</v>
      </c>
      <c r="K3803" s="14">
        <v>8.9552238805969999</v>
      </c>
      <c r="L3803" s="14">
        <v>8.9552238805969999</v>
      </c>
      <c r="M3803" s="14">
        <v>2.985074626866</v>
      </c>
      <c r="N3803" s="24">
        <v>0</v>
      </c>
    </row>
    <row r="3804" spans="5:14" ht="37.5" x14ac:dyDescent="0.3">
      <c r="E3804" s="3" t="s">
        <v>1768</v>
      </c>
      <c r="F3804" s="4"/>
      <c r="G3804" s="5">
        <v>2</v>
      </c>
      <c r="H3804" s="27">
        <v>50</v>
      </c>
      <c r="I3804" s="16">
        <v>0</v>
      </c>
      <c r="J3804" s="14">
        <v>50</v>
      </c>
      <c r="K3804" s="16">
        <v>0</v>
      </c>
      <c r="L3804" s="16">
        <v>0</v>
      </c>
      <c r="M3804" s="16">
        <v>0</v>
      </c>
      <c r="N3804" s="24">
        <v>0</v>
      </c>
    </row>
    <row r="3805" spans="5:14" ht="25" x14ac:dyDescent="0.3">
      <c r="E3805" s="3" t="s">
        <v>1769</v>
      </c>
      <c r="F3805" s="4"/>
      <c r="G3805" s="5">
        <v>5537</v>
      </c>
      <c r="H3805" s="27">
        <v>22.141954126782998</v>
      </c>
      <c r="I3805" s="14">
        <v>42.225031605562997</v>
      </c>
      <c r="J3805" s="14">
        <v>22.593462163626999</v>
      </c>
      <c r="K3805" s="14">
        <v>9.4816687737039995</v>
      </c>
      <c r="L3805" s="14">
        <v>2.4381433989530001</v>
      </c>
      <c r="M3805" s="14">
        <v>1.047498645476</v>
      </c>
      <c r="N3805" s="23">
        <v>7.2241285894999993E-2</v>
      </c>
    </row>
    <row r="3806" spans="5:14" ht="25" x14ac:dyDescent="0.3">
      <c r="E3806" s="3" t="s">
        <v>1770</v>
      </c>
      <c r="F3806" s="4"/>
      <c r="G3806" s="5">
        <v>3964</v>
      </c>
      <c r="H3806" s="27">
        <v>23.208879919272999</v>
      </c>
      <c r="I3806" s="14">
        <v>41.574167507567999</v>
      </c>
      <c r="J3806" s="14">
        <v>22.729566094854</v>
      </c>
      <c r="K3806" s="14">
        <v>9.2835519677090002</v>
      </c>
      <c r="L3806" s="14">
        <v>2.3965691220990002</v>
      </c>
      <c r="M3806" s="14">
        <v>0.756811301715</v>
      </c>
      <c r="N3806" s="23">
        <v>5.0454086781000003E-2</v>
      </c>
    </row>
    <row r="3807" spans="5:14" ht="37.5" x14ac:dyDescent="0.3">
      <c r="E3807" s="3" t="s">
        <v>1771</v>
      </c>
      <c r="F3807" s="4"/>
      <c r="G3807" s="5">
        <v>3602</v>
      </c>
      <c r="H3807" s="27">
        <v>21.793448084398001</v>
      </c>
      <c r="I3807" s="14">
        <v>43.364797334814</v>
      </c>
      <c r="J3807" s="14">
        <v>22.82065519156</v>
      </c>
      <c r="K3807" s="14">
        <v>9.1060521932260006</v>
      </c>
      <c r="L3807" s="14">
        <v>2.0821765685729998</v>
      </c>
      <c r="M3807" s="14">
        <v>0.80510827318199996</v>
      </c>
      <c r="N3807" s="23">
        <v>2.7762354247999999E-2</v>
      </c>
    </row>
    <row r="3808" spans="5:14" ht="25" x14ac:dyDescent="0.3">
      <c r="E3808" s="3" t="s">
        <v>1772</v>
      </c>
      <c r="F3808" s="4"/>
      <c r="G3808" s="5">
        <v>535</v>
      </c>
      <c r="H3808" s="27">
        <v>24.485981308410999</v>
      </c>
      <c r="I3808" s="14">
        <v>38.317757009346003</v>
      </c>
      <c r="J3808" s="14">
        <v>21.308411214953001</v>
      </c>
      <c r="K3808" s="14">
        <v>11.214953271028</v>
      </c>
      <c r="L3808" s="14">
        <v>3.5514018691590001</v>
      </c>
      <c r="M3808" s="14">
        <v>0.74766355140200003</v>
      </c>
      <c r="N3808" s="23">
        <v>0.37383177570100001</v>
      </c>
    </row>
    <row r="3809" spans="5:14" ht="25" x14ac:dyDescent="0.3">
      <c r="E3809" s="3" t="s">
        <v>1773</v>
      </c>
      <c r="F3809" s="4"/>
      <c r="G3809" s="5">
        <v>236</v>
      </c>
      <c r="H3809" s="27">
        <v>26.271186440678001</v>
      </c>
      <c r="I3809" s="14">
        <v>38.135593220338997</v>
      </c>
      <c r="J3809" s="14">
        <v>21.610169491524999</v>
      </c>
      <c r="K3809" s="14">
        <v>9.3220338983049995</v>
      </c>
      <c r="L3809" s="14">
        <v>2.9661016949149999</v>
      </c>
      <c r="M3809" s="14">
        <v>1.6949152542370001</v>
      </c>
      <c r="N3809" s="24">
        <v>0</v>
      </c>
    </row>
    <row r="3810" spans="5:14" ht="62.5" x14ac:dyDescent="0.3">
      <c r="E3810" s="3" t="s">
        <v>1774</v>
      </c>
      <c r="F3810" s="4"/>
      <c r="G3810" s="5">
        <v>20</v>
      </c>
      <c r="H3810" s="27">
        <v>25</v>
      </c>
      <c r="I3810" s="14">
        <v>45</v>
      </c>
      <c r="J3810" s="14">
        <v>10</v>
      </c>
      <c r="K3810" s="14">
        <v>10</v>
      </c>
      <c r="L3810" s="16">
        <v>0</v>
      </c>
      <c r="M3810" s="14">
        <v>10</v>
      </c>
      <c r="N3810" s="24">
        <v>0</v>
      </c>
    </row>
    <row r="3811" spans="5:14" ht="62.5" x14ac:dyDescent="0.3">
      <c r="E3811" s="3" t="s">
        <v>1775</v>
      </c>
      <c r="F3811" s="4"/>
      <c r="G3811" s="5">
        <v>14</v>
      </c>
      <c r="H3811" s="27">
        <v>28.571428571428999</v>
      </c>
      <c r="I3811" s="14">
        <v>35.714285714286</v>
      </c>
      <c r="J3811" s="14">
        <v>14.285714285714</v>
      </c>
      <c r="K3811" s="14">
        <v>14.285714285714</v>
      </c>
      <c r="L3811" s="16">
        <v>0</v>
      </c>
      <c r="M3811" s="14">
        <v>7.1428571428570002</v>
      </c>
      <c r="N3811" s="24">
        <v>0</v>
      </c>
    </row>
    <row r="3812" spans="5:14" x14ac:dyDescent="0.3">
      <c r="E3812" s="3" t="s">
        <v>1776</v>
      </c>
      <c r="F3812" s="4"/>
      <c r="G3812" s="5">
        <v>83</v>
      </c>
      <c r="H3812" s="27">
        <v>26.506024096386</v>
      </c>
      <c r="I3812" s="14">
        <v>31.325301204818999</v>
      </c>
      <c r="J3812" s="14">
        <v>21.686746987951999</v>
      </c>
      <c r="K3812" s="14">
        <v>14.457831325300999</v>
      </c>
      <c r="L3812" s="14">
        <v>3.6144578313250002</v>
      </c>
      <c r="M3812" s="14">
        <v>1.204819277108</v>
      </c>
      <c r="N3812" s="23">
        <v>1.204819277108</v>
      </c>
    </row>
    <row r="3813" spans="5:14" ht="37.5" x14ac:dyDescent="0.3">
      <c r="E3813" s="3" t="s">
        <v>1777</v>
      </c>
      <c r="F3813" s="4"/>
      <c r="G3813" s="5">
        <v>3</v>
      </c>
      <c r="H3813" s="30">
        <v>0</v>
      </c>
      <c r="I3813" s="14">
        <v>100</v>
      </c>
      <c r="J3813" s="16">
        <v>0</v>
      </c>
      <c r="K3813" s="16">
        <v>0</v>
      </c>
      <c r="L3813" s="16">
        <v>0</v>
      </c>
      <c r="M3813" s="16">
        <v>0</v>
      </c>
      <c r="N3813" s="24">
        <v>0</v>
      </c>
    </row>
    <row r="3814" spans="5:14" ht="25" x14ac:dyDescent="0.3">
      <c r="E3814" s="3" t="s">
        <v>1778</v>
      </c>
      <c r="F3814" s="4"/>
      <c r="G3814" s="5">
        <v>2572</v>
      </c>
      <c r="H3814" s="27">
        <v>27.021772939346999</v>
      </c>
      <c r="I3814" s="14">
        <v>45.762052877137997</v>
      </c>
      <c r="J3814" s="14">
        <v>19.673405909797999</v>
      </c>
      <c r="K3814" s="14">
        <v>5.0933125972009998</v>
      </c>
      <c r="L3814" s="14">
        <v>1.438569206843</v>
      </c>
      <c r="M3814" s="14">
        <v>0.894245723173</v>
      </c>
      <c r="N3814" s="23">
        <v>0.11664074650099999</v>
      </c>
    </row>
    <row r="3815" spans="5:14" ht="25" x14ac:dyDescent="0.3">
      <c r="E3815" s="3" t="s">
        <v>1779</v>
      </c>
      <c r="F3815" s="4"/>
      <c r="G3815" s="5">
        <v>2043</v>
      </c>
      <c r="H3815" s="27">
        <v>26.186979931473001</v>
      </c>
      <c r="I3815" s="14">
        <v>46.696035242291003</v>
      </c>
      <c r="J3815" s="14">
        <v>19.676945668135001</v>
      </c>
      <c r="K3815" s="14">
        <v>5.5310817425350001</v>
      </c>
      <c r="L3815" s="14">
        <v>1.2236906510029999</v>
      </c>
      <c r="M3815" s="14">
        <v>0.53842388644200001</v>
      </c>
      <c r="N3815" s="23">
        <v>0.14684287811999999</v>
      </c>
    </row>
    <row r="3816" spans="5:14" ht="37.5" x14ac:dyDescent="0.3">
      <c r="E3816" s="3" t="s">
        <v>1780</v>
      </c>
      <c r="F3816" s="4"/>
      <c r="G3816" s="5">
        <v>1233</v>
      </c>
      <c r="H3816" s="27">
        <v>24.168694241687</v>
      </c>
      <c r="I3816" s="14">
        <v>47.201946472019003</v>
      </c>
      <c r="J3816" s="14">
        <v>20.762368207624</v>
      </c>
      <c r="K3816" s="14">
        <v>5.6772100567720001</v>
      </c>
      <c r="L3816" s="14">
        <v>1.3787510137879999</v>
      </c>
      <c r="M3816" s="14">
        <v>0.81103000811000003</v>
      </c>
      <c r="N3816" s="24">
        <v>0</v>
      </c>
    </row>
    <row r="3817" spans="5:14" ht="25" x14ac:dyDescent="0.3">
      <c r="E3817" s="3" t="s">
        <v>1781</v>
      </c>
      <c r="F3817" s="4"/>
      <c r="G3817" s="5">
        <v>401</v>
      </c>
      <c r="H3817" s="27">
        <v>27.680798004987999</v>
      </c>
      <c r="I3817" s="14">
        <v>45.885286783041998</v>
      </c>
      <c r="J3817" s="14">
        <v>19.700748129676001</v>
      </c>
      <c r="K3817" s="14">
        <v>3.7406483790520002</v>
      </c>
      <c r="L3817" s="14">
        <v>1.2468827930169999</v>
      </c>
      <c r="M3817" s="14">
        <v>1.745635910224</v>
      </c>
      <c r="N3817" s="24">
        <v>0</v>
      </c>
    </row>
    <row r="3818" spans="5:14" ht="25" x14ac:dyDescent="0.3">
      <c r="E3818" s="3" t="s">
        <v>1782</v>
      </c>
      <c r="F3818" s="4"/>
      <c r="G3818" s="5">
        <v>179</v>
      </c>
      <c r="H3818" s="27">
        <v>34.636871508379997</v>
      </c>
      <c r="I3818" s="14">
        <v>45.251396648045002</v>
      </c>
      <c r="J3818" s="14">
        <v>16.201117318436001</v>
      </c>
      <c r="K3818" s="14">
        <v>3.3519553072630002</v>
      </c>
      <c r="L3818" s="14">
        <v>0.55865921787700001</v>
      </c>
      <c r="M3818" s="16">
        <v>0</v>
      </c>
      <c r="N3818" s="24">
        <v>0</v>
      </c>
    </row>
    <row r="3819" spans="5:14" ht="62.5" x14ac:dyDescent="0.3">
      <c r="E3819" s="3" t="s">
        <v>1783</v>
      </c>
      <c r="F3819" s="4"/>
      <c r="G3819" s="5">
        <v>27</v>
      </c>
      <c r="H3819" s="27">
        <v>29.629629629629999</v>
      </c>
      <c r="I3819" s="14">
        <v>51.851851851851997</v>
      </c>
      <c r="J3819" s="14">
        <v>7.4074074074069998</v>
      </c>
      <c r="K3819" s="14">
        <v>7.4074074074069998</v>
      </c>
      <c r="L3819" s="14">
        <v>3.7037037037039999</v>
      </c>
      <c r="M3819" s="16">
        <v>0</v>
      </c>
      <c r="N3819" s="24">
        <v>0</v>
      </c>
    </row>
    <row r="3820" spans="5:14" ht="62.5" x14ac:dyDescent="0.3">
      <c r="E3820" s="3" t="s">
        <v>1784</v>
      </c>
      <c r="F3820" s="4"/>
      <c r="G3820" s="5">
        <v>17</v>
      </c>
      <c r="H3820" s="27">
        <v>29.411764705882</v>
      </c>
      <c r="I3820" s="14">
        <v>47.058823529412003</v>
      </c>
      <c r="J3820" s="14">
        <v>17.647058823529001</v>
      </c>
      <c r="K3820" s="14">
        <v>5.8823529411760003</v>
      </c>
      <c r="L3820" s="16">
        <v>0</v>
      </c>
      <c r="M3820" s="16">
        <v>0</v>
      </c>
      <c r="N3820" s="24">
        <v>0</v>
      </c>
    </row>
    <row r="3821" spans="5:14" x14ac:dyDescent="0.3">
      <c r="E3821" s="3" t="s">
        <v>1785</v>
      </c>
      <c r="F3821" s="4"/>
      <c r="G3821" s="5">
        <v>72</v>
      </c>
      <c r="H3821" s="27">
        <v>22.222222222222001</v>
      </c>
      <c r="I3821" s="14">
        <v>45.833333333333002</v>
      </c>
      <c r="J3821" s="14">
        <v>18.055555555556001</v>
      </c>
      <c r="K3821" s="14">
        <v>6.9444444444439997</v>
      </c>
      <c r="L3821" s="14">
        <v>5.5555555555560003</v>
      </c>
      <c r="M3821" s="14">
        <v>1.3888888888890001</v>
      </c>
      <c r="N3821" s="24">
        <v>0</v>
      </c>
    </row>
    <row r="3822" spans="5:14" ht="37.5" x14ac:dyDescent="0.3">
      <c r="E3822" s="3" t="s">
        <v>1786</v>
      </c>
      <c r="F3822" s="4"/>
      <c r="G3822" s="5">
        <v>2</v>
      </c>
      <c r="H3822" s="27">
        <v>50</v>
      </c>
      <c r="I3822" s="14">
        <v>50</v>
      </c>
      <c r="J3822" s="16">
        <v>0</v>
      </c>
      <c r="K3822" s="16">
        <v>0</v>
      </c>
      <c r="L3822" s="16">
        <v>0</v>
      </c>
      <c r="M3822" s="16">
        <v>0</v>
      </c>
      <c r="N3822" s="24">
        <v>0</v>
      </c>
    </row>
    <row r="3823" spans="5:14" ht="25" x14ac:dyDescent="0.3">
      <c r="E3823" s="3" t="s">
        <v>1787</v>
      </c>
      <c r="F3823" s="4"/>
      <c r="G3823" s="5">
        <v>1068</v>
      </c>
      <c r="H3823" s="27">
        <v>30.711610486891001</v>
      </c>
      <c r="I3823" s="14">
        <v>44.850187265918002</v>
      </c>
      <c r="J3823" s="14">
        <v>17.50936329588</v>
      </c>
      <c r="K3823" s="14">
        <v>4.681647940075</v>
      </c>
      <c r="L3823" s="14">
        <v>0.56179775280900002</v>
      </c>
      <c r="M3823" s="14">
        <v>1.0299625468160001</v>
      </c>
      <c r="N3823" s="23">
        <v>0.65543071160999999</v>
      </c>
    </row>
    <row r="3824" spans="5:14" ht="25" x14ac:dyDescent="0.3">
      <c r="E3824" s="3" t="s">
        <v>1788</v>
      </c>
      <c r="F3824" s="4"/>
      <c r="G3824" s="5">
        <v>899</v>
      </c>
      <c r="H3824" s="27">
        <v>26.696329254727001</v>
      </c>
      <c r="I3824" s="14">
        <v>47.274749721912997</v>
      </c>
      <c r="J3824" s="14">
        <v>18.131256952169</v>
      </c>
      <c r="K3824" s="14">
        <v>5.5617352614020001</v>
      </c>
      <c r="L3824" s="14">
        <v>0.66740823136799998</v>
      </c>
      <c r="M3824" s="14">
        <v>1.1123470522800001</v>
      </c>
      <c r="N3824" s="23">
        <v>0.55617352614000004</v>
      </c>
    </row>
    <row r="3825" spans="5:14" ht="37.5" x14ac:dyDescent="0.3">
      <c r="E3825" s="3" t="s">
        <v>1789</v>
      </c>
      <c r="F3825" s="4"/>
      <c r="G3825" s="5">
        <v>143</v>
      </c>
      <c r="H3825" s="27">
        <v>30.069930069929999</v>
      </c>
      <c r="I3825" s="14">
        <v>45.454545454544999</v>
      </c>
      <c r="J3825" s="14">
        <v>16.783216783217</v>
      </c>
      <c r="K3825" s="14">
        <v>6.2937062937060002</v>
      </c>
      <c r="L3825" s="14">
        <v>0.69930069930100003</v>
      </c>
      <c r="M3825" s="16">
        <v>0</v>
      </c>
      <c r="N3825" s="23">
        <v>0.69930069930100003</v>
      </c>
    </row>
    <row r="3826" spans="5:14" ht="25" x14ac:dyDescent="0.3">
      <c r="E3826" s="3" t="s">
        <v>1790</v>
      </c>
      <c r="F3826" s="4"/>
      <c r="G3826" s="5">
        <v>264</v>
      </c>
      <c r="H3826" s="27">
        <v>31.060606060605998</v>
      </c>
      <c r="I3826" s="14">
        <v>47.727272727272997</v>
      </c>
      <c r="J3826" s="14">
        <v>12.878787878788</v>
      </c>
      <c r="K3826" s="14">
        <v>5.6818181818179996</v>
      </c>
      <c r="L3826" s="14">
        <v>1.5151515151520001</v>
      </c>
      <c r="M3826" s="14">
        <v>0.75757575757600004</v>
      </c>
      <c r="N3826" s="23">
        <v>0.37878787878800002</v>
      </c>
    </row>
    <row r="3827" spans="5:14" ht="25" x14ac:dyDescent="0.3">
      <c r="E3827" s="3" t="s">
        <v>1791</v>
      </c>
      <c r="F3827" s="4"/>
      <c r="G3827" s="5">
        <v>74</v>
      </c>
      <c r="H3827" s="27">
        <v>25.675675675676001</v>
      </c>
      <c r="I3827" s="14">
        <v>44.594594594595002</v>
      </c>
      <c r="J3827" s="14">
        <v>14.864864864865</v>
      </c>
      <c r="K3827" s="14">
        <v>8.1081081081080004</v>
      </c>
      <c r="L3827" s="14">
        <v>4.0540540540540002</v>
      </c>
      <c r="M3827" s="16">
        <v>0</v>
      </c>
      <c r="N3827" s="23">
        <v>2.7027027027030002</v>
      </c>
    </row>
    <row r="3828" spans="5:14" ht="62.5" x14ac:dyDescent="0.3">
      <c r="E3828" s="3" t="s">
        <v>1792</v>
      </c>
      <c r="F3828" s="4"/>
      <c r="G3828" s="5">
        <v>20</v>
      </c>
      <c r="H3828" s="27">
        <v>35</v>
      </c>
      <c r="I3828" s="14">
        <v>45</v>
      </c>
      <c r="J3828" s="14">
        <v>15</v>
      </c>
      <c r="K3828" s="14">
        <v>5</v>
      </c>
      <c r="L3828" s="16">
        <v>0</v>
      </c>
      <c r="M3828" s="16">
        <v>0</v>
      </c>
      <c r="N3828" s="24">
        <v>0</v>
      </c>
    </row>
    <row r="3829" spans="5:14" ht="62.5" x14ac:dyDescent="0.3">
      <c r="E3829" s="3" t="s">
        <v>1793</v>
      </c>
      <c r="F3829" s="4"/>
      <c r="G3829" s="5">
        <v>9</v>
      </c>
      <c r="H3829" s="27">
        <v>33.333333333333002</v>
      </c>
      <c r="I3829" s="14">
        <v>66.666666666666998</v>
      </c>
      <c r="J3829" s="16">
        <v>0</v>
      </c>
      <c r="K3829" s="16">
        <v>0</v>
      </c>
      <c r="L3829" s="16">
        <v>0</v>
      </c>
      <c r="M3829" s="16">
        <v>0</v>
      </c>
      <c r="N3829" s="24">
        <v>0</v>
      </c>
    </row>
    <row r="3830" spans="5:14" x14ac:dyDescent="0.3">
      <c r="E3830" s="3" t="s">
        <v>1794</v>
      </c>
      <c r="F3830" s="4"/>
      <c r="G3830" s="5">
        <v>47</v>
      </c>
      <c r="H3830" s="27">
        <v>23.404255319149001</v>
      </c>
      <c r="I3830" s="14">
        <v>42.553191489362</v>
      </c>
      <c r="J3830" s="14">
        <v>14.893617021277</v>
      </c>
      <c r="K3830" s="14">
        <v>8.5106382978719992</v>
      </c>
      <c r="L3830" s="14">
        <v>2.1276595744679998</v>
      </c>
      <c r="M3830" s="14">
        <v>4.2553191489359996</v>
      </c>
      <c r="N3830" s="23">
        <v>4.2553191489359996</v>
      </c>
    </row>
    <row r="3831" spans="5:14" ht="37.5" x14ac:dyDescent="0.3">
      <c r="E3831" s="3" t="s">
        <v>1795</v>
      </c>
      <c r="F3831" s="4"/>
      <c r="G3831" s="5">
        <v>0</v>
      </c>
      <c r="H3831" s="30">
        <v>0</v>
      </c>
      <c r="I3831" s="16">
        <v>0</v>
      </c>
      <c r="J3831" s="16">
        <v>0</v>
      </c>
      <c r="K3831" s="16">
        <v>0</v>
      </c>
      <c r="L3831" s="16">
        <v>0</v>
      </c>
      <c r="M3831" s="16">
        <v>0</v>
      </c>
      <c r="N3831" s="24">
        <v>0</v>
      </c>
    </row>
    <row r="3832" spans="5:14" ht="25" x14ac:dyDescent="0.3">
      <c r="E3832" s="3" t="s">
        <v>1796</v>
      </c>
      <c r="F3832" s="4"/>
      <c r="G3832" s="5">
        <v>197</v>
      </c>
      <c r="H3832" s="27">
        <v>36.040609137056002</v>
      </c>
      <c r="I3832" s="14">
        <v>40.609137055837998</v>
      </c>
      <c r="J3832" s="14">
        <v>14.720812182741</v>
      </c>
      <c r="K3832" s="14">
        <v>6.0913705583760001</v>
      </c>
      <c r="L3832" s="14">
        <v>1.0152284263960001</v>
      </c>
      <c r="M3832" s="14">
        <v>1.0152284263960001</v>
      </c>
      <c r="N3832" s="23">
        <v>0.50761421319800004</v>
      </c>
    </row>
    <row r="3833" spans="5:14" ht="25" x14ac:dyDescent="0.3">
      <c r="E3833" s="3" t="s">
        <v>1797</v>
      </c>
      <c r="F3833" s="4"/>
      <c r="G3833" s="5">
        <v>133</v>
      </c>
      <c r="H3833" s="27">
        <v>36.842105263157997</v>
      </c>
      <c r="I3833" s="14">
        <v>40.601503759398</v>
      </c>
      <c r="J3833" s="14">
        <v>13.533834586466</v>
      </c>
      <c r="K3833" s="14">
        <v>7.5187969924809996</v>
      </c>
      <c r="L3833" s="14">
        <v>0.75187969924800002</v>
      </c>
      <c r="M3833" s="16">
        <v>0</v>
      </c>
      <c r="N3833" s="23">
        <v>0.75187969924800002</v>
      </c>
    </row>
    <row r="3834" spans="5:14" ht="37.5" x14ac:dyDescent="0.3">
      <c r="E3834" s="3" t="s">
        <v>1798</v>
      </c>
      <c r="F3834" s="4"/>
      <c r="G3834" s="5">
        <v>10</v>
      </c>
      <c r="H3834" s="27">
        <v>20</v>
      </c>
      <c r="I3834" s="14">
        <v>60</v>
      </c>
      <c r="J3834" s="14">
        <v>20</v>
      </c>
      <c r="K3834" s="16">
        <v>0</v>
      </c>
      <c r="L3834" s="16">
        <v>0</v>
      </c>
      <c r="M3834" s="16">
        <v>0</v>
      </c>
      <c r="N3834" s="24">
        <v>0</v>
      </c>
    </row>
    <row r="3835" spans="5:14" ht="25" x14ac:dyDescent="0.3">
      <c r="E3835" s="3" t="s">
        <v>1799</v>
      </c>
      <c r="F3835" s="4"/>
      <c r="G3835" s="5">
        <v>64</v>
      </c>
      <c r="H3835" s="27">
        <v>37.5</v>
      </c>
      <c r="I3835" s="14">
        <v>32.8125</v>
      </c>
      <c r="J3835" s="14">
        <v>20.3125</v>
      </c>
      <c r="K3835" s="14">
        <v>7.8125</v>
      </c>
      <c r="L3835" s="14">
        <v>1.5625</v>
      </c>
      <c r="M3835" s="16">
        <v>0</v>
      </c>
      <c r="N3835" s="24">
        <v>0</v>
      </c>
    </row>
    <row r="3836" spans="5:14" ht="25" x14ac:dyDescent="0.3">
      <c r="E3836" s="3" t="s">
        <v>1800</v>
      </c>
      <c r="F3836" s="4"/>
      <c r="G3836" s="5">
        <v>15</v>
      </c>
      <c r="H3836" s="27">
        <v>40</v>
      </c>
      <c r="I3836" s="14">
        <v>46.666666666666998</v>
      </c>
      <c r="J3836" s="14">
        <v>6.666666666667</v>
      </c>
      <c r="K3836" s="14">
        <v>6.666666666667</v>
      </c>
      <c r="L3836" s="16">
        <v>0</v>
      </c>
      <c r="M3836" s="16">
        <v>0</v>
      </c>
      <c r="N3836" s="24">
        <v>0</v>
      </c>
    </row>
    <row r="3837" spans="5:14" ht="62.5" x14ac:dyDescent="0.3">
      <c r="E3837" s="3" t="s">
        <v>1801</v>
      </c>
      <c r="F3837" s="4"/>
      <c r="G3837" s="5">
        <v>3</v>
      </c>
      <c r="H3837" s="27">
        <v>33.333333333333002</v>
      </c>
      <c r="I3837" s="14">
        <v>33.333333333333002</v>
      </c>
      <c r="J3837" s="14">
        <v>33.333333333333002</v>
      </c>
      <c r="K3837" s="16">
        <v>0</v>
      </c>
      <c r="L3837" s="16">
        <v>0</v>
      </c>
      <c r="M3837" s="16">
        <v>0</v>
      </c>
      <c r="N3837" s="24">
        <v>0</v>
      </c>
    </row>
    <row r="3838" spans="5:14" ht="62.5" x14ac:dyDescent="0.3">
      <c r="E3838" s="3" t="s">
        <v>1802</v>
      </c>
      <c r="F3838" s="4"/>
      <c r="G3838" s="5">
        <v>2</v>
      </c>
      <c r="H3838" s="27">
        <v>100</v>
      </c>
      <c r="I3838" s="16">
        <v>0</v>
      </c>
      <c r="J3838" s="16">
        <v>0</v>
      </c>
      <c r="K3838" s="16">
        <v>0</v>
      </c>
      <c r="L3838" s="16">
        <v>0</v>
      </c>
      <c r="M3838" s="16">
        <v>0</v>
      </c>
      <c r="N3838" s="24">
        <v>0</v>
      </c>
    </row>
    <row r="3839" spans="5:14" x14ac:dyDescent="0.3">
      <c r="E3839" s="3" t="s">
        <v>1803</v>
      </c>
      <c r="F3839" s="4"/>
      <c r="G3839" s="5">
        <v>8</v>
      </c>
      <c r="H3839" s="27">
        <v>37.5</v>
      </c>
      <c r="I3839" s="14">
        <v>50</v>
      </c>
      <c r="J3839" s="14">
        <v>12.5</v>
      </c>
      <c r="K3839" s="16">
        <v>0</v>
      </c>
      <c r="L3839" s="16">
        <v>0</v>
      </c>
      <c r="M3839" s="16">
        <v>0</v>
      </c>
      <c r="N3839" s="24">
        <v>0</v>
      </c>
    </row>
    <row r="3840" spans="5:14" ht="37.5" x14ac:dyDescent="0.3">
      <c r="E3840" s="3" t="s">
        <v>1804</v>
      </c>
      <c r="F3840" s="4"/>
      <c r="G3840" s="5">
        <v>0</v>
      </c>
      <c r="H3840" s="30">
        <v>0</v>
      </c>
      <c r="I3840" s="16">
        <v>0</v>
      </c>
      <c r="J3840" s="16">
        <v>0</v>
      </c>
      <c r="K3840" s="16">
        <v>0</v>
      </c>
      <c r="L3840" s="16">
        <v>0</v>
      </c>
      <c r="M3840" s="16">
        <v>0</v>
      </c>
      <c r="N3840" s="24">
        <v>0</v>
      </c>
    </row>
    <row r="3841" spans="5:14" ht="25" x14ac:dyDescent="0.3">
      <c r="E3841" s="3" t="s">
        <v>1805</v>
      </c>
      <c r="F3841" s="4"/>
      <c r="G3841" s="5">
        <v>226</v>
      </c>
      <c r="H3841" s="27">
        <v>15.486725663716999</v>
      </c>
      <c r="I3841" s="14">
        <v>28.761061946902998</v>
      </c>
      <c r="J3841" s="14">
        <v>30.530973451327</v>
      </c>
      <c r="K3841" s="14">
        <v>15.044247787611001</v>
      </c>
      <c r="L3841" s="14">
        <v>9.2920353982300004</v>
      </c>
      <c r="M3841" s="14">
        <v>0.88495575221199996</v>
      </c>
      <c r="N3841" s="24">
        <v>0</v>
      </c>
    </row>
    <row r="3842" spans="5:14" ht="25" x14ac:dyDescent="0.3">
      <c r="E3842" s="3" t="s">
        <v>1806</v>
      </c>
      <c r="F3842" s="4"/>
      <c r="G3842" s="5">
        <v>218</v>
      </c>
      <c r="H3842" s="27">
        <v>14.220183486239</v>
      </c>
      <c r="I3842" s="14">
        <v>31.192660550458999</v>
      </c>
      <c r="J3842" s="14">
        <v>29.816513761467998</v>
      </c>
      <c r="K3842" s="14">
        <v>14.678899082569</v>
      </c>
      <c r="L3842" s="14">
        <v>9.1743119266060003</v>
      </c>
      <c r="M3842" s="14">
        <v>0.91743119266100004</v>
      </c>
      <c r="N3842" s="24">
        <v>0</v>
      </c>
    </row>
    <row r="3843" spans="5:14" ht="37.5" x14ac:dyDescent="0.3">
      <c r="E3843" s="3" t="s">
        <v>1807</v>
      </c>
      <c r="F3843" s="4"/>
      <c r="G3843" s="5">
        <v>90</v>
      </c>
      <c r="H3843" s="27">
        <v>15.555555555555999</v>
      </c>
      <c r="I3843" s="14">
        <v>36.666666666666998</v>
      </c>
      <c r="J3843" s="14">
        <v>25.555555555556001</v>
      </c>
      <c r="K3843" s="14">
        <v>14.444444444444001</v>
      </c>
      <c r="L3843" s="14">
        <v>6.666666666667</v>
      </c>
      <c r="M3843" s="14">
        <v>1.1111111111109999</v>
      </c>
      <c r="N3843" s="24">
        <v>0</v>
      </c>
    </row>
    <row r="3844" spans="5:14" ht="25" x14ac:dyDescent="0.3">
      <c r="E3844" s="3" t="s">
        <v>1808</v>
      </c>
      <c r="F3844" s="4"/>
      <c r="G3844" s="5">
        <v>4</v>
      </c>
      <c r="H3844" s="27">
        <v>25</v>
      </c>
      <c r="I3844" s="14">
        <v>25</v>
      </c>
      <c r="J3844" s="14">
        <v>25</v>
      </c>
      <c r="K3844" s="16">
        <v>0</v>
      </c>
      <c r="L3844" s="14">
        <v>25</v>
      </c>
      <c r="M3844" s="16">
        <v>0</v>
      </c>
      <c r="N3844" s="24">
        <v>0</v>
      </c>
    </row>
    <row r="3845" spans="5:14" ht="25" x14ac:dyDescent="0.3">
      <c r="E3845" s="3" t="s">
        <v>1809</v>
      </c>
      <c r="F3845" s="4"/>
      <c r="G3845" s="5">
        <v>5</v>
      </c>
      <c r="H3845" s="27">
        <v>40</v>
      </c>
      <c r="I3845" s="14">
        <v>20</v>
      </c>
      <c r="J3845" s="14">
        <v>20</v>
      </c>
      <c r="K3845" s="14">
        <v>20</v>
      </c>
      <c r="L3845" s="16">
        <v>0</v>
      </c>
      <c r="M3845" s="16">
        <v>0</v>
      </c>
      <c r="N3845" s="24">
        <v>0</v>
      </c>
    </row>
    <row r="3846" spans="5:14" ht="62.5" x14ac:dyDescent="0.3">
      <c r="E3846" s="3" t="s">
        <v>1810</v>
      </c>
      <c r="F3846" s="4"/>
      <c r="G3846" s="5">
        <v>7</v>
      </c>
      <c r="H3846" s="30">
        <v>0</v>
      </c>
      <c r="I3846" s="14">
        <v>14.285714285714</v>
      </c>
      <c r="J3846" s="14">
        <v>14.285714285714</v>
      </c>
      <c r="K3846" s="14">
        <v>57.142857142856997</v>
      </c>
      <c r="L3846" s="14">
        <v>14.285714285714</v>
      </c>
      <c r="M3846" s="16">
        <v>0</v>
      </c>
      <c r="N3846" s="24">
        <v>0</v>
      </c>
    </row>
    <row r="3847" spans="5:14" ht="62.5" x14ac:dyDescent="0.3">
      <c r="E3847" s="3" t="s">
        <v>1811</v>
      </c>
      <c r="F3847" s="4"/>
      <c r="G3847" s="5">
        <v>2</v>
      </c>
      <c r="H3847" s="30">
        <v>0</v>
      </c>
      <c r="I3847" s="16">
        <v>0</v>
      </c>
      <c r="J3847" s="14">
        <v>100</v>
      </c>
      <c r="K3847" s="16">
        <v>0</v>
      </c>
      <c r="L3847" s="16">
        <v>0</v>
      </c>
      <c r="M3847" s="16">
        <v>0</v>
      </c>
      <c r="N3847" s="24">
        <v>0</v>
      </c>
    </row>
    <row r="3848" spans="5:14" x14ac:dyDescent="0.3">
      <c r="E3848" s="3" t="s">
        <v>1812</v>
      </c>
      <c r="F3848" s="4"/>
      <c r="G3848" s="5">
        <v>13</v>
      </c>
      <c r="H3848" s="27">
        <v>15.384615384615</v>
      </c>
      <c r="I3848" s="14">
        <v>15.384615384615</v>
      </c>
      <c r="J3848" s="14">
        <v>38.461538461537998</v>
      </c>
      <c r="K3848" s="14">
        <v>30.769230769231001</v>
      </c>
      <c r="L3848" s="16">
        <v>0</v>
      </c>
      <c r="M3848" s="16">
        <v>0</v>
      </c>
      <c r="N3848" s="24">
        <v>0</v>
      </c>
    </row>
    <row r="3849" spans="5:14" ht="37.5" x14ac:dyDescent="0.3">
      <c r="E3849" s="3" t="s">
        <v>1813</v>
      </c>
      <c r="F3849" s="4"/>
      <c r="G3849" s="5">
        <v>0</v>
      </c>
      <c r="H3849" s="30">
        <v>0</v>
      </c>
      <c r="I3849" s="16">
        <v>0</v>
      </c>
      <c r="J3849" s="16">
        <v>0</v>
      </c>
      <c r="K3849" s="16">
        <v>0</v>
      </c>
      <c r="L3849" s="16">
        <v>0</v>
      </c>
      <c r="M3849" s="16">
        <v>0</v>
      </c>
      <c r="N3849" s="24">
        <v>0</v>
      </c>
    </row>
    <row r="3850" spans="5:14" ht="25" x14ac:dyDescent="0.3">
      <c r="E3850" s="3" t="s">
        <v>1814</v>
      </c>
      <c r="F3850" s="4"/>
      <c r="G3850" s="5">
        <v>1580</v>
      </c>
      <c r="H3850" s="27">
        <v>15.506329113924</v>
      </c>
      <c r="I3850" s="14">
        <v>30</v>
      </c>
      <c r="J3850" s="14">
        <v>31.265822784809998</v>
      </c>
      <c r="K3850" s="14">
        <v>14.430379746834999</v>
      </c>
      <c r="L3850" s="14">
        <v>8.0379746835440002</v>
      </c>
      <c r="M3850" s="14">
        <v>0.56962025316499998</v>
      </c>
      <c r="N3850" s="23">
        <v>0.189873417722</v>
      </c>
    </row>
    <row r="3851" spans="5:14" ht="25" x14ac:dyDescent="0.3">
      <c r="E3851" s="3" t="s">
        <v>1815</v>
      </c>
      <c r="F3851" s="4"/>
      <c r="G3851" s="5">
        <v>1593</v>
      </c>
      <c r="H3851" s="27">
        <v>15.881983678594001</v>
      </c>
      <c r="I3851" s="14">
        <v>29.315756434400999</v>
      </c>
      <c r="J3851" s="14">
        <v>31.575643440050001</v>
      </c>
      <c r="K3851" s="14">
        <v>14.500941619585999</v>
      </c>
      <c r="L3851" s="14">
        <v>7.9723791588199999</v>
      </c>
      <c r="M3851" s="14">
        <v>0.62774639045799996</v>
      </c>
      <c r="N3851" s="23">
        <v>0.12554927809200001</v>
      </c>
    </row>
    <row r="3852" spans="5:14" ht="37.5" x14ac:dyDescent="0.3">
      <c r="E3852" s="3" t="s">
        <v>1816</v>
      </c>
      <c r="F3852" s="4"/>
      <c r="G3852" s="5">
        <v>545</v>
      </c>
      <c r="H3852" s="27">
        <v>17.798165137615001</v>
      </c>
      <c r="I3852" s="14">
        <v>31.009174311927001</v>
      </c>
      <c r="J3852" s="14">
        <v>29.908256880734001</v>
      </c>
      <c r="K3852" s="14">
        <v>14.128440366972001</v>
      </c>
      <c r="L3852" s="14">
        <v>6.6055045871560001</v>
      </c>
      <c r="M3852" s="14">
        <v>0.36697247706399999</v>
      </c>
      <c r="N3852" s="23">
        <v>0.183486238532</v>
      </c>
    </row>
    <row r="3853" spans="5:14" ht="25" x14ac:dyDescent="0.3">
      <c r="E3853" s="3" t="s">
        <v>1817</v>
      </c>
      <c r="F3853" s="4"/>
      <c r="G3853" s="5">
        <v>60</v>
      </c>
      <c r="H3853" s="27">
        <v>15</v>
      </c>
      <c r="I3853" s="14">
        <v>15</v>
      </c>
      <c r="J3853" s="14">
        <v>26.666666666666998</v>
      </c>
      <c r="K3853" s="14">
        <v>25</v>
      </c>
      <c r="L3853" s="14">
        <v>18.333333333333002</v>
      </c>
      <c r="M3853" s="16">
        <v>0</v>
      </c>
      <c r="N3853" s="24">
        <v>0</v>
      </c>
    </row>
    <row r="3854" spans="5:14" ht="25" x14ac:dyDescent="0.3">
      <c r="E3854" s="3" t="s">
        <v>1818</v>
      </c>
      <c r="F3854" s="4"/>
      <c r="G3854" s="5">
        <v>33</v>
      </c>
      <c r="H3854" s="27">
        <v>24.242424242424001</v>
      </c>
      <c r="I3854" s="14">
        <v>30.303030303029999</v>
      </c>
      <c r="J3854" s="14">
        <v>21.212121212121001</v>
      </c>
      <c r="K3854" s="14">
        <v>15.151515151515</v>
      </c>
      <c r="L3854" s="14">
        <v>9.0909090909089993</v>
      </c>
      <c r="M3854" s="16">
        <v>0</v>
      </c>
      <c r="N3854" s="24">
        <v>0</v>
      </c>
    </row>
    <row r="3855" spans="5:14" ht="62.5" x14ac:dyDescent="0.3">
      <c r="E3855" s="3" t="s">
        <v>1819</v>
      </c>
      <c r="F3855" s="4"/>
      <c r="G3855" s="5">
        <v>7</v>
      </c>
      <c r="H3855" s="30">
        <v>0</v>
      </c>
      <c r="I3855" s="14">
        <v>28.571428571428999</v>
      </c>
      <c r="J3855" s="14">
        <v>28.571428571428999</v>
      </c>
      <c r="K3855" s="14">
        <v>42.857142857143003</v>
      </c>
      <c r="L3855" s="16">
        <v>0</v>
      </c>
      <c r="M3855" s="16">
        <v>0</v>
      </c>
      <c r="N3855" s="24">
        <v>0</v>
      </c>
    </row>
    <row r="3856" spans="5:14" ht="62.5" x14ac:dyDescent="0.3">
      <c r="E3856" s="3" t="s">
        <v>1820</v>
      </c>
      <c r="F3856" s="4"/>
      <c r="G3856" s="5">
        <v>2</v>
      </c>
      <c r="H3856" s="27">
        <v>50</v>
      </c>
      <c r="I3856" s="14">
        <v>50</v>
      </c>
      <c r="J3856" s="16">
        <v>0</v>
      </c>
      <c r="K3856" s="16">
        <v>0</v>
      </c>
      <c r="L3856" s="16">
        <v>0</v>
      </c>
      <c r="M3856" s="16">
        <v>0</v>
      </c>
      <c r="N3856" s="24">
        <v>0</v>
      </c>
    </row>
    <row r="3857" spans="5:14" x14ac:dyDescent="0.3">
      <c r="E3857" s="3" t="s">
        <v>1821</v>
      </c>
      <c r="F3857" s="4"/>
      <c r="G3857" s="5">
        <v>53</v>
      </c>
      <c r="H3857" s="27">
        <v>22.641509433962</v>
      </c>
      <c r="I3857" s="14">
        <v>22.641509433962</v>
      </c>
      <c r="J3857" s="14">
        <v>24.528301886792001</v>
      </c>
      <c r="K3857" s="14">
        <v>20.754716981131999</v>
      </c>
      <c r="L3857" s="14">
        <v>7.547169811321</v>
      </c>
      <c r="M3857" s="14">
        <v>1.88679245283</v>
      </c>
      <c r="N3857" s="24">
        <v>0</v>
      </c>
    </row>
    <row r="3858" spans="5:14" ht="37.5" x14ac:dyDescent="0.3">
      <c r="E3858" s="3" t="s">
        <v>1822</v>
      </c>
      <c r="F3858" s="4"/>
      <c r="G3858" s="5">
        <v>0</v>
      </c>
      <c r="H3858" s="30">
        <v>0</v>
      </c>
      <c r="I3858" s="16">
        <v>0</v>
      </c>
      <c r="J3858" s="16">
        <v>0</v>
      </c>
      <c r="K3858" s="16">
        <v>0</v>
      </c>
      <c r="L3858" s="16">
        <v>0</v>
      </c>
      <c r="M3858" s="16">
        <v>0</v>
      </c>
      <c r="N3858" s="24">
        <v>0</v>
      </c>
    </row>
    <row r="3859" spans="5:14" ht="25" x14ac:dyDescent="0.3">
      <c r="E3859" s="3" t="s">
        <v>1823</v>
      </c>
      <c r="F3859" s="4"/>
      <c r="G3859" s="5">
        <v>4070</v>
      </c>
      <c r="H3859" s="27">
        <v>17.371007371007</v>
      </c>
      <c r="I3859" s="14">
        <v>31.474201474200999</v>
      </c>
      <c r="J3859" s="14">
        <v>29.090909090909001</v>
      </c>
      <c r="K3859" s="14">
        <v>14.987714987715</v>
      </c>
      <c r="L3859" s="14">
        <v>6.1916461916459999</v>
      </c>
      <c r="M3859" s="14">
        <v>0.81081081081100004</v>
      </c>
      <c r="N3859" s="23">
        <v>7.3710073710000004E-2</v>
      </c>
    </row>
    <row r="3860" spans="5:14" ht="25" x14ac:dyDescent="0.3">
      <c r="E3860" s="3" t="s">
        <v>1824</v>
      </c>
      <c r="F3860" s="4"/>
      <c r="G3860" s="5">
        <v>3656</v>
      </c>
      <c r="H3860" s="27">
        <v>17.149890590809999</v>
      </c>
      <c r="I3860" s="14">
        <v>32.166301969365001</v>
      </c>
      <c r="J3860" s="14">
        <v>29.923413566739999</v>
      </c>
      <c r="K3860" s="14">
        <v>14.332603938730999</v>
      </c>
      <c r="L3860" s="14">
        <v>5.5798687089719996</v>
      </c>
      <c r="M3860" s="14">
        <v>0.79321663019699995</v>
      </c>
      <c r="N3860" s="23">
        <v>5.4704595186000002E-2</v>
      </c>
    </row>
    <row r="3861" spans="5:14" ht="37.5" x14ac:dyDescent="0.3">
      <c r="E3861" s="3" t="s">
        <v>1825</v>
      </c>
      <c r="F3861" s="4"/>
      <c r="G3861" s="5">
        <v>1115</v>
      </c>
      <c r="H3861" s="27">
        <v>20.089686098655001</v>
      </c>
      <c r="I3861" s="14">
        <v>33.094170403587</v>
      </c>
      <c r="J3861" s="14">
        <v>28.609865470852</v>
      </c>
      <c r="K3861" s="14">
        <v>12.556053811659</v>
      </c>
      <c r="L3861" s="14">
        <v>4.5739910313900003</v>
      </c>
      <c r="M3861" s="14">
        <v>0.98654708520199996</v>
      </c>
      <c r="N3861" s="23">
        <v>8.9686098655000004E-2</v>
      </c>
    </row>
    <row r="3862" spans="5:14" ht="25" x14ac:dyDescent="0.3">
      <c r="E3862" s="3" t="s">
        <v>1826</v>
      </c>
      <c r="F3862" s="4"/>
      <c r="G3862" s="5">
        <v>393</v>
      </c>
      <c r="H3862" s="27">
        <v>15.521628498728001</v>
      </c>
      <c r="I3862" s="14">
        <v>35.368956743002997</v>
      </c>
      <c r="J3862" s="14">
        <v>23.155216284986999</v>
      </c>
      <c r="K3862" s="14">
        <v>18.066157760814001</v>
      </c>
      <c r="L3862" s="14">
        <v>7.3791348600509998</v>
      </c>
      <c r="M3862" s="14">
        <v>0.50890585241700004</v>
      </c>
      <c r="N3862" s="24">
        <v>0</v>
      </c>
    </row>
    <row r="3863" spans="5:14" ht="25" x14ac:dyDescent="0.3">
      <c r="E3863" s="3" t="s">
        <v>1827</v>
      </c>
      <c r="F3863" s="4"/>
      <c r="G3863" s="5">
        <v>110</v>
      </c>
      <c r="H3863" s="27">
        <v>20</v>
      </c>
      <c r="I3863" s="14">
        <v>38.181818181818002</v>
      </c>
      <c r="J3863" s="14">
        <v>27.272727272727</v>
      </c>
      <c r="K3863" s="14">
        <v>10</v>
      </c>
      <c r="L3863" s="14">
        <v>4.5454545454549997</v>
      </c>
      <c r="M3863" s="16">
        <v>0</v>
      </c>
      <c r="N3863" s="24">
        <v>0</v>
      </c>
    </row>
    <row r="3864" spans="5:14" ht="62.5" x14ac:dyDescent="0.3">
      <c r="E3864" s="3" t="s">
        <v>1828</v>
      </c>
      <c r="F3864" s="4"/>
      <c r="G3864" s="5">
        <v>53</v>
      </c>
      <c r="H3864" s="27">
        <v>15.094339622642</v>
      </c>
      <c r="I3864" s="14">
        <v>24.528301886792001</v>
      </c>
      <c r="J3864" s="14">
        <v>35.849056603774002</v>
      </c>
      <c r="K3864" s="14">
        <v>15.094339622642</v>
      </c>
      <c r="L3864" s="14">
        <v>9.4339622641510008</v>
      </c>
      <c r="M3864" s="16">
        <v>0</v>
      </c>
      <c r="N3864" s="24">
        <v>0</v>
      </c>
    </row>
    <row r="3865" spans="5:14" ht="62.5" x14ac:dyDescent="0.3">
      <c r="E3865" s="3" t="s">
        <v>1829</v>
      </c>
      <c r="F3865" s="4"/>
      <c r="G3865" s="5">
        <v>22</v>
      </c>
      <c r="H3865" s="27">
        <v>4.5454545454549997</v>
      </c>
      <c r="I3865" s="14">
        <v>31.818181818182001</v>
      </c>
      <c r="J3865" s="14">
        <v>31.818181818182001</v>
      </c>
      <c r="K3865" s="14">
        <v>9.0909090909089993</v>
      </c>
      <c r="L3865" s="14">
        <v>22.727272727273</v>
      </c>
      <c r="M3865" s="16">
        <v>0</v>
      </c>
      <c r="N3865" s="24">
        <v>0</v>
      </c>
    </row>
    <row r="3866" spans="5:14" x14ac:dyDescent="0.3">
      <c r="E3866" s="3" t="s">
        <v>1830</v>
      </c>
      <c r="F3866" s="4"/>
      <c r="G3866" s="5">
        <v>119</v>
      </c>
      <c r="H3866" s="27">
        <v>7.5630252100839996</v>
      </c>
      <c r="I3866" s="14">
        <v>31.932773109244</v>
      </c>
      <c r="J3866" s="14">
        <v>30.252100840335999</v>
      </c>
      <c r="K3866" s="14">
        <v>18.487394957983</v>
      </c>
      <c r="L3866" s="14">
        <v>10.084033613444999</v>
      </c>
      <c r="M3866" s="14">
        <v>1.680672268908</v>
      </c>
      <c r="N3866" s="24">
        <v>0</v>
      </c>
    </row>
    <row r="3867" spans="5:14" ht="37.5" x14ac:dyDescent="0.3">
      <c r="E3867" s="3" t="s">
        <v>1831</v>
      </c>
      <c r="F3867" s="4"/>
      <c r="G3867" s="5">
        <v>2</v>
      </c>
      <c r="H3867" s="30">
        <v>0</v>
      </c>
      <c r="I3867" s="16">
        <v>0</v>
      </c>
      <c r="J3867" s="16">
        <v>0</v>
      </c>
      <c r="K3867" s="14">
        <v>100</v>
      </c>
      <c r="L3867" s="16">
        <v>0</v>
      </c>
      <c r="M3867" s="16">
        <v>0</v>
      </c>
      <c r="N3867" s="24">
        <v>0</v>
      </c>
    </row>
    <row r="3868" spans="5:14" ht="25" x14ac:dyDescent="0.3">
      <c r="E3868" s="3" t="s">
        <v>1832</v>
      </c>
      <c r="F3868" s="4"/>
      <c r="G3868" s="5">
        <v>6945</v>
      </c>
      <c r="H3868" s="27">
        <v>21.195104391649</v>
      </c>
      <c r="I3868" s="14">
        <v>35.752339812815002</v>
      </c>
      <c r="J3868" s="14">
        <v>26.076313894887999</v>
      </c>
      <c r="K3868" s="14">
        <v>11.015118790497</v>
      </c>
      <c r="L3868" s="14">
        <v>4.4492440604750003</v>
      </c>
      <c r="M3868" s="14">
        <v>1.310295176386</v>
      </c>
      <c r="N3868" s="23">
        <v>0.20158387328999999</v>
      </c>
    </row>
    <row r="3869" spans="5:14" ht="25" x14ac:dyDescent="0.3">
      <c r="E3869" s="3" t="s">
        <v>1833</v>
      </c>
      <c r="F3869" s="4"/>
      <c r="G3869" s="5">
        <v>6435</v>
      </c>
      <c r="H3869" s="27">
        <v>20.808080808081002</v>
      </c>
      <c r="I3869" s="14">
        <v>35.664335664336001</v>
      </c>
      <c r="J3869" s="14">
        <v>26.993006993007</v>
      </c>
      <c r="K3869" s="14">
        <v>11.126651126651</v>
      </c>
      <c r="L3869" s="14">
        <v>4.0404040404039998</v>
      </c>
      <c r="M3869" s="14">
        <v>1.2276612276609999</v>
      </c>
      <c r="N3869" s="23">
        <v>0.13986013986000001</v>
      </c>
    </row>
    <row r="3870" spans="5:14" ht="37.5" x14ac:dyDescent="0.3">
      <c r="E3870" s="3" t="s">
        <v>1834</v>
      </c>
      <c r="F3870" s="4"/>
      <c r="G3870" s="5">
        <v>1938</v>
      </c>
      <c r="H3870" s="27">
        <v>23.993808049536</v>
      </c>
      <c r="I3870" s="14">
        <v>37.151702786378003</v>
      </c>
      <c r="J3870" s="14">
        <v>24.974200206397999</v>
      </c>
      <c r="K3870" s="14">
        <v>9.1847265221880008</v>
      </c>
      <c r="L3870" s="14">
        <v>3.147574819401</v>
      </c>
      <c r="M3870" s="14">
        <v>1.3931888544890001</v>
      </c>
      <c r="N3870" s="23">
        <v>0.15479876161</v>
      </c>
    </row>
    <row r="3871" spans="5:14" ht="25" x14ac:dyDescent="0.3">
      <c r="E3871" s="3" t="s">
        <v>1835</v>
      </c>
      <c r="F3871" s="4"/>
      <c r="G3871" s="5">
        <v>891</v>
      </c>
      <c r="H3871" s="27">
        <v>21.773288439955</v>
      </c>
      <c r="I3871" s="14">
        <v>35.129068462402003</v>
      </c>
      <c r="J3871" s="14">
        <v>25.140291806958</v>
      </c>
      <c r="K3871" s="14">
        <v>10.662177328844001</v>
      </c>
      <c r="L3871" s="14">
        <v>5.7239057239060003</v>
      </c>
      <c r="M3871" s="14">
        <v>1.2345679012349999</v>
      </c>
      <c r="N3871" s="23">
        <v>0.33670033669999999</v>
      </c>
    </row>
    <row r="3872" spans="5:14" ht="25" x14ac:dyDescent="0.3">
      <c r="E3872" s="3" t="s">
        <v>1836</v>
      </c>
      <c r="F3872" s="4"/>
      <c r="G3872" s="5">
        <v>162</v>
      </c>
      <c r="H3872" s="27">
        <v>32.098765432099</v>
      </c>
      <c r="I3872" s="14">
        <v>30.246913580247</v>
      </c>
      <c r="J3872" s="14">
        <v>21.604938271605</v>
      </c>
      <c r="K3872" s="14">
        <v>9.8765432098769992</v>
      </c>
      <c r="L3872" s="14">
        <v>3.7037037037039999</v>
      </c>
      <c r="M3872" s="14">
        <v>2.4691358024690002</v>
      </c>
      <c r="N3872" s="24">
        <v>0</v>
      </c>
    </row>
    <row r="3873" spans="5:14" ht="62.5" x14ac:dyDescent="0.3">
      <c r="E3873" s="3" t="s">
        <v>1837</v>
      </c>
      <c r="F3873" s="4"/>
      <c r="G3873" s="5">
        <v>113</v>
      </c>
      <c r="H3873" s="27">
        <v>15.929203539823</v>
      </c>
      <c r="I3873" s="14">
        <v>32.743362831858001</v>
      </c>
      <c r="J3873" s="14">
        <v>27.433628318583999</v>
      </c>
      <c r="K3873" s="14">
        <v>16.814159292035001</v>
      </c>
      <c r="L3873" s="14">
        <v>6.194690265487</v>
      </c>
      <c r="M3873" s="14">
        <v>0.88495575221199996</v>
      </c>
      <c r="N3873" s="24">
        <v>0</v>
      </c>
    </row>
    <row r="3874" spans="5:14" ht="62.5" x14ac:dyDescent="0.3">
      <c r="E3874" s="3" t="s">
        <v>1838</v>
      </c>
      <c r="F3874" s="4"/>
      <c r="G3874" s="5">
        <v>40</v>
      </c>
      <c r="H3874" s="27">
        <v>12.5</v>
      </c>
      <c r="I3874" s="14">
        <v>37.5</v>
      </c>
      <c r="J3874" s="14">
        <v>20</v>
      </c>
      <c r="K3874" s="14">
        <v>27.5</v>
      </c>
      <c r="L3874" s="14">
        <v>2.5</v>
      </c>
      <c r="M3874" s="16">
        <v>0</v>
      </c>
      <c r="N3874" s="24">
        <v>0</v>
      </c>
    </row>
    <row r="3875" spans="5:14" x14ac:dyDescent="0.3">
      <c r="E3875" s="3" t="s">
        <v>1839</v>
      </c>
      <c r="F3875" s="4"/>
      <c r="G3875" s="5">
        <v>189</v>
      </c>
      <c r="H3875" s="27">
        <v>18.518518518518999</v>
      </c>
      <c r="I3875" s="14">
        <v>28.042328042327998</v>
      </c>
      <c r="J3875" s="14">
        <v>31.746031746031999</v>
      </c>
      <c r="K3875" s="14">
        <v>11.111111111111001</v>
      </c>
      <c r="L3875" s="14">
        <v>7.4074074074069998</v>
      </c>
      <c r="M3875" s="14">
        <v>3.1746031746029999</v>
      </c>
      <c r="N3875" s="24">
        <v>0</v>
      </c>
    </row>
    <row r="3876" spans="5:14" ht="37.5" x14ac:dyDescent="0.3">
      <c r="E3876" s="3" t="s">
        <v>1840</v>
      </c>
      <c r="F3876" s="4"/>
      <c r="G3876" s="5">
        <v>3</v>
      </c>
      <c r="H3876" s="27">
        <v>33.333333333333002</v>
      </c>
      <c r="I3876" s="16">
        <v>0</v>
      </c>
      <c r="J3876" s="16">
        <v>0</v>
      </c>
      <c r="K3876" s="14">
        <v>66.666666666666998</v>
      </c>
      <c r="L3876" s="16">
        <v>0</v>
      </c>
      <c r="M3876" s="16">
        <v>0</v>
      </c>
      <c r="N3876" s="24">
        <v>0</v>
      </c>
    </row>
    <row r="3877" spans="5:14" ht="25" x14ac:dyDescent="0.3">
      <c r="E3877" s="3" t="s">
        <v>1841</v>
      </c>
      <c r="F3877" s="4"/>
      <c r="G3877" s="5">
        <v>5977</v>
      </c>
      <c r="H3877" s="27">
        <v>20.294462104735</v>
      </c>
      <c r="I3877" s="14">
        <v>36.556801070771002</v>
      </c>
      <c r="J3877" s="14">
        <v>26.317550610674001</v>
      </c>
      <c r="K3877" s="14">
        <v>10.523674083989</v>
      </c>
      <c r="L3877" s="14">
        <v>4.2663543583739996</v>
      </c>
      <c r="M3877" s="14">
        <v>1.8069265517819999</v>
      </c>
      <c r="N3877" s="23">
        <v>0.23423121967499999</v>
      </c>
    </row>
    <row r="3878" spans="5:14" ht="25" x14ac:dyDescent="0.3">
      <c r="E3878" s="3" t="s">
        <v>1842</v>
      </c>
      <c r="F3878" s="4"/>
      <c r="G3878" s="5">
        <v>5766</v>
      </c>
      <c r="H3878" s="27">
        <v>20.013874436350999</v>
      </c>
      <c r="I3878" s="14">
        <v>36.021505376344003</v>
      </c>
      <c r="J3878" s="14">
        <v>27.124523066249999</v>
      </c>
      <c r="K3878" s="14">
        <v>10.683315990287999</v>
      </c>
      <c r="L3878" s="14">
        <v>4.1623309053069999</v>
      </c>
      <c r="M3878" s="14">
        <v>1.699618453</v>
      </c>
      <c r="N3878" s="23">
        <v>0.294831772459</v>
      </c>
    </row>
    <row r="3879" spans="5:14" ht="37.5" x14ac:dyDescent="0.3">
      <c r="E3879" s="3" t="s">
        <v>1843</v>
      </c>
      <c r="F3879" s="4"/>
      <c r="G3879" s="5">
        <v>1511</v>
      </c>
      <c r="H3879" s="27">
        <v>21.508934480476999</v>
      </c>
      <c r="I3879" s="14">
        <v>37.921906022502</v>
      </c>
      <c r="J3879" s="14">
        <v>26.538716082065001</v>
      </c>
      <c r="K3879" s="14">
        <v>9.5962938451359996</v>
      </c>
      <c r="L3879" s="14">
        <v>2.5148908007939998</v>
      </c>
      <c r="M3879" s="14">
        <v>1.6545334215750001</v>
      </c>
      <c r="N3879" s="23">
        <v>0.26472534745199999</v>
      </c>
    </row>
    <row r="3880" spans="5:14" ht="25" x14ac:dyDescent="0.3">
      <c r="E3880" s="3" t="s">
        <v>1844</v>
      </c>
      <c r="F3880" s="4"/>
      <c r="G3880" s="5">
        <v>930</v>
      </c>
      <c r="H3880" s="27">
        <v>19.784946236559001</v>
      </c>
      <c r="I3880" s="14">
        <v>35.161290322581003</v>
      </c>
      <c r="J3880" s="14">
        <v>27.741935483871</v>
      </c>
      <c r="K3880" s="14">
        <v>10.215053763441</v>
      </c>
      <c r="L3880" s="14">
        <v>4.7311827956989996</v>
      </c>
      <c r="M3880" s="14">
        <v>2.0430107526880001</v>
      </c>
      <c r="N3880" s="23">
        <v>0.32258064516099999</v>
      </c>
    </row>
    <row r="3881" spans="5:14" ht="25" x14ac:dyDescent="0.3">
      <c r="E3881" s="3" t="s">
        <v>1845</v>
      </c>
      <c r="F3881" s="4"/>
      <c r="G3881" s="5">
        <v>150</v>
      </c>
      <c r="H3881" s="27">
        <v>21.333333333333002</v>
      </c>
      <c r="I3881" s="14">
        <v>40</v>
      </c>
      <c r="J3881" s="14">
        <v>24.666666666666998</v>
      </c>
      <c r="K3881" s="14">
        <v>8</v>
      </c>
      <c r="L3881" s="14">
        <v>3.333333333333</v>
      </c>
      <c r="M3881" s="14">
        <v>2</v>
      </c>
      <c r="N3881" s="23">
        <v>0.66666666666700003</v>
      </c>
    </row>
    <row r="3882" spans="5:14" ht="62.5" x14ac:dyDescent="0.3">
      <c r="E3882" s="3" t="s">
        <v>1846</v>
      </c>
      <c r="F3882" s="4"/>
      <c r="G3882" s="5">
        <v>96</v>
      </c>
      <c r="H3882" s="27">
        <v>20.833333333333002</v>
      </c>
      <c r="I3882" s="14">
        <v>30.208333333333002</v>
      </c>
      <c r="J3882" s="14">
        <v>32.291666666666998</v>
      </c>
      <c r="K3882" s="14">
        <v>7.291666666667</v>
      </c>
      <c r="L3882" s="14">
        <v>6.25</v>
      </c>
      <c r="M3882" s="14">
        <v>1.041666666667</v>
      </c>
      <c r="N3882" s="23">
        <v>2.083333333333</v>
      </c>
    </row>
    <row r="3883" spans="5:14" ht="62.5" x14ac:dyDescent="0.3">
      <c r="E3883" s="3" t="s">
        <v>1847</v>
      </c>
      <c r="F3883" s="4"/>
      <c r="G3883" s="5">
        <v>37</v>
      </c>
      <c r="H3883" s="27">
        <v>18.918918918919001</v>
      </c>
      <c r="I3883" s="14">
        <v>45.945945945946001</v>
      </c>
      <c r="J3883" s="14">
        <v>18.918918918919001</v>
      </c>
      <c r="K3883" s="14">
        <v>10.810810810811001</v>
      </c>
      <c r="L3883" s="14">
        <v>2.7027027027030002</v>
      </c>
      <c r="M3883" s="16">
        <v>0</v>
      </c>
      <c r="N3883" s="23">
        <v>2.7027027027030002</v>
      </c>
    </row>
    <row r="3884" spans="5:14" x14ac:dyDescent="0.3">
      <c r="E3884" s="3" t="s">
        <v>1848</v>
      </c>
      <c r="F3884" s="4"/>
      <c r="G3884" s="5">
        <v>209</v>
      </c>
      <c r="H3884" s="27">
        <v>20.095693779904</v>
      </c>
      <c r="I3884" s="14">
        <v>29.186602870813001</v>
      </c>
      <c r="J3884" s="14">
        <v>28.708133971292</v>
      </c>
      <c r="K3884" s="14">
        <v>11.004784688995001</v>
      </c>
      <c r="L3884" s="14">
        <v>8.1339712918660005</v>
      </c>
      <c r="M3884" s="14">
        <v>2.3923444976080002</v>
      </c>
      <c r="N3884" s="23">
        <v>0.478468899522</v>
      </c>
    </row>
    <row r="3885" spans="5:14" ht="37.5" x14ac:dyDescent="0.3">
      <c r="E3885" s="3" t="s">
        <v>1849</v>
      </c>
      <c r="F3885" s="4"/>
      <c r="G3885" s="5">
        <v>1</v>
      </c>
      <c r="H3885" s="30">
        <v>0</v>
      </c>
      <c r="I3885" s="16">
        <v>0</v>
      </c>
      <c r="J3885" s="14">
        <v>100</v>
      </c>
      <c r="K3885" s="16">
        <v>0</v>
      </c>
      <c r="L3885" s="16">
        <v>0</v>
      </c>
      <c r="M3885" s="16">
        <v>0</v>
      </c>
      <c r="N3885" s="24">
        <v>0</v>
      </c>
    </row>
    <row r="3886" spans="5:14" ht="25" x14ac:dyDescent="0.3">
      <c r="E3886" s="3" t="s">
        <v>1850</v>
      </c>
      <c r="F3886" s="4"/>
      <c r="G3886" s="5">
        <v>2246</v>
      </c>
      <c r="H3886" s="27">
        <v>23.152270703473</v>
      </c>
      <c r="I3886" s="14">
        <v>40.249332146036998</v>
      </c>
      <c r="J3886" s="14">
        <v>23.775601068566001</v>
      </c>
      <c r="K3886" s="14">
        <v>7.8361531611749999</v>
      </c>
      <c r="L3886" s="14">
        <v>2.8940338379339998</v>
      </c>
      <c r="M3886" s="14">
        <v>1.8699910952800001</v>
      </c>
      <c r="N3886" s="23">
        <v>0.22261798753299999</v>
      </c>
    </row>
    <row r="3887" spans="5:14" ht="25" x14ac:dyDescent="0.3">
      <c r="E3887" s="3" t="s">
        <v>1851</v>
      </c>
      <c r="F3887" s="4"/>
      <c r="G3887" s="5">
        <v>2160</v>
      </c>
      <c r="H3887" s="27">
        <v>22.222222222222001</v>
      </c>
      <c r="I3887" s="14">
        <v>39.166666666666998</v>
      </c>
      <c r="J3887" s="14">
        <v>25.648148148148</v>
      </c>
      <c r="K3887" s="14">
        <v>8.1018518518520004</v>
      </c>
      <c r="L3887" s="14">
        <v>3.148148148148</v>
      </c>
      <c r="M3887" s="14">
        <v>1.481481481481</v>
      </c>
      <c r="N3887" s="23">
        <v>0.23148148148100001</v>
      </c>
    </row>
    <row r="3888" spans="5:14" ht="37.5" x14ac:dyDescent="0.3">
      <c r="E3888" s="3" t="s">
        <v>1852</v>
      </c>
      <c r="F3888" s="4"/>
      <c r="G3888" s="5">
        <v>363</v>
      </c>
      <c r="H3888" s="27">
        <v>23.966942148760001</v>
      </c>
      <c r="I3888" s="14">
        <v>41.597796143251003</v>
      </c>
      <c r="J3888" s="14">
        <v>25.619834710744001</v>
      </c>
      <c r="K3888" s="14">
        <v>5.5096418732780004</v>
      </c>
      <c r="L3888" s="14">
        <v>1.6528925619829999</v>
      </c>
      <c r="M3888" s="14">
        <v>1.6528925619829999</v>
      </c>
      <c r="N3888" s="24">
        <v>0</v>
      </c>
    </row>
    <row r="3889" spans="5:14" ht="25" x14ac:dyDescent="0.3">
      <c r="E3889" s="3" t="s">
        <v>1853</v>
      </c>
      <c r="F3889" s="4"/>
      <c r="G3889" s="5">
        <v>444</v>
      </c>
      <c r="H3889" s="27">
        <v>22.297297297297</v>
      </c>
      <c r="I3889" s="14">
        <v>37.837837837838002</v>
      </c>
      <c r="J3889" s="14">
        <v>25.900900900901</v>
      </c>
      <c r="K3889" s="14">
        <v>9.0090090090090005</v>
      </c>
      <c r="L3889" s="14">
        <v>3.6036036036039998</v>
      </c>
      <c r="M3889" s="14">
        <v>1.351351351351</v>
      </c>
      <c r="N3889" s="24">
        <v>0</v>
      </c>
    </row>
    <row r="3890" spans="5:14" ht="25" x14ac:dyDescent="0.3">
      <c r="E3890" s="3" t="s">
        <v>1854</v>
      </c>
      <c r="F3890" s="4"/>
      <c r="G3890" s="5">
        <v>80</v>
      </c>
      <c r="H3890" s="27">
        <v>23.75</v>
      </c>
      <c r="I3890" s="14">
        <v>43.75</v>
      </c>
      <c r="J3890" s="14">
        <v>18.75</v>
      </c>
      <c r="K3890" s="14">
        <v>7.5</v>
      </c>
      <c r="L3890" s="14">
        <v>2.5</v>
      </c>
      <c r="M3890" s="14">
        <v>3.75</v>
      </c>
      <c r="N3890" s="24">
        <v>0</v>
      </c>
    </row>
    <row r="3891" spans="5:14" ht="62.5" x14ac:dyDescent="0.3">
      <c r="E3891" s="3" t="s">
        <v>1855</v>
      </c>
      <c r="F3891" s="4"/>
      <c r="G3891" s="5">
        <v>48</v>
      </c>
      <c r="H3891" s="27">
        <v>29.166666666666998</v>
      </c>
      <c r="I3891" s="14">
        <v>37.5</v>
      </c>
      <c r="J3891" s="14">
        <v>25</v>
      </c>
      <c r="K3891" s="14">
        <v>2.083333333333</v>
      </c>
      <c r="L3891" s="14">
        <v>6.25</v>
      </c>
      <c r="M3891" s="16">
        <v>0</v>
      </c>
      <c r="N3891" s="24">
        <v>0</v>
      </c>
    </row>
    <row r="3892" spans="5:14" ht="62.5" x14ac:dyDescent="0.3">
      <c r="E3892" s="3" t="s">
        <v>1856</v>
      </c>
      <c r="F3892" s="4"/>
      <c r="G3892" s="5">
        <v>9</v>
      </c>
      <c r="H3892" s="27">
        <v>44.444444444444002</v>
      </c>
      <c r="I3892" s="14">
        <v>33.333333333333002</v>
      </c>
      <c r="J3892" s="14">
        <v>22.222222222222001</v>
      </c>
      <c r="K3892" s="16">
        <v>0</v>
      </c>
      <c r="L3892" s="16">
        <v>0</v>
      </c>
      <c r="M3892" s="16">
        <v>0</v>
      </c>
      <c r="N3892" s="24">
        <v>0</v>
      </c>
    </row>
    <row r="3893" spans="5:14" x14ac:dyDescent="0.3">
      <c r="E3893" s="3" t="s">
        <v>1857</v>
      </c>
      <c r="F3893" s="4"/>
      <c r="G3893" s="5">
        <v>83</v>
      </c>
      <c r="H3893" s="27">
        <v>25.301204819277</v>
      </c>
      <c r="I3893" s="14">
        <v>38.554216867469997</v>
      </c>
      <c r="J3893" s="14">
        <v>20.481927710842999</v>
      </c>
      <c r="K3893" s="14">
        <v>9.638554216867</v>
      </c>
      <c r="L3893" s="14">
        <v>3.6144578313250002</v>
      </c>
      <c r="M3893" s="14">
        <v>2.409638554217</v>
      </c>
      <c r="N3893" s="24">
        <v>0</v>
      </c>
    </row>
    <row r="3894" spans="5:14" ht="37.5" x14ac:dyDescent="0.3">
      <c r="E3894" s="3" t="s">
        <v>1858</v>
      </c>
      <c r="F3894" s="4"/>
      <c r="G3894" s="5">
        <v>0</v>
      </c>
      <c r="H3894" s="30">
        <v>0</v>
      </c>
      <c r="I3894" s="16">
        <v>0</v>
      </c>
      <c r="J3894" s="16">
        <v>0</v>
      </c>
      <c r="K3894" s="16">
        <v>0</v>
      </c>
      <c r="L3894" s="16">
        <v>0</v>
      </c>
      <c r="M3894" s="16">
        <v>0</v>
      </c>
      <c r="N3894" s="24">
        <v>0</v>
      </c>
    </row>
    <row r="3895" spans="5:14" ht="25" x14ac:dyDescent="0.3">
      <c r="E3895" s="3" t="s">
        <v>1859</v>
      </c>
      <c r="F3895" s="4"/>
      <c r="G3895" s="5">
        <v>686</v>
      </c>
      <c r="H3895" s="27">
        <v>27.113702623906999</v>
      </c>
      <c r="I3895" s="14">
        <v>42.128279883382</v>
      </c>
      <c r="J3895" s="14">
        <v>21.282798833819001</v>
      </c>
      <c r="K3895" s="14">
        <v>5.6851311953349999</v>
      </c>
      <c r="L3895" s="14">
        <v>1.895043731778</v>
      </c>
      <c r="M3895" s="14">
        <v>1.1661807580170001</v>
      </c>
      <c r="N3895" s="23">
        <v>0.72886297376099995</v>
      </c>
    </row>
    <row r="3896" spans="5:14" ht="25" x14ac:dyDescent="0.3">
      <c r="E3896" s="3" t="s">
        <v>1860</v>
      </c>
      <c r="F3896" s="4"/>
      <c r="G3896" s="5">
        <v>661</v>
      </c>
      <c r="H3896" s="27">
        <v>24.659606656581001</v>
      </c>
      <c r="I3896" s="14">
        <v>41.452344931920997</v>
      </c>
      <c r="J3896" s="14">
        <v>22.692889561270999</v>
      </c>
      <c r="K3896" s="14">
        <v>7.2617246596070002</v>
      </c>
      <c r="L3896" s="14">
        <v>2.1180030257190001</v>
      </c>
      <c r="M3896" s="14">
        <v>1.3615733736760001</v>
      </c>
      <c r="N3896" s="23">
        <v>0.45385779122499997</v>
      </c>
    </row>
    <row r="3897" spans="5:14" ht="37.5" x14ac:dyDescent="0.3">
      <c r="E3897" s="3" t="s">
        <v>1861</v>
      </c>
      <c r="F3897" s="4"/>
      <c r="G3897" s="5">
        <v>36</v>
      </c>
      <c r="H3897" s="27">
        <v>33.333333333333002</v>
      </c>
      <c r="I3897" s="14">
        <v>41.666666666666998</v>
      </c>
      <c r="J3897" s="14">
        <v>25</v>
      </c>
      <c r="K3897" s="16">
        <v>0</v>
      </c>
      <c r="L3897" s="16">
        <v>0</v>
      </c>
      <c r="M3897" s="16">
        <v>0</v>
      </c>
      <c r="N3897" s="24">
        <v>0</v>
      </c>
    </row>
    <row r="3898" spans="5:14" ht="25" x14ac:dyDescent="0.3">
      <c r="E3898" s="3" t="s">
        <v>1862</v>
      </c>
      <c r="F3898" s="4"/>
      <c r="G3898" s="5">
        <v>176</v>
      </c>
      <c r="H3898" s="27">
        <v>27.272727272727</v>
      </c>
      <c r="I3898" s="14">
        <v>40.909090909090999</v>
      </c>
      <c r="J3898" s="14">
        <v>19.886363636363999</v>
      </c>
      <c r="K3898" s="14">
        <v>7.386363636364</v>
      </c>
      <c r="L3898" s="14">
        <v>2.8409090909089998</v>
      </c>
      <c r="M3898" s="14">
        <v>1.136363636364</v>
      </c>
      <c r="N3898" s="23">
        <v>0.56818181818199998</v>
      </c>
    </row>
    <row r="3899" spans="5:14" ht="25" x14ac:dyDescent="0.3">
      <c r="E3899" s="3" t="s">
        <v>1863</v>
      </c>
      <c r="F3899" s="4"/>
      <c r="G3899" s="5">
        <v>31</v>
      </c>
      <c r="H3899" s="27">
        <v>25.806451612903</v>
      </c>
      <c r="I3899" s="14">
        <v>25.806451612903</v>
      </c>
      <c r="J3899" s="14">
        <v>38.709677419355003</v>
      </c>
      <c r="K3899" s="14">
        <v>6.4516129032259997</v>
      </c>
      <c r="L3899" s="14">
        <v>3.2258064516129998</v>
      </c>
      <c r="M3899" s="16">
        <v>0</v>
      </c>
      <c r="N3899" s="24">
        <v>0</v>
      </c>
    </row>
    <row r="3900" spans="5:14" ht="62.5" x14ac:dyDescent="0.3">
      <c r="E3900" s="3" t="s">
        <v>1864</v>
      </c>
      <c r="F3900" s="4"/>
      <c r="G3900" s="5">
        <v>19</v>
      </c>
      <c r="H3900" s="27">
        <v>15.789473684211</v>
      </c>
      <c r="I3900" s="14">
        <v>52.631578947367998</v>
      </c>
      <c r="J3900" s="14">
        <v>31.578947368421002</v>
      </c>
      <c r="K3900" s="16">
        <v>0</v>
      </c>
      <c r="L3900" s="16">
        <v>0</v>
      </c>
      <c r="M3900" s="16">
        <v>0</v>
      </c>
      <c r="N3900" s="24">
        <v>0</v>
      </c>
    </row>
    <row r="3901" spans="5:14" ht="62.5" x14ac:dyDescent="0.3">
      <c r="E3901" s="3" t="s">
        <v>1865</v>
      </c>
      <c r="F3901" s="4"/>
      <c r="G3901" s="5">
        <v>8</v>
      </c>
      <c r="H3901" s="27">
        <v>37.5</v>
      </c>
      <c r="I3901" s="14">
        <v>12.5</v>
      </c>
      <c r="J3901" s="14">
        <v>50</v>
      </c>
      <c r="K3901" s="16">
        <v>0</v>
      </c>
      <c r="L3901" s="16">
        <v>0</v>
      </c>
      <c r="M3901" s="16">
        <v>0</v>
      </c>
      <c r="N3901" s="24">
        <v>0</v>
      </c>
    </row>
    <row r="3902" spans="5:14" x14ac:dyDescent="0.3">
      <c r="E3902" s="3" t="s">
        <v>1866</v>
      </c>
      <c r="F3902" s="4"/>
      <c r="G3902" s="5">
        <v>24</v>
      </c>
      <c r="H3902" s="27">
        <v>29.166666666666998</v>
      </c>
      <c r="I3902" s="14">
        <v>33.333333333333002</v>
      </c>
      <c r="J3902" s="14">
        <v>37.5</v>
      </c>
      <c r="K3902" s="16">
        <v>0</v>
      </c>
      <c r="L3902" s="16">
        <v>0</v>
      </c>
      <c r="M3902" s="16">
        <v>0</v>
      </c>
      <c r="N3902" s="24">
        <v>0</v>
      </c>
    </row>
    <row r="3903" spans="5:14" ht="37.5" x14ac:dyDescent="0.3">
      <c r="E3903" s="3" t="s">
        <v>1867</v>
      </c>
      <c r="F3903" s="4"/>
      <c r="G3903" s="5">
        <v>0</v>
      </c>
      <c r="H3903" s="30">
        <v>0</v>
      </c>
      <c r="I3903" s="16">
        <v>0</v>
      </c>
      <c r="J3903" s="16">
        <v>0</v>
      </c>
      <c r="K3903" s="16">
        <v>0</v>
      </c>
      <c r="L3903" s="16">
        <v>0</v>
      </c>
      <c r="M3903" s="16">
        <v>0</v>
      </c>
      <c r="N3903" s="24">
        <v>0</v>
      </c>
    </row>
    <row r="3904" spans="5:14" ht="25" x14ac:dyDescent="0.3">
      <c r="E3904" s="3" t="s">
        <v>1868</v>
      </c>
      <c r="F3904" s="4"/>
      <c r="G3904" s="5">
        <v>95</v>
      </c>
      <c r="H3904" s="27">
        <v>31.578947368421002</v>
      </c>
      <c r="I3904" s="14">
        <v>38.947368421053</v>
      </c>
      <c r="J3904" s="14">
        <v>22.105263157894999</v>
      </c>
      <c r="K3904" s="14">
        <v>4.2105263157890001</v>
      </c>
      <c r="L3904" s="14">
        <v>2.1052631578950001</v>
      </c>
      <c r="M3904" s="14">
        <v>1.052631578947</v>
      </c>
      <c r="N3904" s="24">
        <v>0</v>
      </c>
    </row>
    <row r="3905" spans="5:14" ht="25" x14ac:dyDescent="0.3">
      <c r="E3905" s="3" t="s">
        <v>1869</v>
      </c>
      <c r="F3905" s="4"/>
      <c r="G3905" s="5">
        <v>90</v>
      </c>
      <c r="H3905" s="27">
        <v>27.777777777777999</v>
      </c>
      <c r="I3905" s="14">
        <v>38.888888888888999</v>
      </c>
      <c r="J3905" s="14">
        <v>22.222222222222001</v>
      </c>
      <c r="K3905" s="14">
        <v>8.8888888888889994</v>
      </c>
      <c r="L3905" s="14">
        <v>2.2222222222219998</v>
      </c>
      <c r="M3905" s="16">
        <v>0</v>
      </c>
      <c r="N3905" s="24">
        <v>0</v>
      </c>
    </row>
    <row r="3906" spans="5:14" ht="37.5" x14ac:dyDescent="0.3">
      <c r="E3906" s="3" t="s">
        <v>1870</v>
      </c>
      <c r="F3906" s="4"/>
      <c r="G3906" s="5">
        <v>5</v>
      </c>
      <c r="H3906" s="27">
        <v>20</v>
      </c>
      <c r="I3906" s="14">
        <v>40</v>
      </c>
      <c r="J3906" s="14">
        <v>40</v>
      </c>
      <c r="K3906" s="16">
        <v>0</v>
      </c>
      <c r="L3906" s="16">
        <v>0</v>
      </c>
      <c r="M3906" s="16">
        <v>0</v>
      </c>
      <c r="N3906" s="24">
        <v>0</v>
      </c>
    </row>
    <row r="3907" spans="5:14" ht="25" x14ac:dyDescent="0.3">
      <c r="E3907" s="3" t="s">
        <v>1871</v>
      </c>
      <c r="F3907" s="4"/>
      <c r="G3907" s="5">
        <v>37</v>
      </c>
      <c r="H3907" s="27">
        <v>27.027027027027</v>
      </c>
      <c r="I3907" s="14">
        <v>45.945945945946001</v>
      </c>
      <c r="J3907" s="14">
        <v>18.918918918919001</v>
      </c>
      <c r="K3907" s="14">
        <v>8.1081081081080004</v>
      </c>
      <c r="L3907" s="16">
        <v>0</v>
      </c>
      <c r="M3907" s="16">
        <v>0</v>
      </c>
      <c r="N3907" s="24">
        <v>0</v>
      </c>
    </row>
    <row r="3908" spans="5:14" ht="25" x14ac:dyDescent="0.3">
      <c r="E3908" s="3" t="s">
        <v>1872</v>
      </c>
      <c r="F3908" s="4"/>
      <c r="G3908" s="5">
        <v>1</v>
      </c>
      <c r="H3908" s="27">
        <v>100</v>
      </c>
      <c r="I3908" s="16">
        <v>0</v>
      </c>
      <c r="J3908" s="16">
        <v>0</v>
      </c>
      <c r="K3908" s="16">
        <v>0</v>
      </c>
      <c r="L3908" s="16">
        <v>0</v>
      </c>
      <c r="M3908" s="16">
        <v>0</v>
      </c>
      <c r="N3908" s="24">
        <v>0</v>
      </c>
    </row>
    <row r="3909" spans="5:14" ht="62.5" x14ac:dyDescent="0.3">
      <c r="E3909" s="3" t="s">
        <v>1873</v>
      </c>
      <c r="F3909" s="4"/>
      <c r="G3909" s="5">
        <v>3</v>
      </c>
      <c r="H3909" s="27">
        <v>33.333333333333002</v>
      </c>
      <c r="I3909" s="14">
        <v>33.333333333333002</v>
      </c>
      <c r="J3909" s="16">
        <v>0</v>
      </c>
      <c r="K3909" s="14">
        <v>33.333333333333002</v>
      </c>
      <c r="L3909" s="16">
        <v>0</v>
      </c>
      <c r="M3909" s="16">
        <v>0</v>
      </c>
      <c r="N3909" s="24">
        <v>0</v>
      </c>
    </row>
    <row r="3910" spans="5:14" ht="62.5" x14ac:dyDescent="0.3">
      <c r="E3910" s="3" t="s">
        <v>1874</v>
      </c>
      <c r="F3910" s="4"/>
      <c r="G3910" s="5">
        <v>2</v>
      </c>
      <c r="H3910" s="27">
        <v>50</v>
      </c>
      <c r="I3910" s="16">
        <v>0</v>
      </c>
      <c r="J3910" s="14">
        <v>50</v>
      </c>
      <c r="K3910" s="16">
        <v>0</v>
      </c>
      <c r="L3910" s="16">
        <v>0</v>
      </c>
      <c r="M3910" s="16">
        <v>0</v>
      </c>
      <c r="N3910" s="24">
        <v>0</v>
      </c>
    </row>
    <row r="3911" spans="5:14" x14ac:dyDescent="0.3">
      <c r="E3911" s="3" t="s">
        <v>1875</v>
      </c>
      <c r="F3911" s="4"/>
      <c r="G3911" s="5">
        <v>5</v>
      </c>
      <c r="H3911" s="27">
        <v>20</v>
      </c>
      <c r="I3911" s="14">
        <v>60</v>
      </c>
      <c r="J3911" s="14">
        <v>20</v>
      </c>
      <c r="K3911" s="16">
        <v>0</v>
      </c>
      <c r="L3911" s="16">
        <v>0</v>
      </c>
      <c r="M3911" s="16">
        <v>0</v>
      </c>
      <c r="N3911" s="24">
        <v>0</v>
      </c>
    </row>
    <row r="3912" spans="5:14" ht="37.5" x14ac:dyDescent="0.3">
      <c r="E3912" s="3" t="s">
        <v>1876</v>
      </c>
      <c r="F3912" s="4"/>
      <c r="G3912" s="5">
        <v>0</v>
      </c>
      <c r="H3912" s="30">
        <v>0</v>
      </c>
      <c r="I3912" s="16">
        <v>0</v>
      </c>
      <c r="J3912" s="16">
        <v>0</v>
      </c>
      <c r="K3912" s="16">
        <v>0</v>
      </c>
      <c r="L3912" s="16">
        <v>0</v>
      </c>
      <c r="M3912" s="16">
        <v>0</v>
      </c>
      <c r="N3912" s="24">
        <v>0</v>
      </c>
    </row>
    <row r="3913" spans="5:14" ht="25" x14ac:dyDescent="0.3">
      <c r="E3913" s="3" t="s">
        <v>1877</v>
      </c>
      <c r="F3913" s="4"/>
      <c r="G3913" s="5">
        <v>6</v>
      </c>
      <c r="H3913" s="27">
        <v>16.666666666666998</v>
      </c>
      <c r="I3913" s="14">
        <v>16.666666666666998</v>
      </c>
      <c r="J3913" s="14">
        <v>16.666666666666998</v>
      </c>
      <c r="K3913" s="14">
        <v>50</v>
      </c>
      <c r="L3913" s="16">
        <v>0</v>
      </c>
      <c r="M3913" s="16">
        <v>0</v>
      </c>
      <c r="N3913" s="24">
        <v>0</v>
      </c>
    </row>
    <row r="3914" spans="5:14" ht="25" x14ac:dyDescent="0.3">
      <c r="E3914" s="3" t="s">
        <v>1878</v>
      </c>
      <c r="F3914" s="4"/>
      <c r="G3914" s="5">
        <v>5</v>
      </c>
      <c r="H3914" s="30">
        <v>0</v>
      </c>
      <c r="I3914" s="14">
        <v>40</v>
      </c>
      <c r="J3914" s="14">
        <v>20</v>
      </c>
      <c r="K3914" s="14">
        <v>40</v>
      </c>
      <c r="L3914" s="16">
        <v>0</v>
      </c>
      <c r="M3914" s="16">
        <v>0</v>
      </c>
      <c r="N3914" s="24">
        <v>0</v>
      </c>
    </row>
    <row r="3915" spans="5:14" ht="37.5" x14ac:dyDescent="0.3">
      <c r="E3915" s="3" t="s">
        <v>1879</v>
      </c>
      <c r="F3915" s="4"/>
      <c r="G3915" s="5">
        <v>3</v>
      </c>
      <c r="H3915" s="27">
        <v>33.333333333333002</v>
      </c>
      <c r="I3915" s="14">
        <v>33.333333333333002</v>
      </c>
      <c r="J3915" s="16">
        <v>0</v>
      </c>
      <c r="K3915" s="14">
        <v>33.333333333333002</v>
      </c>
      <c r="L3915" s="16">
        <v>0</v>
      </c>
      <c r="M3915" s="16">
        <v>0</v>
      </c>
      <c r="N3915" s="24">
        <v>0</v>
      </c>
    </row>
    <row r="3916" spans="5:14" ht="25" x14ac:dyDescent="0.3">
      <c r="E3916" s="3" t="s">
        <v>1880</v>
      </c>
      <c r="F3916" s="4"/>
      <c r="G3916" s="5">
        <v>1</v>
      </c>
      <c r="H3916" s="30">
        <v>0</v>
      </c>
      <c r="I3916" s="16">
        <v>0</v>
      </c>
      <c r="J3916" s="16">
        <v>0</v>
      </c>
      <c r="K3916" s="14">
        <v>100</v>
      </c>
      <c r="L3916" s="16">
        <v>0</v>
      </c>
      <c r="M3916" s="16">
        <v>0</v>
      </c>
      <c r="N3916" s="24">
        <v>0</v>
      </c>
    </row>
    <row r="3917" spans="5:14" ht="25" x14ac:dyDescent="0.3">
      <c r="E3917" s="3" t="s">
        <v>1881</v>
      </c>
      <c r="F3917" s="4"/>
      <c r="G3917" s="5">
        <v>0</v>
      </c>
      <c r="H3917" s="30">
        <v>0</v>
      </c>
      <c r="I3917" s="16">
        <v>0</v>
      </c>
      <c r="J3917" s="16">
        <v>0</v>
      </c>
      <c r="K3917" s="16">
        <v>0</v>
      </c>
      <c r="L3917" s="16">
        <v>0</v>
      </c>
      <c r="M3917" s="16">
        <v>0</v>
      </c>
      <c r="N3917" s="24">
        <v>0</v>
      </c>
    </row>
    <row r="3918" spans="5:14" ht="62.5" x14ac:dyDescent="0.3">
      <c r="E3918" s="3" t="s">
        <v>1882</v>
      </c>
      <c r="F3918" s="4"/>
      <c r="G3918" s="5">
        <v>0</v>
      </c>
      <c r="H3918" s="30">
        <v>0</v>
      </c>
      <c r="I3918" s="16">
        <v>0</v>
      </c>
      <c r="J3918" s="16">
        <v>0</v>
      </c>
      <c r="K3918" s="16">
        <v>0</v>
      </c>
      <c r="L3918" s="16">
        <v>0</v>
      </c>
      <c r="M3918" s="16">
        <v>0</v>
      </c>
      <c r="N3918" s="24">
        <v>0</v>
      </c>
    </row>
    <row r="3919" spans="5:14" ht="62.5" x14ac:dyDescent="0.3">
      <c r="E3919" s="3" t="s">
        <v>1883</v>
      </c>
      <c r="F3919" s="4"/>
      <c r="G3919" s="5">
        <v>0</v>
      </c>
      <c r="H3919" s="30">
        <v>0</v>
      </c>
      <c r="I3919" s="16">
        <v>0</v>
      </c>
      <c r="J3919" s="16">
        <v>0</v>
      </c>
      <c r="K3919" s="16">
        <v>0</v>
      </c>
      <c r="L3919" s="16">
        <v>0</v>
      </c>
      <c r="M3919" s="16">
        <v>0</v>
      </c>
      <c r="N3919" s="24">
        <v>0</v>
      </c>
    </row>
    <row r="3920" spans="5:14" x14ac:dyDescent="0.3">
      <c r="E3920" s="3" t="s">
        <v>1884</v>
      </c>
      <c r="F3920" s="4"/>
      <c r="G3920" s="5">
        <v>2</v>
      </c>
      <c r="H3920" s="27">
        <v>50</v>
      </c>
      <c r="I3920" s="14">
        <v>50</v>
      </c>
      <c r="J3920" s="16">
        <v>0</v>
      </c>
      <c r="K3920" s="16">
        <v>0</v>
      </c>
      <c r="L3920" s="16">
        <v>0</v>
      </c>
      <c r="M3920" s="16">
        <v>0</v>
      </c>
      <c r="N3920" s="24">
        <v>0</v>
      </c>
    </row>
    <row r="3921" spans="5:14" ht="37.5" x14ac:dyDescent="0.3">
      <c r="E3921" s="3" t="s">
        <v>1885</v>
      </c>
      <c r="F3921" s="4"/>
      <c r="G3921" s="5">
        <v>0</v>
      </c>
      <c r="H3921" s="30">
        <v>0</v>
      </c>
      <c r="I3921" s="16">
        <v>0</v>
      </c>
      <c r="J3921" s="16">
        <v>0</v>
      </c>
      <c r="K3921" s="16">
        <v>0</v>
      </c>
      <c r="L3921" s="16">
        <v>0</v>
      </c>
      <c r="M3921" s="16">
        <v>0</v>
      </c>
      <c r="N3921" s="24">
        <v>0</v>
      </c>
    </row>
    <row r="3922" spans="5:14" ht="25" x14ac:dyDescent="0.3">
      <c r="E3922" s="3" t="s">
        <v>1886</v>
      </c>
      <c r="F3922" s="4"/>
      <c r="G3922" s="5">
        <v>28</v>
      </c>
      <c r="H3922" s="27">
        <v>10.714285714286</v>
      </c>
      <c r="I3922" s="14">
        <v>28.571428571428999</v>
      </c>
      <c r="J3922" s="14">
        <v>42.857142857143003</v>
      </c>
      <c r="K3922" s="14">
        <v>14.285714285714</v>
      </c>
      <c r="L3922" s="14">
        <v>3.5714285714290002</v>
      </c>
      <c r="M3922" s="16">
        <v>0</v>
      </c>
      <c r="N3922" s="24">
        <v>0</v>
      </c>
    </row>
    <row r="3923" spans="5:14" ht="25" x14ac:dyDescent="0.3">
      <c r="E3923" s="3" t="s">
        <v>1887</v>
      </c>
      <c r="F3923" s="4"/>
      <c r="G3923" s="5">
        <v>33</v>
      </c>
      <c r="H3923" s="27">
        <v>15.151515151515</v>
      </c>
      <c r="I3923" s="14">
        <v>24.242424242424001</v>
      </c>
      <c r="J3923" s="14">
        <v>36.363636363635997</v>
      </c>
      <c r="K3923" s="14">
        <v>9.0909090909089993</v>
      </c>
      <c r="L3923" s="14">
        <v>12.121212121212</v>
      </c>
      <c r="M3923" s="14">
        <v>3.0303030303030001</v>
      </c>
      <c r="N3923" s="24">
        <v>0</v>
      </c>
    </row>
    <row r="3924" spans="5:14" ht="37.5" x14ac:dyDescent="0.3">
      <c r="E3924" s="3" t="s">
        <v>1888</v>
      </c>
      <c r="F3924" s="4"/>
      <c r="G3924" s="5">
        <v>10</v>
      </c>
      <c r="H3924" s="27">
        <v>20</v>
      </c>
      <c r="I3924" s="14">
        <v>20</v>
      </c>
      <c r="J3924" s="14">
        <v>40</v>
      </c>
      <c r="K3924" s="14">
        <v>10</v>
      </c>
      <c r="L3924" s="14">
        <v>10</v>
      </c>
      <c r="M3924" s="16">
        <v>0</v>
      </c>
      <c r="N3924" s="24">
        <v>0</v>
      </c>
    </row>
    <row r="3925" spans="5:14" ht="25" x14ac:dyDescent="0.3">
      <c r="E3925" s="3" t="s">
        <v>1889</v>
      </c>
      <c r="F3925" s="4"/>
      <c r="G3925" s="5">
        <v>1</v>
      </c>
      <c r="H3925" s="30">
        <v>0</v>
      </c>
      <c r="I3925" s="14">
        <v>100</v>
      </c>
      <c r="J3925" s="16">
        <v>0</v>
      </c>
      <c r="K3925" s="16">
        <v>0</v>
      </c>
      <c r="L3925" s="16">
        <v>0</v>
      </c>
      <c r="M3925" s="16">
        <v>0</v>
      </c>
      <c r="N3925" s="24">
        <v>0</v>
      </c>
    </row>
    <row r="3926" spans="5:14" ht="25" x14ac:dyDescent="0.3">
      <c r="E3926" s="3" t="s">
        <v>1890</v>
      </c>
      <c r="F3926" s="4"/>
      <c r="G3926" s="5">
        <v>0</v>
      </c>
      <c r="H3926" s="30">
        <v>0</v>
      </c>
      <c r="I3926" s="16">
        <v>0</v>
      </c>
      <c r="J3926" s="16">
        <v>0</v>
      </c>
      <c r="K3926" s="16">
        <v>0</v>
      </c>
      <c r="L3926" s="16">
        <v>0</v>
      </c>
      <c r="M3926" s="16">
        <v>0</v>
      </c>
      <c r="N3926" s="24">
        <v>0</v>
      </c>
    </row>
    <row r="3927" spans="5:14" ht="62.5" x14ac:dyDescent="0.3">
      <c r="E3927" s="3" t="s">
        <v>1891</v>
      </c>
      <c r="F3927" s="4"/>
      <c r="G3927" s="5">
        <v>0</v>
      </c>
      <c r="H3927" s="30">
        <v>0</v>
      </c>
      <c r="I3927" s="16">
        <v>0</v>
      </c>
      <c r="J3927" s="16">
        <v>0</v>
      </c>
      <c r="K3927" s="16">
        <v>0</v>
      </c>
      <c r="L3927" s="16">
        <v>0</v>
      </c>
      <c r="M3927" s="16">
        <v>0</v>
      </c>
      <c r="N3927" s="24">
        <v>0</v>
      </c>
    </row>
    <row r="3928" spans="5:14" ht="62.5" x14ac:dyDescent="0.3">
      <c r="E3928" s="3" t="s">
        <v>1892</v>
      </c>
      <c r="F3928" s="4"/>
      <c r="G3928" s="5">
        <v>0</v>
      </c>
      <c r="H3928" s="30">
        <v>0</v>
      </c>
      <c r="I3928" s="16">
        <v>0</v>
      </c>
      <c r="J3928" s="16">
        <v>0</v>
      </c>
      <c r="K3928" s="16">
        <v>0</v>
      </c>
      <c r="L3928" s="16">
        <v>0</v>
      </c>
      <c r="M3928" s="16">
        <v>0</v>
      </c>
      <c r="N3928" s="24">
        <v>0</v>
      </c>
    </row>
    <row r="3929" spans="5:14" x14ac:dyDescent="0.3">
      <c r="E3929" s="3" t="s">
        <v>1893</v>
      </c>
      <c r="F3929" s="4"/>
      <c r="G3929" s="5">
        <v>2</v>
      </c>
      <c r="H3929" s="30">
        <v>0</v>
      </c>
      <c r="I3929" s="14">
        <v>50</v>
      </c>
      <c r="J3929" s="14">
        <v>50</v>
      </c>
      <c r="K3929" s="16">
        <v>0</v>
      </c>
      <c r="L3929" s="16">
        <v>0</v>
      </c>
      <c r="M3929" s="16">
        <v>0</v>
      </c>
      <c r="N3929" s="24">
        <v>0</v>
      </c>
    </row>
    <row r="3930" spans="5:14" ht="37.5" x14ac:dyDescent="0.3">
      <c r="E3930" s="3" t="s">
        <v>1894</v>
      </c>
      <c r="F3930" s="4"/>
      <c r="G3930" s="5">
        <v>0</v>
      </c>
      <c r="H3930" s="30">
        <v>0</v>
      </c>
      <c r="I3930" s="16">
        <v>0</v>
      </c>
      <c r="J3930" s="16">
        <v>0</v>
      </c>
      <c r="K3930" s="16">
        <v>0</v>
      </c>
      <c r="L3930" s="16">
        <v>0</v>
      </c>
      <c r="M3930" s="16">
        <v>0</v>
      </c>
      <c r="N3930" s="24">
        <v>0</v>
      </c>
    </row>
    <row r="3931" spans="5:14" ht="25" x14ac:dyDescent="0.3">
      <c r="E3931" s="3" t="s">
        <v>1895</v>
      </c>
      <c r="F3931" s="4"/>
      <c r="G3931" s="5">
        <v>45</v>
      </c>
      <c r="H3931" s="27">
        <v>13.333333333333</v>
      </c>
      <c r="I3931" s="14">
        <v>17.777777777777999</v>
      </c>
      <c r="J3931" s="14">
        <v>26.666666666666998</v>
      </c>
      <c r="K3931" s="14">
        <v>22.222222222222001</v>
      </c>
      <c r="L3931" s="14">
        <v>17.777777777777999</v>
      </c>
      <c r="M3931" s="14">
        <v>2.2222222222219998</v>
      </c>
      <c r="N3931" s="24">
        <v>0</v>
      </c>
    </row>
    <row r="3932" spans="5:14" ht="25" x14ac:dyDescent="0.3">
      <c r="E3932" s="3" t="s">
        <v>1896</v>
      </c>
      <c r="F3932" s="4"/>
      <c r="G3932" s="5">
        <v>40</v>
      </c>
      <c r="H3932" s="27">
        <v>12.5</v>
      </c>
      <c r="I3932" s="14">
        <v>25</v>
      </c>
      <c r="J3932" s="14">
        <v>30</v>
      </c>
      <c r="K3932" s="14">
        <v>17.5</v>
      </c>
      <c r="L3932" s="14">
        <v>12.5</v>
      </c>
      <c r="M3932" s="14">
        <v>2.5</v>
      </c>
      <c r="N3932" s="24">
        <v>0</v>
      </c>
    </row>
    <row r="3933" spans="5:14" ht="37.5" x14ac:dyDescent="0.3">
      <c r="E3933" s="3" t="s">
        <v>1897</v>
      </c>
      <c r="F3933" s="4"/>
      <c r="G3933" s="5">
        <v>15</v>
      </c>
      <c r="H3933" s="30">
        <v>0</v>
      </c>
      <c r="I3933" s="14">
        <v>20</v>
      </c>
      <c r="J3933" s="14">
        <v>33.333333333333002</v>
      </c>
      <c r="K3933" s="14">
        <v>33.333333333333002</v>
      </c>
      <c r="L3933" s="14">
        <v>6.666666666667</v>
      </c>
      <c r="M3933" s="14">
        <v>6.666666666667</v>
      </c>
      <c r="N3933" s="24">
        <v>0</v>
      </c>
    </row>
    <row r="3934" spans="5:14" ht="25" x14ac:dyDescent="0.3">
      <c r="E3934" s="3" t="s">
        <v>1898</v>
      </c>
      <c r="F3934" s="4"/>
      <c r="G3934" s="5">
        <v>6</v>
      </c>
      <c r="H3934" s="30">
        <v>0</v>
      </c>
      <c r="I3934" s="14">
        <v>16.666666666666998</v>
      </c>
      <c r="J3934" s="14">
        <v>33.333333333333002</v>
      </c>
      <c r="K3934" s="14">
        <v>50</v>
      </c>
      <c r="L3934" s="16">
        <v>0</v>
      </c>
      <c r="M3934" s="16">
        <v>0</v>
      </c>
      <c r="N3934" s="24">
        <v>0</v>
      </c>
    </row>
    <row r="3935" spans="5:14" ht="25" x14ac:dyDescent="0.3">
      <c r="E3935" s="3" t="s">
        <v>1899</v>
      </c>
      <c r="F3935" s="4"/>
      <c r="G3935" s="5">
        <v>1</v>
      </c>
      <c r="H3935" s="30">
        <v>0</v>
      </c>
      <c r="I3935" s="16">
        <v>0</v>
      </c>
      <c r="J3935" s="16">
        <v>0</v>
      </c>
      <c r="K3935" s="14">
        <v>100</v>
      </c>
      <c r="L3935" s="16">
        <v>0</v>
      </c>
      <c r="M3935" s="16">
        <v>0</v>
      </c>
      <c r="N3935" s="24">
        <v>0</v>
      </c>
    </row>
    <row r="3936" spans="5:14" ht="62.5" x14ac:dyDescent="0.3">
      <c r="E3936" s="3" t="s">
        <v>1900</v>
      </c>
      <c r="F3936" s="4"/>
      <c r="G3936" s="5">
        <v>4</v>
      </c>
      <c r="H3936" s="27">
        <v>25</v>
      </c>
      <c r="I3936" s="16">
        <v>0</v>
      </c>
      <c r="J3936" s="14">
        <v>25</v>
      </c>
      <c r="K3936" s="14">
        <v>50</v>
      </c>
      <c r="L3936" s="16">
        <v>0</v>
      </c>
      <c r="M3936" s="16">
        <v>0</v>
      </c>
      <c r="N3936" s="24">
        <v>0</v>
      </c>
    </row>
    <row r="3937" spans="5:14" ht="62.5" x14ac:dyDescent="0.3">
      <c r="E3937" s="3" t="s">
        <v>1901</v>
      </c>
      <c r="F3937" s="4"/>
      <c r="G3937" s="5">
        <v>2</v>
      </c>
      <c r="H3937" s="30">
        <v>0</v>
      </c>
      <c r="I3937" s="16">
        <v>0</v>
      </c>
      <c r="J3937" s="14">
        <v>50</v>
      </c>
      <c r="K3937" s="14">
        <v>50</v>
      </c>
      <c r="L3937" s="16">
        <v>0</v>
      </c>
      <c r="M3937" s="16">
        <v>0</v>
      </c>
      <c r="N3937" s="24">
        <v>0</v>
      </c>
    </row>
    <row r="3938" spans="5:14" x14ac:dyDescent="0.3">
      <c r="E3938" s="3" t="s">
        <v>1902</v>
      </c>
      <c r="F3938" s="4"/>
      <c r="G3938" s="5">
        <v>2</v>
      </c>
      <c r="H3938" s="30">
        <v>0</v>
      </c>
      <c r="I3938" s="16">
        <v>0</v>
      </c>
      <c r="J3938" s="16">
        <v>0</v>
      </c>
      <c r="K3938" s="14">
        <v>50</v>
      </c>
      <c r="L3938" s="14">
        <v>50</v>
      </c>
      <c r="M3938" s="16">
        <v>0</v>
      </c>
      <c r="N3938" s="24">
        <v>0</v>
      </c>
    </row>
    <row r="3939" spans="5:14" ht="37.5" x14ac:dyDescent="0.3">
      <c r="E3939" s="3" t="s">
        <v>1903</v>
      </c>
      <c r="F3939" s="4"/>
      <c r="G3939" s="5">
        <v>0</v>
      </c>
      <c r="H3939" s="30">
        <v>0</v>
      </c>
      <c r="I3939" s="16">
        <v>0</v>
      </c>
      <c r="J3939" s="16">
        <v>0</v>
      </c>
      <c r="K3939" s="16">
        <v>0</v>
      </c>
      <c r="L3939" s="16">
        <v>0</v>
      </c>
      <c r="M3939" s="16">
        <v>0</v>
      </c>
      <c r="N3939" s="24">
        <v>0</v>
      </c>
    </row>
    <row r="3940" spans="5:14" ht="25" x14ac:dyDescent="0.3">
      <c r="E3940" s="3" t="s">
        <v>1904</v>
      </c>
      <c r="F3940" s="4"/>
      <c r="G3940" s="5">
        <v>78</v>
      </c>
      <c r="H3940" s="27">
        <v>16.666666666666998</v>
      </c>
      <c r="I3940" s="14">
        <v>25.641025641026001</v>
      </c>
      <c r="J3940" s="14">
        <v>32.051282051282001</v>
      </c>
      <c r="K3940" s="14">
        <v>3.8461538461539999</v>
      </c>
      <c r="L3940" s="14">
        <v>12.820512820513001</v>
      </c>
      <c r="M3940" s="14">
        <v>6.4102564102560002</v>
      </c>
      <c r="N3940" s="23">
        <v>2.564102564103</v>
      </c>
    </row>
    <row r="3941" spans="5:14" ht="25" x14ac:dyDescent="0.3">
      <c r="E3941" s="3" t="s">
        <v>1905</v>
      </c>
      <c r="F3941" s="4"/>
      <c r="G3941" s="5">
        <v>72</v>
      </c>
      <c r="H3941" s="27">
        <v>15.277777777778001</v>
      </c>
      <c r="I3941" s="14">
        <v>31.944444444443999</v>
      </c>
      <c r="J3941" s="14">
        <v>29.166666666666998</v>
      </c>
      <c r="K3941" s="14">
        <v>6.9444444444439997</v>
      </c>
      <c r="L3941" s="14">
        <v>11.111111111111001</v>
      </c>
      <c r="M3941" s="14">
        <v>2.7777777777780002</v>
      </c>
      <c r="N3941" s="23">
        <v>2.7777777777780002</v>
      </c>
    </row>
    <row r="3942" spans="5:14" ht="37.5" x14ac:dyDescent="0.3">
      <c r="E3942" s="3" t="s">
        <v>1906</v>
      </c>
      <c r="F3942" s="4"/>
      <c r="G3942" s="5">
        <v>27</v>
      </c>
      <c r="H3942" s="27">
        <v>14.814814814815</v>
      </c>
      <c r="I3942" s="14">
        <v>29.629629629629999</v>
      </c>
      <c r="J3942" s="14">
        <v>40.740740740741003</v>
      </c>
      <c r="K3942" s="14">
        <v>7.4074074074069998</v>
      </c>
      <c r="L3942" s="14">
        <v>3.7037037037039999</v>
      </c>
      <c r="M3942" s="16">
        <v>0</v>
      </c>
      <c r="N3942" s="23">
        <v>3.7037037037039999</v>
      </c>
    </row>
    <row r="3943" spans="5:14" ht="25" x14ac:dyDescent="0.3">
      <c r="E3943" s="3" t="s">
        <v>1907</v>
      </c>
      <c r="F3943" s="4"/>
      <c r="G3943" s="5">
        <v>13</v>
      </c>
      <c r="H3943" s="27">
        <v>15.384615384615</v>
      </c>
      <c r="I3943" s="14">
        <v>38.461538461537998</v>
      </c>
      <c r="J3943" s="14">
        <v>23.076923076922998</v>
      </c>
      <c r="K3943" s="16">
        <v>0</v>
      </c>
      <c r="L3943" s="14">
        <v>15.384615384615</v>
      </c>
      <c r="M3943" s="16">
        <v>0</v>
      </c>
      <c r="N3943" s="23">
        <v>7.6923076923079998</v>
      </c>
    </row>
    <row r="3944" spans="5:14" ht="25" x14ac:dyDescent="0.3">
      <c r="E3944" s="3" t="s">
        <v>1908</v>
      </c>
      <c r="F3944" s="4"/>
      <c r="G3944" s="5">
        <v>4</v>
      </c>
      <c r="H3944" s="27">
        <v>25</v>
      </c>
      <c r="I3944" s="14">
        <v>25</v>
      </c>
      <c r="J3944" s="14">
        <v>25</v>
      </c>
      <c r="K3944" s="16">
        <v>0</v>
      </c>
      <c r="L3944" s="14">
        <v>25</v>
      </c>
      <c r="M3944" s="16">
        <v>0</v>
      </c>
      <c r="N3944" s="24">
        <v>0</v>
      </c>
    </row>
    <row r="3945" spans="5:14" ht="62.5" x14ac:dyDescent="0.3">
      <c r="E3945" s="3" t="s">
        <v>1909</v>
      </c>
      <c r="F3945" s="4"/>
      <c r="G3945" s="5">
        <v>3</v>
      </c>
      <c r="H3945" s="30">
        <v>0</v>
      </c>
      <c r="I3945" s="14">
        <v>33.333333333333002</v>
      </c>
      <c r="J3945" s="14">
        <v>33.333333333333002</v>
      </c>
      <c r="K3945" s="16">
        <v>0</v>
      </c>
      <c r="L3945" s="14">
        <v>33.333333333333002</v>
      </c>
      <c r="M3945" s="16">
        <v>0</v>
      </c>
      <c r="N3945" s="24">
        <v>0</v>
      </c>
    </row>
    <row r="3946" spans="5:14" ht="62.5" x14ac:dyDescent="0.3">
      <c r="E3946" s="3" t="s">
        <v>1910</v>
      </c>
      <c r="F3946" s="4"/>
      <c r="G3946" s="5">
        <v>3</v>
      </c>
      <c r="H3946" s="30">
        <v>0</v>
      </c>
      <c r="I3946" s="14">
        <v>33.333333333333002</v>
      </c>
      <c r="J3946" s="14">
        <v>33.333333333333002</v>
      </c>
      <c r="K3946" s="16">
        <v>0</v>
      </c>
      <c r="L3946" s="14">
        <v>33.333333333333002</v>
      </c>
      <c r="M3946" s="16">
        <v>0</v>
      </c>
      <c r="N3946" s="24">
        <v>0</v>
      </c>
    </row>
    <row r="3947" spans="5:14" x14ac:dyDescent="0.3">
      <c r="E3947" s="3" t="s">
        <v>1911</v>
      </c>
      <c r="F3947" s="4"/>
      <c r="G3947" s="5">
        <v>7</v>
      </c>
      <c r="H3947" s="27">
        <v>14.285714285714</v>
      </c>
      <c r="I3947" s="14">
        <v>28.571428571428999</v>
      </c>
      <c r="J3947" s="14">
        <v>28.571428571428999</v>
      </c>
      <c r="K3947" s="14">
        <v>14.285714285714</v>
      </c>
      <c r="L3947" s="16">
        <v>0</v>
      </c>
      <c r="M3947" s="16">
        <v>0</v>
      </c>
      <c r="N3947" s="23">
        <v>14.285714285714</v>
      </c>
    </row>
    <row r="3948" spans="5:14" ht="37.5" x14ac:dyDescent="0.3">
      <c r="E3948" s="3" t="s">
        <v>1912</v>
      </c>
      <c r="F3948" s="4"/>
      <c r="G3948" s="5">
        <v>1</v>
      </c>
      <c r="H3948" s="30">
        <v>0</v>
      </c>
      <c r="I3948" s="16">
        <v>0</v>
      </c>
      <c r="J3948" s="16">
        <v>0</v>
      </c>
      <c r="K3948" s="16">
        <v>0</v>
      </c>
      <c r="L3948" s="14">
        <v>100</v>
      </c>
      <c r="M3948" s="16">
        <v>0</v>
      </c>
      <c r="N3948" s="24">
        <v>0</v>
      </c>
    </row>
    <row r="3949" spans="5:14" ht="25" x14ac:dyDescent="0.3">
      <c r="E3949" s="3" t="s">
        <v>1913</v>
      </c>
      <c r="F3949" s="4"/>
      <c r="G3949" s="5">
        <v>52</v>
      </c>
      <c r="H3949" s="27">
        <v>13.461538461538</v>
      </c>
      <c r="I3949" s="14">
        <v>36.538461538462002</v>
      </c>
      <c r="J3949" s="14">
        <v>25</v>
      </c>
      <c r="K3949" s="14">
        <v>5.7692307692310001</v>
      </c>
      <c r="L3949" s="14">
        <v>7.6923076923079998</v>
      </c>
      <c r="M3949" s="14">
        <v>9.6153846153850004</v>
      </c>
      <c r="N3949" s="23">
        <v>1.923076923077</v>
      </c>
    </row>
    <row r="3950" spans="5:14" ht="25" x14ac:dyDescent="0.3">
      <c r="E3950" s="3" t="s">
        <v>1914</v>
      </c>
      <c r="F3950" s="4"/>
      <c r="G3950" s="5">
        <v>45</v>
      </c>
      <c r="H3950" s="27">
        <v>8.8888888888889994</v>
      </c>
      <c r="I3950" s="14">
        <v>44.444444444444002</v>
      </c>
      <c r="J3950" s="14">
        <v>22.222222222222001</v>
      </c>
      <c r="K3950" s="14">
        <v>8.8888888888889994</v>
      </c>
      <c r="L3950" s="14">
        <v>4.4444444444439997</v>
      </c>
      <c r="M3950" s="14">
        <v>8.8888888888889994</v>
      </c>
      <c r="N3950" s="23">
        <v>2.2222222222219998</v>
      </c>
    </row>
    <row r="3951" spans="5:14" ht="37.5" x14ac:dyDescent="0.3">
      <c r="E3951" s="3" t="s">
        <v>1915</v>
      </c>
      <c r="F3951" s="4"/>
      <c r="G3951" s="5">
        <v>9</v>
      </c>
      <c r="H3951" s="30">
        <v>0</v>
      </c>
      <c r="I3951" s="14">
        <v>33.333333333333002</v>
      </c>
      <c r="J3951" s="14">
        <v>33.333333333333002</v>
      </c>
      <c r="K3951" s="14">
        <v>11.111111111111001</v>
      </c>
      <c r="L3951" s="16">
        <v>0</v>
      </c>
      <c r="M3951" s="14">
        <v>22.222222222222001</v>
      </c>
      <c r="N3951" s="24">
        <v>0</v>
      </c>
    </row>
    <row r="3952" spans="5:14" ht="25" x14ac:dyDescent="0.3">
      <c r="E3952" s="3" t="s">
        <v>1916</v>
      </c>
      <c r="F3952" s="4"/>
      <c r="G3952" s="5">
        <v>8</v>
      </c>
      <c r="H3952" s="27">
        <v>12.5</v>
      </c>
      <c r="I3952" s="14">
        <v>25</v>
      </c>
      <c r="J3952" s="14">
        <v>12.5</v>
      </c>
      <c r="K3952" s="14">
        <v>12.5</v>
      </c>
      <c r="L3952" s="16">
        <v>0</v>
      </c>
      <c r="M3952" s="14">
        <v>25</v>
      </c>
      <c r="N3952" s="23">
        <v>12.5</v>
      </c>
    </row>
    <row r="3953" spans="5:14" ht="25" x14ac:dyDescent="0.3">
      <c r="E3953" s="3" t="s">
        <v>1917</v>
      </c>
      <c r="F3953" s="4"/>
      <c r="G3953" s="5">
        <v>1</v>
      </c>
      <c r="H3953" s="30">
        <v>0</v>
      </c>
      <c r="I3953" s="16">
        <v>0</v>
      </c>
      <c r="J3953" s="16">
        <v>0</v>
      </c>
      <c r="K3953" s="14">
        <v>100</v>
      </c>
      <c r="L3953" s="16">
        <v>0</v>
      </c>
      <c r="M3953" s="16">
        <v>0</v>
      </c>
      <c r="N3953" s="24">
        <v>0</v>
      </c>
    </row>
    <row r="3954" spans="5:14" ht="62.5" x14ac:dyDescent="0.3">
      <c r="E3954" s="3" t="s">
        <v>1918</v>
      </c>
      <c r="F3954" s="4"/>
      <c r="G3954" s="5">
        <v>2</v>
      </c>
      <c r="H3954" s="30">
        <v>0</v>
      </c>
      <c r="I3954" s="14">
        <v>100</v>
      </c>
      <c r="J3954" s="16">
        <v>0</v>
      </c>
      <c r="K3954" s="16">
        <v>0</v>
      </c>
      <c r="L3954" s="16">
        <v>0</v>
      </c>
      <c r="M3954" s="16">
        <v>0</v>
      </c>
      <c r="N3954" s="24">
        <v>0</v>
      </c>
    </row>
    <row r="3955" spans="5:14" ht="62.5" x14ac:dyDescent="0.3">
      <c r="E3955" s="3" t="s">
        <v>1919</v>
      </c>
      <c r="F3955" s="4"/>
      <c r="G3955" s="5">
        <v>0</v>
      </c>
      <c r="H3955" s="30">
        <v>0</v>
      </c>
      <c r="I3955" s="16">
        <v>0</v>
      </c>
      <c r="J3955" s="16">
        <v>0</v>
      </c>
      <c r="K3955" s="16">
        <v>0</v>
      </c>
      <c r="L3955" s="16">
        <v>0</v>
      </c>
      <c r="M3955" s="16">
        <v>0</v>
      </c>
      <c r="N3955" s="24">
        <v>0</v>
      </c>
    </row>
    <row r="3956" spans="5:14" x14ac:dyDescent="0.3">
      <c r="E3956" s="3" t="s">
        <v>1920</v>
      </c>
      <c r="F3956" s="4"/>
      <c r="G3956" s="5">
        <v>3</v>
      </c>
      <c r="H3956" s="30">
        <v>0</v>
      </c>
      <c r="I3956" s="14">
        <v>33.333333333333002</v>
      </c>
      <c r="J3956" s="16">
        <v>0</v>
      </c>
      <c r="K3956" s="14">
        <v>33.333333333333002</v>
      </c>
      <c r="L3956" s="14">
        <v>33.333333333333002</v>
      </c>
      <c r="M3956" s="16">
        <v>0</v>
      </c>
      <c r="N3956" s="24">
        <v>0</v>
      </c>
    </row>
    <row r="3957" spans="5:14" ht="37.5" x14ac:dyDescent="0.3">
      <c r="E3957" s="3" t="s">
        <v>1921</v>
      </c>
      <c r="F3957" s="4"/>
      <c r="G3957" s="5">
        <v>0</v>
      </c>
      <c r="H3957" s="30">
        <v>0</v>
      </c>
      <c r="I3957" s="16">
        <v>0</v>
      </c>
      <c r="J3957" s="16">
        <v>0</v>
      </c>
      <c r="K3957" s="16">
        <v>0</v>
      </c>
      <c r="L3957" s="16">
        <v>0</v>
      </c>
      <c r="M3957" s="16">
        <v>0</v>
      </c>
      <c r="N3957" s="24">
        <v>0</v>
      </c>
    </row>
    <row r="3958" spans="5:14" ht="25" x14ac:dyDescent="0.3">
      <c r="E3958" s="3" t="s">
        <v>1922</v>
      </c>
      <c r="F3958" s="4"/>
      <c r="G3958" s="5">
        <v>11</v>
      </c>
      <c r="H3958" s="27">
        <v>27.272727272727</v>
      </c>
      <c r="I3958" s="14">
        <v>9.0909090909089993</v>
      </c>
      <c r="J3958" s="14">
        <v>54.545454545455001</v>
      </c>
      <c r="K3958" s="14">
        <v>9.0909090909089993</v>
      </c>
      <c r="L3958" s="16">
        <v>0</v>
      </c>
      <c r="M3958" s="16">
        <v>0</v>
      </c>
      <c r="N3958" s="24">
        <v>0</v>
      </c>
    </row>
    <row r="3959" spans="5:14" ht="25" x14ac:dyDescent="0.3">
      <c r="E3959" s="3" t="s">
        <v>1923</v>
      </c>
      <c r="F3959" s="4"/>
      <c r="G3959" s="5">
        <v>10</v>
      </c>
      <c r="H3959" s="27">
        <v>20</v>
      </c>
      <c r="I3959" s="14">
        <v>10</v>
      </c>
      <c r="J3959" s="14">
        <v>60</v>
      </c>
      <c r="K3959" s="14">
        <v>10</v>
      </c>
      <c r="L3959" s="16">
        <v>0</v>
      </c>
      <c r="M3959" s="16">
        <v>0</v>
      </c>
      <c r="N3959" s="24">
        <v>0</v>
      </c>
    </row>
    <row r="3960" spans="5:14" ht="37.5" x14ac:dyDescent="0.3">
      <c r="E3960" s="3" t="s">
        <v>1924</v>
      </c>
      <c r="F3960" s="4"/>
      <c r="G3960" s="5">
        <v>3</v>
      </c>
      <c r="H3960" s="30">
        <v>0</v>
      </c>
      <c r="I3960" s="14">
        <v>33.333333333333002</v>
      </c>
      <c r="J3960" s="14">
        <v>66.666666666666998</v>
      </c>
      <c r="K3960" s="16">
        <v>0</v>
      </c>
      <c r="L3960" s="16">
        <v>0</v>
      </c>
      <c r="M3960" s="16">
        <v>0</v>
      </c>
      <c r="N3960" s="24">
        <v>0</v>
      </c>
    </row>
    <row r="3961" spans="5:14" ht="25" x14ac:dyDescent="0.3">
      <c r="E3961" s="3" t="s">
        <v>1925</v>
      </c>
      <c r="F3961" s="4"/>
      <c r="G3961" s="5">
        <v>4</v>
      </c>
      <c r="H3961" s="27">
        <v>25</v>
      </c>
      <c r="I3961" s="14">
        <v>25</v>
      </c>
      <c r="J3961" s="14">
        <v>50</v>
      </c>
      <c r="K3961" s="16">
        <v>0</v>
      </c>
      <c r="L3961" s="16">
        <v>0</v>
      </c>
      <c r="M3961" s="16">
        <v>0</v>
      </c>
      <c r="N3961" s="24">
        <v>0</v>
      </c>
    </row>
    <row r="3962" spans="5:14" ht="25" x14ac:dyDescent="0.3">
      <c r="E3962" s="3" t="s">
        <v>1926</v>
      </c>
      <c r="F3962" s="4"/>
      <c r="G3962" s="5">
        <v>0</v>
      </c>
      <c r="H3962" s="30">
        <v>0</v>
      </c>
      <c r="I3962" s="16">
        <v>0</v>
      </c>
      <c r="J3962" s="16">
        <v>0</v>
      </c>
      <c r="K3962" s="16">
        <v>0</v>
      </c>
      <c r="L3962" s="16">
        <v>0</v>
      </c>
      <c r="M3962" s="16">
        <v>0</v>
      </c>
      <c r="N3962" s="24">
        <v>0</v>
      </c>
    </row>
    <row r="3963" spans="5:14" ht="62.5" x14ac:dyDescent="0.3">
      <c r="E3963" s="3" t="s">
        <v>1927</v>
      </c>
      <c r="F3963" s="4"/>
      <c r="G3963" s="5">
        <v>1</v>
      </c>
      <c r="H3963" s="30">
        <v>0</v>
      </c>
      <c r="I3963" s="16">
        <v>0</v>
      </c>
      <c r="J3963" s="16">
        <v>0</v>
      </c>
      <c r="K3963" s="14">
        <v>100</v>
      </c>
      <c r="L3963" s="16">
        <v>0</v>
      </c>
      <c r="M3963" s="16">
        <v>0</v>
      </c>
      <c r="N3963" s="24">
        <v>0</v>
      </c>
    </row>
    <row r="3964" spans="5:14" ht="62.5" x14ac:dyDescent="0.3">
      <c r="E3964" s="3" t="s">
        <v>1928</v>
      </c>
      <c r="F3964" s="4"/>
      <c r="G3964" s="5">
        <v>0</v>
      </c>
      <c r="H3964" s="30">
        <v>0</v>
      </c>
      <c r="I3964" s="16">
        <v>0</v>
      </c>
      <c r="J3964" s="16">
        <v>0</v>
      </c>
      <c r="K3964" s="16">
        <v>0</v>
      </c>
      <c r="L3964" s="16">
        <v>0</v>
      </c>
      <c r="M3964" s="16">
        <v>0</v>
      </c>
      <c r="N3964" s="24">
        <v>0</v>
      </c>
    </row>
    <row r="3965" spans="5:14" x14ac:dyDescent="0.3">
      <c r="E3965" s="3" t="s">
        <v>1929</v>
      </c>
      <c r="F3965" s="4"/>
      <c r="G3965" s="5">
        <v>1</v>
      </c>
      <c r="H3965" s="30">
        <v>0</v>
      </c>
      <c r="I3965" s="16">
        <v>0</v>
      </c>
      <c r="J3965" s="14">
        <v>100</v>
      </c>
      <c r="K3965" s="16">
        <v>0</v>
      </c>
      <c r="L3965" s="16">
        <v>0</v>
      </c>
      <c r="M3965" s="16">
        <v>0</v>
      </c>
      <c r="N3965" s="24">
        <v>0</v>
      </c>
    </row>
    <row r="3966" spans="5:14" ht="37.5" x14ac:dyDescent="0.3">
      <c r="E3966" s="3" t="s">
        <v>1930</v>
      </c>
      <c r="F3966" s="4"/>
      <c r="G3966" s="5">
        <v>0</v>
      </c>
      <c r="H3966" s="30">
        <v>0</v>
      </c>
      <c r="I3966" s="16">
        <v>0</v>
      </c>
      <c r="J3966" s="16">
        <v>0</v>
      </c>
      <c r="K3966" s="16">
        <v>0</v>
      </c>
      <c r="L3966" s="16">
        <v>0</v>
      </c>
      <c r="M3966" s="16">
        <v>0</v>
      </c>
      <c r="N3966" s="24">
        <v>0</v>
      </c>
    </row>
    <row r="3967" spans="5:14" ht="25" x14ac:dyDescent="0.3">
      <c r="E3967" s="3" t="s">
        <v>1931</v>
      </c>
      <c r="F3967" s="4"/>
      <c r="G3967" s="5">
        <v>5</v>
      </c>
      <c r="H3967" s="27">
        <v>20</v>
      </c>
      <c r="I3967" s="14">
        <v>60</v>
      </c>
      <c r="J3967" s="16">
        <v>0</v>
      </c>
      <c r="K3967" s="16">
        <v>0</v>
      </c>
      <c r="L3967" s="16">
        <v>0</v>
      </c>
      <c r="M3967" s="14">
        <v>20</v>
      </c>
      <c r="N3967" s="24">
        <v>0</v>
      </c>
    </row>
    <row r="3968" spans="5:14" ht="25" x14ac:dyDescent="0.3">
      <c r="E3968" s="3" t="s">
        <v>1932</v>
      </c>
      <c r="F3968" s="4"/>
      <c r="G3968" s="5">
        <v>4</v>
      </c>
      <c r="H3968" s="27">
        <v>25</v>
      </c>
      <c r="I3968" s="14">
        <v>50</v>
      </c>
      <c r="J3968" s="16">
        <v>0</v>
      </c>
      <c r="K3968" s="16">
        <v>0</v>
      </c>
      <c r="L3968" s="16">
        <v>0</v>
      </c>
      <c r="M3968" s="14">
        <v>25</v>
      </c>
      <c r="N3968" s="24">
        <v>0</v>
      </c>
    </row>
    <row r="3969" spans="5:14" ht="37.5" x14ac:dyDescent="0.3">
      <c r="E3969" s="3" t="s">
        <v>1933</v>
      </c>
      <c r="F3969" s="4"/>
      <c r="G3969" s="5">
        <v>1</v>
      </c>
      <c r="H3969" s="30">
        <v>0</v>
      </c>
      <c r="I3969" s="14">
        <v>100</v>
      </c>
      <c r="J3969" s="16">
        <v>0</v>
      </c>
      <c r="K3969" s="16">
        <v>0</v>
      </c>
      <c r="L3969" s="16">
        <v>0</v>
      </c>
      <c r="M3969" s="16">
        <v>0</v>
      </c>
      <c r="N3969" s="24">
        <v>0</v>
      </c>
    </row>
    <row r="3970" spans="5:14" ht="25" x14ac:dyDescent="0.3">
      <c r="E3970" s="3" t="s">
        <v>1934</v>
      </c>
      <c r="F3970" s="4"/>
      <c r="G3970" s="5">
        <v>2</v>
      </c>
      <c r="H3970" s="27">
        <v>50</v>
      </c>
      <c r="I3970" s="14">
        <v>50</v>
      </c>
      <c r="J3970" s="16">
        <v>0</v>
      </c>
      <c r="K3970" s="16">
        <v>0</v>
      </c>
      <c r="L3970" s="16">
        <v>0</v>
      </c>
      <c r="M3970" s="16">
        <v>0</v>
      </c>
      <c r="N3970" s="24">
        <v>0</v>
      </c>
    </row>
    <row r="3971" spans="5:14" ht="25" x14ac:dyDescent="0.3">
      <c r="E3971" s="3" t="s">
        <v>1935</v>
      </c>
      <c r="F3971" s="4"/>
      <c r="G3971" s="5">
        <v>0</v>
      </c>
      <c r="H3971" s="30">
        <v>0</v>
      </c>
      <c r="I3971" s="16">
        <v>0</v>
      </c>
      <c r="J3971" s="16">
        <v>0</v>
      </c>
      <c r="K3971" s="16">
        <v>0</v>
      </c>
      <c r="L3971" s="16">
        <v>0</v>
      </c>
      <c r="M3971" s="16">
        <v>0</v>
      </c>
      <c r="N3971" s="24">
        <v>0</v>
      </c>
    </row>
    <row r="3972" spans="5:14" ht="62.5" x14ac:dyDescent="0.3">
      <c r="E3972" s="3" t="s">
        <v>1936</v>
      </c>
      <c r="F3972" s="4"/>
      <c r="G3972" s="5">
        <v>0</v>
      </c>
      <c r="H3972" s="30">
        <v>0</v>
      </c>
      <c r="I3972" s="16">
        <v>0</v>
      </c>
      <c r="J3972" s="16">
        <v>0</v>
      </c>
      <c r="K3972" s="16">
        <v>0</v>
      </c>
      <c r="L3972" s="16">
        <v>0</v>
      </c>
      <c r="M3972" s="16">
        <v>0</v>
      </c>
      <c r="N3972" s="24">
        <v>0</v>
      </c>
    </row>
    <row r="3973" spans="5:14" ht="62.5" x14ac:dyDescent="0.3">
      <c r="E3973" s="3" t="s">
        <v>1937</v>
      </c>
      <c r="F3973" s="4"/>
      <c r="G3973" s="5">
        <v>0</v>
      </c>
      <c r="H3973" s="30">
        <v>0</v>
      </c>
      <c r="I3973" s="16">
        <v>0</v>
      </c>
      <c r="J3973" s="16">
        <v>0</v>
      </c>
      <c r="K3973" s="16">
        <v>0</v>
      </c>
      <c r="L3973" s="16">
        <v>0</v>
      </c>
      <c r="M3973" s="16">
        <v>0</v>
      </c>
      <c r="N3973" s="24">
        <v>0</v>
      </c>
    </row>
    <row r="3974" spans="5:14" x14ac:dyDescent="0.3">
      <c r="E3974" s="3" t="s">
        <v>1938</v>
      </c>
      <c r="F3974" s="4"/>
      <c r="G3974" s="5">
        <v>0</v>
      </c>
      <c r="H3974" s="30">
        <v>0</v>
      </c>
      <c r="I3974" s="16">
        <v>0</v>
      </c>
      <c r="J3974" s="16">
        <v>0</v>
      </c>
      <c r="K3974" s="16">
        <v>0</v>
      </c>
      <c r="L3974" s="16">
        <v>0</v>
      </c>
      <c r="M3974" s="16">
        <v>0</v>
      </c>
      <c r="N3974" s="24">
        <v>0</v>
      </c>
    </row>
    <row r="3975" spans="5:14" ht="37.5" x14ac:dyDescent="0.3">
      <c r="E3975" s="3" t="s">
        <v>1939</v>
      </c>
      <c r="F3975" s="4"/>
      <c r="G3975" s="5">
        <v>0</v>
      </c>
      <c r="H3975" s="30">
        <v>0</v>
      </c>
      <c r="I3975" s="16">
        <v>0</v>
      </c>
      <c r="J3975" s="16">
        <v>0</v>
      </c>
      <c r="K3975" s="16">
        <v>0</v>
      </c>
      <c r="L3975" s="16">
        <v>0</v>
      </c>
      <c r="M3975" s="16">
        <v>0</v>
      </c>
      <c r="N3975" s="24">
        <v>0</v>
      </c>
    </row>
    <row r="3976" spans="5:14" ht="25" x14ac:dyDescent="0.3">
      <c r="E3976" s="3" t="s">
        <v>1940</v>
      </c>
      <c r="F3976" s="4"/>
      <c r="G3976" s="5">
        <v>0</v>
      </c>
      <c r="H3976" s="30">
        <v>0</v>
      </c>
      <c r="I3976" s="16">
        <v>0</v>
      </c>
      <c r="J3976" s="16">
        <v>0</v>
      </c>
      <c r="K3976" s="16">
        <v>0</v>
      </c>
      <c r="L3976" s="16">
        <v>0</v>
      </c>
      <c r="M3976" s="16">
        <v>0</v>
      </c>
      <c r="N3976" s="24">
        <v>0</v>
      </c>
    </row>
    <row r="3977" spans="5:14" ht="25" x14ac:dyDescent="0.3">
      <c r="E3977" s="3" t="s">
        <v>1941</v>
      </c>
      <c r="F3977" s="4"/>
      <c r="G3977" s="5">
        <v>0</v>
      </c>
      <c r="H3977" s="30">
        <v>0</v>
      </c>
      <c r="I3977" s="16">
        <v>0</v>
      </c>
      <c r="J3977" s="16">
        <v>0</v>
      </c>
      <c r="K3977" s="16">
        <v>0</v>
      </c>
      <c r="L3977" s="16">
        <v>0</v>
      </c>
      <c r="M3977" s="16">
        <v>0</v>
      </c>
      <c r="N3977" s="24">
        <v>0</v>
      </c>
    </row>
    <row r="3978" spans="5:14" ht="37.5" x14ac:dyDescent="0.3">
      <c r="E3978" s="3" t="s">
        <v>1942</v>
      </c>
      <c r="F3978" s="4"/>
      <c r="G3978" s="5">
        <v>0</v>
      </c>
      <c r="H3978" s="30">
        <v>0</v>
      </c>
      <c r="I3978" s="16">
        <v>0</v>
      </c>
      <c r="J3978" s="16">
        <v>0</v>
      </c>
      <c r="K3978" s="16">
        <v>0</v>
      </c>
      <c r="L3978" s="16">
        <v>0</v>
      </c>
      <c r="M3978" s="16">
        <v>0</v>
      </c>
      <c r="N3978" s="24">
        <v>0</v>
      </c>
    </row>
    <row r="3979" spans="5:14" ht="25" x14ac:dyDescent="0.3">
      <c r="E3979" s="3" t="s">
        <v>1943</v>
      </c>
      <c r="F3979" s="4"/>
      <c r="G3979" s="5">
        <v>0</v>
      </c>
      <c r="H3979" s="30">
        <v>0</v>
      </c>
      <c r="I3979" s="16">
        <v>0</v>
      </c>
      <c r="J3979" s="16">
        <v>0</v>
      </c>
      <c r="K3979" s="16">
        <v>0</v>
      </c>
      <c r="L3979" s="16">
        <v>0</v>
      </c>
      <c r="M3979" s="16">
        <v>0</v>
      </c>
      <c r="N3979" s="24">
        <v>0</v>
      </c>
    </row>
    <row r="3980" spans="5:14" ht="25" x14ac:dyDescent="0.3">
      <c r="E3980" s="3" t="s">
        <v>1944</v>
      </c>
      <c r="F3980" s="4"/>
      <c r="G3980" s="5">
        <v>0</v>
      </c>
      <c r="H3980" s="30">
        <v>0</v>
      </c>
      <c r="I3980" s="16">
        <v>0</v>
      </c>
      <c r="J3980" s="16">
        <v>0</v>
      </c>
      <c r="K3980" s="16">
        <v>0</v>
      </c>
      <c r="L3980" s="16">
        <v>0</v>
      </c>
      <c r="M3980" s="16">
        <v>0</v>
      </c>
      <c r="N3980" s="24">
        <v>0</v>
      </c>
    </row>
    <row r="3981" spans="5:14" ht="62.5" x14ac:dyDescent="0.3">
      <c r="E3981" s="3" t="s">
        <v>1945</v>
      </c>
      <c r="F3981" s="4"/>
      <c r="G3981" s="5">
        <v>0</v>
      </c>
      <c r="H3981" s="30">
        <v>0</v>
      </c>
      <c r="I3981" s="16">
        <v>0</v>
      </c>
      <c r="J3981" s="16">
        <v>0</v>
      </c>
      <c r="K3981" s="16">
        <v>0</v>
      </c>
      <c r="L3981" s="16">
        <v>0</v>
      </c>
      <c r="M3981" s="16">
        <v>0</v>
      </c>
      <c r="N3981" s="24">
        <v>0</v>
      </c>
    </row>
    <row r="3982" spans="5:14" ht="62.5" x14ac:dyDescent="0.3">
      <c r="E3982" s="3" t="s">
        <v>1946</v>
      </c>
      <c r="F3982" s="4"/>
      <c r="G3982" s="5">
        <v>0</v>
      </c>
      <c r="H3982" s="30">
        <v>0</v>
      </c>
      <c r="I3982" s="16">
        <v>0</v>
      </c>
      <c r="J3982" s="16">
        <v>0</v>
      </c>
      <c r="K3982" s="16">
        <v>0</v>
      </c>
      <c r="L3982" s="16">
        <v>0</v>
      </c>
      <c r="M3982" s="16">
        <v>0</v>
      </c>
      <c r="N3982" s="24">
        <v>0</v>
      </c>
    </row>
    <row r="3983" spans="5:14" x14ac:dyDescent="0.3">
      <c r="E3983" s="3" t="s">
        <v>1947</v>
      </c>
      <c r="F3983" s="4"/>
      <c r="G3983" s="5">
        <v>0</v>
      </c>
      <c r="H3983" s="30">
        <v>0</v>
      </c>
      <c r="I3983" s="16">
        <v>0</v>
      </c>
      <c r="J3983" s="16">
        <v>0</v>
      </c>
      <c r="K3983" s="16">
        <v>0</v>
      </c>
      <c r="L3983" s="16">
        <v>0</v>
      </c>
      <c r="M3983" s="16">
        <v>0</v>
      </c>
      <c r="N3983" s="24">
        <v>0</v>
      </c>
    </row>
    <row r="3984" spans="5:14" ht="37.5" x14ac:dyDescent="0.3">
      <c r="E3984" s="52" t="s">
        <v>1948</v>
      </c>
      <c r="F3984" s="48"/>
      <c r="G3984" s="49">
        <v>0</v>
      </c>
      <c r="H3984" s="67">
        <v>0</v>
      </c>
      <c r="I3984" s="42">
        <v>0</v>
      </c>
      <c r="J3984" s="42">
        <v>0</v>
      </c>
      <c r="K3984" s="42">
        <v>0</v>
      </c>
      <c r="L3984" s="42">
        <v>0</v>
      </c>
      <c r="M3984" s="42">
        <v>0</v>
      </c>
      <c r="N3984" s="65">
        <v>0</v>
      </c>
    </row>
    <row r="3986" spans="2:12" x14ac:dyDescent="0.3">
      <c r="B3986" s="35" t="str">
        <f xml:space="preserve"> HYPERLINK("#'目次'!B62", "[56]")</f>
        <v>[56]</v>
      </c>
      <c r="C3986" s="25" t="s">
        <v>54</v>
      </c>
    </row>
    <row r="3989" spans="2:12" x14ac:dyDescent="0.3">
      <c r="C3989" s="25" t="s">
        <v>1732</v>
      </c>
    </row>
    <row r="3990" spans="2:12" ht="37.5" x14ac:dyDescent="0.3">
      <c r="E3990" s="95"/>
      <c r="F3990" s="96"/>
      <c r="G3990" s="37" t="s">
        <v>16</v>
      </c>
      <c r="H3990" s="41" t="s">
        <v>55</v>
      </c>
      <c r="I3990" s="18" t="s">
        <v>56</v>
      </c>
      <c r="J3990" s="18" t="s">
        <v>57</v>
      </c>
      <c r="K3990" s="18" t="s">
        <v>58</v>
      </c>
      <c r="L3990" s="34" t="s">
        <v>59</v>
      </c>
    </row>
    <row r="3991" spans="2:12" x14ac:dyDescent="0.3">
      <c r="E3991" s="97"/>
      <c r="F3991" s="98"/>
      <c r="G3991" s="40"/>
      <c r="H3991" s="36"/>
      <c r="I3991" s="19"/>
      <c r="J3991" s="19"/>
      <c r="K3991" s="19"/>
      <c r="L3991" s="39"/>
    </row>
    <row r="3992" spans="2:12" x14ac:dyDescent="0.3">
      <c r="E3992" s="54" t="s">
        <v>16</v>
      </c>
      <c r="F3992" s="50"/>
      <c r="G3992" s="38">
        <v>55336</v>
      </c>
      <c r="H3992" s="26">
        <v>8.8658377909499997</v>
      </c>
      <c r="I3992" s="26">
        <v>44.387017493133001</v>
      </c>
      <c r="J3992" s="26">
        <v>31.339453520311999</v>
      </c>
      <c r="K3992" s="26">
        <v>11.094043660545999</v>
      </c>
      <c r="L3992" s="60">
        <v>4.3136475350590002</v>
      </c>
    </row>
    <row r="3993" spans="2:12" ht="25" x14ac:dyDescent="0.3">
      <c r="E3993" s="3" t="s">
        <v>1733</v>
      </c>
      <c r="F3993" s="4"/>
      <c r="G3993" s="29">
        <v>102</v>
      </c>
      <c r="H3993" s="55">
        <v>7.8431372549020004</v>
      </c>
      <c r="I3993" s="22">
        <v>42.156862745098003</v>
      </c>
      <c r="J3993" s="22">
        <v>33.333333333333002</v>
      </c>
      <c r="K3993" s="22">
        <v>12.745098039216</v>
      </c>
      <c r="L3993" s="56">
        <v>3.9215686274510002</v>
      </c>
    </row>
    <row r="3994" spans="2:12" ht="25" x14ac:dyDescent="0.3">
      <c r="E3994" s="3" t="s">
        <v>1734</v>
      </c>
      <c r="F3994" s="4"/>
      <c r="G3994" s="5">
        <v>100</v>
      </c>
      <c r="H3994" s="27">
        <v>5</v>
      </c>
      <c r="I3994" s="14">
        <v>44</v>
      </c>
      <c r="J3994" s="14">
        <v>35</v>
      </c>
      <c r="K3994" s="14">
        <v>13</v>
      </c>
      <c r="L3994" s="23">
        <v>3</v>
      </c>
    </row>
    <row r="3995" spans="2:12" ht="37.5" x14ac:dyDescent="0.3">
      <c r="E3995" s="3" t="s">
        <v>1735</v>
      </c>
      <c r="F3995" s="4"/>
      <c r="G3995" s="5">
        <v>50</v>
      </c>
      <c r="H3995" s="27">
        <v>8</v>
      </c>
      <c r="I3995" s="14">
        <v>36</v>
      </c>
      <c r="J3995" s="14">
        <v>38</v>
      </c>
      <c r="K3995" s="14">
        <v>16</v>
      </c>
      <c r="L3995" s="23">
        <v>2</v>
      </c>
    </row>
    <row r="3996" spans="2:12" ht="25" x14ac:dyDescent="0.3">
      <c r="E3996" s="3" t="s">
        <v>1736</v>
      </c>
      <c r="F3996" s="4"/>
      <c r="G3996" s="5">
        <v>5</v>
      </c>
      <c r="H3996" s="27">
        <v>20</v>
      </c>
      <c r="I3996" s="14">
        <v>40</v>
      </c>
      <c r="J3996" s="14">
        <v>40</v>
      </c>
      <c r="K3996" s="16">
        <v>0</v>
      </c>
      <c r="L3996" s="24">
        <v>0</v>
      </c>
    </row>
    <row r="3997" spans="2:12" ht="25" x14ac:dyDescent="0.3">
      <c r="E3997" s="3" t="s">
        <v>1737</v>
      </c>
      <c r="F3997" s="4"/>
      <c r="G3997" s="5">
        <v>3</v>
      </c>
      <c r="H3997" s="27">
        <v>33.333333333333002</v>
      </c>
      <c r="I3997" s="16">
        <v>0</v>
      </c>
      <c r="J3997" s="14">
        <v>66.666666666666998</v>
      </c>
      <c r="K3997" s="16">
        <v>0</v>
      </c>
      <c r="L3997" s="24">
        <v>0</v>
      </c>
    </row>
    <row r="3998" spans="2:12" ht="62.5" x14ac:dyDescent="0.3">
      <c r="E3998" s="3" t="s">
        <v>1738</v>
      </c>
      <c r="F3998" s="4"/>
      <c r="G3998" s="5">
        <v>5</v>
      </c>
      <c r="H3998" s="30">
        <v>0</v>
      </c>
      <c r="I3998" s="14">
        <v>60</v>
      </c>
      <c r="J3998" s="14">
        <v>20</v>
      </c>
      <c r="K3998" s="14">
        <v>20</v>
      </c>
      <c r="L3998" s="24">
        <v>0</v>
      </c>
    </row>
    <row r="3999" spans="2:12" ht="62.5" x14ac:dyDescent="0.3">
      <c r="E3999" s="3" t="s">
        <v>1739</v>
      </c>
      <c r="F3999" s="4"/>
      <c r="G3999" s="5">
        <v>3</v>
      </c>
      <c r="H3999" s="30">
        <v>0</v>
      </c>
      <c r="I3999" s="14">
        <v>66.666666666666998</v>
      </c>
      <c r="J3999" s="14">
        <v>33.333333333333002</v>
      </c>
      <c r="K3999" s="16">
        <v>0</v>
      </c>
      <c r="L3999" s="24">
        <v>0</v>
      </c>
    </row>
    <row r="4000" spans="2:12" x14ac:dyDescent="0.3">
      <c r="E4000" s="3" t="s">
        <v>1740</v>
      </c>
      <c r="F4000" s="4"/>
      <c r="G4000" s="5">
        <v>6</v>
      </c>
      <c r="H4000" s="27">
        <v>16.666666666666998</v>
      </c>
      <c r="I4000" s="14">
        <v>33.333333333333002</v>
      </c>
      <c r="J4000" s="14">
        <v>33.333333333333002</v>
      </c>
      <c r="K4000" s="14">
        <v>16.666666666666998</v>
      </c>
      <c r="L4000" s="24">
        <v>0</v>
      </c>
    </row>
    <row r="4001" spans="5:12" ht="37.5" x14ac:dyDescent="0.3">
      <c r="E4001" s="3" t="s">
        <v>1741</v>
      </c>
      <c r="F4001" s="4"/>
      <c r="G4001" s="5">
        <v>0</v>
      </c>
      <c r="H4001" s="30">
        <v>0</v>
      </c>
      <c r="I4001" s="16">
        <v>0</v>
      </c>
      <c r="J4001" s="16">
        <v>0</v>
      </c>
      <c r="K4001" s="16">
        <v>0</v>
      </c>
      <c r="L4001" s="24">
        <v>0</v>
      </c>
    </row>
    <row r="4002" spans="5:12" ht="25" x14ac:dyDescent="0.3">
      <c r="E4002" s="3" t="s">
        <v>1742</v>
      </c>
      <c r="F4002" s="4"/>
      <c r="G4002" s="5">
        <v>679</v>
      </c>
      <c r="H4002" s="27">
        <v>6.3328424153169998</v>
      </c>
      <c r="I4002" s="14">
        <v>45.508100147275002</v>
      </c>
      <c r="J4002" s="14">
        <v>32.547864506627</v>
      </c>
      <c r="K4002" s="14">
        <v>12.960235640647999</v>
      </c>
      <c r="L4002" s="23">
        <v>2.6509572901329999</v>
      </c>
    </row>
    <row r="4003" spans="5:12" ht="25" x14ac:dyDescent="0.3">
      <c r="E4003" s="3" t="s">
        <v>1743</v>
      </c>
      <c r="F4003" s="4"/>
      <c r="G4003" s="5">
        <v>701</v>
      </c>
      <c r="H4003" s="27">
        <v>5.4208273894439998</v>
      </c>
      <c r="I4003" s="14">
        <v>45.64907275321</v>
      </c>
      <c r="J4003" s="14">
        <v>32.097004279601002</v>
      </c>
      <c r="K4003" s="14">
        <v>13.980028530669999</v>
      </c>
      <c r="L4003" s="23">
        <v>2.8530670470759998</v>
      </c>
    </row>
    <row r="4004" spans="5:12" ht="37.5" x14ac:dyDescent="0.3">
      <c r="E4004" s="3" t="s">
        <v>1744</v>
      </c>
      <c r="F4004" s="4"/>
      <c r="G4004" s="5">
        <v>395</v>
      </c>
      <c r="H4004" s="27">
        <v>4.3037974683540003</v>
      </c>
      <c r="I4004" s="14">
        <v>45.316455696203001</v>
      </c>
      <c r="J4004" s="14">
        <v>34.936708860758998</v>
      </c>
      <c r="K4004" s="14">
        <v>13.417721518986999</v>
      </c>
      <c r="L4004" s="23">
        <v>2.0253164556960002</v>
      </c>
    </row>
    <row r="4005" spans="5:12" ht="25" x14ac:dyDescent="0.3">
      <c r="E4005" s="3" t="s">
        <v>1745</v>
      </c>
      <c r="F4005" s="4"/>
      <c r="G4005" s="5">
        <v>24</v>
      </c>
      <c r="H4005" s="27">
        <v>16.666666666666998</v>
      </c>
      <c r="I4005" s="14">
        <v>58.333333333333002</v>
      </c>
      <c r="J4005" s="14">
        <v>8.333333333333</v>
      </c>
      <c r="K4005" s="14">
        <v>16.666666666666998</v>
      </c>
      <c r="L4005" s="24">
        <v>0</v>
      </c>
    </row>
    <row r="4006" spans="5:12" ht="25" x14ac:dyDescent="0.3">
      <c r="E4006" s="3" t="s">
        <v>1746</v>
      </c>
      <c r="F4006" s="4"/>
      <c r="G4006" s="5">
        <v>45</v>
      </c>
      <c r="H4006" s="27">
        <v>2.2222222222219998</v>
      </c>
      <c r="I4006" s="14">
        <v>51.111111111111001</v>
      </c>
      <c r="J4006" s="14">
        <v>26.666666666666998</v>
      </c>
      <c r="K4006" s="14">
        <v>17.777777777777999</v>
      </c>
      <c r="L4006" s="23">
        <v>2.2222222222219998</v>
      </c>
    </row>
    <row r="4007" spans="5:12" ht="62.5" x14ac:dyDescent="0.3">
      <c r="E4007" s="3" t="s">
        <v>1747</v>
      </c>
      <c r="F4007" s="4"/>
      <c r="G4007" s="5">
        <v>9</v>
      </c>
      <c r="H4007" s="27">
        <v>11.111111111111001</v>
      </c>
      <c r="I4007" s="14">
        <v>55.555555555555998</v>
      </c>
      <c r="J4007" s="14">
        <v>33.333333333333002</v>
      </c>
      <c r="K4007" s="16">
        <v>0</v>
      </c>
      <c r="L4007" s="24">
        <v>0</v>
      </c>
    </row>
    <row r="4008" spans="5:12" ht="62.5" x14ac:dyDescent="0.3">
      <c r="E4008" s="3" t="s">
        <v>1748</v>
      </c>
      <c r="F4008" s="4"/>
      <c r="G4008" s="5">
        <v>5</v>
      </c>
      <c r="H4008" s="30">
        <v>0</v>
      </c>
      <c r="I4008" s="14">
        <v>60</v>
      </c>
      <c r="J4008" s="14">
        <v>40</v>
      </c>
      <c r="K4008" s="16">
        <v>0</v>
      </c>
      <c r="L4008" s="24">
        <v>0</v>
      </c>
    </row>
    <row r="4009" spans="5:12" x14ac:dyDescent="0.3">
      <c r="E4009" s="3" t="s">
        <v>1749</v>
      </c>
      <c r="F4009" s="4"/>
      <c r="G4009" s="5">
        <v>16</v>
      </c>
      <c r="H4009" s="30">
        <v>0</v>
      </c>
      <c r="I4009" s="14">
        <v>56.25</v>
      </c>
      <c r="J4009" s="14">
        <v>25</v>
      </c>
      <c r="K4009" s="14">
        <v>12.5</v>
      </c>
      <c r="L4009" s="23">
        <v>6.25</v>
      </c>
    </row>
    <row r="4010" spans="5:12" ht="37.5" x14ac:dyDescent="0.3">
      <c r="E4010" s="3" t="s">
        <v>1750</v>
      </c>
      <c r="F4010" s="4"/>
      <c r="G4010" s="5">
        <v>2</v>
      </c>
      <c r="H4010" s="27">
        <v>50</v>
      </c>
      <c r="I4010" s="16">
        <v>0</v>
      </c>
      <c r="J4010" s="14">
        <v>50</v>
      </c>
      <c r="K4010" s="16">
        <v>0</v>
      </c>
      <c r="L4010" s="24">
        <v>0</v>
      </c>
    </row>
    <row r="4011" spans="5:12" ht="25" x14ac:dyDescent="0.3">
      <c r="E4011" s="3" t="s">
        <v>1751</v>
      </c>
      <c r="F4011" s="4"/>
      <c r="G4011" s="5">
        <v>2647</v>
      </c>
      <c r="H4011" s="27">
        <v>5.5156781261810002</v>
      </c>
      <c r="I4011" s="14">
        <v>44.843218738193997</v>
      </c>
      <c r="J4011" s="14">
        <v>34.340763128070002</v>
      </c>
      <c r="K4011" s="14">
        <v>13.18473743861</v>
      </c>
      <c r="L4011" s="23">
        <v>2.1156025689460001</v>
      </c>
    </row>
    <row r="4012" spans="5:12" ht="25" x14ac:dyDescent="0.3">
      <c r="E4012" s="3" t="s">
        <v>1752</v>
      </c>
      <c r="F4012" s="4"/>
      <c r="G4012" s="5">
        <v>1849</v>
      </c>
      <c r="H4012" s="27">
        <v>4.3807463493779997</v>
      </c>
      <c r="I4012" s="14">
        <v>43.428880475932999</v>
      </c>
      <c r="J4012" s="14">
        <v>35.857220118983001</v>
      </c>
      <c r="K4012" s="14">
        <v>14.332071389940999</v>
      </c>
      <c r="L4012" s="23">
        <v>2.0010816657650001</v>
      </c>
    </row>
    <row r="4013" spans="5:12" ht="37.5" x14ac:dyDescent="0.3">
      <c r="E4013" s="3" t="s">
        <v>1753</v>
      </c>
      <c r="F4013" s="4"/>
      <c r="G4013" s="5">
        <v>1706</v>
      </c>
      <c r="H4013" s="27">
        <v>4.5134818288389997</v>
      </c>
      <c r="I4013" s="14">
        <v>43.083235638921003</v>
      </c>
      <c r="J4013" s="14">
        <v>35.463071512309</v>
      </c>
      <c r="K4013" s="14">
        <v>14.947245017585001</v>
      </c>
      <c r="L4013" s="23">
        <v>1.992966002345</v>
      </c>
    </row>
    <row r="4014" spans="5:12" ht="25" x14ac:dyDescent="0.3">
      <c r="E4014" s="3" t="s">
        <v>1754</v>
      </c>
      <c r="F4014" s="4"/>
      <c r="G4014" s="5">
        <v>94</v>
      </c>
      <c r="H4014" s="27">
        <v>5.3191489361700004</v>
      </c>
      <c r="I4014" s="14">
        <v>40.425531914894002</v>
      </c>
      <c r="J4014" s="14">
        <v>31.914893617021001</v>
      </c>
      <c r="K4014" s="14">
        <v>22.340425531914999</v>
      </c>
      <c r="L4014" s="24">
        <v>0</v>
      </c>
    </row>
    <row r="4015" spans="5:12" ht="25" x14ac:dyDescent="0.3">
      <c r="E4015" s="3" t="s">
        <v>1755</v>
      </c>
      <c r="F4015" s="4"/>
      <c r="G4015" s="5">
        <v>69</v>
      </c>
      <c r="H4015" s="30">
        <v>0</v>
      </c>
      <c r="I4015" s="14">
        <v>42.028985507245999</v>
      </c>
      <c r="J4015" s="14">
        <v>37.681159420290001</v>
      </c>
      <c r="K4015" s="14">
        <v>18.840579710145001</v>
      </c>
      <c r="L4015" s="23">
        <v>1.449275362319</v>
      </c>
    </row>
    <row r="4016" spans="5:12" ht="62.5" x14ac:dyDescent="0.3">
      <c r="E4016" s="3" t="s">
        <v>1756</v>
      </c>
      <c r="F4016" s="4"/>
      <c r="G4016" s="5">
        <v>10</v>
      </c>
      <c r="H4016" s="27">
        <v>10</v>
      </c>
      <c r="I4016" s="14">
        <v>50</v>
      </c>
      <c r="J4016" s="14">
        <v>40</v>
      </c>
      <c r="K4016" s="16">
        <v>0</v>
      </c>
      <c r="L4016" s="24">
        <v>0</v>
      </c>
    </row>
    <row r="4017" spans="5:12" ht="62.5" x14ac:dyDescent="0.3">
      <c r="E4017" s="3" t="s">
        <v>1757</v>
      </c>
      <c r="F4017" s="4"/>
      <c r="G4017" s="5">
        <v>8</v>
      </c>
      <c r="H4017" s="30">
        <v>0</v>
      </c>
      <c r="I4017" s="14">
        <v>37.5</v>
      </c>
      <c r="J4017" s="14">
        <v>50</v>
      </c>
      <c r="K4017" s="14">
        <v>12.5</v>
      </c>
      <c r="L4017" s="24">
        <v>0</v>
      </c>
    </row>
    <row r="4018" spans="5:12" x14ac:dyDescent="0.3">
      <c r="E4018" s="3" t="s">
        <v>1758</v>
      </c>
      <c r="F4018" s="4"/>
      <c r="G4018" s="5">
        <v>39</v>
      </c>
      <c r="H4018" s="27">
        <v>5.1282051282049999</v>
      </c>
      <c r="I4018" s="14">
        <v>51.282051282051</v>
      </c>
      <c r="J4018" s="14">
        <v>28.205128205127998</v>
      </c>
      <c r="K4018" s="14">
        <v>12.820512820513001</v>
      </c>
      <c r="L4018" s="23">
        <v>2.564102564103</v>
      </c>
    </row>
    <row r="4019" spans="5:12" ht="37.5" x14ac:dyDescent="0.3">
      <c r="E4019" s="3" t="s">
        <v>1759</v>
      </c>
      <c r="F4019" s="4"/>
      <c r="G4019" s="5">
        <v>3</v>
      </c>
      <c r="H4019" s="30">
        <v>0</v>
      </c>
      <c r="I4019" s="14">
        <v>66.666666666666998</v>
      </c>
      <c r="J4019" s="16">
        <v>0</v>
      </c>
      <c r="K4019" s="16">
        <v>0</v>
      </c>
      <c r="L4019" s="23">
        <v>33.333333333333002</v>
      </c>
    </row>
    <row r="4020" spans="5:12" ht="25" x14ac:dyDescent="0.3">
      <c r="E4020" s="3" t="s">
        <v>1760</v>
      </c>
      <c r="F4020" s="4"/>
      <c r="G4020" s="5">
        <v>4497</v>
      </c>
      <c r="H4020" s="27">
        <v>4.6030687124750003</v>
      </c>
      <c r="I4020" s="14">
        <v>42.984211696686998</v>
      </c>
      <c r="J4020" s="14">
        <v>36.757838559039001</v>
      </c>
      <c r="K4020" s="14">
        <v>12.875250166778001</v>
      </c>
      <c r="L4020" s="23">
        <v>2.7796308650210002</v>
      </c>
    </row>
    <row r="4021" spans="5:12" ht="25" x14ac:dyDescent="0.3">
      <c r="E4021" s="3" t="s">
        <v>1761</v>
      </c>
      <c r="F4021" s="4"/>
      <c r="G4021" s="5">
        <v>3013</v>
      </c>
      <c r="H4021" s="27">
        <v>3.3521407235309999</v>
      </c>
      <c r="I4021" s="14">
        <v>40.325257218719003</v>
      </c>
      <c r="J4021" s="14">
        <v>37.836043810155999</v>
      </c>
      <c r="K4021" s="14">
        <v>16.229671423829998</v>
      </c>
      <c r="L4021" s="23">
        <v>2.2568868237639998</v>
      </c>
    </row>
    <row r="4022" spans="5:12" ht="37.5" x14ac:dyDescent="0.3">
      <c r="E4022" s="3" t="s">
        <v>1762</v>
      </c>
      <c r="F4022" s="4"/>
      <c r="G4022" s="5">
        <v>2971</v>
      </c>
      <c r="H4022" s="27">
        <v>3.3658700774149999</v>
      </c>
      <c r="I4022" s="14">
        <v>43.015819589364</v>
      </c>
      <c r="J4022" s="14">
        <v>37.731403567821999</v>
      </c>
      <c r="K4022" s="14">
        <v>13.800067317402</v>
      </c>
      <c r="L4022" s="23">
        <v>2.0868394479969998</v>
      </c>
    </row>
    <row r="4023" spans="5:12" ht="25" x14ac:dyDescent="0.3">
      <c r="E4023" s="3" t="s">
        <v>1763</v>
      </c>
      <c r="F4023" s="4"/>
      <c r="G4023" s="5">
        <v>255</v>
      </c>
      <c r="H4023" s="27">
        <v>5.0980392156859997</v>
      </c>
      <c r="I4023" s="14">
        <v>43.137254901961001</v>
      </c>
      <c r="J4023" s="14">
        <v>32.549019607843</v>
      </c>
      <c r="K4023" s="14">
        <v>18.039215686275</v>
      </c>
      <c r="L4023" s="23">
        <v>1.1764705882349999</v>
      </c>
    </row>
    <row r="4024" spans="5:12" ht="25" x14ac:dyDescent="0.3">
      <c r="E4024" s="3" t="s">
        <v>1764</v>
      </c>
      <c r="F4024" s="4"/>
      <c r="G4024" s="5">
        <v>125</v>
      </c>
      <c r="H4024" s="27">
        <v>1.6</v>
      </c>
      <c r="I4024" s="14">
        <v>35.200000000000003</v>
      </c>
      <c r="J4024" s="14">
        <v>39.200000000000003</v>
      </c>
      <c r="K4024" s="14">
        <v>20.8</v>
      </c>
      <c r="L4024" s="23">
        <v>3.2</v>
      </c>
    </row>
    <row r="4025" spans="5:12" ht="62.5" x14ac:dyDescent="0.3">
      <c r="E4025" s="3" t="s">
        <v>1765</v>
      </c>
      <c r="F4025" s="4"/>
      <c r="G4025" s="5">
        <v>20</v>
      </c>
      <c r="H4025" s="27">
        <v>5</v>
      </c>
      <c r="I4025" s="14">
        <v>30</v>
      </c>
      <c r="J4025" s="14">
        <v>35</v>
      </c>
      <c r="K4025" s="14">
        <v>30</v>
      </c>
      <c r="L4025" s="24">
        <v>0</v>
      </c>
    </row>
    <row r="4026" spans="5:12" ht="62.5" x14ac:dyDescent="0.3">
      <c r="E4026" s="3" t="s">
        <v>1766</v>
      </c>
      <c r="F4026" s="4"/>
      <c r="G4026" s="5">
        <v>11</v>
      </c>
      <c r="H4026" s="27">
        <v>18.181818181817999</v>
      </c>
      <c r="I4026" s="14">
        <v>27.272727272727</v>
      </c>
      <c r="J4026" s="14">
        <v>36.363636363635997</v>
      </c>
      <c r="K4026" s="14">
        <v>18.181818181817999</v>
      </c>
      <c r="L4026" s="24">
        <v>0</v>
      </c>
    </row>
    <row r="4027" spans="5:12" x14ac:dyDescent="0.3">
      <c r="E4027" s="3" t="s">
        <v>1767</v>
      </c>
      <c r="F4027" s="4"/>
      <c r="G4027" s="5">
        <v>67</v>
      </c>
      <c r="H4027" s="27">
        <v>10.447761194030001</v>
      </c>
      <c r="I4027" s="14">
        <v>34.328358208955002</v>
      </c>
      <c r="J4027" s="14">
        <v>29.850746268657002</v>
      </c>
      <c r="K4027" s="14">
        <v>22.388059701492999</v>
      </c>
      <c r="L4027" s="23">
        <v>2.985074626866</v>
      </c>
    </row>
    <row r="4028" spans="5:12" ht="37.5" x14ac:dyDescent="0.3">
      <c r="E4028" s="3" t="s">
        <v>1768</v>
      </c>
      <c r="F4028" s="4"/>
      <c r="G4028" s="5">
        <v>2</v>
      </c>
      <c r="H4028" s="30">
        <v>0</v>
      </c>
      <c r="I4028" s="16">
        <v>0</v>
      </c>
      <c r="J4028" s="14">
        <v>50</v>
      </c>
      <c r="K4028" s="16">
        <v>0</v>
      </c>
      <c r="L4028" s="23">
        <v>50</v>
      </c>
    </row>
    <row r="4029" spans="5:12" ht="25" x14ac:dyDescent="0.3">
      <c r="E4029" s="3" t="s">
        <v>1769</v>
      </c>
      <c r="F4029" s="4"/>
      <c r="G4029" s="5">
        <v>5537</v>
      </c>
      <c r="H4029" s="27">
        <v>3.5037023659019999</v>
      </c>
      <c r="I4029" s="14">
        <v>39.949431099873998</v>
      </c>
      <c r="J4029" s="14">
        <v>39.570164348924997</v>
      </c>
      <c r="K4029" s="14">
        <v>14.466317500452</v>
      </c>
      <c r="L4029" s="23">
        <v>2.5103846848470002</v>
      </c>
    </row>
    <row r="4030" spans="5:12" ht="25" x14ac:dyDescent="0.3">
      <c r="E4030" s="3" t="s">
        <v>1770</v>
      </c>
      <c r="F4030" s="4"/>
      <c r="G4030" s="5">
        <v>3964</v>
      </c>
      <c r="H4030" s="27">
        <v>2.95156407669</v>
      </c>
      <c r="I4030" s="14">
        <v>37.260343087789998</v>
      </c>
      <c r="J4030" s="14">
        <v>40.665993945510003</v>
      </c>
      <c r="K4030" s="14">
        <v>16.977800201815999</v>
      </c>
      <c r="L4030" s="23">
        <v>2.144298688194</v>
      </c>
    </row>
    <row r="4031" spans="5:12" ht="37.5" x14ac:dyDescent="0.3">
      <c r="E4031" s="3" t="s">
        <v>1771</v>
      </c>
      <c r="F4031" s="4"/>
      <c r="G4031" s="5">
        <v>3602</v>
      </c>
      <c r="H4031" s="27">
        <v>2.8039977790120001</v>
      </c>
      <c r="I4031" s="14">
        <v>38.506385341476999</v>
      </c>
      <c r="J4031" s="14">
        <v>41.338145474736002</v>
      </c>
      <c r="K4031" s="14">
        <v>15.352581898944999</v>
      </c>
      <c r="L4031" s="23">
        <v>1.99888950583</v>
      </c>
    </row>
    <row r="4032" spans="5:12" ht="25" x14ac:dyDescent="0.3">
      <c r="E4032" s="3" t="s">
        <v>1772</v>
      </c>
      <c r="F4032" s="4"/>
      <c r="G4032" s="5">
        <v>535</v>
      </c>
      <c r="H4032" s="27">
        <v>4.2990654205609999</v>
      </c>
      <c r="I4032" s="14">
        <v>38.317757009346003</v>
      </c>
      <c r="J4032" s="14">
        <v>38.691588785047003</v>
      </c>
      <c r="K4032" s="14">
        <v>16.822429906541998</v>
      </c>
      <c r="L4032" s="23">
        <v>1.869158878505</v>
      </c>
    </row>
    <row r="4033" spans="5:12" ht="25" x14ac:dyDescent="0.3">
      <c r="E4033" s="3" t="s">
        <v>1773</v>
      </c>
      <c r="F4033" s="4"/>
      <c r="G4033" s="5">
        <v>236</v>
      </c>
      <c r="H4033" s="27">
        <v>2.1186440677970002</v>
      </c>
      <c r="I4033" s="14">
        <v>36.440677966102001</v>
      </c>
      <c r="J4033" s="14">
        <v>39.406779661016998</v>
      </c>
      <c r="K4033" s="14">
        <v>19.491525423729001</v>
      </c>
      <c r="L4033" s="23">
        <v>2.542372881356</v>
      </c>
    </row>
    <row r="4034" spans="5:12" ht="62.5" x14ac:dyDescent="0.3">
      <c r="E4034" s="3" t="s">
        <v>1774</v>
      </c>
      <c r="F4034" s="4"/>
      <c r="G4034" s="5">
        <v>20</v>
      </c>
      <c r="H4034" s="27">
        <v>5</v>
      </c>
      <c r="I4034" s="14">
        <v>25</v>
      </c>
      <c r="J4034" s="14">
        <v>40</v>
      </c>
      <c r="K4034" s="14">
        <v>20</v>
      </c>
      <c r="L4034" s="23">
        <v>10</v>
      </c>
    </row>
    <row r="4035" spans="5:12" ht="62.5" x14ac:dyDescent="0.3">
      <c r="E4035" s="3" t="s">
        <v>1775</v>
      </c>
      <c r="F4035" s="4"/>
      <c r="G4035" s="5">
        <v>14</v>
      </c>
      <c r="H4035" s="30">
        <v>0</v>
      </c>
      <c r="I4035" s="14">
        <v>35.714285714286</v>
      </c>
      <c r="J4035" s="14">
        <v>28.571428571428999</v>
      </c>
      <c r="K4035" s="14">
        <v>28.571428571428999</v>
      </c>
      <c r="L4035" s="23">
        <v>7.1428571428570002</v>
      </c>
    </row>
    <row r="4036" spans="5:12" x14ac:dyDescent="0.3">
      <c r="E4036" s="3" t="s">
        <v>1776</v>
      </c>
      <c r="F4036" s="4"/>
      <c r="G4036" s="5">
        <v>83</v>
      </c>
      <c r="H4036" s="27">
        <v>4.819277108434</v>
      </c>
      <c r="I4036" s="14">
        <v>38.554216867469997</v>
      </c>
      <c r="J4036" s="14">
        <v>33.734939759036003</v>
      </c>
      <c r="K4036" s="14">
        <v>16.867469879518001</v>
      </c>
      <c r="L4036" s="23">
        <v>6.0240963855420002</v>
      </c>
    </row>
    <row r="4037" spans="5:12" ht="37.5" x14ac:dyDescent="0.3">
      <c r="E4037" s="3" t="s">
        <v>1777</v>
      </c>
      <c r="F4037" s="4"/>
      <c r="G4037" s="5">
        <v>3</v>
      </c>
      <c r="H4037" s="30">
        <v>0</v>
      </c>
      <c r="I4037" s="14">
        <v>33.333333333333002</v>
      </c>
      <c r="J4037" s="16">
        <v>0</v>
      </c>
      <c r="K4037" s="16">
        <v>0</v>
      </c>
      <c r="L4037" s="23">
        <v>66.666666666666998</v>
      </c>
    </row>
    <row r="4038" spans="5:12" ht="25" x14ac:dyDescent="0.3">
      <c r="E4038" s="3" t="s">
        <v>1778</v>
      </c>
      <c r="F4038" s="4"/>
      <c r="G4038" s="5">
        <v>2572</v>
      </c>
      <c r="H4038" s="27">
        <v>2.0995334370140002</v>
      </c>
      <c r="I4038" s="14">
        <v>34.525660964229999</v>
      </c>
      <c r="J4038" s="14">
        <v>44.129082426128001</v>
      </c>
      <c r="K4038" s="14">
        <v>17.262830482115</v>
      </c>
      <c r="L4038" s="23">
        <v>1.982892690513</v>
      </c>
    </row>
    <row r="4039" spans="5:12" ht="25" x14ac:dyDescent="0.3">
      <c r="E4039" s="3" t="s">
        <v>1779</v>
      </c>
      <c r="F4039" s="4"/>
      <c r="G4039" s="5">
        <v>2043</v>
      </c>
      <c r="H4039" s="27">
        <v>1.908957415565</v>
      </c>
      <c r="I4039" s="14">
        <v>32.060695056290001</v>
      </c>
      <c r="J4039" s="14">
        <v>45.814977973567999</v>
      </c>
      <c r="K4039" s="14">
        <v>18.355359765050999</v>
      </c>
      <c r="L4039" s="23">
        <v>1.8600097895250001</v>
      </c>
    </row>
    <row r="4040" spans="5:12" ht="37.5" x14ac:dyDescent="0.3">
      <c r="E4040" s="3" t="s">
        <v>1780</v>
      </c>
      <c r="F4040" s="4"/>
      <c r="G4040" s="5">
        <v>1233</v>
      </c>
      <c r="H4040" s="27">
        <v>2.0275750202760001</v>
      </c>
      <c r="I4040" s="14">
        <v>32.684509326845003</v>
      </c>
      <c r="J4040" s="14">
        <v>45.904298459042998</v>
      </c>
      <c r="K4040" s="14">
        <v>17.761557177616002</v>
      </c>
      <c r="L4040" s="23">
        <v>1.6220600162209999</v>
      </c>
    </row>
    <row r="4041" spans="5:12" ht="25" x14ac:dyDescent="0.3">
      <c r="E4041" s="3" t="s">
        <v>1781</v>
      </c>
      <c r="F4041" s="4"/>
      <c r="G4041" s="5">
        <v>401</v>
      </c>
      <c r="H4041" s="27">
        <v>2.4937655860349999</v>
      </c>
      <c r="I4041" s="14">
        <v>28.927680798004999</v>
      </c>
      <c r="J4041" s="14">
        <v>47.381546134662997</v>
      </c>
      <c r="K4041" s="14">
        <v>18.703241895262</v>
      </c>
      <c r="L4041" s="23">
        <v>2.4937655860349999</v>
      </c>
    </row>
    <row r="4042" spans="5:12" ht="25" x14ac:dyDescent="0.3">
      <c r="E4042" s="3" t="s">
        <v>1782</v>
      </c>
      <c r="F4042" s="4"/>
      <c r="G4042" s="5">
        <v>179</v>
      </c>
      <c r="H4042" s="27">
        <v>0.55865921787700001</v>
      </c>
      <c r="I4042" s="14">
        <v>27.374301675978</v>
      </c>
      <c r="J4042" s="14">
        <v>45.251396648045002</v>
      </c>
      <c r="K4042" s="14">
        <v>26.256983240223001</v>
      </c>
      <c r="L4042" s="23">
        <v>0.55865921787700001</v>
      </c>
    </row>
    <row r="4043" spans="5:12" ht="62.5" x14ac:dyDescent="0.3">
      <c r="E4043" s="3" t="s">
        <v>1783</v>
      </c>
      <c r="F4043" s="4"/>
      <c r="G4043" s="5">
        <v>27</v>
      </c>
      <c r="H4043" s="27">
        <v>7.4074074074069998</v>
      </c>
      <c r="I4043" s="14">
        <v>25.925925925925998</v>
      </c>
      <c r="J4043" s="14">
        <v>40.740740740741003</v>
      </c>
      <c r="K4043" s="14">
        <v>25.925925925925998</v>
      </c>
      <c r="L4043" s="24">
        <v>0</v>
      </c>
    </row>
    <row r="4044" spans="5:12" ht="62.5" x14ac:dyDescent="0.3">
      <c r="E4044" s="3" t="s">
        <v>1784</v>
      </c>
      <c r="F4044" s="4"/>
      <c r="G4044" s="5">
        <v>17</v>
      </c>
      <c r="H4044" s="30">
        <v>0</v>
      </c>
      <c r="I4044" s="14">
        <v>29.411764705882</v>
      </c>
      <c r="J4044" s="14">
        <v>47.058823529412003</v>
      </c>
      <c r="K4044" s="14">
        <v>23.529411764706001</v>
      </c>
      <c r="L4044" s="24">
        <v>0</v>
      </c>
    </row>
    <row r="4045" spans="5:12" x14ac:dyDescent="0.3">
      <c r="E4045" s="3" t="s">
        <v>1785</v>
      </c>
      <c r="F4045" s="4"/>
      <c r="G4045" s="5">
        <v>72</v>
      </c>
      <c r="H4045" s="27">
        <v>6.9444444444439997</v>
      </c>
      <c r="I4045" s="14">
        <v>26.388888888888999</v>
      </c>
      <c r="J4045" s="14">
        <v>43.055555555555998</v>
      </c>
      <c r="K4045" s="14">
        <v>22.222222222222001</v>
      </c>
      <c r="L4045" s="23">
        <v>1.3888888888890001</v>
      </c>
    </row>
    <row r="4046" spans="5:12" ht="37.5" x14ac:dyDescent="0.3">
      <c r="E4046" s="3" t="s">
        <v>1786</v>
      </c>
      <c r="F4046" s="4"/>
      <c r="G4046" s="5">
        <v>2</v>
      </c>
      <c r="H4046" s="30">
        <v>0</v>
      </c>
      <c r="I4046" s="16">
        <v>0</v>
      </c>
      <c r="J4046" s="14">
        <v>100</v>
      </c>
      <c r="K4046" s="16">
        <v>0</v>
      </c>
      <c r="L4046" s="24">
        <v>0</v>
      </c>
    </row>
    <row r="4047" spans="5:12" ht="25" x14ac:dyDescent="0.3">
      <c r="E4047" s="3" t="s">
        <v>1787</v>
      </c>
      <c r="F4047" s="4"/>
      <c r="G4047" s="5">
        <v>1068</v>
      </c>
      <c r="H4047" s="27">
        <v>2.0599250936329998</v>
      </c>
      <c r="I4047" s="14">
        <v>29.119850187266</v>
      </c>
      <c r="J4047" s="14">
        <v>46.067415730336997</v>
      </c>
      <c r="K4047" s="14">
        <v>20.224719101123998</v>
      </c>
      <c r="L4047" s="23">
        <v>2.5280898876400002</v>
      </c>
    </row>
    <row r="4048" spans="5:12" ht="25" x14ac:dyDescent="0.3">
      <c r="E4048" s="3" t="s">
        <v>1788</v>
      </c>
      <c r="F4048" s="4"/>
      <c r="G4048" s="5">
        <v>899</v>
      </c>
      <c r="H4048" s="27">
        <v>1.1123470522800001</v>
      </c>
      <c r="I4048" s="14">
        <v>28.476084538376</v>
      </c>
      <c r="J4048" s="14">
        <v>47.274749721912997</v>
      </c>
      <c r="K4048" s="14">
        <v>20.133481646273999</v>
      </c>
      <c r="L4048" s="23">
        <v>3.0033370411570002</v>
      </c>
    </row>
    <row r="4049" spans="5:12" ht="37.5" x14ac:dyDescent="0.3">
      <c r="E4049" s="3" t="s">
        <v>1789</v>
      </c>
      <c r="F4049" s="4"/>
      <c r="G4049" s="5">
        <v>143</v>
      </c>
      <c r="H4049" s="27">
        <v>1.398601398601</v>
      </c>
      <c r="I4049" s="14">
        <v>26.573426573427</v>
      </c>
      <c r="J4049" s="14">
        <v>41.958041958042003</v>
      </c>
      <c r="K4049" s="14">
        <v>28.671328671329</v>
      </c>
      <c r="L4049" s="23">
        <v>1.398601398601</v>
      </c>
    </row>
    <row r="4050" spans="5:12" ht="25" x14ac:dyDescent="0.3">
      <c r="E4050" s="3" t="s">
        <v>1790</v>
      </c>
      <c r="F4050" s="4"/>
      <c r="G4050" s="5">
        <v>264</v>
      </c>
      <c r="H4050" s="27">
        <v>1.136363636364</v>
      </c>
      <c r="I4050" s="14">
        <v>31.818181818182001</v>
      </c>
      <c r="J4050" s="14">
        <v>42.803030303029999</v>
      </c>
      <c r="K4050" s="14">
        <v>21.969696969697001</v>
      </c>
      <c r="L4050" s="23">
        <v>2.2727272727269998</v>
      </c>
    </row>
    <row r="4051" spans="5:12" ht="25" x14ac:dyDescent="0.3">
      <c r="E4051" s="3" t="s">
        <v>1791</v>
      </c>
      <c r="F4051" s="4"/>
      <c r="G4051" s="5">
        <v>74</v>
      </c>
      <c r="H4051" s="27">
        <v>1.351351351351</v>
      </c>
      <c r="I4051" s="14">
        <v>31.081081081080999</v>
      </c>
      <c r="J4051" s="14">
        <v>45.945945945946001</v>
      </c>
      <c r="K4051" s="14">
        <v>17.567567567567998</v>
      </c>
      <c r="L4051" s="23">
        <v>4.0540540540540002</v>
      </c>
    </row>
    <row r="4052" spans="5:12" ht="62.5" x14ac:dyDescent="0.3">
      <c r="E4052" s="3" t="s">
        <v>1792</v>
      </c>
      <c r="F4052" s="4"/>
      <c r="G4052" s="5">
        <v>20</v>
      </c>
      <c r="H4052" s="30">
        <v>0</v>
      </c>
      <c r="I4052" s="14">
        <v>20</v>
      </c>
      <c r="J4052" s="14">
        <v>40</v>
      </c>
      <c r="K4052" s="14">
        <v>35</v>
      </c>
      <c r="L4052" s="23">
        <v>5</v>
      </c>
    </row>
    <row r="4053" spans="5:12" ht="62.5" x14ac:dyDescent="0.3">
      <c r="E4053" s="3" t="s">
        <v>1793</v>
      </c>
      <c r="F4053" s="4"/>
      <c r="G4053" s="5">
        <v>9</v>
      </c>
      <c r="H4053" s="30">
        <v>0</v>
      </c>
      <c r="I4053" s="14">
        <v>22.222222222222001</v>
      </c>
      <c r="J4053" s="14">
        <v>33.333333333333002</v>
      </c>
      <c r="K4053" s="14">
        <v>44.444444444444002</v>
      </c>
      <c r="L4053" s="24">
        <v>0</v>
      </c>
    </row>
    <row r="4054" spans="5:12" x14ac:dyDescent="0.3">
      <c r="E4054" s="3" t="s">
        <v>1794</v>
      </c>
      <c r="F4054" s="4"/>
      <c r="G4054" s="5">
        <v>47</v>
      </c>
      <c r="H4054" s="30">
        <v>0</v>
      </c>
      <c r="I4054" s="14">
        <v>31.914893617021001</v>
      </c>
      <c r="J4054" s="14">
        <v>40.425531914894002</v>
      </c>
      <c r="K4054" s="14">
        <v>17.021276595745</v>
      </c>
      <c r="L4054" s="23">
        <v>10.638297872340001</v>
      </c>
    </row>
    <row r="4055" spans="5:12" ht="37.5" x14ac:dyDescent="0.3">
      <c r="E4055" s="3" t="s">
        <v>1795</v>
      </c>
      <c r="F4055" s="4"/>
      <c r="G4055" s="5">
        <v>0</v>
      </c>
      <c r="H4055" s="30">
        <v>0</v>
      </c>
      <c r="I4055" s="16">
        <v>0</v>
      </c>
      <c r="J4055" s="16">
        <v>0</v>
      </c>
      <c r="K4055" s="16">
        <v>0</v>
      </c>
      <c r="L4055" s="24">
        <v>0</v>
      </c>
    </row>
    <row r="4056" spans="5:12" ht="25" x14ac:dyDescent="0.3">
      <c r="E4056" s="3" t="s">
        <v>1796</v>
      </c>
      <c r="F4056" s="4"/>
      <c r="G4056" s="5">
        <v>197</v>
      </c>
      <c r="H4056" s="27">
        <v>2.0304568527920002</v>
      </c>
      <c r="I4056" s="14">
        <v>25.888324873096</v>
      </c>
      <c r="J4056" s="14">
        <v>44.670050761421003</v>
      </c>
      <c r="K4056" s="14">
        <v>24.873096446700998</v>
      </c>
      <c r="L4056" s="23">
        <v>2.5380710659900001</v>
      </c>
    </row>
    <row r="4057" spans="5:12" ht="25" x14ac:dyDescent="0.3">
      <c r="E4057" s="3" t="s">
        <v>1797</v>
      </c>
      <c r="F4057" s="4"/>
      <c r="G4057" s="5">
        <v>133</v>
      </c>
      <c r="H4057" s="27">
        <v>1.503759398496</v>
      </c>
      <c r="I4057" s="14">
        <v>27.067669172932</v>
      </c>
      <c r="J4057" s="14">
        <v>42.105263157895003</v>
      </c>
      <c r="K4057" s="14">
        <v>26.315789473683999</v>
      </c>
      <c r="L4057" s="23">
        <v>3.0075187969920001</v>
      </c>
    </row>
    <row r="4058" spans="5:12" ht="37.5" x14ac:dyDescent="0.3">
      <c r="E4058" s="3" t="s">
        <v>1798</v>
      </c>
      <c r="F4058" s="4"/>
      <c r="G4058" s="5">
        <v>10</v>
      </c>
      <c r="H4058" s="30">
        <v>0</v>
      </c>
      <c r="I4058" s="14">
        <v>30</v>
      </c>
      <c r="J4058" s="14">
        <v>50</v>
      </c>
      <c r="K4058" s="14">
        <v>10</v>
      </c>
      <c r="L4058" s="23">
        <v>10</v>
      </c>
    </row>
    <row r="4059" spans="5:12" ht="25" x14ac:dyDescent="0.3">
      <c r="E4059" s="3" t="s">
        <v>1799</v>
      </c>
      <c r="F4059" s="4"/>
      <c r="G4059" s="5">
        <v>64</v>
      </c>
      <c r="H4059" s="27">
        <v>1.5625</v>
      </c>
      <c r="I4059" s="14">
        <v>28.125</v>
      </c>
      <c r="J4059" s="14">
        <v>46.875</v>
      </c>
      <c r="K4059" s="14">
        <v>23.4375</v>
      </c>
      <c r="L4059" s="24">
        <v>0</v>
      </c>
    </row>
    <row r="4060" spans="5:12" ht="25" x14ac:dyDescent="0.3">
      <c r="E4060" s="3" t="s">
        <v>1800</v>
      </c>
      <c r="F4060" s="4"/>
      <c r="G4060" s="5">
        <v>15</v>
      </c>
      <c r="H4060" s="30">
        <v>0</v>
      </c>
      <c r="I4060" s="14">
        <v>20</v>
      </c>
      <c r="J4060" s="14">
        <v>53.333333333333002</v>
      </c>
      <c r="K4060" s="14">
        <v>26.666666666666998</v>
      </c>
      <c r="L4060" s="24">
        <v>0</v>
      </c>
    </row>
    <row r="4061" spans="5:12" ht="62.5" x14ac:dyDescent="0.3">
      <c r="E4061" s="3" t="s">
        <v>1801</v>
      </c>
      <c r="F4061" s="4"/>
      <c r="G4061" s="5">
        <v>3</v>
      </c>
      <c r="H4061" s="30">
        <v>0</v>
      </c>
      <c r="I4061" s="14">
        <v>33.333333333333002</v>
      </c>
      <c r="J4061" s="14">
        <v>33.333333333333002</v>
      </c>
      <c r="K4061" s="14">
        <v>33.333333333333002</v>
      </c>
      <c r="L4061" s="24">
        <v>0</v>
      </c>
    </row>
    <row r="4062" spans="5:12" ht="62.5" x14ac:dyDescent="0.3">
      <c r="E4062" s="3" t="s">
        <v>1802</v>
      </c>
      <c r="F4062" s="4"/>
      <c r="G4062" s="5">
        <v>2</v>
      </c>
      <c r="H4062" s="30">
        <v>0</v>
      </c>
      <c r="I4062" s="16">
        <v>0</v>
      </c>
      <c r="J4062" s="16">
        <v>0</v>
      </c>
      <c r="K4062" s="14">
        <v>100</v>
      </c>
      <c r="L4062" s="24">
        <v>0</v>
      </c>
    </row>
    <row r="4063" spans="5:12" x14ac:dyDescent="0.3">
      <c r="E4063" s="3" t="s">
        <v>1803</v>
      </c>
      <c r="F4063" s="4"/>
      <c r="G4063" s="5">
        <v>8</v>
      </c>
      <c r="H4063" s="30">
        <v>0</v>
      </c>
      <c r="I4063" s="14">
        <v>12.5</v>
      </c>
      <c r="J4063" s="14">
        <v>37.5</v>
      </c>
      <c r="K4063" s="14">
        <v>50</v>
      </c>
      <c r="L4063" s="24">
        <v>0</v>
      </c>
    </row>
    <row r="4064" spans="5:12" ht="37.5" x14ac:dyDescent="0.3">
      <c r="E4064" s="3" t="s">
        <v>1804</v>
      </c>
      <c r="F4064" s="4"/>
      <c r="G4064" s="5">
        <v>0</v>
      </c>
      <c r="H4064" s="30">
        <v>0</v>
      </c>
      <c r="I4064" s="16">
        <v>0</v>
      </c>
      <c r="J4064" s="16">
        <v>0</v>
      </c>
      <c r="K4064" s="16">
        <v>0</v>
      </c>
      <c r="L4064" s="24">
        <v>0</v>
      </c>
    </row>
    <row r="4065" spans="5:12" ht="25" x14ac:dyDescent="0.3">
      <c r="E4065" s="3" t="s">
        <v>1805</v>
      </c>
      <c r="F4065" s="4"/>
      <c r="G4065" s="5">
        <v>226</v>
      </c>
      <c r="H4065" s="27">
        <v>5.3097345132739999</v>
      </c>
      <c r="I4065" s="14">
        <v>52.212389380531</v>
      </c>
      <c r="J4065" s="14">
        <v>30.973451327433999</v>
      </c>
      <c r="K4065" s="14">
        <v>10.176991150441999</v>
      </c>
      <c r="L4065" s="23">
        <v>1.327433628319</v>
      </c>
    </row>
    <row r="4066" spans="5:12" ht="25" x14ac:dyDescent="0.3">
      <c r="E4066" s="3" t="s">
        <v>1806</v>
      </c>
      <c r="F4066" s="4"/>
      <c r="G4066" s="5">
        <v>218</v>
      </c>
      <c r="H4066" s="27">
        <v>4.1284403669719998</v>
      </c>
      <c r="I4066" s="14">
        <v>51.376146788991001</v>
      </c>
      <c r="J4066" s="14">
        <v>33.027522935779999</v>
      </c>
      <c r="K4066" s="14">
        <v>9.6330275229360005</v>
      </c>
      <c r="L4066" s="23">
        <v>1.834862385321</v>
      </c>
    </row>
    <row r="4067" spans="5:12" ht="37.5" x14ac:dyDescent="0.3">
      <c r="E4067" s="3" t="s">
        <v>1807</v>
      </c>
      <c r="F4067" s="4"/>
      <c r="G4067" s="5">
        <v>90</v>
      </c>
      <c r="H4067" s="27">
        <v>2.2222222222219998</v>
      </c>
      <c r="I4067" s="14">
        <v>48.888888888888999</v>
      </c>
      <c r="J4067" s="14">
        <v>37.777777777777999</v>
      </c>
      <c r="K4067" s="14">
        <v>8.8888888888889994</v>
      </c>
      <c r="L4067" s="23">
        <v>2.2222222222219998</v>
      </c>
    </row>
    <row r="4068" spans="5:12" ht="25" x14ac:dyDescent="0.3">
      <c r="E4068" s="3" t="s">
        <v>1808</v>
      </c>
      <c r="F4068" s="4"/>
      <c r="G4068" s="5">
        <v>4</v>
      </c>
      <c r="H4068" s="30">
        <v>0</v>
      </c>
      <c r="I4068" s="14">
        <v>50</v>
      </c>
      <c r="J4068" s="14">
        <v>25</v>
      </c>
      <c r="K4068" s="14">
        <v>25</v>
      </c>
      <c r="L4068" s="24">
        <v>0</v>
      </c>
    </row>
    <row r="4069" spans="5:12" ht="25" x14ac:dyDescent="0.3">
      <c r="E4069" s="3" t="s">
        <v>1809</v>
      </c>
      <c r="F4069" s="4"/>
      <c r="G4069" s="5">
        <v>5</v>
      </c>
      <c r="H4069" s="30">
        <v>0</v>
      </c>
      <c r="I4069" s="14">
        <v>40</v>
      </c>
      <c r="J4069" s="14">
        <v>20</v>
      </c>
      <c r="K4069" s="14">
        <v>40</v>
      </c>
      <c r="L4069" s="24">
        <v>0</v>
      </c>
    </row>
    <row r="4070" spans="5:12" ht="62.5" x14ac:dyDescent="0.3">
      <c r="E4070" s="3" t="s">
        <v>1810</v>
      </c>
      <c r="F4070" s="4"/>
      <c r="G4070" s="5">
        <v>7</v>
      </c>
      <c r="H4070" s="27">
        <v>14.285714285714</v>
      </c>
      <c r="I4070" s="14">
        <v>71.428571428571004</v>
      </c>
      <c r="J4070" s="14">
        <v>14.285714285714</v>
      </c>
      <c r="K4070" s="16">
        <v>0</v>
      </c>
      <c r="L4070" s="24">
        <v>0</v>
      </c>
    </row>
    <row r="4071" spans="5:12" ht="62.5" x14ac:dyDescent="0.3">
      <c r="E4071" s="3" t="s">
        <v>1811</v>
      </c>
      <c r="F4071" s="4"/>
      <c r="G4071" s="5">
        <v>2</v>
      </c>
      <c r="H4071" s="30">
        <v>0</v>
      </c>
      <c r="I4071" s="14">
        <v>50</v>
      </c>
      <c r="J4071" s="14">
        <v>50</v>
      </c>
      <c r="K4071" s="16">
        <v>0</v>
      </c>
      <c r="L4071" s="24">
        <v>0</v>
      </c>
    </row>
    <row r="4072" spans="5:12" x14ac:dyDescent="0.3">
      <c r="E4072" s="3" t="s">
        <v>1812</v>
      </c>
      <c r="F4072" s="4"/>
      <c r="G4072" s="5">
        <v>13</v>
      </c>
      <c r="H4072" s="30">
        <v>0</v>
      </c>
      <c r="I4072" s="14">
        <v>76.923076923077005</v>
      </c>
      <c r="J4072" s="14">
        <v>15.384615384615</v>
      </c>
      <c r="K4072" s="14">
        <v>7.6923076923079998</v>
      </c>
      <c r="L4072" s="24">
        <v>0</v>
      </c>
    </row>
    <row r="4073" spans="5:12" ht="37.5" x14ac:dyDescent="0.3">
      <c r="E4073" s="3" t="s">
        <v>1813</v>
      </c>
      <c r="F4073" s="4"/>
      <c r="G4073" s="5">
        <v>0</v>
      </c>
      <c r="H4073" s="30">
        <v>0</v>
      </c>
      <c r="I4073" s="16">
        <v>0</v>
      </c>
      <c r="J4073" s="16">
        <v>0</v>
      </c>
      <c r="K4073" s="16">
        <v>0</v>
      </c>
      <c r="L4073" s="24">
        <v>0</v>
      </c>
    </row>
    <row r="4074" spans="5:12" ht="25" x14ac:dyDescent="0.3">
      <c r="E4074" s="3" t="s">
        <v>1814</v>
      </c>
      <c r="F4074" s="4"/>
      <c r="G4074" s="5">
        <v>1580</v>
      </c>
      <c r="H4074" s="27">
        <v>8.7974683544300003</v>
      </c>
      <c r="I4074" s="14">
        <v>50.189873417721998</v>
      </c>
      <c r="J4074" s="14">
        <v>30.126582278480999</v>
      </c>
      <c r="K4074" s="14">
        <v>8.4810126582279999</v>
      </c>
      <c r="L4074" s="23">
        <v>2.4050632911390002</v>
      </c>
    </row>
    <row r="4075" spans="5:12" ht="25" x14ac:dyDescent="0.3">
      <c r="E4075" s="3" t="s">
        <v>1815</v>
      </c>
      <c r="F4075" s="4"/>
      <c r="G4075" s="5">
        <v>1593</v>
      </c>
      <c r="H4075" s="27">
        <v>8.0351537978660001</v>
      </c>
      <c r="I4075" s="14">
        <v>48.650345260515003</v>
      </c>
      <c r="J4075" s="14">
        <v>31.010671688637998</v>
      </c>
      <c r="K4075" s="14">
        <v>9.5417451349649998</v>
      </c>
      <c r="L4075" s="23">
        <v>2.7620841180159998</v>
      </c>
    </row>
    <row r="4076" spans="5:12" ht="37.5" x14ac:dyDescent="0.3">
      <c r="E4076" s="3" t="s">
        <v>1816</v>
      </c>
      <c r="F4076" s="4"/>
      <c r="G4076" s="5">
        <v>545</v>
      </c>
      <c r="H4076" s="27">
        <v>6.05504587156</v>
      </c>
      <c r="I4076" s="14">
        <v>46.788990825688003</v>
      </c>
      <c r="J4076" s="14">
        <v>33.944954128440003</v>
      </c>
      <c r="K4076" s="14">
        <v>11.192660550458999</v>
      </c>
      <c r="L4076" s="23">
        <v>2.018348623853</v>
      </c>
    </row>
    <row r="4077" spans="5:12" ht="25" x14ac:dyDescent="0.3">
      <c r="E4077" s="3" t="s">
        <v>1817</v>
      </c>
      <c r="F4077" s="4"/>
      <c r="G4077" s="5">
        <v>60</v>
      </c>
      <c r="H4077" s="27">
        <v>18.333333333333002</v>
      </c>
      <c r="I4077" s="14">
        <v>51.666666666666998</v>
      </c>
      <c r="J4077" s="14">
        <v>20</v>
      </c>
      <c r="K4077" s="14">
        <v>8.333333333333</v>
      </c>
      <c r="L4077" s="23">
        <v>1.666666666667</v>
      </c>
    </row>
    <row r="4078" spans="5:12" ht="25" x14ac:dyDescent="0.3">
      <c r="E4078" s="3" t="s">
        <v>1818</v>
      </c>
      <c r="F4078" s="4"/>
      <c r="G4078" s="5">
        <v>33</v>
      </c>
      <c r="H4078" s="27">
        <v>9.0909090909089993</v>
      </c>
      <c r="I4078" s="14">
        <v>39.393939393939</v>
      </c>
      <c r="J4078" s="14">
        <v>36.363636363635997</v>
      </c>
      <c r="K4078" s="14">
        <v>15.151515151515</v>
      </c>
      <c r="L4078" s="24">
        <v>0</v>
      </c>
    </row>
    <row r="4079" spans="5:12" ht="62.5" x14ac:dyDescent="0.3">
      <c r="E4079" s="3" t="s">
        <v>1819</v>
      </c>
      <c r="F4079" s="4"/>
      <c r="G4079" s="5">
        <v>7</v>
      </c>
      <c r="H4079" s="27">
        <v>14.285714285714</v>
      </c>
      <c r="I4079" s="14">
        <v>71.428571428571004</v>
      </c>
      <c r="J4079" s="14">
        <v>14.285714285714</v>
      </c>
      <c r="K4079" s="16">
        <v>0</v>
      </c>
      <c r="L4079" s="24">
        <v>0</v>
      </c>
    </row>
    <row r="4080" spans="5:12" ht="62.5" x14ac:dyDescent="0.3">
      <c r="E4080" s="3" t="s">
        <v>1820</v>
      </c>
      <c r="F4080" s="4"/>
      <c r="G4080" s="5">
        <v>2</v>
      </c>
      <c r="H4080" s="30">
        <v>0</v>
      </c>
      <c r="I4080" s="14">
        <v>50</v>
      </c>
      <c r="J4080" s="16">
        <v>0</v>
      </c>
      <c r="K4080" s="14">
        <v>50</v>
      </c>
      <c r="L4080" s="24">
        <v>0</v>
      </c>
    </row>
    <row r="4081" spans="5:12" x14ac:dyDescent="0.3">
      <c r="E4081" s="3" t="s">
        <v>1821</v>
      </c>
      <c r="F4081" s="4"/>
      <c r="G4081" s="5">
        <v>53</v>
      </c>
      <c r="H4081" s="27">
        <v>3.7735849056599999</v>
      </c>
      <c r="I4081" s="14">
        <v>45.283018867925001</v>
      </c>
      <c r="J4081" s="14">
        <v>35.849056603774002</v>
      </c>
      <c r="K4081" s="14">
        <v>11.320754716981</v>
      </c>
      <c r="L4081" s="23">
        <v>3.7735849056599999</v>
      </c>
    </row>
    <row r="4082" spans="5:12" ht="37.5" x14ac:dyDescent="0.3">
      <c r="E4082" s="3" t="s">
        <v>1822</v>
      </c>
      <c r="F4082" s="4"/>
      <c r="G4082" s="5">
        <v>0</v>
      </c>
      <c r="H4082" s="30">
        <v>0</v>
      </c>
      <c r="I4082" s="16">
        <v>0</v>
      </c>
      <c r="J4082" s="16">
        <v>0</v>
      </c>
      <c r="K4082" s="16">
        <v>0</v>
      </c>
      <c r="L4082" s="24">
        <v>0</v>
      </c>
    </row>
    <row r="4083" spans="5:12" ht="25" x14ac:dyDescent="0.3">
      <c r="E4083" s="3" t="s">
        <v>1823</v>
      </c>
      <c r="F4083" s="4"/>
      <c r="G4083" s="5">
        <v>4070</v>
      </c>
      <c r="H4083" s="27">
        <v>9.5331695331699997</v>
      </c>
      <c r="I4083" s="14">
        <v>49.65601965602</v>
      </c>
      <c r="J4083" s="14">
        <v>28.058968058967999</v>
      </c>
      <c r="K4083" s="14">
        <v>10.04914004914</v>
      </c>
      <c r="L4083" s="23">
        <v>2.7027027027030002</v>
      </c>
    </row>
    <row r="4084" spans="5:12" ht="25" x14ac:dyDescent="0.3">
      <c r="E4084" s="3" t="s">
        <v>1824</v>
      </c>
      <c r="F4084" s="4"/>
      <c r="G4084" s="5">
        <v>3656</v>
      </c>
      <c r="H4084" s="27">
        <v>7.4398249452950003</v>
      </c>
      <c r="I4084" s="14">
        <v>49.699124726477002</v>
      </c>
      <c r="J4084" s="14">
        <v>29.157549234135999</v>
      </c>
      <c r="K4084" s="14">
        <v>11.159737417942999</v>
      </c>
      <c r="L4084" s="23">
        <v>2.5437636761490001</v>
      </c>
    </row>
    <row r="4085" spans="5:12" ht="37.5" x14ac:dyDescent="0.3">
      <c r="E4085" s="3" t="s">
        <v>1825</v>
      </c>
      <c r="F4085" s="4"/>
      <c r="G4085" s="5">
        <v>1115</v>
      </c>
      <c r="H4085" s="27">
        <v>4.6636771300450004</v>
      </c>
      <c r="I4085" s="14">
        <v>47.623318385650002</v>
      </c>
      <c r="J4085" s="14">
        <v>32.735426008969</v>
      </c>
      <c r="K4085" s="14">
        <v>12.286995515695001</v>
      </c>
      <c r="L4085" s="23">
        <v>2.690582959641</v>
      </c>
    </row>
    <row r="4086" spans="5:12" ht="25" x14ac:dyDescent="0.3">
      <c r="E4086" s="3" t="s">
        <v>1826</v>
      </c>
      <c r="F4086" s="4"/>
      <c r="G4086" s="5">
        <v>393</v>
      </c>
      <c r="H4086" s="27">
        <v>8.9058524173030005</v>
      </c>
      <c r="I4086" s="14">
        <v>49.618320610687</v>
      </c>
      <c r="J4086" s="14">
        <v>27.735368956742999</v>
      </c>
      <c r="K4086" s="14">
        <v>10.941475826972001</v>
      </c>
      <c r="L4086" s="23">
        <v>2.7989821882950001</v>
      </c>
    </row>
    <row r="4087" spans="5:12" ht="25" x14ac:dyDescent="0.3">
      <c r="E4087" s="3" t="s">
        <v>1827</v>
      </c>
      <c r="F4087" s="4"/>
      <c r="G4087" s="5">
        <v>110</v>
      </c>
      <c r="H4087" s="27">
        <v>7.2727272727269998</v>
      </c>
      <c r="I4087" s="14">
        <v>41.818181818181998</v>
      </c>
      <c r="J4087" s="14">
        <v>32.727272727272997</v>
      </c>
      <c r="K4087" s="14">
        <v>15.454545454545</v>
      </c>
      <c r="L4087" s="23">
        <v>2.7272727272730002</v>
      </c>
    </row>
    <row r="4088" spans="5:12" ht="62.5" x14ac:dyDescent="0.3">
      <c r="E4088" s="3" t="s">
        <v>1828</v>
      </c>
      <c r="F4088" s="4"/>
      <c r="G4088" s="5">
        <v>53</v>
      </c>
      <c r="H4088" s="27">
        <v>9.4339622641510008</v>
      </c>
      <c r="I4088" s="14">
        <v>50.943396226414997</v>
      </c>
      <c r="J4088" s="14">
        <v>26.415094339623</v>
      </c>
      <c r="K4088" s="14">
        <v>13.207547169811001</v>
      </c>
      <c r="L4088" s="24">
        <v>0</v>
      </c>
    </row>
    <row r="4089" spans="5:12" ht="62.5" x14ac:dyDescent="0.3">
      <c r="E4089" s="3" t="s">
        <v>1829</v>
      </c>
      <c r="F4089" s="4"/>
      <c r="G4089" s="5">
        <v>22</v>
      </c>
      <c r="H4089" s="27">
        <v>13.636363636364001</v>
      </c>
      <c r="I4089" s="14">
        <v>50</v>
      </c>
      <c r="J4089" s="14">
        <v>31.818181818182001</v>
      </c>
      <c r="K4089" s="14">
        <v>4.5454545454549997</v>
      </c>
      <c r="L4089" s="24">
        <v>0</v>
      </c>
    </row>
    <row r="4090" spans="5:12" x14ac:dyDescent="0.3">
      <c r="E4090" s="3" t="s">
        <v>1830</v>
      </c>
      <c r="F4090" s="4"/>
      <c r="G4090" s="5">
        <v>119</v>
      </c>
      <c r="H4090" s="27">
        <v>10.084033613444999</v>
      </c>
      <c r="I4090" s="14">
        <v>49.579831932772997</v>
      </c>
      <c r="J4090" s="14">
        <v>30.252100840335999</v>
      </c>
      <c r="K4090" s="14">
        <v>7.5630252100839996</v>
      </c>
      <c r="L4090" s="23">
        <v>2.5210084033609998</v>
      </c>
    </row>
    <row r="4091" spans="5:12" ht="37.5" x14ac:dyDescent="0.3">
      <c r="E4091" s="3" t="s">
        <v>1831</v>
      </c>
      <c r="F4091" s="4"/>
      <c r="G4091" s="5">
        <v>2</v>
      </c>
      <c r="H4091" s="30">
        <v>0</v>
      </c>
      <c r="I4091" s="14">
        <v>100</v>
      </c>
      <c r="J4091" s="16">
        <v>0</v>
      </c>
      <c r="K4091" s="16">
        <v>0</v>
      </c>
      <c r="L4091" s="24">
        <v>0</v>
      </c>
    </row>
    <row r="4092" spans="5:12" ht="25" x14ac:dyDescent="0.3">
      <c r="E4092" s="3" t="s">
        <v>1832</v>
      </c>
      <c r="F4092" s="4"/>
      <c r="G4092" s="5">
        <v>6945</v>
      </c>
      <c r="H4092" s="27">
        <v>6.9402447804180003</v>
      </c>
      <c r="I4092" s="14">
        <v>46.479481641469</v>
      </c>
      <c r="J4092" s="14">
        <v>31.303095752339999</v>
      </c>
      <c r="K4092" s="14">
        <v>11.922246220302</v>
      </c>
      <c r="L4092" s="23">
        <v>3.3549316054720002</v>
      </c>
    </row>
    <row r="4093" spans="5:12" ht="25" x14ac:dyDescent="0.3">
      <c r="E4093" s="3" t="s">
        <v>1833</v>
      </c>
      <c r="F4093" s="4"/>
      <c r="G4093" s="5">
        <v>6435</v>
      </c>
      <c r="H4093" s="27">
        <v>5.8896658896660004</v>
      </c>
      <c r="I4093" s="14">
        <v>45.967365967366</v>
      </c>
      <c r="J4093" s="14">
        <v>32.261072261072002</v>
      </c>
      <c r="K4093" s="14">
        <v>12.727272727273</v>
      </c>
      <c r="L4093" s="23">
        <v>3.1546231546230001</v>
      </c>
    </row>
    <row r="4094" spans="5:12" ht="37.5" x14ac:dyDescent="0.3">
      <c r="E4094" s="3" t="s">
        <v>1834</v>
      </c>
      <c r="F4094" s="4"/>
      <c r="G4094" s="5">
        <v>1938</v>
      </c>
      <c r="H4094" s="27">
        <v>4.7987616099070003</v>
      </c>
      <c r="I4094" s="14">
        <v>43.188854489164001</v>
      </c>
      <c r="J4094" s="14">
        <v>33.488132094942998</v>
      </c>
      <c r="K4094" s="14">
        <v>15.686274509804001</v>
      </c>
      <c r="L4094" s="23">
        <v>2.8379772961819998</v>
      </c>
    </row>
    <row r="4095" spans="5:12" ht="25" x14ac:dyDescent="0.3">
      <c r="E4095" s="3" t="s">
        <v>1835</v>
      </c>
      <c r="F4095" s="4"/>
      <c r="G4095" s="5">
        <v>891</v>
      </c>
      <c r="H4095" s="27">
        <v>7.5196408529739998</v>
      </c>
      <c r="I4095" s="14">
        <v>44.444444444444002</v>
      </c>
      <c r="J4095" s="14">
        <v>32.210998877666</v>
      </c>
      <c r="K4095" s="14">
        <v>12.90684624018</v>
      </c>
      <c r="L4095" s="23">
        <v>2.9180695847360001</v>
      </c>
    </row>
    <row r="4096" spans="5:12" ht="25" x14ac:dyDescent="0.3">
      <c r="E4096" s="3" t="s">
        <v>1836</v>
      </c>
      <c r="F4096" s="4"/>
      <c r="G4096" s="5">
        <v>162</v>
      </c>
      <c r="H4096" s="27">
        <v>7.4074074074069998</v>
      </c>
      <c r="I4096" s="14">
        <v>32.716049382716001</v>
      </c>
      <c r="J4096" s="14">
        <v>40.123456790123001</v>
      </c>
      <c r="K4096" s="14">
        <v>15.432098765432</v>
      </c>
      <c r="L4096" s="23">
        <v>4.3209876543209997</v>
      </c>
    </row>
    <row r="4097" spans="5:12" ht="62.5" x14ac:dyDescent="0.3">
      <c r="E4097" s="3" t="s">
        <v>1837</v>
      </c>
      <c r="F4097" s="4"/>
      <c r="G4097" s="5">
        <v>113</v>
      </c>
      <c r="H4097" s="27">
        <v>7.964601769912</v>
      </c>
      <c r="I4097" s="14">
        <v>46.902654867256999</v>
      </c>
      <c r="J4097" s="14">
        <v>25.663716814158999</v>
      </c>
      <c r="K4097" s="14">
        <v>14.159292035398</v>
      </c>
      <c r="L4097" s="23">
        <v>5.3097345132739999</v>
      </c>
    </row>
    <row r="4098" spans="5:12" ht="62.5" x14ac:dyDescent="0.3">
      <c r="E4098" s="3" t="s">
        <v>1838</v>
      </c>
      <c r="F4098" s="4"/>
      <c r="G4098" s="5">
        <v>40</v>
      </c>
      <c r="H4098" s="27">
        <v>5</v>
      </c>
      <c r="I4098" s="14">
        <v>57.5</v>
      </c>
      <c r="J4098" s="14">
        <v>25</v>
      </c>
      <c r="K4098" s="14">
        <v>10</v>
      </c>
      <c r="L4098" s="23">
        <v>2.5</v>
      </c>
    </row>
    <row r="4099" spans="5:12" x14ac:dyDescent="0.3">
      <c r="E4099" s="3" t="s">
        <v>1839</v>
      </c>
      <c r="F4099" s="4"/>
      <c r="G4099" s="5">
        <v>189</v>
      </c>
      <c r="H4099" s="27">
        <v>10.052910052910001</v>
      </c>
      <c r="I4099" s="14">
        <v>49.735449735449997</v>
      </c>
      <c r="J4099" s="14">
        <v>23.809523809523998</v>
      </c>
      <c r="K4099" s="14">
        <v>11.111111111111001</v>
      </c>
      <c r="L4099" s="23">
        <v>5.2910052910049998</v>
      </c>
    </row>
    <row r="4100" spans="5:12" ht="37.5" x14ac:dyDescent="0.3">
      <c r="E4100" s="3" t="s">
        <v>1840</v>
      </c>
      <c r="F4100" s="4"/>
      <c r="G4100" s="5">
        <v>3</v>
      </c>
      <c r="H4100" s="30">
        <v>0</v>
      </c>
      <c r="I4100" s="14">
        <v>66.666666666666998</v>
      </c>
      <c r="J4100" s="14">
        <v>33.333333333333002</v>
      </c>
      <c r="K4100" s="16">
        <v>0</v>
      </c>
      <c r="L4100" s="24">
        <v>0</v>
      </c>
    </row>
    <row r="4101" spans="5:12" ht="25" x14ac:dyDescent="0.3">
      <c r="E4101" s="3" t="s">
        <v>1841</v>
      </c>
      <c r="F4101" s="4"/>
      <c r="G4101" s="5">
        <v>5977</v>
      </c>
      <c r="H4101" s="27">
        <v>6.2573197256149999</v>
      </c>
      <c r="I4101" s="14">
        <v>43.717584072276999</v>
      </c>
      <c r="J4101" s="14">
        <v>34.097373264178998</v>
      </c>
      <c r="K4101" s="14">
        <v>12.096369416094999</v>
      </c>
      <c r="L4101" s="23">
        <v>3.831353521834</v>
      </c>
    </row>
    <row r="4102" spans="5:12" ht="25" x14ac:dyDescent="0.3">
      <c r="E4102" s="3" t="s">
        <v>1842</v>
      </c>
      <c r="F4102" s="4"/>
      <c r="G4102" s="5">
        <v>5766</v>
      </c>
      <c r="H4102" s="27">
        <v>5.3069719042659997</v>
      </c>
      <c r="I4102" s="14">
        <v>43.028095733611003</v>
      </c>
      <c r="J4102" s="14">
        <v>35.154353104404997</v>
      </c>
      <c r="K4102" s="14">
        <v>12.695109261185999</v>
      </c>
      <c r="L4102" s="23">
        <v>3.8154699965310002</v>
      </c>
    </row>
    <row r="4103" spans="5:12" ht="37.5" x14ac:dyDescent="0.3">
      <c r="E4103" s="3" t="s">
        <v>1843</v>
      </c>
      <c r="F4103" s="4"/>
      <c r="G4103" s="5">
        <v>1511</v>
      </c>
      <c r="H4103" s="27">
        <v>3.772336201191</v>
      </c>
      <c r="I4103" s="14">
        <v>40.966247518199999</v>
      </c>
      <c r="J4103" s="14">
        <v>38.848444738584</v>
      </c>
      <c r="K4103" s="14">
        <v>13.567174056916</v>
      </c>
      <c r="L4103" s="23">
        <v>2.8457974851090002</v>
      </c>
    </row>
    <row r="4104" spans="5:12" ht="25" x14ac:dyDescent="0.3">
      <c r="E4104" s="3" t="s">
        <v>1844</v>
      </c>
      <c r="F4104" s="4"/>
      <c r="G4104" s="5">
        <v>930</v>
      </c>
      <c r="H4104" s="27">
        <v>5.6989247311830002</v>
      </c>
      <c r="I4104" s="14">
        <v>43.225806451613003</v>
      </c>
      <c r="J4104" s="14">
        <v>33.655913978495001</v>
      </c>
      <c r="K4104" s="14">
        <v>13.655913978495001</v>
      </c>
      <c r="L4104" s="23">
        <v>3.7634408602149998</v>
      </c>
    </row>
    <row r="4105" spans="5:12" ht="25" x14ac:dyDescent="0.3">
      <c r="E4105" s="3" t="s">
        <v>1845</v>
      </c>
      <c r="F4105" s="4"/>
      <c r="G4105" s="5">
        <v>150</v>
      </c>
      <c r="H4105" s="27">
        <v>1.333333333333</v>
      </c>
      <c r="I4105" s="14">
        <v>46.666666666666998</v>
      </c>
      <c r="J4105" s="14">
        <v>34</v>
      </c>
      <c r="K4105" s="14">
        <v>14</v>
      </c>
      <c r="L4105" s="23">
        <v>4</v>
      </c>
    </row>
    <row r="4106" spans="5:12" ht="62.5" x14ac:dyDescent="0.3">
      <c r="E4106" s="3" t="s">
        <v>1846</v>
      </c>
      <c r="F4106" s="4"/>
      <c r="G4106" s="5">
        <v>96</v>
      </c>
      <c r="H4106" s="27">
        <v>7.291666666667</v>
      </c>
      <c r="I4106" s="14">
        <v>43.75</v>
      </c>
      <c r="J4106" s="14">
        <v>29.166666666666998</v>
      </c>
      <c r="K4106" s="14">
        <v>14.583333333333</v>
      </c>
      <c r="L4106" s="23">
        <v>5.208333333333</v>
      </c>
    </row>
    <row r="4107" spans="5:12" ht="62.5" x14ac:dyDescent="0.3">
      <c r="E4107" s="3" t="s">
        <v>1847</v>
      </c>
      <c r="F4107" s="4"/>
      <c r="G4107" s="5">
        <v>37</v>
      </c>
      <c r="H4107" s="27">
        <v>5.4054054054050003</v>
      </c>
      <c r="I4107" s="14">
        <v>32.432432432432002</v>
      </c>
      <c r="J4107" s="14">
        <v>40.540540540541002</v>
      </c>
      <c r="K4107" s="14">
        <v>16.216216216216001</v>
      </c>
      <c r="L4107" s="23">
        <v>5.4054054054050003</v>
      </c>
    </row>
    <row r="4108" spans="5:12" x14ac:dyDescent="0.3">
      <c r="E4108" s="3" t="s">
        <v>1848</v>
      </c>
      <c r="F4108" s="4"/>
      <c r="G4108" s="5">
        <v>209</v>
      </c>
      <c r="H4108" s="27">
        <v>8.1339712918660005</v>
      </c>
      <c r="I4108" s="14">
        <v>43.540669856458997</v>
      </c>
      <c r="J4108" s="14">
        <v>30.622009569378001</v>
      </c>
      <c r="K4108" s="14">
        <v>11.483253588517</v>
      </c>
      <c r="L4108" s="23">
        <v>6.2200956937800003</v>
      </c>
    </row>
    <row r="4109" spans="5:12" ht="37.5" x14ac:dyDescent="0.3">
      <c r="E4109" s="3" t="s">
        <v>1849</v>
      </c>
      <c r="F4109" s="4"/>
      <c r="G4109" s="5">
        <v>1</v>
      </c>
      <c r="H4109" s="30">
        <v>0</v>
      </c>
      <c r="I4109" s="14">
        <v>100</v>
      </c>
      <c r="J4109" s="16">
        <v>0</v>
      </c>
      <c r="K4109" s="16">
        <v>0</v>
      </c>
      <c r="L4109" s="24">
        <v>0</v>
      </c>
    </row>
    <row r="4110" spans="5:12" ht="25" x14ac:dyDescent="0.3">
      <c r="E4110" s="3" t="s">
        <v>1850</v>
      </c>
      <c r="F4110" s="4"/>
      <c r="G4110" s="5">
        <v>2246</v>
      </c>
      <c r="H4110" s="27">
        <v>3.8735529830809998</v>
      </c>
      <c r="I4110" s="14">
        <v>38.112199465716998</v>
      </c>
      <c r="J4110" s="14">
        <v>37.26625111309</v>
      </c>
      <c r="K4110" s="14">
        <v>16.651825467498</v>
      </c>
      <c r="L4110" s="23">
        <v>4.0961709706139997</v>
      </c>
    </row>
    <row r="4111" spans="5:12" ht="25" x14ac:dyDescent="0.3">
      <c r="E4111" s="3" t="s">
        <v>1851</v>
      </c>
      <c r="F4111" s="4"/>
      <c r="G4111" s="5">
        <v>2160</v>
      </c>
      <c r="H4111" s="27">
        <v>3.8425925925929998</v>
      </c>
      <c r="I4111" s="14">
        <v>37.685185185184999</v>
      </c>
      <c r="J4111" s="14">
        <v>37.777777777777999</v>
      </c>
      <c r="K4111" s="14">
        <v>17.314814814815001</v>
      </c>
      <c r="L4111" s="23">
        <v>3.3796296296300001</v>
      </c>
    </row>
    <row r="4112" spans="5:12" ht="37.5" x14ac:dyDescent="0.3">
      <c r="E4112" s="3" t="s">
        <v>1852</v>
      </c>
      <c r="F4112" s="4"/>
      <c r="G4112" s="5">
        <v>363</v>
      </c>
      <c r="H4112" s="27">
        <v>1.9283746556470001</v>
      </c>
      <c r="I4112" s="14">
        <v>35.812672176309</v>
      </c>
      <c r="J4112" s="14">
        <v>41.046831955922997</v>
      </c>
      <c r="K4112" s="14">
        <v>19.008264462810001</v>
      </c>
      <c r="L4112" s="23">
        <v>2.203856749311</v>
      </c>
    </row>
    <row r="4113" spans="5:12" ht="25" x14ac:dyDescent="0.3">
      <c r="E4113" s="3" t="s">
        <v>1853</v>
      </c>
      <c r="F4113" s="4"/>
      <c r="G4113" s="5">
        <v>444</v>
      </c>
      <c r="H4113" s="27">
        <v>4.2792792792789998</v>
      </c>
      <c r="I4113" s="14">
        <v>36.711711711711999</v>
      </c>
      <c r="J4113" s="14">
        <v>35.810810810810999</v>
      </c>
      <c r="K4113" s="14">
        <v>19.594594594595002</v>
      </c>
      <c r="L4113" s="23">
        <v>3.6036036036039998</v>
      </c>
    </row>
    <row r="4114" spans="5:12" ht="25" x14ac:dyDescent="0.3">
      <c r="E4114" s="3" t="s">
        <v>1854</v>
      </c>
      <c r="F4114" s="4"/>
      <c r="G4114" s="5">
        <v>80</v>
      </c>
      <c r="H4114" s="27">
        <v>3.75</v>
      </c>
      <c r="I4114" s="14">
        <v>30</v>
      </c>
      <c r="J4114" s="14">
        <v>35</v>
      </c>
      <c r="K4114" s="14">
        <v>27.5</v>
      </c>
      <c r="L4114" s="23">
        <v>3.75</v>
      </c>
    </row>
    <row r="4115" spans="5:12" ht="62.5" x14ac:dyDescent="0.3">
      <c r="E4115" s="3" t="s">
        <v>1855</v>
      </c>
      <c r="F4115" s="4"/>
      <c r="G4115" s="5">
        <v>48</v>
      </c>
      <c r="H4115" s="27">
        <v>2.083333333333</v>
      </c>
      <c r="I4115" s="14">
        <v>33.333333333333002</v>
      </c>
      <c r="J4115" s="14">
        <v>33.333333333333002</v>
      </c>
      <c r="K4115" s="14">
        <v>29.166666666666998</v>
      </c>
      <c r="L4115" s="23">
        <v>2.083333333333</v>
      </c>
    </row>
    <row r="4116" spans="5:12" ht="62.5" x14ac:dyDescent="0.3">
      <c r="E4116" s="3" t="s">
        <v>1856</v>
      </c>
      <c r="F4116" s="4"/>
      <c r="G4116" s="5">
        <v>9</v>
      </c>
      <c r="H4116" s="27">
        <v>11.111111111111001</v>
      </c>
      <c r="I4116" s="14">
        <v>22.222222222222001</v>
      </c>
      <c r="J4116" s="14">
        <v>22.222222222222001</v>
      </c>
      <c r="K4116" s="14">
        <v>44.444444444444002</v>
      </c>
      <c r="L4116" s="24">
        <v>0</v>
      </c>
    </row>
    <row r="4117" spans="5:12" x14ac:dyDescent="0.3">
      <c r="E4117" s="3" t="s">
        <v>1857</v>
      </c>
      <c r="F4117" s="4"/>
      <c r="G4117" s="5">
        <v>83</v>
      </c>
      <c r="H4117" s="27">
        <v>2.409638554217</v>
      </c>
      <c r="I4117" s="14">
        <v>26.506024096386</v>
      </c>
      <c r="J4117" s="14">
        <v>38.554216867469997</v>
      </c>
      <c r="K4117" s="14">
        <v>24.096385542168999</v>
      </c>
      <c r="L4117" s="23">
        <v>8.4337349397590007</v>
      </c>
    </row>
    <row r="4118" spans="5:12" ht="37.5" x14ac:dyDescent="0.3">
      <c r="E4118" s="3" t="s">
        <v>1858</v>
      </c>
      <c r="F4118" s="4"/>
      <c r="G4118" s="5">
        <v>0</v>
      </c>
      <c r="H4118" s="30">
        <v>0</v>
      </c>
      <c r="I4118" s="16">
        <v>0</v>
      </c>
      <c r="J4118" s="16">
        <v>0</v>
      </c>
      <c r="K4118" s="16">
        <v>0</v>
      </c>
      <c r="L4118" s="24">
        <v>0</v>
      </c>
    </row>
    <row r="4119" spans="5:12" ht="25" x14ac:dyDescent="0.3">
      <c r="E4119" s="3" t="s">
        <v>1859</v>
      </c>
      <c r="F4119" s="4"/>
      <c r="G4119" s="5">
        <v>686</v>
      </c>
      <c r="H4119" s="27">
        <v>2.623906705539</v>
      </c>
      <c r="I4119" s="14">
        <v>27.405247813410998</v>
      </c>
      <c r="J4119" s="14">
        <v>46.501457725948001</v>
      </c>
      <c r="K4119" s="14">
        <v>19.387755102041002</v>
      </c>
      <c r="L4119" s="23">
        <v>4.0816326530609999</v>
      </c>
    </row>
    <row r="4120" spans="5:12" ht="25" x14ac:dyDescent="0.3">
      <c r="E4120" s="3" t="s">
        <v>1860</v>
      </c>
      <c r="F4120" s="4"/>
      <c r="G4120" s="5">
        <v>661</v>
      </c>
      <c r="H4120" s="27">
        <v>2.2692889561270002</v>
      </c>
      <c r="I4120" s="14">
        <v>28.139183055976002</v>
      </c>
      <c r="J4120" s="14">
        <v>45.839636913767002</v>
      </c>
      <c r="K4120" s="14">
        <v>19.818456883509999</v>
      </c>
      <c r="L4120" s="23">
        <v>3.9334341906199999</v>
      </c>
    </row>
    <row r="4121" spans="5:12" ht="37.5" x14ac:dyDescent="0.3">
      <c r="E4121" s="3" t="s">
        <v>1861</v>
      </c>
      <c r="F4121" s="4"/>
      <c r="G4121" s="5">
        <v>36</v>
      </c>
      <c r="H4121" s="30">
        <v>0</v>
      </c>
      <c r="I4121" s="14">
        <v>13.888888888888999</v>
      </c>
      <c r="J4121" s="14">
        <v>50</v>
      </c>
      <c r="K4121" s="14">
        <v>33.333333333333002</v>
      </c>
      <c r="L4121" s="23">
        <v>2.7777777777780002</v>
      </c>
    </row>
    <row r="4122" spans="5:12" ht="25" x14ac:dyDescent="0.3">
      <c r="E4122" s="3" t="s">
        <v>1862</v>
      </c>
      <c r="F4122" s="4"/>
      <c r="G4122" s="5">
        <v>176</v>
      </c>
      <c r="H4122" s="27">
        <v>0.56818181818199998</v>
      </c>
      <c r="I4122" s="14">
        <v>27.272727272727</v>
      </c>
      <c r="J4122" s="14">
        <v>47.727272727272997</v>
      </c>
      <c r="K4122" s="14">
        <v>21.022727272727</v>
      </c>
      <c r="L4122" s="23">
        <v>3.4090909090910002</v>
      </c>
    </row>
    <row r="4123" spans="5:12" ht="25" x14ac:dyDescent="0.3">
      <c r="E4123" s="3" t="s">
        <v>1863</v>
      </c>
      <c r="F4123" s="4"/>
      <c r="G4123" s="5">
        <v>31</v>
      </c>
      <c r="H4123" s="30">
        <v>0</v>
      </c>
      <c r="I4123" s="14">
        <v>41.935483870968</v>
      </c>
      <c r="J4123" s="14">
        <v>35.483870967742</v>
      </c>
      <c r="K4123" s="14">
        <v>22.580645161290001</v>
      </c>
      <c r="L4123" s="24">
        <v>0</v>
      </c>
    </row>
    <row r="4124" spans="5:12" ht="62.5" x14ac:dyDescent="0.3">
      <c r="E4124" s="3" t="s">
        <v>1864</v>
      </c>
      <c r="F4124" s="4"/>
      <c r="G4124" s="5">
        <v>19</v>
      </c>
      <c r="H4124" s="30">
        <v>0</v>
      </c>
      <c r="I4124" s="14">
        <v>26.315789473683999</v>
      </c>
      <c r="J4124" s="14">
        <v>36.842105263157997</v>
      </c>
      <c r="K4124" s="14">
        <v>26.315789473683999</v>
      </c>
      <c r="L4124" s="23">
        <v>10.526315789473999</v>
      </c>
    </row>
    <row r="4125" spans="5:12" ht="62.5" x14ac:dyDescent="0.3">
      <c r="E4125" s="3" t="s">
        <v>1865</v>
      </c>
      <c r="F4125" s="4"/>
      <c r="G4125" s="5">
        <v>8</v>
      </c>
      <c r="H4125" s="30">
        <v>0</v>
      </c>
      <c r="I4125" s="14">
        <v>50</v>
      </c>
      <c r="J4125" s="14">
        <v>12.5</v>
      </c>
      <c r="K4125" s="14">
        <v>37.5</v>
      </c>
      <c r="L4125" s="24">
        <v>0</v>
      </c>
    </row>
    <row r="4126" spans="5:12" x14ac:dyDescent="0.3">
      <c r="E4126" s="3" t="s">
        <v>1866</v>
      </c>
      <c r="F4126" s="4"/>
      <c r="G4126" s="5">
        <v>24</v>
      </c>
      <c r="H4126" s="30">
        <v>0</v>
      </c>
      <c r="I4126" s="14">
        <v>37.5</v>
      </c>
      <c r="J4126" s="14">
        <v>41.666666666666998</v>
      </c>
      <c r="K4126" s="14">
        <v>20.833333333333002</v>
      </c>
      <c r="L4126" s="24">
        <v>0</v>
      </c>
    </row>
    <row r="4127" spans="5:12" ht="37.5" x14ac:dyDescent="0.3">
      <c r="E4127" s="3" t="s">
        <v>1867</v>
      </c>
      <c r="F4127" s="4"/>
      <c r="G4127" s="5">
        <v>0</v>
      </c>
      <c r="H4127" s="30">
        <v>0</v>
      </c>
      <c r="I4127" s="16">
        <v>0</v>
      </c>
      <c r="J4127" s="16">
        <v>0</v>
      </c>
      <c r="K4127" s="16">
        <v>0</v>
      </c>
      <c r="L4127" s="24">
        <v>0</v>
      </c>
    </row>
    <row r="4128" spans="5:12" ht="25" x14ac:dyDescent="0.3">
      <c r="E4128" s="3" t="s">
        <v>1868</v>
      </c>
      <c r="F4128" s="4"/>
      <c r="G4128" s="5">
        <v>95</v>
      </c>
      <c r="H4128" s="30">
        <v>0</v>
      </c>
      <c r="I4128" s="14">
        <v>27.368421052632002</v>
      </c>
      <c r="J4128" s="14">
        <v>42.105263157895003</v>
      </c>
      <c r="K4128" s="14">
        <v>24.210526315789</v>
      </c>
      <c r="L4128" s="23">
        <v>6.3157894736840001</v>
      </c>
    </row>
    <row r="4129" spans="5:12" ht="25" x14ac:dyDescent="0.3">
      <c r="E4129" s="3" t="s">
        <v>1869</v>
      </c>
      <c r="F4129" s="4"/>
      <c r="G4129" s="5">
        <v>90</v>
      </c>
      <c r="H4129" s="27">
        <v>2.2222222222219998</v>
      </c>
      <c r="I4129" s="14">
        <v>32.222222222222001</v>
      </c>
      <c r="J4129" s="14">
        <v>41.111111111111001</v>
      </c>
      <c r="K4129" s="14">
        <v>22.222222222222001</v>
      </c>
      <c r="L4129" s="23">
        <v>2.2222222222219998</v>
      </c>
    </row>
    <row r="4130" spans="5:12" ht="37.5" x14ac:dyDescent="0.3">
      <c r="E4130" s="3" t="s">
        <v>1870</v>
      </c>
      <c r="F4130" s="4"/>
      <c r="G4130" s="5">
        <v>5</v>
      </c>
      <c r="H4130" s="30">
        <v>0</v>
      </c>
      <c r="I4130" s="14">
        <v>60</v>
      </c>
      <c r="J4130" s="14">
        <v>40</v>
      </c>
      <c r="K4130" s="16">
        <v>0</v>
      </c>
      <c r="L4130" s="24">
        <v>0</v>
      </c>
    </row>
    <row r="4131" spans="5:12" ht="25" x14ac:dyDescent="0.3">
      <c r="E4131" s="3" t="s">
        <v>1871</v>
      </c>
      <c r="F4131" s="4"/>
      <c r="G4131" s="5">
        <v>37</v>
      </c>
      <c r="H4131" s="30">
        <v>0</v>
      </c>
      <c r="I4131" s="14">
        <v>32.432432432432002</v>
      </c>
      <c r="J4131" s="14">
        <v>48.648648648649001</v>
      </c>
      <c r="K4131" s="14">
        <v>13.513513513514001</v>
      </c>
      <c r="L4131" s="23">
        <v>5.4054054054050003</v>
      </c>
    </row>
    <row r="4132" spans="5:12" ht="25" x14ac:dyDescent="0.3">
      <c r="E4132" s="3" t="s">
        <v>1872</v>
      </c>
      <c r="F4132" s="4"/>
      <c r="G4132" s="5">
        <v>1</v>
      </c>
      <c r="H4132" s="30">
        <v>0</v>
      </c>
      <c r="I4132" s="16">
        <v>0</v>
      </c>
      <c r="J4132" s="16">
        <v>0</v>
      </c>
      <c r="K4132" s="14">
        <v>100</v>
      </c>
      <c r="L4132" s="24">
        <v>0</v>
      </c>
    </row>
    <row r="4133" spans="5:12" ht="62.5" x14ac:dyDescent="0.3">
      <c r="E4133" s="3" t="s">
        <v>1873</v>
      </c>
      <c r="F4133" s="4"/>
      <c r="G4133" s="5">
        <v>3</v>
      </c>
      <c r="H4133" s="30">
        <v>0</v>
      </c>
      <c r="I4133" s="14">
        <v>33.333333333333002</v>
      </c>
      <c r="J4133" s="14">
        <v>33.333333333333002</v>
      </c>
      <c r="K4133" s="14">
        <v>33.333333333333002</v>
      </c>
      <c r="L4133" s="24">
        <v>0</v>
      </c>
    </row>
    <row r="4134" spans="5:12" ht="62.5" x14ac:dyDescent="0.3">
      <c r="E4134" s="3" t="s">
        <v>1874</v>
      </c>
      <c r="F4134" s="4"/>
      <c r="G4134" s="5">
        <v>2</v>
      </c>
      <c r="H4134" s="30">
        <v>0</v>
      </c>
      <c r="I4134" s="16">
        <v>0</v>
      </c>
      <c r="J4134" s="14">
        <v>50</v>
      </c>
      <c r="K4134" s="14">
        <v>50</v>
      </c>
      <c r="L4134" s="24">
        <v>0</v>
      </c>
    </row>
    <row r="4135" spans="5:12" x14ac:dyDescent="0.3">
      <c r="E4135" s="3" t="s">
        <v>1875</v>
      </c>
      <c r="F4135" s="4"/>
      <c r="G4135" s="5">
        <v>5</v>
      </c>
      <c r="H4135" s="30">
        <v>0</v>
      </c>
      <c r="I4135" s="14">
        <v>40</v>
      </c>
      <c r="J4135" s="14">
        <v>60</v>
      </c>
      <c r="K4135" s="16">
        <v>0</v>
      </c>
      <c r="L4135" s="24">
        <v>0</v>
      </c>
    </row>
    <row r="4136" spans="5:12" ht="37.5" x14ac:dyDescent="0.3">
      <c r="E4136" s="3" t="s">
        <v>1876</v>
      </c>
      <c r="F4136" s="4"/>
      <c r="G4136" s="5">
        <v>0</v>
      </c>
      <c r="H4136" s="30">
        <v>0</v>
      </c>
      <c r="I4136" s="16">
        <v>0</v>
      </c>
      <c r="J4136" s="16">
        <v>0</v>
      </c>
      <c r="K4136" s="16">
        <v>0</v>
      </c>
      <c r="L4136" s="24">
        <v>0</v>
      </c>
    </row>
    <row r="4137" spans="5:12" ht="25" x14ac:dyDescent="0.3">
      <c r="E4137" s="3" t="s">
        <v>1877</v>
      </c>
      <c r="F4137" s="4"/>
      <c r="G4137" s="5">
        <v>6</v>
      </c>
      <c r="H4137" s="27">
        <v>16.666666666666998</v>
      </c>
      <c r="I4137" s="14">
        <v>66.666666666666998</v>
      </c>
      <c r="J4137" s="14">
        <v>16.666666666666998</v>
      </c>
      <c r="K4137" s="16">
        <v>0</v>
      </c>
      <c r="L4137" s="24">
        <v>0</v>
      </c>
    </row>
    <row r="4138" spans="5:12" ht="25" x14ac:dyDescent="0.3">
      <c r="E4138" s="3" t="s">
        <v>1878</v>
      </c>
      <c r="F4138" s="4"/>
      <c r="G4138" s="5">
        <v>5</v>
      </c>
      <c r="H4138" s="27">
        <v>20</v>
      </c>
      <c r="I4138" s="14">
        <v>40</v>
      </c>
      <c r="J4138" s="14">
        <v>40</v>
      </c>
      <c r="K4138" s="16">
        <v>0</v>
      </c>
      <c r="L4138" s="24">
        <v>0</v>
      </c>
    </row>
    <row r="4139" spans="5:12" ht="37.5" x14ac:dyDescent="0.3">
      <c r="E4139" s="3" t="s">
        <v>1879</v>
      </c>
      <c r="F4139" s="4"/>
      <c r="G4139" s="5">
        <v>3</v>
      </c>
      <c r="H4139" s="30">
        <v>0</v>
      </c>
      <c r="I4139" s="14">
        <v>66.666666666666998</v>
      </c>
      <c r="J4139" s="14">
        <v>33.333333333333002</v>
      </c>
      <c r="K4139" s="16">
        <v>0</v>
      </c>
      <c r="L4139" s="24">
        <v>0</v>
      </c>
    </row>
    <row r="4140" spans="5:12" ht="25" x14ac:dyDescent="0.3">
      <c r="E4140" s="3" t="s">
        <v>1880</v>
      </c>
      <c r="F4140" s="4"/>
      <c r="G4140" s="5">
        <v>1</v>
      </c>
      <c r="H4140" s="30">
        <v>0</v>
      </c>
      <c r="I4140" s="14">
        <v>100</v>
      </c>
      <c r="J4140" s="16">
        <v>0</v>
      </c>
      <c r="K4140" s="16">
        <v>0</v>
      </c>
      <c r="L4140" s="24">
        <v>0</v>
      </c>
    </row>
    <row r="4141" spans="5:12" ht="25" x14ac:dyDescent="0.3">
      <c r="E4141" s="3" t="s">
        <v>1881</v>
      </c>
      <c r="F4141" s="4"/>
      <c r="G4141" s="5">
        <v>0</v>
      </c>
      <c r="H4141" s="30">
        <v>0</v>
      </c>
      <c r="I4141" s="16">
        <v>0</v>
      </c>
      <c r="J4141" s="16">
        <v>0</v>
      </c>
      <c r="K4141" s="16">
        <v>0</v>
      </c>
      <c r="L4141" s="24">
        <v>0</v>
      </c>
    </row>
    <row r="4142" spans="5:12" ht="62.5" x14ac:dyDescent="0.3">
      <c r="E4142" s="3" t="s">
        <v>1882</v>
      </c>
      <c r="F4142" s="4"/>
      <c r="G4142" s="5">
        <v>0</v>
      </c>
      <c r="H4142" s="30">
        <v>0</v>
      </c>
      <c r="I4142" s="16">
        <v>0</v>
      </c>
      <c r="J4142" s="16">
        <v>0</v>
      </c>
      <c r="K4142" s="16">
        <v>0</v>
      </c>
      <c r="L4142" s="24">
        <v>0</v>
      </c>
    </row>
    <row r="4143" spans="5:12" ht="62.5" x14ac:dyDescent="0.3">
      <c r="E4143" s="3" t="s">
        <v>1883</v>
      </c>
      <c r="F4143" s="4"/>
      <c r="G4143" s="5">
        <v>0</v>
      </c>
      <c r="H4143" s="30">
        <v>0</v>
      </c>
      <c r="I4143" s="16">
        <v>0</v>
      </c>
      <c r="J4143" s="16">
        <v>0</v>
      </c>
      <c r="K4143" s="16">
        <v>0</v>
      </c>
      <c r="L4143" s="24">
        <v>0</v>
      </c>
    </row>
    <row r="4144" spans="5:12" x14ac:dyDescent="0.3">
      <c r="E4144" s="3" t="s">
        <v>1884</v>
      </c>
      <c r="F4144" s="4"/>
      <c r="G4144" s="5">
        <v>2</v>
      </c>
      <c r="H4144" s="30">
        <v>0</v>
      </c>
      <c r="I4144" s="14">
        <v>50</v>
      </c>
      <c r="J4144" s="14">
        <v>50</v>
      </c>
      <c r="K4144" s="16">
        <v>0</v>
      </c>
      <c r="L4144" s="24">
        <v>0</v>
      </c>
    </row>
    <row r="4145" spans="5:12" ht="37.5" x14ac:dyDescent="0.3">
      <c r="E4145" s="3" t="s">
        <v>1885</v>
      </c>
      <c r="F4145" s="4"/>
      <c r="G4145" s="5">
        <v>0</v>
      </c>
      <c r="H4145" s="30">
        <v>0</v>
      </c>
      <c r="I4145" s="16">
        <v>0</v>
      </c>
      <c r="J4145" s="16">
        <v>0</v>
      </c>
      <c r="K4145" s="16">
        <v>0</v>
      </c>
      <c r="L4145" s="24">
        <v>0</v>
      </c>
    </row>
    <row r="4146" spans="5:12" ht="25" x14ac:dyDescent="0.3">
      <c r="E4146" s="3" t="s">
        <v>1886</v>
      </c>
      <c r="F4146" s="4"/>
      <c r="G4146" s="5">
        <v>28</v>
      </c>
      <c r="H4146" s="27">
        <v>10.714285714286</v>
      </c>
      <c r="I4146" s="14">
        <v>64.285714285713993</v>
      </c>
      <c r="J4146" s="14">
        <v>14.285714285714</v>
      </c>
      <c r="K4146" s="14">
        <v>3.5714285714290002</v>
      </c>
      <c r="L4146" s="23">
        <v>7.1428571428570002</v>
      </c>
    </row>
    <row r="4147" spans="5:12" ht="25" x14ac:dyDescent="0.3">
      <c r="E4147" s="3" t="s">
        <v>1887</v>
      </c>
      <c r="F4147" s="4"/>
      <c r="G4147" s="5">
        <v>33</v>
      </c>
      <c r="H4147" s="27">
        <v>15.151515151515</v>
      </c>
      <c r="I4147" s="14">
        <v>42.424242424242003</v>
      </c>
      <c r="J4147" s="14">
        <v>18.181818181817999</v>
      </c>
      <c r="K4147" s="14">
        <v>9.0909090909089993</v>
      </c>
      <c r="L4147" s="23">
        <v>15.151515151515</v>
      </c>
    </row>
    <row r="4148" spans="5:12" ht="37.5" x14ac:dyDescent="0.3">
      <c r="E4148" s="3" t="s">
        <v>1888</v>
      </c>
      <c r="F4148" s="4"/>
      <c r="G4148" s="5">
        <v>10</v>
      </c>
      <c r="H4148" s="27">
        <v>20</v>
      </c>
      <c r="I4148" s="14">
        <v>20</v>
      </c>
      <c r="J4148" s="14">
        <v>30</v>
      </c>
      <c r="K4148" s="14">
        <v>20</v>
      </c>
      <c r="L4148" s="23">
        <v>10</v>
      </c>
    </row>
    <row r="4149" spans="5:12" ht="25" x14ac:dyDescent="0.3">
      <c r="E4149" s="3" t="s">
        <v>1889</v>
      </c>
      <c r="F4149" s="4"/>
      <c r="G4149" s="5">
        <v>1</v>
      </c>
      <c r="H4149" s="27">
        <v>100</v>
      </c>
      <c r="I4149" s="16">
        <v>0</v>
      </c>
      <c r="J4149" s="16">
        <v>0</v>
      </c>
      <c r="K4149" s="16">
        <v>0</v>
      </c>
      <c r="L4149" s="24">
        <v>0</v>
      </c>
    </row>
    <row r="4150" spans="5:12" ht="25" x14ac:dyDescent="0.3">
      <c r="E4150" s="3" t="s">
        <v>1890</v>
      </c>
      <c r="F4150" s="4"/>
      <c r="G4150" s="5">
        <v>0</v>
      </c>
      <c r="H4150" s="30">
        <v>0</v>
      </c>
      <c r="I4150" s="16">
        <v>0</v>
      </c>
      <c r="J4150" s="16">
        <v>0</v>
      </c>
      <c r="K4150" s="16">
        <v>0</v>
      </c>
      <c r="L4150" s="24">
        <v>0</v>
      </c>
    </row>
    <row r="4151" spans="5:12" ht="62.5" x14ac:dyDescent="0.3">
      <c r="E4151" s="3" t="s">
        <v>1891</v>
      </c>
      <c r="F4151" s="4"/>
      <c r="G4151" s="5">
        <v>0</v>
      </c>
      <c r="H4151" s="30">
        <v>0</v>
      </c>
      <c r="I4151" s="16">
        <v>0</v>
      </c>
      <c r="J4151" s="16">
        <v>0</v>
      </c>
      <c r="K4151" s="16">
        <v>0</v>
      </c>
      <c r="L4151" s="24">
        <v>0</v>
      </c>
    </row>
    <row r="4152" spans="5:12" ht="62.5" x14ac:dyDescent="0.3">
      <c r="E4152" s="3" t="s">
        <v>1892</v>
      </c>
      <c r="F4152" s="4"/>
      <c r="G4152" s="5">
        <v>0</v>
      </c>
      <c r="H4152" s="30">
        <v>0</v>
      </c>
      <c r="I4152" s="16">
        <v>0</v>
      </c>
      <c r="J4152" s="16">
        <v>0</v>
      </c>
      <c r="K4152" s="16">
        <v>0</v>
      </c>
      <c r="L4152" s="24">
        <v>0</v>
      </c>
    </row>
    <row r="4153" spans="5:12" x14ac:dyDescent="0.3">
      <c r="E4153" s="3" t="s">
        <v>1893</v>
      </c>
      <c r="F4153" s="4"/>
      <c r="G4153" s="5">
        <v>2</v>
      </c>
      <c r="H4153" s="30">
        <v>0</v>
      </c>
      <c r="I4153" s="14">
        <v>100</v>
      </c>
      <c r="J4153" s="16">
        <v>0</v>
      </c>
      <c r="K4153" s="16">
        <v>0</v>
      </c>
      <c r="L4153" s="24">
        <v>0</v>
      </c>
    </row>
    <row r="4154" spans="5:12" ht="37.5" x14ac:dyDescent="0.3">
      <c r="E4154" s="3" t="s">
        <v>1894</v>
      </c>
      <c r="F4154" s="4"/>
      <c r="G4154" s="5">
        <v>0</v>
      </c>
      <c r="H4154" s="30">
        <v>0</v>
      </c>
      <c r="I4154" s="16">
        <v>0</v>
      </c>
      <c r="J4154" s="16">
        <v>0</v>
      </c>
      <c r="K4154" s="16">
        <v>0</v>
      </c>
      <c r="L4154" s="24">
        <v>0</v>
      </c>
    </row>
    <row r="4155" spans="5:12" ht="25" x14ac:dyDescent="0.3">
      <c r="E4155" s="3" t="s">
        <v>1895</v>
      </c>
      <c r="F4155" s="4"/>
      <c r="G4155" s="5">
        <v>45</v>
      </c>
      <c r="H4155" s="27">
        <v>22.222222222222001</v>
      </c>
      <c r="I4155" s="14">
        <v>44.444444444444002</v>
      </c>
      <c r="J4155" s="14">
        <v>17.777777777777999</v>
      </c>
      <c r="K4155" s="14">
        <v>4.4444444444439997</v>
      </c>
      <c r="L4155" s="23">
        <v>11.111111111111001</v>
      </c>
    </row>
    <row r="4156" spans="5:12" ht="25" x14ac:dyDescent="0.3">
      <c r="E4156" s="3" t="s">
        <v>1896</v>
      </c>
      <c r="F4156" s="4"/>
      <c r="G4156" s="5">
        <v>40</v>
      </c>
      <c r="H4156" s="27">
        <v>20</v>
      </c>
      <c r="I4156" s="14">
        <v>40</v>
      </c>
      <c r="J4156" s="14">
        <v>22.5</v>
      </c>
      <c r="K4156" s="14">
        <v>7.5</v>
      </c>
      <c r="L4156" s="23">
        <v>10</v>
      </c>
    </row>
    <row r="4157" spans="5:12" ht="37.5" x14ac:dyDescent="0.3">
      <c r="E4157" s="3" t="s">
        <v>1897</v>
      </c>
      <c r="F4157" s="4"/>
      <c r="G4157" s="5">
        <v>15</v>
      </c>
      <c r="H4157" s="27">
        <v>20</v>
      </c>
      <c r="I4157" s="14">
        <v>46.666666666666998</v>
      </c>
      <c r="J4157" s="14">
        <v>26.666666666666998</v>
      </c>
      <c r="K4157" s="16">
        <v>0</v>
      </c>
      <c r="L4157" s="23">
        <v>6.666666666667</v>
      </c>
    </row>
    <row r="4158" spans="5:12" ht="25" x14ac:dyDescent="0.3">
      <c r="E4158" s="3" t="s">
        <v>1898</v>
      </c>
      <c r="F4158" s="4"/>
      <c r="G4158" s="5">
        <v>6</v>
      </c>
      <c r="H4158" s="27">
        <v>16.666666666666998</v>
      </c>
      <c r="I4158" s="14">
        <v>66.666666666666998</v>
      </c>
      <c r="J4158" s="14">
        <v>16.666666666666998</v>
      </c>
      <c r="K4158" s="16">
        <v>0</v>
      </c>
      <c r="L4158" s="24">
        <v>0</v>
      </c>
    </row>
    <row r="4159" spans="5:12" ht="25" x14ac:dyDescent="0.3">
      <c r="E4159" s="3" t="s">
        <v>1899</v>
      </c>
      <c r="F4159" s="4"/>
      <c r="G4159" s="5">
        <v>1</v>
      </c>
      <c r="H4159" s="30">
        <v>0</v>
      </c>
      <c r="I4159" s="14">
        <v>100</v>
      </c>
      <c r="J4159" s="16">
        <v>0</v>
      </c>
      <c r="K4159" s="16">
        <v>0</v>
      </c>
      <c r="L4159" s="24">
        <v>0</v>
      </c>
    </row>
    <row r="4160" spans="5:12" ht="62.5" x14ac:dyDescent="0.3">
      <c r="E4160" s="3" t="s">
        <v>1900</v>
      </c>
      <c r="F4160" s="4"/>
      <c r="G4160" s="5">
        <v>4</v>
      </c>
      <c r="H4160" s="27">
        <v>25</v>
      </c>
      <c r="I4160" s="14">
        <v>50</v>
      </c>
      <c r="J4160" s="16">
        <v>0</v>
      </c>
      <c r="K4160" s="14">
        <v>25</v>
      </c>
      <c r="L4160" s="24">
        <v>0</v>
      </c>
    </row>
    <row r="4161" spans="5:12" ht="62.5" x14ac:dyDescent="0.3">
      <c r="E4161" s="3" t="s">
        <v>1901</v>
      </c>
      <c r="F4161" s="4"/>
      <c r="G4161" s="5">
        <v>2</v>
      </c>
      <c r="H4161" s="30">
        <v>0</v>
      </c>
      <c r="I4161" s="14">
        <v>100</v>
      </c>
      <c r="J4161" s="16">
        <v>0</v>
      </c>
      <c r="K4161" s="16">
        <v>0</v>
      </c>
      <c r="L4161" s="24">
        <v>0</v>
      </c>
    </row>
    <row r="4162" spans="5:12" x14ac:dyDescent="0.3">
      <c r="E4162" s="3" t="s">
        <v>1902</v>
      </c>
      <c r="F4162" s="4"/>
      <c r="G4162" s="5">
        <v>2</v>
      </c>
      <c r="H4162" s="27">
        <v>50</v>
      </c>
      <c r="I4162" s="16">
        <v>0</v>
      </c>
      <c r="J4162" s="16">
        <v>0</v>
      </c>
      <c r="K4162" s="16">
        <v>0</v>
      </c>
      <c r="L4162" s="23">
        <v>50</v>
      </c>
    </row>
    <row r="4163" spans="5:12" ht="37.5" x14ac:dyDescent="0.3">
      <c r="E4163" s="3" t="s">
        <v>1903</v>
      </c>
      <c r="F4163" s="4"/>
      <c r="G4163" s="5">
        <v>0</v>
      </c>
      <c r="H4163" s="30">
        <v>0</v>
      </c>
      <c r="I4163" s="16">
        <v>0</v>
      </c>
      <c r="J4163" s="16">
        <v>0</v>
      </c>
      <c r="K4163" s="16">
        <v>0</v>
      </c>
      <c r="L4163" s="24">
        <v>0</v>
      </c>
    </row>
    <row r="4164" spans="5:12" ht="25" x14ac:dyDescent="0.3">
      <c r="E4164" s="3" t="s">
        <v>1904</v>
      </c>
      <c r="F4164" s="4"/>
      <c r="G4164" s="5">
        <v>78</v>
      </c>
      <c r="H4164" s="27">
        <v>12.820512820513001</v>
      </c>
      <c r="I4164" s="14">
        <v>38.461538461537998</v>
      </c>
      <c r="J4164" s="14">
        <v>32.051282051282001</v>
      </c>
      <c r="K4164" s="14">
        <v>3.8461538461539999</v>
      </c>
      <c r="L4164" s="23">
        <v>12.820512820513001</v>
      </c>
    </row>
    <row r="4165" spans="5:12" ht="25" x14ac:dyDescent="0.3">
      <c r="E4165" s="3" t="s">
        <v>1905</v>
      </c>
      <c r="F4165" s="4"/>
      <c r="G4165" s="5">
        <v>72</v>
      </c>
      <c r="H4165" s="27">
        <v>11.111111111111001</v>
      </c>
      <c r="I4165" s="14">
        <v>38.888888888888999</v>
      </c>
      <c r="J4165" s="14">
        <v>34.722222222222001</v>
      </c>
      <c r="K4165" s="14">
        <v>4.166666666667</v>
      </c>
      <c r="L4165" s="23">
        <v>11.111111111111001</v>
      </c>
    </row>
    <row r="4166" spans="5:12" ht="37.5" x14ac:dyDescent="0.3">
      <c r="E4166" s="3" t="s">
        <v>1906</v>
      </c>
      <c r="F4166" s="4"/>
      <c r="G4166" s="5">
        <v>27</v>
      </c>
      <c r="H4166" s="27">
        <v>7.4074074074069998</v>
      </c>
      <c r="I4166" s="14">
        <v>33.333333333333002</v>
      </c>
      <c r="J4166" s="14">
        <v>40.740740740741003</v>
      </c>
      <c r="K4166" s="14">
        <v>7.4074074074069998</v>
      </c>
      <c r="L4166" s="23">
        <v>11.111111111111001</v>
      </c>
    </row>
    <row r="4167" spans="5:12" ht="25" x14ac:dyDescent="0.3">
      <c r="E4167" s="3" t="s">
        <v>1907</v>
      </c>
      <c r="F4167" s="4"/>
      <c r="G4167" s="5">
        <v>13</v>
      </c>
      <c r="H4167" s="27">
        <v>15.384615384615</v>
      </c>
      <c r="I4167" s="14">
        <v>23.076923076922998</v>
      </c>
      <c r="J4167" s="14">
        <v>46.153846153845997</v>
      </c>
      <c r="K4167" s="16">
        <v>0</v>
      </c>
      <c r="L4167" s="23">
        <v>15.384615384615</v>
      </c>
    </row>
    <row r="4168" spans="5:12" ht="25" x14ac:dyDescent="0.3">
      <c r="E4168" s="3" t="s">
        <v>1908</v>
      </c>
      <c r="F4168" s="4"/>
      <c r="G4168" s="5">
        <v>4</v>
      </c>
      <c r="H4168" s="27">
        <v>25</v>
      </c>
      <c r="I4168" s="14">
        <v>25</v>
      </c>
      <c r="J4168" s="14">
        <v>50</v>
      </c>
      <c r="K4168" s="16">
        <v>0</v>
      </c>
      <c r="L4168" s="24">
        <v>0</v>
      </c>
    </row>
    <row r="4169" spans="5:12" ht="62.5" x14ac:dyDescent="0.3">
      <c r="E4169" s="3" t="s">
        <v>1909</v>
      </c>
      <c r="F4169" s="4"/>
      <c r="G4169" s="5">
        <v>3</v>
      </c>
      <c r="H4169" s="27">
        <v>33.333333333333002</v>
      </c>
      <c r="I4169" s="14">
        <v>33.333333333333002</v>
      </c>
      <c r="J4169" s="14">
        <v>33.333333333333002</v>
      </c>
      <c r="K4169" s="16">
        <v>0</v>
      </c>
      <c r="L4169" s="24">
        <v>0</v>
      </c>
    </row>
    <row r="4170" spans="5:12" ht="62.5" x14ac:dyDescent="0.3">
      <c r="E4170" s="3" t="s">
        <v>1910</v>
      </c>
      <c r="F4170" s="4"/>
      <c r="G4170" s="5">
        <v>3</v>
      </c>
      <c r="H4170" s="27">
        <v>33.333333333333002</v>
      </c>
      <c r="I4170" s="14">
        <v>33.333333333333002</v>
      </c>
      <c r="J4170" s="14">
        <v>33.333333333333002</v>
      </c>
      <c r="K4170" s="16">
        <v>0</v>
      </c>
      <c r="L4170" s="24">
        <v>0</v>
      </c>
    </row>
    <row r="4171" spans="5:12" x14ac:dyDescent="0.3">
      <c r="E4171" s="3" t="s">
        <v>1911</v>
      </c>
      <c r="F4171" s="4"/>
      <c r="G4171" s="5">
        <v>7</v>
      </c>
      <c r="H4171" s="30">
        <v>0</v>
      </c>
      <c r="I4171" s="14">
        <v>42.857142857143003</v>
      </c>
      <c r="J4171" s="14">
        <v>42.857142857143003</v>
      </c>
      <c r="K4171" s="16">
        <v>0</v>
      </c>
      <c r="L4171" s="23">
        <v>14.285714285714</v>
      </c>
    </row>
    <row r="4172" spans="5:12" ht="37.5" x14ac:dyDescent="0.3">
      <c r="E4172" s="3" t="s">
        <v>1912</v>
      </c>
      <c r="F4172" s="4"/>
      <c r="G4172" s="5">
        <v>1</v>
      </c>
      <c r="H4172" s="30">
        <v>0</v>
      </c>
      <c r="I4172" s="14">
        <v>100</v>
      </c>
      <c r="J4172" s="16">
        <v>0</v>
      </c>
      <c r="K4172" s="16">
        <v>0</v>
      </c>
      <c r="L4172" s="24">
        <v>0</v>
      </c>
    </row>
    <row r="4173" spans="5:12" ht="25" x14ac:dyDescent="0.3">
      <c r="E4173" s="3" t="s">
        <v>1913</v>
      </c>
      <c r="F4173" s="4"/>
      <c r="G4173" s="5">
        <v>52</v>
      </c>
      <c r="H4173" s="27">
        <v>17.307692307692001</v>
      </c>
      <c r="I4173" s="14">
        <v>34.615384615384997</v>
      </c>
      <c r="J4173" s="14">
        <v>32.692307692307999</v>
      </c>
      <c r="K4173" s="14">
        <v>1.923076923077</v>
      </c>
      <c r="L4173" s="23">
        <v>13.461538461538</v>
      </c>
    </row>
    <row r="4174" spans="5:12" ht="25" x14ac:dyDescent="0.3">
      <c r="E4174" s="3" t="s">
        <v>1914</v>
      </c>
      <c r="F4174" s="4"/>
      <c r="G4174" s="5">
        <v>45</v>
      </c>
      <c r="H4174" s="27">
        <v>15.555555555555999</v>
      </c>
      <c r="I4174" s="14">
        <v>31.111111111111001</v>
      </c>
      <c r="J4174" s="14">
        <v>37.777777777777999</v>
      </c>
      <c r="K4174" s="16">
        <v>0</v>
      </c>
      <c r="L4174" s="23">
        <v>15.555555555555999</v>
      </c>
    </row>
    <row r="4175" spans="5:12" ht="37.5" x14ac:dyDescent="0.3">
      <c r="E4175" s="3" t="s">
        <v>1915</v>
      </c>
      <c r="F4175" s="4"/>
      <c r="G4175" s="5">
        <v>9</v>
      </c>
      <c r="H4175" s="27">
        <v>22.222222222222001</v>
      </c>
      <c r="I4175" s="14">
        <v>22.222222222222001</v>
      </c>
      <c r="J4175" s="14">
        <v>22.222222222222001</v>
      </c>
      <c r="K4175" s="16">
        <v>0</v>
      </c>
      <c r="L4175" s="23">
        <v>33.333333333333002</v>
      </c>
    </row>
    <row r="4176" spans="5:12" ht="25" x14ac:dyDescent="0.3">
      <c r="E4176" s="3" t="s">
        <v>1916</v>
      </c>
      <c r="F4176" s="4"/>
      <c r="G4176" s="5">
        <v>8</v>
      </c>
      <c r="H4176" s="27">
        <v>12.5</v>
      </c>
      <c r="I4176" s="14">
        <v>25</v>
      </c>
      <c r="J4176" s="14">
        <v>12.5</v>
      </c>
      <c r="K4176" s="14">
        <v>12.5</v>
      </c>
      <c r="L4176" s="23">
        <v>37.5</v>
      </c>
    </row>
    <row r="4177" spans="5:12" ht="25" x14ac:dyDescent="0.3">
      <c r="E4177" s="3" t="s">
        <v>1917</v>
      </c>
      <c r="F4177" s="4"/>
      <c r="G4177" s="5">
        <v>1</v>
      </c>
      <c r="H4177" s="27">
        <v>100</v>
      </c>
      <c r="I4177" s="16">
        <v>0</v>
      </c>
      <c r="J4177" s="16">
        <v>0</v>
      </c>
      <c r="K4177" s="16">
        <v>0</v>
      </c>
      <c r="L4177" s="24">
        <v>0</v>
      </c>
    </row>
    <row r="4178" spans="5:12" ht="62.5" x14ac:dyDescent="0.3">
      <c r="E4178" s="3" t="s">
        <v>1918</v>
      </c>
      <c r="F4178" s="4"/>
      <c r="G4178" s="5">
        <v>2</v>
      </c>
      <c r="H4178" s="30">
        <v>0</v>
      </c>
      <c r="I4178" s="14">
        <v>50</v>
      </c>
      <c r="J4178" s="16">
        <v>0</v>
      </c>
      <c r="K4178" s="16">
        <v>0</v>
      </c>
      <c r="L4178" s="23">
        <v>50</v>
      </c>
    </row>
    <row r="4179" spans="5:12" ht="62.5" x14ac:dyDescent="0.3">
      <c r="E4179" s="3" t="s">
        <v>1919</v>
      </c>
      <c r="F4179" s="4"/>
      <c r="G4179" s="5">
        <v>0</v>
      </c>
      <c r="H4179" s="30">
        <v>0</v>
      </c>
      <c r="I4179" s="16">
        <v>0</v>
      </c>
      <c r="J4179" s="16">
        <v>0</v>
      </c>
      <c r="K4179" s="16">
        <v>0</v>
      </c>
      <c r="L4179" s="24">
        <v>0</v>
      </c>
    </row>
    <row r="4180" spans="5:12" x14ac:dyDescent="0.3">
      <c r="E4180" s="3" t="s">
        <v>1920</v>
      </c>
      <c r="F4180" s="4"/>
      <c r="G4180" s="5">
        <v>3</v>
      </c>
      <c r="H4180" s="27">
        <v>33.333333333333002</v>
      </c>
      <c r="I4180" s="16">
        <v>0</v>
      </c>
      <c r="J4180" s="14">
        <v>33.333333333333002</v>
      </c>
      <c r="K4180" s="16">
        <v>0</v>
      </c>
      <c r="L4180" s="23">
        <v>33.333333333333002</v>
      </c>
    </row>
    <row r="4181" spans="5:12" ht="37.5" x14ac:dyDescent="0.3">
      <c r="E4181" s="3" t="s">
        <v>1921</v>
      </c>
      <c r="F4181" s="4"/>
      <c r="G4181" s="5">
        <v>0</v>
      </c>
      <c r="H4181" s="30">
        <v>0</v>
      </c>
      <c r="I4181" s="16">
        <v>0</v>
      </c>
      <c r="J4181" s="16">
        <v>0</v>
      </c>
      <c r="K4181" s="16">
        <v>0</v>
      </c>
      <c r="L4181" s="24">
        <v>0</v>
      </c>
    </row>
    <row r="4182" spans="5:12" ht="25" x14ac:dyDescent="0.3">
      <c r="E4182" s="3" t="s">
        <v>1922</v>
      </c>
      <c r="F4182" s="4"/>
      <c r="G4182" s="5">
        <v>11</v>
      </c>
      <c r="H4182" s="30">
        <v>0</v>
      </c>
      <c r="I4182" s="14">
        <v>54.545454545455001</v>
      </c>
      <c r="J4182" s="14">
        <v>36.363636363635997</v>
      </c>
      <c r="K4182" s="16">
        <v>0</v>
      </c>
      <c r="L4182" s="23">
        <v>9.0909090909089993</v>
      </c>
    </row>
    <row r="4183" spans="5:12" ht="25" x14ac:dyDescent="0.3">
      <c r="E4183" s="3" t="s">
        <v>1923</v>
      </c>
      <c r="F4183" s="4"/>
      <c r="G4183" s="5">
        <v>10</v>
      </c>
      <c r="H4183" s="30">
        <v>0</v>
      </c>
      <c r="I4183" s="14">
        <v>50</v>
      </c>
      <c r="J4183" s="14">
        <v>40</v>
      </c>
      <c r="K4183" s="16">
        <v>0</v>
      </c>
      <c r="L4183" s="23">
        <v>10</v>
      </c>
    </row>
    <row r="4184" spans="5:12" ht="37.5" x14ac:dyDescent="0.3">
      <c r="E4184" s="3" t="s">
        <v>1924</v>
      </c>
      <c r="F4184" s="4"/>
      <c r="G4184" s="5">
        <v>3</v>
      </c>
      <c r="H4184" s="30">
        <v>0</v>
      </c>
      <c r="I4184" s="14">
        <v>33.333333333333002</v>
      </c>
      <c r="J4184" s="14">
        <v>33.333333333333002</v>
      </c>
      <c r="K4184" s="16">
        <v>0</v>
      </c>
      <c r="L4184" s="23">
        <v>33.333333333333002</v>
      </c>
    </row>
    <row r="4185" spans="5:12" ht="25" x14ac:dyDescent="0.3">
      <c r="E4185" s="3" t="s">
        <v>1925</v>
      </c>
      <c r="F4185" s="4"/>
      <c r="G4185" s="5">
        <v>4</v>
      </c>
      <c r="H4185" s="30">
        <v>0</v>
      </c>
      <c r="I4185" s="14">
        <v>50</v>
      </c>
      <c r="J4185" s="14">
        <v>50</v>
      </c>
      <c r="K4185" s="16">
        <v>0</v>
      </c>
      <c r="L4185" s="24">
        <v>0</v>
      </c>
    </row>
    <row r="4186" spans="5:12" ht="25" x14ac:dyDescent="0.3">
      <c r="E4186" s="3" t="s">
        <v>1926</v>
      </c>
      <c r="F4186" s="4"/>
      <c r="G4186" s="5">
        <v>0</v>
      </c>
      <c r="H4186" s="30">
        <v>0</v>
      </c>
      <c r="I4186" s="16">
        <v>0</v>
      </c>
      <c r="J4186" s="16">
        <v>0</v>
      </c>
      <c r="K4186" s="16">
        <v>0</v>
      </c>
      <c r="L4186" s="24">
        <v>0</v>
      </c>
    </row>
    <row r="4187" spans="5:12" ht="62.5" x14ac:dyDescent="0.3">
      <c r="E4187" s="3" t="s">
        <v>1927</v>
      </c>
      <c r="F4187" s="4"/>
      <c r="G4187" s="5">
        <v>1</v>
      </c>
      <c r="H4187" s="30">
        <v>0</v>
      </c>
      <c r="I4187" s="14">
        <v>100</v>
      </c>
      <c r="J4187" s="16">
        <v>0</v>
      </c>
      <c r="K4187" s="16">
        <v>0</v>
      </c>
      <c r="L4187" s="24">
        <v>0</v>
      </c>
    </row>
    <row r="4188" spans="5:12" ht="62.5" x14ac:dyDescent="0.3">
      <c r="E4188" s="3" t="s">
        <v>1928</v>
      </c>
      <c r="F4188" s="4"/>
      <c r="G4188" s="5">
        <v>0</v>
      </c>
      <c r="H4188" s="30">
        <v>0</v>
      </c>
      <c r="I4188" s="16">
        <v>0</v>
      </c>
      <c r="J4188" s="16">
        <v>0</v>
      </c>
      <c r="K4188" s="16">
        <v>0</v>
      </c>
      <c r="L4188" s="24">
        <v>0</v>
      </c>
    </row>
    <row r="4189" spans="5:12" x14ac:dyDescent="0.3">
      <c r="E4189" s="3" t="s">
        <v>1929</v>
      </c>
      <c r="F4189" s="4"/>
      <c r="G4189" s="5">
        <v>1</v>
      </c>
      <c r="H4189" s="30">
        <v>0</v>
      </c>
      <c r="I4189" s="14">
        <v>100</v>
      </c>
      <c r="J4189" s="16">
        <v>0</v>
      </c>
      <c r="K4189" s="16">
        <v>0</v>
      </c>
      <c r="L4189" s="24">
        <v>0</v>
      </c>
    </row>
    <row r="4190" spans="5:12" ht="37.5" x14ac:dyDescent="0.3">
      <c r="E4190" s="3" t="s">
        <v>1930</v>
      </c>
      <c r="F4190" s="4"/>
      <c r="G4190" s="5">
        <v>0</v>
      </c>
      <c r="H4190" s="30">
        <v>0</v>
      </c>
      <c r="I4190" s="16">
        <v>0</v>
      </c>
      <c r="J4190" s="16">
        <v>0</v>
      </c>
      <c r="K4190" s="16">
        <v>0</v>
      </c>
      <c r="L4190" s="24">
        <v>0</v>
      </c>
    </row>
    <row r="4191" spans="5:12" ht="25" x14ac:dyDescent="0.3">
      <c r="E4191" s="3" t="s">
        <v>1931</v>
      </c>
      <c r="F4191" s="4"/>
      <c r="G4191" s="5">
        <v>5</v>
      </c>
      <c r="H4191" s="30">
        <v>0</v>
      </c>
      <c r="I4191" s="16">
        <v>0</v>
      </c>
      <c r="J4191" s="14">
        <v>80</v>
      </c>
      <c r="K4191" s="16">
        <v>0</v>
      </c>
      <c r="L4191" s="23">
        <v>20</v>
      </c>
    </row>
    <row r="4192" spans="5:12" ht="25" x14ac:dyDescent="0.3">
      <c r="E4192" s="3" t="s">
        <v>1932</v>
      </c>
      <c r="F4192" s="4"/>
      <c r="G4192" s="5">
        <v>4</v>
      </c>
      <c r="H4192" s="30">
        <v>0</v>
      </c>
      <c r="I4192" s="16">
        <v>0</v>
      </c>
      <c r="J4192" s="14">
        <v>75</v>
      </c>
      <c r="K4192" s="16">
        <v>0</v>
      </c>
      <c r="L4192" s="23">
        <v>25</v>
      </c>
    </row>
    <row r="4193" spans="5:12" ht="37.5" x14ac:dyDescent="0.3">
      <c r="E4193" s="3" t="s">
        <v>1933</v>
      </c>
      <c r="F4193" s="4"/>
      <c r="G4193" s="5">
        <v>1</v>
      </c>
      <c r="H4193" s="30">
        <v>0</v>
      </c>
      <c r="I4193" s="16">
        <v>0</v>
      </c>
      <c r="J4193" s="14">
        <v>100</v>
      </c>
      <c r="K4193" s="16">
        <v>0</v>
      </c>
      <c r="L4193" s="24">
        <v>0</v>
      </c>
    </row>
    <row r="4194" spans="5:12" ht="25" x14ac:dyDescent="0.3">
      <c r="E4194" s="3" t="s">
        <v>1934</v>
      </c>
      <c r="F4194" s="4"/>
      <c r="G4194" s="5">
        <v>2</v>
      </c>
      <c r="H4194" s="30">
        <v>0</v>
      </c>
      <c r="I4194" s="16">
        <v>0</v>
      </c>
      <c r="J4194" s="14">
        <v>100</v>
      </c>
      <c r="K4194" s="16">
        <v>0</v>
      </c>
      <c r="L4194" s="24">
        <v>0</v>
      </c>
    </row>
    <row r="4195" spans="5:12" ht="25" x14ac:dyDescent="0.3">
      <c r="E4195" s="3" t="s">
        <v>1935</v>
      </c>
      <c r="F4195" s="4"/>
      <c r="G4195" s="5">
        <v>0</v>
      </c>
      <c r="H4195" s="30">
        <v>0</v>
      </c>
      <c r="I4195" s="16">
        <v>0</v>
      </c>
      <c r="J4195" s="16">
        <v>0</v>
      </c>
      <c r="K4195" s="16">
        <v>0</v>
      </c>
      <c r="L4195" s="24">
        <v>0</v>
      </c>
    </row>
    <row r="4196" spans="5:12" ht="62.5" x14ac:dyDescent="0.3">
      <c r="E4196" s="3" t="s">
        <v>1936</v>
      </c>
      <c r="F4196" s="4"/>
      <c r="G4196" s="5">
        <v>0</v>
      </c>
      <c r="H4196" s="30">
        <v>0</v>
      </c>
      <c r="I4196" s="16">
        <v>0</v>
      </c>
      <c r="J4196" s="16">
        <v>0</v>
      </c>
      <c r="K4196" s="16">
        <v>0</v>
      </c>
      <c r="L4196" s="24">
        <v>0</v>
      </c>
    </row>
    <row r="4197" spans="5:12" ht="62.5" x14ac:dyDescent="0.3">
      <c r="E4197" s="3" t="s">
        <v>1937</v>
      </c>
      <c r="F4197" s="4"/>
      <c r="G4197" s="5">
        <v>0</v>
      </c>
      <c r="H4197" s="30">
        <v>0</v>
      </c>
      <c r="I4197" s="16">
        <v>0</v>
      </c>
      <c r="J4197" s="16">
        <v>0</v>
      </c>
      <c r="K4197" s="16">
        <v>0</v>
      </c>
      <c r="L4197" s="24">
        <v>0</v>
      </c>
    </row>
    <row r="4198" spans="5:12" x14ac:dyDescent="0.3">
      <c r="E4198" s="3" t="s">
        <v>1938</v>
      </c>
      <c r="F4198" s="4"/>
      <c r="G4198" s="5">
        <v>0</v>
      </c>
      <c r="H4198" s="30">
        <v>0</v>
      </c>
      <c r="I4198" s="16">
        <v>0</v>
      </c>
      <c r="J4198" s="16">
        <v>0</v>
      </c>
      <c r="K4198" s="16">
        <v>0</v>
      </c>
      <c r="L4198" s="24">
        <v>0</v>
      </c>
    </row>
    <row r="4199" spans="5:12" ht="37.5" x14ac:dyDescent="0.3">
      <c r="E4199" s="3" t="s">
        <v>1939</v>
      </c>
      <c r="F4199" s="4"/>
      <c r="G4199" s="5">
        <v>0</v>
      </c>
      <c r="H4199" s="30">
        <v>0</v>
      </c>
      <c r="I4199" s="16">
        <v>0</v>
      </c>
      <c r="J4199" s="16">
        <v>0</v>
      </c>
      <c r="K4199" s="16">
        <v>0</v>
      </c>
      <c r="L4199" s="24">
        <v>0</v>
      </c>
    </row>
    <row r="4200" spans="5:12" ht="25" x14ac:dyDescent="0.3">
      <c r="E4200" s="3" t="s">
        <v>1940</v>
      </c>
      <c r="F4200" s="4"/>
      <c r="G4200" s="5">
        <v>0</v>
      </c>
      <c r="H4200" s="30">
        <v>0</v>
      </c>
      <c r="I4200" s="16">
        <v>0</v>
      </c>
      <c r="J4200" s="16">
        <v>0</v>
      </c>
      <c r="K4200" s="16">
        <v>0</v>
      </c>
      <c r="L4200" s="24">
        <v>0</v>
      </c>
    </row>
    <row r="4201" spans="5:12" ht="25" x14ac:dyDescent="0.3">
      <c r="E4201" s="3" t="s">
        <v>1941</v>
      </c>
      <c r="F4201" s="4"/>
      <c r="G4201" s="5">
        <v>0</v>
      </c>
      <c r="H4201" s="30">
        <v>0</v>
      </c>
      <c r="I4201" s="16">
        <v>0</v>
      </c>
      <c r="J4201" s="16">
        <v>0</v>
      </c>
      <c r="K4201" s="16">
        <v>0</v>
      </c>
      <c r="L4201" s="24">
        <v>0</v>
      </c>
    </row>
    <row r="4202" spans="5:12" ht="37.5" x14ac:dyDescent="0.3">
      <c r="E4202" s="3" t="s">
        <v>1942</v>
      </c>
      <c r="F4202" s="4"/>
      <c r="G4202" s="5">
        <v>0</v>
      </c>
      <c r="H4202" s="30">
        <v>0</v>
      </c>
      <c r="I4202" s="16">
        <v>0</v>
      </c>
      <c r="J4202" s="16">
        <v>0</v>
      </c>
      <c r="K4202" s="16">
        <v>0</v>
      </c>
      <c r="L4202" s="24">
        <v>0</v>
      </c>
    </row>
    <row r="4203" spans="5:12" ht="25" x14ac:dyDescent="0.3">
      <c r="E4203" s="3" t="s">
        <v>1943</v>
      </c>
      <c r="F4203" s="4"/>
      <c r="G4203" s="5">
        <v>0</v>
      </c>
      <c r="H4203" s="30">
        <v>0</v>
      </c>
      <c r="I4203" s="16">
        <v>0</v>
      </c>
      <c r="J4203" s="16">
        <v>0</v>
      </c>
      <c r="K4203" s="16">
        <v>0</v>
      </c>
      <c r="L4203" s="24">
        <v>0</v>
      </c>
    </row>
    <row r="4204" spans="5:12" ht="25" x14ac:dyDescent="0.3">
      <c r="E4204" s="3" t="s">
        <v>1944</v>
      </c>
      <c r="F4204" s="4"/>
      <c r="G4204" s="5">
        <v>0</v>
      </c>
      <c r="H4204" s="30">
        <v>0</v>
      </c>
      <c r="I4204" s="16">
        <v>0</v>
      </c>
      <c r="J4204" s="16">
        <v>0</v>
      </c>
      <c r="K4204" s="16">
        <v>0</v>
      </c>
      <c r="L4204" s="24">
        <v>0</v>
      </c>
    </row>
    <row r="4205" spans="5:12" ht="62.5" x14ac:dyDescent="0.3">
      <c r="E4205" s="3" t="s">
        <v>1945</v>
      </c>
      <c r="F4205" s="4"/>
      <c r="G4205" s="5">
        <v>0</v>
      </c>
      <c r="H4205" s="30">
        <v>0</v>
      </c>
      <c r="I4205" s="16">
        <v>0</v>
      </c>
      <c r="J4205" s="16">
        <v>0</v>
      </c>
      <c r="K4205" s="16">
        <v>0</v>
      </c>
      <c r="L4205" s="24">
        <v>0</v>
      </c>
    </row>
    <row r="4206" spans="5:12" ht="62.5" x14ac:dyDescent="0.3">
      <c r="E4206" s="3" t="s">
        <v>1946</v>
      </c>
      <c r="F4206" s="4"/>
      <c r="G4206" s="5">
        <v>0</v>
      </c>
      <c r="H4206" s="30">
        <v>0</v>
      </c>
      <c r="I4206" s="16">
        <v>0</v>
      </c>
      <c r="J4206" s="16">
        <v>0</v>
      </c>
      <c r="K4206" s="16">
        <v>0</v>
      </c>
      <c r="L4206" s="24">
        <v>0</v>
      </c>
    </row>
    <row r="4207" spans="5:12" x14ac:dyDescent="0.3">
      <c r="E4207" s="3" t="s">
        <v>1947</v>
      </c>
      <c r="F4207" s="4"/>
      <c r="G4207" s="5">
        <v>0</v>
      </c>
      <c r="H4207" s="30">
        <v>0</v>
      </c>
      <c r="I4207" s="16">
        <v>0</v>
      </c>
      <c r="J4207" s="16">
        <v>0</v>
      </c>
      <c r="K4207" s="16">
        <v>0</v>
      </c>
      <c r="L4207" s="24">
        <v>0</v>
      </c>
    </row>
    <row r="4208" spans="5:12" ht="37.5" x14ac:dyDescent="0.3">
      <c r="E4208" s="52" t="s">
        <v>1948</v>
      </c>
      <c r="F4208" s="48"/>
      <c r="G4208" s="49">
        <v>0</v>
      </c>
      <c r="H4208" s="67">
        <v>0</v>
      </c>
      <c r="I4208" s="42">
        <v>0</v>
      </c>
      <c r="J4208" s="42">
        <v>0</v>
      </c>
      <c r="K4208" s="42">
        <v>0</v>
      </c>
      <c r="L4208" s="65">
        <v>0</v>
      </c>
    </row>
    <row r="4210" spans="2:17" x14ac:dyDescent="0.3">
      <c r="B4210" s="35" t="str">
        <f xml:space="preserve"> HYPERLINK("#'目次'!B63", "[57]")</f>
        <v>[57]</v>
      </c>
      <c r="C4210" s="25" t="s">
        <v>1951</v>
      </c>
    </row>
    <row r="4213" spans="2:17" x14ac:dyDescent="0.3">
      <c r="C4213" s="25" t="s">
        <v>15</v>
      </c>
    </row>
    <row r="4214" spans="2:17" ht="62.5" x14ac:dyDescent="0.3">
      <c r="E4214" s="95"/>
      <c r="F4214" s="96"/>
      <c r="G4214" s="37" t="s">
        <v>16</v>
      </c>
      <c r="H4214" s="41" t="s">
        <v>1952</v>
      </c>
      <c r="I4214" s="18" t="s">
        <v>1953</v>
      </c>
      <c r="J4214" s="18" t="s">
        <v>1954</v>
      </c>
      <c r="K4214" s="18" t="s">
        <v>1955</v>
      </c>
      <c r="L4214" s="18" t="s">
        <v>1956</v>
      </c>
      <c r="M4214" s="18" t="s">
        <v>1957</v>
      </c>
      <c r="N4214" s="18" t="s">
        <v>836</v>
      </c>
      <c r="O4214" s="18" t="s">
        <v>1958</v>
      </c>
      <c r="P4214" s="18" t="s">
        <v>22</v>
      </c>
      <c r="Q4214" s="34" t="s">
        <v>23</v>
      </c>
    </row>
    <row r="4215" spans="2:17" x14ac:dyDescent="0.3">
      <c r="E4215" s="97"/>
      <c r="F4215" s="98"/>
      <c r="G4215" s="40"/>
      <c r="H4215" s="36"/>
      <c r="I4215" s="19"/>
      <c r="J4215" s="19"/>
      <c r="K4215" s="19"/>
      <c r="L4215" s="19"/>
      <c r="M4215" s="19"/>
      <c r="N4215" s="19"/>
      <c r="O4215" s="19"/>
      <c r="P4215" s="19"/>
      <c r="Q4215" s="39"/>
    </row>
    <row r="4216" spans="2:17" x14ac:dyDescent="0.3">
      <c r="E4216" s="54" t="s">
        <v>16</v>
      </c>
      <c r="F4216" s="50"/>
      <c r="G4216" s="38">
        <v>55336</v>
      </c>
      <c r="H4216" s="26">
        <v>55.537082550238999</v>
      </c>
      <c r="I4216" s="26">
        <v>73.897643487061003</v>
      </c>
      <c r="J4216" s="26">
        <v>10.419979760012</v>
      </c>
      <c r="K4216" s="26">
        <v>5.4846754373279998</v>
      </c>
      <c r="L4216" s="26">
        <v>10.723579586526</v>
      </c>
      <c r="M4216" s="26">
        <v>11.419329188955</v>
      </c>
      <c r="N4216" s="26">
        <v>1.794491831719</v>
      </c>
      <c r="O4216" s="26">
        <v>3.5600693942460002</v>
      </c>
      <c r="P4216" s="26">
        <v>1.2523492843720001</v>
      </c>
      <c r="Q4216" s="60">
        <v>0.44817117247400001</v>
      </c>
    </row>
    <row r="4217" spans="2:17" x14ac:dyDescent="0.3">
      <c r="E4217" s="3" t="s">
        <v>24</v>
      </c>
      <c r="F4217" s="4"/>
      <c r="G4217" s="29">
        <v>144</v>
      </c>
      <c r="H4217" s="55">
        <v>61.805555555555998</v>
      </c>
      <c r="I4217" s="22">
        <v>56.25</v>
      </c>
      <c r="J4217" s="22">
        <v>9.7222222222219994</v>
      </c>
      <c r="K4217" s="22">
        <v>20.138888888888999</v>
      </c>
      <c r="L4217" s="22">
        <v>12.5</v>
      </c>
      <c r="M4217" s="22">
        <v>10.416666666667</v>
      </c>
      <c r="N4217" s="69">
        <v>0</v>
      </c>
      <c r="O4217" s="22">
        <v>6.25</v>
      </c>
      <c r="P4217" s="69">
        <v>0</v>
      </c>
      <c r="Q4217" s="56">
        <v>0.694444444444</v>
      </c>
    </row>
    <row r="4218" spans="2:17" x14ac:dyDescent="0.3">
      <c r="E4218" s="3" t="s">
        <v>25</v>
      </c>
      <c r="F4218" s="4"/>
      <c r="G4218" s="5">
        <v>1073</v>
      </c>
      <c r="H4218" s="27">
        <v>55.824790307549002</v>
      </c>
      <c r="I4218" s="14">
        <v>67.753960857408998</v>
      </c>
      <c r="J4218" s="14">
        <v>15.097856477166999</v>
      </c>
      <c r="K4218" s="14">
        <v>10.531220876048</v>
      </c>
      <c r="L4218" s="14">
        <v>13.699906803355001</v>
      </c>
      <c r="M4218" s="14">
        <v>11.556383970177</v>
      </c>
      <c r="N4218" s="14">
        <v>0.652376514445</v>
      </c>
      <c r="O4218" s="14">
        <v>5.3122087604850003</v>
      </c>
      <c r="P4218" s="14">
        <v>0.83876980428699999</v>
      </c>
      <c r="Q4218" s="23">
        <v>0.18639328984199999</v>
      </c>
    </row>
    <row r="4219" spans="2:17" x14ac:dyDescent="0.3">
      <c r="E4219" s="3" t="s">
        <v>26</v>
      </c>
      <c r="F4219" s="4"/>
      <c r="G4219" s="5">
        <v>3737</v>
      </c>
      <c r="H4219" s="27">
        <v>51.833021139952002</v>
      </c>
      <c r="I4219" s="14">
        <v>68.397109981268002</v>
      </c>
      <c r="J4219" s="14">
        <v>14.155739898314</v>
      </c>
      <c r="K4219" s="14">
        <v>7.439122290607</v>
      </c>
      <c r="L4219" s="14">
        <v>11.693872089912</v>
      </c>
      <c r="M4219" s="14">
        <v>13.165640888413</v>
      </c>
      <c r="N4219" s="14">
        <v>1.150655606101</v>
      </c>
      <c r="O4219" s="14">
        <v>4.3350280974039999</v>
      </c>
      <c r="P4219" s="14">
        <v>1.123896173401</v>
      </c>
      <c r="Q4219" s="23">
        <v>0.26759432700000002</v>
      </c>
    </row>
    <row r="4220" spans="2:17" x14ac:dyDescent="0.3">
      <c r="E4220" s="3" t="s">
        <v>27</v>
      </c>
      <c r="F4220" s="4"/>
      <c r="G4220" s="5">
        <v>6583</v>
      </c>
      <c r="H4220" s="27">
        <v>51.921616284369001</v>
      </c>
      <c r="I4220" s="14">
        <v>68.828801458301996</v>
      </c>
      <c r="J4220" s="14">
        <v>10.496734011849</v>
      </c>
      <c r="K4220" s="14">
        <v>7.0636487923439999</v>
      </c>
      <c r="L4220" s="14">
        <v>10.086586662616</v>
      </c>
      <c r="M4220" s="14">
        <v>13.960200516482001</v>
      </c>
      <c r="N4220" s="14">
        <v>1.0785356220569999</v>
      </c>
      <c r="O4220" s="14">
        <v>4.4660489138689998</v>
      </c>
      <c r="P4220" s="14">
        <v>1.9899741759080001</v>
      </c>
      <c r="Q4220" s="23">
        <v>0.28862220871900002</v>
      </c>
    </row>
    <row r="4221" spans="2:17" x14ac:dyDescent="0.3">
      <c r="E4221" s="3" t="s">
        <v>28</v>
      </c>
      <c r="F4221" s="4"/>
      <c r="G4221" s="5">
        <v>8475</v>
      </c>
      <c r="H4221" s="27">
        <v>53.227138643068002</v>
      </c>
      <c r="I4221" s="14">
        <v>68.436578171091</v>
      </c>
      <c r="J4221" s="14">
        <v>8.023598820059</v>
      </c>
      <c r="K4221" s="14">
        <v>5.0383480825960003</v>
      </c>
      <c r="L4221" s="14">
        <v>7.7758112094399996</v>
      </c>
      <c r="M4221" s="14">
        <v>11.256637168141999</v>
      </c>
      <c r="N4221" s="14">
        <v>1.592920353982</v>
      </c>
      <c r="O4221" s="14">
        <v>5.4277286135690002</v>
      </c>
      <c r="P4221" s="14">
        <v>1.864306784661</v>
      </c>
      <c r="Q4221" s="23">
        <v>0.37758112094399998</v>
      </c>
    </row>
    <row r="4222" spans="2:17" x14ac:dyDescent="0.3">
      <c r="E4222" s="3" t="s">
        <v>29</v>
      </c>
      <c r="F4222" s="4"/>
      <c r="G4222" s="5">
        <v>4017</v>
      </c>
      <c r="H4222" s="27">
        <v>54.792133432909999</v>
      </c>
      <c r="I4222" s="14">
        <v>64.625342295245005</v>
      </c>
      <c r="J4222" s="14">
        <v>5.5763007219320002</v>
      </c>
      <c r="K4222" s="14">
        <v>2.7134677620110002</v>
      </c>
      <c r="L4222" s="14">
        <v>5.3771471247199996</v>
      </c>
      <c r="M4222" s="14">
        <v>9.0614886731389994</v>
      </c>
      <c r="N4222" s="14">
        <v>2.1160069703760001</v>
      </c>
      <c r="O4222" s="14">
        <v>6.7214339058999997</v>
      </c>
      <c r="P4222" s="14">
        <v>1.7176997759520001</v>
      </c>
      <c r="Q4222" s="23">
        <v>0.57256659198399995</v>
      </c>
    </row>
    <row r="4223" spans="2:17" x14ac:dyDescent="0.3">
      <c r="E4223" s="3" t="s">
        <v>30</v>
      </c>
      <c r="F4223" s="4"/>
      <c r="G4223" s="5">
        <v>1579</v>
      </c>
      <c r="H4223" s="27">
        <v>53.008233058898</v>
      </c>
      <c r="I4223" s="14">
        <v>53.451551614945998</v>
      </c>
      <c r="J4223" s="14">
        <v>3.7365421152630001</v>
      </c>
      <c r="K4223" s="14">
        <v>0.88663711209600005</v>
      </c>
      <c r="L4223" s="14">
        <v>3.4198860037999999</v>
      </c>
      <c r="M4223" s="14">
        <v>6.9031032298920003</v>
      </c>
      <c r="N4223" s="14">
        <v>3.6098796706780001</v>
      </c>
      <c r="O4223" s="14">
        <v>11.716276124128999</v>
      </c>
      <c r="P4223" s="14">
        <v>1.266624445852</v>
      </c>
      <c r="Q4223" s="23">
        <v>0.56998100063299995</v>
      </c>
    </row>
    <row r="4224" spans="2:17" x14ac:dyDescent="0.3">
      <c r="E4224" s="3" t="s">
        <v>31</v>
      </c>
      <c r="F4224" s="4"/>
      <c r="G4224" s="5">
        <v>247</v>
      </c>
      <c r="H4224" s="27">
        <v>65.587044534412996</v>
      </c>
      <c r="I4224" s="14">
        <v>46.558704453441003</v>
      </c>
      <c r="J4224" s="14">
        <v>2.4291497975710001</v>
      </c>
      <c r="K4224" s="14">
        <v>0.80971659919000005</v>
      </c>
      <c r="L4224" s="14">
        <v>3.6437246963560002</v>
      </c>
      <c r="M4224" s="14">
        <v>7.6923076923079998</v>
      </c>
      <c r="N4224" s="14">
        <v>3.6437246963560002</v>
      </c>
      <c r="O4224" s="14">
        <v>7.6923076923079998</v>
      </c>
      <c r="P4224" s="16">
        <v>0</v>
      </c>
      <c r="Q4224" s="23">
        <v>0.80971659919000005</v>
      </c>
    </row>
    <row r="4225" spans="5:17" x14ac:dyDescent="0.3">
      <c r="E4225" s="3" t="s">
        <v>32</v>
      </c>
      <c r="F4225" s="4"/>
      <c r="G4225" s="5">
        <v>298</v>
      </c>
      <c r="H4225" s="27">
        <v>54.026845637584003</v>
      </c>
      <c r="I4225" s="14">
        <v>73.489932885906001</v>
      </c>
      <c r="J4225" s="14">
        <v>13.422818791946</v>
      </c>
      <c r="K4225" s="14">
        <v>10.067114093960001</v>
      </c>
      <c r="L4225" s="14">
        <v>22.147651006711001</v>
      </c>
      <c r="M4225" s="14">
        <v>11.073825503356</v>
      </c>
      <c r="N4225" s="14">
        <v>0.33557046979900002</v>
      </c>
      <c r="O4225" s="14">
        <v>1.342281879195</v>
      </c>
      <c r="P4225" s="14">
        <v>0.67114093959700005</v>
      </c>
      <c r="Q4225" s="24">
        <v>0</v>
      </c>
    </row>
    <row r="4226" spans="5:17" x14ac:dyDescent="0.3">
      <c r="E4226" s="3" t="s">
        <v>33</v>
      </c>
      <c r="F4226" s="4"/>
      <c r="G4226" s="5">
        <v>2148</v>
      </c>
      <c r="H4226" s="27">
        <v>54.515828677839998</v>
      </c>
      <c r="I4226" s="14">
        <v>79.934823091248006</v>
      </c>
      <c r="J4226" s="14">
        <v>14.106145251397001</v>
      </c>
      <c r="K4226" s="14">
        <v>7.4487895716950003</v>
      </c>
      <c r="L4226" s="14">
        <v>16.433891992551001</v>
      </c>
      <c r="M4226" s="14">
        <v>10.288640595903001</v>
      </c>
      <c r="N4226" s="14">
        <v>0.55865921787700001</v>
      </c>
      <c r="O4226" s="14">
        <v>1.8621973929240001</v>
      </c>
      <c r="P4226" s="14">
        <v>0.279329608939</v>
      </c>
      <c r="Q4226" s="23">
        <v>0.186219739292</v>
      </c>
    </row>
    <row r="4227" spans="5:17" x14ac:dyDescent="0.3">
      <c r="E4227" s="3" t="s">
        <v>34</v>
      </c>
      <c r="F4227" s="4"/>
      <c r="G4227" s="5">
        <v>5324</v>
      </c>
      <c r="H4227" s="27">
        <v>57.043576258451999</v>
      </c>
      <c r="I4227" s="14">
        <v>81.198347107437996</v>
      </c>
      <c r="J4227" s="14">
        <v>15.796393688956</v>
      </c>
      <c r="K4227" s="14">
        <v>6.3861758076630002</v>
      </c>
      <c r="L4227" s="14">
        <v>15.664913598798</v>
      </c>
      <c r="M4227" s="14">
        <v>11.945905334335</v>
      </c>
      <c r="N4227" s="14">
        <v>1.126972201352</v>
      </c>
      <c r="O4227" s="14">
        <v>1.3335837716000001</v>
      </c>
      <c r="P4227" s="14">
        <v>0.75131480090199998</v>
      </c>
      <c r="Q4227" s="23">
        <v>0.18782870022500001</v>
      </c>
    </row>
    <row r="4228" spans="5:17" x14ac:dyDescent="0.3">
      <c r="E4228" s="3" t="s">
        <v>35</v>
      </c>
      <c r="F4228" s="4"/>
      <c r="G4228" s="5">
        <v>9153</v>
      </c>
      <c r="H4228" s="27">
        <v>57.554900032775997</v>
      </c>
      <c r="I4228" s="14">
        <v>81.710914454277003</v>
      </c>
      <c r="J4228" s="14">
        <v>11.908663826068</v>
      </c>
      <c r="K4228" s="14">
        <v>5.4080629301869996</v>
      </c>
      <c r="L4228" s="14">
        <v>12.706216541025</v>
      </c>
      <c r="M4228" s="14">
        <v>12.116246039549999</v>
      </c>
      <c r="N4228" s="14">
        <v>1.748060745111</v>
      </c>
      <c r="O4228" s="14">
        <v>1.2127171419210001</v>
      </c>
      <c r="P4228" s="14">
        <v>0.863104992899</v>
      </c>
      <c r="Q4228" s="23">
        <v>0.229432972796</v>
      </c>
    </row>
    <row r="4229" spans="5:17" x14ac:dyDescent="0.3">
      <c r="E4229" s="3" t="s">
        <v>36</v>
      </c>
      <c r="F4229" s="4"/>
      <c r="G4229" s="5">
        <v>8028</v>
      </c>
      <c r="H4229" s="27">
        <v>58.233682112605997</v>
      </c>
      <c r="I4229" s="14">
        <v>80.655206776282995</v>
      </c>
      <c r="J4229" s="14">
        <v>9.8156452416539999</v>
      </c>
      <c r="K4229" s="14">
        <v>5.293971101146</v>
      </c>
      <c r="L4229" s="14">
        <v>11.534628799203</v>
      </c>
      <c r="M4229" s="14">
        <v>11.422521175884</v>
      </c>
      <c r="N4229" s="14">
        <v>2.553562531141</v>
      </c>
      <c r="O4229" s="14">
        <v>1.6816143497760001</v>
      </c>
      <c r="P4229" s="14">
        <v>1.133532635775</v>
      </c>
      <c r="Q4229" s="23">
        <v>0.58545092177400004</v>
      </c>
    </row>
    <row r="4230" spans="5:17" x14ac:dyDescent="0.3">
      <c r="E4230" s="3" t="s">
        <v>37</v>
      </c>
      <c r="F4230" s="4"/>
      <c r="G4230" s="5">
        <v>2918</v>
      </c>
      <c r="H4230" s="27">
        <v>61.274845784783999</v>
      </c>
      <c r="I4230" s="14">
        <v>79.198080877313004</v>
      </c>
      <c r="J4230" s="14">
        <v>7.0596298834819997</v>
      </c>
      <c r="K4230" s="14">
        <v>2.8101439342019998</v>
      </c>
      <c r="L4230" s="14">
        <v>8.1562714187799994</v>
      </c>
      <c r="M4230" s="14">
        <v>7.6764907470869996</v>
      </c>
      <c r="N4230" s="14">
        <v>2.981494174092</v>
      </c>
      <c r="O4230" s="14">
        <v>2.7073337902670001</v>
      </c>
      <c r="P4230" s="14">
        <v>0.99383139136400001</v>
      </c>
      <c r="Q4230" s="23">
        <v>0.47978067169299998</v>
      </c>
    </row>
    <row r="4231" spans="5:17" x14ac:dyDescent="0.3">
      <c r="E4231" s="3" t="s">
        <v>38</v>
      </c>
      <c r="F4231" s="4"/>
      <c r="G4231" s="5">
        <v>906</v>
      </c>
      <c r="H4231" s="27">
        <v>60.706401766003999</v>
      </c>
      <c r="I4231" s="14">
        <v>76.269315673289</v>
      </c>
      <c r="J4231" s="14">
        <v>4.1942604856510002</v>
      </c>
      <c r="K4231" s="14">
        <v>1.324503311258</v>
      </c>
      <c r="L4231" s="14">
        <v>4.8565121412799996</v>
      </c>
      <c r="M4231" s="14">
        <v>6.622516556291</v>
      </c>
      <c r="N4231" s="14">
        <v>2.207505518764</v>
      </c>
      <c r="O4231" s="14">
        <v>3.6423841059600002</v>
      </c>
      <c r="P4231" s="14">
        <v>0.66225165562900001</v>
      </c>
      <c r="Q4231" s="23">
        <v>0.331125827815</v>
      </c>
    </row>
    <row r="4232" spans="5:17" x14ac:dyDescent="0.3">
      <c r="E4232" s="3" t="s">
        <v>39</v>
      </c>
      <c r="F4232" s="4"/>
      <c r="G4232" s="5">
        <v>137</v>
      </c>
      <c r="H4232" s="27">
        <v>62.773722627737001</v>
      </c>
      <c r="I4232" s="14">
        <v>64.233576642336004</v>
      </c>
      <c r="J4232" s="14">
        <v>3.649635036496</v>
      </c>
      <c r="K4232" s="14">
        <v>0.72992700729899995</v>
      </c>
      <c r="L4232" s="14">
        <v>5.1094890510950002</v>
      </c>
      <c r="M4232" s="14">
        <v>9.4890510948909998</v>
      </c>
      <c r="N4232" s="14">
        <v>5.8394160583939998</v>
      </c>
      <c r="O4232" s="14">
        <v>6.5693430656930003</v>
      </c>
      <c r="P4232" s="14">
        <v>1.459854014599</v>
      </c>
      <c r="Q4232" s="23">
        <v>0.72992700729899995</v>
      </c>
    </row>
    <row r="4233" spans="5:17" x14ac:dyDescent="0.3">
      <c r="E4233" s="3" t="s">
        <v>40</v>
      </c>
      <c r="F4233" s="4"/>
      <c r="G4233" s="5">
        <v>12</v>
      </c>
      <c r="H4233" s="27">
        <v>33.333333333333002</v>
      </c>
      <c r="I4233" s="14">
        <v>50</v>
      </c>
      <c r="J4233" s="14">
        <v>16.666666666666998</v>
      </c>
      <c r="K4233" s="16">
        <v>0</v>
      </c>
      <c r="L4233" s="14">
        <v>25</v>
      </c>
      <c r="M4233" s="14">
        <v>25</v>
      </c>
      <c r="N4233" s="14">
        <v>8.333333333333</v>
      </c>
      <c r="O4233" s="14">
        <v>16.666666666666998</v>
      </c>
      <c r="P4233" s="16">
        <v>0</v>
      </c>
      <c r="Q4233" s="24">
        <v>0</v>
      </c>
    </row>
    <row r="4234" spans="5:17" x14ac:dyDescent="0.3">
      <c r="E4234" s="3" t="s">
        <v>41</v>
      </c>
      <c r="F4234" s="4"/>
      <c r="G4234" s="5">
        <v>56</v>
      </c>
      <c r="H4234" s="27">
        <v>44.642857142856997</v>
      </c>
      <c r="I4234" s="14">
        <v>67.857142857143003</v>
      </c>
      <c r="J4234" s="14">
        <v>30.357142857143</v>
      </c>
      <c r="K4234" s="14">
        <v>12.5</v>
      </c>
      <c r="L4234" s="14">
        <v>33.928571428570997</v>
      </c>
      <c r="M4234" s="14">
        <v>26.785714285714</v>
      </c>
      <c r="N4234" s="14">
        <v>1.785714285714</v>
      </c>
      <c r="O4234" s="14">
        <v>3.5714285714290002</v>
      </c>
      <c r="P4234" s="16">
        <v>0</v>
      </c>
      <c r="Q4234" s="23">
        <v>1.785714285714</v>
      </c>
    </row>
    <row r="4235" spans="5:17" x14ac:dyDescent="0.3">
      <c r="E4235" s="3" t="s">
        <v>42</v>
      </c>
      <c r="F4235" s="4"/>
      <c r="G4235" s="5">
        <v>88</v>
      </c>
      <c r="H4235" s="27">
        <v>38.636363636364003</v>
      </c>
      <c r="I4235" s="14">
        <v>62.5</v>
      </c>
      <c r="J4235" s="14">
        <v>28.409090909090999</v>
      </c>
      <c r="K4235" s="14">
        <v>12.5</v>
      </c>
      <c r="L4235" s="14">
        <v>27.272727272727</v>
      </c>
      <c r="M4235" s="14">
        <v>25</v>
      </c>
      <c r="N4235" s="14">
        <v>4.5454545454549997</v>
      </c>
      <c r="O4235" s="14">
        <v>3.4090909090910002</v>
      </c>
      <c r="P4235" s="14">
        <v>2.2727272727269998</v>
      </c>
      <c r="Q4235" s="23">
        <v>2.2727272727269998</v>
      </c>
    </row>
    <row r="4236" spans="5:17" x14ac:dyDescent="0.3">
      <c r="E4236" s="3" t="s">
        <v>43</v>
      </c>
      <c r="F4236" s="4"/>
      <c r="G4236" s="5">
        <v>138</v>
      </c>
      <c r="H4236" s="27">
        <v>44.202898550725003</v>
      </c>
      <c r="I4236" s="14">
        <v>68.840579710144993</v>
      </c>
      <c r="J4236" s="14">
        <v>13.768115942029</v>
      </c>
      <c r="K4236" s="14">
        <v>12.318840579710001</v>
      </c>
      <c r="L4236" s="14">
        <v>17.391304347826001</v>
      </c>
      <c r="M4236" s="14">
        <v>20.289855072464</v>
      </c>
      <c r="N4236" s="14">
        <v>5.7971014492749999</v>
      </c>
      <c r="O4236" s="14">
        <v>2.898550724638</v>
      </c>
      <c r="P4236" s="14">
        <v>1.449275362319</v>
      </c>
      <c r="Q4236" s="23">
        <v>5.0724637681160001</v>
      </c>
    </row>
    <row r="4237" spans="5:17" x14ac:dyDescent="0.3">
      <c r="E4237" s="3" t="s">
        <v>44</v>
      </c>
      <c r="F4237" s="4"/>
      <c r="G4237" s="5">
        <v>95</v>
      </c>
      <c r="H4237" s="27">
        <v>46.315789473683999</v>
      </c>
      <c r="I4237" s="14">
        <v>65.263157894737006</v>
      </c>
      <c r="J4237" s="14">
        <v>10.526315789473999</v>
      </c>
      <c r="K4237" s="14">
        <v>9.4736842105260006</v>
      </c>
      <c r="L4237" s="14">
        <v>12.631578947368</v>
      </c>
      <c r="M4237" s="14">
        <v>16.842105263158</v>
      </c>
      <c r="N4237" s="14">
        <v>6.3157894736840001</v>
      </c>
      <c r="O4237" s="14">
        <v>8.4210526315790002</v>
      </c>
      <c r="P4237" s="16">
        <v>0</v>
      </c>
      <c r="Q4237" s="23">
        <v>7.3684210526319998</v>
      </c>
    </row>
    <row r="4238" spans="5:17" x14ac:dyDescent="0.3">
      <c r="E4238" s="3" t="s">
        <v>45</v>
      </c>
      <c r="F4238" s="4"/>
      <c r="G4238" s="5">
        <v>23</v>
      </c>
      <c r="H4238" s="27">
        <v>43.478260869564998</v>
      </c>
      <c r="I4238" s="14">
        <v>43.478260869564998</v>
      </c>
      <c r="J4238" s="14">
        <v>8.6956521739130004</v>
      </c>
      <c r="K4238" s="16">
        <v>0</v>
      </c>
      <c r="L4238" s="14">
        <v>17.391304347826001</v>
      </c>
      <c r="M4238" s="14">
        <v>8.6956521739130004</v>
      </c>
      <c r="N4238" s="14">
        <v>4.3478260869570002</v>
      </c>
      <c r="O4238" s="14">
        <v>4.3478260869570002</v>
      </c>
      <c r="P4238" s="16">
        <v>0</v>
      </c>
      <c r="Q4238" s="23">
        <v>26.086956521739001</v>
      </c>
    </row>
    <row r="4239" spans="5:17" x14ac:dyDescent="0.3">
      <c r="E4239" s="3" t="s">
        <v>46</v>
      </c>
      <c r="F4239" s="4"/>
      <c r="G4239" s="5">
        <v>6</v>
      </c>
      <c r="H4239" s="27">
        <v>50</v>
      </c>
      <c r="I4239" s="14">
        <v>66.666666666666998</v>
      </c>
      <c r="J4239" s="16">
        <v>0</v>
      </c>
      <c r="K4239" s="16">
        <v>0</v>
      </c>
      <c r="L4239" s="14">
        <v>16.666666666666998</v>
      </c>
      <c r="M4239" s="14">
        <v>16.666666666666998</v>
      </c>
      <c r="N4239" s="16">
        <v>0</v>
      </c>
      <c r="O4239" s="14">
        <v>16.666666666666998</v>
      </c>
      <c r="P4239" s="14">
        <v>16.666666666666998</v>
      </c>
      <c r="Q4239" s="24">
        <v>0</v>
      </c>
    </row>
    <row r="4240" spans="5:17" x14ac:dyDescent="0.3">
      <c r="E4240" s="52" t="s">
        <v>47</v>
      </c>
      <c r="F4240" s="48"/>
      <c r="G4240" s="49">
        <v>1</v>
      </c>
      <c r="H4240" s="67">
        <v>0</v>
      </c>
      <c r="I4240" s="42">
        <v>0</v>
      </c>
      <c r="J4240" s="45">
        <v>100</v>
      </c>
      <c r="K4240" s="42">
        <v>0</v>
      </c>
      <c r="L4240" s="42">
        <v>0</v>
      </c>
      <c r="M4240" s="42">
        <v>0</v>
      </c>
      <c r="N4240" s="42">
        <v>0</v>
      </c>
      <c r="O4240" s="42">
        <v>0</v>
      </c>
      <c r="P4240" s="42">
        <v>0</v>
      </c>
      <c r="Q4240" s="65">
        <v>0</v>
      </c>
    </row>
    <row r="4242" spans="2:14" x14ac:dyDescent="0.3">
      <c r="B4242" s="35" t="str">
        <f xml:space="preserve"> HYPERLINK("#'目次'!B64", "[58]")</f>
        <v>[58]</v>
      </c>
      <c r="C4242" s="25" t="s">
        <v>14</v>
      </c>
    </row>
    <row r="4245" spans="2:14" x14ac:dyDescent="0.3">
      <c r="C4245" s="25" t="s">
        <v>1961</v>
      </c>
    </row>
    <row r="4246" spans="2:14" ht="25" x14ac:dyDescent="0.3">
      <c r="E4246" s="95"/>
      <c r="F4246" s="96"/>
      <c r="G4246" s="37" t="s">
        <v>16</v>
      </c>
      <c r="H4246" s="41" t="s">
        <v>17</v>
      </c>
      <c r="I4246" s="18" t="s">
        <v>18</v>
      </c>
      <c r="J4246" s="18" t="s">
        <v>19</v>
      </c>
      <c r="K4246" s="18" t="s">
        <v>20</v>
      </c>
      <c r="L4246" s="18" t="s">
        <v>21</v>
      </c>
      <c r="M4246" s="18" t="s">
        <v>22</v>
      </c>
      <c r="N4246" s="34" t="s">
        <v>23</v>
      </c>
    </row>
    <row r="4247" spans="2:14" x14ac:dyDescent="0.3">
      <c r="E4247" s="97"/>
      <c r="F4247" s="98"/>
      <c r="G4247" s="40"/>
      <c r="H4247" s="36"/>
      <c r="I4247" s="19"/>
      <c r="J4247" s="19"/>
      <c r="K4247" s="19"/>
      <c r="L4247" s="19"/>
      <c r="M4247" s="19"/>
      <c r="N4247" s="39"/>
    </row>
    <row r="4248" spans="2:14" x14ac:dyDescent="0.3">
      <c r="E4248" s="54" t="s">
        <v>16</v>
      </c>
      <c r="F4248" s="50"/>
      <c r="G4248" s="38">
        <v>55336</v>
      </c>
      <c r="H4248" s="26">
        <v>18.472603729941</v>
      </c>
      <c r="I4248" s="26">
        <v>34.657365910076997</v>
      </c>
      <c r="J4248" s="26">
        <v>25.251192713603999</v>
      </c>
      <c r="K4248" s="26">
        <v>12.689749891570999</v>
      </c>
      <c r="L4248" s="26">
        <v>6.8562960821169998</v>
      </c>
      <c r="M4248" s="26">
        <v>1.626427642041</v>
      </c>
      <c r="N4248" s="60">
        <v>0.44636403064899999</v>
      </c>
    </row>
    <row r="4249" spans="2:14" x14ac:dyDescent="0.3">
      <c r="E4249" s="3" t="s">
        <v>1962</v>
      </c>
      <c r="F4249" s="4"/>
      <c r="G4249" s="29">
        <v>7900</v>
      </c>
      <c r="H4249" s="55">
        <v>36.063291139241002</v>
      </c>
      <c r="I4249" s="22">
        <v>43.962025316456</v>
      </c>
      <c r="J4249" s="22">
        <v>13</v>
      </c>
      <c r="K4249" s="22">
        <v>4.126582278481</v>
      </c>
      <c r="L4249" s="22">
        <v>1.9873417721519999</v>
      </c>
      <c r="M4249" s="22">
        <v>0.70886075949399996</v>
      </c>
      <c r="N4249" s="56">
        <v>0.15189873417700001</v>
      </c>
    </row>
    <row r="4250" spans="2:14" x14ac:dyDescent="0.3">
      <c r="E4250" s="3" t="s">
        <v>1963</v>
      </c>
      <c r="F4250" s="4"/>
      <c r="G4250" s="5">
        <v>7773</v>
      </c>
      <c r="H4250" s="27">
        <v>17.136240833654998</v>
      </c>
      <c r="I4250" s="14">
        <v>45.619451949054003</v>
      </c>
      <c r="J4250" s="14">
        <v>25.048243921266</v>
      </c>
      <c r="K4250" s="14">
        <v>8.8125562845750007</v>
      </c>
      <c r="L4250" s="14">
        <v>2.4443586774730002</v>
      </c>
      <c r="M4250" s="14">
        <v>0.87482310562200005</v>
      </c>
      <c r="N4250" s="23">
        <v>6.4325228355E-2</v>
      </c>
    </row>
    <row r="4251" spans="2:14" x14ac:dyDescent="0.3">
      <c r="E4251" s="3" t="s">
        <v>1964</v>
      </c>
      <c r="F4251" s="4"/>
      <c r="G4251" s="5">
        <v>7717</v>
      </c>
      <c r="H4251" s="27">
        <v>10.353764416223999</v>
      </c>
      <c r="I4251" s="14">
        <v>30.672541142930999</v>
      </c>
      <c r="J4251" s="14">
        <v>31.33341972269</v>
      </c>
      <c r="K4251" s="14">
        <v>18.737851496695999</v>
      </c>
      <c r="L4251" s="14">
        <v>6.1682000777499999</v>
      </c>
      <c r="M4251" s="14">
        <v>2.3713878450169998</v>
      </c>
      <c r="N4251" s="23">
        <v>0.36283529869100001</v>
      </c>
    </row>
    <row r="4252" spans="2:14" x14ac:dyDescent="0.3">
      <c r="E4252" s="3" t="s">
        <v>1965</v>
      </c>
      <c r="F4252" s="4"/>
      <c r="G4252" s="5">
        <v>1978</v>
      </c>
      <c r="H4252" s="27">
        <v>5.8645096056619996</v>
      </c>
      <c r="I4252" s="14">
        <v>18.099089989888999</v>
      </c>
      <c r="J4252" s="14">
        <v>27.755308392315001</v>
      </c>
      <c r="K4252" s="14">
        <v>27.856420626896</v>
      </c>
      <c r="L4252" s="14">
        <v>18.503538928209998</v>
      </c>
      <c r="M4252" s="14">
        <v>1.7189079878669999</v>
      </c>
      <c r="N4252" s="23">
        <v>0.20222446916100001</v>
      </c>
    </row>
    <row r="4253" spans="2:14" x14ac:dyDescent="0.3">
      <c r="E4253" s="3" t="s">
        <v>1966</v>
      </c>
      <c r="F4253" s="4"/>
      <c r="G4253" s="5">
        <v>336</v>
      </c>
      <c r="H4253" s="27">
        <v>9.2261904761900002</v>
      </c>
      <c r="I4253" s="14">
        <v>13.095238095238001</v>
      </c>
      <c r="J4253" s="14">
        <v>12.797619047618999</v>
      </c>
      <c r="K4253" s="14">
        <v>18.75</v>
      </c>
      <c r="L4253" s="14">
        <v>43.154761904761997</v>
      </c>
      <c r="M4253" s="14">
        <v>2.9761904761900002</v>
      </c>
      <c r="N4253" s="24">
        <v>0</v>
      </c>
    </row>
    <row r="4254" spans="2:14" x14ac:dyDescent="0.3">
      <c r="E4254" s="3" t="s">
        <v>992</v>
      </c>
      <c r="F4254" s="4"/>
      <c r="G4254" s="5">
        <v>104</v>
      </c>
      <c r="H4254" s="27">
        <v>3.8461538461539999</v>
      </c>
      <c r="I4254" s="14">
        <v>8.6538461538460005</v>
      </c>
      <c r="J4254" s="14">
        <v>14.423076923077</v>
      </c>
      <c r="K4254" s="14">
        <v>18.269230769231001</v>
      </c>
      <c r="L4254" s="14">
        <v>25.961538461538002</v>
      </c>
      <c r="M4254" s="14">
        <v>25</v>
      </c>
      <c r="N4254" s="23">
        <v>3.8461538461539999</v>
      </c>
    </row>
    <row r="4255" spans="2:14" x14ac:dyDescent="0.3">
      <c r="E4255" s="3" t="s">
        <v>1967</v>
      </c>
      <c r="F4255" s="4"/>
      <c r="G4255" s="5">
        <v>9878</v>
      </c>
      <c r="H4255" s="27">
        <v>31.463859080786001</v>
      </c>
      <c r="I4255" s="14">
        <v>41.243166632921998</v>
      </c>
      <c r="J4255" s="14">
        <v>19.47762705001</v>
      </c>
      <c r="K4255" s="14">
        <v>5.0010123506779998</v>
      </c>
      <c r="L4255" s="14">
        <v>1.6298845920230001</v>
      </c>
      <c r="M4255" s="14">
        <v>0.97185665114399999</v>
      </c>
      <c r="N4255" s="23">
        <v>0.212593642438</v>
      </c>
    </row>
    <row r="4256" spans="2:14" x14ac:dyDescent="0.3">
      <c r="E4256" s="3" t="s">
        <v>1968</v>
      </c>
      <c r="F4256" s="4"/>
      <c r="G4256" s="5">
        <v>8286</v>
      </c>
      <c r="H4256" s="27">
        <v>14.216751146511999</v>
      </c>
      <c r="I4256" s="14">
        <v>37.315954622253997</v>
      </c>
      <c r="J4256" s="14">
        <v>32.090272749215998</v>
      </c>
      <c r="K4256" s="14">
        <v>11.272025102582999</v>
      </c>
      <c r="L4256" s="14">
        <v>3.9102099927589999</v>
      </c>
      <c r="M4256" s="14">
        <v>1.0741008930730001</v>
      </c>
      <c r="N4256" s="23">
        <v>0.12068549360399999</v>
      </c>
    </row>
    <row r="4257" spans="2:14" x14ac:dyDescent="0.3">
      <c r="E4257" s="3" t="s">
        <v>1969</v>
      </c>
      <c r="F4257" s="4"/>
      <c r="G4257" s="5">
        <v>7712</v>
      </c>
      <c r="H4257" s="27">
        <v>7.6633817427390003</v>
      </c>
      <c r="I4257" s="14">
        <v>22.264004149378</v>
      </c>
      <c r="J4257" s="14">
        <v>33.674792531119998</v>
      </c>
      <c r="K4257" s="14">
        <v>22.977178423237</v>
      </c>
      <c r="L4257" s="14">
        <v>10.269709543568</v>
      </c>
      <c r="M4257" s="14">
        <v>2.7359958506219999</v>
      </c>
      <c r="N4257" s="23">
        <v>0.41493775933600002</v>
      </c>
    </row>
    <row r="4258" spans="2:14" x14ac:dyDescent="0.3">
      <c r="E4258" s="3" t="s">
        <v>1970</v>
      </c>
      <c r="F4258" s="4"/>
      <c r="G4258" s="5">
        <v>2347</v>
      </c>
      <c r="H4258" s="27">
        <v>4.5164039198979999</v>
      </c>
      <c r="I4258" s="14">
        <v>12.739667660844001</v>
      </c>
      <c r="J4258" s="14">
        <v>23.945462292287999</v>
      </c>
      <c r="K4258" s="14">
        <v>23.519386450788001</v>
      </c>
      <c r="L4258" s="14">
        <v>33.276523221132997</v>
      </c>
      <c r="M4258" s="14">
        <v>1.8747337025990001</v>
      </c>
      <c r="N4258" s="23">
        <v>0.12782275244999999</v>
      </c>
    </row>
    <row r="4259" spans="2:14" x14ac:dyDescent="0.3">
      <c r="E4259" s="3" t="s">
        <v>1971</v>
      </c>
      <c r="F4259" s="4"/>
      <c r="G4259" s="5">
        <v>386</v>
      </c>
      <c r="H4259" s="27">
        <v>4.922279792746</v>
      </c>
      <c r="I4259" s="14">
        <v>6.4766839378240002</v>
      </c>
      <c r="J4259" s="14">
        <v>15.544041450777</v>
      </c>
      <c r="K4259" s="14">
        <v>14.507772020725</v>
      </c>
      <c r="L4259" s="14">
        <v>55.699481865285001</v>
      </c>
      <c r="M4259" s="14">
        <v>2.0725388601039998</v>
      </c>
      <c r="N4259" s="23">
        <v>0.77720207253899998</v>
      </c>
    </row>
    <row r="4260" spans="2:14" x14ac:dyDescent="0.3">
      <c r="E4260" s="3" t="s">
        <v>998</v>
      </c>
      <c r="F4260" s="4"/>
      <c r="G4260" s="5">
        <v>231</v>
      </c>
      <c r="H4260" s="27">
        <v>4.7619047619049999</v>
      </c>
      <c r="I4260" s="14">
        <v>10.822510822510999</v>
      </c>
      <c r="J4260" s="14">
        <v>13.852813852814</v>
      </c>
      <c r="K4260" s="14">
        <v>20.346320346319999</v>
      </c>
      <c r="L4260" s="14">
        <v>30.303030303029999</v>
      </c>
      <c r="M4260" s="14">
        <v>16.883116883117001</v>
      </c>
      <c r="N4260" s="23">
        <v>3.0303030303030001</v>
      </c>
    </row>
    <row r="4261" spans="2:14" x14ac:dyDescent="0.3">
      <c r="E4261" s="3" t="s">
        <v>1972</v>
      </c>
      <c r="F4261" s="4"/>
      <c r="G4261" s="5">
        <v>95</v>
      </c>
      <c r="H4261" s="27">
        <v>18.947368421053</v>
      </c>
      <c r="I4261" s="14">
        <v>30.526315789474001</v>
      </c>
      <c r="J4261" s="14">
        <v>30.526315789474001</v>
      </c>
      <c r="K4261" s="14">
        <v>7.3684210526319998</v>
      </c>
      <c r="L4261" s="14">
        <v>5.2631578947369997</v>
      </c>
      <c r="M4261" s="14">
        <v>6.3157894736840001</v>
      </c>
      <c r="N4261" s="23">
        <v>1.052631578947</v>
      </c>
    </row>
    <row r="4262" spans="2:14" x14ac:dyDescent="0.3">
      <c r="E4262" s="3" t="s">
        <v>1973</v>
      </c>
      <c r="F4262" s="4"/>
      <c r="G4262" s="5">
        <v>85</v>
      </c>
      <c r="H4262" s="27">
        <v>14.117647058824</v>
      </c>
      <c r="I4262" s="14">
        <v>36.470588235294002</v>
      </c>
      <c r="J4262" s="14">
        <v>28.235294117647001</v>
      </c>
      <c r="K4262" s="14">
        <v>8.2352941176469994</v>
      </c>
      <c r="L4262" s="14">
        <v>10.588235294118</v>
      </c>
      <c r="M4262" s="14">
        <v>2.352941176471</v>
      </c>
      <c r="N4262" s="24">
        <v>0</v>
      </c>
    </row>
    <row r="4263" spans="2:14" x14ac:dyDescent="0.3">
      <c r="E4263" s="3" t="s">
        <v>1974</v>
      </c>
      <c r="F4263" s="4"/>
      <c r="G4263" s="5">
        <v>130</v>
      </c>
      <c r="H4263" s="27">
        <v>7.6923076923079998</v>
      </c>
      <c r="I4263" s="14">
        <v>24.615384615385</v>
      </c>
      <c r="J4263" s="14">
        <v>24.615384615385</v>
      </c>
      <c r="K4263" s="14">
        <v>15.384615384615</v>
      </c>
      <c r="L4263" s="14">
        <v>19.230769230768999</v>
      </c>
      <c r="M4263" s="14">
        <v>6.9230769230769997</v>
      </c>
      <c r="N4263" s="23">
        <v>1.538461538462</v>
      </c>
    </row>
    <row r="4264" spans="2:14" x14ac:dyDescent="0.3">
      <c r="E4264" s="3" t="s">
        <v>1975</v>
      </c>
      <c r="F4264" s="4"/>
      <c r="G4264" s="5">
        <v>63</v>
      </c>
      <c r="H4264" s="27">
        <v>6.3492063492059998</v>
      </c>
      <c r="I4264" s="14">
        <v>15.873015873016</v>
      </c>
      <c r="J4264" s="14">
        <v>20.634920634920999</v>
      </c>
      <c r="K4264" s="14">
        <v>23.809523809523998</v>
      </c>
      <c r="L4264" s="14">
        <v>25.396825396825001</v>
      </c>
      <c r="M4264" s="14">
        <v>4.7619047619049999</v>
      </c>
      <c r="N4264" s="23">
        <v>3.1746031746029999</v>
      </c>
    </row>
    <row r="4265" spans="2:14" x14ac:dyDescent="0.3">
      <c r="E4265" s="3" t="s">
        <v>1976</v>
      </c>
      <c r="F4265" s="4"/>
      <c r="G4265" s="5">
        <v>13</v>
      </c>
      <c r="H4265" s="27">
        <v>7.6923076923079998</v>
      </c>
      <c r="I4265" s="14">
        <v>7.6923076923079998</v>
      </c>
      <c r="J4265" s="14">
        <v>15.384615384615</v>
      </c>
      <c r="K4265" s="16">
        <v>0</v>
      </c>
      <c r="L4265" s="14">
        <v>69.230769230768999</v>
      </c>
      <c r="M4265" s="16">
        <v>0</v>
      </c>
      <c r="N4265" s="24">
        <v>0</v>
      </c>
    </row>
    <row r="4266" spans="2:14" x14ac:dyDescent="0.3">
      <c r="E4266" s="52" t="s">
        <v>1004</v>
      </c>
      <c r="F4266" s="48"/>
      <c r="G4266" s="49">
        <v>16</v>
      </c>
      <c r="H4266" s="67">
        <v>0</v>
      </c>
      <c r="I4266" s="45">
        <v>6.25</v>
      </c>
      <c r="J4266" s="45">
        <v>18.75</v>
      </c>
      <c r="K4266" s="45">
        <v>31.25</v>
      </c>
      <c r="L4266" s="45">
        <v>37.5</v>
      </c>
      <c r="M4266" s="45">
        <v>6.25</v>
      </c>
      <c r="N4266" s="65">
        <v>0</v>
      </c>
    </row>
    <row r="4268" spans="2:14" x14ac:dyDescent="0.3">
      <c r="B4268" s="35" t="str">
        <f xml:space="preserve"> HYPERLINK("#'目次'!B65", "[59]")</f>
        <v>[59]</v>
      </c>
      <c r="C4268" s="25" t="s">
        <v>54</v>
      </c>
    </row>
    <row r="4271" spans="2:14" x14ac:dyDescent="0.3">
      <c r="C4271" s="25" t="s">
        <v>1961</v>
      </c>
    </row>
    <row r="4272" spans="2:14" ht="37.5" x14ac:dyDescent="0.3">
      <c r="E4272" s="95"/>
      <c r="F4272" s="96"/>
      <c r="G4272" s="37" t="s">
        <v>16</v>
      </c>
      <c r="H4272" s="41" t="s">
        <v>55</v>
      </c>
      <c r="I4272" s="18" t="s">
        <v>56</v>
      </c>
      <c r="J4272" s="18" t="s">
        <v>57</v>
      </c>
      <c r="K4272" s="18" t="s">
        <v>58</v>
      </c>
      <c r="L4272" s="34" t="s">
        <v>59</v>
      </c>
    </row>
    <row r="4273" spans="5:12" x14ac:dyDescent="0.3">
      <c r="E4273" s="97"/>
      <c r="F4273" s="98"/>
      <c r="G4273" s="40"/>
      <c r="H4273" s="36"/>
      <c r="I4273" s="19"/>
      <c r="J4273" s="19"/>
      <c r="K4273" s="19"/>
      <c r="L4273" s="39"/>
    </row>
    <row r="4274" spans="5:12" x14ac:dyDescent="0.3">
      <c r="E4274" s="54" t="s">
        <v>16</v>
      </c>
      <c r="F4274" s="50"/>
      <c r="G4274" s="38">
        <v>55336</v>
      </c>
      <c r="H4274" s="26">
        <v>8.8658377909499997</v>
      </c>
      <c r="I4274" s="26">
        <v>44.387017493133001</v>
      </c>
      <c r="J4274" s="26">
        <v>31.339453520311999</v>
      </c>
      <c r="K4274" s="26">
        <v>11.094043660545999</v>
      </c>
      <c r="L4274" s="60">
        <v>4.3136475350590002</v>
      </c>
    </row>
    <row r="4275" spans="5:12" x14ac:dyDescent="0.3">
      <c r="E4275" s="3" t="s">
        <v>1962</v>
      </c>
      <c r="F4275" s="4"/>
      <c r="G4275" s="29">
        <v>7900</v>
      </c>
      <c r="H4275" s="55">
        <v>2.1392405063290001</v>
      </c>
      <c r="I4275" s="22">
        <v>26.291139240505998</v>
      </c>
      <c r="J4275" s="22">
        <v>45.151898734177003</v>
      </c>
      <c r="K4275" s="22">
        <v>24.253164556961998</v>
      </c>
      <c r="L4275" s="56">
        <v>2.1645569620249998</v>
      </c>
    </row>
    <row r="4276" spans="5:12" x14ac:dyDescent="0.3">
      <c r="E4276" s="3" t="s">
        <v>1963</v>
      </c>
      <c r="F4276" s="4"/>
      <c r="G4276" s="5">
        <v>7773</v>
      </c>
      <c r="H4276" s="27">
        <v>3.80805351859</v>
      </c>
      <c r="I4276" s="14">
        <v>44.821819117457999</v>
      </c>
      <c r="J4276" s="14">
        <v>39.881641579827999</v>
      </c>
      <c r="K4276" s="14">
        <v>9.0698571979930005</v>
      </c>
      <c r="L4276" s="23">
        <v>2.4186285861310002</v>
      </c>
    </row>
    <row r="4277" spans="5:12" x14ac:dyDescent="0.3">
      <c r="E4277" s="3" t="s">
        <v>1964</v>
      </c>
      <c r="F4277" s="4"/>
      <c r="G4277" s="5">
        <v>7717</v>
      </c>
      <c r="H4277" s="27">
        <v>9.122716081379</v>
      </c>
      <c r="I4277" s="14">
        <v>56.291304911235002</v>
      </c>
      <c r="J4277" s="14">
        <v>24.076713748865998</v>
      </c>
      <c r="K4277" s="14">
        <v>5.0537773746269998</v>
      </c>
      <c r="L4277" s="23">
        <v>5.4554878838930003</v>
      </c>
    </row>
    <row r="4278" spans="5:12" x14ac:dyDescent="0.3">
      <c r="E4278" s="3" t="s">
        <v>1965</v>
      </c>
      <c r="F4278" s="4"/>
      <c r="G4278" s="5">
        <v>1978</v>
      </c>
      <c r="H4278" s="27">
        <v>21.233569261881001</v>
      </c>
      <c r="I4278" s="14">
        <v>56.420626895853999</v>
      </c>
      <c r="J4278" s="14">
        <v>14.256825075834</v>
      </c>
      <c r="K4278" s="14">
        <v>3.4378159757329998</v>
      </c>
      <c r="L4278" s="23">
        <v>4.6511627906979998</v>
      </c>
    </row>
    <row r="4279" spans="5:12" x14ac:dyDescent="0.3">
      <c r="E4279" s="3" t="s">
        <v>1966</v>
      </c>
      <c r="F4279" s="4"/>
      <c r="G4279" s="5">
        <v>336</v>
      </c>
      <c r="H4279" s="27">
        <v>38.392857142856997</v>
      </c>
      <c r="I4279" s="14">
        <v>36.309523809524002</v>
      </c>
      <c r="J4279" s="14">
        <v>10.119047619048001</v>
      </c>
      <c r="K4279" s="14">
        <v>7.1428571428570002</v>
      </c>
      <c r="L4279" s="23">
        <v>8.0357142857140005</v>
      </c>
    </row>
    <row r="4280" spans="5:12" x14ac:dyDescent="0.3">
      <c r="E4280" s="3" t="s">
        <v>992</v>
      </c>
      <c r="F4280" s="4"/>
      <c r="G4280" s="5">
        <v>104</v>
      </c>
      <c r="H4280" s="27">
        <v>27.884615384615</v>
      </c>
      <c r="I4280" s="14">
        <v>22.115384615385</v>
      </c>
      <c r="J4280" s="14">
        <v>5.7692307692310001</v>
      </c>
      <c r="K4280" s="14">
        <v>1.923076923077</v>
      </c>
      <c r="L4280" s="23">
        <v>42.307692307692001</v>
      </c>
    </row>
    <row r="4281" spans="5:12" x14ac:dyDescent="0.3">
      <c r="E4281" s="3" t="s">
        <v>1967</v>
      </c>
      <c r="F4281" s="4"/>
      <c r="G4281" s="5">
        <v>9878</v>
      </c>
      <c r="H4281" s="27">
        <v>2.3385300668150002</v>
      </c>
      <c r="I4281" s="14">
        <v>32.597691840453997</v>
      </c>
      <c r="J4281" s="14">
        <v>41.536748329620998</v>
      </c>
      <c r="K4281" s="14">
        <v>20.763312411419001</v>
      </c>
      <c r="L4281" s="23">
        <v>2.7637173516910001</v>
      </c>
    </row>
    <row r="4282" spans="5:12" x14ac:dyDescent="0.3">
      <c r="E4282" s="3" t="s">
        <v>1968</v>
      </c>
      <c r="F4282" s="4"/>
      <c r="G4282" s="5">
        <v>8286</v>
      </c>
      <c r="H4282" s="27">
        <v>5.9497948346609997</v>
      </c>
      <c r="I4282" s="14">
        <v>51.351677528361002</v>
      </c>
      <c r="J4282" s="14">
        <v>32.307506637701998</v>
      </c>
      <c r="K4282" s="14">
        <v>7.1083755732559997</v>
      </c>
      <c r="L4282" s="23">
        <v>3.2826454260200002</v>
      </c>
    </row>
    <row r="4283" spans="5:12" x14ac:dyDescent="0.3">
      <c r="E4283" s="3" t="s">
        <v>1969</v>
      </c>
      <c r="F4283" s="4"/>
      <c r="G4283" s="5">
        <v>7712</v>
      </c>
      <c r="H4283" s="27">
        <v>15.495331950206999</v>
      </c>
      <c r="I4283" s="14">
        <v>56.742738589212003</v>
      </c>
      <c r="J4283" s="14">
        <v>17.271784232365</v>
      </c>
      <c r="K4283" s="14">
        <v>3.9548755186719999</v>
      </c>
      <c r="L4283" s="23">
        <v>6.535269709544</v>
      </c>
    </row>
    <row r="4284" spans="5:12" x14ac:dyDescent="0.3">
      <c r="E4284" s="3" t="s">
        <v>1970</v>
      </c>
      <c r="F4284" s="4"/>
      <c r="G4284" s="5">
        <v>2347</v>
      </c>
      <c r="H4284" s="27">
        <v>36.344269279932</v>
      </c>
      <c r="I4284" s="14">
        <v>47.848317000426</v>
      </c>
      <c r="J4284" s="14">
        <v>9.3736685129949997</v>
      </c>
      <c r="K4284" s="14">
        <v>2.1303792074989998</v>
      </c>
      <c r="L4284" s="23">
        <v>4.3033659991480002</v>
      </c>
    </row>
    <row r="4285" spans="5:12" x14ac:dyDescent="0.3">
      <c r="E4285" s="3" t="s">
        <v>1971</v>
      </c>
      <c r="F4285" s="4"/>
      <c r="G4285" s="5">
        <v>386</v>
      </c>
      <c r="H4285" s="27">
        <v>54.145077720206999</v>
      </c>
      <c r="I4285" s="14">
        <v>31.60621761658</v>
      </c>
      <c r="J4285" s="14">
        <v>4.40414507772</v>
      </c>
      <c r="K4285" s="14">
        <v>1.813471502591</v>
      </c>
      <c r="L4285" s="23">
        <v>8.0310880829020004</v>
      </c>
    </row>
    <row r="4286" spans="5:12" x14ac:dyDescent="0.3">
      <c r="E4286" s="3" t="s">
        <v>998</v>
      </c>
      <c r="F4286" s="4"/>
      <c r="G4286" s="5">
        <v>231</v>
      </c>
      <c r="H4286" s="27">
        <v>30.735930735930999</v>
      </c>
      <c r="I4286" s="14">
        <v>33.766233766234002</v>
      </c>
      <c r="J4286" s="14">
        <v>4.7619047619049999</v>
      </c>
      <c r="K4286" s="14">
        <v>2.1645021645020002</v>
      </c>
      <c r="L4286" s="23">
        <v>28.571428571428999</v>
      </c>
    </row>
    <row r="4287" spans="5:12" x14ac:dyDescent="0.3">
      <c r="E4287" s="3" t="s">
        <v>1972</v>
      </c>
      <c r="F4287" s="4"/>
      <c r="G4287" s="5">
        <v>95</v>
      </c>
      <c r="H4287" s="27">
        <v>4.2105263157890001</v>
      </c>
      <c r="I4287" s="14">
        <v>37.894736842104997</v>
      </c>
      <c r="J4287" s="14">
        <v>36.842105263157997</v>
      </c>
      <c r="K4287" s="14">
        <v>4.2105263157890001</v>
      </c>
      <c r="L4287" s="23">
        <v>16.842105263158</v>
      </c>
    </row>
    <row r="4288" spans="5:12" x14ac:dyDescent="0.3">
      <c r="E4288" s="3" t="s">
        <v>1973</v>
      </c>
      <c r="F4288" s="4"/>
      <c r="G4288" s="5">
        <v>85</v>
      </c>
      <c r="H4288" s="27">
        <v>15.294117647059</v>
      </c>
      <c r="I4288" s="14">
        <v>40</v>
      </c>
      <c r="J4288" s="14">
        <v>32.941176470587997</v>
      </c>
      <c r="K4288" s="14">
        <v>1.1764705882349999</v>
      </c>
      <c r="L4288" s="23">
        <v>10.588235294118</v>
      </c>
    </row>
    <row r="4289" spans="2:14" x14ac:dyDescent="0.3">
      <c r="E4289" s="3" t="s">
        <v>1974</v>
      </c>
      <c r="F4289" s="4"/>
      <c r="G4289" s="5">
        <v>130</v>
      </c>
      <c r="H4289" s="27">
        <v>23.846153846153999</v>
      </c>
      <c r="I4289" s="14">
        <v>46.153846153845997</v>
      </c>
      <c r="J4289" s="14">
        <v>13.846153846153999</v>
      </c>
      <c r="K4289" s="14">
        <v>3.0769230769229998</v>
      </c>
      <c r="L4289" s="23">
        <v>13.076923076923</v>
      </c>
    </row>
    <row r="4290" spans="2:14" x14ac:dyDescent="0.3">
      <c r="E4290" s="3" t="s">
        <v>1975</v>
      </c>
      <c r="F4290" s="4"/>
      <c r="G4290" s="5">
        <v>63</v>
      </c>
      <c r="H4290" s="27">
        <v>30.158730158729998</v>
      </c>
      <c r="I4290" s="14">
        <v>39.682539682540003</v>
      </c>
      <c r="J4290" s="14">
        <v>12.698412698413</v>
      </c>
      <c r="K4290" s="14">
        <v>3.1746031746029999</v>
      </c>
      <c r="L4290" s="23">
        <v>14.285714285714</v>
      </c>
    </row>
    <row r="4291" spans="2:14" x14ac:dyDescent="0.3">
      <c r="E4291" s="3" t="s">
        <v>1976</v>
      </c>
      <c r="F4291" s="4"/>
      <c r="G4291" s="5">
        <v>13</v>
      </c>
      <c r="H4291" s="27">
        <v>61.538461538462002</v>
      </c>
      <c r="I4291" s="14">
        <v>15.384615384615</v>
      </c>
      <c r="J4291" s="16">
        <v>0</v>
      </c>
      <c r="K4291" s="14">
        <v>15.384615384615</v>
      </c>
      <c r="L4291" s="23">
        <v>7.6923076923079998</v>
      </c>
    </row>
    <row r="4292" spans="2:14" x14ac:dyDescent="0.3">
      <c r="E4292" s="52" t="s">
        <v>1004</v>
      </c>
      <c r="F4292" s="48"/>
      <c r="G4292" s="49">
        <v>16</v>
      </c>
      <c r="H4292" s="70">
        <v>31.25</v>
      </c>
      <c r="I4292" s="45">
        <v>18.75</v>
      </c>
      <c r="J4292" s="42">
        <v>0</v>
      </c>
      <c r="K4292" s="42">
        <v>0</v>
      </c>
      <c r="L4292" s="74">
        <v>50</v>
      </c>
    </row>
    <row r="4294" spans="2:14" x14ac:dyDescent="0.3">
      <c r="B4294" s="35" t="str">
        <f xml:space="preserve"> HYPERLINK("#'目次'!B66", "[60]")</f>
        <v>[60]</v>
      </c>
      <c r="C4294" s="25" t="s">
        <v>14</v>
      </c>
    </row>
    <row r="4297" spans="2:14" x14ac:dyDescent="0.3">
      <c r="C4297" s="25" t="s">
        <v>1979</v>
      </c>
    </row>
    <row r="4298" spans="2:14" ht="25" x14ac:dyDescent="0.3">
      <c r="E4298" s="95"/>
      <c r="F4298" s="96"/>
      <c r="G4298" s="37" t="s">
        <v>16</v>
      </c>
      <c r="H4298" s="41" t="s">
        <v>17</v>
      </c>
      <c r="I4298" s="18" t="s">
        <v>18</v>
      </c>
      <c r="J4298" s="18" t="s">
        <v>19</v>
      </c>
      <c r="K4298" s="18" t="s">
        <v>20</v>
      </c>
      <c r="L4298" s="18" t="s">
        <v>21</v>
      </c>
      <c r="M4298" s="18" t="s">
        <v>22</v>
      </c>
      <c r="N4298" s="34" t="s">
        <v>23</v>
      </c>
    </row>
    <row r="4299" spans="2:14" x14ac:dyDescent="0.3">
      <c r="E4299" s="97"/>
      <c r="F4299" s="98"/>
      <c r="G4299" s="40"/>
      <c r="H4299" s="36"/>
      <c r="I4299" s="19"/>
      <c r="J4299" s="19"/>
      <c r="K4299" s="19"/>
      <c r="L4299" s="19"/>
      <c r="M4299" s="19"/>
      <c r="N4299" s="39"/>
    </row>
    <row r="4300" spans="2:14" x14ac:dyDescent="0.3">
      <c r="E4300" s="54" t="s">
        <v>16</v>
      </c>
      <c r="F4300" s="50"/>
      <c r="G4300" s="38">
        <v>55336</v>
      </c>
      <c r="H4300" s="26">
        <v>18.472603729941</v>
      </c>
      <c r="I4300" s="26">
        <v>34.657365910076997</v>
      </c>
      <c r="J4300" s="26">
        <v>25.251192713603999</v>
      </c>
      <c r="K4300" s="26">
        <v>12.689749891570999</v>
      </c>
      <c r="L4300" s="26">
        <v>6.8562960821169998</v>
      </c>
      <c r="M4300" s="26">
        <v>1.626427642041</v>
      </c>
      <c r="N4300" s="60">
        <v>0.44636403064899999</v>
      </c>
    </row>
    <row r="4301" spans="2:14" x14ac:dyDescent="0.3">
      <c r="E4301" s="3" t="s">
        <v>1980</v>
      </c>
      <c r="F4301" s="4"/>
      <c r="G4301" s="29">
        <v>186</v>
      </c>
      <c r="H4301" s="55">
        <v>25.806451612903</v>
      </c>
      <c r="I4301" s="22">
        <v>37.634408602150998</v>
      </c>
      <c r="J4301" s="22">
        <v>22.580645161290001</v>
      </c>
      <c r="K4301" s="22">
        <v>9.1397849462370004</v>
      </c>
      <c r="L4301" s="22">
        <v>3.2258064516129998</v>
      </c>
      <c r="M4301" s="22">
        <v>1.6129032258060001</v>
      </c>
      <c r="N4301" s="72">
        <v>0</v>
      </c>
    </row>
    <row r="4302" spans="2:14" x14ac:dyDescent="0.3">
      <c r="E4302" s="3" t="s">
        <v>1981</v>
      </c>
      <c r="F4302" s="4"/>
      <c r="G4302" s="5">
        <v>124</v>
      </c>
      <c r="H4302" s="27">
        <v>6.4516129032259997</v>
      </c>
      <c r="I4302" s="14">
        <v>28.225806451613</v>
      </c>
      <c r="J4302" s="14">
        <v>33.064516129032</v>
      </c>
      <c r="K4302" s="14">
        <v>25</v>
      </c>
      <c r="L4302" s="14">
        <v>7.2580645161290001</v>
      </c>
      <c r="M4302" s="16">
        <v>0</v>
      </c>
      <c r="N4302" s="24">
        <v>0</v>
      </c>
    </row>
    <row r="4303" spans="2:14" x14ac:dyDescent="0.3">
      <c r="E4303" s="3" t="s">
        <v>1982</v>
      </c>
      <c r="F4303" s="4"/>
      <c r="G4303" s="5">
        <v>99</v>
      </c>
      <c r="H4303" s="27">
        <v>7.0707070707069999</v>
      </c>
      <c r="I4303" s="14">
        <v>18.181818181817999</v>
      </c>
      <c r="J4303" s="14">
        <v>37.373737373737001</v>
      </c>
      <c r="K4303" s="14">
        <v>26.262626262626</v>
      </c>
      <c r="L4303" s="14">
        <v>10.101010101010001</v>
      </c>
      <c r="M4303" s="14">
        <v>1.010101010101</v>
      </c>
      <c r="N4303" s="24">
        <v>0</v>
      </c>
    </row>
    <row r="4304" spans="2:14" x14ac:dyDescent="0.3">
      <c r="E4304" s="3" t="s">
        <v>1983</v>
      </c>
      <c r="F4304" s="4"/>
      <c r="G4304" s="5">
        <v>33</v>
      </c>
      <c r="H4304" s="27">
        <v>3.0303030303030001</v>
      </c>
      <c r="I4304" s="14">
        <v>9.0909090909089993</v>
      </c>
      <c r="J4304" s="14">
        <v>27.272727272727</v>
      </c>
      <c r="K4304" s="14">
        <v>15.151515151515</v>
      </c>
      <c r="L4304" s="14">
        <v>45.454545454544999</v>
      </c>
      <c r="M4304" s="16">
        <v>0</v>
      </c>
      <c r="N4304" s="24">
        <v>0</v>
      </c>
    </row>
    <row r="4305" spans="5:14" x14ac:dyDescent="0.3">
      <c r="E4305" s="3" t="s">
        <v>1984</v>
      </c>
      <c r="F4305" s="4"/>
      <c r="G4305" s="5">
        <v>6</v>
      </c>
      <c r="H4305" s="30">
        <v>0</v>
      </c>
      <c r="I4305" s="16">
        <v>0</v>
      </c>
      <c r="J4305" s="14">
        <v>16.666666666666998</v>
      </c>
      <c r="K4305" s="14">
        <v>16.666666666666998</v>
      </c>
      <c r="L4305" s="14">
        <v>66.666666666666998</v>
      </c>
      <c r="M4305" s="16">
        <v>0</v>
      </c>
      <c r="N4305" s="24">
        <v>0</v>
      </c>
    </row>
    <row r="4306" spans="5:14" x14ac:dyDescent="0.3">
      <c r="E4306" s="3" t="s">
        <v>1013</v>
      </c>
      <c r="F4306" s="4"/>
      <c r="G4306" s="5">
        <v>6</v>
      </c>
      <c r="H4306" s="27">
        <v>16.666666666666998</v>
      </c>
      <c r="I4306" s="14">
        <v>16.666666666666998</v>
      </c>
      <c r="J4306" s="14">
        <v>16.666666666666998</v>
      </c>
      <c r="K4306" s="14">
        <v>16.666666666666998</v>
      </c>
      <c r="L4306" s="14">
        <v>33.333333333333002</v>
      </c>
      <c r="M4306" s="16">
        <v>0</v>
      </c>
      <c r="N4306" s="24">
        <v>0</v>
      </c>
    </row>
    <row r="4307" spans="5:14" x14ac:dyDescent="0.3">
      <c r="E4307" s="3" t="s">
        <v>1985</v>
      </c>
      <c r="F4307" s="4"/>
      <c r="G4307" s="5">
        <v>1105</v>
      </c>
      <c r="H4307" s="27">
        <v>27.058823529411999</v>
      </c>
      <c r="I4307" s="14">
        <v>38.914027149321001</v>
      </c>
      <c r="J4307" s="14">
        <v>24.343891402714998</v>
      </c>
      <c r="K4307" s="14">
        <v>6.9683257918550003</v>
      </c>
      <c r="L4307" s="14">
        <v>2.0814479638010002</v>
      </c>
      <c r="M4307" s="14">
        <v>0.54298642533899999</v>
      </c>
      <c r="N4307" s="23">
        <v>9.0497737556999996E-2</v>
      </c>
    </row>
    <row r="4308" spans="5:14" x14ac:dyDescent="0.3">
      <c r="E4308" s="3" t="s">
        <v>1986</v>
      </c>
      <c r="F4308" s="4"/>
      <c r="G4308" s="5">
        <v>1062</v>
      </c>
      <c r="H4308" s="27">
        <v>14.783427495292001</v>
      </c>
      <c r="I4308" s="14">
        <v>28.436911487759001</v>
      </c>
      <c r="J4308" s="14">
        <v>36.723163841808002</v>
      </c>
      <c r="K4308" s="14">
        <v>12.806026365348</v>
      </c>
      <c r="L4308" s="14">
        <v>6.4971751412429999</v>
      </c>
      <c r="M4308" s="14">
        <v>0.75329566854999996</v>
      </c>
      <c r="N4308" s="24">
        <v>0</v>
      </c>
    </row>
    <row r="4309" spans="5:14" x14ac:dyDescent="0.3">
      <c r="E4309" s="3" t="s">
        <v>1987</v>
      </c>
      <c r="F4309" s="4"/>
      <c r="G4309" s="5">
        <v>749</v>
      </c>
      <c r="H4309" s="27">
        <v>5.4739652870490003</v>
      </c>
      <c r="I4309" s="14">
        <v>19.225634178905</v>
      </c>
      <c r="J4309" s="14">
        <v>33.110814419226003</v>
      </c>
      <c r="K4309" s="14">
        <v>25.901201602135998</v>
      </c>
      <c r="L4309" s="14">
        <v>14.152202937249999</v>
      </c>
      <c r="M4309" s="14">
        <v>1.869158878505</v>
      </c>
      <c r="N4309" s="23">
        <v>0.26702269692899999</v>
      </c>
    </row>
    <row r="4310" spans="5:14" x14ac:dyDescent="0.3">
      <c r="E4310" s="3" t="s">
        <v>1988</v>
      </c>
      <c r="F4310" s="4"/>
      <c r="G4310" s="5">
        <v>284</v>
      </c>
      <c r="H4310" s="27">
        <v>3.1690140845069998</v>
      </c>
      <c r="I4310" s="14">
        <v>8.0985915492959997</v>
      </c>
      <c r="J4310" s="14">
        <v>20.774647887324001</v>
      </c>
      <c r="K4310" s="14">
        <v>25.704225352112999</v>
      </c>
      <c r="L4310" s="14">
        <v>40.492957746479</v>
      </c>
      <c r="M4310" s="14">
        <v>1.4084507042250001</v>
      </c>
      <c r="N4310" s="23">
        <v>0.352112676056</v>
      </c>
    </row>
    <row r="4311" spans="5:14" x14ac:dyDescent="0.3">
      <c r="E4311" s="3" t="s">
        <v>1989</v>
      </c>
      <c r="F4311" s="4"/>
      <c r="G4311" s="5">
        <v>55</v>
      </c>
      <c r="H4311" s="27">
        <v>5.4545454545450003</v>
      </c>
      <c r="I4311" s="14">
        <v>3.636363636364</v>
      </c>
      <c r="J4311" s="14">
        <v>7.2727272727269998</v>
      </c>
      <c r="K4311" s="14">
        <v>16.363636363636001</v>
      </c>
      <c r="L4311" s="14">
        <v>65.454545454544999</v>
      </c>
      <c r="M4311" s="14">
        <v>1.818181818182</v>
      </c>
      <c r="N4311" s="24">
        <v>0</v>
      </c>
    </row>
    <row r="4312" spans="5:14" x14ac:dyDescent="0.3">
      <c r="E4312" s="3" t="s">
        <v>1019</v>
      </c>
      <c r="F4312" s="4"/>
      <c r="G4312" s="5">
        <v>19</v>
      </c>
      <c r="H4312" s="30">
        <v>0</v>
      </c>
      <c r="I4312" s="14">
        <v>15.789473684211</v>
      </c>
      <c r="J4312" s="14">
        <v>15.789473684211</v>
      </c>
      <c r="K4312" s="14">
        <v>26.315789473683999</v>
      </c>
      <c r="L4312" s="14">
        <v>42.105263157895003</v>
      </c>
      <c r="M4312" s="16">
        <v>0</v>
      </c>
      <c r="N4312" s="24">
        <v>0</v>
      </c>
    </row>
    <row r="4313" spans="5:14" x14ac:dyDescent="0.3">
      <c r="E4313" s="3" t="s">
        <v>1990</v>
      </c>
      <c r="F4313" s="4"/>
      <c r="G4313" s="5">
        <v>2818</v>
      </c>
      <c r="H4313" s="27">
        <v>31.831085876507998</v>
      </c>
      <c r="I4313" s="14">
        <v>39.957416607523001</v>
      </c>
      <c r="J4313" s="14">
        <v>19.588360539389999</v>
      </c>
      <c r="K4313" s="14">
        <v>5.9261887863730003</v>
      </c>
      <c r="L4313" s="14">
        <v>2.0227111426539999</v>
      </c>
      <c r="M4313" s="14">
        <v>0.532292405962</v>
      </c>
      <c r="N4313" s="23">
        <v>0.14194464159</v>
      </c>
    </row>
    <row r="4314" spans="5:14" x14ac:dyDescent="0.3">
      <c r="E4314" s="3" t="s">
        <v>1991</v>
      </c>
      <c r="F4314" s="4"/>
      <c r="G4314" s="5">
        <v>2762</v>
      </c>
      <c r="H4314" s="27">
        <v>14.011585807386</v>
      </c>
      <c r="I4314" s="14">
        <v>37.183200579290002</v>
      </c>
      <c r="J4314" s="14">
        <v>30.629978276610998</v>
      </c>
      <c r="K4314" s="14">
        <v>13.758146270817999</v>
      </c>
      <c r="L4314" s="14">
        <v>3.8015930485160001</v>
      </c>
      <c r="M4314" s="14">
        <v>0.61549601737899995</v>
      </c>
      <c r="N4314" s="24">
        <v>0</v>
      </c>
    </row>
    <row r="4315" spans="5:14" x14ac:dyDescent="0.3">
      <c r="E4315" s="3" t="s">
        <v>1992</v>
      </c>
      <c r="F4315" s="4"/>
      <c r="G4315" s="5">
        <v>2496</v>
      </c>
      <c r="H4315" s="27">
        <v>8.854166666667</v>
      </c>
      <c r="I4315" s="14">
        <v>19.591346153846001</v>
      </c>
      <c r="J4315" s="14">
        <v>32.972756410255997</v>
      </c>
      <c r="K4315" s="14">
        <v>24.879807692307999</v>
      </c>
      <c r="L4315" s="14">
        <v>11.137820512820999</v>
      </c>
      <c r="M4315" s="14">
        <v>2.4439102564100001</v>
      </c>
      <c r="N4315" s="23">
        <v>0.120192307692</v>
      </c>
    </row>
    <row r="4316" spans="5:14" x14ac:dyDescent="0.3">
      <c r="E4316" s="3" t="s">
        <v>1993</v>
      </c>
      <c r="F4316" s="4"/>
      <c r="G4316" s="5">
        <v>855</v>
      </c>
      <c r="H4316" s="27">
        <v>3.2748538011699999</v>
      </c>
      <c r="I4316" s="14">
        <v>13.333333333333</v>
      </c>
      <c r="J4316" s="14">
        <v>24.912280701754</v>
      </c>
      <c r="K4316" s="14">
        <v>26.549707602339002</v>
      </c>
      <c r="L4316" s="14">
        <v>30.994152046783999</v>
      </c>
      <c r="M4316" s="14">
        <v>0.93567251462000001</v>
      </c>
      <c r="N4316" s="24">
        <v>0</v>
      </c>
    </row>
    <row r="4317" spans="5:14" x14ac:dyDescent="0.3">
      <c r="E4317" s="3" t="s">
        <v>1994</v>
      </c>
      <c r="F4317" s="4"/>
      <c r="G4317" s="5">
        <v>141</v>
      </c>
      <c r="H4317" s="27">
        <v>7.0921985815599999</v>
      </c>
      <c r="I4317" s="14">
        <v>9.9290780141840003</v>
      </c>
      <c r="J4317" s="14">
        <v>9.2198581560279997</v>
      </c>
      <c r="K4317" s="14">
        <v>13.475177304964999</v>
      </c>
      <c r="L4317" s="14">
        <v>58.156028368793997</v>
      </c>
      <c r="M4317" s="14">
        <v>1.4184397163119999</v>
      </c>
      <c r="N4317" s="23">
        <v>0.70921985815599997</v>
      </c>
    </row>
    <row r="4318" spans="5:14" x14ac:dyDescent="0.3">
      <c r="E4318" s="3" t="s">
        <v>1025</v>
      </c>
      <c r="F4318" s="4"/>
      <c r="G4318" s="5">
        <v>64</v>
      </c>
      <c r="H4318" s="30">
        <v>0</v>
      </c>
      <c r="I4318" s="14">
        <v>7.8125</v>
      </c>
      <c r="J4318" s="14">
        <v>18.75</v>
      </c>
      <c r="K4318" s="14">
        <v>21.875</v>
      </c>
      <c r="L4318" s="14">
        <v>39.0625</v>
      </c>
      <c r="M4318" s="14">
        <v>10.9375</v>
      </c>
      <c r="N4318" s="23">
        <v>1.5625</v>
      </c>
    </row>
    <row r="4319" spans="5:14" x14ac:dyDescent="0.3">
      <c r="E4319" s="3" t="s">
        <v>1995</v>
      </c>
      <c r="F4319" s="4"/>
      <c r="G4319" s="5">
        <v>5019</v>
      </c>
      <c r="H4319" s="27">
        <v>33.393106196452997</v>
      </c>
      <c r="I4319" s="14">
        <v>42.558278541542002</v>
      </c>
      <c r="J4319" s="14">
        <v>16.517234508866</v>
      </c>
      <c r="K4319" s="14">
        <v>4.9611476389720002</v>
      </c>
      <c r="L4319" s="14">
        <v>1.57401872883</v>
      </c>
      <c r="M4319" s="14">
        <v>0.89659294680199997</v>
      </c>
      <c r="N4319" s="23">
        <v>9.9621438534000004E-2</v>
      </c>
    </row>
    <row r="4320" spans="5:14" x14ac:dyDescent="0.3">
      <c r="E4320" s="3" t="s">
        <v>1996</v>
      </c>
      <c r="F4320" s="4"/>
      <c r="G4320" s="5">
        <v>4606</v>
      </c>
      <c r="H4320" s="27">
        <v>15.914025184542</v>
      </c>
      <c r="I4320" s="14">
        <v>40.751194094658999</v>
      </c>
      <c r="J4320" s="14">
        <v>28.484585323491</v>
      </c>
      <c r="K4320" s="14">
        <v>10.377768128528</v>
      </c>
      <c r="L4320" s="14">
        <v>3.4085974815459998</v>
      </c>
      <c r="M4320" s="14">
        <v>1.0204081632649999</v>
      </c>
      <c r="N4320" s="23">
        <v>4.3421623968999998E-2</v>
      </c>
    </row>
    <row r="4321" spans="5:14" x14ac:dyDescent="0.3">
      <c r="E4321" s="3" t="s">
        <v>1997</v>
      </c>
      <c r="F4321" s="4"/>
      <c r="G4321" s="5">
        <v>4578</v>
      </c>
      <c r="H4321" s="27">
        <v>8.7592835299259999</v>
      </c>
      <c r="I4321" s="14">
        <v>25.884665792922998</v>
      </c>
      <c r="J4321" s="14">
        <v>32.000873743992997</v>
      </c>
      <c r="K4321" s="14">
        <v>21.778069025775</v>
      </c>
      <c r="L4321" s="14">
        <v>8.6500655307990009</v>
      </c>
      <c r="M4321" s="14">
        <v>2.5993883792050001</v>
      </c>
      <c r="N4321" s="23">
        <v>0.32765399737899997</v>
      </c>
    </row>
    <row r="4322" spans="5:14" x14ac:dyDescent="0.3">
      <c r="E4322" s="3" t="s">
        <v>1998</v>
      </c>
      <c r="F4322" s="4"/>
      <c r="G4322" s="5">
        <v>1315</v>
      </c>
      <c r="H4322" s="27">
        <v>4.6387832699620004</v>
      </c>
      <c r="I4322" s="14">
        <v>13.384030418250999</v>
      </c>
      <c r="J4322" s="14">
        <v>24.714828897337998</v>
      </c>
      <c r="K4322" s="14">
        <v>25.931558935361</v>
      </c>
      <c r="L4322" s="14">
        <v>29.125475285170999</v>
      </c>
      <c r="M4322" s="14">
        <v>2.0532319391630001</v>
      </c>
      <c r="N4322" s="23">
        <v>0.152091254753</v>
      </c>
    </row>
    <row r="4323" spans="5:14" x14ac:dyDescent="0.3">
      <c r="E4323" s="3" t="s">
        <v>1999</v>
      </c>
      <c r="F4323" s="4"/>
      <c r="G4323" s="5">
        <v>207</v>
      </c>
      <c r="H4323" s="27">
        <v>5.3140096618359998</v>
      </c>
      <c r="I4323" s="14">
        <v>4.8309178743960004</v>
      </c>
      <c r="J4323" s="14">
        <v>14.975845410628001</v>
      </c>
      <c r="K4323" s="14">
        <v>12.56038647343</v>
      </c>
      <c r="L4323" s="14">
        <v>58.454106280193002</v>
      </c>
      <c r="M4323" s="14">
        <v>3.3816425120770002</v>
      </c>
      <c r="N4323" s="23">
        <v>0.48309178743999998</v>
      </c>
    </row>
    <row r="4324" spans="5:14" x14ac:dyDescent="0.3">
      <c r="E4324" s="3" t="s">
        <v>1031</v>
      </c>
      <c r="F4324" s="4"/>
      <c r="G4324" s="5">
        <v>109</v>
      </c>
      <c r="H4324" s="27">
        <v>3.669724770642</v>
      </c>
      <c r="I4324" s="14">
        <v>9.1743119266060003</v>
      </c>
      <c r="J4324" s="14">
        <v>13.761467889907999</v>
      </c>
      <c r="K4324" s="14">
        <v>25.688073394494999</v>
      </c>
      <c r="L4324" s="14">
        <v>23.853211009174</v>
      </c>
      <c r="M4324" s="14">
        <v>20.183486238532002</v>
      </c>
      <c r="N4324" s="23">
        <v>3.669724770642</v>
      </c>
    </row>
    <row r="4325" spans="5:14" x14ac:dyDescent="0.3">
      <c r="E4325" s="3" t="s">
        <v>2000</v>
      </c>
      <c r="F4325" s="4"/>
      <c r="G4325" s="5">
        <v>5189</v>
      </c>
      <c r="H4325" s="27">
        <v>33.339757178646998</v>
      </c>
      <c r="I4325" s="14">
        <v>43.226055116593002</v>
      </c>
      <c r="J4325" s="14">
        <v>15.80265947196</v>
      </c>
      <c r="K4325" s="14">
        <v>4.1819232992869999</v>
      </c>
      <c r="L4325" s="14">
        <v>2.1198689535559998</v>
      </c>
      <c r="M4325" s="14">
        <v>1.137020620543</v>
      </c>
      <c r="N4325" s="23">
        <v>0.192715359414</v>
      </c>
    </row>
    <row r="4326" spans="5:14" x14ac:dyDescent="0.3">
      <c r="E4326" s="3" t="s">
        <v>2001</v>
      </c>
      <c r="F4326" s="4"/>
      <c r="G4326" s="5">
        <v>4750</v>
      </c>
      <c r="H4326" s="27">
        <v>14.715789473684</v>
      </c>
      <c r="I4326" s="14">
        <v>43.452631578946999</v>
      </c>
      <c r="J4326" s="14">
        <v>28.547368421053001</v>
      </c>
      <c r="K4326" s="14">
        <v>9.0736842105260003</v>
      </c>
      <c r="L4326" s="14">
        <v>2.8631578947370002</v>
      </c>
      <c r="M4326" s="14">
        <v>1.136842105263</v>
      </c>
      <c r="N4326" s="23">
        <v>0.210526315789</v>
      </c>
    </row>
    <row r="4327" spans="5:14" x14ac:dyDescent="0.3">
      <c r="E4327" s="3" t="s">
        <v>2002</v>
      </c>
      <c r="F4327" s="4"/>
      <c r="G4327" s="5">
        <v>5009</v>
      </c>
      <c r="H4327" s="27">
        <v>8.2052305849469995</v>
      </c>
      <c r="I4327" s="14">
        <v>27.330804551806999</v>
      </c>
      <c r="J4327" s="14">
        <v>33.599520862448003</v>
      </c>
      <c r="K4327" s="14">
        <v>20.103813136355001</v>
      </c>
      <c r="L4327" s="14">
        <v>7.5264523857060004</v>
      </c>
      <c r="M4327" s="14">
        <v>2.7550409263329998</v>
      </c>
      <c r="N4327" s="23">
        <v>0.47913755240599998</v>
      </c>
    </row>
    <row r="4328" spans="5:14" x14ac:dyDescent="0.3">
      <c r="E4328" s="3" t="s">
        <v>2003</v>
      </c>
      <c r="F4328" s="4"/>
      <c r="G4328" s="5">
        <v>1270</v>
      </c>
      <c r="H4328" s="27">
        <v>5.7480314960629997</v>
      </c>
      <c r="I4328" s="14">
        <v>15.354330708660999</v>
      </c>
      <c r="J4328" s="14">
        <v>27.244094488188999</v>
      </c>
      <c r="K4328" s="14">
        <v>26.929133858267999</v>
      </c>
      <c r="L4328" s="14">
        <v>22.204724409449</v>
      </c>
      <c r="M4328" s="14">
        <v>2.2834645669290001</v>
      </c>
      <c r="N4328" s="23">
        <v>0.236220472441</v>
      </c>
    </row>
    <row r="4329" spans="5:14" x14ac:dyDescent="0.3">
      <c r="E4329" s="3" t="s">
        <v>2004</v>
      </c>
      <c r="F4329" s="4"/>
      <c r="G4329" s="5">
        <v>217</v>
      </c>
      <c r="H4329" s="27">
        <v>6.4516129032259997</v>
      </c>
      <c r="I4329" s="14">
        <v>9.6774193548389995</v>
      </c>
      <c r="J4329" s="14">
        <v>14.285714285714</v>
      </c>
      <c r="K4329" s="14">
        <v>21.198156682027999</v>
      </c>
      <c r="L4329" s="14">
        <v>45.161290322581003</v>
      </c>
      <c r="M4329" s="14">
        <v>3.2258064516129998</v>
      </c>
      <c r="N4329" s="24">
        <v>0</v>
      </c>
    </row>
    <row r="4330" spans="5:14" x14ac:dyDescent="0.3">
      <c r="E4330" s="3" t="s">
        <v>1037</v>
      </c>
      <c r="F4330" s="4"/>
      <c r="G4330" s="5">
        <v>112</v>
      </c>
      <c r="H4330" s="27">
        <v>5.3571428571429998</v>
      </c>
      <c r="I4330" s="14">
        <v>7.1428571428570002</v>
      </c>
      <c r="J4330" s="14">
        <v>11.607142857143</v>
      </c>
      <c r="K4330" s="14">
        <v>15.178571428571001</v>
      </c>
      <c r="L4330" s="14">
        <v>30.357142857143</v>
      </c>
      <c r="M4330" s="14">
        <v>26.785714285714</v>
      </c>
      <c r="N4330" s="23">
        <v>3.5714285714290002</v>
      </c>
    </row>
    <row r="4331" spans="5:14" x14ac:dyDescent="0.3">
      <c r="E4331" s="3" t="s">
        <v>2005</v>
      </c>
      <c r="F4331" s="4"/>
      <c r="G4331" s="5">
        <v>2454</v>
      </c>
      <c r="H4331" s="27">
        <v>36.756316218419002</v>
      </c>
      <c r="I4331" s="14">
        <v>44.172779136103998</v>
      </c>
      <c r="J4331" s="14">
        <v>13.528932355338</v>
      </c>
      <c r="K4331" s="14">
        <v>2.9339853300729999</v>
      </c>
      <c r="L4331" s="14">
        <v>1.3854930725350001</v>
      </c>
      <c r="M4331" s="14">
        <v>0.93724531377300002</v>
      </c>
      <c r="N4331" s="23">
        <v>0.28524857375700002</v>
      </c>
    </row>
    <row r="4332" spans="5:14" x14ac:dyDescent="0.3">
      <c r="E4332" s="3" t="s">
        <v>2006</v>
      </c>
      <c r="F4332" s="4"/>
      <c r="G4332" s="5">
        <v>2053</v>
      </c>
      <c r="H4332" s="27">
        <v>17.632732586458999</v>
      </c>
      <c r="I4332" s="14">
        <v>48.709206039942003</v>
      </c>
      <c r="J4332" s="14">
        <v>25.036531904530001</v>
      </c>
      <c r="K4332" s="14">
        <v>5.7476863127130002</v>
      </c>
      <c r="L4332" s="14">
        <v>1.7535314174379999</v>
      </c>
      <c r="M4332" s="14">
        <v>1.071602532879</v>
      </c>
      <c r="N4332" s="23">
        <v>4.8709206040000001E-2</v>
      </c>
    </row>
    <row r="4333" spans="5:14" x14ac:dyDescent="0.3">
      <c r="E4333" s="3" t="s">
        <v>2007</v>
      </c>
      <c r="F4333" s="4"/>
      <c r="G4333" s="5">
        <v>1911</v>
      </c>
      <c r="H4333" s="27">
        <v>10.936682365254001</v>
      </c>
      <c r="I4333" s="14">
        <v>33.542647828362</v>
      </c>
      <c r="J4333" s="14">
        <v>31.606488749345999</v>
      </c>
      <c r="K4333" s="14">
        <v>15.48927263213</v>
      </c>
      <c r="L4333" s="14">
        <v>5.2328623757199999</v>
      </c>
      <c r="M4333" s="14">
        <v>2.564102564103</v>
      </c>
      <c r="N4333" s="23">
        <v>0.62794348508599995</v>
      </c>
    </row>
    <row r="4334" spans="5:14" x14ac:dyDescent="0.3">
      <c r="E4334" s="3" t="s">
        <v>2008</v>
      </c>
      <c r="F4334" s="4"/>
      <c r="G4334" s="5">
        <v>425</v>
      </c>
      <c r="H4334" s="27">
        <v>7.0588235294119999</v>
      </c>
      <c r="I4334" s="14">
        <v>22.117647058824002</v>
      </c>
      <c r="J4334" s="14">
        <v>27.058823529411999</v>
      </c>
      <c r="K4334" s="14">
        <v>21.647058823529001</v>
      </c>
      <c r="L4334" s="14">
        <v>19.764705882352999</v>
      </c>
      <c r="M4334" s="14">
        <v>1.882352941176</v>
      </c>
      <c r="N4334" s="23">
        <v>0.47058823529400001</v>
      </c>
    </row>
    <row r="4335" spans="5:14" x14ac:dyDescent="0.3">
      <c r="E4335" s="3" t="s">
        <v>2009</v>
      </c>
      <c r="F4335" s="4"/>
      <c r="G4335" s="5">
        <v>68</v>
      </c>
      <c r="H4335" s="27">
        <v>11.764705882353001</v>
      </c>
      <c r="I4335" s="14">
        <v>20.588235294118</v>
      </c>
      <c r="J4335" s="14">
        <v>19.117647058824002</v>
      </c>
      <c r="K4335" s="14">
        <v>14.705882352941</v>
      </c>
      <c r="L4335" s="14">
        <v>32.352941176470999</v>
      </c>
      <c r="M4335" s="16">
        <v>0</v>
      </c>
      <c r="N4335" s="23">
        <v>1.4705882352940001</v>
      </c>
    </row>
    <row r="4336" spans="5:14" x14ac:dyDescent="0.3">
      <c r="E4336" s="3" t="s">
        <v>1043</v>
      </c>
      <c r="F4336" s="4"/>
      <c r="G4336" s="5">
        <v>26</v>
      </c>
      <c r="H4336" s="27">
        <v>11.538461538462</v>
      </c>
      <c r="I4336" s="14">
        <v>23.076923076922998</v>
      </c>
      <c r="J4336" s="14">
        <v>7.6923076923079998</v>
      </c>
      <c r="K4336" s="14">
        <v>15.384615384615</v>
      </c>
      <c r="L4336" s="14">
        <v>19.230769230768999</v>
      </c>
      <c r="M4336" s="14">
        <v>19.230769230768999</v>
      </c>
      <c r="N4336" s="23">
        <v>3.8461538461539999</v>
      </c>
    </row>
    <row r="4337" spans="2:14" x14ac:dyDescent="0.3">
      <c r="E4337" s="3" t="s">
        <v>2010</v>
      </c>
      <c r="F4337" s="4"/>
      <c r="G4337" s="5">
        <v>967</v>
      </c>
      <c r="H4337" s="27">
        <v>37.745604963806002</v>
      </c>
      <c r="I4337" s="14">
        <v>45.087900723887998</v>
      </c>
      <c r="J4337" s="14">
        <v>11.995863495346001</v>
      </c>
      <c r="K4337" s="14">
        <v>2.5853154084800001</v>
      </c>
      <c r="L4337" s="14">
        <v>1.24095139607</v>
      </c>
      <c r="M4337" s="14">
        <v>0.72388831437400003</v>
      </c>
      <c r="N4337" s="23">
        <v>0.62047569803500002</v>
      </c>
    </row>
    <row r="4338" spans="2:14" x14ac:dyDescent="0.3">
      <c r="E4338" s="3" t="s">
        <v>2011</v>
      </c>
      <c r="F4338" s="4"/>
      <c r="G4338" s="5">
        <v>686</v>
      </c>
      <c r="H4338" s="27">
        <v>21.137026239067001</v>
      </c>
      <c r="I4338" s="14">
        <v>47.376093294461</v>
      </c>
      <c r="J4338" s="14">
        <v>22.157434402332001</v>
      </c>
      <c r="K4338" s="14">
        <v>5.9766763848400002</v>
      </c>
      <c r="L4338" s="14">
        <v>1.4577259475219999</v>
      </c>
      <c r="M4338" s="14">
        <v>1.603498542274</v>
      </c>
      <c r="N4338" s="23">
        <v>0.29154518950399999</v>
      </c>
    </row>
    <row r="4339" spans="2:14" x14ac:dyDescent="0.3">
      <c r="E4339" s="3" t="s">
        <v>2012</v>
      </c>
      <c r="F4339" s="4"/>
      <c r="G4339" s="5">
        <v>620</v>
      </c>
      <c r="H4339" s="27">
        <v>15</v>
      </c>
      <c r="I4339" s="14">
        <v>35.483870967742</v>
      </c>
      <c r="J4339" s="14">
        <v>27.580645161290001</v>
      </c>
      <c r="K4339" s="14">
        <v>14.354838709677001</v>
      </c>
      <c r="L4339" s="14">
        <v>3.7096774193550002</v>
      </c>
      <c r="M4339" s="14">
        <v>2.9032258064519998</v>
      </c>
      <c r="N4339" s="23">
        <v>0.967741935484</v>
      </c>
    </row>
    <row r="4340" spans="2:14" x14ac:dyDescent="0.3">
      <c r="E4340" s="3" t="s">
        <v>2013</v>
      </c>
      <c r="F4340" s="4"/>
      <c r="G4340" s="5">
        <v>165</v>
      </c>
      <c r="H4340" s="27">
        <v>10.303030303030001</v>
      </c>
      <c r="I4340" s="14">
        <v>29.696969696970001</v>
      </c>
      <c r="J4340" s="14">
        <v>27.878787878788</v>
      </c>
      <c r="K4340" s="14">
        <v>20</v>
      </c>
      <c r="L4340" s="14">
        <v>8.4848484848479995</v>
      </c>
      <c r="M4340" s="14">
        <v>3.0303030303030001</v>
      </c>
      <c r="N4340" s="23">
        <v>0.60606060606099998</v>
      </c>
    </row>
    <row r="4341" spans="2:14" x14ac:dyDescent="0.3">
      <c r="E4341" s="3" t="s">
        <v>2014</v>
      </c>
      <c r="F4341" s="4"/>
      <c r="G4341" s="5">
        <v>33</v>
      </c>
      <c r="H4341" s="27">
        <v>12.121212121212</v>
      </c>
      <c r="I4341" s="14">
        <v>24.242424242424001</v>
      </c>
      <c r="J4341" s="14">
        <v>36.363636363635997</v>
      </c>
      <c r="K4341" s="14">
        <v>12.121212121212</v>
      </c>
      <c r="L4341" s="14">
        <v>15.151515151515</v>
      </c>
      <c r="M4341" s="16">
        <v>0</v>
      </c>
      <c r="N4341" s="24">
        <v>0</v>
      </c>
    </row>
    <row r="4342" spans="2:14" x14ac:dyDescent="0.3">
      <c r="E4342" s="3" t="s">
        <v>1049</v>
      </c>
      <c r="F4342" s="4"/>
      <c r="G4342" s="5">
        <v>13</v>
      </c>
      <c r="H4342" s="27">
        <v>7.6923076923079998</v>
      </c>
      <c r="I4342" s="14">
        <v>15.384615384615</v>
      </c>
      <c r="J4342" s="14">
        <v>30.769230769231001</v>
      </c>
      <c r="K4342" s="14">
        <v>15.384615384615</v>
      </c>
      <c r="L4342" s="14">
        <v>23.076923076922998</v>
      </c>
      <c r="M4342" s="14">
        <v>7.6923076923079998</v>
      </c>
      <c r="N4342" s="24">
        <v>0</v>
      </c>
    </row>
    <row r="4343" spans="2:14" x14ac:dyDescent="0.3">
      <c r="E4343" s="3" t="s">
        <v>2015</v>
      </c>
      <c r="F4343" s="4"/>
      <c r="G4343" s="5">
        <v>135</v>
      </c>
      <c r="H4343" s="27">
        <v>42.962962962962997</v>
      </c>
      <c r="I4343" s="14">
        <v>37.777777777777999</v>
      </c>
      <c r="J4343" s="14">
        <v>14.814814814815</v>
      </c>
      <c r="K4343" s="14">
        <v>2.2222222222219998</v>
      </c>
      <c r="L4343" s="14">
        <v>1.481481481481</v>
      </c>
      <c r="M4343" s="16">
        <v>0</v>
      </c>
      <c r="N4343" s="23">
        <v>0.74074074074100005</v>
      </c>
    </row>
    <row r="4344" spans="2:14" x14ac:dyDescent="0.3">
      <c r="E4344" s="3" t="s">
        <v>2016</v>
      </c>
      <c r="F4344" s="4"/>
      <c r="G4344" s="5">
        <v>101</v>
      </c>
      <c r="H4344" s="27">
        <v>30.693069306931001</v>
      </c>
      <c r="I4344" s="14">
        <v>38.613861386139</v>
      </c>
      <c r="J4344" s="14">
        <v>18.811881188118999</v>
      </c>
      <c r="K4344" s="14">
        <v>10.891089108911</v>
      </c>
      <c r="L4344" s="14">
        <v>0.99009900990099997</v>
      </c>
      <c r="M4344" s="16">
        <v>0</v>
      </c>
      <c r="N4344" s="24">
        <v>0</v>
      </c>
    </row>
    <row r="4345" spans="2:14" x14ac:dyDescent="0.3">
      <c r="E4345" s="3" t="s">
        <v>2017</v>
      </c>
      <c r="F4345" s="4"/>
      <c r="G4345" s="5">
        <v>97</v>
      </c>
      <c r="H4345" s="27">
        <v>17.525773195875999</v>
      </c>
      <c r="I4345" s="14">
        <v>51.546391752577001</v>
      </c>
      <c r="J4345" s="14">
        <v>16.494845360825</v>
      </c>
      <c r="K4345" s="14">
        <v>8.2474226804120008</v>
      </c>
      <c r="L4345" s="14">
        <v>3.0927835051549999</v>
      </c>
      <c r="M4345" s="14">
        <v>3.0927835051549999</v>
      </c>
      <c r="N4345" s="24">
        <v>0</v>
      </c>
    </row>
    <row r="4346" spans="2:14" x14ac:dyDescent="0.3">
      <c r="E4346" s="3" t="s">
        <v>2018</v>
      </c>
      <c r="F4346" s="4"/>
      <c r="G4346" s="5">
        <v>41</v>
      </c>
      <c r="H4346" s="27">
        <v>17.073170731706998</v>
      </c>
      <c r="I4346" s="14">
        <v>31.707317073171001</v>
      </c>
      <c r="J4346" s="14">
        <v>26.829268292683</v>
      </c>
      <c r="K4346" s="14">
        <v>12.195121951220001</v>
      </c>
      <c r="L4346" s="14">
        <v>12.195121951220001</v>
      </c>
      <c r="M4346" s="16">
        <v>0</v>
      </c>
      <c r="N4346" s="24">
        <v>0</v>
      </c>
    </row>
    <row r="4347" spans="2:14" x14ac:dyDescent="0.3">
      <c r="E4347" s="3" t="s">
        <v>2019</v>
      </c>
      <c r="F4347" s="4"/>
      <c r="G4347" s="5">
        <v>8</v>
      </c>
      <c r="H4347" s="27">
        <v>12.5</v>
      </c>
      <c r="I4347" s="14">
        <v>12.5</v>
      </c>
      <c r="J4347" s="16">
        <v>0</v>
      </c>
      <c r="K4347" s="14">
        <v>50</v>
      </c>
      <c r="L4347" s="14">
        <v>12.5</v>
      </c>
      <c r="M4347" s="14">
        <v>12.5</v>
      </c>
      <c r="N4347" s="24">
        <v>0</v>
      </c>
    </row>
    <row r="4348" spans="2:14" x14ac:dyDescent="0.3">
      <c r="E4348" s="52" t="s">
        <v>1055</v>
      </c>
      <c r="F4348" s="48"/>
      <c r="G4348" s="49">
        <v>2</v>
      </c>
      <c r="H4348" s="67">
        <v>0</v>
      </c>
      <c r="I4348" s="42">
        <v>0</v>
      </c>
      <c r="J4348" s="42">
        <v>0</v>
      </c>
      <c r="K4348" s="42">
        <v>0</v>
      </c>
      <c r="L4348" s="42">
        <v>0</v>
      </c>
      <c r="M4348" s="45">
        <v>50</v>
      </c>
      <c r="N4348" s="74">
        <v>50</v>
      </c>
    </row>
    <row r="4350" spans="2:14" x14ac:dyDescent="0.3">
      <c r="B4350" s="35" t="str">
        <f xml:space="preserve"> HYPERLINK("#'目次'!B67", "[61]")</f>
        <v>[61]</v>
      </c>
      <c r="C4350" s="25" t="s">
        <v>54</v>
      </c>
    </row>
    <row r="4353" spans="3:12" x14ac:dyDescent="0.3">
      <c r="C4353" s="25" t="s">
        <v>1979</v>
      </c>
    </row>
    <row r="4354" spans="3:12" ht="37.5" x14ac:dyDescent="0.3">
      <c r="E4354" s="95"/>
      <c r="F4354" s="96"/>
      <c r="G4354" s="37" t="s">
        <v>16</v>
      </c>
      <c r="H4354" s="41" t="s">
        <v>55</v>
      </c>
      <c r="I4354" s="18" t="s">
        <v>56</v>
      </c>
      <c r="J4354" s="18" t="s">
        <v>57</v>
      </c>
      <c r="K4354" s="18" t="s">
        <v>58</v>
      </c>
      <c r="L4354" s="34" t="s">
        <v>59</v>
      </c>
    </row>
    <row r="4355" spans="3:12" x14ac:dyDescent="0.3">
      <c r="E4355" s="97"/>
      <c r="F4355" s="98"/>
      <c r="G4355" s="40"/>
      <c r="H4355" s="36"/>
      <c r="I4355" s="19"/>
      <c r="J4355" s="19"/>
      <c r="K4355" s="19"/>
      <c r="L4355" s="39"/>
    </row>
    <row r="4356" spans="3:12" x14ac:dyDescent="0.3">
      <c r="E4356" s="54" t="s">
        <v>16</v>
      </c>
      <c r="F4356" s="50"/>
      <c r="G4356" s="38">
        <v>55336</v>
      </c>
      <c r="H4356" s="26">
        <v>8.8658377909499997</v>
      </c>
      <c r="I4356" s="26">
        <v>44.387017493133001</v>
      </c>
      <c r="J4356" s="26">
        <v>31.339453520311999</v>
      </c>
      <c r="K4356" s="26">
        <v>11.094043660545999</v>
      </c>
      <c r="L4356" s="60">
        <v>4.3136475350590002</v>
      </c>
    </row>
    <row r="4357" spans="3:12" x14ac:dyDescent="0.3">
      <c r="E4357" s="3" t="s">
        <v>1980</v>
      </c>
      <c r="F4357" s="4"/>
      <c r="G4357" s="29">
        <v>186</v>
      </c>
      <c r="H4357" s="55">
        <v>2.1505376344089999</v>
      </c>
      <c r="I4357" s="22">
        <v>36.021505376344003</v>
      </c>
      <c r="J4357" s="22">
        <v>41.935483870968</v>
      </c>
      <c r="K4357" s="22">
        <v>15.591397849462</v>
      </c>
      <c r="L4357" s="56">
        <v>4.3010752688169998</v>
      </c>
    </row>
    <row r="4358" spans="3:12" x14ac:dyDescent="0.3">
      <c r="E4358" s="3" t="s">
        <v>1981</v>
      </c>
      <c r="F4358" s="4"/>
      <c r="G4358" s="5">
        <v>124</v>
      </c>
      <c r="H4358" s="27">
        <v>6.4516129032259997</v>
      </c>
      <c r="I4358" s="14">
        <v>61.290322580644997</v>
      </c>
      <c r="J4358" s="14">
        <v>25.806451612903</v>
      </c>
      <c r="K4358" s="14">
        <v>4.0322580645160002</v>
      </c>
      <c r="L4358" s="23">
        <v>2.4193548387099999</v>
      </c>
    </row>
    <row r="4359" spans="3:12" x14ac:dyDescent="0.3">
      <c r="E4359" s="3" t="s">
        <v>1982</v>
      </c>
      <c r="F4359" s="4"/>
      <c r="G4359" s="5">
        <v>99</v>
      </c>
      <c r="H4359" s="27">
        <v>12.121212121212</v>
      </c>
      <c r="I4359" s="14">
        <v>65.656565656566002</v>
      </c>
      <c r="J4359" s="14">
        <v>17.171717171716999</v>
      </c>
      <c r="K4359" s="14">
        <v>4.0404040404039998</v>
      </c>
      <c r="L4359" s="23">
        <v>1.010101010101</v>
      </c>
    </row>
    <row r="4360" spans="3:12" x14ac:dyDescent="0.3">
      <c r="E4360" s="3" t="s">
        <v>1983</v>
      </c>
      <c r="F4360" s="4"/>
      <c r="G4360" s="5">
        <v>33</v>
      </c>
      <c r="H4360" s="27">
        <v>24.242424242424001</v>
      </c>
      <c r="I4360" s="14">
        <v>72.727272727273004</v>
      </c>
      <c r="J4360" s="16">
        <v>0</v>
      </c>
      <c r="K4360" s="14">
        <v>3.0303030303030001</v>
      </c>
      <c r="L4360" s="24">
        <v>0</v>
      </c>
    </row>
    <row r="4361" spans="3:12" x14ac:dyDescent="0.3">
      <c r="E4361" s="3" t="s">
        <v>1984</v>
      </c>
      <c r="F4361" s="4"/>
      <c r="G4361" s="5">
        <v>6</v>
      </c>
      <c r="H4361" s="27">
        <v>83.333333333333002</v>
      </c>
      <c r="I4361" s="14">
        <v>16.666666666666998</v>
      </c>
      <c r="J4361" s="16">
        <v>0</v>
      </c>
      <c r="K4361" s="16">
        <v>0</v>
      </c>
      <c r="L4361" s="24">
        <v>0</v>
      </c>
    </row>
    <row r="4362" spans="3:12" x14ac:dyDescent="0.3">
      <c r="E4362" s="3" t="s">
        <v>1013</v>
      </c>
      <c r="F4362" s="4"/>
      <c r="G4362" s="5">
        <v>6</v>
      </c>
      <c r="H4362" s="27">
        <v>16.666666666666998</v>
      </c>
      <c r="I4362" s="14">
        <v>33.333333333333002</v>
      </c>
      <c r="J4362" s="14">
        <v>16.666666666666998</v>
      </c>
      <c r="K4362" s="14">
        <v>16.666666666666998</v>
      </c>
      <c r="L4362" s="23">
        <v>16.666666666666998</v>
      </c>
    </row>
    <row r="4363" spans="3:12" x14ac:dyDescent="0.3">
      <c r="E4363" s="3" t="s">
        <v>1985</v>
      </c>
      <c r="F4363" s="4"/>
      <c r="G4363" s="5">
        <v>1105</v>
      </c>
      <c r="H4363" s="27">
        <v>2.5339366515839998</v>
      </c>
      <c r="I4363" s="14">
        <v>37.013574660632997</v>
      </c>
      <c r="J4363" s="14">
        <v>41.266968325792</v>
      </c>
      <c r="K4363" s="14">
        <v>16.742081447964001</v>
      </c>
      <c r="L4363" s="23">
        <v>2.4434389140269999</v>
      </c>
    </row>
    <row r="4364" spans="3:12" x14ac:dyDescent="0.3">
      <c r="E4364" s="3" t="s">
        <v>1986</v>
      </c>
      <c r="F4364" s="4"/>
      <c r="G4364" s="5">
        <v>1062</v>
      </c>
      <c r="H4364" s="27">
        <v>6.9679849340870001</v>
      </c>
      <c r="I4364" s="14">
        <v>55.649717514123999</v>
      </c>
      <c r="J4364" s="14">
        <v>29.001883239171001</v>
      </c>
      <c r="K4364" s="14">
        <v>6.1205273069680004</v>
      </c>
      <c r="L4364" s="23">
        <v>2.25988700565</v>
      </c>
    </row>
    <row r="4365" spans="3:12" x14ac:dyDescent="0.3">
      <c r="E4365" s="3" t="s">
        <v>1987</v>
      </c>
      <c r="F4365" s="4"/>
      <c r="G4365" s="5">
        <v>749</v>
      </c>
      <c r="H4365" s="27">
        <v>15.754339118824999</v>
      </c>
      <c r="I4365" s="14">
        <v>59.279038718290998</v>
      </c>
      <c r="J4365" s="14">
        <v>16.421895861147998</v>
      </c>
      <c r="K4365" s="14">
        <v>2.9372496662219998</v>
      </c>
      <c r="L4365" s="23">
        <v>5.6074766355139998</v>
      </c>
    </row>
    <row r="4366" spans="3:12" x14ac:dyDescent="0.3">
      <c r="E4366" s="3" t="s">
        <v>1988</v>
      </c>
      <c r="F4366" s="4"/>
      <c r="G4366" s="5">
        <v>284</v>
      </c>
      <c r="H4366" s="27">
        <v>38.732394366196999</v>
      </c>
      <c r="I4366" s="14">
        <v>46.478873239437</v>
      </c>
      <c r="J4366" s="14">
        <v>9.1549295774649995</v>
      </c>
      <c r="K4366" s="14">
        <v>1.760563380282</v>
      </c>
      <c r="L4366" s="23">
        <v>3.87323943662</v>
      </c>
    </row>
    <row r="4367" spans="3:12" x14ac:dyDescent="0.3">
      <c r="E4367" s="3" t="s">
        <v>1989</v>
      </c>
      <c r="F4367" s="4"/>
      <c r="G4367" s="5">
        <v>55</v>
      </c>
      <c r="H4367" s="27">
        <v>54.545454545455001</v>
      </c>
      <c r="I4367" s="14">
        <v>34.545454545455001</v>
      </c>
      <c r="J4367" s="14">
        <v>1.818181818182</v>
      </c>
      <c r="K4367" s="14">
        <v>7.2727272727269998</v>
      </c>
      <c r="L4367" s="23">
        <v>1.818181818182</v>
      </c>
    </row>
    <row r="4368" spans="3:12" x14ac:dyDescent="0.3">
      <c r="E4368" s="3" t="s">
        <v>1019</v>
      </c>
      <c r="F4368" s="4"/>
      <c r="G4368" s="5">
        <v>19</v>
      </c>
      <c r="H4368" s="27">
        <v>47.368421052632002</v>
      </c>
      <c r="I4368" s="14">
        <v>21.052631578947</v>
      </c>
      <c r="J4368" s="16">
        <v>0</v>
      </c>
      <c r="K4368" s="14">
        <v>5.2631578947369997</v>
      </c>
      <c r="L4368" s="23">
        <v>26.315789473683999</v>
      </c>
    </row>
    <row r="4369" spans="5:12" x14ac:dyDescent="0.3">
      <c r="E4369" s="3" t="s">
        <v>1990</v>
      </c>
      <c r="F4369" s="4"/>
      <c r="G4369" s="5">
        <v>2818</v>
      </c>
      <c r="H4369" s="27">
        <v>3.1227821149750001</v>
      </c>
      <c r="I4369" s="14">
        <v>34.492547906317</v>
      </c>
      <c r="J4369" s="14">
        <v>39.709013484741</v>
      </c>
      <c r="K4369" s="14">
        <v>20.794889992902998</v>
      </c>
      <c r="L4369" s="23">
        <v>1.8807665010650001</v>
      </c>
    </row>
    <row r="4370" spans="5:12" x14ac:dyDescent="0.3">
      <c r="E4370" s="3" t="s">
        <v>1991</v>
      </c>
      <c r="F4370" s="4"/>
      <c r="G4370" s="5">
        <v>2762</v>
      </c>
      <c r="H4370" s="27">
        <v>6.2635771180299997</v>
      </c>
      <c r="I4370" s="14">
        <v>53.874004344677999</v>
      </c>
      <c r="J4370" s="14">
        <v>31.064446053584</v>
      </c>
      <c r="K4370" s="14">
        <v>6.2273714699490004</v>
      </c>
      <c r="L4370" s="23">
        <v>2.570601013758</v>
      </c>
    </row>
    <row r="4371" spans="5:12" x14ac:dyDescent="0.3">
      <c r="E4371" s="3" t="s">
        <v>1992</v>
      </c>
      <c r="F4371" s="4"/>
      <c r="G4371" s="5">
        <v>2496</v>
      </c>
      <c r="H4371" s="27">
        <v>17.067307692307999</v>
      </c>
      <c r="I4371" s="14">
        <v>58.413461538462002</v>
      </c>
      <c r="J4371" s="14">
        <v>16.266025641026001</v>
      </c>
      <c r="K4371" s="14">
        <v>3.4054487179490001</v>
      </c>
      <c r="L4371" s="23">
        <v>4.8477564102560002</v>
      </c>
    </row>
    <row r="4372" spans="5:12" x14ac:dyDescent="0.3">
      <c r="E4372" s="3" t="s">
        <v>1993</v>
      </c>
      <c r="F4372" s="4"/>
      <c r="G4372" s="5">
        <v>855</v>
      </c>
      <c r="H4372" s="27">
        <v>33.801169590642999</v>
      </c>
      <c r="I4372" s="14">
        <v>54.269005847952997</v>
      </c>
      <c r="J4372" s="14">
        <v>7.7192982456139996</v>
      </c>
      <c r="K4372" s="14">
        <v>1.4035087719299999</v>
      </c>
      <c r="L4372" s="23">
        <v>2.8070175438599998</v>
      </c>
    </row>
    <row r="4373" spans="5:12" x14ac:dyDescent="0.3">
      <c r="E4373" s="3" t="s">
        <v>1994</v>
      </c>
      <c r="F4373" s="4"/>
      <c r="G4373" s="5">
        <v>141</v>
      </c>
      <c r="H4373" s="27">
        <v>52.482269503546</v>
      </c>
      <c r="I4373" s="14">
        <v>27.659574468085001</v>
      </c>
      <c r="J4373" s="14">
        <v>6.3829787234040003</v>
      </c>
      <c r="K4373" s="14">
        <v>4.9645390070920001</v>
      </c>
      <c r="L4373" s="23">
        <v>8.5106382978719992</v>
      </c>
    </row>
    <row r="4374" spans="5:12" x14ac:dyDescent="0.3">
      <c r="E4374" s="3" t="s">
        <v>1025</v>
      </c>
      <c r="F4374" s="4"/>
      <c r="G4374" s="5">
        <v>64</v>
      </c>
      <c r="H4374" s="27">
        <v>31.25</v>
      </c>
      <c r="I4374" s="14">
        <v>43.75</v>
      </c>
      <c r="J4374" s="14">
        <v>1.5625</v>
      </c>
      <c r="K4374" s="16">
        <v>0</v>
      </c>
      <c r="L4374" s="23">
        <v>23.4375</v>
      </c>
    </row>
    <row r="4375" spans="5:12" x14ac:dyDescent="0.3">
      <c r="E4375" s="3" t="s">
        <v>1995</v>
      </c>
      <c r="F4375" s="4"/>
      <c r="G4375" s="5">
        <v>5019</v>
      </c>
      <c r="H4375" s="27">
        <v>2.4108388125119999</v>
      </c>
      <c r="I4375" s="14">
        <v>32.875074716078998</v>
      </c>
      <c r="J4375" s="14">
        <v>41.303048416019003</v>
      </c>
      <c r="K4375" s="14">
        <v>20.781032078102999</v>
      </c>
      <c r="L4375" s="23">
        <v>2.6300059772859998</v>
      </c>
    </row>
    <row r="4376" spans="5:12" x14ac:dyDescent="0.3">
      <c r="E4376" s="3" t="s">
        <v>1996</v>
      </c>
      <c r="F4376" s="4"/>
      <c r="G4376" s="5">
        <v>4606</v>
      </c>
      <c r="H4376" s="27">
        <v>5.4928354320450001</v>
      </c>
      <c r="I4376" s="14">
        <v>50.347372991749999</v>
      </c>
      <c r="J4376" s="14">
        <v>33.499782891880002</v>
      </c>
      <c r="K4376" s="14">
        <v>7.468519322623</v>
      </c>
      <c r="L4376" s="23">
        <v>3.1914893617020001</v>
      </c>
    </row>
    <row r="4377" spans="5:12" x14ac:dyDescent="0.3">
      <c r="E4377" s="3" t="s">
        <v>1997</v>
      </c>
      <c r="F4377" s="4"/>
      <c r="G4377" s="5">
        <v>4578</v>
      </c>
      <c r="H4377" s="27">
        <v>13.280908693753</v>
      </c>
      <c r="I4377" s="14">
        <v>58.300567933594998</v>
      </c>
      <c r="J4377" s="14">
        <v>18.370467453035999</v>
      </c>
      <c r="K4377" s="14">
        <v>4.2158147662729997</v>
      </c>
      <c r="L4377" s="23">
        <v>5.8322411533420002</v>
      </c>
    </row>
    <row r="4378" spans="5:12" x14ac:dyDescent="0.3">
      <c r="E4378" s="3" t="s">
        <v>1998</v>
      </c>
      <c r="F4378" s="4"/>
      <c r="G4378" s="5">
        <v>1315</v>
      </c>
      <c r="H4378" s="27">
        <v>31.787072243346</v>
      </c>
      <c r="I4378" s="14">
        <v>51.254752851710997</v>
      </c>
      <c r="J4378" s="14">
        <v>10.6463878327</v>
      </c>
      <c r="K4378" s="14">
        <v>2.2053231939160001</v>
      </c>
      <c r="L4378" s="23">
        <v>4.1064638783270002</v>
      </c>
    </row>
    <row r="4379" spans="5:12" x14ac:dyDescent="0.3">
      <c r="E4379" s="3" t="s">
        <v>1999</v>
      </c>
      <c r="F4379" s="4"/>
      <c r="G4379" s="5">
        <v>207</v>
      </c>
      <c r="H4379" s="27">
        <v>60.386473429951998</v>
      </c>
      <c r="I4379" s="14">
        <v>27.536231884058001</v>
      </c>
      <c r="J4379" s="14">
        <v>2.898550724638</v>
      </c>
      <c r="K4379" s="14">
        <v>2.4154589371980002</v>
      </c>
      <c r="L4379" s="23">
        <v>6.7632850241550004</v>
      </c>
    </row>
    <row r="4380" spans="5:12" x14ac:dyDescent="0.3">
      <c r="E4380" s="3" t="s">
        <v>1031</v>
      </c>
      <c r="F4380" s="4"/>
      <c r="G4380" s="5">
        <v>109</v>
      </c>
      <c r="H4380" s="27">
        <v>33.027522935779999</v>
      </c>
      <c r="I4380" s="14">
        <v>27.522935779817001</v>
      </c>
      <c r="J4380" s="14">
        <v>4.5871559633030001</v>
      </c>
      <c r="K4380" s="14">
        <v>0.91743119266100004</v>
      </c>
      <c r="L4380" s="23">
        <v>33.944954128440003</v>
      </c>
    </row>
    <row r="4381" spans="5:12" x14ac:dyDescent="0.3">
      <c r="E4381" s="3" t="s">
        <v>2000</v>
      </c>
      <c r="F4381" s="4"/>
      <c r="G4381" s="5">
        <v>5189</v>
      </c>
      <c r="H4381" s="27">
        <v>2.2354981692039999</v>
      </c>
      <c r="I4381" s="14">
        <v>27.770283291578</v>
      </c>
      <c r="J4381" s="14">
        <v>44.575062632491999</v>
      </c>
      <c r="K4381" s="14">
        <v>22.644054731162001</v>
      </c>
      <c r="L4381" s="23">
        <v>2.775101175564</v>
      </c>
    </row>
    <row r="4382" spans="5:12" x14ac:dyDescent="0.3">
      <c r="E4382" s="3" t="s">
        <v>2001</v>
      </c>
      <c r="F4382" s="4"/>
      <c r="G4382" s="5">
        <v>4750</v>
      </c>
      <c r="H4382" s="27">
        <v>4.5684210526319999</v>
      </c>
      <c r="I4382" s="14">
        <v>46.821052631579001</v>
      </c>
      <c r="J4382" s="14">
        <v>37.768421052632</v>
      </c>
      <c r="K4382" s="14">
        <v>7.9157894736839998</v>
      </c>
      <c r="L4382" s="23">
        <v>2.9263157894740002</v>
      </c>
    </row>
    <row r="4383" spans="5:12" x14ac:dyDescent="0.3">
      <c r="E4383" s="3" t="s">
        <v>2002</v>
      </c>
      <c r="F4383" s="4"/>
      <c r="G4383" s="5">
        <v>5009</v>
      </c>
      <c r="H4383" s="27">
        <v>11.119984028748</v>
      </c>
      <c r="I4383" s="14">
        <v>56.178878019564998</v>
      </c>
      <c r="J4383" s="14">
        <v>21.541225793572</v>
      </c>
      <c r="K4383" s="14">
        <v>4.3920942303850001</v>
      </c>
      <c r="L4383" s="23">
        <v>6.7678179277300003</v>
      </c>
    </row>
    <row r="4384" spans="5:12" x14ac:dyDescent="0.3">
      <c r="E4384" s="3" t="s">
        <v>2003</v>
      </c>
      <c r="F4384" s="4"/>
      <c r="G4384" s="5">
        <v>1270</v>
      </c>
      <c r="H4384" s="27">
        <v>27.322834645669001</v>
      </c>
      <c r="I4384" s="14">
        <v>52.204724409449</v>
      </c>
      <c r="J4384" s="14">
        <v>12.047244094488001</v>
      </c>
      <c r="K4384" s="14">
        <v>2.834645669291</v>
      </c>
      <c r="L4384" s="23">
        <v>5.5905511811019997</v>
      </c>
    </row>
    <row r="4385" spans="5:12" x14ac:dyDescent="0.3">
      <c r="E4385" s="3" t="s">
        <v>2004</v>
      </c>
      <c r="F4385" s="4"/>
      <c r="G4385" s="5">
        <v>217</v>
      </c>
      <c r="H4385" s="27">
        <v>40.092165898617999</v>
      </c>
      <c r="I4385" s="14">
        <v>39.170506912442001</v>
      </c>
      <c r="J4385" s="14">
        <v>6.9124423963129997</v>
      </c>
      <c r="K4385" s="14">
        <v>2.7649769585250001</v>
      </c>
      <c r="L4385" s="23">
        <v>11.059907834101001</v>
      </c>
    </row>
    <row r="4386" spans="5:12" x14ac:dyDescent="0.3">
      <c r="E4386" s="3" t="s">
        <v>1037</v>
      </c>
      <c r="F4386" s="4"/>
      <c r="G4386" s="5">
        <v>112</v>
      </c>
      <c r="H4386" s="27">
        <v>28.571428571428999</v>
      </c>
      <c r="I4386" s="14">
        <v>24.107142857143</v>
      </c>
      <c r="J4386" s="14">
        <v>4.4642857142860004</v>
      </c>
      <c r="K4386" s="14">
        <v>0.89285714285700002</v>
      </c>
      <c r="L4386" s="23">
        <v>41.964285714286</v>
      </c>
    </row>
    <row r="4387" spans="5:12" x14ac:dyDescent="0.3">
      <c r="E4387" s="3" t="s">
        <v>2005</v>
      </c>
      <c r="F4387" s="4"/>
      <c r="G4387" s="5">
        <v>2454</v>
      </c>
      <c r="H4387" s="27">
        <v>1.466992665037</v>
      </c>
      <c r="I4387" s="14">
        <v>24.042379788101002</v>
      </c>
      <c r="J4387" s="14">
        <v>45.599022004890003</v>
      </c>
      <c r="K4387" s="14">
        <v>26.039119804401</v>
      </c>
      <c r="L4387" s="23">
        <v>2.852485737571</v>
      </c>
    </row>
    <row r="4388" spans="5:12" x14ac:dyDescent="0.3">
      <c r="E4388" s="3" t="s">
        <v>2006</v>
      </c>
      <c r="F4388" s="4"/>
      <c r="G4388" s="5">
        <v>2053</v>
      </c>
      <c r="H4388" s="27">
        <v>3.1173891865560002</v>
      </c>
      <c r="I4388" s="14">
        <v>39.503166098393002</v>
      </c>
      <c r="J4388" s="14">
        <v>43.984413054066998</v>
      </c>
      <c r="K4388" s="14">
        <v>10.569897710667</v>
      </c>
      <c r="L4388" s="23">
        <v>2.8251339503169999</v>
      </c>
    </row>
    <row r="4389" spans="5:12" x14ac:dyDescent="0.3">
      <c r="E4389" s="3" t="s">
        <v>2007</v>
      </c>
      <c r="F4389" s="4"/>
      <c r="G4389" s="5">
        <v>1911</v>
      </c>
      <c r="H4389" s="27">
        <v>8.1109366823650006</v>
      </c>
      <c r="I4389" s="14">
        <v>53.636839351124998</v>
      </c>
      <c r="J4389" s="14">
        <v>25.693354264783</v>
      </c>
      <c r="K4389" s="14">
        <v>6.3840920983779998</v>
      </c>
      <c r="L4389" s="23">
        <v>6.1747776033489998</v>
      </c>
    </row>
    <row r="4390" spans="5:12" x14ac:dyDescent="0.3">
      <c r="E4390" s="3" t="s">
        <v>2008</v>
      </c>
      <c r="F4390" s="4"/>
      <c r="G4390" s="5">
        <v>425</v>
      </c>
      <c r="H4390" s="27">
        <v>22.588235294118</v>
      </c>
      <c r="I4390" s="14">
        <v>47.529411764705998</v>
      </c>
      <c r="J4390" s="14">
        <v>18.117647058824002</v>
      </c>
      <c r="K4390" s="14">
        <v>5.1764705882350004</v>
      </c>
      <c r="L4390" s="23">
        <v>6.5882352941180002</v>
      </c>
    </row>
    <row r="4391" spans="5:12" x14ac:dyDescent="0.3">
      <c r="E4391" s="3" t="s">
        <v>2009</v>
      </c>
      <c r="F4391" s="4"/>
      <c r="G4391" s="5">
        <v>68</v>
      </c>
      <c r="H4391" s="27">
        <v>27.941176470588001</v>
      </c>
      <c r="I4391" s="14">
        <v>36.764705882352999</v>
      </c>
      <c r="J4391" s="14">
        <v>19.117647058824002</v>
      </c>
      <c r="K4391" s="14">
        <v>8.8235294117649996</v>
      </c>
      <c r="L4391" s="23">
        <v>7.352941176471</v>
      </c>
    </row>
    <row r="4392" spans="5:12" x14ac:dyDescent="0.3">
      <c r="E4392" s="3" t="s">
        <v>1043</v>
      </c>
      <c r="F4392" s="4"/>
      <c r="G4392" s="5">
        <v>26</v>
      </c>
      <c r="H4392" s="27">
        <v>19.230769230768999</v>
      </c>
      <c r="I4392" s="14">
        <v>23.076923076922998</v>
      </c>
      <c r="J4392" s="14">
        <v>19.230769230768999</v>
      </c>
      <c r="K4392" s="14">
        <v>3.8461538461539999</v>
      </c>
      <c r="L4392" s="23">
        <v>34.615384615384997</v>
      </c>
    </row>
    <row r="4393" spans="5:12" x14ac:dyDescent="0.3">
      <c r="E4393" s="3" t="s">
        <v>2010</v>
      </c>
      <c r="F4393" s="4"/>
      <c r="G4393" s="5">
        <v>967</v>
      </c>
      <c r="H4393" s="27">
        <v>1.034126163392</v>
      </c>
      <c r="I4393" s="14">
        <v>18.510858324716001</v>
      </c>
      <c r="J4393" s="14">
        <v>50.155118924508997</v>
      </c>
      <c r="K4393" s="14">
        <v>27.817993795243002</v>
      </c>
      <c r="L4393" s="23">
        <v>2.4819027921410002</v>
      </c>
    </row>
    <row r="4394" spans="5:12" x14ac:dyDescent="0.3">
      <c r="E4394" s="3" t="s">
        <v>2011</v>
      </c>
      <c r="F4394" s="4"/>
      <c r="G4394" s="5">
        <v>686</v>
      </c>
      <c r="H4394" s="27">
        <v>1.7492711370259999</v>
      </c>
      <c r="I4394" s="14">
        <v>34.402332361516002</v>
      </c>
      <c r="J4394" s="14">
        <v>46.501457725948001</v>
      </c>
      <c r="K4394" s="14">
        <v>13.848396501458</v>
      </c>
      <c r="L4394" s="23">
        <v>3.4985422740519998</v>
      </c>
    </row>
    <row r="4395" spans="5:12" x14ac:dyDescent="0.3">
      <c r="E4395" s="3" t="s">
        <v>2012</v>
      </c>
      <c r="F4395" s="4"/>
      <c r="G4395" s="5">
        <v>620</v>
      </c>
      <c r="H4395" s="27">
        <v>8.0645161290320004</v>
      </c>
      <c r="I4395" s="14">
        <v>43.709677419355003</v>
      </c>
      <c r="J4395" s="14">
        <v>33.870967741934997</v>
      </c>
      <c r="K4395" s="14">
        <v>6.6129032258059999</v>
      </c>
      <c r="L4395" s="23">
        <v>7.7419354838709999</v>
      </c>
    </row>
    <row r="4396" spans="5:12" x14ac:dyDescent="0.3">
      <c r="E4396" s="3" t="s">
        <v>2013</v>
      </c>
      <c r="F4396" s="4"/>
      <c r="G4396" s="5">
        <v>165</v>
      </c>
      <c r="H4396" s="27">
        <v>10.909090909091001</v>
      </c>
      <c r="I4396" s="14">
        <v>52.121212121211997</v>
      </c>
      <c r="J4396" s="14">
        <v>23.030303030302999</v>
      </c>
      <c r="K4396" s="14">
        <v>7.2727272727269998</v>
      </c>
      <c r="L4396" s="23">
        <v>6.666666666667</v>
      </c>
    </row>
    <row r="4397" spans="5:12" x14ac:dyDescent="0.3">
      <c r="E4397" s="3" t="s">
        <v>2014</v>
      </c>
      <c r="F4397" s="4"/>
      <c r="G4397" s="5">
        <v>33</v>
      </c>
      <c r="H4397" s="27">
        <v>15.151515151515</v>
      </c>
      <c r="I4397" s="14">
        <v>45.454545454544999</v>
      </c>
      <c r="J4397" s="14">
        <v>21.212121212121001</v>
      </c>
      <c r="K4397" s="14">
        <v>12.121212121212</v>
      </c>
      <c r="L4397" s="23">
        <v>6.0606060606060002</v>
      </c>
    </row>
    <row r="4398" spans="5:12" x14ac:dyDescent="0.3">
      <c r="E4398" s="3" t="s">
        <v>1049</v>
      </c>
      <c r="F4398" s="4"/>
      <c r="G4398" s="5">
        <v>13</v>
      </c>
      <c r="H4398" s="27">
        <v>15.384615384615</v>
      </c>
      <c r="I4398" s="14">
        <v>46.153846153845997</v>
      </c>
      <c r="J4398" s="16">
        <v>0</v>
      </c>
      <c r="K4398" s="14">
        <v>15.384615384615</v>
      </c>
      <c r="L4398" s="23">
        <v>23.076923076922998</v>
      </c>
    </row>
    <row r="4399" spans="5:12" x14ac:dyDescent="0.3">
      <c r="E4399" s="3" t="s">
        <v>2015</v>
      </c>
      <c r="F4399" s="4"/>
      <c r="G4399" s="5">
        <v>135</v>
      </c>
      <c r="H4399" s="27">
        <v>0.74074074074100005</v>
      </c>
      <c r="I4399" s="14">
        <v>18.518518518518999</v>
      </c>
      <c r="J4399" s="14">
        <v>45.925925925926002</v>
      </c>
      <c r="K4399" s="14">
        <v>33.333333333333002</v>
      </c>
      <c r="L4399" s="23">
        <v>1.481481481481</v>
      </c>
    </row>
    <row r="4400" spans="5:12" x14ac:dyDescent="0.3">
      <c r="E4400" s="3" t="s">
        <v>2016</v>
      </c>
      <c r="F4400" s="4"/>
      <c r="G4400" s="5">
        <v>101</v>
      </c>
      <c r="H4400" s="27">
        <v>0.99009900990099997</v>
      </c>
      <c r="I4400" s="14">
        <v>27.722772277228</v>
      </c>
      <c r="J4400" s="14">
        <v>47.524752475248</v>
      </c>
      <c r="K4400" s="14">
        <v>20.792079207920999</v>
      </c>
      <c r="L4400" s="23">
        <v>2.970297029703</v>
      </c>
    </row>
    <row r="4401" spans="2:14" x14ac:dyDescent="0.3">
      <c r="E4401" s="3" t="s">
        <v>2017</v>
      </c>
      <c r="F4401" s="4"/>
      <c r="G4401" s="5">
        <v>97</v>
      </c>
      <c r="H4401" s="27">
        <v>4.1237113402060004</v>
      </c>
      <c r="I4401" s="14">
        <v>35.051546391753</v>
      </c>
      <c r="J4401" s="14">
        <v>42.268041237113003</v>
      </c>
      <c r="K4401" s="14">
        <v>12.371134020618999</v>
      </c>
      <c r="L4401" s="23">
        <v>6.1855670103089997</v>
      </c>
    </row>
    <row r="4402" spans="2:14" x14ac:dyDescent="0.3">
      <c r="E4402" s="3" t="s">
        <v>2018</v>
      </c>
      <c r="F4402" s="4"/>
      <c r="G4402" s="5">
        <v>41</v>
      </c>
      <c r="H4402" s="27">
        <v>14.634146341463</v>
      </c>
      <c r="I4402" s="14">
        <v>46.341463414633999</v>
      </c>
      <c r="J4402" s="14">
        <v>24.390243902439</v>
      </c>
      <c r="K4402" s="14">
        <v>7.3170731707319998</v>
      </c>
      <c r="L4402" s="23">
        <v>7.3170731707319998</v>
      </c>
    </row>
    <row r="4403" spans="2:14" x14ac:dyDescent="0.3">
      <c r="E4403" s="3" t="s">
        <v>2019</v>
      </c>
      <c r="F4403" s="4"/>
      <c r="G4403" s="5">
        <v>8</v>
      </c>
      <c r="H4403" s="27">
        <v>12.5</v>
      </c>
      <c r="I4403" s="14">
        <v>62.5</v>
      </c>
      <c r="J4403" s="16">
        <v>0</v>
      </c>
      <c r="K4403" s="14">
        <v>12.5</v>
      </c>
      <c r="L4403" s="23">
        <v>12.5</v>
      </c>
    </row>
    <row r="4404" spans="2:14" x14ac:dyDescent="0.3">
      <c r="E4404" s="52" t="s">
        <v>1055</v>
      </c>
      <c r="F4404" s="48"/>
      <c r="G4404" s="49">
        <v>2</v>
      </c>
      <c r="H4404" s="67">
        <v>0</v>
      </c>
      <c r="I4404" s="45">
        <v>50</v>
      </c>
      <c r="J4404" s="42">
        <v>0</v>
      </c>
      <c r="K4404" s="42">
        <v>0</v>
      </c>
      <c r="L4404" s="74">
        <v>50</v>
      </c>
    </row>
    <row r="4406" spans="2:14" x14ac:dyDescent="0.3">
      <c r="B4406" s="35" t="str">
        <f xml:space="preserve"> HYPERLINK("#'目次'!B68", "[62]")</f>
        <v>[62]</v>
      </c>
      <c r="C4406" s="25" t="s">
        <v>14</v>
      </c>
    </row>
    <row r="4409" spans="2:14" x14ac:dyDescent="0.3">
      <c r="C4409" s="25" t="s">
        <v>2022</v>
      </c>
    </row>
    <row r="4410" spans="2:14" ht="25" x14ac:dyDescent="0.3">
      <c r="E4410" s="95"/>
      <c r="F4410" s="96"/>
      <c r="G4410" s="37" t="s">
        <v>16</v>
      </c>
      <c r="H4410" s="41" t="s">
        <v>17</v>
      </c>
      <c r="I4410" s="18" t="s">
        <v>18</v>
      </c>
      <c r="J4410" s="18" t="s">
        <v>19</v>
      </c>
      <c r="K4410" s="18" t="s">
        <v>20</v>
      </c>
      <c r="L4410" s="18" t="s">
        <v>21</v>
      </c>
      <c r="M4410" s="18" t="s">
        <v>22</v>
      </c>
      <c r="N4410" s="34" t="s">
        <v>23</v>
      </c>
    </row>
    <row r="4411" spans="2:14" x14ac:dyDescent="0.3">
      <c r="E4411" s="97"/>
      <c r="F4411" s="98"/>
      <c r="G4411" s="40"/>
      <c r="H4411" s="36"/>
      <c r="I4411" s="19"/>
      <c r="J4411" s="19"/>
      <c r="K4411" s="19"/>
      <c r="L4411" s="19"/>
      <c r="M4411" s="19"/>
      <c r="N4411" s="39"/>
    </row>
    <row r="4412" spans="2:14" x14ac:dyDescent="0.3">
      <c r="E4412" s="54" t="s">
        <v>16</v>
      </c>
      <c r="F4412" s="50"/>
      <c r="G4412" s="38">
        <v>55336</v>
      </c>
      <c r="H4412" s="26">
        <v>18.472603729941</v>
      </c>
      <c r="I4412" s="26">
        <v>34.657365910076997</v>
      </c>
      <c r="J4412" s="26">
        <v>25.251192713603999</v>
      </c>
      <c r="K4412" s="26">
        <v>12.689749891570999</v>
      </c>
      <c r="L4412" s="26">
        <v>6.8562960821169998</v>
      </c>
      <c r="M4412" s="26">
        <v>1.626427642041</v>
      </c>
      <c r="N4412" s="60">
        <v>0.44636403064899999</v>
      </c>
    </row>
    <row r="4413" spans="2:14" x14ac:dyDescent="0.3">
      <c r="E4413" s="3" t="s">
        <v>2023</v>
      </c>
      <c r="F4413" s="4"/>
      <c r="G4413" s="29">
        <v>5037</v>
      </c>
      <c r="H4413" s="55">
        <v>42.922374429224</v>
      </c>
      <c r="I4413" s="22">
        <v>38.634107603731998</v>
      </c>
      <c r="J4413" s="22">
        <v>11.792733770101</v>
      </c>
      <c r="K4413" s="22">
        <v>3.6926742108399999</v>
      </c>
      <c r="L4413" s="22">
        <v>1.905896366885</v>
      </c>
      <c r="M4413" s="22">
        <v>0.77427039904700001</v>
      </c>
      <c r="N4413" s="56">
        <v>0.27794322017099998</v>
      </c>
    </row>
    <row r="4414" spans="2:14" x14ac:dyDescent="0.3">
      <c r="E4414" s="3" t="s">
        <v>2024</v>
      </c>
      <c r="F4414" s="4"/>
      <c r="G4414" s="5">
        <v>13723</v>
      </c>
      <c r="H4414" s="27">
        <v>17.743933542228</v>
      </c>
      <c r="I4414" s="14">
        <v>44.290607010129001</v>
      </c>
      <c r="J4414" s="14">
        <v>24.469868104642</v>
      </c>
      <c r="K4414" s="14">
        <v>9.4294250528310002</v>
      </c>
      <c r="L4414" s="14">
        <v>2.7909349267649999</v>
      </c>
      <c r="M4414" s="14">
        <v>1.122203599796</v>
      </c>
      <c r="N4414" s="23">
        <v>0.153027763609</v>
      </c>
    </row>
    <row r="4415" spans="2:14" x14ac:dyDescent="0.3">
      <c r="E4415" s="3" t="s">
        <v>2025</v>
      </c>
      <c r="F4415" s="4"/>
      <c r="G4415" s="5">
        <v>4205</v>
      </c>
      <c r="H4415" s="27">
        <v>7.7764565992870001</v>
      </c>
      <c r="I4415" s="14">
        <v>29.464922711058001</v>
      </c>
      <c r="J4415" s="14">
        <v>31.414982164089999</v>
      </c>
      <c r="K4415" s="14">
        <v>20.618311533888001</v>
      </c>
      <c r="L4415" s="14">
        <v>7.7288941736029999</v>
      </c>
      <c r="M4415" s="14">
        <v>2.7586206896549998</v>
      </c>
      <c r="N4415" s="23">
        <v>0.23781212841900001</v>
      </c>
    </row>
    <row r="4416" spans="2:14" x14ac:dyDescent="0.3">
      <c r="E4416" s="3" t="s">
        <v>2026</v>
      </c>
      <c r="F4416" s="4"/>
      <c r="G4416" s="5">
        <v>1838</v>
      </c>
      <c r="H4416" s="27">
        <v>7.6713819368880003</v>
      </c>
      <c r="I4416" s="14">
        <v>21.653971708379</v>
      </c>
      <c r="J4416" s="14">
        <v>29.216539717084</v>
      </c>
      <c r="K4416" s="14">
        <v>27.312295973885</v>
      </c>
      <c r="L4416" s="14">
        <v>12.568008705114</v>
      </c>
      <c r="M4416" s="14">
        <v>1.5778019586509999</v>
      </c>
      <c r="N4416" s="24">
        <v>0</v>
      </c>
    </row>
    <row r="4417" spans="2:14" x14ac:dyDescent="0.3">
      <c r="E4417" s="3" t="s">
        <v>2027</v>
      </c>
      <c r="F4417" s="4"/>
      <c r="G4417" s="5">
        <v>915</v>
      </c>
      <c r="H4417" s="27">
        <v>6.7759562841529997</v>
      </c>
      <c r="I4417" s="14">
        <v>13.879781420764999</v>
      </c>
      <c r="J4417" s="14">
        <v>19.344262295082</v>
      </c>
      <c r="K4417" s="14">
        <v>24.262295081967</v>
      </c>
      <c r="L4417" s="14">
        <v>33.114754098360997</v>
      </c>
      <c r="M4417" s="14">
        <v>2.2950819672130001</v>
      </c>
      <c r="N4417" s="23">
        <v>0.32786885245899999</v>
      </c>
    </row>
    <row r="4418" spans="2:14" x14ac:dyDescent="0.3">
      <c r="E4418" s="3" t="s">
        <v>992</v>
      </c>
      <c r="F4418" s="4"/>
      <c r="G4418" s="5">
        <v>88</v>
      </c>
      <c r="H4418" s="27">
        <v>3.4090909090910002</v>
      </c>
      <c r="I4418" s="14">
        <v>10.227272727273</v>
      </c>
      <c r="J4418" s="14">
        <v>15.909090909091001</v>
      </c>
      <c r="K4418" s="14">
        <v>19.318181818182001</v>
      </c>
      <c r="L4418" s="14">
        <v>27.272727272727</v>
      </c>
      <c r="M4418" s="14">
        <v>22.727272727273</v>
      </c>
      <c r="N4418" s="23">
        <v>1.136363636364</v>
      </c>
    </row>
    <row r="4419" spans="2:14" x14ac:dyDescent="0.3">
      <c r="E4419" s="3" t="s">
        <v>2028</v>
      </c>
      <c r="F4419" s="4"/>
      <c r="G4419" s="5">
        <v>7700</v>
      </c>
      <c r="H4419" s="27">
        <v>34.415584415584</v>
      </c>
      <c r="I4419" s="14">
        <v>39.649350649351</v>
      </c>
      <c r="J4419" s="14">
        <v>17.688311688312002</v>
      </c>
      <c r="K4419" s="14">
        <v>5</v>
      </c>
      <c r="L4419" s="14">
        <v>1.727272727273</v>
      </c>
      <c r="M4419" s="14">
        <v>1.194805194805</v>
      </c>
      <c r="N4419" s="23">
        <v>0.32467532467499999</v>
      </c>
    </row>
    <row r="4420" spans="2:14" x14ac:dyDescent="0.3">
      <c r="E4420" s="3" t="s">
        <v>2029</v>
      </c>
      <c r="F4420" s="4"/>
      <c r="G4420" s="5">
        <v>14233</v>
      </c>
      <c r="H4420" s="27">
        <v>14.044825405747</v>
      </c>
      <c r="I4420" s="14">
        <v>35.600365348135</v>
      </c>
      <c r="J4420" s="14">
        <v>31.363732171713998</v>
      </c>
      <c r="K4420" s="14">
        <v>12.794210637251</v>
      </c>
      <c r="L4420" s="14">
        <v>4.5527998313779996</v>
      </c>
      <c r="M4420" s="14">
        <v>1.412211058807</v>
      </c>
      <c r="N4420" s="23">
        <v>0.23185554696800001</v>
      </c>
    </row>
    <row r="4421" spans="2:14" x14ac:dyDescent="0.3">
      <c r="E4421" s="3" t="s">
        <v>2030</v>
      </c>
      <c r="F4421" s="4"/>
      <c r="G4421" s="5">
        <v>4005</v>
      </c>
      <c r="H4421" s="27">
        <v>6.0174781523099998</v>
      </c>
      <c r="I4421" s="14">
        <v>19.001248439451</v>
      </c>
      <c r="J4421" s="14">
        <v>32.609238451934999</v>
      </c>
      <c r="K4421" s="14">
        <v>24.319600499376001</v>
      </c>
      <c r="L4421" s="14">
        <v>15.131086142321999</v>
      </c>
      <c r="M4421" s="14">
        <v>2.6716604244690001</v>
      </c>
      <c r="N4421" s="23">
        <v>0.24968789013699999</v>
      </c>
    </row>
    <row r="4422" spans="2:14" x14ac:dyDescent="0.3">
      <c r="E4422" s="3" t="s">
        <v>2031</v>
      </c>
      <c r="F4422" s="4"/>
      <c r="G4422" s="5">
        <v>1796</v>
      </c>
      <c r="H4422" s="27">
        <v>5.0668151447660001</v>
      </c>
      <c r="I4422" s="14">
        <v>14.810690423163001</v>
      </c>
      <c r="J4422" s="14">
        <v>28.507795100222999</v>
      </c>
      <c r="K4422" s="14">
        <v>26.503340757238</v>
      </c>
      <c r="L4422" s="14">
        <v>23.218262806236002</v>
      </c>
      <c r="M4422" s="14">
        <v>1.726057906459</v>
      </c>
      <c r="N4422" s="23">
        <v>0.167037861915</v>
      </c>
    </row>
    <row r="4423" spans="2:14" x14ac:dyDescent="0.3">
      <c r="E4423" s="3" t="s">
        <v>2032</v>
      </c>
      <c r="F4423" s="4"/>
      <c r="G4423" s="5">
        <v>876</v>
      </c>
      <c r="H4423" s="27">
        <v>3.1963470319630001</v>
      </c>
      <c r="I4423" s="14">
        <v>7.8767123287669998</v>
      </c>
      <c r="J4423" s="14">
        <v>17.351598173515999</v>
      </c>
      <c r="K4423" s="14">
        <v>18.036529680365</v>
      </c>
      <c r="L4423" s="14">
        <v>51.027397260274</v>
      </c>
      <c r="M4423" s="14">
        <v>2.054794520548</v>
      </c>
      <c r="N4423" s="23">
        <v>0.45662100456600002</v>
      </c>
    </row>
    <row r="4424" spans="2:14" x14ac:dyDescent="0.3">
      <c r="E4424" s="3" t="s">
        <v>998</v>
      </c>
      <c r="F4424" s="4"/>
      <c r="G4424" s="5">
        <v>213</v>
      </c>
      <c r="H4424" s="27">
        <v>4.2253521126760001</v>
      </c>
      <c r="I4424" s="14">
        <v>5.6338028169010004</v>
      </c>
      <c r="J4424" s="14">
        <v>17.370892018778999</v>
      </c>
      <c r="K4424" s="14">
        <v>19.24882629108</v>
      </c>
      <c r="L4424" s="14">
        <v>36.619718309859003</v>
      </c>
      <c r="M4424" s="14">
        <v>16.431924882629001</v>
      </c>
      <c r="N4424" s="23">
        <v>0.46948356807500002</v>
      </c>
    </row>
    <row r="4425" spans="2:14" x14ac:dyDescent="0.3">
      <c r="E4425" s="3" t="s">
        <v>2033</v>
      </c>
      <c r="F4425" s="4"/>
      <c r="G4425" s="5">
        <v>79</v>
      </c>
      <c r="H4425" s="27">
        <v>21.518987341772</v>
      </c>
      <c r="I4425" s="14">
        <v>35.443037974684003</v>
      </c>
      <c r="J4425" s="14">
        <v>21.518987341772</v>
      </c>
      <c r="K4425" s="14">
        <v>8.8607594936710008</v>
      </c>
      <c r="L4425" s="14">
        <v>6.3291139240509997</v>
      </c>
      <c r="M4425" s="14">
        <v>5.0632911392409996</v>
      </c>
      <c r="N4425" s="23">
        <v>1.2658227848100001</v>
      </c>
    </row>
    <row r="4426" spans="2:14" x14ac:dyDescent="0.3">
      <c r="E4426" s="3" t="s">
        <v>2034</v>
      </c>
      <c r="F4426" s="4"/>
      <c r="G4426" s="5">
        <v>176</v>
      </c>
      <c r="H4426" s="27">
        <v>10.227272727273</v>
      </c>
      <c r="I4426" s="14">
        <v>28.977272727273</v>
      </c>
      <c r="J4426" s="14">
        <v>31.818181818182001</v>
      </c>
      <c r="K4426" s="14">
        <v>11.363636363635999</v>
      </c>
      <c r="L4426" s="14">
        <v>11.931818181818</v>
      </c>
      <c r="M4426" s="14">
        <v>2.8409090909089998</v>
      </c>
      <c r="N4426" s="23">
        <v>2.8409090909089998</v>
      </c>
    </row>
    <row r="4427" spans="2:14" x14ac:dyDescent="0.3">
      <c r="E4427" s="3" t="s">
        <v>2035</v>
      </c>
      <c r="F4427" s="4"/>
      <c r="G4427" s="5">
        <v>80</v>
      </c>
      <c r="H4427" s="27">
        <v>7.5</v>
      </c>
      <c r="I4427" s="14">
        <v>15</v>
      </c>
      <c r="J4427" s="14">
        <v>21.25</v>
      </c>
      <c r="K4427" s="14">
        <v>18.75</v>
      </c>
      <c r="L4427" s="14">
        <v>28.75</v>
      </c>
      <c r="M4427" s="14">
        <v>7.5</v>
      </c>
      <c r="N4427" s="23">
        <v>1.25</v>
      </c>
    </row>
    <row r="4428" spans="2:14" x14ac:dyDescent="0.3">
      <c r="E4428" s="3" t="s">
        <v>2036</v>
      </c>
      <c r="F4428" s="4"/>
      <c r="G4428" s="5">
        <v>32</v>
      </c>
      <c r="H4428" s="27">
        <v>6.25</v>
      </c>
      <c r="I4428" s="14">
        <v>21.875</v>
      </c>
      <c r="J4428" s="14">
        <v>18.75</v>
      </c>
      <c r="K4428" s="14">
        <v>15.625</v>
      </c>
      <c r="L4428" s="14">
        <v>25</v>
      </c>
      <c r="M4428" s="14">
        <v>6.25</v>
      </c>
      <c r="N4428" s="23">
        <v>6.25</v>
      </c>
    </row>
    <row r="4429" spans="2:14" x14ac:dyDescent="0.3">
      <c r="E4429" s="3" t="s">
        <v>2037</v>
      </c>
      <c r="F4429" s="4"/>
      <c r="G4429" s="5">
        <v>29</v>
      </c>
      <c r="H4429" s="27">
        <v>6.8965517241379999</v>
      </c>
      <c r="I4429" s="14">
        <v>17.241379310345</v>
      </c>
      <c r="J4429" s="14">
        <v>17.241379310345</v>
      </c>
      <c r="K4429" s="14">
        <v>24.137931034483</v>
      </c>
      <c r="L4429" s="14">
        <v>31.034482758620999</v>
      </c>
      <c r="M4429" s="14">
        <v>3.4482758620689999</v>
      </c>
      <c r="N4429" s="24">
        <v>0</v>
      </c>
    </row>
    <row r="4430" spans="2:14" x14ac:dyDescent="0.3">
      <c r="E4430" s="52" t="s">
        <v>1004</v>
      </c>
      <c r="F4430" s="48"/>
      <c r="G4430" s="49">
        <v>8</v>
      </c>
      <c r="H4430" s="67">
        <v>0</v>
      </c>
      <c r="I4430" s="42">
        <v>0</v>
      </c>
      <c r="J4430" s="45">
        <v>12.5</v>
      </c>
      <c r="K4430" s="42">
        <v>0</v>
      </c>
      <c r="L4430" s="45">
        <v>50</v>
      </c>
      <c r="M4430" s="45">
        <v>37.5</v>
      </c>
      <c r="N4430" s="65">
        <v>0</v>
      </c>
    </row>
    <row r="4432" spans="2:14" x14ac:dyDescent="0.3">
      <c r="B4432" s="35" t="str">
        <f xml:space="preserve"> HYPERLINK("#'目次'!B69", "[63]")</f>
        <v>[63]</v>
      </c>
      <c r="C4432" s="25" t="s">
        <v>54</v>
      </c>
    </row>
    <row r="4435" spans="3:12" x14ac:dyDescent="0.3">
      <c r="C4435" s="25" t="s">
        <v>2022</v>
      </c>
    </row>
    <row r="4436" spans="3:12" ht="37.5" x14ac:dyDescent="0.3">
      <c r="E4436" s="95"/>
      <c r="F4436" s="96"/>
      <c r="G4436" s="37" t="s">
        <v>16</v>
      </c>
      <c r="H4436" s="41" t="s">
        <v>55</v>
      </c>
      <c r="I4436" s="18" t="s">
        <v>56</v>
      </c>
      <c r="J4436" s="18" t="s">
        <v>57</v>
      </c>
      <c r="K4436" s="18" t="s">
        <v>58</v>
      </c>
      <c r="L4436" s="34" t="s">
        <v>59</v>
      </c>
    </row>
    <row r="4437" spans="3:12" x14ac:dyDescent="0.3">
      <c r="E4437" s="97"/>
      <c r="F4437" s="98"/>
      <c r="G4437" s="40"/>
      <c r="H4437" s="36"/>
      <c r="I4437" s="19"/>
      <c r="J4437" s="19"/>
      <c r="K4437" s="19"/>
      <c r="L4437" s="39"/>
    </row>
    <row r="4438" spans="3:12" x14ac:dyDescent="0.3">
      <c r="E4438" s="54" t="s">
        <v>16</v>
      </c>
      <c r="F4438" s="50"/>
      <c r="G4438" s="38">
        <v>55336</v>
      </c>
      <c r="H4438" s="26">
        <v>8.8658377909499997</v>
      </c>
      <c r="I4438" s="26">
        <v>44.387017493133001</v>
      </c>
      <c r="J4438" s="26">
        <v>31.339453520311999</v>
      </c>
      <c r="K4438" s="26">
        <v>11.094043660545999</v>
      </c>
      <c r="L4438" s="60">
        <v>4.3136475350590002</v>
      </c>
    </row>
    <row r="4439" spans="3:12" x14ac:dyDescent="0.3">
      <c r="E4439" s="3" t="s">
        <v>2023</v>
      </c>
      <c r="F4439" s="4"/>
      <c r="G4439" s="29">
        <v>5037</v>
      </c>
      <c r="H4439" s="55">
        <v>1.8066309311099999</v>
      </c>
      <c r="I4439" s="22">
        <v>23.128846535636001</v>
      </c>
      <c r="J4439" s="22">
        <v>44.331943617232</v>
      </c>
      <c r="K4439" s="22">
        <v>28.330355370260001</v>
      </c>
      <c r="L4439" s="56">
        <v>2.4022235457610002</v>
      </c>
    </row>
    <row r="4440" spans="3:12" x14ac:dyDescent="0.3">
      <c r="E4440" s="3" t="s">
        <v>2024</v>
      </c>
      <c r="F4440" s="4"/>
      <c r="G4440" s="5">
        <v>13723</v>
      </c>
      <c r="H4440" s="27">
        <v>4.2046199810539999</v>
      </c>
      <c r="I4440" s="14">
        <v>44.545653282810001</v>
      </c>
      <c r="J4440" s="14">
        <v>38.388107556656998</v>
      </c>
      <c r="K4440" s="14">
        <v>10.107119434526</v>
      </c>
      <c r="L4440" s="23">
        <v>2.7544997449539999</v>
      </c>
    </row>
    <row r="4441" spans="3:12" x14ac:dyDescent="0.3">
      <c r="E4441" s="3" t="s">
        <v>2025</v>
      </c>
      <c r="F4441" s="4"/>
      <c r="G4441" s="5">
        <v>4205</v>
      </c>
      <c r="H4441" s="27">
        <v>10.606420927466999</v>
      </c>
      <c r="I4441" s="14">
        <v>56.956004756242997</v>
      </c>
      <c r="J4441" s="14">
        <v>22.259215219975999</v>
      </c>
      <c r="K4441" s="14">
        <v>4.1617122473250001</v>
      </c>
      <c r="L4441" s="23">
        <v>6.0166468489889997</v>
      </c>
    </row>
    <row r="4442" spans="3:12" x14ac:dyDescent="0.3">
      <c r="E4442" s="3" t="s">
        <v>2026</v>
      </c>
      <c r="F4442" s="4"/>
      <c r="G4442" s="5">
        <v>1838</v>
      </c>
      <c r="H4442" s="27">
        <v>16.322089227420999</v>
      </c>
      <c r="I4442" s="14">
        <v>58.813928182806997</v>
      </c>
      <c r="J4442" s="14">
        <v>16.430903155604</v>
      </c>
      <c r="K4442" s="14">
        <v>3.9173014145809999</v>
      </c>
      <c r="L4442" s="23">
        <v>4.5157780195869996</v>
      </c>
    </row>
    <row r="4443" spans="3:12" x14ac:dyDescent="0.3">
      <c r="E4443" s="3" t="s">
        <v>2027</v>
      </c>
      <c r="F4443" s="4"/>
      <c r="G4443" s="5">
        <v>915</v>
      </c>
      <c r="H4443" s="27">
        <v>33.770491803279</v>
      </c>
      <c r="I4443" s="14">
        <v>42.295081967213001</v>
      </c>
      <c r="J4443" s="14">
        <v>11.584699453552</v>
      </c>
      <c r="K4443" s="14">
        <v>4.4808743169399996</v>
      </c>
      <c r="L4443" s="23">
        <v>7.8688524590159998</v>
      </c>
    </row>
    <row r="4444" spans="3:12" x14ac:dyDescent="0.3">
      <c r="E4444" s="3" t="s">
        <v>992</v>
      </c>
      <c r="F4444" s="4"/>
      <c r="G4444" s="5">
        <v>88</v>
      </c>
      <c r="H4444" s="27">
        <v>28.409090909090999</v>
      </c>
      <c r="I4444" s="14">
        <v>26.136363636363999</v>
      </c>
      <c r="J4444" s="14">
        <v>6.8181818181820004</v>
      </c>
      <c r="K4444" s="14">
        <v>4.5454545454549997</v>
      </c>
      <c r="L4444" s="23">
        <v>34.090909090909001</v>
      </c>
    </row>
    <row r="4445" spans="3:12" x14ac:dyDescent="0.3">
      <c r="E4445" s="3" t="s">
        <v>2028</v>
      </c>
      <c r="F4445" s="4"/>
      <c r="G4445" s="5">
        <v>7700</v>
      </c>
      <c r="H4445" s="27">
        <v>2.337662337662</v>
      </c>
      <c r="I4445" s="14">
        <v>30.532467532468001</v>
      </c>
      <c r="J4445" s="14">
        <v>41.155844155844001</v>
      </c>
      <c r="K4445" s="14">
        <v>22.896103896104002</v>
      </c>
      <c r="L4445" s="23">
        <v>3.077922077922</v>
      </c>
    </row>
    <row r="4446" spans="3:12" x14ac:dyDescent="0.3">
      <c r="E4446" s="3" t="s">
        <v>2029</v>
      </c>
      <c r="F4446" s="4"/>
      <c r="G4446" s="5">
        <v>14233</v>
      </c>
      <c r="H4446" s="27">
        <v>7.1032108480289997</v>
      </c>
      <c r="I4446" s="14">
        <v>50.916883299375002</v>
      </c>
      <c r="J4446" s="14">
        <v>30.513595166163</v>
      </c>
      <c r="K4446" s="14">
        <v>7.5598960162999997</v>
      </c>
      <c r="L4446" s="23">
        <v>3.906414670133</v>
      </c>
    </row>
    <row r="4447" spans="3:12" x14ac:dyDescent="0.3">
      <c r="E4447" s="3" t="s">
        <v>2030</v>
      </c>
      <c r="F4447" s="4"/>
      <c r="G4447" s="5">
        <v>4005</v>
      </c>
      <c r="H4447" s="27">
        <v>19.850187265917999</v>
      </c>
      <c r="I4447" s="14">
        <v>55.630461922597</v>
      </c>
      <c r="J4447" s="14">
        <v>15.081148564295001</v>
      </c>
      <c r="K4447" s="14">
        <v>2.7465667915109999</v>
      </c>
      <c r="L4447" s="23">
        <v>6.6916354556800002</v>
      </c>
    </row>
    <row r="4448" spans="3:12" x14ac:dyDescent="0.3">
      <c r="E4448" s="3" t="s">
        <v>2031</v>
      </c>
      <c r="F4448" s="4"/>
      <c r="G4448" s="5">
        <v>1796</v>
      </c>
      <c r="H4448" s="27">
        <v>28.563474387528</v>
      </c>
      <c r="I4448" s="14">
        <v>54.955456570156002</v>
      </c>
      <c r="J4448" s="14">
        <v>9.7995545657019996</v>
      </c>
      <c r="K4448" s="14">
        <v>2.3385300668150002</v>
      </c>
      <c r="L4448" s="23">
        <v>4.3429844097999997</v>
      </c>
    </row>
    <row r="4449" spans="2:14" x14ac:dyDescent="0.3">
      <c r="E4449" s="3" t="s">
        <v>2032</v>
      </c>
      <c r="F4449" s="4"/>
      <c r="G4449" s="5">
        <v>876</v>
      </c>
      <c r="H4449" s="27">
        <v>53.196347031963001</v>
      </c>
      <c r="I4449" s="14">
        <v>33.561643835616003</v>
      </c>
      <c r="J4449" s="14">
        <v>6.7351598173519998</v>
      </c>
      <c r="K4449" s="14">
        <v>1.1415525114159999</v>
      </c>
      <c r="L4449" s="23">
        <v>5.365296803653</v>
      </c>
    </row>
    <row r="4450" spans="2:14" x14ac:dyDescent="0.3">
      <c r="E4450" s="3" t="s">
        <v>998</v>
      </c>
      <c r="F4450" s="4"/>
      <c r="G4450" s="5">
        <v>213</v>
      </c>
      <c r="H4450" s="27">
        <v>35.680751173708998</v>
      </c>
      <c r="I4450" s="14">
        <v>30.046948356807999</v>
      </c>
      <c r="J4450" s="14">
        <v>5.1643192488259997</v>
      </c>
      <c r="K4450" s="14">
        <v>3.286384976526</v>
      </c>
      <c r="L4450" s="23">
        <v>25.821596244131001</v>
      </c>
    </row>
    <row r="4451" spans="2:14" x14ac:dyDescent="0.3">
      <c r="E4451" s="3" t="s">
        <v>2033</v>
      </c>
      <c r="F4451" s="4"/>
      <c r="G4451" s="5">
        <v>79</v>
      </c>
      <c r="H4451" s="27">
        <v>6.3291139240509997</v>
      </c>
      <c r="I4451" s="14">
        <v>35.443037974684003</v>
      </c>
      <c r="J4451" s="14">
        <v>34.177215189873003</v>
      </c>
      <c r="K4451" s="14">
        <v>7.5949367088609998</v>
      </c>
      <c r="L4451" s="23">
        <v>16.455696202532</v>
      </c>
    </row>
    <row r="4452" spans="2:14" x14ac:dyDescent="0.3">
      <c r="E4452" s="3" t="s">
        <v>2034</v>
      </c>
      <c r="F4452" s="4"/>
      <c r="G4452" s="5">
        <v>176</v>
      </c>
      <c r="H4452" s="27">
        <v>15.909090909091001</v>
      </c>
      <c r="I4452" s="14">
        <v>44.886363636364003</v>
      </c>
      <c r="J4452" s="14">
        <v>24.431818181817999</v>
      </c>
      <c r="K4452" s="14">
        <v>2.2727272727269998</v>
      </c>
      <c r="L4452" s="23">
        <v>12.5</v>
      </c>
    </row>
    <row r="4453" spans="2:14" x14ac:dyDescent="0.3">
      <c r="E4453" s="3" t="s">
        <v>2035</v>
      </c>
      <c r="F4453" s="4"/>
      <c r="G4453" s="5">
        <v>80</v>
      </c>
      <c r="H4453" s="27">
        <v>33.75</v>
      </c>
      <c r="I4453" s="14">
        <v>36.25</v>
      </c>
      <c r="J4453" s="14">
        <v>12.5</v>
      </c>
      <c r="K4453" s="16">
        <v>0</v>
      </c>
      <c r="L4453" s="23">
        <v>17.5</v>
      </c>
    </row>
    <row r="4454" spans="2:14" x14ac:dyDescent="0.3">
      <c r="E4454" s="3" t="s">
        <v>2036</v>
      </c>
      <c r="F4454" s="4"/>
      <c r="G4454" s="5">
        <v>32</v>
      </c>
      <c r="H4454" s="27">
        <v>34.375</v>
      </c>
      <c r="I4454" s="14">
        <v>37.5</v>
      </c>
      <c r="J4454" s="14">
        <v>12.5</v>
      </c>
      <c r="K4454" s="14">
        <v>9.375</v>
      </c>
      <c r="L4454" s="23">
        <v>6.25</v>
      </c>
    </row>
    <row r="4455" spans="2:14" x14ac:dyDescent="0.3">
      <c r="E4455" s="3" t="s">
        <v>2037</v>
      </c>
      <c r="F4455" s="4"/>
      <c r="G4455" s="5">
        <v>29</v>
      </c>
      <c r="H4455" s="27">
        <v>27.586206896552</v>
      </c>
      <c r="I4455" s="14">
        <v>31.034482758620999</v>
      </c>
      <c r="J4455" s="14">
        <v>17.241379310345</v>
      </c>
      <c r="K4455" s="16">
        <v>0</v>
      </c>
      <c r="L4455" s="23">
        <v>24.137931034483</v>
      </c>
    </row>
    <row r="4456" spans="2:14" x14ac:dyDescent="0.3">
      <c r="E4456" s="52" t="s">
        <v>1004</v>
      </c>
      <c r="F4456" s="48"/>
      <c r="G4456" s="49">
        <v>8</v>
      </c>
      <c r="H4456" s="70">
        <v>12.5</v>
      </c>
      <c r="I4456" s="45">
        <v>12.5</v>
      </c>
      <c r="J4456" s="42">
        <v>0</v>
      </c>
      <c r="K4456" s="42">
        <v>0</v>
      </c>
      <c r="L4456" s="74">
        <v>75</v>
      </c>
    </row>
    <row r="4458" spans="2:14" x14ac:dyDescent="0.3">
      <c r="B4458" s="35" t="str">
        <f xml:space="preserve"> HYPERLINK("#'目次'!B70", "[64]")</f>
        <v>[64]</v>
      </c>
      <c r="C4458" s="25" t="s">
        <v>14</v>
      </c>
    </row>
    <row r="4461" spans="2:14" x14ac:dyDescent="0.3">
      <c r="C4461" s="25" t="s">
        <v>2040</v>
      </c>
    </row>
    <row r="4462" spans="2:14" ht="25" x14ac:dyDescent="0.3">
      <c r="E4462" s="95"/>
      <c r="F4462" s="96"/>
      <c r="G4462" s="37" t="s">
        <v>16</v>
      </c>
      <c r="H4462" s="41" t="s">
        <v>17</v>
      </c>
      <c r="I4462" s="18" t="s">
        <v>18</v>
      </c>
      <c r="J4462" s="18" t="s">
        <v>19</v>
      </c>
      <c r="K4462" s="18" t="s">
        <v>20</v>
      </c>
      <c r="L4462" s="18" t="s">
        <v>21</v>
      </c>
      <c r="M4462" s="18" t="s">
        <v>22</v>
      </c>
      <c r="N4462" s="34" t="s">
        <v>23</v>
      </c>
    </row>
    <row r="4463" spans="2:14" x14ac:dyDescent="0.3">
      <c r="E4463" s="97"/>
      <c r="F4463" s="98"/>
      <c r="G4463" s="40"/>
      <c r="H4463" s="36"/>
      <c r="I4463" s="19"/>
      <c r="J4463" s="19"/>
      <c r="K4463" s="19"/>
      <c r="L4463" s="19"/>
      <c r="M4463" s="19"/>
      <c r="N4463" s="39"/>
    </row>
    <row r="4464" spans="2:14" x14ac:dyDescent="0.3">
      <c r="E4464" s="54" t="s">
        <v>16</v>
      </c>
      <c r="F4464" s="50"/>
      <c r="G4464" s="38">
        <v>55336</v>
      </c>
      <c r="H4464" s="26">
        <v>18.472603729941</v>
      </c>
      <c r="I4464" s="26">
        <v>34.657365910076997</v>
      </c>
      <c r="J4464" s="26">
        <v>25.251192713603999</v>
      </c>
      <c r="K4464" s="26">
        <v>12.689749891570999</v>
      </c>
      <c r="L4464" s="26">
        <v>6.8562960821169998</v>
      </c>
      <c r="M4464" s="26">
        <v>1.626427642041</v>
      </c>
      <c r="N4464" s="60">
        <v>0.44636403064899999</v>
      </c>
    </row>
    <row r="4465" spans="5:14" x14ac:dyDescent="0.3">
      <c r="E4465" s="3" t="s">
        <v>2041</v>
      </c>
      <c r="F4465" s="4"/>
      <c r="G4465" s="29">
        <v>155</v>
      </c>
      <c r="H4465" s="55">
        <v>22.580645161290001</v>
      </c>
      <c r="I4465" s="22">
        <v>35.483870967742</v>
      </c>
      <c r="J4465" s="22">
        <v>28.387096774193999</v>
      </c>
      <c r="K4465" s="22">
        <v>9.6774193548389995</v>
      </c>
      <c r="L4465" s="22">
        <v>3.2258064516129998</v>
      </c>
      <c r="M4465" s="22">
        <v>0.64516129032299996</v>
      </c>
      <c r="N4465" s="72">
        <v>0</v>
      </c>
    </row>
    <row r="4466" spans="5:14" ht="25" x14ac:dyDescent="0.3">
      <c r="E4466" s="3" t="s">
        <v>2042</v>
      </c>
      <c r="F4466" s="4"/>
      <c r="G4466" s="5">
        <v>212</v>
      </c>
      <c r="H4466" s="27">
        <v>11.792452830188999</v>
      </c>
      <c r="I4466" s="14">
        <v>29.245283018868001</v>
      </c>
      <c r="J4466" s="14">
        <v>28.301886792453001</v>
      </c>
      <c r="K4466" s="14">
        <v>20.283018867925001</v>
      </c>
      <c r="L4466" s="14">
        <v>8.9622641509429997</v>
      </c>
      <c r="M4466" s="14">
        <v>1.415094339623</v>
      </c>
      <c r="N4466" s="24">
        <v>0</v>
      </c>
    </row>
    <row r="4467" spans="5:14" ht="25" x14ac:dyDescent="0.3">
      <c r="E4467" s="3" t="s">
        <v>2043</v>
      </c>
      <c r="F4467" s="4"/>
      <c r="G4467" s="5">
        <v>48</v>
      </c>
      <c r="H4467" s="27">
        <v>2.083333333333</v>
      </c>
      <c r="I4467" s="14">
        <v>14.583333333333</v>
      </c>
      <c r="J4467" s="14">
        <v>29.166666666666998</v>
      </c>
      <c r="K4467" s="14">
        <v>29.166666666666998</v>
      </c>
      <c r="L4467" s="14">
        <v>25</v>
      </c>
      <c r="M4467" s="16">
        <v>0</v>
      </c>
      <c r="N4467" s="24">
        <v>0</v>
      </c>
    </row>
    <row r="4468" spans="5:14" ht="25" x14ac:dyDescent="0.3">
      <c r="E4468" s="3" t="s">
        <v>2044</v>
      </c>
      <c r="F4468" s="4"/>
      <c r="G4468" s="5">
        <v>28</v>
      </c>
      <c r="H4468" s="27">
        <v>7.1428571428570002</v>
      </c>
      <c r="I4468" s="14">
        <v>10.714285714286</v>
      </c>
      <c r="J4468" s="14">
        <v>42.857142857143003</v>
      </c>
      <c r="K4468" s="14">
        <v>25</v>
      </c>
      <c r="L4468" s="14">
        <v>14.285714285714</v>
      </c>
      <c r="M4468" s="16">
        <v>0</v>
      </c>
      <c r="N4468" s="24">
        <v>0</v>
      </c>
    </row>
    <row r="4469" spans="5:14" x14ac:dyDescent="0.3">
      <c r="E4469" s="3" t="s">
        <v>2045</v>
      </c>
      <c r="F4469" s="4"/>
      <c r="G4469" s="5">
        <v>7</v>
      </c>
      <c r="H4469" s="30">
        <v>0</v>
      </c>
      <c r="I4469" s="16">
        <v>0</v>
      </c>
      <c r="J4469" s="14">
        <v>14.285714285714</v>
      </c>
      <c r="K4469" s="14">
        <v>14.285714285714</v>
      </c>
      <c r="L4469" s="14">
        <v>71.428571428571004</v>
      </c>
      <c r="M4469" s="16">
        <v>0</v>
      </c>
      <c r="N4469" s="24">
        <v>0</v>
      </c>
    </row>
    <row r="4470" spans="5:14" x14ac:dyDescent="0.3">
      <c r="E4470" s="3" t="s">
        <v>1013</v>
      </c>
      <c r="F4470" s="4"/>
      <c r="G4470" s="5">
        <v>3</v>
      </c>
      <c r="H4470" s="27">
        <v>66.666666666666998</v>
      </c>
      <c r="I4470" s="16">
        <v>0</v>
      </c>
      <c r="J4470" s="16">
        <v>0</v>
      </c>
      <c r="K4470" s="16">
        <v>0</v>
      </c>
      <c r="L4470" s="14">
        <v>33.333333333333002</v>
      </c>
      <c r="M4470" s="16">
        <v>0</v>
      </c>
      <c r="N4470" s="24">
        <v>0</v>
      </c>
    </row>
    <row r="4471" spans="5:14" x14ac:dyDescent="0.3">
      <c r="E4471" s="3" t="s">
        <v>2046</v>
      </c>
      <c r="F4471" s="4"/>
      <c r="G4471" s="5">
        <v>801</v>
      </c>
      <c r="H4471" s="27">
        <v>30.586766541823</v>
      </c>
      <c r="I4471" s="14">
        <v>37.453183520598998</v>
      </c>
      <c r="J4471" s="14">
        <v>22.846441947565999</v>
      </c>
      <c r="K4471" s="14">
        <v>5.8676654182270003</v>
      </c>
      <c r="L4471" s="14">
        <v>2.871410736579</v>
      </c>
      <c r="M4471" s="14">
        <v>0.24968789013699999</v>
      </c>
      <c r="N4471" s="23">
        <v>0.124843945069</v>
      </c>
    </row>
    <row r="4472" spans="5:14" ht="25" x14ac:dyDescent="0.3">
      <c r="E4472" s="3" t="s">
        <v>2047</v>
      </c>
      <c r="F4472" s="4"/>
      <c r="G4472" s="5">
        <v>1643</v>
      </c>
      <c r="H4472" s="27">
        <v>13.207547169811001</v>
      </c>
      <c r="I4472" s="14">
        <v>29.336579427876</v>
      </c>
      <c r="J4472" s="14">
        <v>34.996956786365999</v>
      </c>
      <c r="K4472" s="14">
        <v>14.607425441266001</v>
      </c>
      <c r="L4472" s="14">
        <v>7.0602556299449999</v>
      </c>
      <c r="M4472" s="14">
        <v>0.73037127206300001</v>
      </c>
      <c r="N4472" s="23">
        <v>6.0864272672000001E-2</v>
      </c>
    </row>
    <row r="4473" spans="5:14" ht="25" x14ac:dyDescent="0.3">
      <c r="E4473" s="3" t="s">
        <v>2048</v>
      </c>
      <c r="F4473" s="4"/>
      <c r="G4473" s="5">
        <v>472</v>
      </c>
      <c r="H4473" s="27">
        <v>5.9322033898309998</v>
      </c>
      <c r="I4473" s="14">
        <v>17.796610169491998</v>
      </c>
      <c r="J4473" s="14">
        <v>28.177966101694999</v>
      </c>
      <c r="K4473" s="14">
        <v>22.669491525424</v>
      </c>
      <c r="L4473" s="14">
        <v>22.033898305085</v>
      </c>
      <c r="M4473" s="14">
        <v>3.177966101695</v>
      </c>
      <c r="N4473" s="23">
        <v>0.21186440677999999</v>
      </c>
    </row>
    <row r="4474" spans="5:14" ht="25" x14ac:dyDescent="0.3">
      <c r="E4474" s="3" t="s">
        <v>2049</v>
      </c>
      <c r="F4474" s="4"/>
      <c r="G4474" s="5">
        <v>252</v>
      </c>
      <c r="H4474" s="27">
        <v>7.1428571428570002</v>
      </c>
      <c r="I4474" s="14">
        <v>11.904761904761999</v>
      </c>
      <c r="J4474" s="14">
        <v>24.603174603174999</v>
      </c>
      <c r="K4474" s="14">
        <v>30.555555555556001</v>
      </c>
      <c r="L4474" s="14">
        <v>25.396825396825001</v>
      </c>
      <c r="M4474" s="14">
        <v>0.39682539682500001</v>
      </c>
      <c r="N4474" s="24">
        <v>0</v>
      </c>
    </row>
    <row r="4475" spans="5:14" x14ac:dyDescent="0.3">
      <c r="E4475" s="3" t="s">
        <v>2050</v>
      </c>
      <c r="F4475" s="4"/>
      <c r="G4475" s="5">
        <v>95</v>
      </c>
      <c r="H4475" s="27">
        <v>1.052631578947</v>
      </c>
      <c r="I4475" s="14">
        <v>7.3684210526319998</v>
      </c>
      <c r="J4475" s="14">
        <v>17.894736842105001</v>
      </c>
      <c r="K4475" s="14">
        <v>20</v>
      </c>
      <c r="L4475" s="14">
        <v>51.578947368420998</v>
      </c>
      <c r="M4475" s="14">
        <v>1.052631578947</v>
      </c>
      <c r="N4475" s="23">
        <v>1.052631578947</v>
      </c>
    </row>
    <row r="4476" spans="5:14" x14ac:dyDescent="0.3">
      <c r="E4476" s="3" t="s">
        <v>1019</v>
      </c>
      <c r="F4476" s="4"/>
      <c r="G4476" s="5">
        <v>11</v>
      </c>
      <c r="H4476" s="30">
        <v>0</v>
      </c>
      <c r="I4476" s="14">
        <v>9.0909090909089993</v>
      </c>
      <c r="J4476" s="14">
        <v>27.272727272727</v>
      </c>
      <c r="K4476" s="14">
        <v>36.363636363635997</v>
      </c>
      <c r="L4476" s="14">
        <v>18.181818181817999</v>
      </c>
      <c r="M4476" s="14">
        <v>9.0909090909089993</v>
      </c>
      <c r="N4476" s="24">
        <v>0</v>
      </c>
    </row>
    <row r="4477" spans="5:14" x14ac:dyDescent="0.3">
      <c r="E4477" s="3" t="s">
        <v>2051</v>
      </c>
      <c r="F4477" s="4"/>
      <c r="G4477" s="5">
        <v>1892</v>
      </c>
      <c r="H4477" s="27">
        <v>36.310782241014998</v>
      </c>
      <c r="I4477" s="14">
        <v>36.733615221987002</v>
      </c>
      <c r="J4477" s="14">
        <v>17.494714587737999</v>
      </c>
      <c r="K4477" s="14">
        <v>6.2896405919660001</v>
      </c>
      <c r="L4477" s="14">
        <v>2.2198731501059998</v>
      </c>
      <c r="M4477" s="14">
        <v>0.79281183932300003</v>
      </c>
      <c r="N4477" s="23">
        <v>0.158562367865</v>
      </c>
    </row>
    <row r="4478" spans="5:14" ht="25" x14ac:dyDescent="0.3">
      <c r="E4478" s="3" t="s">
        <v>2052</v>
      </c>
      <c r="F4478" s="4"/>
      <c r="G4478" s="5">
        <v>4699</v>
      </c>
      <c r="H4478" s="27">
        <v>14.854224303043001</v>
      </c>
      <c r="I4478" s="14">
        <v>34.837199404129002</v>
      </c>
      <c r="J4478" s="14">
        <v>29.836135347946001</v>
      </c>
      <c r="K4478" s="14">
        <v>14.662694190252999</v>
      </c>
      <c r="L4478" s="14">
        <v>4.8733773143220001</v>
      </c>
      <c r="M4478" s="14">
        <v>0.89380719302</v>
      </c>
      <c r="N4478" s="23">
        <v>4.2562247286999998E-2</v>
      </c>
    </row>
    <row r="4479" spans="5:14" ht="25" x14ac:dyDescent="0.3">
      <c r="E4479" s="3" t="s">
        <v>2053</v>
      </c>
      <c r="F4479" s="4"/>
      <c r="G4479" s="5">
        <v>1406</v>
      </c>
      <c r="H4479" s="27">
        <v>6.8278805120910002</v>
      </c>
      <c r="I4479" s="14">
        <v>19.203413940255999</v>
      </c>
      <c r="J4479" s="14">
        <v>32.645803698435003</v>
      </c>
      <c r="K4479" s="14">
        <v>24.537695590327001</v>
      </c>
      <c r="L4479" s="14">
        <v>14.153627311521999</v>
      </c>
      <c r="M4479" s="14">
        <v>2.4182076813659998</v>
      </c>
      <c r="N4479" s="23">
        <v>0.21337126600299999</v>
      </c>
    </row>
    <row r="4480" spans="5:14" ht="25" x14ac:dyDescent="0.3">
      <c r="E4480" s="3" t="s">
        <v>2054</v>
      </c>
      <c r="F4480" s="4"/>
      <c r="G4480" s="5">
        <v>739</v>
      </c>
      <c r="H4480" s="27">
        <v>6.4952638700950001</v>
      </c>
      <c r="I4480" s="14">
        <v>16.508795669824</v>
      </c>
      <c r="J4480" s="14">
        <v>27.740189445195998</v>
      </c>
      <c r="K4480" s="14">
        <v>26.522327469553002</v>
      </c>
      <c r="L4480" s="14">
        <v>21.921515561570001</v>
      </c>
      <c r="M4480" s="14">
        <v>0.81190798376200002</v>
      </c>
      <c r="N4480" s="24">
        <v>0</v>
      </c>
    </row>
    <row r="4481" spans="5:14" x14ac:dyDescent="0.3">
      <c r="E4481" s="3" t="s">
        <v>2055</v>
      </c>
      <c r="F4481" s="4"/>
      <c r="G4481" s="5">
        <v>353</v>
      </c>
      <c r="H4481" s="27">
        <v>4.2492917847029998</v>
      </c>
      <c r="I4481" s="14">
        <v>13.597733711048001</v>
      </c>
      <c r="J4481" s="14">
        <v>16.43059490085</v>
      </c>
      <c r="K4481" s="14">
        <v>20.396600566572001</v>
      </c>
      <c r="L4481" s="14">
        <v>43.909348441925999</v>
      </c>
      <c r="M4481" s="14">
        <v>1.1331444759210001</v>
      </c>
      <c r="N4481" s="23">
        <v>0.28328611898</v>
      </c>
    </row>
    <row r="4482" spans="5:14" x14ac:dyDescent="0.3">
      <c r="E4482" s="3" t="s">
        <v>1025</v>
      </c>
      <c r="F4482" s="4"/>
      <c r="G4482" s="5">
        <v>47</v>
      </c>
      <c r="H4482" s="30">
        <v>0</v>
      </c>
      <c r="I4482" s="14">
        <v>2.1276595744679998</v>
      </c>
      <c r="J4482" s="14">
        <v>10.638297872340001</v>
      </c>
      <c r="K4482" s="14">
        <v>14.893617021277</v>
      </c>
      <c r="L4482" s="14">
        <v>53.191489361701997</v>
      </c>
      <c r="M4482" s="14">
        <v>19.148936170212998</v>
      </c>
      <c r="N4482" s="24">
        <v>0</v>
      </c>
    </row>
    <row r="4483" spans="5:14" x14ac:dyDescent="0.3">
      <c r="E4483" s="3" t="s">
        <v>2056</v>
      </c>
      <c r="F4483" s="4"/>
      <c r="G4483" s="5">
        <v>3532</v>
      </c>
      <c r="H4483" s="27">
        <v>37.599093997734997</v>
      </c>
      <c r="I4483" s="14">
        <v>38.448471121178002</v>
      </c>
      <c r="J4483" s="14">
        <v>15.656851642129</v>
      </c>
      <c r="K4483" s="14">
        <v>5.1812004530009999</v>
      </c>
      <c r="L4483" s="14">
        <v>1.8686296715740001</v>
      </c>
      <c r="M4483" s="14">
        <v>0.99093997734999995</v>
      </c>
      <c r="N4483" s="23">
        <v>0.25481313703300001</v>
      </c>
    </row>
    <row r="4484" spans="5:14" ht="25" x14ac:dyDescent="0.3">
      <c r="E4484" s="3" t="s">
        <v>2057</v>
      </c>
      <c r="F4484" s="4"/>
      <c r="G4484" s="5">
        <v>8012</v>
      </c>
      <c r="H4484" s="27">
        <v>15.826260609086001</v>
      </c>
      <c r="I4484" s="14">
        <v>40.064902646031001</v>
      </c>
      <c r="J4484" s="14">
        <v>27.646030953570001</v>
      </c>
      <c r="K4484" s="14">
        <v>11.083374937594</v>
      </c>
      <c r="L4484" s="14">
        <v>3.781827259111</v>
      </c>
      <c r="M4484" s="14">
        <v>1.447828257614</v>
      </c>
      <c r="N4484" s="23">
        <v>0.14977533699500001</v>
      </c>
    </row>
    <row r="4485" spans="5:14" ht="25" x14ac:dyDescent="0.3">
      <c r="E4485" s="3" t="s">
        <v>2058</v>
      </c>
      <c r="F4485" s="4"/>
      <c r="G4485" s="5">
        <v>2494</v>
      </c>
      <c r="H4485" s="27">
        <v>7.4578989574980001</v>
      </c>
      <c r="I4485" s="14">
        <v>23.416198877306002</v>
      </c>
      <c r="J4485" s="14">
        <v>31.074578989574999</v>
      </c>
      <c r="K4485" s="14">
        <v>23.376102646351001</v>
      </c>
      <c r="L4485" s="14">
        <v>11.788291900560999</v>
      </c>
      <c r="M4485" s="14">
        <v>2.6463512429830001</v>
      </c>
      <c r="N4485" s="23">
        <v>0.24057738572599999</v>
      </c>
    </row>
    <row r="4486" spans="5:14" ht="25" x14ac:dyDescent="0.3">
      <c r="E4486" s="3" t="s">
        <v>2059</v>
      </c>
      <c r="F4486" s="4"/>
      <c r="G4486" s="5">
        <v>1115</v>
      </c>
      <c r="H4486" s="27">
        <v>6.27802690583</v>
      </c>
      <c r="I4486" s="14">
        <v>16.502242152466</v>
      </c>
      <c r="J4486" s="14">
        <v>28.251121076233002</v>
      </c>
      <c r="K4486" s="14">
        <v>28.520179372196999</v>
      </c>
      <c r="L4486" s="14">
        <v>18.923766816143001</v>
      </c>
      <c r="M4486" s="14">
        <v>1.4349775784750001</v>
      </c>
      <c r="N4486" s="23">
        <v>8.9686098655000004E-2</v>
      </c>
    </row>
    <row r="4487" spans="5:14" x14ac:dyDescent="0.3">
      <c r="E4487" s="3" t="s">
        <v>2060</v>
      </c>
      <c r="F4487" s="4"/>
      <c r="G4487" s="5">
        <v>589</v>
      </c>
      <c r="H4487" s="27">
        <v>5.0933786078100001</v>
      </c>
      <c r="I4487" s="14">
        <v>8.9983022071309993</v>
      </c>
      <c r="J4487" s="14">
        <v>16.808149405771999</v>
      </c>
      <c r="K4487" s="14">
        <v>22.410865874363001</v>
      </c>
      <c r="L4487" s="14">
        <v>42.614601018675998</v>
      </c>
      <c r="M4487" s="14">
        <v>3.3955857385399999</v>
      </c>
      <c r="N4487" s="23">
        <v>0.67911714770800002</v>
      </c>
    </row>
    <row r="4488" spans="5:14" x14ac:dyDescent="0.3">
      <c r="E4488" s="3" t="s">
        <v>1031</v>
      </c>
      <c r="F4488" s="4"/>
      <c r="G4488" s="5">
        <v>94</v>
      </c>
      <c r="H4488" s="27">
        <v>5.3191489361700004</v>
      </c>
      <c r="I4488" s="14">
        <v>2.1276595744679998</v>
      </c>
      <c r="J4488" s="14">
        <v>21.276595744681</v>
      </c>
      <c r="K4488" s="14">
        <v>17.021276595745</v>
      </c>
      <c r="L4488" s="14">
        <v>37.234042553191003</v>
      </c>
      <c r="M4488" s="14">
        <v>15.957446808511</v>
      </c>
      <c r="N4488" s="23">
        <v>1.0638297872339999</v>
      </c>
    </row>
    <row r="4489" spans="5:14" x14ac:dyDescent="0.3">
      <c r="E4489" s="3" t="s">
        <v>2061</v>
      </c>
      <c r="F4489" s="4"/>
      <c r="G4489" s="5">
        <v>3580</v>
      </c>
      <c r="H4489" s="27">
        <v>36.871508379887999</v>
      </c>
      <c r="I4489" s="14">
        <v>41.284916201116999</v>
      </c>
      <c r="J4489" s="14">
        <v>14.804469273743001</v>
      </c>
      <c r="K4489" s="14">
        <v>3.826815642458</v>
      </c>
      <c r="L4489" s="14">
        <v>1.5921787709499999</v>
      </c>
      <c r="M4489" s="14">
        <v>1.3128491620110001</v>
      </c>
      <c r="N4489" s="23">
        <v>0.30726256983200001</v>
      </c>
    </row>
    <row r="4490" spans="5:14" ht="25" x14ac:dyDescent="0.3">
      <c r="E4490" s="3" t="s">
        <v>2062</v>
      </c>
      <c r="F4490" s="4"/>
      <c r="G4490" s="5">
        <v>8500</v>
      </c>
      <c r="H4490" s="27">
        <v>15.870588235294001</v>
      </c>
      <c r="I4490" s="14">
        <v>40.282352941176001</v>
      </c>
      <c r="J4490" s="14">
        <v>28.082352941176001</v>
      </c>
      <c r="K4490" s="14">
        <v>10.482352941176</v>
      </c>
      <c r="L4490" s="14">
        <v>3.4823529411759999</v>
      </c>
      <c r="M4490" s="14">
        <v>1.5176470588240001</v>
      </c>
      <c r="N4490" s="23">
        <v>0.28235294117600002</v>
      </c>
    </row>
    <row r="4491" spans="5:14" ht="25" x14ac:dyDescent="0.3">
      <c r="E4491" s="3" t="s">
        <v>2063</v>
      </c>
      <c r="F4491" s="4"/>
      <c r="G4491" s="5">
        <v>2659</v>
      </c>
      <c r="H4491" s="27">
        <v>6.0925159834520004</v>
      </c>
      <c r="I4491" s="14">
        <v>26.626551335087999</v>
      </c>
      <c r="J4491" s="14">
        <v>32.982324182023</v>
      </c>
      <c r="K4491" s="14">
        <v>22.000752162466998</v>
      </c>
      <c r="L4491" s="14">
        <v>9.2139902218880003</v>
      </c>
      <c r="M4491" s="14">
        <v>2.8958254983080001</v>
      </c>
      <c r="N4491" s="23">
        <v>0.18804061677299999</v>
      </c>
    </row>
    <row r="4492" spans="5:14" ht="25" x14ac:dyDescent="0.3">
      <c r="E4492" s="3" t="s">
        <v>2064</v>
      </c>
      <c r="F4492" s="4"/>
      <c r="G4492" s="5">
        <v>1112</v>
      </c>
      <c r="H4492" s="27">
        <v>6.1151079136690001</v>
      </c>
      <c r="I4492" s="14">
        <v>19.874100719424</v>
      </c>
      <c r="J4492" s="14">
        <v>29.226618705036</v>
      </c>
      <c r="K4492" s="14">
        <v>26.348920863309001</v>
      </c>
      <c r="L4492" s="14">
        <v>15.377697841727</v>
      </c>
      <c r="M4492" s="14">
        <v>2.7877697841729998</v>
      </c>
      <c r="N4492" s="23">
        <v>0.269784172662</v>
      </c>
    </row>
    <row r="4493" spans="5:14" x14ac:dyDescent="0.3">
      <c r="E4493" s="3" t="s">
        <v>2065</v>
      </c>
      <c r="F4493" s="4"/>
      <c r="G4493" s="5">
        <v>576</v>
      </c>
      <c r="H4493" s="27">
        <v>5.3819444444439997</v>
      </c>
      <c r="I4493" s="14">
        <v>11.284722222221999</v>
      </c>
      <c r="J4493" s="14">
        <v>19.618055555556001</v>
      </c>
      <c r="K4493" s="14">
        <v>22.222222222222001</v>
      </c>
      <c r="L4493" s="14">
        <v>39.409722222222001</v>
      </c>
      <c r="M4493" s="14">
        <v>1.9097222222220001</v>
      </c>
      <c r="N4493" s="23">
        <v>0.173611111111</v>
      </c>
    </row>
    <row r="4494" spans="5:14" x14ac:dyDescent="0.3">
      <c r="E4494" s="3" t="s">
        <v>1037</v>
      </c>
      <c r="F4494" s="4"/>
      <c r="G4494" s="5">
        <v>105</v>
      </c>
      <c r="H4494" s="27">
        <v>2.8571428571430002</v>
      </c>
      <c r="I4494" s="14">
        <v>9.5238095238099998</v>
      </c>
      <c r="J4494" s="14">
        <v>14.285714285714</v>
      </c>
      <c r="K4494" s="14">
        <v>21.904761904762001</v>
      </c>
      <c r="L4494" s="14">
        <v>30.476190476189998</v>
      </c>
      <c r="M4494" s="14">
        <v>20</v>
      </c>
      <c r="N4494" s="23">
        <v>0.95238095238099996</v>
      </c>
    </row>
    <row r="4495" spans="5:14" x14ac:dyDescent="0.3">
      <c r="E4495" s="3" t="s">
        <v>2066</v>
      </c>
      <c r="F4495" s="4"/>
      <c r="G4495" s="5">
        <v>1834</v>
      </c>
      <c r="H4495" s="27">
        <v>41.221374045802001</v>
      </c>
      <c r="I4495" s="14">
        <v>40.348964013085997</v>
      </c>
      <c r="J4495" s="14">
        <v>11.886586695747001</v>
      </c>
      <c r="K4495" s="14">
        <v>2.7808069792799999</v>
      </c>
      <c r="L4495" s="14">
        <v>1.799345692475</v>
      </c>
      <c r="M4495" s="14">
        <v>1.417666303162</v>
      </c>
      <c r="N4495" s="23">
        <v>0.54525627044699998</v>
      </c>
    </row>
    <row r="4496" spans="5:14" ht="25" x14ac:dyDescent="0.3">
      <c r="E4496" s="3" t="s">
        <v>2067</v>
      </c>
      <c r="F4496" s="4"/>
      <c r="G4496" s="5">
        <v>3669</v>
      </c>
      <c r="H4496" s="27">
        <v>17.579721995094001</v>
      </c>
      <c r="I4496" s="14">
        <v>46.961024802398001</v>
      </c>
      <c r="J4496" s="14">
        <v>24.938675388389001</v>
      </c>
      <c r="K4496" s="14">
        <v>7.2771872444810004</v>
      </c>
      <c r="L4496" s="14">
        <v>1.8806214227310001</v>
      </c>
      <c r="M4496" s="14">
        <v>1.035704551649</v>
      </c>
      <c r="N4496" s="23">
        <v>0.32706459525800002</v>
      </c>
    </row>
    <row r="4497" spans="5:14" ht="25" x14ac:dyDescent="0.3">
      <c r="E4497" s="3" t="s">
        <v>2068</v>
      </c>
      <c r="F4497" s="4"/>
      <c r="G4497" s="5">
        <v>927</v>
      </c>
      <c r="H4497" s="27">
        <v>8.4142394822009994</v>
      </c>
      <c r="I4497" s="14">
        <v>28.371089536138001</v>
      </c>
      <c r="J4497" s="14">
        <v>33.009708737864003</v>
      </c>
      <c r="K4497" s="14">
        <v>18.554476806903999</v>
      </c>
      <c r="L4497" s="14">
        <v>8.5221143473570002</v>
      </c>
      <c r="M4497" s="14">
        <v>2.6968716289099999</v>
      </c>
      <c r="N4497" s="23">
        <v>0.43149946062599998</v>
      </c>
    </row>
    <row r="4498" spans="5:14" ht="25" x14ac:dyDescent="0.3">
      <c r="E4498" s="3" t="s">
        <v>2069</v>
      </c>
      <c r="F4498" s="4"/>
      <c r="G4498" s="5">
        <v>320</v>
      </c>
      <c r="H4498" s="27">
        <v>7.5</v>
      </c>
      <c r="I4498" s="14">
        <v>25.625</v>
      </c>
      <c r="J4498" s="14">
        <v>31.5625</v>
      </c>
      <c r="K4498" s="14">
        <v>22.5</v>
      </c>
      <c r="L4498" s="14">
        <v>10</v>
      </c>
      <c r="M4498" s="14">
        <v>2.5</v>
      </c>
      <c r="N4498" s="23">
        <v>0.3125</v>
      </c>
    </row>
    <row r="4499" spans="5:14" x14ac:dyDescent="0.3">
      <c r="E4499" s="3" t="s">
        <v>2070</v>
      </c>
      <c r="F4499" s="4"/>
      <c r="G4499" s="5">
        <v>151</v>
      </c>
      <c r="H4499" s="27">
        <v>7.2847682119210004</v>
      </c>
      <c r="I4499" s="14">
        <v>14.569536423841001</v>
      </c>
      <c r="J4499" s="14">
        <v>21.854304635761999</v>
      </c>
      <c r="K4499" s="14">
        <v>16.556291390727999</v>
      </c>
      <c r="L4499" s="14">
        <v>39.072847682118997</v>
      </c>
      <c r="M4499" s="14">
        <v>0.66225165562900001</v>
      </c>
      <c r="N4499" s="24">
        <v>0</v>
      </c>
    </row>
    <row r="4500" spans="5:14" x14ac:dyDescent="0.3">
      <c r="E4500" s="3" t="s">
        <v>1043</v>
      </c>
      <c r="F4500" s="4"/>
      <c r="G4500" s="5">
        <v>35</v>
      </c>
      <c r="H4500" s="27">
        <v>2.8571428571430002</v>
      </c>
      <c r="I4500" s="14">
        <v>17.142857142857</v>
      </c>
      <c r="J4500" s="14">
        <v>20</v>
      </c>
      <c r="K4500" s="14">
        <v>17.142857142857</v>
      </c>
      <c r="L4500" s="14">
        <v>17.142857142857</v>
      </c>
      <c r="M4500" s="14">
        <v>25.714285714286</v>
      </c>
      <c r="N4500" s="24">
        <v>0</v>
      </c>
    </row>
    <row r="4501" spans="5:14" x14ac:dyDescent="0.3">
      <c r="E4501" s="3" t="s">
        <v>2071</v>
      </c>
      <c r="F4501" s="4"/>
      <c r="G4501" s="5">
        <v>883</v>
      </c>
      <c r="H4501" s="27">
        <v>43.941109852775</v>
      </c>
      <c r="I4501" s="14">
        <v>39.864099660249003</v>
      </c>
      <c r="J4501" s="14">
        <v>10.872027180068001</v>
      </c>
      <c r="K4501" s="14">
        <v>2.7180067950170002</v>
      </c>
      <c r="L4501" s="14">
        <v>0.90600226500600001</v>
      </c>
      <c r="M4501" s="14">
        <v>1.019252548131</v>
      </c>
      <c r="N4501" s="23">
        <v>0.67950169875400002</v>
      </c>
    </row>
    <row r="4502" spans="5:14" ht="25" x14ac:dyDescent="0.3">
      <c r="E4502" s="3" t="s">
        <v>2072</v>
      </c>
      <c r="F4502" s="4"/>
      <c r="G4502" s="5">
        <v>1215</v>
      </c>
      <c r="H4502" s="27">
        <v>17.448559670782</v>
      </c>
      <c r="I4502" s="14">
        <v>47.654320987654003</v>
      </c>
      <c r="J4502" s="14">
        <v>23.539094650206</v>
      </c>
      <c r="K4502" s="14">
        <v>8.1481481481479996</v>
      </c>
      <c r="L4502" s="14">
        <v>1.152263374486</v>
      </c>
      <c r="M4502" s="14">
        <v>1.481481481481</v>
      </c>
      <c r="N4502" s="23">
        <v>0.57613168724300001</v>
      </c>
    </row>
    <row r="4503" spans="5:14" ht="25" x14ac:dyDescent="0.3">
      <c r="E4503" s="3" t="s">
        <v>2073</v>
      </c>
      <c r="F4503" s="4"/>
      <c r="G4503" s="5">
        <v>250</v>
      </c>
      <c r="H4503" s="27">
        <v>8</v>
      </c>
      <c r="I4503" s="14">
        <v>31.2</v>
      </c>
      <c r="J4503" s="14">
        <v>29.6</v>
      </c>
      <c r="K4503" s="14">
        <v>18.399999999999999</v>
      </c>
      <c r="L4503" s="14">
        <v>8</v>
      </c>
      <c r="M4503" s="14">
        <v>4</v>
      </c>
      <c r="N4503" s="23">
        <v>0.8</v>
      </c>
    </row>
    <row r="4504" spans="5:14" ht="25" x14ac:dyDescent="0.3">
      <c r="E4504" s="3" t="s">
        <v>2074</v>
      </c>
      <c r="F4504" s="4"/>
      <c r="G4504" s="5">
        <v>81</v>
      </c>
      <c r="H4504" s="27">
        <v>2.4691358024690002</v>
      </c>
      <c r="I4504" s="14">
        <v>28.395061728395</v>
      </c>
      <c r="J4504" s="14">
        <v>38.271604938271999</v>
      </c>
      <c r="K4504" s="14">
        <v>18.518518518518999</v>
      </c>
      <c r="L4504" s="14">
        <v>12.345679012346</v>
      </c>
      <c r="M4504" s="16">
        <v>0</v>
      </c>
      <c r="N4504" s="24">
        <v>0</v>
      </c>
    </row>
    <row r="4505" spans="5:14" x14ac:dyDescent="0.3">
      <c r="E4505" s="3" t="s">
        <v>2075</v>
      </c>
      <c r="F4505" s="4"/>
      <c r="G4505" s="5">
        <v>44</v>
      </c>
      <c r="H4505" s="27">
        <v>9.0909090909089993</v>
      </c>
      <c r="I4505" s="14">
        <v>13.636363636364001</v>
      </c>
      <c r="J4505" s="14">
        <v>29.545454545455001</v>
      </c>
      <c r="K4505" s="14">
        <v>18.181818181817999</v>
      </c>
      <c r="L4505" s="14">
        <v>22.727272727273</v>
      </c>
      <c r="M4505" s="14">
        <v>6.8181818181820004</v>
      </c>
      <c r="N4505" s="24">
        <v>0</v>
      </c>
    </row>
    <row r="4506" spans="5:14" x14ac:dyDescent="0.3">
      <c r="E4506" s="3" t="s">
        <v>1049</v>
      </c>
      <c r="F4506" s="4"/>
      <c r="G4506" s="5">
        <v>11</v>
      </c>
      <c r="H4506" s="30">
        <v>0</v>
      </c>
      <c r="I4506" s="16">
        <v>0</v>
      </c>
      <c r="J4506" s="14">
        <v>18.181818181817999</v>
      </c>
      <c r="K4506" s="14">
        <v>18.181818181817999</v>
      </c>
      <c r="L4506" s="14">
        <v>45.454545454544999</v>
      </c>
      <c r="M4506" s="14">
        <v>18.181818181817999</v>
      </c>
      <c r="N4506" s="24">
        <v>0</v>
      </c>
    </row>
    <row r="4507" spans="5:14" x14ac:dyDescent="0.3">
      <c r="E4507" s="3" t="s">
        <v>2076</v>
      </c>
      <c r="F4507" s="4"/>
      <c r="G4507" s="5">
        <v>139</v>
      </c>
      <c r="H4507" s="27">
        <v>50.359712230215997</v>
      </c>
      <c r="I4507" s="14">
        <v>35.251798561150999</v>
      </c>
      <c r="J4507" s="14">
        <v>12.94964028777</v>
      </c>
      <c r="K4507" s="14">
        <v>1.438848920863</v>
      </c>
      <c r="L4507" s="16">
        <v>0</v>
      </c>
      <c r="M4507" s="16">
        <v>0</v>
      </c>
      <c r="N4507" s="24">
        <v>0</v>
      </c>
    </row>
    <row r="4508" spans="5:14" ht="25" x14ac:dyDescent="0.3">
      <c r="E4508" s="3" t="s">
        <v>2077</v>
      </c>
      <c r="F4508" s="4"/>
      <c r="G4508" s="5">
        <v>182</v>
      </c>
      <c r="H4508" s="27">
        <v>20.879120879121</v>
      </c>
      <c r="I4508" s="14">
        <v>43.406593406592997</v>
      </c>
      <c r="J4508" s="14">
        <v>20.879120879121</v>
      </c>
      <c r="K4508" s="14">
        <v>9.8901098901100006</v>
      </c>
      <c r="L4508" s="14">
        <v>3.2967032967029999</v>
      </c>
      <c r="M4508" s="14">
        <v>1.098901098901</v>
      </c>
      <c r="N4508" s="23">
        <v>0.54945054945100003</v>
      </c>
    </row>
    <row r="4509" spans="5:14" ht="25" x14ac:dyDescent="0.3">
      <c r="E4509" s="3" t="s">
        <v>2078</v>
      </c>
      <c r="F4509" s="4"/>
      <c r="G4509" s="5">
        <v>34</v>
      </c>
      <c r="H4509" s="27">
        <v>8.8235294117649996</v>
      </c>
      <c r="I4509" s="14">
        <v>52.941176470587997</v>
      </c>
      <c r="J4509" s="14">
        <v>17.647058823529001</v>
      </c>
      <c r="K4509" s="14">
        <v>11.764705882353001</v>
      </c>
      <c r="L4509" s="14">
        <v>2.9411764705880001</v>
      </c>
      <c r="M4509" s="14">
        <v>5.8823529411760003</v>
      </c>
      <c r="N4509" s="24">
        <v>0</v>
      </c>
    </row>
    <row r="4510" spans="5:14" x14ac:dyDescent="0.3">
      <c r="E4510" s="3" t="s">
        <v>2079</v>
      </c>
      <c r="F4510" s="4"/>
      <c r="G4510" s="5">
        <v>19</v>
      </c>
      <c r="H4510" s="27">
        <v>10.526315789473999</v>
      </c>
      <c r="I4510" s="14">
        <v>31.578947368421002</v>
      </c>
      <c r="J4510" s="14">
        <v>21.052631578947</v>
      </c>
      <c r="K4510" s="14">
        <v>26.315789473683999</v>
      </c>
      <c r="L4510" s="14">
        <v>10.526315789473999</v>
      </c>
      <c r="M4510" s="16">
        <v>0</v>
      </c>
      <c r="N4510" s="24">
        <v>0</v>
      </c>
    </row>
    <row r="4511" spans="5:14" x14ac:dyDescent="0.3">
      <c r="E4511" s="3" t="s">
        <v>2080</v>
      </c>
      <c r="F4511" s="4"/>
      <c r="G4511" s="5">
        <v>5</v>
      </c>
      <c r="H4511" s="30">
        <v>0</v>
      </c>
      <c r="I4511" s="16">
        <v>0</v>
      </c>
      <c r="J4511" s="16">
        <v>0</v>
      </c>
      <c r="K4511" s="14">
        <v>40</v>
      </c>
      <c r="L4511" s="14">
        <v>60</v>
      </c>
      <c r="M4511" s="16">
        <v>0</v>
      </c>
      <c r="N4511" s="24">
        <v>0</v>
      </c>
    </row>
    <row r="4512" spans="5:14" x14ac:dyDescent="0.3">
      <c r="E4512" s="52" t="s">
        <v>1055</v>
      </c>
      <c r="F4512" s="48"/>
      <c r="G4512" s="49">
        <v>3</v>
      </c>
      <c r="H4512" s="70">
        <v>33.333333333333002</v>
      </c>
      <c r="I4512" s="45">
        <v>33.333333333333002</v>
      </c>
      <c r="J4512" s="42">
        <v>0</v>
      </c>
      <c r="K4512" s="42">
        <v>0</v>
      </c>
      <c r="L4512" s="42">
        <v>0</v>
      </c>
      <c r="M4512" s="45">
        <v>33.333333333333002</v>
      </c>
      <c r="N4512" s="65">
        <v>0</v>
      </c>
    </row>
    <row r="4514" spans="2:12" x14ac:dyDescent="0.3">
      <c r="B4514" s="35" t="str">
        <f xml:space="preserve"> HYPERLINK("#'目次'!B71", "[65]")</f>
        <v>[65]</v>
      </c>
      <c r="C4514" s="25" t="s">
        <v>54</v>
      </c>
    </row>
    <row r="4517" spans="2:12" x14ac:dyDescent="0.3">
      <c r="C4517" s="25" t="s">
        <v>2040</v>
      </c>
    </row>
    <row r="4518" spans="2:12" ht="37.5" x14ac:dyDescent="0.3">
      <c r="E4518" s="95"/>
      <c r="F4518" s="96"/>
      <c r="G4518" s="37" t="s">
        <v>16</v>
      </c>
      <c r="H4518" s="41" t="s">
        <v>55</v>
      </c>
      <c r="I4518" s="18" t="s">
        <v>56</v>
      </c>
      <c r="J4518" s="18" t="s">
        <v>57</v>
      </c>
      <c r="K4518" s="18" t="s">
        <v>58</v>
      </c>
      <c r="L4518" s="34" t="s">
        <v>59</v>
      </c>
    </row>
    <row r="4519" spans="2:12" x14ac:dyDescent="0.3">
      <c r="E4519" s="97"/>
      <c r="F4519" s="98"/>
      <c r="G4519" s="40"/>
      <c r="H4519" s="36"/>
      <c r="I4519" s="19"/>
      <c r="J4519" s="19"/>
      <c r="K4519" s="19"/>
      <c r="L4519" s="39"/>
    </row>
    <row r="4520" spans="2:12" x14ac:dyDescent="0.3">
      <c r="E4520" s="54" t="s">
        <v>16</v>
      </c>
      <c r="F4520" s="50"/>
      <c r="G4520" s="38">
        <v>55336</v>
      </c>
      <c r="H4520" s="26">
        <v>8.8658377909499997</v>
      </c>
      <c r="I4520" s="26">
        <v>44.387017493133001</v>
      </c>
      <c r="J4520" s="26">
        <v>31.339453520311999</v>
      </c>
      <c r="K4520" s="26">
        <v>11.094043660545999</v>
      </c>
      <c r="L4520" s="60">
        <v>4.3136475350590002</v>
      </c>
    </row>
    <row r="4521" spans="2:12" x14ac:dyDescent="0.3">
      <c r="E4521" s="3" t="s">
        <v>2041</v>
      </c>
      <c r="F4521" s="4"/>
      <c r="G4521" s="29">
        <v>155</v>
      </c>
      <c r="H4521" s="55">
        <v>2.5806451612900001</v>
      </c>
      <c r="I4521" s="22">
        <v>39.354838709676997</v>
      </c>
      <c r="J4521" s="22">
        <v>40.645161290323003</v>
      </c>
      <c r="K4521" s="22">
        <v>15.483870967742</v>
      </c>
      <c r="L4521" s="56">
        <v>1.935483870968</v>
      </c>
    </row>
    <row r="4522" spans="2:12" ht="25" x14ac:dyDescent="0.3">
      <c r="E4522" s="3" t="s">
        <v>2042</v>
      </c>
      <c r="F4522" s="4"/>
      <c r="G4522" s="5">
        <v>212</v>
      </c>
      <c r="H4522" s="27">
        <v>7.547169811321</v>
      </c>
      <c r="I4522" s="14">
        <v>55.660377358490997</v>
      </c>
      <c r="J4522" s="14">
        <v>27.830188679245001</v>
      </c>
      <c r="K4522" s="14">
        <v>5.660377358491</v>
      </c>
      <c r="L4522" s="23">
        <v>3.3018867924530002</v>
      </c>
    </row>
    <row r="4523" spans="2:12" ht="25" x14ac:dyDescent="0.3">
      <c r="E4523" s="3" t="s">
        <v>2043</v>
      </c>
      <c r="F4523" s="4"/>
      <c r="G4523" s="5">
        <v>48</v>
      </c>
      <c r="H4523" s="27">
        <v>18.75</v>
      </c>
      <c r="I4523" s="14">
        <v>70.833333333333002</v>
      </c>
      <c r="J4523" s="14">
        <v>6.25</v>
      </c>
      <c r="K4523" s="14">
        <v>2.083333333333</v>
      </c>
      <c r="L4523" s="23">
        <v>2.083333333333</v>
      </c>
    </row>
    <row r="4524" spans="2:12" ht="25" x14ac:dyDescent="0.3">
      <c r="E4524" s="3" t="s">
        <v>2044</v>
      </c>
      <c r="F4524" s="4"/>
      <c r="G4524" s="5">
        <v>28</v>
      </c>
      <c r="H4524" s="27">
        <v>17.857142857143</v>
      </c>
      <c r="I4524" s="14">
        <v>67.857142857143003</v>
      </c>
      <c r="J4524" s="14">
        <v>10.714285714286</v>
      </c>
      <c r="K4524" s="14">
        <v>3.5714285714290002</v>
      </c>
      <c r="L4524" s="24">
        <v>0</v>
      </c>
    </row>
    <row r="4525" spans="2:12" x14ac:dyDescent="0.3">
      <c r="E4525" s="3" t="s">
        <v>2045</v>
      </c>
      <c r="F4525" s="4"/>
      <c r="G4525" s="5">
        <v>7</v>
      </c>
      <c r="H4525" s="27">
        <v>57.142857142856997</v>
      </c>
      <c r="I4525" s="14">
        <v>14.285714285714</v>
      </c>
      <c r="J4525" s="16">
        <v>0</v>
      </c>
      <c r="K4525" s="16">
        <v>0</v>
      </c>
      <c r="L4525" s="23">
        <v>28.571428571428999</v>
      </c>
    </row>
    <row r="4526" spans="2:12" x14ac:dyDescent="0.3">
      <c r="E4526" s="3" t="s">
        <v>1013</v>
      </c>
      <c r="F4526" s="4"/>
      <c r="G4526" s="5">
        <v>3</v>
      </c>
      <c r="H4526" s="30">
        <v>0</v>
      </c>
      <c r="I4526" s="14">
        <v>33.333333333333002</v>
      </c>
      <c r="J4526" s="16">
        <v>0</v>
      </c>
      <c r="K4526" s="14">
        <v>66.666666666666998</v>
      </c>
      <c r="L4526" s="24">
        <v>0</v>
      </c>
    </row>
    <row r="4527" spans="2:12" x14ac:dyDescent="0.3">
      <c r="E4527" s="3" t="s">
        <v>2046</v>
      </c>
      <c r="F4527" s="4"/>
      <c r="G4527" s="5">
        <v>801</v>
      </c>
      <c r="H4527" s="27">
        <v>2.1223470661669999</v>
      </c>
      <c r="I4527" s="14">
        <v>35.455680399500999</v>
      </c>
      <c r="J4527" s="14">
        <v>41.323345817727997</v>
      </c>
      <c r="K4527" s="14">
        <v>19.225967540574</v>
      </c>
      <c r="L4527" s="23">
        <v>1.87265917603</v>
      </c>
    </row>
    <row r="4528" spans="2:12" ht="25" x14ac:dyDescent="0.3">
      <c r="E4528" s="3" t="s">
        <v>2047</v>
      </c>
      <c r="F4528" s="4"/>
      <c r="G4528" s="5">
        <v>1643</v>
      </c>
      <c r="H4528" s="27">
        <v>8.6427267194160002</v>
      </c>
      <c r="I4528" s="14">
        <v>53.317102860620999</v>
      </c>
      <c r="J4528" s="14">
        <v>28.727936701156001</v>
      </c>
      <c r="K4528" s="14">
        <v>6.5124771758979998</v>
      </c>
      <c r="L4528" s="23">
        <v>2.7997565429089999</v>
      </c>
    </row>
    <row r="4529" spans="5:12" ht="25" x14ac:dyDescent="0.3">
      <c r="E4529" s="3" t="s">
        <v>2048</v>
      </c>
      <c r="F4529" s="4"/>
      <c r="G4529" s="5">
        <v>472</v>
      </c>
      <c r="H4529" s="27">
        <v>20.127118644067998</v>
      </c>
      <c r="I4529" s="14">
        <v>55.720338983051001</v>
      </c>
      <c r="J4529" s="14">
        <v>15.254237288136</v>
      </c>
      <c r="K4529" s="14">
        <v>2.3305084745759999</v>
      </c>
      <c r="L4529" s="23">
        <v>6.5677966101690002</v>
      </c>
    </row>
    <row r="4530" spans="5:12" ht="25" x14ac:dyDescent="0.3">
      <c r="E4530" s="3" t="s">
        <v>2049</v>
      </c>
      <c r="F4530" s="4"/>
      <c r="G4530" s="5">
        <v>252</v>
      </c>
      <c r="H4530" s="27">
        <v>28.571428571428999</v>
      </c>
      <c r="I4530" s="14">
        <v>51.190476190475998</v>
      </c>
      <c r="J4530" s="14">
        <v>13.492063492063</v>
      </c>
      <c r="K4530" s="14">
        <v>3.5714285714290002</v>
      </c>
      <c r="L4530" s="23">
        <v>3.1746031746029999</v>
      </c>
    </row>
    <row r="4531" spans="5:12" x14ac:dyDescent="0.3">
      <c r="E4531" s="3" t="s">
        <v>2050</v>
      </c>
      <c r="F4531" s="4"/>
      <c r="G4531" s="5">
        <v>95</v>
      </c>
      <c r="H4531" s="27">
        <v>43.157894736842003</v>
      </c>
      <c r="I4531" s="14">
        <v>45.263157894736999</v>
      </c>
      <c r="J4531" s="14">
        <v>4.2105263157890001</v>
      </c>
      <c r="K4531" s="14">
        <v>1.052631578947</v>
      </c>
      <c r="L4531" s="23">
        <v>6.3157894736840001</v>
      </c>
    </row>
    <row r="4532" spans="5:12" x14ac:dyDescent="0.3">
      <c r="E4532" s="3" t="s">
        <v>1019</v>
      </c>
      <c r="F4532" s="4"/>
      <c r="G4532" s="5">
        <v>11</v>
      </c>
      <c r="H4532" s="27">
        <v>18.181818181817999</v>
      </c>
      <c r="I4532" s="14">
        <v>45.454545454544999</v>
      </c>
      <c r="J4532" s="14">
        <v>9.0909090909089993</v>
      </c>
      <c r="K4532" s="16">
        <v>0</v>
      </c>
      <c r="L4532" s="23">
        <v>27.272727272727</v>
      </c>
    </row>
    <row r="4533" spans="5:12" x14ac:dyDescent="0.3">
      <c r="E4533" s="3" t="s">
        <v>2051</v>
      </c>
      <c r="F4533" s="4"/>
      <c r="G4533" s="5">
        <v>1892</v>
      </c>
      <c r="H4533" s="27">
        <v>2.3784355179699999</v>
      </c>
      <c r="I4533" s="14">
        <v>32.980972515856003</v>
      </c>
      <c r="J4533" s="14">
        <v>38.424947145876999</v>
      </c>
      <c r="K4533" s="14">
        <v>23.520084566596001</v>
      </c>
      <c r="L4533" s="23">
        <v>2.6955602537000001</v>
      </c>
    </row>
    <row r="4534" spans="5:12" ht="25" x14ac:dyDescent="0.3">
      <c r="E4534" s="3" t="s">
        <v>2052</v>
      </c>
      <c r="F4534" s="4"/>
      <c r="G4534" s="5">
        <v>4699</v>
      </c>
      <c r="H4534" s="27">
        <v>7.5335177697380002</v>
      </c>
      <c r="I4534" s="14">
        <v>52.457969780804</v>
      </c>
      <c r="J4534" s="14">
        <v>29.878697595233</v>
      </c>
      <c r="K4534" s="14">
        <v>7.4909555224520004</v>
      </c>
      <c r="L4534" s="23">
        <v>2.6388593317729998</v>
      </c>
    </row>
    <row r="4535" spans="5:12" ht="25" x14ac:dyDescent="0.3">
      <c r="E4535" s="3" t="s">
        <v>2053</v>
      </c>
      <c r="F4535" s="4"/>
      <c r="G4535" s="5">
        <v>1406</v>
      </c>
      <c r="H4535" s="27">
        <v>19.701280227596001</v>
      </c>
      <c r="I4535" s="14">
        <v>57.752489331436998</v>
      </c>
      <c r="J4535" s="14">
        <v>14.509246088193001</v>
      </c>
      <c r="K4535" s="14">
        <v>3.2005689900430001</v>
      </c>
      <c r="L4535" s="23">
        <v>4.8364153627309996</v>
      </c>
    </row>
    <row r="4536" spans="5:12" ht="25" x14ac:dyDescent="0.3">
      <c r="E4536" s="3" t="s">
        <v>2054</v>
      </c>
      <c r="F4536" s="4"/>
      <c r="G4536" s="5">
        <v>739</v>
      </c>
      <c r="H4536" s="27">
        <v>28.416779431664001</v>
      </c>
      <c r="I4536" s="14">
        <v>53.856562922869003</v>
      </c>
      <c r="J4536" s="14">
        <v>12.719891745602</v>
      </c>
      <c r="K4536" s="14">
        <v>2.3004059539920001</v>
      </c>
      <c r="L4536" s="23">
        <v>2.7063599458729999</v>
      </c>
    </row>
    <row r="4537" spans="5:12" x14ac:dyDescent="0.3">
      <c r="E4537" s="3" t="s">
        <v>2055</v>
      </c>
      <c r="F4537" s="4"/>
      <c r="G4537" s="5">
        <v>353</v>
      </c>
      <c r="H4537" s="27">
        <v>46.742209631728002</v>
      </c>
      <c r="I4537" s="14">
        <v>38.243626062323003</v>
      </c>
      <c r="J4537" s="14">
        <v>8.4985835694049996</v>
      </c>
      <c r="K4537" s="14">
        <v>1.1331444759210001</v>
      </c>
      <c r="L4537" s="23">
        <v>5.3824362606229998</v>
      </c>
    </row>
    <row r="4538" spans="5:12" x14ac:dyDescent="0.3">
      <c r="E4538" s="3" t="s">
        <v>1025</v>
      </c>
      <c r="F4538" s="4"/>
      <c r="G4538" s="5">
        <v>47</v>
      </c>
      <c r="H4538" s="27">
        <v>38.297872340425997</v>
      </c>
      <c r="I4538" s="14">
        <v>29.787234042552999</v>
      </c>
      <c r="J4538" s="14">
        <v>2.1276595744679998</v>
      </c>
      <c r="K4538" s="16">
        <v>0</v>
      </c>
      <c r="L4538" s="23">
        <v>29.787234042552999</v>
      </c>
    </row>
    <row r="4539" spans="5:12" x14ac:dyDescent="0.3">
      <c r="E4539" s="3" t="s">
        <v>2056</v>
      </c>
      <c r="F4539" s="4"/>
      <c r="G4539" s="5">
        <v>3532</v>
      </c>
      <c r="H4539" s="27">
        <v>2.802944507361</v>
      </c>
      <c r="I4539" s="14">
        <v>31.228765571914</v>
      </c>
      <c r="J4539" s="14">
        <v>40.005662514156</v>
      </c>
      <c r="K4539" s="14">
        <v>22.989807474519001</v>
      </c>
      <c r="L4539" s="23">
        <v>2.9728199320500002</v>
      </c>
    </row>
    <row r="4540" spans="5:12" ht="25" x14ac:dyDescent="0.3">
      <c r="E4540" s="3" t="s">
        <v>2057</v>
      </c>
      <c r="F4540" s="4"/>
      <c r="G4540" s="5">
        <v>8012</v>
      </c>
      <c r="H4540" s="27">
        <v>6.0284573140289996</v>
      </c>
      <c r="I4540" s="14">
        <v>49.737893160260001</v>
      </c>
      <c r="J4540" s="14">
        <v>32.176734897654001</v>
      </c>
      <c r="K4540" s="14">
        <v>8.3874188716920006</v>
      </c>
      <c r="L4540" s="23">
        <v>3.6694957563649999</v>
      </c>
    </row>
    <row r="4541" spans="5:12" ht="25" x14ac:dyDescent="0.3">
      <c r="E4541" s="3" t="s">
        <v>2058</v>
      </c>
      <c r="F4541" s="4"/>
      <c r="G4541" s="5">
        <v>2494</v>
      </c>
      <c r="H4541" s="27">
        <v>16.680032076985</v>
      </c>
      <c r="I4541" s="14">
        <v>56.856455493184001</v>
      </c>
      <c r="J4541" s="14">
        <v>17.401764234161998</v>
      </c>
      <c r="K4541" s="14">
        <v>3.2878909382520001</v>
      </c>
      <c r="L4541" s="23">
        <v>5.7738572574180003</v>
      </c>
    </row>
    <row r="4542" spans="5:12" ht="25" x14ac:dyDescent="0.3">
      <c r="E4542" s="3" t="s">
        <v>2059</v>
      </c>
      <c r="F4542" s="4"/>
      <c r="G4542" s="5">
        <v>1115</v>
      </c>
      <c r="H4542" s="27">
        <v>23.946188340807002</v>
      </c>
      <c r="I4542" s="14">
        <v>57.668161434978003</v>
      </c>
      <c r="J4542" s="14">
        <v>12.017937219730999</v>
      </c>
      <c r="K4542" s="14">
        <v>2.5112107623319999</v>
      </c>
      <c r="L4542" s="23">
        <v>3.8565022421520001</v>
      </c>
    </row>
    <row r="4543" spans="5:12" x14ac:dyDescent="0.3">
      <c r="E4543" s="3" t="s">
        <v>2060</v>
      </c>
      <c r="F4543" s="4"/>
      <c r="G4543" s="5">
        <v>589</v>
      </c>
      <c r="H4543" s="27">
        <v>44.651952461800001</v>
      </c>
      <c r="I4543" s="14">
        <v>37.521222410866002</v>
      </c>
      <c r="J4543" s="14">
        <v>7.470288624788</v>
      </c>
      <c r="K4543" s="14">
        <v>3.0560271646860002</v>
      </c>
      <c r="L4543" s="23">
        <v>7.3005093378610004</v>
      </c>
    </row>
    <row r="4544" spans="5:12" x14ac:dyDescent="0.3">
      <c r="E4544" s="3" t="s">
        <v>1031</v>
      </c>
      <c r="F4544" s="4"/>
      <c r="G4544" s="5">
        <v>94</v>
      </c>
      <c r="H4544" s="27">
        <v>36.170212765956997</v>
      </c>
      <c r="I4544" s="14">
        <v>28.723404255319</v>
      </c>
      <c r="J4544" s="14">
        <v>3.1914893617020001</v>
      </c>
      <c r="K4544" s="14">
        <v>3.1914893617020001</v>
      </c>
      <c r="L4544" s="23">
        <v>28.723404255319</v>
      </c>
    </row>
    <row r="4545" spans="5:12" x14ac:dyDescent="0.3">
      <c r="E4545" s="3" t="s">
        <v>2061</v>
      </c>
      <c r="F4545" s="4"/>
      <c r="G4545" s="5">
        <v>3580</v>
      </c>
      <c r="H4545" s="27">
        <v>2.0111731843579999</v>
      </c>
      <c r="I4545" s="14">
        <v>25.893854748603001</v>
      </c>
      <c r="J4545" s="14">
        <v>44.301675977654</v>
      </c>
      <c r="K4545" s="14">
        <v>24.888268156424999</v>
      </c>
      <c r="L4545" s="23">
        <v>2.905027932961</v>
      </c>
    </row>
    <row r="4546" spans="5:12" ht="25" x14ac:dyDescent="0.3">
      <c r="E4546" s="3" t="s">
        <v>2062</v>
      </c>
      <c r="F4546" s="4"/>
      <c r="G4546" s="5">
        <v>8500</v>
      </c>
      <c r="H4546" s="27">
        <v>5.3647058823530003</v>
      </c>
      <c r="I4546" s="14">
        <v>46.623529411764999</v>
      </c>
      <c r="J4546" s="14">
        <v>35.305882352940998</v>
      </c>
      <c r="K4546" s="14">
        <v>9.0705882352940002</v>
      </c>
      <c r="L4546" s="23">
        <v>3.6352941176470002</v>
      </c>
    </row>
    <row r="4547" spans="5:12" ht="25" x14ac:dyDescent="0.3">
      <c r="E4547" s="3" t="s">
        <v>2063</v>
      </c>
      <c r="F4547" s="4"/>
      <c r="G4547" s="5">
        <v>2659</v>
      </c>
      <c r="H4547" s="27">
        <v>12.410680707033</v>
      </c>
      <c r="I4547" s="14">
        <v>55.735238811583002</v>
      </c>
      <c r="J4547" s="14">
        <v>20.872508461828001</v>
      </c>
      <c r="K4547" s="14">
        <v>3.3095148552090001</v>
      </c>
      <c r="L4547" s="23">
        <v>7.6720571643469997</v>
      </c>
    </row>
    <row r="4548" spans="5:12" ht="25" x14ac:dyDescent="0.3">
      <c r="E4548" s="3" t="s">
        <v>2064</v>
      </c>
      <c r="F4548" s="4"/>
      <c r="G4548" s="5">
        <v>1112</v>
      </c>
      <c r="H4548" s="27">
        <v>19.244604316547001</v>
      </c>
      <c r="I4548" s="14">
        <v>57.284172661870997</v>
      </c>
      <c r="J4548" s="14">
        <v>13.938848920863</v>
      </c>
      <c r="K4548" s="14">
        <v>3.7769784172660001</v>
      </c>
      <c r="L4548" s="23">
        <v>5.755395683453</v>
      </c>
    </row>
    <row r="4549" spans="5:12" x14ac:dyDescent="0.3">
      <c r="E4549" s="3" t="s">
        <v>2065</v>
      </c>
      <c r="F4549" s="4"/>
      <c r="G4549" s="5">
        <v>576</v>
      </c>
      <c r="H4549" s="27">
        <v>41.145833333333002</v>
      </c>
      <c r="I4549" s="14">
        <v>37.5</v>
      </c>
      <c r="J4549" s="14">
        <v>10.590277777778001</v>
      </c>
      <c r="K4549" s="14">
        <v>3.125</v>
      </c>
      <c r="L4549" s="23">
        <v>7.6388888888890003</v>
      </c>
    </row>
    <row r="4550" spans="5:12" x14ac:dyDescent="0.3">
      <c r="E4550" s="3" t="s">
        <v>1037</v>
      </c>
      <c r="F4550" s="4"/>
      <c r="G4550" s="5">
        <v>105</v>
      </c>
      <c r="H4550" s="27">
        <v>37.142857142856997</v>
      </c>
      <c r="I4550" s="14">
        <v>26.666666666666998</v>
      </c>
      <c r="J4550" s="14">
        <v>7.6190476190479997</v>
      </c>
      <c r="K4550" s="14">
        <v>3.8095238095239998</v>
      </c>
      <c r="L4550" s="23">
        <v>24.761904761905001</v>
      </c>
    </row>
    <row r="4551" spans="5:12" x14ac:dyDescent="0.3">
      <c r="E4551" s="3" t="s">
        <v>2066</v>
      </c>
      <c r="F4551" s="4"/>
      <c r="G4551" s="5">
        <v>1834</v>
      </c>
      <c r="H4551" s="27">
        <v>1.4721919302069999</v>
      </c>
      <c r="I4551" s="14">
        <v>20.665212649945001</v>
      </c>
      <c r="J4551" s="14">
        <v>44.32933478735</v>
      </c>
      <c r="K4551" s="14">
        <v>29.989094874591</v>
      </c>
      <c r="L4551" s="23">
        <v>3.5441657579060002</v>
      </c>
    </row>
    <row r="4552" spans="5:12" ht="25" x14ac:dyDescent="0.3">
      <c r="E4552" s="3" t="s">
        <v>2067</v>
      </c>
      <c r="F4552" s="4"/>
      <c r="G4552" s="5">
        <v>3669</v>
      </c>
      <c r="H4552" s="27">
        <v>3.543199781957</v>
      </c>
      <c r="I4552" s="14">
        <v>41.101117470699997</v>
      </c>
      <c r="J4552" s="14">
        <v>41.400926683020003</v>
      </c>
      <c r="K4552" s="14">
        <v>10.602343962933</v>
      </c>
      <c r="L4552" s="23">
        <v>3.3524121013900001</v>
      </c>
    </row>
    <row r="4553" spans="5:12" ht="25" x14ac:dyDescent="0.3">
      <c r="E4553" s="3" t="s">
        <v>2068</v>
      </c>
      <c r="F4553" s="4"/>
      <c r="G4553" s="5">
        <v>927</v>
      </c>
      <c r="H4553" s="27">
        <v>11.974110032362001</v>
      </c>
      <c r="I4553" s="14">
        <v>54.800431499460998</v>
      </c>
      <c r="J4553" s="14">
        <v>21.574973031283999</v>
      </c>
      <c r="K4553" s="14">
        <v>4.7464940668819997</v>
      </c>
      <c r="L4553" s="23">
        <v>6.9039913700110001</v>
      </c>
    </row>
    <row r="4554" spans="5:12" ht="25" x14ac:dyDescent="0.3">
      <c r="E4554" s="3" t="s">
        <v>2069</v>
      </c>
      <c r="F4554" s="4"/>
      <c r="G4554" s="5">
        <v>320</v>
      </c>
      <c r="H4554" s="27">
        <v>12.5</v>
      </c>
      <c r="I4554" s="14">
        <v>63.125</v>
      </c>
      <c r="J4554" s="14">
        <v>14.375</v>
      </c>
      <c r="K4554" s="14">
        <v>4.375</v>
      </c>
      <c r="L4554" s="23">
        <v>5.625</v>
      </c>
    </row>
    <row r="4555" spans="5:12" x14ac:dyDescent="0.3">
      <c r="E4555" s="3" t="s">
        <v>2070</v>
      </c>
      <c r="F4555" s="4"/>
      <c r="G4555" s="5">
        <v>151</v>
      </c>
      <c r="H4555" s="27">
        <v>39.072847682118997</v>
      </c>
      <c r="I4555" s="14">
        <v>33.774834437086</v>
      </c>
      <c r="J4555" s="14">
        <v>18.543046357615999</v>
      </c>
      <c r="K4555" s="14">
        <v>5.2980132450330002</v>
      </c>
      <c r="L4555" s="23">
        <v>3.311258278146</v>
      </c>
    </row>
    <row r="4556" spans="5:12" x14ac:dyDescent="0.3">
      <c r="E4556" s="3" t="s">
        <v>1043</v>
      </c>
      <c r="F4556" s="4"/>
      <c r="G4556" s="5">
        <v>35</v>
      </c>
      <c r="H4556" s="27">
        <v>17.142857142857</v>
      </c>
      <c r="I4556" s="14">
        <v>28.571428571428999</v>
      </c>
      <c r="J4556" s="14">
        <v>8.5714285714289993</v>
      </c>
      <c r="K4556" s="14">
        <v>5.7142857142860004</v>
      </c>
      <c r="L4556" s="23">
        <v>40</v>
      </c>
    </row>
    <row r="4557" spans="5:12" x14ac:dyDescent="0.3">
      <c r="E4557" s="3" t="s">
        <v>2071</v>
      </c>
      <c r="F4557" s="4"/>
      <c r="G4557" s="5">
        <v>883</v>
      </c>
      <c r="H4557" s="27">
        <v>1.2457531143830001</v>
      </c>
      <c r="I4557" s="14">
        <v>16.421291053228</v>
      </c>
      <c r="J4557" s="14">
        <v>48.584371460928999</v>
      </c>
      <c r="K4557" s="14">
        <v>30.690826727067002</v>
      </c>
      <c r="L4557" s="23">
        <v>3.057757644394</v>
      </c>
    </row>
    <row r="4558" spans="5:12" ht="25" x14ac:dyDescent="0.3">
      <c r="E4558" s="3" t="s">
        <v>2072</v>
      </c>
      <c r="F4558" s="4"/>
      <c r="G4558" s="5">
        <v>1215</v>
      </c>
      <c r="H4558" s="27">
        <v>2.4691358024690002</v>
      </c>
      <c r="I4558" s="14">
        <v>38.106995884774001</v>
      </c>
      <c r="J4558" s="14">
        <v>44.691358024690999</v>
      </c>
      <c r="K4558" s="14">
        <v>11.111111111111001</v>
      </c>
      <c r="L4558" s="23">
        <v>3.6213991769549998</v>
      </c>
    </row>
    <row r="4559" spans="5:12" ht="25" x14ac:dyDescent="0.3">
      <c r="E4559" s="3" t="s">
        <v>2073</v>
      </c>
      <c r="F4559" s="4"/>
      <c r="G4559" s="5">
        <v>250</v>
      </c>
      <c r="H4559" s="27">
        <v>11.2</v>
      </c>
      <c r="I4559" s="14">
        <v>47.6</v>
      </c>
      <c r="J4559" s="14">
        <v>27.6</v>
      </c>
      <c r="K4559" s="14">
        <v>4.8</v>
      </c>
      <c r="L4559" s="23">
        <v>8.8000000000000007</v>
      </c>
    </row>
    <row r="4560" spans="5:12" ht="25" x14ac:dyDescent="0.3">
      <c r="E4560" s="3" t="s">
        <v>2074</v>
      </c>
      <c r="F4560" s="4"/>
      <c r="G4560" s="5">
        <v>81</v>
      </c>
      <c r="H4560" s="27">
        <v>17.283950617283999</v>
      </c>
      <c r="I4560" s="14">
        <v>51.851851851851997</v>
      </c>
      <c r="J4560" s="14">
        <v>18.518518518518999</v>
      </c>
      <c r="K4560" s="14">
        <v>4.9382716049380004</v>
      </c>
      <c r="L4560" s="23">
        <v>7.4074074074069998</v>
      </c>
    </row>
    <row r="4561" spans="2:15" x14ac:dyDescent="0.3">
      <c r="E4561" s="3" t="s">
        <v>2075</v>
      </c>
      <c r="F4561" s="4"/>
      <c r="G4561" s="5">
        <v>44</v>
      </c>
      <c r="H4561" s="27">
        <v>25</v>
      </c>
      <c r="I4561" s="14">
        <v>47.727272727272997</v>
      </c>
      <c r="J4561" s="14">
        <v>6.8181818181820004</v>
      </c>
      <c r="K4561" s="14">
        <v>4.5454545454549997</v>
      </c>
      <c r="L4561" s="23">
        <v>15.909090909091001</v>
      </c>
    </row>
    <row r="4562" spans="2:15" x14ac:dyDescent="0.3">
      <c r="E4562" s="3" t="s">
        <v>1049</v>
      </c>
      <c r="F4562" s="4"/>
      <c r="G4562" s="5">
        <v>11</v>
      </c>
      <c r="H4562" s="27">
        <v>27.272727272727</v>
      </c>
      <c r="I4562" s="14">
        <v>18.181818181817999</v>
      </c>
      <c r="J4562" s="16">
        <v>0</v>
      </c>
      <c r="K4562" s="16">
        <v>0</v>
      </c>
      <c r="L4562" s="23">
        <v>54.545454545455001</v>
      </c>
    </row>
    <row r="4563" spans="2:15" x14ac:dyDescent="0.3">
      <c r="E4563" s="3" t="s">
        <v>2076</v>
      </c>
      <c r="F4563" s="4"/>
      <c r="G4563" s="5">
        <v>139</v>
      </c>
      <c r="H4563" s="27">
        <v>0.71942446043200003</v>
      </c>
      <c r="I4563" s="14">
        <v>15.107913669065001</v>
      </c>
      <c r="J4563" s="14">
        <v>48.201438848921001</v>
      </c>
      <c r="K4563" s="14">
        <v>35.251798561150999</v>
      </c>
      <c r="L4563" s="23">
        <v>0.71942446043200003</v>
      </c>
    </row>
    <row r="4564" spans="2:15" ht="25" x14ac:dyDescent="0.3">
      <c r="E4564" s="3" t="s">
        <v>2077</v>
      </c>
      <c r="F4564" s="4"/>
      <c r="G4564" s="5">
        <v>182</v>
      </c>
      <c r="H4564" s="27">
        <v>2.7472527472529999</v>
      </c>
      <c r="I4564" s="14">
        <v>33.516483516484001</v>
      </c>
      <c r="J4564" s="14">
        <v>42.857142857143003</v>
      </c>
      <c r="K4564" s="14">
        <v>15.934065934066</v>
      </c>
      <c r="L4564" s="23">
        <v>4.9450549450550003</v>
      </c>
    </row>
    <row r="4565" spans="2:15" ht="25" x14ac:dyDescent="0.3">
      <c r="E4565" s="3" t="s">
        <v>2078</v>
      </c>
      <c r="F4565" s="4"/>
      <c r="G4565" s="5">
        <v>34</v>
      </c>
      <c r="H4565" s="27">
        <v>5.8823529411760003</v>
      </c>
      <c r="I4565" s="14">
        <v>47.058823529412003</v>
      </c>
      <c r="J4565" s="14">
        <v>38.235294117647001</v>
      </c>
      <c r="K4565" s="14">
        <v>5.8823529411760003</v>
      </c>
      <c r="L4565" s="23">
        <v>2.9411764705880001</v>
      </c>
    </row>
    <row r="4566" spans="2:15" x14ac:dyDescent="0.3">
      <c r="E4566" s="3" t="s">
        <v>2079</v>
      </c>
      <c r="F4566" s="4"/>
      <c r="G4566" s="5">
        <v>19</v>
      </c>
      <c r="H4566" s="27">
        <v>10.526315789473999</v>
      </c>
      <c r="I4566" s="14">
        <v>52.631578947367998</v>
      </c>
      <c r="J4566" s="14">
        <v>5.2631578947369997</v>
      </c>
      <c r="K4566" s="14">
        <v>10.526315789473999</v>
      </c>
      <c r="L4566" s="23">
        <v>21.052631578947</v>
      </c>
    </row>
    <row r="4567" spans="2:15" x14ac:dyDescent="0.3">
      <c r="E4567" s="3" t="s">
        <v>2080</v>
      </c>
      <c r="F4567" s="4"/>
      <c r="G4567" s="5">
        <v>5</v>
      </c>
      <c r="H4567" s="27">
        <v>60</v>
      </c>
      <c r="I4567" s="14">
        <v>40</v>
      </c>
      <c r="J4567" s="16">
        <v>0</v>
      </c>
      <c r="K4567" s="16">
        <v>0</v>
      </c>
      <c r="L4567" s="24">
        <v>0</v>
      </c>
    </row>
    <row r="4568" spans="2:15" x14ac:dyDescent="0.3">
      <c r="E4568" s="52" t="s">
        <v>1055</v>
      </c>
      <c r="F4568" s="48"/>
      <c r="G4568" s="49">
        <v>3</v>
      </c>
      <c r="H4568" s="67">
        <v>0</v>
      </c>
      <c r="I4568" s="45">
        <v>33.333333333333002</v>
      </c>
      <c r="J4568" s="45">
        <v>33.333333333333002</v>
      </c>
      <c r="K4568" s="42">
        <v>0</v>
      </c>
      <c r="L4568" s="74">
        <v>33.333333333333002</v>
      </c>
    </row>
    <row r="4570" spans="2:15" x14ac:dyDescent="0.3">
      <c r="B4570" s="35" t="str">
        <f xml:space="preserve"> HYPERLINK("#'目次'!B72", "[66]")</f>
        <v>[66]</v>
      </c>
      <c r="C4570" s="25" t="s">
        <v>2083</v>
      </c>
    </row>
    <row r="4571" spans="2:15" x14ac:dyDescent="0.3">
      <c r="C4571" s="83" t="s">
        <v>2084</v>
      </c>
    </row>
    <row r="4573" spans="2:15" x14ac:dyDescent="0.3">
      <c r="C4573" s="25" t="s">
        <v>2085</v>
      </c>
    </row>
    <row r="4574" spans="2:15" ht="25" x14ac:dyDescent="0.3">
      <c r="E4574" s="95"/>
      <c r="F4574" s="96"/>
      <c r="G4574" s="37" t="s">
        <v>16</v>
      </c>
      <c r="H4574" s="41" t="s">
        <v>2086</v>
      </c>
      <c r="I4574" s="18" t="s">
        <v>2087</v>
      </c>
      <c r="J4574" s="18" t="s">
        <v>2088</v>
      </c>
      <c r="K4574" s="18" t="s">
        <v>2089</v>
      </c>
      <c r="L4574" s="18" t="s">
        <v>2090</v>
      </c>
      <c r="M4574" s="18" t="s">
        <v>2091</v>
      </c>
      <c r="N4574" s="18" t="s">
        <v>22</v>
      </c>
      <c r="O4574" s="34" t="s">
        <v>23</v>
      </c>
    </row>
    <row r="4575" spans="2:15" x14ac:dyDescent="0.3">
      <c r="E4575" s="97"/>
      <c r="F4575" s="98"/>
      <c r="G4575" s="40"/>
      <c r="H4575" s="36"/>
      <c r="I4575" s="19"/>
      <c r="J4575" s="19"/>
      <c r="K4575" s="19"/>
      <c r="L4575" s="19"/>
      <c r="M4575" s="19"/>
      <c r="N4575" s="19"/>
      <c r="O4575" s="39"/>
    </row>
    <row r="4576" spans="2:15" x14ac:dyDescent="0.3">
      <c r="E4576" s="54" t="s">
        <v>16</v>
      </c>
      <c r="F4576" s="50"/>
      <c r="G4576" s="38">
        <v>43967</v>
      </c>
      <c r="H4576" s="26">
        <v>13.184888666499999</v>
      </c>
      <c r="I4576" s="26">
        <v>5.6292219164370003</v>
      </c>
      <c r="J4576" s="26">
        <v>7.7535424295490003</v>
      </c>
      <c r="K4576" s="26">
        <v>6.4184502012870004</v>
      </c>
      <c r="L4576" s="26">
        <v>6.7914572292860003</v>
      </c>
      <c r="M4576" s="26">
        <v>23.940682784816001</v>
      </c>
      <c r="N4576" s="26">
        <v>34.534992153205998</v>
      </c>
      <c r="O4576" s="60">
        <v>1.746764618919</v>
      </c>
    </row>
    <row r="4577" spans="5:15" ht="25" x14ac:dyDescent="0.3">
      <c r="E4577" s="3" t="s">
        <v>2092</v>
      </c>
      <c r="F4577" s="4"/>
      <c r="G4577" s="29">
        <v>1365</v>
      </c>
      <c r="H4577" s="55">
        <v>10.18315018315</v>
      </c>
      <c r="I4577" s="22">
        <v>8.4249084249080006</v>
      </c>
      <c r="J4577" s="22">
        <v>12.454212454212</v>
      </c>
      <c r="K4577" s="22">
        <v>10.036630036629999</v>
      </c>
      <c r="L4577" s="22">
        <v>11.941391941392</v>
      </c>
      <c r="M4577" s="22">
        <v>42.710622710622999</v>
      </c>
      <c r="N4577" s="22">
        <v>3.9560439560440002</v>
      </c>
      <c r="O4577" s="56">
        <v>0.29304029304000001</v>
      </c>
    </row>
    <row r="4578" spans="5:15" x14ac:dyDescent="0.3">
      <c r="E4578" s="3" t="s">
        <v>2093</v>
      </c>
      <c r="F4578" s="4"/>
      <c r="G4578" s="5">
        <v>3091</v>
      </c>
      <c r="H4578" s="27">
        <v>12.196700097056</v>
      </c>
      <c r="I4578" s="14">
        <v>10.837916531867</v>
      </c>
      <c r="J4578" s="14">
        <v>14.72015528955</v>
      </c>
      <c r="K4578" s="14">
        <v>11.873180200582</v>
      </c>
      <c r="L4578" s="14">
        <v>11.226140407635</v>
      </c>
      <c r="M4578" s="14">
        <v>28.599158848268999</v>
      </c>
      <c r="N4578" s="14">
        <v>10.190876738919</v>
      </c>
      <c r="O4578" s="23">
        <v>0.35587188612100001</v>
      </c>
    </row>
    <row r="4579" spans="5:15" x14ac:dyDescent="0.3">
      <c r="E4579" s="3" t="s">
        <v>2094</v>
      </c>
      <c r="F4579" s="4"/>
      <c r="G4579" s="5">
        <v>6002</v>
      </c>
      <c r="H4579" s="27">
        <v>14.461846051316</v>
      </c>
      <c r="I4579" s="14">
        <v>9.7467510829720005</v>
      </c>
      <c r="J4579" s="14">
        <v>13.562145951350001</v>
      </c>
      <c r="K4579" s="14">
        <v>10.29656781073</v>
      </c>
      <c r="L4579" s="14">
        <v>9.0803065644790006</v>
      </c>
      <c r="M4579" s="14">
        <v>24.408530489836998</v>
      </c>
      <c r="N4579" s="14">
        <v>18.127290903032002</v>
      </c>
      <c r="O4579" s="23">
        <v>0.31656114628499998</v>
      </c>
    </row>
    <row r="4580" spans="5:15" x14ac:dyDescent="0.3">
      <c r="E4580" s="3" t="s">
        <v>2095</v>
      </c>
      <c r="F4580" s="4"/>
      <c r="G4580" s="5">
        <v>9804</v>
      </c>
      <c r="H4580" s="27">
        <v>15.361077111383</v>
      </c>
      <c r="I4580" s="14">
        <v>3.74337005304</v>
      </c>
      <c r="J4580" s="14">
        <v>4.202366381069</v>
      </c>
      <c r="K4580" s="14">
        <v>3.304773561812</v>
      </c>
      <c r="L4580" s="14">
        <v>2.998776009792</v>
      </c>
      <c r="M4580" s="14">
        <v>13.004895960832</v>
      </c>
      <c r="N4580" s="14">
        <v>54.763361893104999</v>
      </c>
      <c r="O4580" s="23">
        <v>2.6213790289680001</v>
      </c>
    </row>
    <row r="4581" spans="5:15" x14ac:dyDescent="0.3">
      <c r="E4581" s="3" t="s">
        <v>2096</v>
      </c>
      <c r="F4581" s="4"/>
      <c r="G4581" s="5">
        <v>0</v>
      </c>
      <c r="H4581" s="30">
        <v>0</v>
      </c>
      <c r="I4581" s="16">
        <v>0</v>
      </c>
      <c r="J4581" s="16">
        <v>0</v>
      </c>
      <c r="K4581" s="16">
        <v>0</v>
      </c>
      <c r="L4581" s="16">
        <v>0</v>
      </c>
      <c r="M4581" s="16">
        <v>0</v>
      </c>
      <c r="N4581" s="16">
        <v>0</v>
      </c>
      <c r="O4581" s="24">
        <v>0</v>
      </c>
    </row>
    <row r="4582" spans="5:15" x14ac:dyDescent="0.3">
      <c r="E4582" s="3" t="s">
        <v>992</v>
      </c>
      <c r="F4582" s="4"/>
      <c r="G4582" s="5">
        <v>0</v>
      </c>
      <c r="H4582" s="30">
        <v>0</v>
      </c>
      <c r="I4582" s="16">
        <v>0</v>
      </c>
      <c r="J4582" s="16">
        <v>0</v>
      </c>
      <c r="K4582" s="16">
        <v>0</v>
      </c>
      <c r="L4582" s="16">
        <v>0</v>
      </c>
      <c r="M4582" s="16">
        <v>0</v>
      </c>
      <c r="N4582" s="16">
        <v>0</v>
      </c>
      <c r="O4582" s="24">
        <v>0</v>
      </c>
    </row>
    <row r="4583" spans="5:15" ht="25" x14ac:dyDescent="0.3">
      <c r="E4583" s="3" t="s">
        <v>2097</v>
      </c>
      <c r="F4583" s="4"/>
      <c r="G4583" s="5">
        <v>2347</v>
      </c>
      <c r="H4583" s="27">
        <v>8.0102258201960002</v>
      </c>
      <c r="I4583" s="14">
        <v>6.9876438005969996</v>
      </c>
      <c r="J4583" s="14">
        <v>9.9275671069450002</v>
      </c>
      <c r="K4583" s="14">
        <v>9.5867064337450003</v>
      </c>
      <c r="L4583" s="14">
        <v>13.847464848743</v>
      </c>
      <c r="M4583" s="14">
        <v>45.419684703877003</v>
      </c>
      <c r="N4583" s="14">
        <v>5.624201107797</v>
      </c>
      <c r="O4583" s="23">
        <v>0.59650617809999995</v>
      </c>
    </row>
    <row r="4584" spans="5:15" x14ac:dyDescent="0.3">
      <c r="E4584" s="3" t="s">
        <v>2098</v>
      </c>
      <c r="F4584" s="4"/>
      <c r="G4584" s="5">
        <v>3862</v>
      </c>
      <c r="H4584" s="27">
        <v>9.9948213360950007</v>
      </c>
      <c r="I4584" s="14">
        <v>5.4375970999480003</v>
      </c>
      <c r="J4584" s="14">
        <v>9.4251683065769996</v>
      </c>
      <c r="K4584" s="14">
        <v>9.2698083894359993</v>
      </c>
      <c r="L4584" s="14">
        <v>11.237700673226</v>
      </c>
      <c r="M4584" s="14">
        <v>39.280165717244998</v>
      </c>
      <c r="N4584" s="14">
        <v>14.940445365096</v>
      </c>
      <c r="O4584" s="23">
        <v>0.41429311237700001</v>
      </c>
    </row>
    <row r="4585" spans="5:15" x14ac:dyDescent="0.3">
      <c r="E4585" s="3" t="s">
        <v>2099</v>
      </c>
      <c r="F4585" s="4"/>
      <c r="G4585" s="5">
        <v>7841</v>
      </c>
      <c r="H4585" s="27">
        <v>12.613187093483001</v>
      </c>
      <c r="I4585" s="14">
        <v>5.9686264507080002</v>
      </c>
      <c r="J4585" s="14">
        <v>8.7743910215530008</v>
      </c>
      <c r="K4585" s="14">
        <v>6.9761510011479997</v>
      </c>
      <c r="L4585" s="14">
        <v>8.1112103048080009</v>
      </c>
      <c r="M4585" s="14">
        <v>30.09820175998</v>
      </c>
      <c r="N4585" s="14">
        <v>26.654763423033</v>
      </c>
      <c r="O4585" s="23">
        <v>0.80346894528799995</v>
      </c>
    </row>
    <row r="4586" spans="5:15" x14ac:dyDescent="0.3">
      <c r="E4586" s="3" t="s">
        <v>2100</v>
      </c>
      <c r="F4586" s="4"/>
      <c r="G4586" s="5">
        <v>9237</v>
      </c>
      <c r="H4586" s="27">
        <v>14.095485547256001</v>
      </c>
      <c r="I4586" s="14">
        <v>2.3492475912090001</v>
      </c>
      <c r="J4586" s="14">
        <v>2.717332467251</v>
      </c>
      <c r="K4586" s="14">
        <v>2.3600736169749998</v>
      </c>
      <c r="L4586" s="14">
        <v>2.2734654108479999</v>
      </c>
      <c r="M4586" s="14">
        <v>13.565010284724</v>
      </c>
      <c r="N4586" s="14">
        <v>58.774493883295001</v>
      </c>
      <c r="O4586" s="23">
        <v>3.8648911984410002</v>
      </c>
    </row>
    <row r="4587" spans="5:15" x14ac:dyDescent="0.3">
      <c r="E4587" s="3" t="s">
        <v>2101</v>
      </c>
      <c r="F4587" s="4"/>
      <c r="G4587" s="5">
        <v>0</v>
      </c>
      <c r="H4587" s="30">
        <v>0</v>
      </c>
      <c r="I4587" s="16">
        <v>0</v>
      </c>
      <c r="J4587" s="16">
        <v>0</v>
      </c>
      <c r="K4587" s="16">
        <v>0</v>
      </c>
      <c r="L4587" s="16">
        <v>0</v>
      </c>
      <c r="M4587" s="16">
        <v>0</v>
      </c>
      <c r="N4587" s="16">
        <v>0</v>
      </c>
      <c r="O4587" s="24">
        <v>0</v>
      </c>
    </row>
    <row r="4588" spans="5:15" x14ac:dyDescent="0.3">
      <c r="E4588" s="3" t="s">
        <v>998</v>
      </c>
      <c r="F4588" s="4"/>
      <c r="G4588" s="5">
        <v>0</v>
      </c>
      <c r="H4588" s="30">
        <v>0</v>
      </c>
      <c r="I4588" s="16">
        <v>0</v>
      </c>
      <c r="J4588" s="16">
        <v>0</v>
      </c>
      <c r="K4588" s="16">
        <v>0</v>
      </c>
      <c r="L4588" s="16">
        <v>0</v>
      </c>
      <c r="M4588" s="16">
        <v>0</v>
      </c>
      <c r="N4588" s="16">
        <v>0</v>
      </c>
      <c r="O4588" s="24">
        <v>0</v>
      </c>
    </row>
    <row r="4589" spans="5:15" ht="25" x14ac:dyDescent="0.3">
      <c r="E4589" s="3" t="s">
        <v>2102</v>
      </c>
      <c r="F4589" s="4"/>
      <c r="G4589" s="5">
        <v>70</v>
      </c>
      <c r="H4589" s="27">
        <v>10</v>
      </c>
      <c r="I4589" s="14">
        <v>1.4285714285710001</v>
      </c>
      <c r="J4589" s="14">
        <v>4.2857142857139996</v>
      </c>
      <c r="K4589" s="14">
        <v>14.285714285714</v>
      </c>
      <c r="L4589" s="14">
        <v>11.428571428571001</v>
      </c>
      <c r="M4589" s="14">
        <v>52.857142857143003</v>
      </c>
      <c r="N4589" s="14">
        <v>5.7142857142860004</v>
      </c>
      <c r="O4589" s="24">
        <v>0</v>
      </c>
    </row>
    <row r="4590" spans="5:15" x14ac:dyDescent="0.3">
      <c r="E4590" s="3" t="s">
        <v>2103</v>
      </c>
      <c r="F4590" s="4"/>
      <c r="G4590" s="5">
        <v>54</v>
      </c>
      <c r="H4590" s="27">
        <v>14.814814814815</v>
      </c>
      <c r="I4590" s="14">
        <v>7.4074074074069998</v>
      </c>
      <c r="J4590" s="14">
        <v>7.4074074074069998</v>
      </c>
      <c r="K4590" s="14">
        <v>9.2592592592590002</v>
      </c>
      <c r="L4590" s="14">
        <v>7.4074074074069998</v>
      </c>
      <c r="M4590" s="14">
        <v>42.592592592593</v>
      </c>
      <c r="N4590" s="14">
        <v>7.4074074074069998</v>
      </c>
      <c r="O4590" s="23">
        <v>3.7037037037039999</v>
      </c>
    </row>
    <row r="4591" spans="5:15" x14ac:dyDescent="0.3">
      <c r="E4591" s="3" t="s">
        <v>2104</v>
      </c>
      <c r="F4591" s="4"/>
      <c r="G4591" s="5">
        <v>103</v>
      </c>
      <c r="H4591" s="27">
        <v>14.563106796116999</v>
      </c>
      <c r="I4591" s="14">
        <v>5.8252427184469999</v>
      </c>
      <c r="J4591" s="14">
        <v>3.8834951456310001</v>
      </c>
      <c r="K4591" s="14">
        <v>3.8834951456310001</v>
      </c>
      <c r="L4591" s="14">
        <v>11.650485436893</v>
      </c>
      <c r="M4591" s="14">
        <v>32.038834951456003</v>
      </c>
      <c r="N4591" s="14">
        <v>22.330097087378999</v>
      </c>
      <c r="O4591" s="23">
        <v>5.8252427184469999</v>
      </c>
    </row>
    <row r="4592" spans="5:15" x14ac:dyDescent="0.3">
      <c r="E4592" s="3" t="s">
        <v>2105</v>
      </c>
      <c r="F4592" s="4"/>
      <c r="G4592" s="5">
        <v>104</v>
      </c>
      <c r="H4592" s="27">
        <v>6.7307692307689999</v>
      </c>
      <c r="I4592" s="14">
        <v>0.96153846153800004</v>
      </c>
      <c r="J4592" s="14">
        <v>1.923076923077</v>
      </c>
      <c r="K4592" s="14">
        <v>2.884615384615</v>
      </c>
      <c r="L4592" s="14">
        <v>3.8461538461539999</v>
      </c>
      <c r="M4592" s="14">
        <v>12.5</v>
      </c>
      <c r="N4592" s="14">
        <v>59.615384615384997</v>
      </c>
      <c r="O4592" s="23">
        <v>11.538461538462</v>
      </c>
    </row>
    <row r="4593" spans="2:15" x14ac:dyDescent="0.3">
      <c r="E4593" s="3" t="s">
        <v>2106</v>
      </c>
      <c r="F4593" s="4"/>
      <c r="G4593" s="5">
        <v>0</v>
      </c>
      <c r="H4593" s="30">
        <v>0</v>
      </c>
      <c r="I4593" s="16">
        <v>0</v>
      </c>
      <c r="J4593" s="16">
        <v>0</v>
      </c>
      <c r="K4593" s="16">
        <v>0</v>
      </c>
      <c r="L4593" s="16">
        <v>0</v>
      </c>
      <c r="M4593" s="16">
        <v>0</v>
      </c>
      <c r="N4593" s="16">
        <v>0</v>
      </c>
      <c r="O4593" s="24">
        <v>0</v>
      </c>
    </row>
    <row r="4594" spans="2:15" x14ac:dyDescent="0.3">
      <c r="E4594" s="3" t="s">
        <v>1004</v>
      </c>
      <c r="F4594" s="4"/>
      <c r="G4594" s="5">
        <v>0</v>
      </c>
      <c r="H4594" s="30">
        <v>0</v>
      </c>
      <c r="I4594" s="16">
        <v>0</v>
      </c>
      <c r="J4594" s="16">
        <v>0</v>
      </c>
      <c r="K4594" s="16">
        <v>0</v>
      </c>
      <c r="L4594" s="16">
        <v>0</v>
      </c>
      <c r="M4594" s="16">
        <v>0</v>
      </c>
      <c r="N4594" s="16">
        <v>0</v>
      </c>
      <c r="O4594" s="24">
        <v>0</v>
      </c>
    </row>
    <row r="4595" spans="2:15" ht="25" x14ac:dyDescent="0.3">
      <c r="E4595" s="3" t="s">
        <v>2107</v>
      </c>
      <c r="F4595" s="4"/>
      <c r="G4595" s="5">
        <v>1738</v>
      </c>
      <c r="H4595" s="27">
        <v>9.6087456846950001</v>
      </c>
      <c r="I4595" s="14">
        <v>8.342922899885</v>
      </c>
      <c r="J4595" s="14">
        <v>12.715765247410999</v>
      </c>
      <c r="K4595" s="14">
        <v>10.184119677790999</v>
      </c>
      <c r="L4595" s="14">
        <v>13.233601841197</v>
      </c>
      <c r="M4595" s="14">
        <v>38.377445339471002</v>
      </c>
      <c r="N4595" s="14">
        <v>7.2497123130030001</v>
      </c>
      <c r="O4595" s="23">
        <v>0.28768699654800001</v>
      </c>
    </row>
    <row r="4596" spans="2:15" ht="25" x14ac:dyDescent="0.3">
      <c r="E4596" s="3" t="s">
        <v>2108</v>
      </c>
      <c r="F4596" s="4"/>
      <c r="G4596" s="5">
        <v>10757</v>
      </c>
      <c r="H4596" s="27">
        <v>13.526076043507</v>
      </c>
      <c r="I4596" s="14">
        <v>8.6362368690160007</v>
      </c>
      <c r="J4596" s="14">
        <v>11.620340243562</v>
      </c>
      <c r="K4596" s="14">
        <v>8.8407548573020005</v>
      </c>
      <c r="L4596" s="14">
        <v>7.799572371479</v>
      </c>
      <c r="M4596" s="14">
        <v>22.822348238356</v>
      </c>
      <c r="N4596" s="14">
        <v>26.029562145580002</v>
      </c>
      <c r="O4596" s="23">
        <v>0.72510923119799997</v>
      </c>
    </row>
    <row r="4597" spans="2:15" ht="25" x14ac:dyDescent="0.3">
      <c r="E4597" s="3" t="s">
        <v>2109</v>
      </c>
      <c r="F4597" s="4"/>
      <c r="G4597" s="5">
        <v>6750</v>
      </c>
      <c r="H4597" s="27">
        <v>16.785185185185</v>
      </c>
      <c r="I4597" s="14">
        <v>4.1777777777780001</v>
      </c>
      <c r="J4597" s="14">
        <v>4.6962962962960004</v>
      </c>
      <c r="K4597" s="14">
        <v>3.7777777777780002</v>
      </c>
      <c r="L4597" s="14">
        <v>3.5555555555559999</v>
      </c>
      <c r="M4597" s="14">
        <v>13.007407407406999</v>
      </c>
      <c r="N4597" s="14">
        <v>51.318518518518999</v>
      </c>
      <c r="O4597" s="23">
        <v>2.6814814814810002</v>
      </c>
    </row>
    <row r="4598" spans="2:15" ht="25" x14ac:dyDescent="0.3">
      <c r="E4598" s="3" t="s">
        <v>2110</v>
      </c>
      <c r="F4598" s="4"/>
      <c r="G4598" s="5">
        <v>475</v>
      </c>
      <c r="H4598" s="27">
        <v>17.473684210525999</v>
      </c>
      <c r="I4598" s="14">
        <v>5.0526315789470004</v>
      </c>
      <c r="J4598" s="14">
        <v>6.3157894736840001</v>
      </c>
      <c r="K4598" s="14">
        <v>7.3684210526319998</v>
      </c>
      <c r="L4598" s="14">
        <v>3.1578947368420001</v>
      </c>
      <c r="M4598" s="14">
        <v>18.315789473683999</v>
      </c>
      <c r="N4598" s="14">
        <v>40</v>
      </c>
      <c r="O4598" s="23">
        <v>2.3157894736840001</v>
      </c>
    </row>
    <row r="4599" spans="2:15" ht="25" x14ac:dyDescent="0.3">
      <c r="E4599" s="3" t="s">
        <v>2111</v>
      </c>
      <c r="F4599" s="4"/>
      <c r="G4599" s="5">
        <v>3028</v>
      </c>
      <c r="H4599" s="27">
        <v>7.3976221928669998</v>
      </c>
      <c r="I4599" s="14">
        <v>6.1426684280049999</v>
      </c>
      <c r="J4599" s="14">
        <v>9.8414795244390003</v>
      </c>
      <c r="K4599" s="14">
        <v>9.8084544253629993</v>
      </c>
      <c r="L4599" s="14">
        <v>14.266842800528</v>
      </c>
      <c r="M4599" s="14">
        <v>42.932628797885997</v>
      </c>
      <c r="N4599" s="14">
        <v>9.1479524438569992</v>
      </c>
      <c r="O4599" s="23">
        <v>0.46235138705399997</v>
      </c>
    </row>
    <row r="4600" spans="2:15" ht="25" x14ac:dyDescent="0.3">
      <c r="E4600" s="3" t="s">
        <v>2112</v>
      </c>
      <c r="F4600" s="4"/>
      <c r="G4600" s="5">
        <v>12634</v>
      </c>
      <c r="H4600" s="27">
        <v>11.761912300142001</v>
      </c>
      <c r="I4600" s="14">
        <v>5.390216875099</v>
      </c>
      <c r="J4600" s="14">
        <v>7.6381193604559998</v>
      </c>
      <c r="K4600" s="14">
        <v>6.4904226689879998</v>
      </c>
      <c r="L4600" s="14">
        <v>7.7805920531900004</v>
      </c>
      <c r="M4600" s="14">
        <v>29.602659490263999</v>
      </c>
      <c r="N4600" s="14">
        <v>30.132974513217999</v>
      </c>
      <c r="O4600" s="23">
        <v>1.2031027386419999</v>
      </c>
    </row>
    <row r="4601" spans="2:15" ht="25" x14ac:dyDescent="0.3">
      <c r="E4601" s="3" t="s">
        <v>2113</v>
      </c>
      <c r="F4601" s="4"/>
      <c r="G4601" s="5">
        <v>6227</v>
      </c>
      <c r="H4601" s="27">
        <v>15.737915529146999</v>
      </c>
      <c r="I4601" s="14">
        <v>2.553396499117</v>
      </c>
      <c r="J4601" s="14">
        <v>3.5008832503609999</v>
      </c>
      <c r="K4601" s="14">
        <v>2.842460253734</v>
      </c>
      <c r="L4601" s="14">
        <v>2.2161554520640001</v>
      </c>
      <c r="M4601" s="14">
        <v>14.196242171190001</v>
      </c>
      <c r="N4601" s="14">
        <v>55.211177131844998</v>
      </c>
      <c r="O4601" s="23">
        <v>3.7417697125420002</v>
      </c>
    </row>
    <row r="4602" spans="2:15" ht="25" x14ac:dyDescent="0.3">
      <c r="E4602" s="3" t="s">
        <v>2114</v>
      </c>
      <c r="F4602" s="4"/>
      <c r="G4602" s="5">
        <v>620</v>
      </c>
      <c r="H4602" s="27">
        <v>19.032258064516</v>
      </c>
      <c r="I4602" s="14">
        <v>2.7419354838709999</v>
      </c>
      <c r="J4602" s="14">
        <v>3.7096774193550002</v>
      </c>
      <c r="K4602" s="14">
        <v>3.7096774193550002</v>
      </c>
      <c r="L4602" s="14">
        <v>2.4193548387099999</v>
      </c>
      <c r="M4602" s="14">
        <v>18.387096774193999</v>
      </c>
      <c r="N4602" s="14">
        <v>46.451612903226</v>
      </c>
      <c r="O4602" s="23">
        <v>3.5483870967739999</v>
      </c>
    </row>
    <row r="4603" spans="2:15" ht="25" x14ac:dyDescent="0.3">
      <c r="E4603" s="3" t="s">
        <v>2115</v>
      </c>
      <c r="F4603" s="4"/>
      <c r="G4603" s="5">
        <v>79</v>
      </c>
      <c r="H4603" s="27">
        <v>13.924050632910999</v>
      </c>
      <c r="I4603" s="14">
        <v>2.5316455696200002</v>
      </c>
      <c r="J4603" s="14">
        <v>6.3291139240509997</v>
      </c>
      <c r="K4603" s="14">
        <v>10.126582278480999</v>
      </c>
      <c r="L4603" s="14">
        <v>15.189873417722</v>
      </c>
      <c r="M4603" s="14">
        <v>45.569620253164999</v>
      </c>
      <c r="N4603" s="14">
        <v>5.0632911392409996</v>
      </c>
      <c r="O4603" s="23">
        <v>1.2658227848100001</v>
      </c>
    </row>
    <row r="4604" spans="2:15" ht="25" x14ac:dyDescent="0.3">
      <c r="E4604" s="3" t="s">
        <v>2116</v>
      </c>
      <c r="F4604" s="4"/>
      <c r="G4604" s="5">
        <v>151</v>
      </c>
      <c r="H4604" s="27">
        <v>12.582781456954001</v>
      </c>
      <c r="I4604" s="14">
        <v>4.6357615894039998</v>
      </c>
      <c r="J4604" s="14">
        <v>4.6357615894039998</v>
      </c>
      <c r="K4604" s="14">
        <v>6.622516556291</v>
      </c>
      <c r="L4604" s="14">
        <v>5.9602649006619997</v>
      </c>
      <c r="M4604" s="14">
        <v>31.125827814569998</v>
      </c>
      <c r="N4604" s="14">
        <v>29.139072847682002</v>
      </c>
      <c r="O4604" s="23">
        <v>5.2980132450330002</v>
      </c>
    </row>
    <row r="4605" spans="2:15" ht="25" x14ac:dyDescent="0.3">
      <c r="E4605" s="3" t="s">
        <v>2117</v>
      </c>
      <c r="F4605" s="4"/>
      <c r="G4605" s="5">
        <v>62</v>
      </c>
      <c r="H4605" s="27">
        <v>6.4516129032259997</v>
      </c>
      <c r="I4605" s="16">
        <v>0</v>
      </c>
      <c r="J4605" s="14">
        <v>1.6129032258060001</v>
      </c>
      <c r="K4605" s="14">
        <v>3.2258064516129998</v>
      </c>
      <c r="L4605" s="14">
        <v>6.4516129032259997</v>
      </c>
      <c r="M4605" s="14">
        <v>17.741935483871</v>
      </c>
      <c r="N4605" s="14">
        <v>53.225806451613003</v>
      </c>
      <c r="O4605" s="23">
        <v>11.290322580645</v>
      </c>
    </row>
    <row r="4606" spans="2:15" ht="25" x14ac:dyDescent="0.3">
      <c r="E4606" s="52" t="s">
        <v>2118</v>
      </c>
      <c r="F4606" s="48"/>
      <c r="G4606" s="49">
        <v>3</v>
      </c>
      <c r="H4606" s="70">
        <v>33.333333333333002</v>
      </c>
      <c r="I4606" s="45">
        <v>33.333333333333002</v>
      </c>
      <c r="J4606" s="42">
        <v>0</v>
      </c>
      <c r="K4606" s="42">
        <v>0</v>
      </c>
      <c r="L4606" s="42">
        <v>0</v>
      </c>
      <c r="M4606" s="45">
        <v>33.333333333333002</v>
      </c>
      <c r="N4606" s="42">
        <v>0</v>
      </c>
      <c r="O4606" s="65">
        <v>0</v>
      </c>
    </row>
    <row r="4608" spans="2:15" x14ac:dyDescent="0.3">
      <c r="B4608" s="35" t="str">
        <f xml:space="preserve"> HYPERLINK("#'目次'!B73", "[67]")</f>
        <v>[67]</v>
      </c>
      <c r="C4608" s="25" t="s">
        <v>2083</v>
      </c>
    </row>
    <row r="4609" spans="3:15" x14ac:dyDescent="0.3">
      <c r="C4609" s="83" t="s">
        <v>2084</v>
      </c>
    </row>
    <row r="4611" spans="3:15" x14ac:dyDescent="0.3">
      <c r="C4611" s="25" t="s">
        <v>2124</v>
      </c>
    </row>
    <row r="4612" spans="3:15" ht="25" x14ac:dyDescent="0.3">
      <c r="E4612" s="95"/>
      <c r="F4612" s="96"/>
      <c r="G4612" s="37" t="s">
        <v>16</v>
      </c>
      <c r="H4612" s="41" t="s">
        <v>2086</v>
      </c>
      <c r="I4612" s="18" t="s">
        <v>2087</v>
      </c>
      <c r="J4612" s="18" t="s">
        <v>2088</v>
      </c>
      <c r="K4612" s="18" t="s">
        <v>2089</v>
      </c>
      <c r="L4612" s="18" t="s">
        <v>2090</v>
      </c>
      <c r="M4612" s="18" t="s">
        <v>2091</v>
      </c>
      <c r="N4612" s="18" t="s">
        <v>22</v>
      </c>
      <c r="O4612" s="34" t="s">
        <v>23</v>
      </c>
    </row>
    <row r="4613" spans="3:15" x14ac:dyDescent="0.3">
      <c r="E4613" s="97"/>
      <c r="F4613" s="98"/>
      <c r="G4613" s="40"/>
      <c r="H4613" s="36"/>
      <c r="I4613" s="19"/>
      <c r="J4613" s="19"/>
      <c r="K4613" s="19"/>
      <c r="L4613" s="19"/>
      <c r="M4613" s="19"/>
      <c r="N4613" s="19"/>
      <c r="O4613" s="39"/>
    </row>
    <row r="4614" spans="3:15" x14ac:dyDescent="0.3">
      <c r="E4614" s="54" t="s">
        <v>16</v>
      </c>
      <c r="F4614" s="50"/>
      <c r="G4614" s="38">
        <v>43967</v>
      </c>
      <c r="H4614" s="26">
        <v>13.184888666499999</v>
      </c>
      <c r="I4614" s="26">
        <v>5.6292219164370003</v>
      </c>
      <c r="J4614" s="26">
        <v>7.7535424295490003</v>
      </c>
      <c r="K4614" s="26">
        <v>6.4184502012870004</v>
      </c>
      <c r="L4614" s="26">
        <v>6.7914572292860003</v>
      </c>
      <c r="M4614" s="26">
        <v>23.940682784816001</v>
      </c>
      <c r="N4614" s="26">
        <v>34.534992153205998</v>
      </c>
      <c r="O4614" s="60">
        <v>1.746764618919</v>
      </c>
    </row>
    <row r="4615" spans="3:15" ht="25" x14ac:dyDescent="0.3">
      <c r="E4615" s="3" t="s">
        <v>2125</v>
      </c>
      <c r="F4615" s="4"/>
      <c r="G4615" s="29">
        <v>46</v>
      </c>
      <c r="H4615" s="55">
        <v>34.782608695652002</v>
      </c>
      <c r="I4615" s="22">
        <v>10.869565217390999</v>
      </c>
      <c r="J4615" s="22">
        <v>8.6956521739130004</v>
      </c>
      <c r="K4615" s="22">
        <v>2.1739130434780001</v>
      </c>
      <c r="L4615" s="22">
        <v>6.5217391304349999</v>
      </c>
      <c r="M4615" s="22">
        <v>26.086956521739001</v>
      </c>
      <c r="N4615" s="22">
        <v>10.869565217390999</v>
      </c>
      <c r="O4615" s="72">
        <v>0</v>
      </c>
    </row>
    <row r="4616" spans="3:15" x14ac:dyDescent="0.3">
      <c r="E4616" s="3" t="s">
        <v>2126</v>
      </c>
      <c r="F4616" s="4"/>
      <c r="G4616" s="5">
        <v>81</v>
      </c>
      <c r="H4616" s="27">
        <v>62.962962962962997</v>
      </c>
      <c r="I4616" s="14">
        <v>4.9382716049380004</v>
      </c>
      <c r="J4616" s="14">
        <v>3.7037037037039999</v>
      </c>
      <c r="K4616" s="14">
        <v>2.4691358024690002</v>
      </c>
      <c r="L4616" s="14">
        <v>6.1728395061730001</v>
      </c>
      <c r="M4616" s="14">
        <v>8.6419753086419995</v>
      </c>
      <c r="N4616" s="14">
        <v>11.111111111111001</v>
      </c>
      <c r="O4616" s="24">
        <v>0</v>
      </c>
    </row>
    <row r="4617" spans="3:15" x14ac:dyDescent="0.3">
      <c r="E4617" s="3" t="s">
        <v>2127</v>
      </c>
      <c r="F4617" s="4"/>
      <c r="G4617" s="5">
        <v>131</v>
      </c>
      <c r="H4617" s="27">
        <v>63.358778625954002</v>
      </c>
      <c r="I4617" s="14">
        <v>5.3435114503819996</v>
      </c>
      <c r="J4617" s="14">
        <v>1.526717557252</v>
      </c>
      <c r="K4617" s="14">
        <v>1.526717557252</v>
      </c>
      <c r="L4617" s="14">
        <v>4.5801526717560002</v>
      </c>
      <c r="M4617" s="14">
        <v>7.6335877862599997</v>
      </c>
      <c r="N4617" s="14">
        <v>16.030534351145</v>
      </c>
      <c r="O4617" s="24">
        <v>0</v>
      </c>
    </row>
    <row r="4618" spans="3:15" x14ac:dyDescent="0.3">
      <c r="E4618" s="3" t="s">
        <v>2128</v>
      </c>
      <c r="F4618" s="4"/>
      <c r="G4618" s="5">
        <v>127</v>
      </c>
      <c r="H4618" s="27">
        <v>37.795275590551</v>
      </c>
      <c r="I4618" s="14">
        <v>2.3622047244090001</v>
      </c>
      <c r="J4618" s="14">
        <v>3.1496062992130001</v>
      </c>
      <c r="K4618" s="14">
        <v>0.78740157480299999</v>
      </c>
      <c r="L4618" s="14">
        <v>1.574803149606</v>
      </c>
      <c r="M4618" s="14">
        <v>3.9370078740159999</v>
      </c>
      <c r="N4618" s="14">
        <v>47.244094488188999</v>
      </c>
      <c r="O4618" s="23">
        <v>3.1496062992130001</v>
      </c>
    </row>
    <row r="4619" spans="3:15" x14ac:dyDescent="0.3">
      <c r="E4619" s="3" t="s">
        <v>2129</v>
      </c>
      <c r="F4619" s="4"/>
      <c r="G4619" s="5">
        <v>0</v>
      </c>
      <c r="H4619" s="30">
        <v>0</v>
      </c>
      <c r="I4619" s="16">
        <v>0</v>
      </c>
      <c r="J4619" s="16">
        <v>0</v>
      </c>
      <c r="K4619" s="16">
        <v>0</v>
      </c>
      <c r="L4619" s="16">
        <v>0</v>
      </c>
      <c r="M4619" s="16">
        <v>0</v>
      </c>
      <c r="N4619" s="16">
        <v>0</v>
      </c>
      <c r="O4619" s="24">
        <v>0</v>
      </c>
    </row>
    <row r="4620" spans="3:15" x14ac:dyDescent="0.3">
      <c r="E4620" s="3" t="s">
        <v>1013</v>
      </c>
      <c r="F4620" s="4"/>
      <c r="G4620" s="5">
        <v>0</v>
      </c>
      <c r="H4620" s="30">
        <v>0</v>
      </c>
      <c r="I4620" s="16">
        <v>0</v>
      </c>
      <c r="J4620" s="16">
        <v>0</v>
      </c>
      <c r="K4620" s="16">
        <v>0</v>
      </c>
      <c r="L4620" s="16">
        <v>0</v>
      </c>
      <c r="M4620" s="16">
        <v>0</v>
      </c>
      <c r="N4620" s="16">
        <v>0</v>
      </c>
      <c r="O4620" s="24">
        <v>0</v>
      </c>
    </row>
    <row r="4621" spans="3:15" ht="25" x14ac:dyDescent="0.3">
      <c r="E4621" s="3" t="s">
        <v>2130</v>
      </c>
      <c r="F4621" s="4"/>
      <c r="G4621" s="5">
        <v>359</v>
      </c>
      <c r="H4621" s="27">
        <v>30.362116991642999</v>
      </c>
      <c r="I4621" s="14">
        <v>13.927576601670999</v>
      </c>
      <c r="J4621" s="14">
        <v>15.320334261837999</v>
      </c>
      <c r="K4621" s="14">
        <v>8.9136490250700007</v>
      </c>
      <c r="L4621" s="14">
        <v>9.1922005571029999</v>
      </c>
      <c r="M4621" s="14">
        <v>15.877437325904999</v>
      </c>
      <c r="N4621" s="14">
        <v>6.4066852367690004</v>
      </c>
      <c r="O4621" s="24">
        <v>0</v>
      </c>
    </row>
    <row r="4622" spans="3:15" x14ac:dyDescent="0.3">
      <c r="E4622" s="3" t="s">
        <v>2131</v>
      </c>
      <c r="F4622" s="4"/>
      <c r="G4622" s="5">
        <v>494</v>
      </c>
      <c r="H4622" s="27">
        <v>37.044534412955002</v>
      </c>
      <c r="I4622" s="14">
        <v>9.7165991902830005</v>
      </c>
      <c r="J4622" s="14">
        <v>14.372469635628001</v>
      </c>
      <c r="K4622" s="14">
        <v>8.2995951416999993</v>
      </c>
      <c r="L4622" s="14">
        <v>6.2753036437249996</v>
      </c>
      <c r="M4622" s="14">
        <v>12.753036437246999</v>
      </c>
      <c r="N4622" s="14">
        <v>11.133603238866</v>
      </c>
      <c r="O4622" s="23">
        <v>0.40485829959500003</v>
      </c>
    </row>
    <row r="4623" spans="3:15" x14ac:dyDescent="0.3">
      <c r="E4623" s="3" t="s">
        <v>2132</v>
      </c>
      <c r="F4623" s="4"/>
      <c r="G4623" s="5">
        <v>973</v>
      </c>
      <c r="H4623" s="27">
        <v>37.821171634121001</v>
      </c>
      <c r="I4623" s="14">
        <v>11.20246659815</v>
      </c>
      <c r="J4623" s="14">
        <v>10.996916752312</v>
      </c>
      <c r="K4623" s="14">
        <v>5.2415210688589999</v>
      </c>
      <c r="L4623" s="14">
        <v>5.1387461459399999</v>
      </c>
      <c r="M4623" s="14">
        <v>9.5580678314489997</v>
      </c>
      <c r="N4623" s="14">
        <v>19.938335046249001</v>
      </c>
      <c r="O4623" s="23">
        <v>0.10277492291900001</v>
      </c>
    </row>
    <row r="4624" spans="3:15" x14ac:dyDescent="0.3">
      <c r="E4624" s="3" t="s">
        <v>2133</v>
      </c>
      <c r="F4624" s="4"/>
      <c r="G4624" s="5">
        <v>904</v>
      </c>
      <c r="H4624" s="27">
        <v>32.300884955751997</v>
      </c>
      <c r="I4624" s="14">
        <v>3.982300884956</v>
      </c>
      <c r="J4624" s="14">
        <v>3.4292035398229999</v>
      </c>
      <c r="K4624" s="14">
        <v>2.212389380531</v>
      </c>
      <c r="L4624" s="14">
        <v>2.1017699115039998</v>
      </c>
      <c r="M4624" s="14">
        <v>5.1991150442479999</v>
      </c>
      <c r="N4624" s="14">
        <v>48.230088495575004</v>
      </c>
      <c r="O4624" s="23">
        <v>2.5442477876109999</v>
      </c>
    </row>
    <row r="4625" spans="5:15" x14ac:dyDescent="0.3">
      <c r="E4625" s="3" t="s">
        <v>2134</v>
      </c>
      <c r="F4625" s="4"/>
      <c r="G4625" s="5">
        <v>0</v>
      </c>
      <c r="H4625" s="30">
        <v>0</v>
      </c>
      <c r="I4625" s="16">
        <v>0</v>
      </c>
      <c r="J4625" s="16">
        <v>0</v>
      </c>
      <c r="K4625" s="16">
        <v>0</v>
      </c>
      <c r="L4625" s="16">
        <v>0</v>
      </c>
      <c r="M4625" s="16">
        <v>0</v>
      </c>
      <c r="N4625" s="16">
        <v>0</v>
      </c>
      <c r="O4625" s="24">
        <v>0</v>
      </c>
    </row>
    <row r="4626" spans="5:15" x14ac:dyDescent="0.3">
      <c r="E4626" s="3" t="s">
        <v>1019</v>
      </c>
      <c r="F4626" s="4"/>
      <c r="G4626" s="5">
        <v>0</v>
      </c>
      <c r="H4626" s="30">
        <v>0</v>
      </c>
      <c r="I4626" s="16">
        <v>0</v>
      </c>
      <c r="J4626" s="16">
        <v>0</v>
      </c>
      <c r="K4626" s="16">
        <v>0</v>
      </c>
      <c r="L4626" s="16">
        <v>0</v>
      </c>
      <c r="M4626" s="16">
        <v>0</v>
      </c>
      <c r="N4626" s="16">
        <v>0</v>
      </c>
      <c r="O4626" s="24">
        <v>0</v>
      </c>
    </row>
    <row r="4627" spans="5:15" ht="25" x14ac:dyDescent="0.3">
      <c r="E4627" s="3" t="s">
        <v>2135</v>
      </c>
      <c r="F4627" s="4"/>
      <c r="G4627" s="5">
        <v>814</v>
      </c>
      <c r="H4627" s="27">
        <v>12.407862407862</v>
      </c>
      <c r="I4627" s="14">
        <v>12.285012285012</v>
      </c>
      <c r="J4627" s="14">
        <v>13.636363636364001</v>
      </c>
      <c r="K4627" s="14">
        <v>10.19656019656</v>
      </c>
      <c r="L4627" s="14">
        <v>15.233415233415</v>
      </c>
      <c r="M4627" s="14">
        <v>30.34398034398</v>
      </c>
      <c r="N4627" s="14">
        <v>5.7739557739559997</v>
      </c>
      <c r="O4627" s="23">
        <v>0.12285012284999999</v>
      </c>
    </row>
    <row r="4628" spans="5:15" x14ac:dyDescent="0.3">
      <c r="E4628" s="3" t="s">
        <v>2136</v>
      </c>
      <c r="F4628" s="4"/>
      <c r="G4628" s="5">
        <v>1430</v>
      </c>
      <c r="H4628" s="27">
        <v>14.475524475524001</v>
      </c>
      <c r="I4628" s="14">
        <v>11.258741258741001</v>
      </c>
      <c r="J4628" s="14">
        <v>14.895104895105</v>
      </c>
      <c r="K4628" s="14">
        <v>11.678321678322</v>
      </c>
      <c r="L4628" s="14">
        <v>11.608391608391999</v>
      </c>
      <c r="M4628" s="14">
        <v>24.335664335663999</v>
      </c>
      <c r="N4628" s="14">
        <v>11.328671328671</v>
      </c>
      <c r="O4628" s="23">
        <v>0.41958041957999997</v>
      </c>
    </row>
    <row r="4629" spans="5:15" x14ac:dyDescent="0.3">
      <c r="E4629" s="3" t="s">
        <v>2137</v>
      </c>
      <c r="F4629" s="4"/>
      <c r="G4629" s="5">
        <v>2460</v>
      </c>
      <c r="H4629" s="27">
        <v>16.910569105691</v>
      </c>
      <c r="I4629" s="14">
        <v>9.0243902439019994</v>
      </c>
      <c r="J4629" s="14">
        <v>14.593495934959</v>
      </c>
      <c r="K4629" s="14">
        <v>9.2276422764229995</v>
      </c>
      <c r="L4629" s="14">
        <v>8.6585365853660008</v>
      </c>
      <c r="M4629" s="14">
        <v>20.609756097561</v>
      </c>
      <c r="N4629" s="14">
        <v>20.447154471545002</v>
      </c>
      <c r="O4629" s="23">
        <v>0.52845528455299995</v>
      </c>
    </row>
    <row r="4630" spans="5:15" x14ac:dyDescent="0.3">
      <c r="E4630" s="3" t="s">
        <v>2138</v>
      </c>
      <c r="F4630" s="4"/>
      <c r="G4630" s="5">
        <v>2775</v>
      </c>
      <c r="H4630" s="27">
        <v>19.099099099099</v>
      </c>
      <c r="I4630" s="14">
        <v>4.3603603603599996</v>
      </c>
      <c r="J4630" s="14">
        <v>5.2252252252250004</v>
      </c>
      <c r="K4630" s="14">
        <v>3.2072072072069999</v>
      </c>
      <c r="L4630" s="14">
        <v>3.459459459459</v>
      </c>
      <c r="M4630" s="14">
        <v>11.063063063063</v>
      </c>
      <c r="N4630" s="14">
        <v>51.639639639640002</v>
      </c>
      <c r="O4630" s="23">
        <v>1.945945945946</v>
      </c>
    </row>
    <row r="4631" spans="5:15" x14ac:dyDescent="0.3">
      <c r="E4631" s="3" t="s">
        <v>2139</v>
      </c>
      <c r="F4631" s="4"/>
      <c r="G4631" s="5">
        <v>0</v>
      </c>
      <c r="H4631" s="30">
        <v>0</v>
      </c>
      <c r="I4631" s="16">
        <v>0</v>
      </c>
      <c r="J4631" s="16">
        <v>0</v>
      </c>
      <c r="K4631" s="16">
        <v>0</v>
      </c>
      <c r="L4631" s="16">
        <v>0</v>
      </c>
      <c r="M4631" s="16">
        <v>0</v>
      </c>
      <c r="N4631" s="16">
        <v>0</v>
      </c>
      <c r="O4631" s="24">
        <v>0</v>
      </c>
    </row>
    <row r="4632" spans="5:15" x14ac:dyDescent="0.3">
      <c r="E4632" s="3" t="s">
        <v>1025</v>
      </c>
      <c r="F4632" s="4"/>
      <c r="G4632" s="5">
        <v>0</v>
      </c>
      <c r="H4632" s="30">
        <v>0</v>
      </c>
      <c r="I4632" s="16">
        <v>0</v>
      </c>
      <c r="J4632" s="16">
        <v>0</v>
      </c>
      <c r="K4632" s="16">
        <v>0</v>
      </c>
      <c r="L4632" s="16">
        <v>0</v>
      </c>
      <c r="M4632" s="16">
        <v>0</v>
      </c>
      <c r="N4632" s="16">
        <v>0</v>
      </c>
      <c r="O4632" s="24">
        <v>0</v>
      </c>
    </row>
    <row r="4633" spans="5:15" ht="25" x14ac:dyDescent="0.3">
      <c r="E4633" s="3" t="s">
        <v>2140</v>
      </c>
      <c r="F4633" s="4"/>
      <c r="G4633" s="5">
        <v>1165</v>
      </c>
      <c r="H4633" s="27">
        <v>5.2360515021460001</v>
      </c>
      <c r="I4633" s="14">
        <v>5.836909871245</v>
      </c>
      <c r="J4633" s="14">
        <v>10.901287553648</v>
      </c>
      <c r="K4633" s="14">
        <v>11.072961373390999</v>
      </c>
      <c r="L4633" s="14">
        <v>13.733905579399</v>
      </c>
      <c r="M4633" s="14">
        <v>48.154506437767999</v>
      </c>
      <c r="N4633" s="14">
        <v>4.7210300429179997</v>
      </c>
      <c r="O4633" s="23">
        <v>0.34334763948500002</v>
      </c>
    </row>
    <row r="4634" spans="5:15" x14ac:dyDescent="0.3">
      <c r="E4634" s="3" t="s">
        <v>2141</v>
      </c>
      <c r="F4634" s="4"/>
      <c r="G4634" s="5">
        <v>2121</v>
      </c>
      <c r="H4634" s="27">
        <v>7.4021687883069998</v>
      </c>
      <c r="I4634" s="14">
        <v>7.6850542197080003</v>
      </c>
      <c r="J4634" s="14">
        <v>11.975483262612</v>
      </c>
      <c r="K4634" s="14">
        <v>10.985384252711</v>
      </c>
      <c r="L4634" s="14">
        <v>11.881188118812</v>
      </c>
      <c r="M4634" s="14">
        <v>37.057991513437003</v>
      </c>
      <c r="N4634" s="14">
        <v>12.918434700613</v>
      </c>
      <c r="O4634" s="23">
        <v>9.4295143799999995E-2</v>
      </c>
    </row>
    <row r="4635" spans="5:15" x14ac:dyDescent="0.3">
      <c r="E4635" s="3" t="s">
        <v>2142</v>
      </c>
      <c r="F4635" s="4"/>
      <c r="G4635" s="5">
        <v>3979</v>
      </c>
      <c r="H4635" s="27">
        <v>10.480020105554001</v>
      </c>
      <c r="I4635" s="14">
        <v>7.7406383513449999</v>
      </c>
      <c r="J4635" s="14">
        <v>11.259110329227999</v>
      </c>
      <c r="K4635" s="14">
        <v>8.0673536064340006</v>
      </c>
      <c r="L4635" s="14">
        <v>8.7961799447099995</v>
      </c>
      <c r="M4635" s="14">
        <v>29.731088213119001</v>
      </c>
      <c r="N4635" s="14">
        <v>23.372706710229</v>
      </c>
      <c r="O4635" s="23">
        <v>0.55290273938199996</v>
      </c>
    </row>
    <row r="4636" spans="5:15" x14ac:dyDescent="0.3">
      <c r="E4636" s="3" t="s">
        <v>2143</v>
      </c>
      <c r="F4636" s="4"/>
      <c r="G4636" s="5">
        <v>5395</v>
      </c>
      <c r="H4636" s="27">
        <v>13.938832252085</v>
      </c>
      <c r="I4636" s="14">
        <v>3.336422613531</v>
      </c>
      <c r="J4636" s="14">
        <v>3.9481000926780001</v>
      </c>
      <c r="K4636" s="14">
        <v>3.2808155699719999</v>
      </c>
      <c r="L4636" s="14">
        <v>2.5208526413349999</v>
      </c>
      <c r="M4636" s="14">
        <v>13.809082483780999</v>
      </c>
      <c r="N4636" s="14">
        <v>56.923076923076998</v>
      </c>
      <c r="O4636" s="23">
        <v>2.24281742354</v>
      </c>
    </row>
    <row r="4637" spans="5:15" x14ac:dyDescent="0.3">
      <c r="E4637" s="3" t="s">
        <v>2144</v>
      </c>
      <c r="F4637" s="4"/>
      <c r="G4637" s="5">
        <v>0</v>
      </c>
      <c r="H4637" s="30">
        <v>0</v>
      </c>
      <c r="I4637" s="16">
        <v>0</v>
      </c>
      <c r="J4637" s="16">
        <v>0</v>
      </c>
      <c r="K4637" s="16">
        <v>0</v>
      </c>
      <c r="L4637" s="16">
        <v>0</v>
      </c>
      <c r="M4637" s="16">
        <v>0</v>
      </c>
      <c r="N4637" s="16">
        <v>0</v>
      </c>
      <c r="O4637" s="24">
        <v>0</v>
      </c>
    </row>
    <row r="4638" spans="5:15" x14ac:dyDescent="0.3">
      <c r="E4638" s="3" t="s">
        <v>1031</v>
      </c>
      <c r="F4638" s="4"/>
      <c r="G4638" s="5">
        <v>0</v>
      </c>
      <c r="H4638" s="30">
        <v>0</v>
      </c>
      <c r="I4638" s="16">
        <v>0</v>
      </c>
      <c r="J4638" s="16">
        <v>0</v>
      </c>
      <c r="K4638" s="16">
        <v>0</v>
      </c>
      <c r="L4638" s="16">
        <v>0</v>
      </c>
      <c r="M4638" s="16">
        <v>0</v>
      </c>
      <c r="N4638" s="16">
        <v>0</v>
      </c>
      <c r="O4638" s="24">
        <v>0</v>
      </c>
    </row>
    <row r="4639" spans="5:15" ht="25" x14ac:dyDescent="0.3">
      <c r="E4639" s="3" t="s">
        <v>2145</v>
      </c>
      <c r="F4639" s="4"/>
      <c r="G4639" s="5">
        <v>1038</v>
      </c>
      <c r="H4639" s="27">
        <v>3.564547206166</v>
      </c>
      <c r="I4639" s="14">
        <v>4.3352601156070003</v>
      </c>
      <c r="J4639" s="14">
        <v>8.1888246628129995</v>
      </c>
      <c r="K4639" s="14">
        <v>10.019267822735999</v>
      </c>
      <c r="L4639" s="14">
        <v>11.657032755298999</v>
      </c>
      <c r="M4639" s="14">
        <v>56.936416184971002</v>
      </c>
      <c r="N4639" s="14">
        <v>4.5279383429670004</v>
      </c>
      <c r="O4639" s="23">
        <v>0.77071290944100002</v>
      </c>
    </row>
    <row r="4640" spans="5:15" x14ac:dyDescent="0.3">
      <c r="E4640" s="3" t="s">
        <v>2146</v>
      </c>
      <c r="F4640" s="4"/>
      <c r="G4640" s="5">
        <v>2063</v>
      </c>
      <c r="H4640" s="27">
        <v>6.0106640814350003</v>
      </c>
      <c r="I4640" s="14">
        <v>6.0106640814350003</v>
      </c>
      <c r="J4640" s="14">
        <v>10.421715947649</v>
      </c>
      <c r="K4640" s="14">
        <v>10.130877363063</v>
      </c>
      <c r="L4640" s="14">
        <v>12.021328162870001</v>
      </c>
      <c r="M4640" s="14">
        <v>41.541444498303001</v>
      </c>
      <c r="N4640" s="14">
        <v>13.330101793504999</v>
      </c>
      <c r="O4640" s="23">
        <v>0.53320407173999995</v>
      </c>
    </row>
    <row r="4641" spans="5:15" x14ac:dyDescent="0.3">
      <c r="E4641" s="3" t="s">
        <v>2147</v>
      </c>
      <c r="F4641" s="4"/>
      <c r="G4641" s="5">
        <v>4254</v>
      </c>
      <c r="H4641" s="27">
        <v>9.1678420310300002</v>
      </c>
      <c r="I4641" s="14">
        <v>6.7936060178659998</v>
      </c>
      <c r="J4641" s="14">
        <v>9.6144804889519992</v>
      </c>
      <c r="K4641" s="14">
        <v>9.3088857545840007</v>
      </c>
      <c r="L4641" s="14">
        <v>9.4264221908790002</v>
      </c>
      <c r="M4641" s="14">
        <v>33.239304184296998</v>
      </c>
      <c r="N4641" s="14">
        <v>21.932299012693999</v>
      </c>
      <c r="O4641" s="23">
        <v>0.517160319699</v>
      </c>
    </row>
    <row r="4642" spans="5:15" x14ac:dyDescent="0.3">
      <c r="E4642" s="3" t="s">
        <v>2148</v>
      </c>
      <c r="F4642" s="4"/>
      <c r="G4642" s="5">
        <v>5910</v>
      </c>
      <c r="H4642" s="27">
        <v>12.622673434856001</v>
      </c>
      <c r="I4642" s="14">
        <v>2.7411167512689998</v>
      </c>
      <c r="J4642" s="14">
        <v>3.1133671742810001</v>
      </c>
      <c r="K4642" s="14">
        <v>3.045685279188</v>
      </c>
      <c r="L4642" s="14">
        <v>2.9272419627750002</v>
      </c>
      <c r="M4642" s="14">
        <v>15.583756345177999</v>
      </c>
      <c r="N4642" s="14">
        <v>57.055837563452002</v>
      </c>
      <c r="O4642" s="23">
        <v>2.9103214890019999</v>
      </c>
    </row>
    <row r="4643" spans="5:15" x14ac:dyDescent="0.3">
      <c r="E4643" s="3" t="s">
        <v>2149</v>
      </c>
      <c r="F4643" s="4"/>
      <c r="G4643" s="5">
        <v>0</v>
      </c>
      <c r="H4643" s="30">
        <v>0</v>
      </c>
      <c r="I4643" s="16">
        <v>0</v>
      </c>
      <c r="J4643" s="16">
        <v>0</v>
      </c>
      <c r="K4643" s="16">
        <v>0</v>
      </c>
      <c r="L4643" s="16">
        <v>0</v>
      </c>
      <c r="M4643" s="16">
        <v>0</v>
      </c>
      <c r="N4643" s="16">
        <v>0</v>
      </c>
      <c r="O4643" s="24">
        <v>0</v>
      </c>
    </row>
    <row r="4644" spans="5:15" x14ac:dyDescent="0.3">
      <c r="E4644" s="3" t="s">
        <v>1037</v>
      </c>
      <c r="F4644" s="4"/>
      <c r="G4644" s="5">
        <v>0</v>
      </c>
      <c r="H4644" s="30">
        <v>0</v>
      </c>
      <c r="I4644" s="16">
        <v>0</v>
      </c>
      <c r="J4644" s="16">
        <v>0</v>
      </c>
      <c r="K4644" s="16">
        <v>0</v>
      </c>
      <c r="L4644" s="16">
        <v>0</v>
      </c>
      <c r="M4644" s="16">
        <v>0</v>
      </c>
      <c r="N4644" s="16">
        <v>0</v>
      </c>
      <c r="O4644" s="24">
        <v>0</v>
      </c>
    </row>
    <row r="4645" spans="5:15" ht="25" x14ac:dyDescent="0.3">
      <c r="E4645" s="3" t="s">
        <v>2150</v>
      </c>
      <c r="F4645" s="4"/>
      <c r="G4645" s="5">
        <v>281</v>
      </c>
      <c r="H4645" s="27">
        <v>2.4911032028469999</v>
      </c>
      <c r="I4645" s="14">
        <v>3.2028469750889998</v>
      </c>
      <c r="J4645" s="14">
        <v>6.4056939501779997</v>
      </c>
      <c r="K4645" s="14">
        <v>7.1174377224200001</v>
      </c>
      <c r="L4645" s="14">
        <v>14.946619217082</v>
      </c>
      <c r="M4645" s="14">
        <v>61.565836298931998</v>
      </c>
      <c r="N4645" s="14">
        <v>3.2028469750889998</v>
      </c>
      <c r="O4645" s="23">
        <v>1.0676156583630001</v>
      </c>
    </row>
    <row r="4646" spans="5:15" x14ac:dyDescent="0.3">
      <c r="E4646" s="3" t="s">
        <v>2151</v>
      </c>
      <c r="F4646" s="4"/>
      <c r="G4646" s="5">
        <v>593</v>
      </c>
      <c r="H4646" s="27">
        <v>5.5649241146710002</v>
      </c>
      <c r="I4646" s="14">
        <v>6.9139966273190003</v>
      </c>
      <c r="J4646" s="14">
        <v>9.6121416526139996</v>
      </c>
      <c r="K4646" s="14">
        <v>8.6003372681279995</v>
      </c>
      <c r="L4646" s="14">
        <v>9.7807757166950005</v>
      </c>
      <c r="M4646" s="14">
        <v>45.193929173693</v>
      </c>
      <c r="N4646" s="14">
        <v>13.827993254637001</v>
      </c>
      <c r="O4646" s="23">
        <v>0.50590219224300004</v>
      </c>
    </row>
    <row r="4647" spans="5:15" x14ac:dyDescent="0.3">
      <c r="E4647" s="3" t="s">
        <v>2152</v>
      </c>
      <c r="F4647" s="4"/>
      <c r="G4647" s="5">
        <v>1581</v>
      </c>
      <c r="H4647" s="27">
        <v>9.6141682479440007</v>
      </c>
      <c r="I4647" s="14">
        <v>5.8823529411760003</v>
      </c>
      <c r="J4647" s="14">
        <v>8.8551549652119999</v>
      </c>
      <c r="K4647" s="14">
        <v>8.9184060721060003</v>
      </c>
      <c r="L4647" s="14">
        <v>7.906388361796</v>
      </c>
      <c r="M4647" s="14">
        <v>31.246046805818999</v>
      </c>
      <c r="N4647" s="14">
        <v>26.628716002529998</v>
      </c>
      <c r="O4647" s="23">
        <v>0.94876660341600005</v>
      </c>
    </row>
    <row r="4648" spans="5:15" x14ac:dyDescent="0.3">
      <c r="E4648" s="3" t="s">
        <v>2153</v>
      </c>
      <c r="F4648" s="4"/>
      <c r="G4648" s="5">
        <v>2840</v>
      </c>
      <c r="H4648" s="27">
        <v>11.12676056338</v>
      </c>
      <c r="I4648" s="14">
        <v>2.3943661971829999</v>
      </c>
      <c r="J4648" s="14">
        <v>2.2887323943659998</v>
      </c>
      <c r="K4648" s="14">
        <v>2.0422535211269999</v>
      </c>
      <c r="L4648" s="14">
        <v>2.359154929577</v>
      </c>
      <c r="M4648" s="14">
        <v>14.260563380282001</v>
      </c>
      <c r="N4648" s="14">
        <v>60.246478873238999</v>
      </c>
      <c r="O4648" s="23">
        <v>5.2816901408449999</v>
      </c>
    </row>
    <row r="4649" spans="5:15" x14ac:dyDescent="0.3">
      <c r="E4649" s="3" t="s">
        <v>2154</v>
      </c>
      <c r="F4649" s="4"/>
      <c r="G4649" s="5">
        <v>0</v>
      </c>
      <c r="H4649" s="30">
        <v>0</v>
      </c>
      <c r="I4649" s="16">
        <v>0</v>
      </c>
      <c r="J4649" s="16">
        <v>0</v>
      </c>
      <c r="K4649" s="16">
        <v>0</v>
      </c>
      <c r="L4649" s="16">
        <v>0</v>
      </c>
      <c r="M4649" s="16">
        <v>0</v>
      </c>
      <c r="N4649" s="16">
        <v>0</v>
      </c>
      <c r="O4649" s="24">
        <v>0</v>
      </c>
    </row>
    <row r="4650" spans="5:15" x14ac:dyDescent="0.3">
      <c r="E4650" s="3" t="s">
        <v>1043</v>
      </c>
      <c r="F4650" s="4"/>
      <c r="G4650" s="5">
        <v>0</v>
      </c>
      <c r="H4650" s="30">
        <v>0</v>
      </c>
      <c r="I4650" s="16">
        <v>0</v>
      </c>
      <c r="J4650" s="16">
        <v>0</v>
      </c>
      <c r="K4650" s="16">
        <v>0</v>
      </c>
      <c r="L4650" s="16">
        <v>0</v>
      </c>
      <c r="M4650" s="16">
        <v>0</v>
      </c>
      <c r="N4650" s="16">
        <v>0</v>
      </c>
      <c r="O4650" s="24">
        <v>0</v>
      </c>
    </row>
    <row r="4651" spans="5:15" ht="25" x14ac:dyDescent="0.3">
      <c r="E4651" s="3" t="s">
        <v>2155</v>
      </c>
      <c r="F4651" s="4"/>
      <c r="G4651" s="5">
        <v>67</v>
      </c>
      <c r="H4651" s="27">
        <v>1.492537313433</v>
      </c>
      <c r="I4651" s="14">
        <v>4.477611940299</v>
      </c>
      <c r="J4651" s="14">
        <v>7.4626865671639999</v>
      </c>
      <c r="K4651" s="14">
        <v>2.985074626866</v>
      </c>
      <c r="L4651" s="14">
        <v>14.925373134328</v>
      </c>
      <c r="M4651" s="14">
        <v>61.194029850745999</v>
      </c>
      <c r="N4651" s="14">
        <v>4.477611940299</v>
      </c>
      <c r="O4651" s="23">
        <v>2.985074626866</v>
      </c>
    </row>
    <row r="4652" spans="5:15" x14ac:dyDescent="0.3">
      <c r="E4652" s="3" t="s">
        <v>2156</v>
      </c>
      <c r="F4652" s="4"/>
      <c r="G4652" s="5">
        <v>194</v>
      </c>
      <c r="H4652" s="27">
        <v>5.6701030927840002</v>
      </c>
      <c r="I4652" s="14">
        <v>3.6082474226799999</v>
      </c>
      <c r="J4652" s="14">
        <v>4.1237113402060004</v>
      </c>
      <c r="K4652" s="14">
        <v>12.886597938144</v>
      </c>
      <c r="L4652" s="14">
        <v>11.855670103093001</v>
      </c>
      <c r="M4652" s="14">
        <v>43.814432989690999</v>
      </c>
      <c r="N4652" s="14">
        <v>16.494845360825</v>
      </c>
      <c r="O4652" s="23">
        <v>1.5463917525769999</v>
      </c>
    </row>
    <row r="4653" spans="5:15" x14ac:dyDescent="0.3">
      <c r="E4653" s="3" t="s">
        <v>2157</v>
      </c>
      <c r="F4653" s="4"/>
      <c r="G4653" s="5">
        <v>502</v>
      </c>
      <c r="H4653" s="27">
        <v>7.569721115538</v>
      </c>
      <c r="I4653" s="14">
        <v>5.7768924302790001</v>
      </c>
      <c r="J4653" s="14">
        <v>6.972111553785</v>
      </c>
      <c r="K4653" s="14">
        <v>4.9800796812749999</v>
      </c>
      <c r="L4653" s="14">
        <v>8.5657370517930005</v>
      </c>
      <c r="M4653" s="14">
        <v>28.087649402389999</v>
      </c>
      <c r="N4653" s="14">
        <v>35.458167330677</v>
      </c>
      <c r="O4653" s="23">
        <v>2.5896414342630001</v>
      </c>
    </row>
    <row r="4654" spans="5:15" x14ac:dyDescent="0.3">
      <c r="E4654" s="3" t="s">
        <v>2158</v>
      </c>
      <c r="F4654" s="4"/>
      <c r="G4654" s="5">
        <v>1040</v>
      </c>
      <c r="H4654" s="27">
        <v>10.673076923077</v>
      </c>
      <c r="I4654" s="14">
        <v>1.057692307692</v>
      </c>
      <c r="J4654" s="14">
        <v>1.923076923077</v>
      </c>
      <c r="K4654" s="14">
        <v>1.826923076923</v>
      </c>
      <c r="L4654" s="14">
        <v>1.3461538461539999</v>
      </c>
      <c r="M4654" s="14">
        <v>9.5192307692309992</v>
      </c>
      <c r="N4654" s="14">
        <v>65.384615384615003</v>
      </c>
      <c r="O4654" s="23">
        <v>8.2692307692309992</v>
      </c>
    </row>
    <row r="4655" spans="5:15" x14ac:dyDescent="0.3">
      <c r="E4655" s="3" t="s">
        <v>2159</v>
      </c>
      <c r="F4655" s="4"/>
      <c r="G4655" s="5">
        <v>0</v>
      </c>
      <c r="H4655" s="30">
        <v>0</v>
      </c>
      <c r="I4655" s="16">
        <v>0</v>
      </c>
      <c r="J4655" s="16">
        <v>0</v>
      </c>
      <c r="K4655" s="16">
        <v>0</v>
      </c>
      <c r="L4655" s="16">
        <v>0</v>
      </c>
      <c r="M4655" s="16">
        <v>0</v>
      </c>
      <c r="N4655" s="16">
        <v>0</v>
      </c>
      <c r="O4655" s="24">
        <v>0</v>
      </c>
    </row>
    <row r="4656" spans="5:15" x14ac:dyDescent="0.3">
      <c r="E4656" s="3" t="s">
        <v>1049</v>
      </c>
      <c r="F4656" s="4"/>
      <c r="G4656" s="5">
        <v>0</v>
      </c>
      <c r="H4656" s="30">
        <v>0</v>
      </c>
      <c r="I4656" s="16">
        <v>0</v>
      </c>
      <c r="J4656" s="16">
        <v>0</v>
      </c>
      <c r="K4656" s="16">
        <v>0</v>
      </c>
      <c r="L4656" s="16">
        <v>0</v>
      </c>
      <c r="M4656" s="16">
        <v>0</v>
      </c>
      <c r="N4656" s="16">
        <v>0</v>
      </c>
      <c r="O4656" s="24">
        <v>0</v>
      </c>
    </row>
    <row r="4657" spans="5:15" ht="25" x14ac:dyDescent="0.3">
      <c r="E4657" s="3" t="s">
        <v>2160</v>
      </c>
      <c r="F4657" s="4"/>
      <c r="G4657" s="5">
        <v>12</v>
      </c>
      <c r="H4657" s="27">
        <v>16.666666666666998</v>
      </c>
      <c r="I4657" s="16">
        <v>0</v>
      </c>
      <c r="J4657" s="14">
        <v>8.333333333333</v>
      </c>
      <c r="K4657" s="14">
        <v>8.333333333333</v>
      </c>
      <c r="L4657" s="14">
        <v>25</v>
      </c>
      <c r="M4657" s="14">
        <v>33.333333333333002</v>
      </c>
      <c r="N4657" s="14">
        <v>8.333333333333</v>
      </c>
      <c r="O4657" s="24">
        <v>0</v>
      </c>
    </row>
    <row r="4658" spans="5:15" x14ac:dyDescent="0.3">
      <c r="E4658" s="3" t="s">
        <v>2161</v>
      </c>
      <c r="F4658" s="4"/>
      <c r="G4658" s="5">
        <v>31</v>
      </c>
      <c r="H4658" s="27">
        <v>16.129032258064999</v>
      </c>
      <c r="I4658" s="14">
        <v>3.2258064516129998</v>
      </c>
      <c r="J4658" s="14">
        <v>6.4516129032259997</v>
      </c>
      <c r="K4658" s="14">
        <v>6.4516129032259997</v>
      </c>
      <c r="L4658" s="14">
        <v>6.4516129032259997</v>
      </c>
      <c r="M4658" s="14">
        <v>32.258064516128997</v>
      </c>
      <c r="N4658" s="14">
        <v>22.580645161290001</v>
      </c>
      <c r="O4658" s="23">
        <v>6.4516129032259997</v>
      </c>
    </row>
    <row r="4659" spans="5:15" x14ac:dyDescent="0.3">
      <c r="E4659" s="3" t="s">
        <v>2162</v>
      </c>
      <c r="F4659" s="4"/>
      <c r="G4659" s="5">
        <v>66</v>
      </c>
      <c r="H4659" s="27">
        <v>12.121212121212</v>
      </c>
      <c r="I4659" s="14">
        <v>3.0303030303030001</v>
      </c>
      <c r="J4659" s="14">
        <v>9.0909090909089993</v>
      </c>
      <c r="K4659" s="14">
        <v>9.0909090909089993</v>
      </c>
      <c r="L4659" s="14">
        <v>7.5757575757579998</v>
      </c>
      <c r="M4659" s="14">
        <v>24.242424242424001</v>
      </c>
      <c r="N4659" s="14">
        <v>31.818181818182001</v>
      </c>
      <c r="O4659" s="23">
        <v>3.0303030303030001</v>
      </c>
    </row>
    <row r="4660" spans="5:15" x14ac:dyDescent="0.3">
      <c r="E4660" s="3" t="s">
        <v>2163</v>
      </c>
      <c r="F4660" s="4"/>
      <c r="G4660" s="5">
        <v>154</v>
      </c>
      <c r="H4660" s="27">
        <v>12.987012987012999</v>
      </c>
      <c r="I4660" s="14">
        <v>2.5974025974030002</v>
      </c>
      <c r="J4660" s="14">
        <v>1.948051948052</v>
      </c>
      <c r="K4660" s="14">
        <v>0.64935064935099995</v>
      </c>
      <c r="L4660" s="14">
        <v>0.64935064935099995</v>
      </c>
      <c r="M4660" s="14">
        <v>7.792207792208</v>
      </c>
      <c r="N4660" s="14">
        <v>62.987012987013003</v>
      </c>
      <c r="O4660" s="23">
        <v>10.38961038961</v>
      </c>
    </row>
    <row r="4661" spans="5:15" x14ac:dyDescent="0.3">
      <c r="E4661" s="3" t="s">
        <v>2164</v>
      </c>
      <c r="F4661" s="4"/>
      <c r="G4661" s="5">
        <v>0</v>
      </c>
      <c r="H4661" s="30">
        <v>0</v>
      </c>
      <c r="I4661" s="16">
        <v>0</v>
      </c>
      <c r="J4661" s="16">
        <v>0</v>
      </c>
      <c r="K4661" s="16">
        <v>0</v>
      </c>
      <c r="L4661" s="16">
        <v>0</v>
      </c>
      <c r="M4661" s="16">
        <v>0</v>
      </c>
      <c r="N4661" s="16">
        <v>0</v>
      </c>
      <c r="O4661" s="24">
        <v>0</v>
      </c>
    </row>
    <row r="4662" spans="5:15" x14ac:dyDescent="0.3">
      <c r="E4662" s="3" t="s">
        <v>1055</v>
      </c>
      <c r="F4662" s="4"/>
      <c r="G4662" s="5">
        <v>0</v>
      </c>
      <c r="H4662" s="30">
        <v>0</v>
      </c>
      <c r="I4662" s="16">
        <v>0</v>
      </c>
      <c r="J4662" s="16">
        <v>0</v>
      </c>
      <c r="K4662" s="16">
        <v>0</v>
      </c>
      <c r="L4662" s="16">
        <v>0</v>
      </c>
      <c r="M4662" s="16">
        <v>0</v>
      </c>
      <c r="N4662" s="16">
        <v>0</v>
      </c>
      <c r="O4662" s="24">
        <v>0</v>
      </c>
    </row>
    <row r="4663" spans="5:15" ht="25" x14ac:dyDescent="0.3">
      <c r="E4663" s="3" t="s">
        <v>2165</v>
      </c>
      <c r="F4663" s="4"/>
      <c r="G4663" s="5">
        <v>38</v>
      </c>
      <c r="H4663" s="27">
        <v>36.842105263157997</v>
      </c>
      <c r="I4663" s="14">
        <v>13.157894736842</v>
      </c>
      <c r="J4663" s="14">
        <v>13.157894736842</v>
      </c>
      <c r="K4663" s="14">
        <v>5.2631578947369997</v>
      </c>
      <c r="L4663" s="14">
        <v>10.526315789473999</v>
      </c>
      <c r="M4663" s="14">
        <v>18.421052631578998</v>
      </c>
      <c r="N4663" s="14">
        <v>2.6315789473679998</v>
      </c>
      <c r="O4663" s="24">
        <v>0</v>
      </c>
    </row>
    <row r="4664" spans="5:15" ht="25" x14ac:dyDescent="0.3">
      <c r="E4664" s="3" t="s">
        <v>2166</v>
      </c>
      <c r="F4664" s="4"/>
      <c r="G4664" s="5">
        <v>230</v>
      </c>
      <c r="H4664" s="27">
        <v>57.391304347826001</v>
      </c>
      <c r="I4664" s="14">
        <v>6.0869565217390003</v>
      </c>
      <c r="J4664" s="14">
        <v>1.7391304347829999</v>
      </c>
      <c r="K4664" s="14">
        <v>1.3043478260870001</v>
      </c>
      <c r="L4664" s="14">
        <v>4.3478260869570002</v>
      </c>
      <c r="M4664" s="14">
        <v>8.2608695652169999</v>
      </c>
      <c r="N4664" s="14">
        <v>20.869565217390999</v>
      </c>
      <c r="O4664" s="24">
        <v>0</v>
      </c>
    </row>
    <row r="4665" spans="5:15" ht="25" x14ac:dyDescent="0.3">
      <c r="E4665" s="3" t="s">
        <v>2167</v>
      </c>
      <c r="F4665" s="4"/>
      <c r="G4665" s="5">
        <v>103</v>
      </c>
      <c r="H4665" s="27">
        <v>41.747572815533999</v>
      </c>
      <c r="I4665" s="16">
        <v>0</v>
      </c>
      <c r="J4665" s="14">
        <v>2.9126213592229999</v>
      </c>
      <c r="K4665" s="16">
        <v>0</v>
      </c>
      <c r="L4665" s="14">
        <v>1.9417475728160001</v>
      </c>
      <c r="M4665" s="14">
        <v>7.7669902912620001</v>
      </c>
      <c r="N4665" s="14">
        <v>41.747572815533999</v>
      </c>
      <c r="O4665" s="23">
        <v>3.8834951456310001</v>
      </c>
    </row>
    <row r="4666" spans="5:15" ht="25" x14ac:dyDescent="0.3">
      <c r="E4666" s="3" t="s">
        <v>2168</v>
      </c>
      <c r="F4666" s="4"/>
      <c r="G4666" s="5">
        <v>5</v>
      </c>
      <c r="H4666" s="27">
        <v>60</v>
      </c>
      <c r="I4666" s="16">
        <v>0</v>
      </c>
      <c r="J4666" s="14">
        <v>20</v>
      </c>
      <c r="K4666" s="16">
        <v>0</v>
      </c>
      <c r="L4666" s="16">
        <v>0</v>
      </c>
      <c r="M4666" s="16">
        <v>0</v>
      </c>
      <c r="N4666" s="14">
        <v>20</v>
      </c>
      <c r="O4666" s="24">
        <v>0</v>
      </c>
    </row>
    <row r="4667" spans="5:15" ht="25" x14ac:dyDescent="0.3">
      <c r="E4667" s="3" t="s">
        <v>2169</v>
      </c>
      <c r="F4667" s="4"/>
      <c r="G4667" s="5">
        <v>369</v>
      </c>
      <c r="H4667" s="27">
        <v>29.539295392953999</v>
      </c>
      <c r="I4667" s="14">
        <v>11.924119241192001</v>
      </c>
      <c r="J4667" s="14">
        <v>14.092140921408999</v>
      </c>
      <c r="K4667" s="14">
        <v>10.027100271003</v>
      </c>
      <c r="L4667" s="14">
        <v>8.9430894308940001</v>
      </c>
      <c r="M4667" s="14">
        <v>15.176151761518</v>
      </c>
      <c r="N4667" s="14">
        <v>10.027100271003</v>
      </c>
      <c r="O4667" s="23">
        <v>0.27100271002699999</v>
      </c>
    </row>
    <row r="4668" spans="5:15" ht="25" x14ac:dyDescent="0.3">
      <c r="E4668" s="3" t="s">
        <v>2170</v>
      </c>
      <c r="F4668" s="4"/>
      <c r="G4668" s="5">
        <v>1551</v>
      </c>
      <c r="H4668" s="27">
        <v>36.041263700838002</v>
      </c>
      <c r="I4668" s="14">
        <v>10.509348807221</v>
      </c>
      <c r="J4668" s="14">
        <v>11.218568665376999</v>
      </c>
      <c r="K4668" s="14">
        <v>5.6092843326889996</v>
      </c>
      <c r="L4668" s="14">
        <v>4.9645390070920001</v>
      </c>
      <c r="M4668" s="14">
        <v>9.8001289490649999</v>
      </c>
      <c r="N4668" s="14">
        <v>21.34107027724</v>
      </c>
      <c r="O4668" s="23">
        <v>0.515796260477</v>
      </c>
    </row>
    <row r="4669" spans="5:15" ht="25" x14ac:dyDescent="0.3">
      <c r="E4669" s="3" t="s">
        <v>2171</v>
      </c>
      <c r="F4669" s="4"/>
      <c r="G4669" s="5">
        <v>676</v>
      </c>
      <c r="H4669" s="27">
        <v>35.059171597632997</v>
      </c>
      <c r="I4669" s="14">
        <v>4.8816568047339999</v>
      </c>
      <c r="J4669" s="14">
        <v>3.8461538461539999</v>
      </c>
      <c r="K4669" s="14">
        <v>2.2189349112430001</v>
      </c>
      <c r="L4669" s="14">
        <v>2.514792899408</v>
      </c>
      <c r="M4669" s="14">
        <v>5.9171597633140003</v>
      </c>
      <c r="N4669" s="14">
        <v>43.343195266271998</v>
      </c>
      <c r="O4669" s="23">
        <v>2.2189349112430001</v>
      </c>
    </row>
    <row r="4670" spans="5:15" ht="25" x14ac:dyDescent="0.3">
      <c r="E4670" s="3" t="s">
        <v>2172</v>
      </c>
      <c r="F4670" s="4"/>
      <c r="G4670" s="5">
        <v>59</v>
      </c>
      <c r="H4670" s="27">
        <v>44.067796610168998</v>
      </c>
      <c r="I4670" s="14">
        <v>3.3898305084749998</v>
      </c>
      <c r="J4670" s="14">
        <v>8.4745762711860007</v>
      </c>
      <c r="K4670" s="14">
        <v>3.3898305084749998</v>
      </c>
      <c r="L4670" s="14">
        <v>6.7796610169490004</v>
      </c>
      <c r="M4670" s="14">
        <v>6.7796610169490004</v>
      </c>
      <c r="N4670" s="14">
        <v>25.423728813558998</v>
      </c>
      <c r="O4670" s="23">
        <v>1.6949152542370001</v>
      </c>
    </row>
    <row r="4671" spans="5:15" ht="25" x14ac:dyDescent="0.3">
      <c r="E4671" s="3" t="s">
        <v>2173</v>
      </c>
      <c r="F4671" s="4"/>
      <c r="G4671" s="5">
        <v>1062</v>
      </c>
      <c r="H4671" s="27">
        <v>11.676082862524</v>
      </c>
      <c r="I4671" s="14">
        <v>11.20527306968</v>
      </c>
      <c r="J4671" s="14">
        <v>15.254237288136</v>
      </c>
      <c r="K4671" s="14">
        <v>10.357815442561</v>
      </c>
      <c r="L4671" s="14">
        <v>15.065913370998</v>
      </c>
      <c r="M4671" s="14">
        <v>28.248587570621002</v>
      </c>
      <c r="N4671" s="14">
        <v>8.0037664783429996</v>
      </c>
      <c r="O4671" s="23">
        <v>0.188323917137</v>
      </c>
    </row>
    <row r="4672" spans="5:15" ht="25" x14ac:dyDescent="0.3">
      <c r="E4672" s="3" t="s">
        <v>2174</v>
      </c>
      <c r="F4672" s="4"/>
      <c r="G4672" s="5">
        <v>4270</v>
      </c>
      <c r="H4672" s="27">
        <v>16.370023419203999</v>
      </c>
      <c r="I4672" s="14">
        <v>9.0866510538639993</v>
      </c>
      <c r="J4672" s="14">
        <v>12.482435597189999</v>
      </c>
      <c r="K4672" s="14">
        <v>8.6182669789229998</v>
      </c>
      <c r="L4672" s="14">
        <v>8.5948477751759995</v>
      </c>
      <c r="M4672" s="14">
        <v>19.906323185011999</v>
      </c>
      <c r="N4672" s="14">
        <v>24.168618266978999</v>
      </c>
      <c r="O4672" s="23">
        <v>0.77283372365299996</v>
      </c>
    </row>
    <row r="4673" spans="5:15" ht="25" x14ac:dyDescent="0.3">
      <c r="E4673" s="3" t="s">
        <v>2175</v>
      </c>
      <c r="F4673" s="4"/>
      <c r="G4673" s="5">
        <v>1797</v>
      </c>
      <c r="H4673" s="27">
        <v>20.200333889816001</v>
      </c>
      <c r="I4673" s="14">
        <v>4.6744574290480001</v>
      </c>
      <c r="J4673" s="14">
        <v>6.0100166944910001</v>
      </c>
      <c r="K4673" s="14">
        <v>3.728436282693</v>
      </c>
      <c r="L4673" s="14">
        <v>3.3388981636059998</v>
      </c>
      <c r="M4673" s="14">
        <v>10.517529215359</v>
      </c>
      <c r="N4673" s="14">
        <v>49.638286032276</v>
      </c>
      <c r="O4673" s="23">
        <v>1.89204229271</v>
      </c>
    </row>
    <row r="4674" spans="5:15" ht="25" x14ac:dyDescent="0.3">
      <c r="E4674" s="3" t="s">
        <v>2176</v>
      </c>
      <c r="F4674" s="4"/>
      <c r="G4674" s="5">
        <v>153</v>
      </c>
      <c r="H4674" s="27">
        <v>25.490196078431001</v>
      </c>
      <c r="I4674" s="14">
        <v>4.5751633986930003</v>
      </c>
      <c r="J4674" s="14">
        <v>7.8431372549020004</v>
      </c>
      <c r="K4674" s="14">
        <v>5.2287581699350003</v>
      </c>
      <c r="L4674" s="14">
        <v>1.9607843137250001</v>
      </c>
      <c r="M4674" s="14">
        <v>20.261437908497001</v>
      </c>
      <c r="N4674" s="14">
        <v>32.679738562091998</v>
      </c>
      <c r="O4674" s="23">
        <v>1.9607843137250001</v>
      </c>
    </row>
    <row r="4675" spans="5:15" ht="25" x14ac:dyDescent="0.3">
      <c r="E4675" s="3" t="s">
        <v>2177</v>
      </c>
      <c r="F4675" s="4"/>
      <c r="G4675" s="5">
        <v>1553</v>
      </c>
      <c r="H4675" s="27">
        <v>5.6664520283320003</v>
      </c>
      <c r="I4675" s="14">
        <v>5.7952350289760002</v>
      </c>
      <c r="J4675" s="14">
        <v>10.624597553122999</v>
      </c>
      <c r="K4675" s="14">
        <v>11.204121056021</v>
      </c>
      <c r="L4675" s="14">
        <v>14.874436574372</v>
      </c>
      <c r="M4675" s="14">
        <v>43.850611719253003</v>
      </c>
      <c r="N4675" s="14">
        <v>7.6625885383129999</v>
      </c>
      <c r="O4675" s="23">
        <v>0.32195750160999997</v>
      </c>
    </row>
    <row r="4676" spans="5:15" ht="25" x14ac:dyDescent="0.3">
      <c r="E4676" s="3" t="s">
        <v>2178</v>
      </c>
      <c r="F4676" s="4"/>
      <c r="G4676" s="5">
        <v>7046</v>
      </c>
      <c r="H4676" s="27">
        <v>9.7076355378939994</v>
      </c>
      <c r="I4676" s="14">
        <v>6.9543003122340004</v>
      </c>
      <c r="J4676" s="14">
        <v>9.8211751348279996</v>
      </c>
      <c r="K4676" s="14">
        <v>7.5078058472890001</v>
      </c>
      <c r="L4676" s="14">
        <v>7.763269940392</v>
      </c>
      <c r="M4676" s="14">
        <v>28.399091683224999</v>
      </c>
      <c r="N4676" s="14">
        <v>29.094521714448</v>
      </c>
      <c r="O4676" s="23">
        <v>0.75219982969099997</v>
      </c>
    </row>
    <row r="4677" spans="5:15" ht="25" x14ac:dyDescent="0.3">
      <c r="E4677" s="3" t="s">
        <v>2179</v>
      </c>
      <c r="F4677" s="4"/>
      <c r="G4677" s="5">
        <v>3431</v>
      </c>
      <c r="H4677" s="27">
        <v>15.855435733022</v>
      </c>
      <c r="I4677" s="14">
        <v>3.4392305450310001</v>
      </c>
      <c r="J4677" s="14">
        <v>4.5176333430489999</v>
      </c>
      <c r="K4677" s="14">
        <v>3.730690760711</v>
      </c>
      <c r="L4677" s="14">
        <v>2.6522879626929998</v>
      </c>
      <c r="M4677" s="14">
        <v>13.465461964441999</v>
      </c>
      <c r="N4677" s="14">
        <v>53.949285922472001</v>
      </c>
      <c r="O4677" s="23">
        <v>2.3899737685810001</v>
      </c>
    </row>
    <row r="4678" spans="5:15" ht="25" x14ac:dyDescent="0.3">
      <c r="E4678" s="3" t="s">
        <v>2180</v>
      </c>
      <c r="F4678" s="4"/>
      <c r="G4678" s="5">
        <v>239</v>
      </c>
      <c r="H4678" s="27">
        <v>19.246861924686002</v>
      </c>
      <c r="I4678" s="14">
        <v>4.1841004184099999</v>
      </c>
      <c r="J4678" s="14">
        <v>2.9288702928869998</v>
      </c>
      <c r="K4678" s="14">
        <v>5.8577405857739997</v>
      </c>
      <c r="L4678" s="14">
        <v>4.6025104602509996</v>
      </c>
      <c r="M4678" s="14">
        <v>17.573221757321999</v>
      </c>
      <c r="N4678" s="14">
        <v>43.096234309623</v>
      </c>
      <c r="O4678" s="23">
        <v>2.5104602510460001</v>
      </c>
    </row>
    <row r="4679" spans="5:15" ht="25" x14ac:dyDescent="0.3">
      <c r="E4679" s="3" t="s">
        <v>2181</v>
      </c>
      <c r="F4679" s="4"/>
      <c r="G4679" s="5">
        <v>1345</v>
      </c>
      <c r="H4679" s="27">
        <v>3.4200743494419998</v>
      </c>
      <c r="I4679" s="14">
        <v>4.1635687732340001</v>
      </c>
      <c r="J4679" s="14">
        <v>8.4014869888479993</v>
      </c>
      <c r="K4679" s="14">
        <v>8.7732342007429995</v>
      </c>
      <c r="L4679" s="14">
        <v>13.011152416357</v>
      </c>
      <c r="M4679" s="14">
        <v>53.308550185873997</v>
      </c>
      <c r="N4679" s="14">
        <v>8.2527881040889994</v>
      </c>
      <c r="O4679" s="23">
        <v>0.66914498141300005</v>
      </c>
    </row>
    <row r="4680" spans="5:15" ht="25" x14ac:dyDescent="0.3">
      <c r="E4680" s="3" t="s">
        <v>2182</v>
      </c>
      <c r="F4680" s="4"/>
      <c r="G4680" s="5">
        <v>7018</v>
      </c>
      <c r="H4680" s="27">
        <v>8.46394984326</v>
      </c>
      <c r="I4680" s="14">
        <v>5.5143915645480002</v>
      </c>
      <c r="J4680" s="14">
        <v>8.3214591051580005</v>
      </c>
      <c r="K4680" s="14">
        <v>8.2502137361069998</v>
      </c>
      <c r="L4680" s="14">
        <v>8.5209461385009995</v>
      </c>
      <c r="M4680" s="14">
        <v>31.718438301510002</v>
      </c>
      <c r="N4680" s="14">
        <v>28.284411513252</v>
      </c>
      <c r="O4680" s="23">
        <v>0.92618979766300003</v>
      </c>
    </row>
    <row r="4681" spans="5:15" ht="25" x14ac:dyDescent="0.3">
      <c r="E4681" s="3" t="s">
        <v>2183</v>
      </c>
      <c r="F4681" s="4"/>
      <c r="G4681" s="5">
        <v>4134</v>
      </c>
      <c r="H4681" s="27">
        <v>14.102564102563999</v>
      </c>
      <c r="I4681" s="14">
        <v>3.6284470246730001</v>
      </c>
      <c r="J4681" s="14">
        <v>4.0154813739720003</v>
      </c>
      <c r="K4681" s="14">
        <v>3.5800677310109998</v>
      </c>
      <c r="L4681" s="14">
        <v>3.3139816158680002</v>
      </c>
      <c r="M4681" s="14">
        <v>16.32801161103</v>
      </c>
      <c r="N4681" s="14">
        <v>52.273826802129001</v>
      </c>
      <c r="O4681" s="23">
        <v>2.7576197387520001</v>
      </c>
    </row>
    <row r="4682" spans="5:15" ht="25" x14ac:dyDescent="0.3">
      <c r="E4682" s="3" t="s">
        <v>2184</v>
      </c>
      <c r="F4682" s="4"/>
      <c r="G4682" s="5">
        <v>330</v>
      </c>
      <c r="H4682" s="27">
        <v>15.454545454545</v>
      </c>
      <c r="I4682" s="14">
        <v>4.2424242424239997</v>
      </c>
      <c r="J4682" s="14">
        <v>4.8484848484849996</v>
      </c>
      <c r="K4682" s="14">
        <v>6.9696969696969999</v>
      </c>
      <c r="L4682" s="14">
        <v>2.1212121212119999</v>
      </c>
      <c r="M4682" s="14">
        <v>20.606060606061</v>
      </c>
      <c r="N4682" s="14">
        <v>43.939393939394002</v>
      </c>
      <c r="O4682" s="23">
        <v>1.818181818182</v>
      </c>
    </row>
    <row r="4683" spans="5:15" ht="25" x14ac:dyDescent="0.3">
      <c r="E4683" s="3" t="s">
        <v>2185</v>
      </c>
      <c r="F4683" s="4"/>
      <c r="G4683" s="5">
        <v>371</v>
      </c>
      <c r="H4683" s="27">
        <v>3.7735849056599999</v>
      </c>
      <c r="I4683" s="14">
        <v>4.5822102425880002</v>
      </c>
      <c r="J4683" s="14">
        <v>5.1212938005390001</v>
      </c>
      <c r="K4683" s="14">
        <v>9.1644204851750004</v>
      </c>
      <c r="L4683" s="14">
        <v>14.824797843666</v>
      </c>
      <c r="M4683" s="14">
        <v>52.021563342317997</v>
      </c>
      <c r="N4683" s="14">
        <v>9.7035040431269994</v>
      </c>
      <c r="O4683" s="23">
        <v>0.808625336927</v>
      </c>
    </row>
    <row r="4684" spans="5:15" ht="25" x14ac:dyDescent="0.3">
      <c r="E4684" s="3" t="s">
        <v>2186</v>
      </c>
      <c r="F4684" s="4"/>
      <c r="G4684" s="5">
        <v>2559</v>
      </c>
      <c r="H4684" s="27">
        <v>8.7143415396639998</v>
      </c>
      <c r="I4684" s="14">
        <v>5.4708870652600003</v>
      </c>
      <c r="J4684" s="14">
        <v>7.3856975381009997</v>
      </c>
      <c r="K4684" s="14">
        <v>6.7213755373190001</v>
      </c>
      <c r="L4684" s="14">
        <v>6.5650644783120002</v>
      </c>
      <c r="M4684" s="14">
        <v>30.050801094177</v>
      </c>
      <c r="N4684" s="14">
        <v>33.450566627588998</v>
      </c>
      <c r="O4684" s="23">
        <v>1.6412661195780001</v>
      </c>
    </row>
    <row r="4685" spans="5:15" ht="25" x14ac:dyDescent="0.3">
      <c r="E4685" s="3" t="s">
        <v>2187</v>
      </c>
      <c r="F4685" s="4"/>
      <c r="G4685" s="5">
        <v>1990</v>
      </c>
      <c r="H4685" s="27">
        <v>12.211055276382</v>
      </c>
      <c r="I4685" s="14">
        <v>2.1608040201010001</v>
      </c>
      <c r="J4685" s="14">
        <v>2.9145728643219999</v>
      </c>
      <c r="K4685" s="14">
        <v>2.7135678391960001</v>
      </c>
      <c r="L4685" s="14">
        <v>3.015075376884</v>
      </c>
      <c r="M4685" s="14">
        <v>14.924623115577999</v>
      </c>
      <c r="N4685" s="14">
        <v>56.78391959799</v>
      </c>
      <c r="O4685" s="23">
        <v>5.2763819095480002</v>
      </c>
    </row>
    <row r="4686" spans="5:15" ht="25" x14ac:dyDescent="0.3">
      <c r="E4686" s="3" t="s">
        <v>2188</v>
      </c>
      <c r="F4686" s="4"/>
      <c r="G4686" s="5">
        <v>201</v>
      </c>
      <c r="H4686" s="27">
        <v>11.940298507463</v>
      </c>
      <c r="I4686" s="14">
        <v>1.9900497512440001</v>
      </c>
      <c r="J4686" s="14">
        <v>3.9800995024880002</v>
      </c>
      <c r="K4686" s="14">
        <v>1.9900497512440001</v>
      </c>
      <c r="L4686" s="14">
        <v>1.9900497512440001</v>
      </c>
      <c r="M4686" s="14">
        <v>19.402985074627001</v>
      </c>
      <c r="N4686" s="14">
        <v>55.721393034826001</v>
      </c>
      <c r="O4686" s="23">
        <v>2.985074626866</v>
      </c>
    </row>
    <row r="4687" spans="5:15" ht="25" x14ac:dyDescent="0.3">
      <c r="E4687" s="3" t="s">
        <v>2189</v>
      </c>
      <c r="F4687" s="4"/>
      <c r="G4687" s="5">
        <v>94</v>
      </c>
      <c r="H4687" s="27">
        <v>6.3829787234040003</v>
      </c>
      <c r="I4687" s="14">
        <v>1.0638297872339999</v>
      </c>
      <c r="J4687" s="14">
        <v>7.4468085106380002</v>
      </c>
      <c r="K4687" s="14">
        <v>5.3191489361700004</v>
      </c>
      <c r="L4687" s="14">
        <v>13.829787234043</v>
      </c>
      <c r="M4687" s="14">
        <v>48.936170212766001</v>
      </c>
      <c r="N4687" s="14">
        <v>17.021276595745</v>
      </c>
      <c r="O4687" s="24">
        <v>0</v>
      </c>
    </row>
    <row r="4688" spans="5:15" ht="25" x14ac:dyDescent="0.3">
      <c r="E4688" s="3" t="s">
        <v>2190</v>
      </c>
      <c r="F4688" s="4"/>
      <c r="G4688" s="5">
        <v>762</v>
      </c>
      <c r="H4688" s="27">
        <v>7.0866141732279999</v>
      </c>
      <c r="I4688" s="14">
        <v>4.4619422572180003</v>
      </c>
      <c r="J4688" s="14">
        <v>5.2493438320210002</v>
      </c>
      <c r="K4688" s="14">
        <v>4.9868766404200002</v>
      </c>
      <c r="L4688" s="14">
        <v>7.6115485564299998</v>
      </c>
      <c r="M4688" s="14">
        <v>26.509186351705999</v>
      </c>
      <c r="N4688" s="14">
        <v>39.895013123360002</v>
      </c>
      <c r="O4688" s="23">
        <v>4.1994750656170003</v>
      </c>
    </row>
    <row r="4689" spans="2:28" ht="25" x14ac:dyDescent="0.3">
      <c r="E4689" s="3" t="s">
        <v>2191</v>
      </c>
      <c r="F4689" s="4"/>
      <c r="G4689" s="5">
        <v>792</v>
      </c>
      <c r="H4689" s="27">
        <v>11.237373737374</v>
      </c>
      <c r="I4689" s="14">
        <v>1.2626262626260001</v>
      </c>
      <c r="J4689" s="14">
        <v>1.8939393939389999</v>
      </c>
      <c r="K4689" s="14">
        <v>2.39898989899</v>
      </c>
      <c r="L4689" s="14">
        <v>1.767676767677</v>
      </c>
      <c r="M4689" s="14">
        <v>11.489898989899</v>
      </c>
      <c r="N4689" s="14">
        <v>62.752525252524997</v>
      </c>
      <c r="O4689" s="23">
        <v>7.1969696969700001</v>
      </c>
    </row>
    <row r="4690" spans="2:28" ht="25" x14ac:dyDescent="0.3">
      <c r="E4690" s="3" t="s">
        <v>2192</v>
      </c>
      <c r="F4690" s="4"/>
      <c r="G4690" s="5">
        <v>92</v>
      </c>
      <c r="H4690" s="27">
        <v>10.869565217390999</v>
      </c>
      <c r="I4690" s="14">
        <v>3.2608695652169999</v>
      </c>
      <c r="J4690" s="14">
        <v>4.3478260869570002</v>
      </c>
      <c r="K4690" s="14">
        <v>7.6086956521740001</v>
      </c>
      <c r="L4690" s="14">
        <v>1.086956521739</v>
      </c>
      <c r="M4690" s="14">
        <v>15.217391304348</v>
      </c>
      <c r="N4690" s="14">
        <v>48.913043478261002</v>
      </c>
      <c r="O4690" s="23">
        <v>8.6956521739130004</v>
      </c>
    </row>
    <row r="4691" spans="2:28" ht="25" x14ac:dyDescent="0.3">
      <c r="E4691" s="3" t="s">
        <v>2193</v>
      </c>
      <c r="F4691" s="4"/>
      <c r="G4691" s="5">
        <v>13</v>
      </c>
      <c r="H4691" s="27">
        <v>7.6923076923079998</v>
      </c>
      <c r="I4691" s="14">
        <v>7.6923076923079998</v>
      </c>
      <c r="J4691" s="14">
        <v>7.6923076923079998</v>
      </c>
      <c r="K4691" s="14">
        <v>15.384615384615</v>
      </c>
      <c r="L4691" s="14">
        <v>23.076923076922998</v>
      </c>
      <c r="M4691" s="14">
        <v>23.076923076922998</v>
      </c>
      <c r="N4691" s="14">
        <v>15.384615384615</v>
      </c>
      <c r="O4691" s="24">
        <v>0</v>
      </c>
    </row>
    <row r="4692" spans="2:28" ht="25" x14ac:dyDescent="0.3">
      <c r="E4692" s="3" t="s">
        <v>2194</v>
      </c>
      <c r="F4692" s="4"/>
      <c r="G4692" s="5">
        <v>106</v>
      </c>
      <c r="H4692" s="27">
        <v>14.150943396225999</v>
      </c>
      <c r="I4692" s="14">
        <v>0.94339622641499998</v>
      </c>
      <c r="J4692" s="14">
        <v>5.660377358491</v>
      </c>
      <c r="K4692" s="14">
        <v>4.7169811320750004</v>
      </c>
      <c r="L4692" s="14">
        <v>5.660377358491</v>
      </c>
      <c r="M4692" s="14">
        <v>21.698113207546999</v>
      </c>
      <c r="N4692" s="14">
        <v>42.452830188679002</v>
      </c>
      <c r="O4692" s="23">
        <v>4.7169811320750004</v>
      </c>
    </row>
    <row r="4693" spans="2:28" ht="25" x14ac:dyDescent="0.3">
      <c r="E4693" s="3" t="s">
        <v>2195</v>
      </c>
      <c r="F4693" s="4"/>
      <c r="G4693" s="5">
        <v>116</v>
      </c>
      <c r="H4693" s="27">
        <v>12.931034482758999</v>
      </c>
      <c r="I4693" s="14">
        <v>2.586206896552</v>
      </c>
      <c r="J4693" s="14">
        <v>4.3103448275860003</v>
      </c>
      <c r="K4693" s="14">
        <v>2.586206896552</v>
      </c>
      <c r="L4693" s="14">
        <v>0.86206896551699996</v>
      </c>
      <c r="M4693" s="14">
        <v>9.4827586206899994</v>
      </c>
      <c r="N4693" s="14">
        <v>58.620689655172001</v>
      </c>
      <c r="O4693" s="23">
        <v>8.6206896551720007</v>
      </c>
    </row>
    <row r="4694" spans="2:28" ht="25" x14ac:dyDescent="0.3">
      <c r="E4694" s="52" t="s">
        <v>2196</v>
      </c>
      <c r="F4694" s="48"/>
      <c r="G4694" s="49">
        <v>19</v>
      </c>
      <c r="H4694" s="70">
        <v>15.789473684211</v>
      </c>
      <c r="I4694" s="45">
        <v>10.526315789473999</v>
      </c>
      <c r="J4694" s="42">
        <v>0</v>
      </c>
      <c r="K4694" s="42">
        <v>0</v>
      </c>
      <c r="L4694" s="42">
        <v>0</v>
      </c>
      <c r="M4694" s="45">
        <v>21.052631578947</v>
      </c>
      <c r="N4694" s="45">
        <v>36.842105263157997</v>
      </c>
      <c r="O4694" s="74">
        <v>15.789473684211</v>
      </c>
    </row>
    <row r="4696" spans="2:28" x14ac:dyDescent="0.3">
      <c r="B4696" s="35" t="str">
        <f xml:space="preserve"> HYPERLINK("#'目次'!B74", "[68]")</f>
        <v>[68]</v>
      </c>
      <c r="C4696" s="25" t="s">
        <v>2199</v>
      </c>
    </row>
    <row r="4697" spans="2:28" x14ac:dyDescent="0.3">
      <c r="C4697" s="83" t="s">
        <v>2084</v>
      </c>
    </row>
    <row r="4699" spans="2:28" x14ac:dyDescent="0.3">
      <c r="C4699" s="25" t="s">
        <v>2085</v>
      </c>
    </row>
    <row r="4700" spans="2:28" ht="75" x14ac:dyDescent="0.3">
      <c r="E4700" s="95"/>
      <c r="F4700" s="96"/>
      <c r="G4700" s="37" t="s">
        <v>16</v>
      </c>
      <c r="H4700" s="41" t="s">
        <v>2200</v>
      </c>
      <c r="I4700" s="18" t="s">
        <v>2201</v>
      </c>
      <c r="J4700" s="18" t="s">
        <v>2202</v>
      </c>
      <c r="K4700" s="18" t="s">
        <v>2203</v>
      </c>
      <c r="L4700" s="18" t="s">
        <v>2204</v>
      </c>
      <c r="M4700" s="18" t="s">
        <v>2205</v>
      </c>
      <c r="N4700" s="18" t="s">
        <v>2206</v>
      </c>
      <c r="O4700" s="18" t="s">
        <v>2207</v>
      </c>
      <c r="P4700" s="18" t="s">
        <v>2208</v>
      </c>
      <c r="Q4700" s="18" t="s">
        <v>2209</v>
      </c>
      <c r="R4700" s="18" t="s">
        <v>2210</v>
      </c>
      <c r="S4700" s="18" t="s">
        <v>2211</v>
      </c>
      <c r="T4700" s="18" t="s">
        <v>2212</v>
      </c>
      <c r="U4700" s="18" t="s">
        <v>2213</v>
      </c>
      <c r="V4700" s="18" t="s">
        <v>2214</v>
      </c>
      <c r="W4700" s="18" t="s">
        <v>2215</v>
      </c>
      <c r="X4700" s="18" t="s">
        <v>2216</v>
      </c>
      <c r="Y4700" s="18" t="s">
        <v>2217</v>
      </c>
      <c r="Z4700" s="18" t="s">
        <v>836</v>
      </c>
      <c r="AA4700" s="18" t="s">
        <v>22</v>
      </c>
      <c r="AB4700" s="34" t="s">
        <v>23</v>
      </c>
    </row>
    <row r="4701" spans="2:28" x14ac:dyDescent="0.3">
      <c r="E4701" s="97"/>
      <c r="F4701" s="98"/>
      <c r="G4701" s="40"/>
      <c r="H4701" s="36"/>
      <c r="I4701" s="19"/>
      <c r="J4701" s="19"/>
      <c r="K4701" s="19"/>
      <c r="L4701" s="19"/>
      <c r="M4701" s="19"/>
      <c r="N4701" s="19"/>
      <c r="O4701" s="19"/>
      <c r="P4701" s="19"/>
      <c r="Q4701" s="19"/>
      <c r="R4701" s="19"/>
      <c r="S4701" s="19"/>
      <c r="T4701" s="19"/>
      <c r="U4701" s="19"/>
      <c r="V4701" s="19"/>
      <c r="W4701" s="19"/>
      <c r="X4701" s="19"/>
      <c r="Y4701" s="19"/>
      <c r="Z4701" s="19"/>
      <c r="AA4701" s="19"/>
      <c r="AB4701" s="39"/>
    </row>
    <row r="4702" spans="2:28" x14ac:dyDescent="0.3">
      <c r="E4702" s="54" t="s">
        <v>16</v>
      </c>
      <c r="F4702" s="50"/>
      <c r="G4702" s="38">
        <v>43967</v>
      </c>
      <c r="H4702" s="26">
        <v>21.607114426729002</v>
      </c>
      <c r="I4702" s="26">
        <v>19.967248163394999</v>
      </c>
      <c r="J4702" s="26">
        <v>16.121181795437</v>
      </c>
      <c r="K4702" s="26">
        <v>7.871812950622</v>
      </c>
      <c r="L4702" s="26">
        <v>12.334250688016001</v>
      </c>
      <c r="M4702" s="26">
        <v>8.5473195805949995</v>
      </c>
      <c r="N4702" s="26">
        <v>9.0931835240069994</v>
      </c>
      <c r="O4702" s="26">
        <v>3.5003525371299999</v>
      </c>
      <c r="P4702" s="26">
        <v>4.8854822935379998</v>
      </c>
      <c r="Q4702" s="26">
        <v>10.789910614779</v>
      </c>
      <c r="R4702" s="26">
        <v>10.364591625537001</v>
      </c>
      <c r="S4702" s="26">
        <v>2.1857302067459998</v>
      </c>
      <c r="T4702" s="26">
        <v>6.6276980462620001</v>
      </c>
      <c r="U4702" s="26">
        <v>3.625446357495</v>
      </c>
      <c r="V4702" s="26">
        <v>21.429708645120002</v>
      </c>
      <c r="W4702" s="26">
        <v>24.779948597812002</v>
      </c>
      <c r="X4702" s="26">
        <v>0.71189755953300005</v>
      </c>
      <c r="Y4702" s="26">
        <v>1.1804307776289999</v>
      </c>
      <c r="Z4702" s="26">
        <v>10.264516569245</v>
      </c>
      <c r="AA4702" s="26">
        <v>17.253849478018001</v>
      </c>
      <c r="AB4702" s="60">
        <v>1.4647349148219999</v>
      </c>
    </row>
    <row r="4703" spans="2:28" ht="25" x14ac:dyDescent="0.3">
      <c r="E4703" s="3" t="s">
        <v>2092</v>
      </c>
      <c r="F4703" s="4"/>
      <c r="G4703" s="29">
        <v>1365</v>
      </c>
      <c r="H4703" s="55">
        <v>36.117216117216003</v>
      </c>
      <c r="I4703" s="22">
        <v>23.589743589744</v>
      </c>
      <c r="J4703" s="22">
        <v>33.919413919413998</v>
      </c>
      <c r="K4703" s="22">
        <v>8.4981684981680008</v>
      </c>
      <c r="L4703" s="22">
        <v>15.091575091575001</v>
      </c>
      <c r="M4703" s="22">
        <v>10.989010989011</v>
      </c>
      <c r="N4703" s="22">
        <v>7.9853479853479996</v>
      </c>
      <c r="O4703" s="22">
        <v>3.5897435897440002</v>
      </c>
      <c r="P4703" s="22">
        <v>7.3260073260069998</v>
      </c>
      <c r="Q4703" s="22">
        <v>12.600732600733</v>
      </c>
      <c r="R4703" s="22">
        <v>16.483516483515999</v>
      </c>
      <c r="S4703" s="22">
        <v>4.3223443223439997</v>
      </c>
      <c r="T4703" s="22">
        <v>14.505494505494999</v>
      </c>
      <c r="U4703" s="22">
        <v>8.4981684981680008</v>
      </c>
      <c r="V4703" s="22">
        <v>25.934065934065998</v>
      </c>
      <c r="W4703" s="22">
        <v>30.109890109889999</v>
      </c>
      <c r="X4703" s="22">
        <v>1.6849816849820001</v>
      </c>
      <c r="Y4703" s="22">
        <v>1.831501831502</v>
      </c>
      <c r="Z4703" s="22">
        <v>14.212454212454</v>
      </c>
      <c r="AA4703" s="22">
        <v>6.2271062271059998</v>
      </c>
      <c r="AB4703" s="56">
        <v>1.025641025641</v>
      </c>
    </row>
    <row r="4704" spans="2:28" x14ac:dyDescent="0.3">
      <c r="E4704" s="3" t="s">
        <v>2093</v>
      </c>
      <c r="F4704" s="4"/>
      <c r="G4704" s="5">
        <v>3091</v>
      </c>
      <c r="H4704" s="27">
        <v>33.193141378195001</v>
      </c>
      <c r="I4704" s="14">
        <v>19.896473633128</v>
      </c>
      <c r="J4704" s="14">
        <v>37.754771918472997</v>
      </c>
      <c r="K4704" s="14">
        <v>6.0821740537039997</v>
      </c>
      <c r="L4704" s="14">
        <v>10.934972500809</v>
      </c>
      <c r="M4704" s="14">
        <v>9.0262051116140007</v>
      </c>
      <c r="N4704" s="14">
        <v>6.7292138466519997</v>
      </c>
      <c r="O4704" s="14">
        <v>3.6557748301520001</v>
      </c>
      <c r="P4704" s="14">
        <v>3.623422840505</v>
      </c>
      <c r="Q4704" s="14">
        <v>9.8997088320929993</v>
      </c>
      <c r="R4704" s="14">
        <v>11.808476221288</v>
      </c>
      <c r="S4704" s="14">
        <v>3.1381429957939999</v>
      </c>
      <c r="T4704" s="14">
        <v>12.423164024588001</v>
      </c>
      <c r="U4704" s="14">
        <v>3.623422840505</v>
      </c>
      <c r="V4704" s="14">
        <v>20.737625363959999</v>
      </c>
      <c r="W4704" s="14">
        <v>26.560983500485001</v>
      </c>
      <c r="X4704" s="14">
        <v>0.58233581365300002</v>
      </c>
      <c r="Y4704" s="14">
        <v>1.2940795858950001</v>
      </c>
      <c r="Z4704" s="14">
        <v>8.9615011323200005</v>
      </c>
      <c r="AA4704" s="14">
        <v>8.1203494014879993</v>
      </c>
      <c r="AB4704" s="23">
        <v>0.97055968942100002</v>
      </c>
    </row>
    <row r="4705" spans="5:28" x14ac:dyDescent="0.3">
      <c r="E4705" s="3" t="s">
        <v>2094</v>
      </c>
      <c r="F4705" s="4"/>
      <c r="G4705" s="5">
        <v>6002</v>
      </c>
      <c r="H4705" s="27">
        <v>32.522492502498999</v>
      </c>
      <c r="I4705" s="14">
        <v>19.093635454847998</v>
      </c>
      <c r="J4705" s="14">
        <v>38.653782072642002</v>
      </c>
      <c r="K4705" s="14">
        <v>4.9150283238919998</v>
      </c>
      <c r="L4705" s="14">
        <v>9.8800399866709991</v>
      </c>
      <c r="M4705" s="14">
        <v>6.7977340886370001</v>
      </c>
      <c r="N4705" s="14">
        <v>6.5644785071639999</v>
      </c>
      <c r="O4705" s="14">
        <v>2.6991002999</v>
      </c>
      <c r="P4705" s="14">
        <v>3.19893368877</v>
      </c>
      <c r="Q4705" s="14">
        <v>8.5971342885700004</v>
      </c>
      <c r="R4705" s="14">
        <v>8.1972675774739994</v>
      </c>
      <c r="S4705" s="14">
        <v>2.032655781406</v>
      </c>
      <c r="T4705" s="14">
        <v>12.045984671776001</v>
      </c>
      <c r="U4705" s="14">
        <v>2.3325558147279999</v>
      </c>
      <c r="V4705" s="14">
        <v>16.144618460513001</v>
      </c>
      <c r="W4705" s="14">
        <v>20.109963345551002</v>
      </c>
      <c r="X4705" s="14">
        <v>0.56647784071999996</v>
      </c>
      <c r="Y4705" s="14">
        <v>0.83305564811699995</v>
      </c>
      <c r="Z4705" s="14">
        <v>8.4471842719090002</v>
      </c>
      <c r="AA4705" s="14">
        <v>9.2635788070640004</v>
      </c>
      <c r="AB4705" s="23">
        <v>0.54981672775699997</v>
      </c>
    </row>
    <row r="4706" spans="5:28" x14ac:dyDescent="0.3">
      <c r="E4706" s="3" t="s">
        <v>2095</v>
      </c>
      <c r="F4706" s="4"/>
      <c r="G4706" s="5">
        <v>9804</v>
      </c>
      <c r="H4706" s="27">
        <v>21.787025703794001</v>
      </c>
      <c r="I4706" s="14">
        <v>10.454916360668999</v>
      </c>
      <c r="J4706" s="14">
        <v>26.846185230518</v>
      </c>
      <c r="K4706" s="14">
        <v>3.4271725826189998</v>
      </c>
      <c r="L4706" s="14">
        <v>6.1811505507959996</v>
      </c>
      <c r="M4706" s="14">
        <v>4.2431660546719998</v>
      </c>
      <c r="N4706" s="14">
        <v>4.5593635250920004</v>
      </c>
      <c r="O4706" s="14">
        <v>1.8767849857200001</v>
      </c>
      <c r="P4706" s="14">
        <v>1.295389636883</v>
      </c>
      <c r="Q4706" s="14">
        <v>5.0183598531209999</v>
      </c>
      <c r="R4706" s="14">
        <v>3.7331701346389998</v>
      </c>
      <c r="S4706" s="14">
        <v>1.193390452876</v>
      </c>
      <c r="T4706" s="14">
        <v>6.538147694818</v>
      </c>
      <c r="U4706" s="14">
        <v>1.193390452876</v>
      </c>
      <c r="V4706" s="14">
        <v>8.1803345573240005</v>
      </c>
      <c r="W4706" s="14">
        <v>11.219910240718001</v>
      </c>
      <c r="X4706" s="14">
        <v>0.224398204814</v>
      </c>
      <c r="Y4706" s="14">
        <v>0.50999592003299998</v>
      </c>
      <c r="Z4706" s="14">
        <v>6.4871481028150004</v>
      </c>
      <c r="AA4706" s="14">
        <v>31.956344349245001</v>
      </c>
      <c r="AB4706" s="23">
        <v>2.0195838433289999</v>
      </c>
    </row>
    <row r="4707" spans="5:28" x14ac:dyDescent="0.3">
      <c r="E4707" s="3" t="s">
        <v>2096</v>
      </c>
      <c r="F4707" s="4"/>
      <c r="G4707" s="5">
        <v>0</v>
      </c>
      <c r="H4707" s="30">
        <v>0</v>
      </c>
      <c r="I4707" s="16">
        <v>0</v>
      </c>
      <c r="J4707" s="16">
        <v>0</v>
      </c>
      <c r="K4707" s="16">
        <v>0</v>
      </c>
      <c r="L4707" s="16">
        <v>0</v>
      </c>
      <c r="M4707" s="16">
        <v>0</v>
      </c>
      <c r="N4707" s="16">
        <v>0</v>
      </c>
      <c r="O4707" s="16">
        <v>0</v>
      </c>
      <c r="P4707" s="16">
        <v>0</v>
      </c>
      <c r="Q4707" s="16">
        <v>0</v>
      </c>
      <c r="R4707" s="16">
        <v>0</v>
      </c>
      <c r="S4707" s="16">
        <v>0</v>
      </c>
      <c r="T4707" s="16">
        <v>0</v>
      </c>
      <c r="U4707" s="16">
        <v>0</v>
      </c>
      <c r="V4707" s="16">
        <v>0</v>
      </c>
      <c r="W4707" s="16">
        <v>0</v>
      </c>
      <c r="X4707" s="16">
        <v>0</v>
      </c>
      <c r="Y4707" s="16">
        <v>0</v>
      </c>
      <c r="Z4707" s="16">
        <v>0</v>
      </c>
      <c r="AA4707" s="16">
        <v>0</v>
      </c>
      <c r="AB4707" s="24">
        <v>0</v>
      </c>
    </row>
    <row r="4708" spans="5:28" x14ac:dyDescent="0.3">
      <c r="E4708" s="3" t="s">
        <v>992</v>
      </c>
      <c r="F4708" s="4"/>
      <c r="G4708" s="5">
        <v>0</v>
      </c>
      <c r="H4708" s="30">
        <v>0</v>
      </c>
      <c r="I4708" s="16">
        <v>0</v>
      </c>
      <c r="J4708" s="16">
        <v>0</v>
      </c>
      <c r="K4708" s="16">
        <v>0</v>
      </c>
      <c r="L4708" s="16">
        <v>0</v>
      </c>
      <c r="M4708" s="16">
        <v>0</v>
      </c>
      <c r="N4708" s="16">
        <v>0</v>
      </c>
      <c r="O4708" s="16">
        <v>0</v>
      </c>
      <c r="P4708" s="16">
        <v>0</v>
      </c>
      <c r="Q4708" s="16">
        <v>0</v>
      </c>
      <c r="R4708" s="16">
        <v>0</v>
      </c>
      <c r="S4708" s="16">
        <v>0</v>
      </c>
      <c r="T4708" s="16">
        <v>0</v>
      </c>
      <c r="U4708" s="16">
        <v>0</v>
      </c>
      <c r="V4708" s="16">
        <v>0</v>
      </c>
      <c r="W4708" s="16">
        <v>0</v>
      </c>
      <c r="X4708" s="16">
        <v>0</v>
      </c>
      <c r="Y4708" s="16">
        <v>0</v>
      </c>
      <c r="Z4708" s="16">
        <v>0</v>
      </c>
      <c r="AA4708" s="16">
        <v>0</v>
      </c>
      <c r="AB4708" s="24">
        <v>0</v>
      </c>
    </row>
    <row r="4709" spans="5:28" ht="25" x14ac:dyDescent="0.3">
      <c r="E4709" s="3" t="s">
        <v>2097</v>
      </c>
      <c r="F4709" s="4"/>
      <c r="G4709" s="5">
        <v>2347</v>
      </c>
      <c r="H4709" s="27">
        <v>20.749893481040001</v>
      </c>
      <c r="I4709" s="14">
        <v>34.639965913932997</v>
      </c>
      <c r="J4709" s="14">
        <v>2.172986791649</v>
      </c>
      <c r="K4709" s="14">
        <v>13.975287601192999</v>
      </c>
      <c r="L4709" s="14">
        <v>22.965487856839001</v>
      </c>
      <c r="M4709" s="14">
        <v>15.040477204942</v>
      </c>
      <c r="N4709" s="14">
        <v>14.997869620793001</v>
      </c>
      <c r="O4709" s="14">
        <v>4.6868342564979999</v>
      </c>
      <c r="P4709" s="14">
        <v>13.591819343843</v>
      </c>
      <c r="Q4709" s="14">
        <v>21.857690668939</v>
      </c>
      <c r="R4709" s="14">
        <v>24.968044311888001</v>
      </c>
      <c r="S4709" s="14">
        <v>5.5389859394969996</v>
      </c>
      <c r="T4709" s="14">
        <v>7.1580741371960004</v>
      </c>
      <c r="U4709" s="14">
        <v>13.549211759693</v>
      </c>
      <c r="V4709" s="14">
        <v>41.116318704728997</v>
      </c>
      <c r="W4709" s="14">
        <v>44.397102684278003</v>
      </c>
      <c r="X4709" s="14">
        <v>2.002556455049</v>
      </c>
      <c r="Y4709" s="14">
        <v>2.6842778014489999</v>
      </c>
      <c r="Z4709" s="14">
        <v>13.847464848743</v>
      </c>
      <c r="AA4709" s="14">
        <v>6.0502769492970003</v>
      </c>
      <c r="AB4709" s="23">
        <v>0.93736685129999997</v>
      </c>
    </row>
    <row r="4710" spans="5:28" x14ac:dyDescent="0.3">
      <c r="E4710" s="3" t="s">
        <v>2098</v>
      </c>
      <c r="F4710" s="4"/>
      <c r="G4710" s="5">
        <v>3862</v>
      </c>
      <c r="H4710" s="27">
        <v>18.125323666494001</v>
      </c>
      <c r="I4710" s="14">
        <v>30.165717244951001</v>
      </c>
      <c r="J4710" s="14">
        <v>2.3303987571209999</v>
      </c>
      <c r="K4710" s="14">
        <v>13.024339720352</v>
      </c>
      <c r="L4710" s="14">
        <v>20.170895908856</v>
      </c>
      <c r="M4710" s="14">
        <v>13.179699637494</v>
      </c>
      <c r="N4710" s="14">
        <v>12.791299844639999</v>
      </c>
      <c r="O4710" s="14">
        <v>4.4018643190060001</v>
      </c>
      <c r="P4710" s="14">
        <v>8.5447954427759996</v>
      </c>
      <c r="Q4710" s="14">
        <v>17.685137234593</v>
      </c>
      <c r="R4710" s="14">
        <v>17.736923873641</v>
      </c>
      <c r="S4710" s="14">
        <v>3.0036250647329998</v>
      </c>
      <c r="T4710" s="14">
        <v>5.1786639047129999</v>
      </c>
      <c r="U4710" s="14">
        <v>5.696530295184</v>
      </c>
      <c r="V4710" s="14">
        <v>36.121180735369997</v>
      </c>
      <c r="W4710" s="14">
        <v>41.248058001036</v>
      </c>
      <c r="X4710" s="14">
        <v>1.2946659761779999</v>
      </c>
      <c r="Y4710" s="14">
        <v>1.9161056447439999</v>
      </c>
      <c r="Z4710" s="14">
        <v>12.610046607975001</v>
      </c>
      <c r="AA4710" s="14">
        <v>7.5867426204040003</v>
      </c>
      <c r="AB4710" s="23">
        <v>0.85447954427799999</v>
      </c>
    </row>
    <row r="4711" spans="5:28" x14ac:dyDescent="0.3">
      <c r="E4711" s="3" t="s">
        <v>2099</v>
      </c>
      <c r="F4711" s="4"/>
      <c r="G4711" s="5">
        <v>7841</v>
      </c>
      <c r="H4711" s="27">
        <v>17.956893253412002</v>
      </c>
      <c r="I4711" s="14">
        <v>26.004336181608998</v>
      </c>
      <c r="J4711" s="14">
        <v>2.4869276877950002</v>
      </c>
      <c r="K4711" s="14">
        <v>11.350593036602</v>
      </c>
      <c r="L4711" s="14">
        <v>16.541257492667</v>
      </c>
      <c r="M4711" s="14">
        <v>11.529141691111001</v>
      </c>
      <c r="N4711" s="14">
        <v>13.212600433618</v>
      </c>
      <c r="O4711" s="14">
        <v>4.9866088509119999</v>
      </c>
      <c r="P4711" s="14">
        <v>7.3332483101649997</v>
      </c>
      <c r="Q4711" s="14">
        <v>14.513454916464999</v>
      </c>
      <c r="R4711" s="14">
        <v>14.041576329550001</v>
      </c>
      <c r="S4711" s="14">
        <v>2.4996811631170002</v>
      </c>
      <c r="T4711" s="14">
        <v>4.0811121030480004</v>
      </c>
      <c r="U4711" s="14">
        <v>4.5657441652850004</v>
      </c>
      <c r="V4711" s="14">
        <v>31.998469582961</v>
      </c>
      <c r="W4711" s="14">
        <v>34.102793011095997</v>
      </c>
      <c r="X4711" s="14">
        <v>0.90549674786400003</v>
      </c>
      <c r="Y4711" s="14">
        <v>1.3518683841350001</v>
      </c>
      <c r="Z4711" s="14">
        <v>13.824767249075</v>
      </c>
      <c r="AA4711" s="14">
        <v>8.2770054839939995</v>
      </c>
      <c r="AB4711" s="23">
        <v>0.84172937125400005</v>
      </c>
    </row>
    <row r="4712" spans="5:28" x14ac:dyDescent="0.3">
      <c r="E4712" s="3" t="s">
        <v>2100</v>
      </c>
      <c r="F4712" s="4"/>
      <c r="G4712" s="5">
        <v>9237</v>
      </c>
      <c r="H4712" s="27">
        <v>13.251055537512</v>
      </c>
      <c r="I4712" s="14">
        <v>16.801991988741001</v>
      </c>
      <c r="J4712" s="14">
        <v>1.667207967955</v>
      </c>
      <c r="K4712" s="14">
        <v>8.2710836851790006</v>
      </c>
      <c r="L4712" s="14">
        <v>10.706939482516001</v>
      </c>
      <c r="M4712" s="14">
        <v>7.5024358557969997</v>
      </c>
      <c r="N4712" s="14">
        <v>9.9166396016020002</v>
      </c>
      <c r="O4712" s="14">
        <v>3.6483706831220002</v>
      </c>
      <c r="P4712" s="14">
        <v>3.7891090180789999</v>
      </c>
      <c r="Q4712" s="14">
        <v>9.2562520298800006</v>
      </c>
      <c r="R4712" s="14">
        <v>7.2101331601169996</v>
      </c>
      <c r="S4712" s="14">
        <v>1.1042546281259999</v>
      </c>
      <c r="T4712" s="14">
        <v>2.738984518783</v>
      </c>
      <c r="U4712" s="14">
        <v>2.0028147666990002</v>
      </c>
      <c r="V4712" s="14">
        <v>18.068637003355999</v>
      </c>
      <c r="W4712" s="14">
        <v>20.980837934394</v>
      </c>
      <c r="X4712" s="14">
        <v>0.42221500487199998</v>
      </c>
      <c r="Y4712" s="14">
        <v>1.0934286023599999</v>
      </c>
      <c r="Z4712" s="14">
        <v>9.9924217819639995</v>
      </c>
      <c r="AA4712" s="14">
        <v>26.069070044387001</v>
      </c>
      <c r="AB4712" s="23">
        <v>2.4142037458050001</v>
      </c>
    </row>
    <row r="4713" spans="5:28" x14ac:dyDescent="0.3">
      <c r="E4713" s="3" t="s">
        <v>2101</v>
      </c>
      <c r="F4713" s="4"/>
      <c r="G4713" s="5">
        <v>0</v>
      </c>
      <c r="H4713" s="30">
        <v>0</v>
      </c>
      <c r="I4713" s="16">
        <v>0</v>
      </c>
      <c r="J4713" s="16">
        <v>0</v>
      </c>
      <c r="K4713" s="16">
        <v>0</v>
      </c>
      <c r="L4713" s="16">
        <v>0</v>
      </c>
      <c r="M4713" s="16">
        <v>0</v>
      </c>
      <c r="N4713" s="16">
        <v>0</v>
      </c>
      <c r="O4713" s="16">
        <v>0</v>
      </c>
      <c r="P4713" s="16">
        <v>0</v>
      </c>
      <c r="Q4713" s="16">
        <v>0</v>
      </c>
      <c r="R4713" s="16">
        <v>0</v>
      </c>
      <c r="S4713" s="16">
        <v>0</v>
      </c>
      <c r="T4713" s="16">
        <v>0</v>
      </c>
      <c r="U4713" s="16">
        <v>0</v>
      </c>
      <c r="V4713" s="16">
        <v>0</v>
      </c>
      <c r="W4713" s="16">
        <v>0</v>
      </c>
      <c r="X4713" s="16">
        <v>0</v>
      </c>
      <c r="Y4713" s="16">
        <v>0</v>
      </c>
      <c r="Z4713" s="16">
        <v>0</v>
      </c>
      <c r="AA4713" s="16">
        <v>0</v>
      </c>
      <c r="AB4713" s="24">
        <v>0</v>
      </c>
    </row>
    <row r="4714" spans="5:28" x14ac:dyDescent="0.3">
      <c r="E4714" s="3" t="s">
        <v>998</v>
      </c>
      <c r="F4714" s="4"/>
      <c r="G4714" s="5">
        <v>0</v>
      </c>
      <c r="H4714" s="30">
        <v>0</v>
      </c>
      <c r="I4714" s="16">
        <v>0</v>
      </c>
      <c r="J4714" s="16">
        <v>0</v>
      </c>
      <c r="K4714" s="16">
        <v>0</v>
      </c>
      <c r="L4714" s="16">
        <v>0</v>
      </c>
      <c r="M4714" s="16">
        <v>0</v>
      </c>
      <c r="N4714" s="16">
        <v>0</v>
      </c>
      <c r="O4714" s="16">
        <v>0</v>
      </c>
      <c r="P4714" s="16">
        <v>0</v>
      </c>
      <c r="Q4714" s="16">
        <v>0</v>
      </c>
      <c r="R4714" s="16">
        <v>0</v>
      </c>
      <c r="S4714" s="16">
        <v>0</v>
      </c>
      <c r="T4714" s="16">
        <v>0</v>
      </c>
      <c r="U4714" s="16">
        <v>0</v>
      </c>
      <c r="V4714" s="16">
        <v>0</v>
      </c>
      <c r="W4714" s="16">
        <v>0</v>
      </c>
      <c r="X4714" s="16">
        <v>0</v>
      </c>
      <c r="Y4714" s="16">
        <v>0</v>
      </c>
      <c r="Z4714" s="16">
        <v>0</v>
      </c>
      <c r="AA4714" s="16">
        <v>0</v>
      </c>
      <c r="AB4714" s="24">
        <v>0</v>
      </c>
    </row>
    <row r="4715" spans="5:28" ht="25" x14ac:dyDescent="0.3">
      <c r="E4715" s="3" t="s">
        <v>2102</v>
      </c>
      <c r="F4715" s="4"/>
      <c r="G4715" s="5">
        <v>70</v>
      </c>
      <c r="H4715" s="27">
        <v>24.285714285714</v>
      </c>
      <c r="I4715" s="14">
        <v>45.714285714286</v>
      </c>
      <c r="J4715" s="14">
        <v>7.1428571428570002</v>
      </c>
      <c r="K4715" s="14">
        <v>15.714285714286</v>
      </c>
      <c r="L4715" s="14">
        <v>34.285714285714</v>
      </c>
      <c r="M4715" s="14">
        <v>15.714285714286</v>
      </c>
      <c r="N4715" s="14">
        <v>17.142857142857</v>
      </c>
      <c r="O4715" s="14">
        <v>7.1428571428570002</v>
      </c>
      <c r="P4715" s="14">
        <v>14.285714285714</v>
      </c>
      <c r="Q4715" s="14">
        <v>24.285714285714</v>
      </c>
      <c r="R4715" s="14">
        <v>30</v>
      </c>
      <c r="S4715" s="14">
        <v>8.5714285714289993</v>
      </c>
      <c r="T4715" s="14">
        <v>11.428571428571001</v>
      </c>
      <c r="U4715" s="14">
        <v>14.285714285714</v>
      </c>
      <c r="V4715" s="14">
        <v>40</v>
      </c>
      <c r="W4715" s="14">
        <v>41.428571428570997</v>
      </c>
      <c r="X4715" s="14">
        <v>5.7142857142860004</v>
      </c>
      <c r="Y4715" s="14">
        <v>4.2857142857139996</v>
      </c>
      <c r="Z4715" s="14">
        <v>25.714285714286</v>
      </c>
      <c r="AA4715" s="14">
        <v>4.2857142857139996</v>
      </c>
      <c r="AB4715" s="23">
        <v>5.7142857142860004</v>
      </c>
    </row>
    <row r="4716" spans="5:28" x14ac:dyDescent="0.3">
      <c r="E4716" s="3" t="s">
        <v>2103</v>
      </c>
      <c r="F4716" s="4"/>
      <c r="G4716" s="5">
        <v>54</v>
      </c>
      <c r="H4716" s="27">
        <v>16.666666666666998</v>
      </c>
      <c r="I4716" s="14">
        <v>31.481481481481001</v>
      </c>
      <c r="J4716" s="14">
        <v>3.7037037037039999</v>
      </c>
      <c r="K4716" s="14">
        <v>9.2592592592590002</v>
      </c>
      <c r="L4716" s="14">
        <v>24.074074074074002</v>
      </c>
      <c r="M4716" s="14">
        <v>9.2592592592590002</v>
      </c>
      <c r="N4716" s="14">
        <v>5.5555555555560003</v>
      </c>
      <c r="O4716" s="14">
        <v>3.7037037037039999</v>
      </c>
      <c r="P4716" s="14">
        <v>14.814814814815</v>
      </c>
      <c r="Q4716" s="14">
        <v>12.962962962962999</v>
      </c>
      <c r="R4716" s="14">
        <v>14.814814814815</v>
      </c>
      <c r="S4716" s="14">
        <v>3.7037037037039999</v>
      </c>
      <c r="T4716" s="14">
        <v>1.851851851852</v>
      </c>
      <c r="U4716" s="14">
        <v>5.5555555555560003</v>
      </c>
      <c r="V4716" s="14">
        <v>22.222222222222001</v>
      </c>
      <c r="W4716" s="14">
        <v>22.222222222222001</v>
      </c>
      <c r="X4716" s="16">
        <v>0</v>
      </c>
      <c r="Y4716" s="16">
        <v>0</v>
      </c>
      <c r="Z4716" s="14">
        <v>25.925925925925998</v>
      </c>
      <c r="AA4716" s="14">
        <v>11.111111111111001</v>
      </c>
      <c r="AB4716" s="23">
        <v>1.851851851852</v>
      </c>
    </row>
    <row r="4717" spans="5:28" x14ac:dyDescent="0.3">
      <c r="E4717" s="3" t="s">
        <v>2104</v>
      </c>
      <c r="F4717" s="4"/>
      <c r="G4717" s="5">
        <v>103</v>
      </c>
      <c r="H4717" s="27">
        <v>16.504854368932001</v>
      </c>
      <c r="I4717" s="14">
        <v>20.388349514563</v>
      </c>
      <c r="J4717" s="14">
        <v>4.8543689320389998</v>
      </c>
      <c r="K4717" s="14">
        <v>13.592233009709</v>
      </c>
      <c r="L4717" s="14">
        <v>14.563106796116999</v>
      </c>
      <c r="M4717" s="14">
        <v>13.592233009709</v>
      </c>
      <c r="N4717" s="14">
        <v>7.7669902912620001</v>
      </c>
      <c r="O4717" s="14">
        <v>3.8834951456310001</v>
      </c>
      <c r="P4717" s="14">
        <v>8.7378640776700003</v>
      </c>
      <c r="Q4717" s="14">
        <v>20.388349514563</v>
      </c>
      <c r="R4717" s="14">
        <v>15.533980582524</v>
      </c>
      <c r="S4717" s="14">
        <v>3.8834951456310001</v>
      </c>
      <c r="T4717" s="14">
        <v>5.8252427184469999</v>
      </c>
      <c r="U4717" s="14">
        <v>5.8252427184469999</v>
      </c>
      <c r="V4717" s="14">
        <v>29.126213592233</v>
      </c>
      <c r="W4717" s="14">
        <v>24.271844660193999</v>
      </c>
      <c r="X4717" s="14">
        <v>0.97087378640800004</v>
      </c>
      <c r="Y4717" s="14">
        <v>1.9417475728160001</v>
      </c>
      <c r="Z4717" s="14">
        <v>14.563106796116999</v>
      </c>
      <c r="AA4717" s="14">
        <v>11.650485436893</v>
      </c>
      <c r="AB4717" s="23">
        <v>2.9126213592229999</v>
      </c>
    </row>
    <row r="4718" spans="5:28" x14ac:dyDescent="0.3">
      <c r="E4718" s="3" t="s">
        <v>2105</v>
      </c>
      <c r="F4718" s="4"/>
      <c r="G4718" s="5">
        <v>104</v>
      </c>
      <c r="H4718" s="27">
        <v>16.346153846153999</v>
      </c>
      <c r="I4718" s="14">
        <v>13.461538461538</v>
      </c>
      <c r="J4718" s="14">
        <v>3.8461538461539999</v>
      </c>
      <c r="K4718" s="14">
        <v>6.7307692307689999</v>
      </c>
      <c r="L4718" s="14">
        <v>8.6538461538460005</v>
      </c>
      <c r="M4718" s="14">
        <v>7.6923076923079998</v>
      </c>
      <c r="N4718" s="14">
        <v>7.6923076923079998</v>
      </c>
      <c r="O4718" s="14">
        <v>4.8076923076920002</v>
      </c>
      <c r="P4718" s="14">
        <v>7.6923076923079998</v>
      </c>
      <c r="Q4718" s="14">
        <v>10.576923076923</v>
      </c>
      <c r="R4718" s="14">
        <v>14.423076923077</v>
      </c>
      <c r="S4718" s="14">
        <v>3.8461538461539999</v>
      </c>
      <c r="T4718" s="14">
        <v>4.8076923076920002</v>
      </c>
      <c r="U4718" s="14">
        <v>4.8076923076920002</v>
      </c>
      <c r="V4718" s="14">
        <v>22.115384615385</v>
      </c>
      <c r="W4718" s="14">
        <v>23.076923076922998</v>
      </c>
      <c r="X4718" s="14">
        <v>1.923076923077</v>
      </c>
      <c r="Y4718" s="14">
        <v>2.884615384615</v>
      </c>
      <c r="Z4718" s="14">
        <v>12.5</v>
      </c>
      <c r="AA4718" s="14">
        <v>27.884615384615</v>
      </c>
      <c r="AB4718" s="23">
        <v>11.538461538462</v>
      </c>
    </row>
    <row r="4719" spans="5:28" x14ac:dyDescent="0.3">
      <c r="E4719" s="3" t="s">
        <v>2106</v>
      </c>
      <c r="F4719" s="4"/>
      <c r="G4719" s="5">
        <v>0</v>
      </c>
      <c r="H4719" s="30">
        <v>0</v>
      </c>
      <c r="I4719" s="16">
        <v>0</v>
      </c>
      <c r="J4719" s="16">
        <v>0</v>
      </c>
      <c r="K4719" s="16">
        <v>0</v>
      </c>
      <c r="L4719" s="16">
        <v>0</v>
      </c>
      <c r="M4719" s="16">
        <v>0</v>
      </c>
      <c r="N4719" s="16">
        <v>0</v>
      </c>
      <c r="O4719" s="16">
        <v>0</v>
      </c>
      <c r="P4719" s="16">
        <v>0</v>
      </c>
      <c r="Q4719" s="16">
        <v>0</v>
      </c>
      <c r="R4719" s="16">
        <v>0</v>
      </c>
      <c r="S4719" s="16">
        <v>0</v>
      </c>
      <c r="T4719" s="16">
        <v>0</v>
      </c>
      <c r="U4719" s="16">
        <v>0</v>
      </c>
      <c r="V4719" s="16">
        <v>0</v>
      </c>
      <c r="W4719" s="16">
        <v>0</v>
      </c>
      <c r="X4719" s="16">
        <v>0</v>
      </c>
      <c r="Y4719" s="16">
        <v>0</v>
      </c>
      <c r="Z4719" s="16">
        <v>0</v>
      </c>
      <c r="AA4719" s="16">
        <v>0</v>
      </c>
      <c r="AB4719" s="24">
        <v>0</v>
      </c>
    </row>
    <row r="4720" spans="5:28" x14ac:dyDescent="0.3">
      <c r="E4720" s="3" t="s">
        <v>1004</v>
      </c>
      <c r="F4720" s="4"/>
      <c r="G4720" s="5">
        <v>0</v>
      </c>
      <c r="H4720" s="30">
        <v>0</v>
      </c>
      <c r="I4720" s="16">
        <v>0</v>
      </c>
      <c r="J4720" s="16">
        <v>0</v>
      </c>
      <c r="K4720" s="16">
        <v>0</v>
      </c>
      <c r="L4720" s="16">
        <v>0</v>
      </c>
      <c r="M4720" s="16">
        <v>0</v>
      </c>
      <c r="N4720" s="16">
        <v>0</v>
      </c>
      <c r="O4720" s="16">
        <v>0</v>
      </c>
      <c r="P4720" s="16">
        <v>0</v>
      </c>
      <c r="Q4720" s="16">
        <v>0</v>
      </c>
      <c r="R4720" s="16">
        <v>0</v>
      </c>
      <c r="S4720" s="16">
        <v>0</v>
      </c>
      <c r="T4720" s="16">
        <v>0</v>
      </c>
      <c r="U4720" s="16">
        <v>0</v>
      </c>
      <c r="V4720" s="16">
        <v>0</v>
      </c>
      <c r="W4720" s="16">
        <v>0</v>
      </c>
      <c r="X4720" s="16">
        <v>0</v>
      </c>
      <c r="Y4720" s="16">
        <v>0</v>
      </c>
      <c r="Z4720" s="16">
        <v>0</v>
      </c>
      <c r="AA4720" s="16">
        <v>0</v>
      </c>
      <c r="AB4720" s="24">
        <v>0</v>
      </c>
    </row>
    <row r="4721" spans="2:28" ht="25" x14ac:dyDescent="0.3">
      <c r="E4721" s="3" t="s">
        <v>2107</v>
      </c>
      <c r="F4721" s="4"/>
      <c r="G4721" s="5">
        <v>1738</v>
      </c>
      <c r="H4721" s="27">
        <v>31.185270425776999</v>
      </c>
      <c r="I4721" s="14">
        <v>22.382048331415</v>
      </c>
      <c r="J4721" s="14">
        <v>31.760644418872001</v>
      </c>
      <c r="K4721" s="14">
        <v>7.71001150748</v>
      </c>
      <c r="L4721" s="14">
        <v>14.09666283084</v>
      </c>
      <c r="M4721" s="14">
        <v>9.3785960874569998</v>
      </c>
      <c r="N4721" s="14">
        <v>6.9044879171459996</v>
      </c>
      <c r="O4721" s="14">
        <v>3.3947065592639998</v>
      </c>
      <c r="P4721" s="14">
        <v>6.3866513233599997</v>
      </c>
      <c r="Q4721" s="14">
        <v>11.162255466053001</v>
      </c>
      <c r="R4721" s="14">
        <v>15.132336018411999</v>
      </c>
      <c r="S4721" s="14">
        <v>4.142692750288</v>
      </c>
      <c r="T4721" s="14">
        <v>14.15420023015</v>
      </c>
      <c r="U4721" s="14">
        <v>7.5949367088609998</v>
      </c>
      <c r="V4721" s="14">
        <v>24.510932105868999</v>
      </c>
      <c r="W4721" s="14">
        <v>30.264672036823999</v>
      </c>
      <c r="X4721" s="14">
        <v>1.32336018412</v>
      </c>
      <c r="Y4721" s="14">
        <v>1.6110471806669999</v>
      </c>
      <c r="Z4721" s="14">
        <v>12.255466052934</v>
      </c>
      <c r="AA4721" s="14">
        <v>8.342922899885</v>
      </c>
      <c r="AB4721" s="23">
        <v>1.035673187572</v>
      </c>
    </row>
    <row r="4722" spans="2:28" ht="25" x14ac:dyDescent="0.3">
      <c r="E4722" s="3" t="s">
        <v>2108</v>
      </c>
      <c r="F4722" s="4"/>
      <c r="G4722" s="5">
        <v>10757</v>
      </c>
      <c r="H4722" s="27">
        <v>29.236776052802998</v>
      </c>
      <c r="I4722" s="14">
        <v>17.802361253137001</v>
      </c>
      <c r="J4722" s="14">
        <v>34.647206470204999</v>
      </c>
      <c r="K4722" s="14">
        <v>5.1408385237519996</v>
      </c>
      <c r="L4722" s="14">
        <v>9.4729013665519997</v>
      </c>
      <c r="M4722" s="14">
        <v>6.6468346193179997</v>
      </c>
      <c r="N4722" s="14">
        <v>6.1262433764060003</v>
      </c>
      <c r="O4722" s="14">
        <v>2.6401413033369998</v>
      </c>
      <c r="P4722" s="14">
        <v>2.826066747234</v>
      </c>
      <c r="Q4722" s="14">
        <v>7.8925350934280001</v>
      </c>
      <c r="R4722" s="14">
        <v>8.2364971646370009</v>
      </c>
      <c r="S4722" s="14">
        <v>2.0358836106720002</v>
      </c>
      <c r="T4722" s="14">
        <v>10.820860834805</v>
      </c>
      <c r="U4722" s="14">
        <v>2.3426605931019999</v>
      </c>
      <c r="V4722" s="14">
        <v>15.766477642465</v>
      </c>
      <c r="W4722" s="14">
        <v>20.442502556474999</v>
      </c>
      <c r="X4722" s="14">
        <v>0.43692479315799998</v>
      </c>
      <c r="Y4722" s="14">
        <v>0.83666449753600003</v>
      </c>
      <c r="Z4722" s="14">
        <v>8.2179046202469994</v>
      </c>
      <c r="AA4722" s="14">
        <v>14.734591428837</v>
      </c>
      <c r="AB4722" s="23">
        <v>0.89244213070599998</v>
      </c>
    </row>
    <row r="4723" spans="2:28" ht="25" x14ac:dyDescent="0.3">
      <c r="E4723" s="3" t="s">
        <v>2109</v>
      </c>
      <c r="F4723" s="4"/>
      <c r="G4723" s="5">
        <v>6750</v>
      </c>
      <c r="H4723" s="27">
        <v>24.148148148148</v>
      </c>
      <c r="I4723" s="14">
        <v>10.325925925926001</v>
      </c>
      <c r="J4723" s="14">
        <v>29.822222222221999</v>
      </c>
      <c r="K4723" s="14">
        <v>3.0814814814810001</v>
      </c>
      <c r="L4723" s="14">
        <v>6.2222222222220003</v>
      </c>
      <c r="M4723" s="14">
        <v>4.5925925925930002</v>
      </c>
      <c r="N4723" s="14">
        <v>4.7703703703700002</v>
      </c>
      <c r="O4723" s="14">
        <v>2.088888888889</v>
      </c>
      <c r="P4723" s="14">
        <v>1.4666666666670001</v>
      </c>
      <c r="Q4723" s="14">
        <v>5.3925925925930001</v>
      </c>
      <c r="R4723" s="14">
        <v>3.4518518518520001</v>
      </c>
      <c r="S4723" s="14">
        <v>1.2</v>
      </c>
      <c r="T4723" s="14">
        <v>6.6074074074069999</v>
      </c>
      <c r="U4723" s="14">
        <v>1.0666666666669999</v>
      </c>
      <c r="V4723" s="14">
        <v>7.7037037037039999</v>
      </c>
      <c r="W4723" s="14">
        <v>9.9703703703700004</v>
      </c>
      <c r="X4723" s="14">
        <v>0.34074074074100003</v>
      </c>
      <c r="Y4723" s="14">
        <v>0.59259259259300001</v>
      </c>
      <c r="Z4723" s="14">
        <v>6.5777777777780004</v>
      </c>
      <c r="AA4723" s="14">
        <v>30.207407407407</v>
      </c>
      <c r="AB4723" s="23">
        <v>2.1333333333329998</v>
      </c>
    </row>
    <row r="4724" spans="2:28" ht="25" x14ac:dyDescent="0.3">
      <c r="E4724" s="3" t="s">
        <v>2110</v>
      </c>
      <c r="F4724" s="4"/>
      <c r="G4724" s="5">
        <v>475</v>
      </c>
      <c r="H4724" s="27">
        <v>28</v>
      </c>
      <c r="I4724" s="14">
        <v>9.0526315789470004</v>
      </c>
      <c r="J4724" s="14">
        <v>34.947368421053</v>
      </c>
      <c r="K4724" s="14">
        <v>4.6315789473680002</v>
      </c>
      <c r="L4724" s="14">
        <v>4.2105263157890001</v>
      </c>
      <c r="M4724" s="14">
        <v>6.1052631578950001</v>
      </c>
      <c r="N4724" s="14">
        <v>5.8947368421049999</v>
      </c>
      <c r="O4724" s="14">
        <v>2.7368421052629999</v>
      </c>
      <c r="P4724" s="14">
        <v>1.052631578947</v>
      </c>
      <c r="Q4724" s="14">
        <v>6.5263157894740003</v>
      </c>
      <c r="R4724" s="14">
        <v>5.4736842105259997</v>
      </c>
      <c r="S4724" s="14">
        <v>1.052631578947</v>
      </c>
      <c r="T4724" s="14">
        <v>9.6842105263160008</v>
      </c>
      <c r="U4724" s="14">
        <v>0.84210526315800005</v>
      </c>
      <c r="V4724" s="14">
        <v>8.8421052631580004</v>
      </c>
      <c r="W4724" s="14">
        <v>9.4736842105260006</v>
      </c>
      <c r="X4724" s="14">
        <v>0.42105263157900003</v>
      </c>
      <c r="Y4724" s="14">
        <v>0.84210526315800005</v>
      </c>
      <c r="Z4724" s="14">
        <v>7.3684210526319998</v>
      </c>
      <c r="AA4724" s="14">
        <v>21.684210526316001</v>
      </c>
      <c r="AB4724" s="23">
        <v>1.052631578947</v>
      </c>
    </row>
    <row r="4725" spans="2:28" ht="25" x14ac:dyDescent="0.3">
      <c r="E4725" s="3" t="s">
        <v>2111</v>
      </c>
      <c r="F4725" s="4"/>
      <c r="G4725" s="5">
        <v>3028</v>
      </c>
      <c r="H4725" s="27">
        <v>17.866578599735998</v>
      </c>
      <c r="I4725" s="14">
        <v>34.346103038309003</v>
      </c>
      <c r="J4725" s="14">
        <v>2.0805812417439999</v>
      </c>
      <c r="K4725" s="14">
        <v>12.120211360634</v>
      </c>
      <c r="L4725" s="14">
        <v>23.183619550859</v>
      </c>
      <c r="M4725" s="14">
        <v>13.870541611625001</v>
      </c>
      <c r="N4725" s="14">
        <v>14.233817701453001</v>
      </c>
      <c r="O4725" s="14">
        <v>4.2602377807130001</v>
      </c>
      <c r="P4725" s="14">
        <v>10.931307793923001</v>
      </c>
      <c r="Q4725" s="14">
        <v>20.838837516512999</v>
      </c>
      <c r="R4725" s="14">
        <v>22.060766182299002</v>
      </c>
      <c r="S4725" s="14">
        <v>5.0198150594450004</v>
      </c>
      <c r="T4725" s="14">
        <v>6.0766182298549998</v>
      </c>
      <c r="U4725" s="14">
        <v>11.360634081902001</v>
      </c>
      <c r="V4725" s="14">
        <v>39.960369881109997</v>
      </c>
      <c r="W4725" s="14">
        <v>45.112285336855997</v>
      </c>
      <c r="X4725" s="14">
        <v>1.9154557463669999</v>
      </c>
      <c r="Y4725" s="14">
        <v>2.443857331572</v>
      </c>
      <c r="Z4725" s="14">
        <v>13.441215323646</v>
      </c>
      <c r="AA4725" s="14">
        <v>6.6050198150590003</v>
      </c>
      <c r="AB4725" s="23">
        <v>0.92470277410799995</v>
      </c>
    </row>
    <row r="4726" spans="2:28" ht="25" x14ac:dyDescent="0.3">
      <c r="E4726" s="3" t="s">
        <v>2112</v>
      </c>
      <c r="F4726" s="4"/>
      <c r="G4726" s="5">
        <v>12634</v>
      </c>
      <c r="H4726" s="27">
        <v>16.898844388158999</v>
      </c>
      <c r="I4726" s="14">
        <v>26.088333069495</v>
      </c>
      <c r="J4726" s="14">
        <v>2.2716479341459999</v>
      </c>
      <c r="K4726" s="14">
        <v>11.374069969921999</v>
      </c>
      <c r="L4726" s="14">
        <v>17.175874624030001</v>
      </c>
      <c r="M4726" s="14">
        <v>10.820009498179999</v>
      </c>
      <c r="N4726" s="14">
        <v>11.484882064271</v>
      </c>
      <c r="O4726" s="14">
        <v>4.1475383884759998</v>
      </c>
      <c r="P4726" s="14">
        <v>6.9890770935570004</v>
      </c>
      <c r="Q4726" s="14">
        <v>14.033560234288</v>
      </c>
      <c r="R4726" s="14">
        <v>13.709039100839</v>
      </c>
      <c r="S4726" s="14">
        <v>2.3112236821279999</v>
      </c>
      <c r="T4726" s="14">
        <v>4.1079626404939997</v>
      </c>
      <c r="U4726" s="14">
        <v>4.4245686243469997</v>
      </c>
      <c r="V4726" s="14">
        <v>30.916574323254999</v>
      </c>
      <c r="W4726" s="14">
        <v>34.328003799271997</v>
      </c>
      <c r="X4726" s="14">
        <v>0.92607250276999997</v>
      </c>
      <c r="Y4726" s="14">
        <v>1.464302675321</v>
      </c>
      <c r="Z4726" s="14">
        <v>12.703815102105001</v>
      </c>
      <c r="AA4726" s="14">
        <v>11.635269906601</v>
      </c>
      <c r="AB4726" s="23">
        <v>0.98147854994499995</v>
      </c>
    </row>
    <row r="4727" spans="2:28" ht="25" x14ac:dyDescent="0.3">
      <c r="E4727" s="3" t="s">
        <v>2113</v>
      </c>
      <c r="F4727" s="4"/>
      <c r="G4727" s="5">
        <v>6227</v>
      </c>
      <c r="H4727" s="27">
        <v>14.999197045125999</v>
      </c>
      <c r="I4727" s="14">
        <v>16.251806648466001</v>
      </c>
      <c r="J4727" s="14">
        <v>1.846796210053</v>
      </c>
      <c r="K4727" s="14">
        <v>9.1858037578289995</v>
      </c>
      <c r="L4727" s="14">
        <v>9.4427493174879995</v>
      </c>
      <c r="M4727" s="14">
        <v>8.5916171511160009</v>
      </c>
      <c r="N4727" s="14">
        <v>11.658904769552001</v>
      </c>
      <c r="O4727" s="14">
        <v>4.4483700016060004</v>
      </c>
      <c r="P4727" s="14">
        <v>4.608960976393</v>
      </c>
      <c r="Q4727" s="14">
        <v>9.8281676569779997</v>
      </c>
      <c r="R4727" s="14">
        <v>8.1580215191909993</v>
      </c>
      <c r="S4727" s="14">
        <v>1.2365505058620001</v>
      </c>
      <c r="T4727" s="14">
        <v>3.1315240083510001</v>
      </c>
      <c r="U4727" s="14">
        <v>2.3125100369360001</v>
      </c>
      <c r="V4727" s="14">
        <v>18.082543761040998</v>
      </c>
      <c r="W4727" s="14">
        <v>19.993576361009001</v>
      </c>
      <c r="X4727" s="14">
        <v>0.433595631925</v>
      </c>
      <c r="Y4727" s="14">
        <v>1.1241368235110001</v>
      </c>
      <c r="Z4727" s="14">
        <v>10.149349606552001</v>
      </c>
      <c r="AA4727" s="14">
        <v>24.843423799581998</v>
      </c>
      <c r="AB4727" s="23">
        <v>2.3285691344149999</v>
      </c>
    </row>
    <row r="4728" spans="2:28" ht="25" x14ac:dyDescent="0.3">
      <c r="E4728" s="3" t="s">
        <v>2114</v>
      </c>
      <c r="F4728" s="4"/>
      <c r="G4728" s="5">
        <v>620</v>
      </c>
      <c r="H4728" s="27">
        <v>17.258064516129</v>
      </c>
      <c r="I4728" s="14">
        <v>15.967741935484</v>
      </c>
      <c r="J4728" s="14">
        <v>2.2580645161290001</v>
      </c>
      <c r="K4728" s="14">
        <v>7.7419354838709999</v>
      </c>
      <c r="L4728" s="14">
        <v>9.3548387096770007</v>
      </c>
      <c r="M4728" s="14">
        <v>11.774193548387</v>
      </c>
      <c r="N4728" s="14">
        <v>14.354838709677001</v>
      </c>
      <c r="O4728" s="14">
        <v>7.5806451612899997</v>
      </c>
      <c r="P4728" s="14">
        <v>4.8387096774189997</v>
      </c>
      <c r="Q4728" s="14">
        <v>12.258064516129</v>
      </c>
      <c r="R4728" s="14">
        <v>7.4193548387100003</v>
      </c>
      <c r="S4728" s="14">
        <v>1.2903225806450001</v>
      </c>
      <c r="T4728" s="14">
        <v>2.9032258064519998</v>
      </c>
      <c r="U4728" s="14">
        <v>1.2903225806450001</v>
      </c>
      <c r="V4728" s="14">
        <v>18.225806451613</v>
      </c>
      <c r="W4728" s="14">
        <v>15.483870967742</v>
      </c>
      <c r="X4728" s="14">
        <v>0.16129032258100001</v>
      </c>
      <c r="Y4728" s="14">
        <v>0.967741935484</v>
      </c>
      <c r="Z4728" s="14">
        <v>10.967741935484</v>
      </c>
      <c r="AA4728" s="14">
        <v>15.806451612903</v>
      </c>
      <c r="AB4728" s="23">
        <v>3.064516129032</v>
      </c>
    </row>
    <row r="4729" spans="2:28" ht="25" x14ac:dyDescent="0.3">
      <c r="E4729" s="3" t="s">
        <v>2115</v>
      </c>
      <c r="F4729" s="4"/>
      <c r="G4729" s="5">
        <v>79</v>
      </c>
      <c r="H4729" s="27">
        <v>20.253164556961998</v>
      </c>
      <c r="I4729" s="14">
        <v>41.772151898734002</v>
      </c>
      <c r="J4729" s="14">
        <v>5.0632911392409996</v>
      </c>
      <c r="K4729" s="14">
        <v>15.189873417722</v>
      </c>
      <c r="L4729" s="14">
        <v>32.911392405062998</v>
      </c>
      <c r="M4729" s="14">
        <v>15.189873417722</v>
      </c>
      <c r="N4729" s="14">
        <v>15.189873417722</v>
      </c>
      <c r="O4729" s="14">
        <v>6.3291139240509997</v>
      </c>
      <c r="P4729" s="14">
        <v>15.189873417722</v>
      </c>
      <c r="Q4729" s="14">
        <v>24.050632911392</v>
      </c>
      <c r="R4729" s="14">
        <v>25.316455696203001</v>
      </c>
      <c r="S4729" s="14">
        <v>6.3291139240509997</v>
      </c>
      <c r="T4729" s="14">
        <v>7.5949367088609998</v>
      </c>
      <c r="U4729" s="14">
        <v>11.392405063290999</v>
      </c>
      <c r="V4729" s="14">
        <v>37.974683544304</v>
      </c>
      <c r="W4729" s="14">
        <v>37.974683544304</v>
      </c>
      <c r="X4729" s="14">
        <v>3.7974683544299999</v>
      </c>
      <c r="Y4729" s="14">
        <v>3.7974683544299999</v>
      </c>
      <c r="Z4729" s="14">
        <v>20.253164556961998</v>
      </c>
      <c r="AA4729" s="14">
        <v>6.3291139240509997</v>
      </c>
      <c r="AB4729" s="23">
        <v>2.5316455696200002</v>
      </c>
    </row>
    <row r="4730" spans="2:28" ht="25" x14ac:dyDescent="0.3">
      <c r="E4730" s="3" t="s">
        <v>2116</v>
      </c>
      <c r="F4730" s="4"/>
      <c r="G4730" s="5">
        <v>151</v>
      </c>
      <c r="H4730" s="27">
        <v>21.854304635761999</v>
      </c>
      <c r="I4730" s="14">
        <v>23.841059602649</v>
      </c>
      <c r="J4730" s="14">
        <v>4.6357615894039998</v>
      </c>
      <c r="K4730" s="14">
        <v>11.258278145695</v>
      </c>
      <c r="L4730" s="14">
        <v>17.880794701987</v>
      </c>
      <c r="M4730" s="14">
        <v>10.596026490066</v>
      </c>
      <c r="N4730" s="14">
        <v>6.622516556291</v>
      </c>
      <c r="O4730" s="14">
        <v>3.9735099337749999</v>
      </c>
      <c r="P4730" s="14">
        <v>9.9337748344369992</v>
      </c>
      <c r="Q4730" s="14">
        <v>16.556291390727999</v>
      </c>
      <c r="R4730" s="14">
        <v>14.569536423841001</v>
      </c>
      <c r="S4730" s="14">
        <v>3.9735099337749999</v>
      </c>
      <c r="T4730" s="14">
        <v>5.2980132450330002</v>
      </c>
      <c r="U4730" s="14">
        <v>4.6357615894039998</v>
      </c>
      <c r="V4730" s="14">
        <v>27.814569536423999</v>
      </c>
      <c r="W4730" s="14">
        <v>25.827814569535999</v>
      </c>
      <c r="X4730" s="14">
        <v>2.6490066225170001</v>
      </c>
      <c r="Y4730" s="14">
        <v>1.9867549668869999</v>
      </c>
      <c r="Z4730" s="14">
        <v>14.569536423841001</v>
      </c>
      <c r="AA4730" s="14">
        <v>16.556291390727999</v>
      </c>
      <c r="AB4730" s="23">
        <v>3.9735099337749999</v>
      </c>
    </row>
    <row r="4731" spans="2:28" ht="25" x14ac:dyDescent="0.3">
      <c r="E4731" s="3" t="s">
        <v>2117</v>
      </c>
      <c r="F4731" s="4"/>
      <c r="G4731" s="5">
        <v>62</v>
      </c>
      <c r="H4731" s="27">
        <v>12.903225806451999</v>
      </c>
      <c r="I4731" s="14">
        <v>11.290322580645</v>
      </c>
      <c r="J4731" s="14">
        <v>4.8387096774189997</v>
      </c>
      <c r="K4731" s="14">
        <v>6.4516129032259997</v>
      </c>
      <c r="L4731" s="14">
        <v>8.0645161290320004</v>
      </c>
      <c r="M4731" s="14">
        <v>9.6774193548389995</v>
      </c>
      <c r="N4731" s="14">
        <v>9.6774193548389995</v>
      </c>
      <c r="O4731" s="14">
        <v>4.8387096774189997</v>
      </c>
      <c r="P4731" s="14">
        <v>3.2258064516129998</v>
      </c>
      <c r="Q4731" s="14">
        <v>11.290322580645</v>
      </c>
      <c r="R4731" s="14">
        <v>16.129032258064999</v>
      </c>
      <c r="S4731" s="14">
        <v>4.8387096774189997</v>
      </c>
      <c r="T4731" s="14">
        <v>4.8387096774189997</v>
      </c>
      <c r="U4731" s="14">
        <v>3.2258064516129998</v>
      </c>
      <c r="V4731" s="14">
        <v>19.354838709677001</v>
      </c>
      <c r="W4731" s="14">
        <v>25.806451612903</v>
      </c>
      <c r="X4731" s="16">
        <v>0</v>
      </c>
      <c r="Y4731" s="14">
        <v>3.2258064516129998</v>
      </c>
      <c r="Z4731" s="14">
        <v>20.967741935484</v>
      </c>
      <c r="AA4731" s="14">
        <v>25.806451612903</v>
      </c>
      <c r="AB4731" s="23">
        <v>11.290322580645</v>
      </c>
    </row>
    <row r="4732" spans="2:28" ht="25" x14ac:dyDescent="0.3">
      <c r="E4732" s="52" t="s">
        <v>2118</v>
      </c>
      <c r="F4732" s="48"/>
      <c r="G4732" s="49">
        <v>3</v>
      </c>
      <c r="H4732" s="67">
        <v>0</v>
      </c>
      <c r="I4732" s="42">
        <v>0</v>
      </c>
      <c r="J4732" s="42">
        <v>0</v>
      </c>
      <c r="K4732" s="42">
        <v>0</v>
      </c>
      <c r="L4732" s="45">
        <v>33.333333333333002</v>
      </c>
      <c r="M4732" s="42">
        <v>0</v>
      </c>
      <c r="N4732" s="42">
        <v>0</v>
      </c>
      <c r="O4732" s="42">
        <v>0</v>
      </c>
      <c r="P4732" s="42">
        <v>0</v>
      </c>
      <c r="Q4732" s="42">
        <v>0</v>
      </c>
      <c r="R4732" s="45">
        <v>66.666666666666998</v>
      </c>
      <c r="S4732" s="42">
        <v>0</v>
      </c>
      <c r="T4732" s="42">
        <v>0</v>
      </c>
      <c r="U4732" s="42">
        <v>0</v>
      </c>
      <c r="V4732" s="42">
        <v>0</v>
      </c>
      <c r="W4732" s="42">
        <v>0</v>
      </c>
      <c r="X4732" s="42">
        <v>0</v>
      </c>
      <c r="Y4732" s="42">
        <v>0</v>
      </c>
      <c r="Z4732" s="45">
        <v>33.333333333333002</v>
      </c>
      <c r="AA4732" s="42">
        <v>0</v>
      </c>
      <c r="AB4732" s="65">
        <v>0</v>
      </c>
    </row>
    <row r="4734" spans="2:28" x14ac:dyDescent="0.3">
      <c r="B4734" s="35" t="str">
        <f xml:space="preserve"> HYPERLINK("#'目次'!B75", "[69]")</f>
        <v>[69]</v>
      </c>
      <c r="C4734" s="25" t="s">
        <v>2199</v>
      </c>
    </row>
    <row r="4735" spans="2:28" x14ac:dyDescent="0.3">
      <c r="C4735" s="83" t="s">
        <v>2084</v>
      </c>
    </row>
    <row r="4737" spans="3:28" x14ac:dyDescent="0.3">
      <c r="C4737" s="25" t="s">
        <v>2124</v>
      </c>
    </row>
    <row r="4738" spans="3:28" ht="75" x14ac:dyDescent="0.3">
      <c r="E4738" s="95"/>
      <c r="F4738" s="96"/>
      <c r="G4738" s="37" t="s">
        <v>16</v>
      </c>
      <c r="H4738" s="41" t="s">
        <v>2200</v>
      </c>
      <c r="I4738" s="18" t="s">
        <v>2201</v>
      </c>
      <c r="J4738" s="18" t="s">
        <v>2202</v>
      </c>
      <c r="K4738" s="18" t="s">
        <v>2203</v>
      </c>
      <c r="L4738" s="18" t="s">
        <v>2204</v>
      </c>
      <c r="M4738" s="18" t="s">
        <v>2205</v>
      </c>
      <c r="N4738" s="18" t="s">
        <v>2206</v>
      </c>
      <c r="O4738" s="18" t="s">
        <v>2207</v>
      </c>
      <c r="P4738" s="18" t="s">
        <v>2208</v>
      </c>
      <c r="Q4738" s="18" t="s">
        <v>2209</v>
      </c>
      <c r="R4738" s="18" t="s">
        <v>2210</v>
      </c>
      <c r="S4738" s="18" t="s">
        <v>2211</v>
      </c>
      <c r="T4738" s="18" t="s">
        <v>2212</v>
      </c>
      <c r="U4738" s="18" t="s">
        <v>2213</v>
      </c>
      <c r="V4738" s="18" t="s">
        <v>2214</v>
      </c>
      <c r="W4738" s="18" t="s">
        <v>2215</v>
      </c>
      <c r="X4738" s="18" t="s">
        <v>2216</v>
      </c>
      <c r="Y4738" s="18" t="s">
        <v>2217</v>
      </c>
      <c r="Z4738" s="18" t="s">
        <v>836</v>
      </c>
      <c r="AA4738" s="18" t="s">
        <v>22</v>
      </c>
      <c r="AB4738" s="34" t="s">
        <v>23</v>
      </c>
    </row>
    <row r="4739" spans="3:28" x14ac:dyDescent="0.3">
      <c r="E4739" s="97"/>
      <c r="F4739" s="98"/>
      <c r="G4739" s="40"/>
      <c r="H4739" s="36"/>
      <c r="I4739" s="19"/>
      <c r="J4739" s="19"/>
      <c r="K4739" s="19"/>
      <c r="L4739" s="19"/>
      <c r="M4739" s="19"/>
      <c r="N4739" s="19"/>
      <c r="O4739" s="19"/>
      <c r="P4739" s="19"/>
      <c r="Q4739" s="19"/>
      <c r="R4739" s="19"/>
      <c r="S4739" s="19"/>
      <c r="T4739" s="19"/>
      <c r="U4739" s="19"/>
      <c r="V4739" s="19"/>
      <c r="W4739" s="19"/>
      <c r="X4739" s="19"/>
      <c r="Y4739" s="19"/>
      <c r="Z4739" s="19"/>
      <c r="AA4739" s="19"/>
      <c r="AB4739" s="39"/>
    </row>
    <row r="4740" spans="3:28" x14ac:dyDescent="0.3">
      <c r="E4740" s="54" t="s">
        <v>16</v>
      </c>
      <c r="F4740" s="50"/>
      <c r="G4740" s="38">
        <v>43967</v>
      </c>
      <c r="H4740" s="26">
        <v>21.607114426729002</v>
      </c>
      <c r="I4740" s="26">
        <v>19.967248163394999</v>
      </c>
      <c r="J4740" s="26">
        <v>16.121181795437</v>
      </c>
      <c r="K4740" s="26">
        <v>7.871812950622</v>
      </c>
      <c r="L4740" s="26">
        <v>12.334250688016001</v>
      </c>
      <c r="M4740" s="26">
        <v>8.5473195805949995</v>
      </c>
      <c r="N4740" s="26">
        <v>9.0931835240069994</v>
      </c>
      <c r="O4740" s="26">
        <v>3.5003525371299999</v>
      </c>
      <c r="P4740" s="26">
        <v>4.8854822935379998</v>
      </c>
      <c r="Q4740" s="26">
        <v>10.789910614779</v>
      </c>
      <c r="R4740" s="26">
        <v>10.364591625537001</v>
      </c>
      <c r="S4740" s="26">
        <v>2.1857302067459998</v>
      </c>
      <c r="T4740" s="26">
        <v>6.6276980462620001</v>
      </c>
      <c r="U4740" s="26">
        <v>3.625446357495</v>
      </c>
      <c r="V4740" s="26">
        <v>21.429708645120002</v>
      </c>
      <c r="W4740" s="26">
        <v>24.779948597812002</v>
      </c>
      <c r="X4740" s="26">
        <v>0.71189755953300005</v>
      </c>
      <c r="Y4740" s="26">
        <v>1.1804307776289999</v>
      </c>
      <c r="Z4740" s="26">
        <v>10.264516569245</v>
      </c>
      <c r="AA4740" s="26">
        <v>17.253849478018001</v>
      </c>
      <c r="AB4740" s="60">
        <v>1.4647349148219999</v>
      </c>
    </row>
    <row r="4741" spans="3:28" ht="25" x14ac:dyDescent="0.3">
      <c r="E4741" s="3" t="s">
        <v>2125</v>
      </c>
      <c r="F4741" s="4"/>
      <c r="G4741" s="29">
        <v>46</v>
      </c>
      <c r="H4741" s="55">
        <v>23.913043478260999</v>
      </c>
      <c r="I4741" s="22">
        <v>15.217391304348</v>
      </c>
      <c r="J4741" s="69">
        <v>0</v>
      </c>
      <c r="K4741" s="22">
        <v>63.043478260870003</v>
      </c>
      <c r="L4741" s="22">
        <v>13.04347826087</v>
      </c>
      <c r="M4741" s="22">
        <v>15.217391304348</v>
      </c>
      <c r="N4741" s="69">
        <v>0</v>
      </c>
      <c r="O4741" s="69">
        <v>0</v>
      </c>
      <c r="P4741" s="22">
        <v>8.6956521739130004</v>
      </c>
      <c r="Q4741" s="22">
        <v>26.086956521739001</v>
      </c>
      <c r="R4741" s="22">
        <v>23.913043478260999</v>
      </c>
      <c r="S4741" s="22">
        <v>6.5217391304349999</v>
      </c>
      <c r="T4741" s="22">
        <v>4.3478260869570002</v>
      </c>
      <c r="U4741" s="22">
        <v>8.6956521739130004</v>
      </c>
      <c r="V4741" s="22">
        <v>21.739130434783</v>
      </c>
      <c r="W4741" s="22">
        <v>41.304347826087003</v>
      </c>
      <c r="X4741" s="69">
        <v>0</v>
      </c>
      <c r="Y4741" s="22">
        <v>2.1739130434780001</v>
      </c>
      <c r="Z4741" s="22">
        <v>4.3478260869570002</v>
      </c>
      <c r="AA4741" s="22">
        <v>10.869565217390999</v>
      </c>
      <c r="AB4741" s="72">
        <v>0</v>
      </c>
    </row>
    <row r="4742" spans="3:28" x14ac:dyDescent="0.3">
      <c r="E4742" s="3" t="s">
        <v>2126</v>
      </c>
      <c r="F4742" s="4"/>
      <c r="G4742" s="5">
        <v>81</v>
      </c>
      <c r="H4742" s="27">
        <v>17.283950617283999</v>
      </c>
      <c r="I4742" s="14">
        <v>12.345679012346</v>
      </c>
      <c r="J4742" s="16">
        <v>0</v>
      </c>
      <c r="K4742" s="14">
        <v>75.308641975309001</v>
      </c>
      <c r="L4742" s="14">
        <v>11.111111111111001</v>
      </c>
      <c r="M4742" s="14">
        <v>12.345679012346</v>
      </c>
      <c r="N4742" s="14">
        <v>2.4691358024690002</v>
      </c>
      <c r="O4742" s="16">
        <v>0</v>
      </c>
      <c r="P4742" s="14">
        <v>2.4691358024690002</v>
      </c>
      <c r="Q4742" s="14">
        <v>6.1728395061730001</v>
      </c>
      <c r="R4742" s="14">
        <v>7.4074074074069998</v>
      </c>
      <c r="S4742" s="14">
        <v>1.2345679012349999</v>
      </c>
      <c r="T4742" s="14">
        <v>1.2345679012349999</v>
      </c>
      <c r="U4742" s="14">
        <v>2.4691358024690002</v>
      </c>
      <c r="V4742" s="14">
        <v>23.456790123457001</v>
      </c>
      <c r="W4742" s="14">
        <v>49.382716049382999</v>
      </c>
      <c r="X4742" s="16">
        <v>0</v>
      </c>
      <c r="Y4742" s="16">
        <v>0</v>
      </c>
      <c r="Z4742" s="14">
        <v>7.4074074074069998</v>
      </c>
      <c r="AA4742" s="14">
        <v>6.1728395061730001</v>
      </c>
      <c r="AB4742" s="23">
        <v>1.2345679012349999</v>
      </c>
    </row>
    <row r="4743" spans="3:28" x14ac:dyDescent="0.3">
      <c r="E4743" s="3" t="s">
        <v>2127</v>
      </c>
      <c r="F4743" s="4"/>
      <c r="G4743" s="5">
        <v>131</v>
      </c>
      <c r="H4743" s="27">
        <v>13.740458015267</v>
      </c>
      <c r="I4743" s="14">
        <v>8.3969465648850008</v>
      </c>
      <c r="J4743" s="16">
        <v>0</v>
      </c>
      <c r="K4743" s="14">
        <v>61.068702290075997</v>
      </c>
      <c r="L4743" s="14">
        <v>5.3435114503819996</v>
      </c>
      <c r="M4743" s="14">
        <v>4.5801526717560002</v>
      </c>
      <c r="N4743" s="14">
        <v>3.8167938931299998</v>
      </c>
      <c r="O4743" s="14">
        <v>1.526717557252</v>
      </c>
      <c r="P4743" s="14">
        <v>3.053435114504</v>
      </c>
      <c r="Q4743" s="14">
        <v>9.1603053435110002</v>
      </c>
      <c r="R4743" s="14">
        <v>13.740458015267</v>
      </c>
      <c r="S4743" s="16">
        <v>0</v>
      </c>
      <c r="T4743" s="14">
        <v>1.526717557252</v>
      </c>
      <c r="U4743" s="16">
        <v>0</v>
      </c>
      <c r="V4743" s="14">
        <v>23.664122137404998</v>
      </c>
      <c r="W4743" s="14">
        <v>40.458015267176002</v>
      </c>
      <c r="X4743" s="14">
        <v>1.526717557252</v>
      </c>
      <c r="Y4743" s="16">
        <v>0</v>
      </c>
      <c r="Z4743" s="14">
        <v>5.3435114503819996</v>
      </c>
      <c r="AA4743" s="14">
        <v>6.1068702290079999</v>
      </c>
      <c r="AB4743" s="24">
        <v>0</v>
      </c>
    </row>
    <row r="4744" spans="3:28" x14ac:dyDescent="0.3">
      <c r="E4744" s="3" t="s">
        <v>2128</v>
      </c>
      <c r="F4744" s="4"/>
      <c r="G4744" s="5">
        <v>127</v>
      </c>
      <c r="H4744" s="27">
        <v>11.023622047244</v>
      </c>
      <c r="I4744" s="14">
        <v>4.7244094488190003</v>
      </c>
      <c r="J4744" s="14">
        <v>0.78740157480299999</v>
      </c>
      <c r="K4744" s="14">
        <v>48.818897637794997</v>
      </c>
      <c r="L4744" s="14">
        <v>2.3622047244090001</v>
      </c>
      <c r="M4744" s="14">
        <v>5.5118110236220001</v>
      </c>
      <c r="N4744" s="14">
        <v>0.78740157480299999</v>
      </c>
      <c r="O4744" s="16">
        <v>0</v>
      </c>
      <c r="P4744" s="16">
        <v>0</v>
      </c>
      <c r="Q4744" s="14">
        <v>2.3622047244090001</v>
      </c>
      <c r="R4744" s="14">
        <v>11.811023622046999</v>
      </c>
      <c r="S4744" s="14">
        <v>0.78740157480299999</v>
      </c>
      <c r="T4744" s="16">
        <v>0</v>
      </c>
      <c r="U4744" s="14">
        <v>0.78740157480299999</v>
      </c>
      <c r="V4744" s="14">
        <v>16.535433070865999</v>
      </c>
      <c r="W4744" s="14">
        <v>29.133858267716999</v>
      </c>
      <c r="X4744" s="16">
        <v>0</v>
      </c>
      <c r="Y4744" s="16">
        <v>0</v>
      </c>
      <c r="Z4744" s="14">
        <v>6.299212598425</v>
      </c>
      <c r="AA4744" s="14">
        <v>26.771653543307</v>
      </c>
      <c r="AB4744" s="24">
        <v>0</v>
      </c>
    </row>
    <row r="4745" spans="3:28" x14ac:dyDescent="0.3">
      <c r="E4745" s="3" t="s">
        <v>2129</v>
      </c>
      <c r="F4745" s="4"/>
      <c r="G4745" s="5">
        <v>0</v>
      </c>
      <c r="H4745" s="30">
        <v>0</v>
      </c>
      <c r="I4745" s="16">
        <v>0</v>
      </c>
      <c r="J4745" s="16">
        <v>0</v>
      </c>
      <c r="K4745" s="16">
        <v>0</v>
      </c>
      <c r="L4745" s="16">
        <v>0</v>
      </c>
      <c r="M4745" s="16">
        <v>0</v>
      </c>
      <c r="N4745" s="16">
        <v>0</v>
      </c>
      <c r="O4745" s="16">
        <v>0</v>
      </c>
      <c r="P4745" s="16">
        <v>0</v>
      </c>
      <c r="Q4745" s="16">
        <v>0</v>
      </c>
      <c r="R4745" s="16">
        <v>0</v>
      </c>
      <c r="S4745" s="16">
        <v>0</v>
      </c>
      <c r="T4745" s="16">
        <v>0</v>
      </c>
      <c r="U4745" s="16">
        <v>0</v>
      </c>
      <c r="V4745" s="16">
        <v>0</v>
      </c>
      <c r="W4745" s="16">
        <v>0</v>
      </c>
      <c r="X4745" s="16">
        <v>0</v>
      </c>
      <c r="Y4745" s="16">
        <v>0</v>
      </c>
      <c r="Z4745" s="16">
        <v>0</v>
      </c>
      <c r="AA4745" s="16">
        <v>0</v>
      </c>
      <c r="AB4745" s="24">
        <v>0</v>
      </c>
    </row>
    <row r="4746" spans="3:28" x14ac:dyDescent="0.3">
      <c r="E4746" s="3" t="s">
        <v>1013</v>
      </c>
      <c r="F4746" s="4"/>
      <c r="G4746" s="5">
        <v>0</v>
      </c>
      <c r="H4746" s="30">
        <v>0</v>
      </c>
      <c r="I4746" s="16">
        <v>0</v>
      </c>
      <c r="J4746" s="16">
        <v>0</v>
      </c>
      <c r="K4746" s="16">
        <v>0</v>
      </c>
      <c r="L4746" s="16">
        <v>0</v>
      </c>
      <c r="M4746" s="16">
        <v>0</v>
      </c>
      <c r="N4746" s="16">
        <v>0</v>
      </c>
      <c r="O4746" s="16">
        <v>0</v>
      </c>
      <c r="P4746" s="16">
        <v>0</v>
      </c>
      <c r="Q4746" s="16">
        <v>0</v>
      </c>
      <c r="R4746" s="16">
        <v>0</v>
      </c>
      <c r="S4746" s="16">
        <v>0</v>
      </c>
      <c r="T4746" s="16">
        <v>0</v>
      </c>
      <c r="U4746" s="16">
        <v>0</v>
      </c>
      <c r="V4746" s="16">
        <v>0</v>
      </c>
      <c r="W4746" s="16">
        <v>0</v>
      </c>
      <c r="X4746" s="16">
        <v>0</v>
      </c>
      <c r="Y4746" s="16">
        <v>0</v>
      </c>
      <c r="Z4746" s="16">
        <v>0</v>
      </c>
      <c r="AA4746" s="16">
        <v>0</v>
      </c>
      <c r="AB4746" s="24">
        <v>0</v>
      </c>
    </row>
    <row r="4747" spans="3:28" ht="25" x14ac:dyDescent="0.3">
      <c r="E4747" s="3" t="s">
        <v>2130</v>
      </c>
      <c r="F4747" s="4"/>
      <c r="G4747" s="5">
        <v>359</v>
      </c>
      <c r="H4747" s="27">
        <v>33.983286908078</v>
      </c>
      <c r="I4747" s="14">
        <v>26.462395543174999</v>
      </c>
      <c r="J4747" s="14">
        <v>7.520891364903</v>
      </c>
      <c r="K4747" s="14">
        <v>42.061281337046999</v>
      </c>
      <c r="L4747" s="14">
        <v>17.548746518106</v>
      </c>
      <c r="M4747" s="14">
        <v>9.7493036211700002</v>
      </c>
      <c r="N4747" s="14">
        <v>5.0139275766019997</v>
      </c>
      <c r="O4747" s="14">
        <v>2.2284122562670001</v>
      </c>
      <c r="P4747" s="14">
        <v>7.7994428969360001</v>
      </c>
      <c r="Q4747" s="14">
        <v>20.612813370474001</v>
      </c>
      <c r="R4747" s="14">
        <v>24.791086350975</v>
      </c>
      <c r="S4747" s="14">
        <v>3.8997214484680001</v>
      </c>
      <c r="T4747" s="14">
        <v>5.8495821727020001</v>
      </c>
      <c r="U4747" s="14">
        <v>12.256267409471</v>
      </c>
      <c r="V4747" s="14">
        <v>34.540389972145</v>
      </c>
      <c r="W4747" s="14">
        <v>44.289693593315</v>
      </c>
      <c r="X4747" s="14">
        <v>1.6713091922009999</v>
      </c>
      <c r="Y4747" s="14">
        <v>1.949860724234</v>
      </c>
      <c r="Z4747" s="14">
        <v>11.977715877436999</v>
      </c>
      <c r="AA4747" s="14">
        <v>4.7353760445680004</v>
      </c>
      <c r="AB4747" s="23">
        <v>0.27855153203299998</v>
      </c>
    </row>
    <row r="4748" spans="3:28" x14ac:dyDescent="0.3">
      <c r="E4748" s="3" t="s">
        <v>2131</v>
      </c>
      <c r="F4748" s="4"/>
      <c r="G4748" s="5">
        <v>494</v>
      </c>
      <c r="H4748" s="27">
        <v>35.82995951417</v>
      </c>
      <c r="I4748" s="14">
        <v>27.125506072874</v>
      </c>
      <c r="J4748" s="14">
        <v>6.0728744939270003</v>
      </c>
      <c r="K4748" s="14">
        <v>42.307692307692001</v>
      </c>
      <c r="L4748" s="14">
        <v>18.623481781376999</v>
      </c>
      <c r="M4748" s="14">
        <v>10.526315789473999</v>
      </c>
      <c r="N4748" s="14">
        <v>5.8704453441300002</v>
      </c>
      <c r="O4748" s="14">
        <v>1.8218623481780001</v>
      </c>
      <c r="P4748" s="14">
        <v>3.6437246963560002</v>
      </c>
      <c r="Q4748" s="14">
        <v>13.36032388664</v>
      </c>
      <c r="R4748" s="14">
        <v>21.052631578947</v>
      </c>
      <c r="S4748" s="14">
        <v>2.6315789473679998</v>
      </c>
      <c r="T4748" s="14">
        <v>5.2631578947369997</v>
      </c>
      <c r="U4748" s="14">
        <v>3.8461538461539999</v>
      </c>
      <c r="V4748" s="14">
        <v>29.757085020243</v>
      </c>
      <c r="W4748" s="14">
        <v>40.283400809717001</v>
      </c>
      <c r="X4748" s="14">
        <v>1.8218623481780001</v>
      </c>
      <c r="Y4748" s="14">
        <v>1.619433198381</v>
      </c>
      <c r="Z4748" s="14">
        <v>6.0728744939270003</v>
      </c>
      <c r="AA4748" s="14">
        <v>4.453441295547</v>
      </c>
      <c r="AB4748" s="23">
        <v>0.80971659919000005</v>
      </c>
    </row>
    <row r="4749" spans="3:28" x14ac:dyDescent="0.3">
      <c r="E4749" s="3" t="s">
        <v>2132</v>
      </c>
      <c r="F4749" s="4"/>
      <c r="G4749" s="5">
        <v>973</v>
      </c>
      <c r="H4749" s="27">
        <v>38.026721479959001</v>
      </c>
      <c r="I4749" s="14">
        <v>24.152106885919999</v>
      </c>
      <c r="J4749" s="14">
        <v>7.2970195272350002</v>
      </c>
      <c r="K4749" s="14">
        <v>41.109969167522998</v>
      </c>
      <c r="L4749" s="14">
        <v>16.135662898252999</v>
      </c>
      <c r="M4749" s="14">
        <v>9.1469681397739997</v>
      </c>
      <c r="N4749" s="14">
        <v>5.1387461459399999</v>
      </c>
      <c r="O4749" s="14">
        <v>1.130524152107</v>
      </c>
      <c r="P4749" s="14">
        <v>2.877697841727</v>
      </c>
      <c r="Q4749" s="14">
        <v>9.4552929085299997</v>
      </c>
      <c r="R4749" s="14">
        <v>15.416238437821001</v>
      </c>
      <c r="S4749" s="14">
        <v>2.0554984583759999</v>
      </c>
      <c r="T4749" s="14">
        <v>3.083247687564</v>
      </c>
      <c r="U4749" s="14">
        <v>4.5220966084279999</v>
      </c>
      <c r="V4749" s="14">
        <v>26.413155190133999</v>
      </c>
      <c r="W4749" s="14">
        <v>33.607399794449996</v>
      </c>
      <c r="X4749" s="14">
        <v>0.92497430626900001</v>
      </c>
      <c r="Y4749" s="14">
        <v>1.336073997945</v>
      </c>
      <c r="Z4749" s="14">
        <v>4.9331963001029999</v>
      </c>
      <c r="AA4749" s="14">
        <v>6.9886947584790002</v>
      </c>
      <c r="AB4749" s="23">
        <v>0.41109969167499999</v>
      </c>
    </row>
    <row r="4750" spans="3:28" x14ac:dyDescent="0.3">
      <c r="E4750" s="3" t="s">
        <v>2133</v>
      </c>
      <c r="F4750" s="4"/>
      <c r="G4750" s="5">
        <v>904</v>
      </c>
      <c r="H4750" s="27">
        <v>32.743362831858001</v>
      </c>
      <c r="I4750" s="14">
        <v>17.920353982300998</v>
      </c>
      <c r="J4750" s="14">
        <v>6.6371681415930004</v>
      </c>
      <c r="K4750" s="14">
        <v>32.300884955751997</v>
      </c>
      <c r="L4750" s="14">
        <v>9.9557522123889992</v>
      </c>
      <c r="M4750" s="14">
        <v>6.9690265486729999</v>
      </c>
      <c r="N4750" s="14">
        <v>2.654867256637</v>
      </c>
      <c r="O4750" s="14">
        <v>0.995575221239</v>
      </c>
      <c r="P4750" s="14">
        <v>1.4380530973450001</v>
      </c>
      <c r="Q4750" s="14">
        <v>4.9778761061949997</v>
      </c>
      <c r="R4750" s="14">
        <v>8.8495575221239999</v>
      </c>
      <c r="S4750" s="14">
        <v>1.2168141592920001</v>
      </c>
      <c r="T4750" s="14">
        <v>2.7654867256640001</v>
      </c>
      <c r="U4750" s="14">
        <v>2.654867256637</v>
      </c>
      <c r="V4750" s="14">
        <v>15.044247787611001</v>
      </c>
      <c r="W4750" s="14">
        <v>25.221238938052998</v>
      </c>
      <c r="X4750" s="14">
        <v>0.22123893805299999</v>
      </c>
      <c r="Y4750" s="14">
        <v>0.22123893805299999</v>
      </c>
      <c r="Z4750" s="14">
        <v>4.0929203539819996</v>
      </c>
      <c r="AA4750" s="14">
        <v>19.469026548673</v>
      </c>
      <c r="AB4750" s="23">
        <v>0.77433628318600001</v>
      </c>
    </row>
    <row r="4751" spans="3:28" x14ac:dyDescent="0.3">
      <c r="E4751" s="3" t="s">
        <v>2134</v>
      </c>
      <c r="F4751" s="4"/>
      <c r="G4751" s="5">
        <v>0</v>
      </c>
      <c r="H4751" s="30">
        <v>0</v>
      </c>
      <c r="I4751" s="16">
        <v>0</v>
      </c>
      <c r="J4751" s="16">
        <v>0</v>
      </c>
      <c r="K4751" s="16">
        <v>0</v>
      </c>
      <c r="L4751" s="16">
        <v>0</v>
      </c>
      <c r="M4751" s="16">
        <v>0</v>
      </c>
      <c r="N4751" s="16">
        <v>0</v>
      </c>
      <c r="O4751" s="16">
        <v>0</v>
      </c>
      <c r="P4751" s="16">
        <v>0</v>
      </c>
      <c r="Q4751" s="16">
        <v>0</v>
      </c>
      <c r="R4751" s="16">
        <v>0</v>
      </c>
      <c r="S4751" s="16">
        <v>0</v>
      </c>
      <c r="T4751" s="16">
        <v>0</v>
      </c>
      <c r="U4751" s="16">
        <v>0</v>
      </c>
      <c r="V4751" s="16">
        <v>0</v>
      </c>
      <c r="W4751" s="16">
        <v>0</v>
      </c>
      <c r="X4751" s="16">
        <v>0</v>
      </c>
      <c r="Y4751" s="16">
        <v>0</v>
      </c>
      <c r="Z4751" s="16">
        <v>0</v>
      </c>
      <c r="AA4751" s="16">
        <v>0</v>
      </c>
      <c r="AB4751" s="24">
        <v>0</v>
      </c>
    </row>
    <row r="4752" spans="3:28" x14ac:dyDescent="0.3">
      <c r="E4752" s="3" t="s">
        <v>1019</v>
      </c>
      <c r="F4752" s="4"/>
      <c r="G4752" s="5">
        <v>0</v>
      </c>
      <c r="H4752" s="30">
        <v>0</v>
      </c>
      <c r="I4752" s="16">
        <v>0</v>
      </c>
      <c r="J4752" s="16">
        <v>0</v>
      </c>
      <c r="K4752" s="16">
        <v>0</v>
      </c>
      <c r="L4752" s="16">
        <v>0</v>
      </c>
      <c r="M4752" s="16">
        <v>0</v>
      </c>
      <c r="N4752" s="16">
        <v>0</v>
      </c>
      <c r="O4752" s="16">
        <v>0</v>
      </c>
      <c r="P4752" s="16">
        <v>0</v>
      </c>
      <c r="Q4752" s="16">
        <v>0</v>
      </c>
      <c r="R4752" s="16">
        <v>0</v>
      </c>
      <c r="S4752" s="16">
        <v>0</v>
      </c>
      <c r="T4752" s="16">
        <v>0</v>
      </c>
      <c r="U4752" s="16">
        <v>0</v>
      </c>
      <c r="V4752" s="16">
        <v>0</v>
      </c>
      <c r="W4752" s="16">
        <v>0</v>
      </c>
      <c r="X4752" s="16">
        <v>0</v>
      </c>
      <c r="Y4752" s="16">
        <v>0</v>
      </c>
      <c r="Z4752" s="16">
        <v>0</v>
      </c>
      <c r="AA4752" s="16">
        <v>0</v>
      </c>
      <c r="AB4752" s="24">
        <v>0</v>
      </c>
    </row>
    <row r="4753" spans="5:28" ht="25" x14ac:dyDescent="0.3">
      <c r="E4753" s="3" t="s">
        <v>2135</v>
      </c>
      <c r="F4753" s="4"/>
      <c r="G4753" s="5">
        <v>814</v>
      </c>
      <c r="H4753" s="27">
        <v>27.886977886977999</v>
      </c>
      <c r="I4753" s="14">
        <v>41.154791154790999</v>
      </c>
      <c r="J4753" s="14">
        <v>10.687960687961001</v>
      </c>
      <c r="K4753" s="14">
        <v>14.987714987715</v>
      </c>
      <c r="L4753" s="14">
        <v>27.518427518427998</v>
      </c>
      <c r="M4753" s="14">
        <v>12.039312039312</v>
      </c>
      <c r="N4753" s="14">
        <v>9.5823095823099997</v>
      </c>
      <c r="O4753" s="14">
        <v>3.5626535626539999</v>
      </c>
      <c r="P4753" s="14">
        <v>8.9680589680589993</v>
      </c>
      <c r="Q4753" s="14">
        <v>16.093366093366001</v>
      </c>
      <c r="R4753" s="14">
        <v>21.375921375920999</v>
      </c>
      <c r="S4753" s="14">
        <v>4.1769041769040003</v>
      </c>
      <c r="T4753" s="14">
        <v>10.19656019656</v>
      </c>
      <c r="U4753" s="14">
        <v>11.302211302210999</v>
      </c>
      <c r="V4753" s="14">
        <v>39.066339066338998</v>
      </c>
      <c r="W4753" s="14">
        <v>45.454545454544999</v>
      </c>
      <c r="X4753" s="14">
        <v>1.7199017199019999</v>
      </c>
      <c r="Y4753" s="14">
        <v>3.071253071253</v>
      </c>
      <c r="Z4753" s="14">
        <v>14.004914004913999</v>
      </c>
      <c r="AA4753" s="14">
        <v>5.6511056511059996</v>
      </c>
      <c r="AB4753" s="23">
        <v>0.61425061425100003</v>
      </c>
    </row>
    <row r="4754" spans="5:28" x14ac:dyDescent="0.3">
      <c r="E4754" s="3" t="s">
        <v>2136</v>
      </c>
      <c r="F4754" s="4"/>
      <c r="G4754" s="5">
        <v>1430</v>
      </c>
      <c r="H4754" s="27">
        <v>26.713286713287001</v>
      </c>
      <c r="I4754" s="14">
        <v>38.321678321678</v>
      </c>
      <c r="J4754" s="14">
        <v>13.776223776224001</v>
      </c>
      <c r="K4754" s="14">
        <v>12.307692307691999</v>
      </c>
      <c r="L4754" s="14">
        <v>21.328671328671</v>
      </c>
      <c r="M4754" s="14">
        <v>10.629370629371</v>
      </c>
      <c r="N4754" s="14">
        <v>6.5734265734269997</v>
      </c>
      <c r="O4754" s="14">
        <v>2.1678321678320001</v>
      </c>
      <c r="P4754" s="14">
        <v>5.8741258741260003</v>
      </c>
      <c r="Q4754" s="14">
        <v>11.328671328671</v>
      </c>
      <c r="R4754" s="14">
        <v>16.363636363636001</v>
      </c>
      <c r="S4754" s="14">
        <v>1.888111888112</v>
      </c>
      <c r="T4754" s="14">
        <v>7.6923076923079998</v>
      </c>
      <c r="U4754" s="14">
        <v>5.1048951048950002</v>
      </c>
      <c r="V4754" s="14">
        <v>31.468531468531001</v>
      </c>
      <c r="W4754" s="14">
        <v>40.629370629371003</v>
      </c>
      <c r="X4754" s="14">
        <v>1.188811188811</v>
      </c>
      <c r="Y4754" s="14">
        <v>1.538461538462</v>
      </c>
      <c r="Z4754" s="14">
        <v>10.769230769230999</v>
      </c>
      <c r="AA4754" s="14">
        <v>7.0629370629370003</v>
      </c>
      <c r="AB4754" s="23">
        <v>0.69930069930100003</v>
      </c>
    </row>
    <row r="4755" spans="5:28" x14ac:dyDescent="0.3">
      <c r="E4755" s="3" t="s">
        <v>2137</v>
      </c>
      <c r="F4755" s="4"/>
      <c r="G4755" s="5">
        <v>2460</v>
      </c>
      <c r="H4755" s="27">
        <v>26.666666666666998</v>
      </c>
      <c r="I4755" s="14">
        <v>35.040650406504</v>
      </c>
      <c r="J4755" s="14">
        <v>12.886178861789</v>
      </c>
      <c r="K4755" s="14">
        <v>12.235772357724001</v>
      </c>
      <c r="L4755" s="14">
        <v>18.333333333333002</v>
      </c>
      <c r="M4755" s="14">
        <v>8.4959349593500004</v>
      </c>
      <c r="N4755" s="14">
        <v>5.731707317073</v>
      </c>
      <c r="O4755" s="14">
        <v>1.869918699187</v>
      </c>
      <c r="P4755" s="14">
        <v>4.1056910569109997</v>
      </c>
      <c r="Q4755" s="14">
        <v>10.20325203252</v>
      </c>
      <c r="R4755" s="14">
        <v>12.113821138211</v>
      </c>
      <c r="S4755" s="14">
        <v>1.869918699187</v>
      </c>
      <c r="T4755" s="14">
        <v>6.7479674796750002</v>
      </c>
      <c r="U4755" s="14">
        <v>4.3902439024389999</v>
      </c>
      <c r="V4755" s="14">
        <v>27.967479674797001</v>
      </c>
      <c r="W4755" s="14">
        <v>34.105691056910999</v>
      </c>
      <c r="X4755" s="14">
        <v>0.650406504065</v>
      </c>
      <c r="Y4755" s="14">
        <v>1.3414634146340001</v>
      </c>
      <c r="Z4755" s="14">
        <v>10.20325203252</v>
      </c>
      <c r="AA4755" s="14">
        <v>8.0081300813009992</v>
      </c>
      <c r="AB4755" s="23">
        <v>0.85365853658500002</v>
      </c>
    </row>
    <row r="4756" spans="5:28" x14ac:dyDescent="0.3">
      <c r="E4756" s="3" t="s">
        <v>2138</v>
      </c>
      <c r="F4756" s="4"/>
      <c r="G4756" s="5">
        <v>2775</v>
      </c>
      <c r="H4756" s="27">
        <v>22.018018018018001</v>
      </c>
      <c r="I4756" s="14">
        <v>23.423423423422999</v>
      </c>
      <c r="J4756" s="14">
        <v>12.504504504505</v>
      </c>
      <c r="K4756" s="14">
        <v>10.234234234234</v>
      </c>
      <c r="L4756" s="14">
        <v>12.936936936937</v>
      </c>
      <c r="M4756" s="14">
        <v>4.216216216216</v>
      </c>
      <c r="N4756" s="14">
        <v>4.0360360360360001</v>
      </c>
      <c r="O4756" s="14">
        <v>1.117117117117</v>
      </c>
      <c r="P4756" s="14">
        <v>2.5945945945950002</v>
      </c>
      <c r="Q4756" s="14">
        <v>6.9189189189190001</v>
      </c>
      <c r="R4756" s="14">
        <v>7.351351351351</v>
      </c>
      <c r="S4756" s="14">
        <v>1.2612612612609999</v>
      </c>
      <c r="T4756" s="14">
        <v>4.6846846846850001</v>
      </c>
      <c r="U4756" s="14">
        <v>2.774774774775</v>
      </c>
      <c r="V4756" s="14">
        <v>16.648648648649001</v>
      </c>
      <c r="W4756" s="14">
        <v>21.981981981981999</v>
      </c>
      <c r="X4756" s="14">
        <v>0.43243243243200002</v>
      </c>
      <c r="Y4756" s="14">
        <v>0.93693693693699998</v>
      </c>
      <c r="Z4756" s="14">
        <v>6.882882882883</v>
      </c>
      <c r="AA4756" s="14">
        <v>24.252252252251999</v>
      </c>
      <c r="AB4756" s="23">
        <v>1.405405405405</v>
      </c>
    </row>
    <row r="4757" spans="5:28" x14ac:dyDescent="0.3">
      <c r="E4757" s="3" t="s">
        <v>2139</v>
      </c>
      <c r="F4757" s="4"/>
      <c r="G4757" s="5">
        <v>0</v>
      </c>
      <c r="H4757" s="30">
        <v>0</v>
      </c>
      <c r="I4757" s="16">
        <v>0</v>
      </c>
      <c r="J4757" s="16">
        <v>0</v>
      </c>
      <c r="K4757" s="16">
        <v>0</v>
      </c>
      <c r="L4757" s="16">
        <v>0</v>
      </c>
      <c r="M4757" s="16">
        <v>0</v>
      </c>
      <c r="N4757" s="16">
        <v>0</v>
      </c>
      <c r="O4757" s="16">
        <v>0</v>
      </c>
      <c r="P4757" s="16">
        <v>0</v>
      </c>
      <c r="Q4757" s="16">
        <v>0</v>
      </c>
      <c r="R4757" s="16">
        <v>0</v>
      </c>
      <c r="S4757" s="16">
        <v>0</v>
      </c>
      <c r="T4757" s="16">
        <v>0</v>
      </c>
      <c r="U4757" s="16">
        <v>0</v>
      </c>
      <c r="V4757" s="16">
        <v>0</v>
      </c>
      <c r="W4757" s="16">
        <v>0</v>
      </c>
      <c r="X4757" s="16">
        <v>0</v>
      </c>
      <c r="Y4757" s="16">
        <v>0</v>
      </c>
      <c r="Z4757" s="16">
        <v>0</v>
      </c>
      <c r="AA4757" s="16">
        <v>0</v>
      </c>
      <c r="AB4757" s="24">
        <v>0</v>
      </c>
    </row>
    <row r="4758" spans="5:28" x14ac:dyDescent="0.3">
      <c r="E4758" s="3" t="s">
        <v>1025</v>
      </c>
      <c r="F4758" s="4"/>
      <c r="G4758" s="5">
        <v>0</v>
      </c>
      <c r="H4758" s="30">
        <v>0</v>
      </c>
      <c r="I4758" s="16">
        <v>0</v>
      </c>
      <c r="J4758" s="16">
        <v>0</v>
      </c>
      <c r="K4758" s="16">
        <v>0</v>
      </c>
      <c r="L4758" s="16">
        <v>0</v>
      </c>
      <c r="M4758" s="16">
        <v>0</v>
      </c>
      <c r="N4758" s="16">
        <v>0</v>
      </c>
      <c r="O4758" s="16">
        <v>0</v>
      </c>
      <c r="P4758" s="16">
        <v>0</v>
      </c>
      <c r="Q4758" s="16">
        <v>0</v>
      </c>
      <c r="R4758" s="16">
        <v>0</v>
      </c>
      <c r="S4758" s="16">
        <v>0</v>
      </c>
      <c r="T4758" s="16">
        <v>0</v>
      </c>
      <c r="U4758" s="16">
        <v>0</v>
      </c>
      <c r="V4758" s="16">
        <v>0</v>
      </c>
      <c r="W4758" s="16">
        <v>0</v>
      </c>
      <c r="X4758" s="16">
        <v>0</v>
      </c>
      <c r="Y4758" s="16">
        <v>0</v>
      </c>
      <c r="Z4758" s="16">
        <v>0</v>
      </c>
      <c r="AA4758" s="16">
        <v>0</v>
      </c>
      <c r="AB4758" s="24">
        <v>0</v>
      </c>
    </row>
    <row r="4759" spans="5:28" ht="25" x14ac:dyDescent="0.3">
      <c r="E4759" s="3" t="s">
        <v>2140</v>
      </c>
      <c r="F4759" s="4"/>
      <c r="G4759" s="5">
        <v>1165</v>
      </c>
      <c r="H4759" s="27">
        <v>23.690987124464002</v>
      </c>
      <c r="I4759" s="14">
        <v>35.364806866953003</v>
      </c>
      <c r="J4759" s="14">
        <v>13.733905579399</v>
      </c>
      <c r="K4759" s="14">
        <v>8.4120171673820003</v>
      </c>
      <c r="L4759" s="14">
        <v>21.373390557939999</v>
      </c>
      <c r="M4759" s="14">
        <v>12.618025751073001</v>
      </c>
      <c r="N4759" s="14">
        <v>10.557939914163001</v>
      </c>
      <c r="O4759" s="14">
        <v>3.2618025751070001</v>
      </c>
      <c r="P4759" s="14">
        <v>12.961373390558</v>
      </c>
      <c r="Q4759" s="14">
        <v>19.141630901288</v>
      </c>
      <c r="R4759" s="14">
        <v>22.231759656651999</v>
      </c>
      <c r="S4759" s="14">
        <v>4.7210300429179997</v>
      </c>
      <c r="T4759" s="14">
        <v>10.901287553648</v>
      </c>
      <c r="U4759" s="14">
        <v>11.158798283262</v>
      </c>
      <c r="V4759" s="14">
        <v>37.253218884120002</v>
      </c>
      <c r="W4759" s="14">
        <v>41.115879828326001</v>
      </c>
      <c r="X4759" s="14">
        <v>1.974248927039</v>
      </c>
      <c r="Y4759" s="14">
        <v>2.4892703862659999</v>
      </c>
      <c r="Z4759" s="14">
        <v>14.935622317597</v>
      </c>
      <c r="AA4759" s="14">
        <v>7.1244635193130001</v>
      </c>
      <c r="AB4759" s="23">
        <v>1.201716738197</v>
      </c>
    </row>
    <row r="4760" spans="5:28" x14ac:dyDescent="0.3">
      <c r="E4760" s="3" t="s">
        <v>2141</v>
      </c>
      <c r="F4760" s="4"/>
      <c r="G4760" s="5">
        <v>2121</v>
      </c>
      <c r="H4760" s="27">
        <v>21.074964639320999</v>
      </c>
      <c r="I4760" s="14">
        <v>27.015558698726998</v>
      </c>
      <c r="J4760" s="14">
        <v>15.935879302216</v>
      </c>
      <c r="K4760" s="14">
        <v>7.1192833569070002</v>
      </c>
      <c r="L4760" s="14">
        <v>16.407355021215999</v>
      </c>
      <c r="M4760" s="14">
        <v>10.749646393211</v>
      </c>
      <c r="N4760" s="14">
        <v>8.3922677982079996</v>
      </c>
      <c r="O4760" s="14">
        <v>3.0174446016030001</v>
      </c>
      <c r="P4760" s="14">
        <v>7.8736445073079997</v>
      </c>
      <c r="Q4760" s="14">
        <v>13.719943422914</v>
      </c>
      <c r="R4760" s="14">
        <v>14.851485148515</v>
      </c>
      <c r="S4760" s="14">
        <v>3.1588873173029999</v>
      </c>
      <c r="T4760" s="14">
        <v>8.2508250825079994</v>
      </c>
      <c r="U4760" s="14">
        <v>5.2333804809049997</v>
      </c>
      <c r="V4760" s="14">
        <v>29.938708156530002</v>
      </c>
      <c r="W4760" s="14">
        <v>34.229137199434</v>
      </c>
      <c r="X4760" s="14">
        <v>0.80150872230100001</v>
      </c>
      <c r="Y4760" s="14">
        <v>1.603017444602</v>
      </c>
      <c r="Z4760" s="14">
        <v>11.881188118812</v>
      </c>
      <c r="AA4760" s="14">
        <v>9.3823668081089995</v>
      </c>
      <c r="AB4760" s="23">
        <v>0.70721357850099997</v>
      </c>
    </row>
    <row r="4761" spans="5:28" x14ac:dyDescent="0.3">
      <c r="E4761" s="3" t="s">
        <v>2142</v>
      </c>
      <c r="F4761" s="4"/>
      <c r="G4761" s="5">
        <v>3979</v>
      </c>
      <c r="H4761" s="27">
        <v>19.527519477256</v>
      </c>
      <c r="I4761" s="14">
        <v>26.614727318421998</v>
      </c>
      <c r="J4761" s="14">
        <v>17.114852978135001</v>
      </c>
      <c r="K4761" s="14">
        <v>5.7300829354109997</v>
      </c>
      <c r="L4761" s="14">
        <v>14.375471223926001</v>
      </c>
      <c r="M4761" s="14">
        <v>8.4192008042219992</v>
      </c>
      <c r="N4761" s="14">
        <v>7.8160341794420001</v>
      </c>
      <c r="O4761" s="14">
        <v>3.2922844935910001</v>
      </c>
      <c r="P4761" s="14">
        <v>5.9311384770039997</v>
      </c>
      <c r="Q4761" s="14">
        <v>11.81201306861</v>
      </c>
      <c r="R4761" s="14">
        <v>12.666499120381999</v>
      </c>
      <c r="S4761" s="14">
        <v>1.708972103544</v>
      </c>
      <c r="T4761" s="14">
        <v>7.212867554662</v>
      </c>
      <c r="U4761" s="14">
        <v>3.6189997486809999</v>
      </c>
      <c r="V4761" s="14">
        <v>27.2681578286</v>
      </c>
      <c r="W4761" s="14">
        <v>31.063081176175</v>
      </c>
      <c r="X4761" s="14">
        <v>0.80422216637300004</v>
      </c>
      <c r="Y4761" s="14">
        <v>1.2565971349589999</v>
      </c>
      <c r="Z4761" s="14">
        <v>12.716763005780001</v>
      </c>
      <c r="AA4761" s="14">
        <v>9.6757979391810007</v>
      </c>
      <c r="AB4761" s="23">
        <v>0.72882633827599996</v>
      </c>
    </row>
    <row r="4762" spans="5:28" x14ac:dyDescent="0.3">
      <c r="E4762" s="3" t="s">
        <v>2143</v>
      </c>
      <c r="F4762" s="4"/>
      <c r="G4762" s="5">
        <v>5395</v>
      </c>
      <c r="H4762" s="27">
        <v>15.625579240037</v>
      </c>
      <c r="I4762" s="14">
        <v>16.904541241891</v>
      </c>
      <c r="J4762" s="14">
        <v>13.21594068582</v>
      </c>
      <c r="K4762" s="14">
        <v>5.1343836886009999</v>
      </c>
      <c r="L4762" s="14">
        <v>9.6570898980540001</v>
      </c>
      <c r="M4762" s="14">
        <v>5.6719184430030003</v>
      </c>
      <c r="N4762" s="14">
        <v>5.5050973123259999</v>
      </c>
      <c r="O4762" s="14">
        <v>1.8164967562559999</v>
      </c>
      <c r="P4762" s="14">
        <v>2.965708989805</v>
      </c>
      <c r="Q4762" s="14">
        <v>6.28359592215</v>
      </c>
      <c r="R4762" s="14">
        <v>6.1723818350319997</v>
      </c>
      <c r="S4762" s="14">
        <v>1.0750695088040001</v>
      </c>
      <c r="T4762" s="14">
        <v>5.931417979611</v>
      </c>
      <c r="U4762" s="14">
        <v>1.371640407785</v>
      </c>
      <c r="V4762" s="14">
        <v>14.865616311399</v>
      </c>
      <c r="W4762" s="14">
        <v>17.886932344763999</v>
      </c>
      <c r="X4762" s="14">
        <v>0.38924930491199999</v>
      </c>
      <c r="Y4762" s="14">
        <v>0.98239110287300002</v>
      </c>
      <c r="Z4762" s="14">
        <v>8.2298424467100002</v>
      </c>
      <c r="AA4762" s="14">
        <v>29.842446709916999</v>
      </c>
      <c r="AB4762" s="23">
        <v>1.8721037998150001</v>
      </c>
    </row>
    <row r="4763" spans="5:28" x14ac:dyDescent="0.3">
      <c r="E4763" s="3" t="s">
        <v>2144</v>
      </c>
      <c r="F4763" s="4"/>
      <c r="G4763" s="5">
        <v>0</v>
      </c>
      <c r="H4763" s="30">
        <v>0</v>
      </c>
      <c r="I4763" s="16">
        <v>0</v>
      </c>
      <c r="J4763" s="16">
        <v>0</v>
      </c>
      <c r="K4763" s="16">
        <v>0</v>
      </c>
      <c r="L4763" s="16">
        <v>0</v>
      </c>
      <c r="M4763" s="16">
        <v>0</v>
      </c>
      <c r="N4763" s="16">
        <v>0</v>
      </c>
      <c r="O4763" s="16">
        <v>0</v>
      </c>
      <c r="P4763" s="16">
        <v>0</v>
      </c>
      <c r="Q4763" s="16">
        <v>0</v>
      </c>
      <c r="R4763" s="16">
        <v>0</v>
      </c>
      <c r="S4763" s="16">
        <v>0</v>
      </c>
      <c r="T4763" s="16">
        <v>0</v>
      </c>
      <c r="U4763" s="16">
        <v>0</v>
      </c>
      <c r="V4763" s="16">
        <v>0</v>
      </c>
      <c r="W4763" s="16">
        <v>0</v>
      </c>
      <c r="X4763" s="16">
        <v>0</v>
      </c>
      <c r="Y4763" s="16">
        <v>0</v>
      </c>
      <c r="Z4763" s="16">
        <v>0</v>
      </c>
      <c r="AA4763" s="16">
        <v>0</v>
      </c>
      <c r="AB4763" s="24">
        <v>0</v>
      </c>
    </row>
    <row r="4764" spans="5:28" x14ac:dyDescent="0.3">
      <c r="E4764" s="3" t="s">
        <v>1031</v>
      </c>
      <c r="F4764" s="4"/>
      <c r="G4764" s="5">
        <v>0</v>
      </c>
      <c r="H4764" s="30">
        <v>0</v>
      </c>
      <c r="I4764" s="16">
        <v>0</v>
      </c>
      <c r="J4764" s="16">
        <v>0</v>
      </c>
      <c r="K4764" s="16">
        <v>0</v>
      </c>
      <c r="L4764" s="16">
        <v>0</v>
      </c>
      <c r="M4764" s="16">
        <v>0</v>
      </c>
      <c r="N4764" s="16">
        <v>0</v>
      </c>
      <c r="O4764" s="16">
        <v>0</v>
      </c>
      <c r="P4764" s="16">
        <v>0</v>
      </c>
      <c r="Q4764" s="16">
        <v>0</v>
      </c>
      <c r="R4764" s="16">
        <v>0</v>
      </c>
      <c r="S4764" s="16">
        <v>0</v>
      </c>
      <c r="T4764" s="16">
        <v>0</v>
      </c>
      <c r="U4764" s="16">
        <v>0</v>
      </c>
      <c r="V4764" s="16">
        <v>0</v>
      </c>
      <c r="W4764" s="16">
        <v>0</v>
      </c>
      <c r="X4764" s="16">
        <v>0</v>
      </c>
      <c r="Y4764" s="16">
        <v>0</v>
      </c>
      <c r="Z4764" s="16">
        <v>0</v>
      </c>
      <c r="AA4764" s="16">
        <v>0</v>
      </c>
      <c r="AB4764" s="24">
        <v>0</v>
      </c>
    </row>
    <row r="4765" spans="5:28" ht="25" x14ac:dyDescent="0.3">
      <c r="E4765" s="3" t="s">
        <v>2145</v>
      </c>
      <c r="F4765" s="4"/>
      <c r="G4765" s="5">
        <v>1038</v>
      </c>
      <c r="H4765" s="27">
        <v>23.410404624277</v>
      </c>
      <c r="I4765" s="14">
        <v>24.662813102118999</v>
      </c>
      <c r="J4765" s="14">
        <v>18.882466281309998</v>
      </c>
      <c r="K4765" s="14">
        <v>4.4315992292870003</v>
      </c>
      <c r="L4765" s="14">
        <v>17.244701348747999</v>
      </c>
      <c r="M4765" s="14">
        <v>15.895953757225</v>
      </c>
      <c r="N4765" s="14">
        <v>16.088631984586002</v>
      </c>
      <c r="O4765" s="14">
        <v>5.6840077071290001</v>
      </c>
      <c r="P4765" s="14">
        <v>11.946050096339</v>
      </c>
      <c r="Q4765" s="14">
        <v>17.822736030828999</v>
      </c>
      <c r="R4765" s="14">
        <v>22.832369942197001</v>
      </c>
      <c r="S4765" s="14">
        <v>5.8766859344890001</v>
      </c>
      <c r="T4765" s="14">
        <v>10.500963391137001</v>
      </c>
      <c r="U4765" s="14">
        <v>11.946050096339</v>
      </c>
      <c r="V4765" s="14">
        <v>33.718689788054</v>
      </c>
      <c r="W4765" s="14">
        <v>33.429672447012997</v>
      </c>
      <c r="X4765" s="14">
        <v>2.0231213872830001</v>
      </c>
      <c r="Y4765" s="14">
        <v>2.1194605009630001</v>
      </c>
      <c r="Z4765" s="14">
        <v>13.391136801541</v>
      </c>
      <c r="AA4765" s="14">
        <v>6.6473988439309997</v>
      </c>
      <c r="AB4765" s="23">
        <v>1.6377649325629999</v>
      </c>
    </row>
    <row r="4766" spans="5:28" x14ac:dyDescent="0.3">
      <c r="E4766" s="3" t="s">
        <v>2146</v>
      </c>
      <c r="F4766" s="4"/>
      <c r="G4766" s="5">
        <v>2063</v>
      </c>
      <c r="H4766" s="27">
        <v>23.751817741153999</v>
      </c>
      <c r="I4766" s="14">
        <v>20.988851187590999</v>
      </c>
      <c r="J4766" s="14">
        <v>26.70867668444</v>
      </c>
      <c r="K4766" s="14">
        <v>4.0717401841980001</v>
      </c>
      <c r="L4766" s="14">
        <v>12.699951526903</v>
      </c>
      <c r="M4766" s="14">
        <v>11.778962675715</v>
      </c>
      <c r="N4766" s="14">
        <v>11.488124091129</v>
      </c>
      <c r="O4766" s="14">
        <v>5.3805138148329998</v>
      </c>
      <c r="P4766" s="14">
        <v>6.3015026660200002</v>
      </c>
      <c r="Q4766" s="14">
        <v>15.123606398449001</v>
      </c>
      <c r="R4766" s="14">
        <v>14.832767813863001</v>
      </c>
      <c r="S4766" s="14">
        <v>3.732428502181</v>
      </c>
      <c r="T4766" s="14">
        <v>10.567135239942001</v>
      </c>
      <c r="U4766" s="14">
        <v>4.798836645662</v>
      </c>
      <c r="V4766" s="14">
        <v>28.065923412505999</v>
      </c>
      <c r="W4766" s="14">
        <v>32.040717401842002</v>
      </c>
      <c r="X4766" s="14">
        <v>0.77556955889500001</v>
      </c>
      <c r="Y4766" s="14">
        <v>1.793504604944</v>
      </c>
      <c r="Z4766" s="14">
        <v>12.021328162870001</v>
      </c>
      <c r="AA4766" s="14">
        <v>8.5312651478429995</v>
      </c>
      <c r="AB4766" s="23">
        <v>0.920988851188</v>
      </c>
    </row>
    <row r="4767" spans="5:28" x14ac:dyDescent="0.3">
      <c r="E4767" s="3" t="s">
        <v>2147</v>
      </c>
      <c r="F4767" s="4"/>
      <c r="G4767" s="5">
        <v>4254</v>
      </c>
      <c r="H4767" s="27">
        <v>23.765867418900001</v>
      </c>
      <c r="I4767" s="14">
        <v>18.570756934649999</v>
      </c>
      <c r="J4767" s="14">
        <v>25.317348377997</v>
      </c>
      <c r="K4767" s="14">
        <v>3.643629525153</v>
      </c>
      <c r="L4767" s="14">
        <v>11.071932299013</v>
      </c>
      <c r="M4767" s="14">
        <v>11.048425011754</v>
      </c>
      <c r="N4767" s="14">
        <v>12.505876821815001</v>
      </c>
      <c r="O4767" s="14">
        <v>4.3018335684059998</v>
      </c>
      <c r="P4767" s="14">
        <v>7.1227080394920002</v>
      </c>
      <c r="Q4767" s="14">
        <v>11.988716502116</v>
      </c>
      <c r="R4767" s="14">
        <v>11.142454160790001</v>
      </c>
      <c r="S4767" s="14">
        <v>2.7033380347909999</v>
      </c>
      <c r="T4767" s="14">
        <v>9.8730606488009993</v>
      </c>
      <c r="U4767" s="14">
        <v>3.5731076633760002</v>
      </c>
      <c r="V4767" s="14">
        <v>23.295721673719001</v>
      </c>
      <c r="W4767" s="14">
        <v>23.765867418900001</v>
      </c>
      <c r="X4767" s="14">
        <v>0.63469675599399999</v>
      </c>
      <c r="Y4767" s="14">
        <v>0.94029149036199999</v>
      </c>
      <c r="Z4767" s="14">
        <v>12.834978843441</v>
      </c>
      <c r="AA4767" s="14">
        <v>8.9327691584389992</v>
      </c>
      <c r="AB4767" s="23">
        <v>0.517160319699</v>
      </c>
    </row>
    <row r="4768" spans="5:28" x14ac:dyDescent="0.3">
      <c r="E4768" s="3" t="s">
        <v>2148</v>
      </c>
      <c r="F4768" s="4"/>
      <c r="G4768" s="5">
        <v>5910</v>
      </c>
      <c r="H4768" s="27">
        <v>16.971235194584999</v>
      </c>
      <c r="I4768" s="14">
        <v>10.744500846024</v>
      </c>
      <c r="J4768" s="14">
        <v>19.661590524535001</v>
      </c>
      <c r="K4768" s="14">
        <v>2.3857868020300002</v>
      </c>
      <c r="L4768" s="14">
        <v>6.3282571912009997</v>
      </c>
      <c r="M4768" s="14">
        <v>6.598984771574</v>
      </c>
      <c r="N4768" s="14">
        <v>7.8510998307950004</v>
      </c>
      <c r="O4768" s="14">
        <v>2.8934010152280001</v>
      </c>
      <c r="P4768" s="14">
        <v>2.690355329949</v>
      </c>
      <c r="Q4768" s="14">
        <v>7.1235194585450001</v>
      </c>
      <c r="R4768" s="14">
        <v>4.8900169204740003</v>
      </c>
      <c r="S4768" s="14">
        <v>1.0998307952619999</v>
      </c>
      <c r="T4768" s="14">
        <v>5.0930626057530004</v>
      </c>
      <c r="U4768" s="14">
        <v>1.3367174280880001</v>
      </c>
      <c r="V4768" s="14">
        <v>11.218274111675001</v>
      </c>
      <c r="W4768" s="14">
        <v>13.417935702199999</v>
      </c>
      <c r="X4768" s="14">
        <v>0.236886632826</v>
      </c>
      <c r="Y4768" s="14">
        <v>0.74450084602400002</v>
      </c>
      <c r="Z4768" s="14">
        <v>8.1895093062609998</v>
      </c>
      <c r="AA4768" s="14">
        <v>30.219966159051999</v>
      </c>
      <c r="AB4768" s="23">
        <v>2.0304568527920002</v>
      </c>
    </row>
    <row r="4769" spans="5:28" x14ac:dyDescent="0.3">
      <c r="E4769" s="3" t="s">
        <v>2149</v>
      </c>
      <c r="F4769" s="4"/>
      <c r="G4769" s="5">
        <v>0</v>
      </c>
      <c r="H4769" s="30">
        <v>0</v>
      </c>
      <c r="I4769" s="16">
        <v>0</v>
      </c>
      <c r="J4769" s="16">
        <v>0</v>
      </c>
      <c r="K4769" s="16">
        <v>0</v>
      </c>
      <c r="L4769" s="16">
        <v>0</v>
      </c>
      <c r="M4769" s="16">
        <v>0</v>
      </c>
      <c r="N4769" s="16">
        <v>0</v>
      </c>
      <c r="O4769" s="16">
        <v>0</v>
      </c>
      <c r="P4769" s="16">
        <v>0</v>
      </c>
      <c r="Q4769" s="16">
        <v>0</v>
      </c>
      <c r="R4769" s="16">
        <v>0</v>
      </c>
      <c r="S4769" s="16">
        <v>0</v>
      </c>
      <c r="T4769" s="16">
        <v>0</v>
      </c>
      <c r="U4769" s="16">
        <v>0</v>
      </c>
      <c r="V4769" s="16">
        <v>0</v>
      </c>
      <c r="W4769" s="16">
        <v>0</v>
      </c>
      <c r="X4769" s="16">
        <v>0</v>
      </c>
      <c r="Y4769" s="16">
        <v>0</v>
      </c>
      <c r="Z4769" s="16">
        <v>0</v>
      </c>
      <c r="AA4769" s="16">
        <v>0</v>
      </c>
      <c r="AB4769" s="24">
        <v>0</v>
      </c>
    </row>
    <row r="4770" spans="5:28" x14ac:dyDescent="0.3">
      <c r="E4770" s="3" t="s">
        <v>1037</v>
      </c>
      <c r="F4770" s="4"/>
      <c r="G4770" s="5">
        <v>0</v>
      </c>
      <c r="H4770" s="30">
        <v>0</v>
      </c>
      <c r="I4770" s="16">
        <v>0</v>
      </c>
      <c r="J4770" s="16">
        <v>0</v>
      </c>
      <c r="K4770" s="16">
        <v>0</v>
      </c>
      <c r="L4770" s="16">
        <v>0</v>
      </c>
      <c r="M4770" s="16">
        <v>0</v>
      </c>
      <c r="N4770" s="16">
        <v>0</v>
      </c>
      <c r="O4770" s="16">
        <v>0</v>
      </c>
      <c r="P4770" s="16">
        <v>0</v>
      </c>
      <c r="Q4770" s="16">
        <v>0</v>
      </c>
      <c r="R4770" s="16">
        <v>0</v>
      </c>
      <c r="S4770" s="16">
        <v>0</v>
      </c>
      <c r="T4770" s="16">
        <v>0</v>
      </c>
      <c r="U4770" s="16">
        <v>0</v>
      </c>
      <c r="V4770" s="16">
        <v>0</v>
      </c>
      <c r="W4770" s="16">
        <v>0</v>
      </c>
      <c r="X4770" s="16">
        <v>0</v>
      </c>
      <c r="Y4770" s="16">
        <v>0</v>
      </c>
      <c r="Z4770" s="16">
        <v>0</v>
      </c>
      <c r="AA4770" s="16">
        <v>0</v>
      </c>
      <c r="AB4770" s="24">
        <v>0</v>
      </c>
    </row>
    <row r="4771" spans="5:28" ht="25" x14ac:dyDescent="0.3">
      <c r="E4771" s="3" t="s">
        <v>2150</v>
      </c>
      <c r="F4771" s="4"/>
      <c r="G4771" s="5">
        <v>281</v>
      </c>
      <c r="H4771" s="27">
        <v>33.807829181495002</v>
      </c>
      <c r="I4771" s="14">
        <v>17.081850533808002</v>
      </c>
      <c r="J4771" s="14">
        <v>15.302491103203</v>
      </c>
      <c r="K4771" s="14">
        <v>2.8469750889680001</v>
      </c>
      <c r="L4771" s="14">
        <v>13.879003558719001</v>
      </c>
      <c r="M4771" s="14">
        <v>16.370106761565999</v>
      </c>
      <c r="N4771" s="14">
        <v>22.775800711744001</v>
      </c>
      <c r="O4771" s="14">
        <v>8.1850533807829997</v>
      </c>
      <c r="P4771" s="14">
        <v>13.879003558719001</v>
      </c>
      <c r="Q4771" s="14">
        <v>22.419928825623</v>
      </c>
      <c r="R4771" s="14">
        <v>18.505338078291999</v>
      </c>
      <c r="S4771" s="14">
        <v>8.5409252669040008</v>
      </c>
      <c r="T4771" s="14">
        <v>11.032028469750999</v>
      </c>
      <c r="U4771" s="14">
        <v>14.590747330960999</v>
      </c>
      <c r="V4771" s="14">
        <v>32.740213523131999</v>
      </c>
      <c r="W4771" s="14">
        <v>32.028469750889997</v>
      </c>
      <c r="X4771" s="14">
        <v>3.2028469750889998</v>
      </c>
      <c r="Y4771" s="14">
        <v>2.4911032028469999</v>
      </c>
      <c r="Z4771" s="14">
        <v>16.370106761565999</v>
      </c>
      <c r="AA4771" s="14">
        <v>2.1352313167260002</v>
      </c>
      <c r="AB4771" s="23">
        <v>1.0676156583630001</v>
      </c>
    </row>
    <row r="4772" spans="5:28" x14ac:dyDescent="0.3">
      <c r="E4772" s="3" t="s">
        <v>2151</v>
      </c>
      <c r="F4772" s="4"/>
      <c r="G4772" s="5">
        <v>593</v>
      </c>
      <c r="H4772" s="27">
        <v>27.655986509274999</v>
      </c>
      <c r="I4772" s="14">
        <v>14.502529510961001</v>
      </c>
      <c r="J4772" s="14">
        <v>21.247892074199001</v>
      </c>
      <c r="K4772" s="14">
        <v>2.1922428330520001</v>
      </c>
      <c r="L4772" s="14">
        <v>15.851602023609001</v>
      </c>
      <c r="M4772" s="14">
        <v>14.671163575042</v>
      </c>
      <c r="N4772" s="14">
        <v>18.887015177066001</v>
      </c>
      <c r="O4772" s="14">
        <v>8.4317032040470004</v>
      </c>
      <c r="P4772" s="14">
        <v>6.2394603709950003</v>
      </c>
      <c r="Q4772" s="14">
        <v>18.887015177066001</v>
      </c>
      <c r="R4772" s="14">
        <v>13.659359190556</v>
      </c>
      <c r="S4772" s="14">
        <v>4.2158516020240002</v>
      </c>
      <c r="T4772" s="14">
        <v>8.2630691399659995</v>
      </c>
      <c r="U4772" s="14">
        <v>4.2158516020240002</v>
      </c>
      <c r="V4772" s="14">
        <v>27.487352445193999</v>
      </c>
      <c r="W4772" s="14">
        <v>28.161888701517999</v>
      </c>
      <c r="X4772" s="14">
        <v>0.84317032040499995</v>
      </c>
      <c r="Y4772" s="14">
        <v>1.517706576728</v>
      </c>
      <c r="Z4772" s="14">
        <v>10.455311973019001</v>
      </c>
      <c r="AA4772" s="14">
        <v>5.5649241146710002</v>
      </c>
      <c r="AB4772" s="23">
        <v>1.85497470489</v>
      </c>
    </row>
    <row r="4773" spans="5:28" x14ac:dyDescent="0.3">
      <c r="E4773" s="3" t="s">
        <v>2152</v>
      </c>
      <c r="F4773" s="4"/>
      <c r="G4773" s="5">
        <v>1581</v>
      </c>
      <c r="H4773" s="27">
        <v>25.869702719797999</v>
      </c>
      <c r="I4773" s="14">
        <v>12.903225806451999</v>
      </c>
      <c r="J4773" s="14">
        <v>21.631878557875002</v>
      </c>
      <c r="K4773" s="14">
        <v>1.3915243516760001</v>
      </c>
      <c r="L4773" s="14">
        <v>12.58697027198</v>
      </c>
      <c r="M4773" s="14">
        <v>10.436432637571</v>
      </c>
      <c r="N4773" s="14">
        <v>17.710309930424</v>
      </c>
      <c r="O4773" s="14">
        <v>6.7046173308029999</v>
      </c>
      <c r="P4773" s="14">
        <v>4.8070841239720004</v>
      </c>
      <c r="Q4773" s="14">
        <v>14.927261227071</v>
      </c>
      <c r="R4773" s="14">
        <v>8.3491461100569992</v>
      </c>
      <c r="S4773" s="14">
        <v>3.2890575585069999</v>
      </c>
      <c r="T4773" s="14">
        <v>7.8431372549020004</v>
      </c>
      <c r="U4773" s="14">
        <v>2.8462998102469999</v>
      </c>
      <c r="V4773" s="14">
        <v>20.746363061354</v>
      </c>
      <c r="W4773" s="14">
        <v>20.430107526882001</v>
      </c>
      <c r="X4773" s="14">
        <v>1.0120177103100001</v>
      </c>
      <c r="Y4773" s="14">
        <v>1.0120177103100001</v>
      </c>
      <c r="Z4773" s="14">
        <v>11.574952561670001</v>
      </c>
      <c r="AA4773" s="14">
        <v>7.8431372549020004</v>
      </c>
      <c r="AB4773" s="23">
        <v>1.3915243516760001</v>
      </c>
    </row>
    <row r="4774" spans="5:28" x14ac:dyDescent="0.3">
      <c r="E4774" s="3" t="s">
        <v>2153</v>
      </c>
      <c r="F4774" s="4"/>
      <c r="G4774" s="5">
        <v>2840</v>
      </c>
      <c r="H4774" s="27">
        <v>16.302816901408001</v>
      </c>
      <c r="I4774" s="14">
        <v>6.8309859154929997</v>
      </c>
      <c r="J4774" s="14">
        <v>15.774647887324001</v>
      </c>
      <c r="K4774" s="14">
        <v>1.5492957746480001</v>
      </c>
      <c r="L4774" s="14">
        <v>7.5352112676059999</v>
      </c>
      <c r="M4774" s="14">
        <v>6.3380281690139997</v>
      </c>
      <c r="N4774" s="14">
        <v>11.197183098591999</v>
      </c>
      <c r="O4774" s="14">
        <v>4.1197183098589996</v>
      </c>
      <c r="P4774" s="14">
        <v>2.3239436619720002</v>
      </c>
      <c r="Q4774" s="14">
        <v>8.2042253521129993</v>
      </c>
      <c r="R4774" s="14">
        <v>3.87323943662</v>
      </c>
      <c r="S4774" s="14">
        <v>1.37323943662</v>
      </c>
      <c r="T4774" s="14">
        <v>3.8028169014080002</v>
      </c>
      <c r="U4774" s="14">
        <v>1.443661971831</v>
      </c>
      <c r="V4774" s="14">
        <v>10.492957746479</v>
      </c>
      <c r="W4774" s="14">
        <v>10.739436619717999</v>
      </c>
      <c r="X4774" s="14">
        <v>0.42253521126799998</v>
      </c>
      <c r="Y4774" s="14">
        <v>0.91549295774600004</v>
      </c>
      <c r="Z4774" s="14">
        <v>9.4718309859150001</v>
      </c>
      <c r="AA4774" s="14">
        <v>30.669014084507001</v>
      </c>
      <c r="AB4774" s="23">
        <v>3.6619718309859999</v>
      </c>
    </row>
    <row r="4775" spans="5:28" x14ac:dyDescent="0.3">
      <c r="E4775" s="3" t="s">
        <v>2154</v>
      </c>
      <c r="F4775" s="4"/>
      <c r="G4775" s="5">
        <v>0</v>
      </c>
      <c r="H4775" s="30">
        <v>0</v>
      </c>
      <c r="I4775" s="16">
        <v>0</v>
      </c>
      <c r="J4775" s="16">
        <v>0</v>
      </c>
      <c r="K4775" s="16">
        <v>0</v>
      </c>
      <c r="L4775" s="16">
        <v>0</v>
      </c>
      <c r="M4775" s="16">
        <v>0</v>
      </c>
      <c r="N4775" s="16">
        <v>0</v>
      </c>
      <c r="O4775" s="16">
        <v>0</v>
      </c>
      <c r="P4775" s="16">
        <v>0</v>
      </c>
      <c r="Q4775" s="16">
        <v>0</v>
      </c>
      <c r="R4775" s="16">
        <v>0</v>
      </c>
      <c r="S4775" s="16">
        <v>0</v>
      </c>
      <c r="T4775" s="16">
        <v>0</v>
      </c>
      <c r="U4775" s="16">
        <v>0</v>
      </c>
      <c r="V4775" s="16">
        <v>0</v>
      </c>
      <c r="W4775" s="16">
        <v>0</v>
      </c>
      <c r="X4775" s="16">
        <v>0</v>
      </c>
      <c r="Y4775" s="16">
        <v>0</v>
      </c>
      <c r="Z4775" s="16">
        <v>0</v>
      </c>
      <c r="AA4775" s="16">
        <v>0</v>
      </c>
      <c r="AB4775" s="24">
        <v>0</v>
      </c>
    </row>
    <row r="4776" spans="5:28" x14ac:dyDescent="0.3">
      <c r="E4776" s="3" t="s">
        <v>1043</v>
      </c>
      <c r="F4776" s="4"/>
      <c r="G4776" s="5">
        <v>0</v>
      </c>
      <c r="H4776" s="30">
        <v>0</v>
      </c>
      <c r="I4776" s="16">
        <v>0</v>
      </c>
      <c r="J4776" s="16">
        <v>0</v>
      </c>
      <c r="K4776" s="16">
        <v>0</v>
      </c>
      <c r="L4776" s="16">
        <v>0</v>
      </c>
      <c r="M4776" s="16">
        <v>0</v>
      </c>
      <c r="N4776" s="16">
        <v>0</v>
      </c>
      <c r="O4776" s="16">
        <v>0</v>
      </c>
      <c r="P4776" s="16">
        <v>0</v>
      </c>
      <c r="Q4776" s="16">
        <v>0</v>
      </c>
      <c r="R4776" s="16">
        <v>0</v>
      </c>
      <c r="S4776" s="16">
        <v>0</v>
      </c>
      <c r="T4776" s="16">
        <v>0</v>
      </c>
      <c r="U4776" s="16">
        <v>0</v>
      </c>
      <c r="V4776" s="16">
        <v>0</v>
      </c>
      <c r="W4776" s="16">
        <v>0</v>
      </c>
      <c r="X4776" s="16">
        <v>0</v>
      </c>
      <c r="Y4776" s="16">
        <v>0</v>
      </c>
      <c r="Z4776" s="16">
        <v>0</v>
      </c>
      <c r="AA4776" s="16">
        <v>0</v>
      </c>
      <c r="AB4776" s="24">
        <v>0</v>
      </c>
    </row>
    <row r="4777" spans="5:28" ht="25" x14ac:dyDescent="0.3">
      <c r="E4777" s="3" t="s">
        <v>2155</v>
      </c>
      <c r="F4777" s="4"/>
      <c r="G4777" s="5">
        <v>67</v>
      </c>
      <c r="H4777" s="27">
        <v>29.850746268657002</v>
      </c>
      <c r="I4777" s="14">
        <v>19.402985074627001</v>
      </c>
      <c r="J4777" s="14">
        <v>8.9552238805969999</v>
      </c>
      <c r="K4777" s="14">
        <v>1.492537313433</v>
      </c>
      <c r="L4777" s="14">
        <v>10.447761194030001</v>
      </c>
      <c r="M4777" s="14">
        <v>20.895522388060002</v>
      </c>
      <c r="N4777" s="14">
        <v>25.373134328357999</v>
      </c>
      <c r="O4777" s="14">
        <v>10.447761194030001</v>
      </c>
      <c r="P4777" s="14">
        <v>13.432835820896001</v>
      </c>
      <c r="Q4777" s="14">
        <v>17.910447761194</v>
      </c>
      <c r="R4777" s="14">
        <v>14.925373134328</v>
      </c>
      <c r="S4777" s="14">
        <v>5.9701492537309999</v>
      </c>
      <c r="T4777" s="14">
        <v>1.492537313433</v>
      </c>
      <c r="U4777" s="14">
        <v>13.432835820896001</v>
      </c>
      <c r="V4777" s="14">
        <v>28.358208955224001</v>
      </c>
      <c r="W4777" s="14">
        <v>23.880597014925002</v>
      </c>
      <c r="X4777" s="14">
        <v>1.492537313433</v>
      </c>
      <c r="Y4777" s="16">
        <v>0</v>
      </c>
      <c r="Z4777" s="14">
        <v>22.388059701492999</v>
      </c>
      <c r="AA4777" s="14">
        <v>5.9701492537309999</v>
      </c>
      <c r="AB4777" s="24">
        <v>0</v>
      </c>
    </row>
    <row r="4778" spans="5:28" x14ac:dyDescent="0.3">
      <c r="E4778" s="3" t="s">
        <v>2156</v>
      </c>
      <c r="F4778" s="4"/>
      <c r="G4778" s="5">
        <v>194</v>
      </c>
      <c r="H4778" s="27">
        <v>26.288659793813999</v>
      </c>
      <c r="I4778" s="14">
        <v>5.1546391752579996</v>
      </c>
      <c r="J4778" s="14">
        <v>7.7319587628870003</v>
      </c>
      <c r="K4778" s="14">
        <v>0.51546391752599996</v>
      </c>
      <c r="L4778" s="14">
        <v>9.278350515464</v>
      </c>
      <c r="M4778" s="14">
        <v>8.2474226804120008</v>
      </c>
      <c r="N4778" s="14">
        <v>22.680412371134</v>
      </c>
      <c r="O4778" s="14">
        <v>8.2474226804120008</v>
      </c>
      <c r="P4778" s="14">
        <v>4.639175257732</v>
      </c>
      <c r="Q4778" s="14">
        <v>19.587628865978999</v>
      </c>
      <c r="R4778" s="14">
        <v>5.1546391752579996</v>
      </c>
      <c r="S4778" s="14">
        <v>1.5463917525769999</v>
      </c>
      <c r="T4778" s="14">
        <v>2.5773195876289998</v>
      </c>
      <c r="U4778" s="14">
        <v>2.5773195876289998</v>
      </c>
      <c r="V4778" s="14">
        <v>26.288659793813999</v>
      </c>
      <c r="W4778" s="14">
        <v>23.711340206186001</v>
      </c>
      <c r="X4778" s="14">
        <v>2.0618556701030002</v>
      </c>
      <c r="Y4778" s="14">
        <v>2.0618556701030002</v>
      </c>
      <c r="Z4778" s="14">
        <v>12.886597938144</v>
      </c>
      <c r="AA4778" s="14">
        <v>6.7010309278350002</v>
      </c>
      <c r="AB4778" s="23">
        <v>2.0618556701030002</v>
      </c>
    </row>
    <row r="4779" spans="5:28" x14ac:dyDescent="0.3">
      <c r="E4779" s="3" t="s">
        <v>2157</v>
      </c>
      <c r="F4779" s="4"/>
      <c r="G4779" s="5">
        <v>502</v>
      </c>
      <c r="H4779" s="27">
        <v>23.505976095617999</v>
      </c>
      <c r="I4779" s="14">
        <v>7.1713147410360003</v>
      </c>
      <c r="J4779" s="14">
        <v>6.1752988047809998</v>
      </c>
      <c r="K4779" s="14">
        <v>1.9920318725099999</v>
      </c>
      <c r="L4779" s="14">
        <v>8.7649402390439999</v>
      </c>
      <c r="M4779" s="14">
        <v>9.3625498007969998</v>
      </c>
      <c r="N4779" s="14">
        <v>19.322709163347</v>
      </c>
      <c r="O4779" s="14">
        <v>13.346613545817</v>
      </c>
      <c r="P4779" s="14">
        <v>4.5816733067730002</v>
      </c>
      <c r="Q4779" s="14">
        <v>17.928286852589999</v>
      </c>
      <c r="R4779" s="14">
        <v>5.7768924302790001</v>
      </c>
      <c r="S4779" s="14">
        <v>3.5856573705180002</v>
      </c>
      <c r="T4779" s="14">
        <v>3.784860557769</v>
      </c>
      <c r="U4779" s="14">
        <v>2.191235059761</v>
      </c>
      <c r="V4779" s="14">
        <v>22.509960159363001</v>
      </c>
      <c r="W4779" s="14">
        <v>20.717131474104001</v>
      </c>
      <c r="X4779" s="14">
        <v>0.59760956175299995</v>
      </c>
      <c r="Y4779" s="14">
        <v>0.99601593625499996</v>
      </c>
      <c r="Z4779" s="14">
        <v>11.354581673307001</v>
      </c>
      <c r="AA4779" s="14">
        <v>10.159362549800999</v>
      </c>
      <c r="AB4779" s="23">
        <v>0.398406374502</v>
      </c>
    </row>
    <row r="4780" spans="5:28" x14ac:dyDescent="0.3">
      <c r="E4780" s="3" t="s">
        <v>2158</v>
      </c>
      <c r="F4780" s="4"/>
      <c r="G4780" s="5">
        <v>1040</v>
      </c>
      <c r="H4780" s="27">
        <v>12.692307692308001</v>
      </c>
      <c r="I4780" s="14">
        <v>2.5961538461539999</v>
      </c>
      <c r="J4780" s="14">
        <v>5.1923076923079998</v>
      </c>
      <c r="K4780" s="14">
        <v>0.57692307692300004</v>
      </c>
      <c r="L4780" s="14">
        <v>3.9423076923079998</v>
      </c>
      <c r="M4780" s="14">
        <v>5</v>
      </c>
      <c r="N4780" s="14">
        <v>12.692307692308001</v>
      </c>
      <c r="O4780" s="14">
        <v>7.8846153846150004</v>
      </c>
      <c r="P4780" s="14">
        <v>1.3461538461539999</v>
      </c>
      <c r="Q4780" s="14">
        <v>10</v>
      </c>
      <c r="R4780" s="14">
        <v>1.3461538461539999</v>
      </c>
      <c r="S4780" s="14">
        <v>1.057692307692</v>
      </c>
      <c r="T4780" s="14">
        <v>1.3461538461539999</v>
      </c>
      <c r="U4780" s="14">
        <v>1.057692307692</v>
      </c>
      <c r="V4780" s="14">
        <v>9.3269230769230003</v>
      </c>
      <c r="W4780" s="14">
        <v>10.192307692308001</v>
      </c>
      <c r="X4780" s="14">
        <v>0.19230769230799999</v>
      </c>
      <c r="Y4780" s="14">
        <v>0.28846153846200001</v>
      </c>
      <c r="Z4780" s="14">
        <v>11.442307692308001</v>
      </c>
      <c r="AA4780" s="14">
        <v>36.057692307692001</v>
      </c>
      <c r="AB4780" s="23">
        <v>5.1923076923079998</v>
      </c>
    </row>
    <row r="4781" spans="5:28" x14ac:dyDescent="0.3">
      <c r="E4781" s="3" t="s">
        <v>2159</v>
      </c>
      <c r="F4781" s="4"/>
      <c r="G4781" s="5">
        <v>0</v>
      </c>
      <c r="H4781" s="30">
        <v>0</v>
      </c>
      <c r="I4781" s="16">
        <v>0</v>
      </c>
      <c r="J4781" s="16">
        <v>0</v>
      </c>
      <c r="K4781" s="16">
        <v>0</v>
      </c>
      <c r="L4781" s="16">
        <v>0</v>
      </c>
      <c r="M4781" s="16">
        <v>0</v>
      </c>
      <c r="N4781" s="16">
        <v>0</v>
      </c>
      <c r="O4781" s="16">
        <v>0</v>
      </c>
      <c r="P4781" s="16">
        <v>0</v>
      </c>
      <c r="Q4781" s="16">
        <v>0</v>
      </c>
      <c r="R4781" s="16">
        <v>0</v>
      </c>
      <c r="S4781" s="16">
        <v>0</v>
      </c>
      <c r="T4781" s="16">
        <v>0</v>
      </c>
      <c r="U4781" s="16">
        <v>0</v>
      </c>
      <c r="V4781" s="16">
        <v>0</v>
      </c>
      <c r="W4781" s="16">
        <v>0</v>
      </c>
      <c r="X4781" s="16">
        <v>0</v>
      </c>
      <c r="Y4781" s="16">
        <v>0</v>
      </c>
      <c r="Z4781" s="16">
        <v>0</v>
      </c>
      <c r="AA4781" s="16">
        <v>0</v>
      </c>
      <c r="AB4781" s="24">
        <v>0</v>
      </c>
    </row>
    <row r="4782" spans="5:28" x14ac:dyDescent="0.3">
      <c r="E4782" s="3" t="s">
        <v>1049</v>
      </c>
      <c r="F4782" s="4"/>
      <c r="G4782" s="5">
        <v>0</v>
      </c>
      <c r="H4782" s="30">
        <v>0</v>
      </c>
      <c r="I4782" s="16">
        <v>0</v>
      </c>
      <c r="J4782" s="16">
        <v>0</v>
      </c>
      <c r="K4782" s="16">
        <v>0</v>
      </c>
      <c r="L4782" s="16">
        <v>0</v>
      </c>
      <c r="M4782" s="16">
        <v>0</v>
      </c>
      <c r="N4782" s="16">
        <v>0</v>
      </c>
      <c r="O4782" s="16">
        <v>0</v>
      </c>
      <c r="P4782" s="16">
        <v>0</v>
      </c>
      <c r="Q4782" s="16">
        <v>0</v>
      </c>
      <c r="R4782" s="16">
        <v>0</v>
      </c>
      <c r="S4782" s="16">
        <v>0</v>
      </c>
      <c r="T4782" s="16">
        <v>0</v>
      </c>
      <c r="U4782" s="16">
        <v>0</v>
      </c>
      <c r="V4782" s="16">
        <v>0</v>
      </c>
      <c r="W4782" s="16">
        <v>0</v>
      </c>
      <c r="X4782" s="16">
        <v>0</v>
      </c>
      <c r="Y4782" s="16">
        <v>0</v>
      </c>
      <c r="Z4782" s="16">
        <v>0</v>
      </c>
      <c r="AA4782" s="16">
        <v>0</v>
      </c>
      <c r="AB4782" s="24">
        <v>0</v>
      </c>
    </row>
    <row r="4783" spans="5:28" ht="25" x14ac:dyDescent="0.3">
      <c r="E4783" s="3" t="s">
        <v>2160</v>
      </c>
      <c r="F4783" s="4"/>
      <c r="G4783" s="5">
        <v>12</v>
      </c>
      <c r="H4783" s="27">
        <v>25</v>
      </c>
      <c r="I4783" s="14">
        <v>8.333333333333</v>
      </c>
      <c r="J4783" s="16">
        <v>0</v>
      </c>
      <c r="K4783" s="16">
        <v>0</v>
      </c>
      <c r="L4783" s="14">
        <v>16.666666666666998</v>
      </c>
      <c r="M4783" s="14">
        <v>16.666666666666998</v>
      </c>
      <c r="N4783" s="14">
        <v>50</v>
      </c>
      <c r="O4783" s="16">
        <v>0</v>
      </c>
      <c r="P4783" s="14">
        <v>8.333333333333</v>
      </c>
      <c r="Q4783" s="14">
        <v>16.666666666666998</v>
      </c>
      <c r="R4783" s="16">
        <v>0</v>
      </c>
      <c r="S4783" s="16">
        <v>0</v>
      </c>
      <c r="T4783" s="16">
        <v>0</v>
      </c>
      <c r="U4783" s="16">
        <v>0</v>
      </c>
      <c r="V4783" s="16">
        <v>0</v>
      </c>
      <c r="W4783" s="14">
        <v>16.666666666666998</v>
      </c>
      <c r="X4783" s="16">
        <v>0</v>
      </c>
      <c r="Y4783" s="16">
        <v>0</v>
      </c>
      <c r="Z4783" s="14">
        <v>33.333333333333002</v>
      </c>
      <c r="AA4783" s="16">
        <v>0</v>
      </c>
      <c r="AB4783" s="24">
        <v>0</v>
      </c>
    </row>
    <row r="4784" spans="5:28" x14ac:dyDescent="0.3">
      <c r="E4784" s="3" t="s">
        <v>2161</v>
      </c>
      <c r="F4784" s="4"/>
      <c r="G4784" s="5">
        <v>31</v>
      </c>
      <c r="H4784" s="27">
        <v>32.258064516128997</v>
      </c>
      <c r="I4784" s="14">
        <v>9.6774193548389995</v>
      </c>
      <c r="J4784" s="14">
        <v>6.4516129032259997</v>
      </c>
      <c r="K4784" s="14">
        <v>3.2258064516129998</v>
      </c>
      <c r="L4784" s="14">
        <v>6.4516129032259997</v>
      </c>
      <c r="M4784" s="14">
        <v>16.129032258064999</v>
      </c>
      <c r="N4784" s="14">
        <v>29.032258064516</v>
      </c>
      <c r="O4784" s="14">
        <v>12.903225806451999</v>
      </c>
      <c r="P4784" s="14">
        <v>9.6774193548389995</v>
      </c>
      <c r="Q4784" s="14">
        <v>32.258064516128997</v>
      </c>
      <c r="R4784" s="14">
        <v>6.4516129032259997</v>
      </c>
      <c r="S4784" s="14">
        <v>6.4516129032259997</v>
      </c>
      <c r="T4784" s="14">
        <v>3.2258064516129998</v>
      </c>
      <c r="U4784" s="14">
        <v>3.2258064516129998</v>
      </c>
      <c r="V4784" s="14">
        <v>12.903225806451999</v>
      </c>
      <c r="W4784" s="14">
        <v>19.354838709677001</v>
      </c>
      <c r="X4784" s="16">
        <v>0</v>
      </c>
      <c r="Y4784" s="16">
        <v>0</v>
      </c>
      <c r="Z4784" s="14">
        <v>3.2258064516129998</v>
      </c>
      <c r="AA4784" s="14">
        <v>3.2258064516129998</v>
      </c>
      <c r="AB4784" s="24">
        <v>0</v>
      </c>
    </row>
    <row r="4785" spans="5:28" x14ac:dyDescent="0.3">
      <c r="E4785" s="3" t="s">
        <v>2162</v>
      </c>
      <c r="F4785" s="4"/>
      <c r="G4785" s="5">
        <v>66</v>
      </c>
      <c r="H4785" s="27">
        <v>27.272727272727</v>
      </c>
      <c r="I4785" s="14">
        <v>13.636363636364001</v>
      </c>
      <c r="J4785" s="14">
        <v>1.5151515151520001</v>
      </c>
      <c r="K4785" s="14">
        <v>4.5454545454549997</v>
      </c>
      <c r="L4785" s="14">
        <v>6.0606060606060002</v>
      </c>
      <c r="M4785" s="14">
        <v>7.5757575757579998</v>
      </c>
      <c r="N4785" s="14">
        <v>33.333333333333002</v>
      </c>
      <c r="O4785" s="14">
        <v>16.666666666666998</v>
      </c>
      <c r="P4785" s="14">
        <v>7.5757575757579998</v>
      </c>
      <c r="Q4785" s="14">
        <v>21.212121212121001</v>
      </c>
      <c r="R4785" s="14">
        <v>6.0606060606060002</v>
      </c>
      <c r="S4785" s="14">
        <v>4.5454545454549997</v>
      </c>
      <c r="T4785" s="14">
        <v>1.5151515151520001</v>
      </c>
      <c r="U4785" s="16">
        <v>0</v>
      </c>
      <c r="V4785" s="14">
        <v>22.727272727273</v>
      </c>
      <c r="W4785" s="14">
        <v>19.696969696970001</v>
      </c>
      <c r="X4785" s="14">
        <v>1.5151515151520001</v>
      </c>
      <c r="Y4785" s="14">
        <v>1.5151515151520001</v>
      </c>
      <c r="Z4785" s="14">
        <v>12.121212121212</v>
      </c>
      <c r="AA4785" s="14">
        <v>6.0606060606060002</v>
      </c>
      <c r="AB4785" s="23">
        <v>3.0303030303030001</v>
      </c>
    </row>
    <row r="4786" spans="5:28" x14ac:dyDescent="0.3">
      <c r="E4786" s="3" t="s">
        <v>2163</v>
      </c>
      <c r="F4786" s="4"/>
      <c r="G4786" s="5">
        <v>154</v>
      </c>
      <c r="H4786" s="27">
        <v>9.7402597402600009</v>
      </c>
      <c r="I4786" s="14">
        <v>3.2467532467529998</v>
      </c>
      <c r="J4786" s="14">
        <v>3.2467532467529998</v>
      </c>
      <c r="K4786" s="14">
        <v>0.64935064935099995</v>
      </c>
      <c r="L4786" s="14">
        <v>1.298701298701</v>
      </c>
      <c r="M4786" s="14">
        <v>1.298701298701</v>
      </c>
      <c r="N4786" s="14">
        <v>14.935064935065</v>
      </c>
      <c r="O4786" s="14">
        <v>11.688311688312</v>
      </c>
      <c r="P4786" s="14">
        <v>0.64935064935099995</v>
      </c>
      <c r="Q4786" s="14">
        <v>13.636363636364001</v>
      </c>
      <c r="R4786" s="14">
        <v>1.298701298701</v>
      </c>
      <c r="S4786" s="14">
        <v>1.948051948052</v>
      </c>
      <c r="T4786" s="14">
        <v>0.64935064935099995</v>
      </c>
      <c r="U4786" s="16">
        <v>0</v>
      </c>
      <c r="V4786" s="14">
        <v>9.7402597402600009</v>
      </c>
      <c r="W4786" s="14">
        <v>11.688311688312</v>
      </c>
      <c r="X4786" s="16">
        <v>0</v>
      </c>
      <c r="Y4786" s="16">
        <v>0</v>
      </c>
      <c r="Z4786" s="14">
        <v>12.987012987012999</v>
      </c>
      <c r="AA4786" s="14">
        <v>29.220779220779001</v>
      </c>
      <c r="AB4786" s="23">
        <v>5.1948051948050002</v>
      </c>
    </row>
    <row r="4787" spans="5:28" x14ac:dyDescent="0.3">
      <c r="E4787" s="3" t="s">
        <v>2164</v>
      </c>
      <c r="F4787" s="4"/>
      <c r="G4787" s="5">
        <v>0</v>
      </c>
      <c r="H4787" s="30">
        <v>0</v>
      </c>
      <c r="I4787" s="16">
        <v>0</v>
      </c>
      <c r="J4787" s="16">
        <v>0</v>
      </c>
      <c r="K4787" s="16">
        <v>0</v>
      </c>
      <c r="L4787" s="16">
        <v>0</v>
      </c>
      <c r="M4787" s="16">
        <v>0</v>
      </c>
      <c r="N4787" s="16">
        <v>0</v>
      </c>
      <c r="O4787" s="16">
        <v>0</v>
      </c>
      <c r="P4787" s="16">
        <v>0</v>
      </c>
      <c r="Q4787" s="16">
        <v>0</v>
      </c>
      <c r="R4787" s="16">
        <v>0</v>
      </c>
      <c r="S4787" s="16">
        <v>0</v>
      </c>
      <c r="T4787" s="16">
        <v>0</v>
      </c>
      <c r="U4787" s="16">
        <v>0</v>
      </c>
      <c r="V4787" s="16">
        <v>0</v>
      </c>
      <c r="W4787" s="16">
        <v>0</v>
      </c>
      <c r="X4787" s="16">
        <v>0</v>
      </c>
      <c r="Y4787" s="16">
        <v>0</v>
      </c>
      <c r="Z4787" s="16">
        <v>0</v>
      </c>
      <c r="AA4787" s="16">
        <v>0</v>
      </c>
      <c r="AB4787" s="24">
        <v>0</v>
      </c>
    </row>
    <row r="4788" spans="5:28" x14ac:dyDescent="0.3">
      <c r="E4788" s="3" t="s">
        <v>1055</v>
      </c>
      <c r="F4788" s="4"/>
      <c r="G4788" s="5">
        <v>0</v>
      </c>
      <c r="H4788" s="30">
        <v>0</v>
      </c>
      <c r="I4788" s="16">
        <v>0</v>
      </c>
      <c r="J4788" s="16">
        <v>0</v>
      </c>
      <c r="K4788" s="16">
        <v>0</v>
      </c>
      <c r="L4788" s="16">
        <v>0</v>
      </c>
      <c r="M4788" s="16">
        <v>0</v>
      </c>
      <c r="N4788" s="16">
        <v>0</v>
      </c>
      <c r="O4788" s="16">
        <v>0</v>
      </c>
      <c r="P4788" s="16">
        <v>0</v>
      </c>
      <c r="Q4788" s="16">
        <v>0</v>
      </c>
      <c r="R4788" s="16">
        <v>0</v>
      </c>
      <c r="S4788" s="16">
        <v>0</v>
      </c>
      <c r="T4788" s="16">
        <v>0</v>
      </c>
      <c r="U4788" s="16">
        <v>0</v>
      </c>
      <c r="V4788" s="16">
        <v>0</v>
      </c>
      <c r="W4788" s="16">
        <v>0</v>
      </c>
      <c r="X4788" s="16">
        <v>0</v>
      </c>
      <c r="Y4788" s="16">
        <v>0</v>
      </c>
      <c r="Z4788" s="16">
        <v>0</v>
      </c>
      <c r="AA4788" s="16">
        <v>0</v>
      </c>
      <c r="AB4788" s="24">
        <v>0</v>
      </c>
    </row>
    <row r="4789" spans="5:28" ht="25" x14ac:dyDescent="0.3">
      <c r="E4789" s="3" t="s">
        <v>2165</v>
      </c>
      <c r="F4789" s="4"/>
      <c r="G4789" s="5">
        <v>38</v>
      </c>
      <c r="H4789" s="27">
        <v>15.789473684211</v>
      </c>
      <c r="I4789" s="14">
        <v>13.157894736842</v>
      </c>
      <c r="J4789" s="16">
        <v>0</v>
      </c>
      <c r="K4789" s="14">
        <v>63.157894736842003</v>
      </c>
      <c r="L4789" s="14">
        <v>21.052631578947</v>
      </c>
      <c r="M4789" s="14">
        <v>13.157894736842</v>
      </c>
      <c r="N4789" s="16">
        <v>0</v>
      </c>
      <c r="O4789" s="16">
        <v>0</v>
      </c>
      <c r="P4789" s="14">
        <v>2.6315789473679998</v>
      </c>
      <c r="Q4789" s="14">
        <v>18.421052631578998</v>
      </c>
      <c r="R4789" s="14">
        <v>18.421052631578998</v>
      </c>
      <c r="S4789" s="14">
        <v>5.2631578947369997</v>
      </c>
      <c r="T4789" s="14">
        <v>5.2631578947369997</v>
      </c>
      <c r="U4789" s="14">
        <v>10.526315789473999</v>
      </c>
      <c r="V4789" s="14">
        <v>26.315789473683999</v>
      </c>
      <c r="W4789" s="14">
        <v>42.105263157895003</v>
      </c>
      <c r="X4789" s="16">
        <v>0</v>
      </c>
      <c r="Y4789" s="14">
        <v>2.6315789473679998</v>
      </c>
      <c r="Z4789" s="14">
        <v>5.2631578947369997</v>
      </c>
      <c r="AA4789" s="14">
        <v>5.2631578947369997</v>
      </c>
      <c r="AB4789" s="24">
        <v>0</v>
      </c>
    </row>
    <row r="4790" spans="5:28" ht="25" x14ac:dyDescent="0.3">
      <c r="E4790" s="3" t="s">
        <v>2166</v>
      </c>
      <c r="F4790" s="4"/>
      <c r="G4790" s="5">
        <v>230</v>
      </c>
      <c r="H4790" s="27">
        <v>16.521739130435002</v>
      </c>
      <c r="I4790" s="14">
        <v>9.5652173913039995</v>
      </c>
      <c r="J4790" s="16">
        <v>0</v>
      </c>
      <c r="K4790" s="14">
        <v>66.086956521738998</v>
      </c>
      <c r="L4790" s="14">
        <v>5.6521739130429998</v>
      </c>
      <c r="M4790" s="14">
        <v>8.2608695652169999</v>
      </c>
      <c r="N4790" s="14">
        <v>1.7391304347829999</v>
      </c>
      <c r="O4790" s="14">
        <v>0.43478260869599999</v>
      </c>
      <c r="P4790" s="14">
        <v>3.0434782608700002</v>
      </c>
      <c r="Q4790" s="14">
        <v>7.3913043478259999</v>
      </c>
      <c r="R4790" s="14">
        <v>12.608695652173999</v>
      </c>
      <c r="S4790" s="14">
        <v>0.86956521739100001</v>
      </c>
      <c r="T4790" s="14">
        <v>0.86956521739100001</v>
      </c>
      <c r="U4790" s="14">
        <v>0.43478260869599999</v>
      </c>
      <c r="V4790" s="14">
        <v>24.347826086956999</v>
      </c>
      <c r="W4790" s="14">
        <v>44.782608695652002</v>
      </c>
      <c r="X4790" s="14">
        <v>0.86956521739100001</v>
      </c>
      <c r="Y4790" s="16">
        <v>0</v>
      </c>
      <c r="Z4790" s="14">
        <v>6.5217391304349999</v>
      </c>
      <c r="AA4790" s="14">
        <v>8.6956521739130004</v>
      </c>
      <c r="AB4790" s="23">
        <v>0.43478260869599999</v>
      </c>
    </row>
    <row r="4791" spans="5:28" ht="25" x14ac:dyDescent="0.3">
      <c r="E4791" s="3" t="s">
        <v>2167</v>
      </c>
      <c r="F4791" s="4"/>
      <c r="G4791" s="5">
        <v>103</v>
      </c>
      <c r="H4791" s="27">
        <v>11.650485436893</v>
      </c>
      <c r="I4791" s="14">
        <v>5.8252427184469999</v>
      </c>
      <c r="J4791" s="14">
        <v>0.97087378640800004</v>
      </c>
      <c r="K4791" s="14">
        <v>45.631067961165002</v>
      </c>
      <c r="L4791" s="14">
        <v>1.9417475728160001</v>
      </c>
      <c r="M4791" s="14">
        <v>4.8543689320389998</v>
      </c>
      <c r="N4791" s="14">
        <v>3.8834951456310001</v>
      </c>
      <c r="O4791" s="14">
        <v>0.97087378640800004</v>
      </c>
      <c r="P4791" s="14">
        <v>1.9417475728160001</v>
      </c>
      <c r="Q4791" s="14">
        <v>5.8252427184469999</v>
      </c>
      <c r="R4791" s="14">
        <v>11.650485436893</v>
      </c>
      <c r="S4791" s="14">
        <v>0.97087378640800004</v>
      </c>
      <c r="T4791" s="16">
        <v>0</v>
      </c>
      <c r="U4791" s="14">
        <v>0.97087378640800004</v>
      </c>
      <c r="V4791" s="14">
        <v>11.650485436893</v>
      </c>
      <c r="W4791" s="14">
        <v>25.242718446602002</v>
      </c>
      <c r="X4791" s="16">
        <v>0</v>
      </c>
      <c r="Y4791" s="16">
        <v>0</v>
      </c>
      <c r="Z4791" s="14">
        <v>5.8252427184469999</v>
      </c>
      <c r="AA4791" s="14">
        <v>27.184466019416998</v>
      </c>
      <c r="AB4791" s="24">
        <v>0</v>
      </c>
    </row>
    <row r="4792" spans="5:28" ht="25" x14ac:dyDescent="0.3">
      <c r="E4792" s="3" t="s">
        <v>2168</v>
      </c>
      <c r="F4792" s="4"/>
      <c r="G4792" s="5">
        <v>5</v>
      </c>
      <c r="H4792" s="30">
        <v>0</v>
      </c>
      <c r="I4792" s="16">
        <v>0</v>
      </c>
      <c r="J4792" s="16">
        <v>0</v>
      </c>
      <c r="K4792" s="14">
        <v>60</v>
      </c>
      <c r="L4792" s="14">
        <v>40</v>
      </c>
      <c r="M4792" s="14">
        <v>20</v>
      </c>
      <c r="N4792" s="16">
        <v>0</v>
      </c>
      <c r="O4792" s="16">
        <v>0</v>
      </c>
      <c r="P4792" s="16">
        <v>0</v>
      </c>
      <c r="Q4792" s="14">
        <v>40</v>
      </c>
      <c r="R4792" s="14">
        <v>40</v>
      </c>
      <c r="S4792" s="16">
        <v>0</v>
      </c>
      <c r="T4792" s="16">
        <v>0</v>
      </c>
      <c r="U4792" s="16">
        <v>0</v>
      </c>
      <c r="V4792" s="14">
        <v>40</v>
      </c>
      <c r="W4792" s="14">
        <v>40</v>
      </c>
      <c r="X4792" s="16">
        <v>0</v>
      </c>
      <c r="Y4792" s="16">
        <v>0</v>
      </c>
      <c r="Z4792" s="16">
        <v>0</v>
      </c>
      <c r="AA4792" s="14">
        <v>20</v>
      </c>
      <c r="AB4792" s="24">
        <v>0</v>
      </c>
    </row>
    <row r="4793" spans="5:28" ht="25" x14ac:dyDescent="0.3">
      <c r="E4793" s="3" t="s">
        <v>2169</v>
      </c>
      <c r="F4793" s="4"/>
      <c r="G4793" s="5">
        <v>369</v>
      </c>
      <c r="H4793" s="27">
        <v>33.062330623306003</v>
      </c>
      <c r="I4793" s="14">
        <v>29.539295392953999</v>
      </c>
      <c r="J4793" s="14">
        <v>5.6910569105690003</v>
      </c>
      <c r="K4793" s="14">
        <v>40.921409214092002</v>
      </c>
      <c r="L4793" s="14">
        <v>21.138211382114001</v>
      </c>
      <c r="M4793" s="14">
        <v>10.840108401084001</v>
      </c>
      <c r="N4793" s="14">
        <v>4.3360433604340001</v>
      </c>
      <c r="O4793" s="14">
        <v>2.168021680217</v>
      </c>
      <c r="P4793" s="14">
        <v>6.2330623306230004</v>
      </c>
      <c r="Q4793" s="14">
        <v>17.615176151762</v>
      </c>
      <c r="R4793" s="14">
        <v>23.577235772358001</v>
      </c>
      <c r="S4793" s="14">
        <v>4.065040650407</v>
      </c>
      <c r="T4793" s="14">
        <v>7.5880758807589999</v>
      </c>
      <c r="U4793" s="14">
        <v>8.9430894308940001</v>
      </c>
      <c r="V4793" s="14">
        <v>35.230352303522999</v>
      </c>
      <c r="W4793" s="14">
        <v>45.799457994580003</v>
      </c>
      <c r="X4793" s="14">
        <v>1.89701897019</v>
      </c>
      <c r="Y4793" s="14">
        <v>1.89701897019</v>
      </c>
      <c r="Z4793" s="14">
        <v>9.7560975609760003</v>
      </c>
      <c r="AA4793" s="14">
        <v>6.2330623306230004</v>
      </c>
      <c r="AB4793" s="23">
        <v>0.54200542005399999</v>
      </c>
    </row>
    <row r="4794" spans="5:28" ht="25" x14ac:dyDescent="0.3">
      <c r="E4794" s="3" t="s">
        <v>2170</v>
      </c>
      <c r="F4794" s="4"/>
      <c r="G4794" s="5">
        <v>1551</v>
      </c>
      <c r="H4794" s="27">
        <v>36.557059961314998</v>
      </c>
      <c r="I4794" s="14">
        <v>24.113475177304998</v>
      </c>
      <c r="J4794" s="14">
        <v>7.1566731141200002</v>
      </c>
      <c r="K4794" s="14">
        <v>39.522888459058997</v>
      </c>
      <c r="L4794" s="14">
        <v>15.925209542231</v>
      </c>
      <c r="M4794" s="14">
        <v>8.0593165699549996</v>
      </c>
      <c r="N4794" s="14">
        <v>4.5776918117339997</v>
      </c>
      <c r="O4794" s="14">
        <v>1.482914248872</v>
      </c>
      <c r="P4794" s="14">
        <v>2.9013539651840001</v>
      </c>
      <c r="Q4794" s="14">
        <v>10.831721470019</v>
      </c>
      <c r="R4794" s="14">
        <v>15.925209542231</v>
      </c>
      <c r="S4794" s="14">
        <v>1.9342359767890001</v>
      </c>
      <c r="T4794" s="14">
        <v>3.417150225661</v>
      </c>
      <c r="U4794" s="14">
        <v>4.7066408768540002</v>
      </c>
      <c r="V4794" s="14">
        <v>25.531914893617</v>
      </c>
      <c r="W4794" s="14">
        <v>35.589941972920997</v>
      </c>
      <c r="X4794" s="14">
        <v>1.031592520954</v>
      </c>
      <c r="Y4794" s="14">
        <v>1.225016118633</v>
      </c>
      <c r="Z4794" s="14">
        <v>5.738233397808</v>
      </c>
      <c r="AA4794" s="14">
        <v>7.4145712443580001</v>
      </c>
      <c r="AB4794" s="23">
        <v>0.515796260477</v>
      </c>
    </row>
    <row r="4795" spans="5:28" ht="25" x14ac:dyDescent="0.3">
      <c r="E4795" s="3" t="s">
        <v>2171</v>
      </c>
      <c r="F4795" s="4"/>
      <c r="G4795" s="5">
        <v>676</v>
      </c>
      <c r="H4795" s="27">
        <v>34.911242603550001</v>
      </c>
      <c r="I4795" s="14">
        <v>17.751479289940999</v>
      </c>
      <c r="J4795" s="14">
        <v>7.3964497041420003</v>
      </c>
      <c r="K4795" s="14">
        <v>35.502958579881998</v>
      </c>
      <c r="L4795" s="14">
        <v>9.7633136094669997</v>
      </c>
      <c r="M4795" s="14">
        <v>9.1715976331360007</v>
      </c>
      <c r="N4795" s="14">
        <v>3.6982248520710002</v>
      </c>
      <c r="O4795" s="14">
        <v>0.59171597633100004</v>
      </c>
      <c r="P4795" s="14">
        <v>2.0710059171599999</v>
      </c>
      <c r="Q4795" s="14">
        <v>4.4378698224850002</v>
      </c>
      <c r="R4795" s="14">
        <v>10.502958579882</v>
      </c>
      <c r="S4795" s="14">
        <v>1.3313609467459999</v>
      </c>
      <c r="T4795" s="14">
        <v>2.8106508875739999</v>
      </c>
      <c r="U4795" s="14">
        <v>2.9585798816570001</v>
      </c>
      <c r="V4795" s="14">
        <v>17.159763313609002</v>
      </c>
      <c r="W4795" s="14">
        <v>22.928994082839999</v>
      </c>
      <c r="X4795" s="14">
        <v>0.44378698224899998</v>
      </c>
      <c r="Y4795" s="14">
        <v>0.59171597633100004</v>
      </c>
      <c r="Z4795" s="14">
        <v>3.8461538461539999</v>
      </c>
      <c r="AA4795" s="14">
        <v>18.639053254438</v>
      </c>
      <c r="AB4795" s="23">
        <v>0.59171597633100004</v>
      </c>
    </row>
    <row r="4796" spans="5:28" ht="25" x14ac:dyDescent="0.3">
      <c r="E4796" s="3" t="s">
        <v>2172</v>
      </c>
      <c r="F4796" s="4"/>
      <c r="G4796" s="5">
        <v>59</v>
      </c>
      <c r="H4796" s="27">
        <v>30.508474576270999</v>
      </c>
      <c r="I4796" s="14">
        <v>18.644067796609999</v>
      </c>
      <c r="J4796" s="14">
        <v>6.7796610169490004</v>
      </c>
      <c r="K4796" s="14">
        <v>40.677966101694999</v>
      </c>
      <c r="L4796" s="14">
        <v>6.7796610169490004</v>
      </c>
      <c r="M4796" s="14">
        <v>10.169491525424</v>
      </c>
      <c r="N4796" s="14">
        <v>5.0847457627120001</v>
      </c>
      <c r="O4796" s="14">
        <v>1.6949152542370001</v>
      </c>
      <c r="P4796" s="14">
        <v>1.6949152542370001</v>
      </c>
      <c r="Q4796" s="14">
        <v>8.4745762711860007</v>
      </c>
      <c r="R4796" s="14">
        <v>16.949152542373</v>
      </c>
      <c r="S4796" s="14">
        <v>1.6949152542370001</v>
      </c>
      <c r="T4796" s="16">
        <v>0</v>
      </c>
      <c r="U4796" s="16">
        <v>0</v>
      </c>
      <c r="V4796" s="14">
        <v>11.864406779661</v>
      </c>
      <c r="W4796" s="14">
        <v>23.728813559321999</v>
      </c>
      <c r="X4796" s="16">
        <v>0</v>
      </c>
      <c r="Y4796" s="16">
        <v>0</v>
      </c>
      <c r="Z4796" s="14">
        <v>5.0847457627120001</v>
      </c>
      <c r="AA4796" s="14">
        <v>11.864406779661</v>
      </c>
      <c r="AB4796" s="24">
        <v>0</v>
      </c>
    </row>
    <row r="4797" spans="5:28" ht="25" x14ac:dyDescent="0.3">
      <c r="E4797" s="3" t="s">
        <v>2173</v>
      </c>
      <c r="F4797" s="4"/>
      <c r="G4797" s="5">
        <v>1062</v>
      </c>
      <c r="H4797" s="27">
        <v>25.612052730696998</v>
      </c>
      <c r="I4797" s="14">
        <v>41.619585687381999</v>
      </c>
      <c r="J4797" s="14">
        <v>10.169491525424</v>
      </c>
      <c r="K4797" s="14">
        <v>14.877589453861001</v>
      </c>
      <c r="L4797" s="14">
        <v>27.118644067797</v>
      </c>
      <c r="M4797" s="14">
        <v>11.676082862524</v>
      </c>
      <c r="N4797" s="14">
        <v>9.4161958568739994</v>
      </c>
      <c r="O4797" s="14">
        <v>3.201506591337</v>
      </c>
      <c r="P4797" s="14">
        <v>7.5329566854990002</v>
      </c>
      <c r="Q4797" s="14">
        <v>15.442561205273</v>
      </c>
      <c r="R4797" s="14">
        <v>18.926553672316</v>
      </c>
      <c r="S4797" s="14">
        <v>3.483992467043</v>
      </c>
      <c r="T4797" s="14">
        <v>9.8870056497180006</v>
      </c>
      <c r="U4797" s="14">
        <v>9.7928436911490007</v>
      </c>
      <c r="V4797" s="14">
        <v>37.853107344633003</v>
      </c>
      <c r="W4797" s="14">
        <v>46.892655367232003</v>
      </c>
      <c r="X4797" s="14">
        <v>1.3182674199619999</v>
      </c>
      <c r="Y4797" s="14">
        <v>2.0715630885120002</v>
      </c>
      <c r="Z4797" s="14">
        <v>12.146892655366999</v>
      </c>
      <c r="AA4797" s="14">
        <v>6.1205273069680004</v>
      </c>
      <c r="AB4797" s="23">
        <v>0.56497175141199996</v>
      </c>
    </row>
    <row r="4798" spans="5:28" ht="25" x14ac:dyDescent="0.3">
      <c r="E4798" s="3" t="s">
        <v>2174</v>
      </c>
      <c r="F4798" s="4"/>
      <c r="G4798" s="5">
        <v>4270</v>
      </c>
      <c r="H4798" s="27">
        <v>25.339578454333001</v>
      </c>
      <c r="I4798" s="14">
        <v>34.40281030445</v>
      </c>
      <c r="J4798" s="14">
        <v>13.231850117096</v>
      </c>
      <c r="K4798" s="14">
        <v>11.803278688524999</v>
      </c>
      <c r="L4798" s="14">
        <v>18.337236533957999</v>
      </c>
      <c r="M4798" s="14">
        <v>7.8922716627630001</v>
      </c>
      <c r="N4798" s="14">
        <v>5.2459016393439999</v>
      </c>
      <c r="O4798" s="14">
        <v>1.7096018735359999</v>
      </c>
      <c r="P4798" s="14">
        <v>4.4964871194380001</v>
      </c>
      <c r="Q4798" s="14">
        <v>9.4613583138169997</v>
      </c>
      <c r="R4798" s="14">
        <v>12.318501170959999</v>
      </c>
      <c r="S4798" s="14">
        <v>1.8735362997659999</v>
      </c>
      <c r="T4798" s="14">
        <v>6.6276346604220002</v>
      </c>
      <c r="U4798" s="14">
        <v>4.2154566744729998</v>
      </c>
      <c r="V4798" s="14">
        <v>26.744730679157001</v>
      </c>
      <c r="W4798" s="14">
        <v>33.559718969555</v>
      </c>
      <c r="X4798" s="14">
        <v>0.77283372365299996</v>
      </c>
      <c r="Y4798" s="14">
        <v>1.405152224824</v>
      </c>
      <c r="Z4798" s="14">
        <v>9.9765807962529998</v>
      </c>
      <c r="AA4798" s="14">
        <v>10.702576112412</v>
      </c>
      <c r="AB4798" s="23">
        <v>0.84309133489499999</v>
      </c>
    </row>
    <row r="4799" spans="5:28" ht="25" x14ac:dyDescent="0.3">
      <c r="E4799" s="3" t="s">
        <v>2175</v>
      </c>
      <c r="F4799" s="4"/>
      <c r="G4799" s="5">
        <v>1797</v>
      </c>
      <c r="H4799" s="27">
        <v>24.095715080689999</v>
      </c>
      <c r="I4799" s="14">
        <v>22.648859209794001</v>
      </c>
      <c r="J4799" s="14">
        <v>13.132999443517001</v>
      </c>
      <c r="K4799" s="14">
        <v>10.628825820812001</v>
      </c>
      <c r="L4799" s="14">
        <v>12.186978297162</v>
      </c>
      <c r="M4799" s="14">
        <v>5.3422370617699997</v>
      </c>
      <c r="N4799" s="14">
        <v>4.5631608235950001</v>
      </c>
      <c r="O4799" s="14">
        <v>1.3355592654420001</v>
      </c>
      <c r="P4799" s="14">
        <v>2.5598219254310002</v>
      </c>
      <c r="Q4799" s="14">
        <v>7.8464106844739998</v>
      </c>
      <c r="R4799" s="14">
        <v>8.2915971062880001</v>
      </c>
      <c r="S4799" s="14">
        <v>1.168614357262</v>
      </c>
      <c r="T4799" s="14">
        <v>4.6188091263219997</v>
      </c>
      <c r="U4799" s="14">
        <v>2.893711741792</v>
      </c>
      <c r="V4799" s="14">
        <v>16.193656093489</v>
      </c>
      <c r="W4799" s="14">
        <v>21.535893155259</v>
      </c>
      <c r="X4799" s="14">
        <v>0.55648302726800003</v>
      </c>
      <c r="Y4799" s="14">
        <v>1.2242626599890001</v>
      </c>
      <c r="Z4799" s="14">
        <v>7.1786310517530003</v>
      </c>
      <c r="AA4799" s="14">
        <v>23.706176961602999</v>
      </c>
      <c r="AB4799" s="23">
        <v>1.502504173623</v>
      </c>
    </row>
    <row r="4800" spans="5:28" ht="25" x14ac:dyDescent="0.3">
      <c r="E4800" s="3" t="s">
        <v>2176</v>
      </c>
      <c r="F4800" s="4"/>
      <c r="G4800" s="5">
        <v>153</v>
      </c>
      <c r="H4800" s="27">
        <v>28.758169934641</v>
      </c>
      <c r="I4800" s="14">
        <v>24.183006535948</v>
      </c>
      <c r="J4800" s="14">
        <v>15.032679738562001</v>
      </c>
      <c r="K4800" s="14">
        <v>9.1503267973860005</v>
      </c>
      <c r="L4800" s="14">
        <v>12.418300653595001</v>
      </c>
      <c r="M4800" s="14">
        <v>3.2679738562090002</v>
      </c>
      <c r="N4800" s="14">
        <v>3.9215686274510002</v>
      </c>
      <c r="O4800" s="14">
        <v>1.3071895424840001</v>
      </c>
      <c r="P4800" s="14">
        <v>3.2679738562090002</v>
      </c>
      <c r="Q4800" s="14">
        <v>7.1895424836600004</v>
      </c>
      <c r="R4800" s="14">
        <v>10.457516339869001</v>
      </c>
      <c r="S4800" s="14">
        <v>1.3071895424840001</v>
      </c>
      <c r="T4800" s="14">
        <v>7.1895424836600004</v>
      </c>
      <c r="U4800" s="14">
        <v>2.6143790849670001</v>
      </c>
      <c r="V4800" s="14">
        <v>22.875816993463999</v>
      </c>
      <c r="W4800" s="14">
        <v>20.261437908497001</v>
      </c>
      <c r="X4800" s="16">
        <v>0</v>
      </c>
      <c r="Y4800" s="14">
        <v>0.65359477124200005</v>
      </c>
      <c r="Z4800" s="14">
        <v>7.1895424836600004</v>
      </c>
      <c r="AA4800" s="14">
        <v>14.379084967320001</v>
      </c>
      <c r="AB4800" s="23">
        <v>1.3071895424840001</v>
      </c>
    </row>
    <row r="4801" spans="5:28" ht="25" x14ac:dyDescent="0.3">
      <c r="E4801" s="3" t="s">
        <v>2177</v>
      </c>
      <c r="F4801" s="4"/>
      <c r="G4801" s="5">
        <v>1553</v>
      </c>
      <c r="H4801" s="27">
        <v>20.669671603348</v>
      </c>
      <c r="I4801" s="14">
        <v>34.385061171925003</v>
      </c>
      <c r="J4801" s="14">
        <v>12.041210560206</v>
      </c>
      <c r="K4801" s="14">
        <v>7.6625885383129999</v>
      </c>
      <c r="L4801" s="14">
        <v>20.347714101739001</v>
      </c>
      <c r="M4801" s="14">
        <v>11.526078557630001</v>
      </c>
      <c r="N4801" s="14">
        <v>10.109465550547</v>
      </c>
      <c r="O4801" s="14">
        <v>2.5756600128780001</v>
      </c>
      <c r="P4801" s="14">
        <v>10.495814552479001</v>
      </c>
      <c r="Q4801" s="14">
        <v>17.578879587894001</v>
      </c>
      <c r="R4801" s="14">
        <v>20.090148100451</v>
      </c>
      <c r="S4801" s="14">
        <v>4.7005795235030003</v>
      </c>
      <c r="T4801" s="14">
        <v>9.0148100450740003</v>
      </c>
      <c r="U4801" s="14">
        <v>9.4655505473280002</v>
      </c>
      <c r="V4801" s="14">
        <v>34.900193174500998</v>
      </c>
      <c r="W4801" s="14">
        <v>39.858338699291998</v>
      </c>
      <c r="X4801" s="14">
        <v>1.802962009015</v>
      </c>
      <c r="Y4801" s="14">
        <v>2.1893110109470002</v>
      </c>
      <c r="Z4801" s="14">
        <v>14.294913071474999</v>
      </c>
      <c r="AA4801" s="14">
        <v>7.2762395363810004</v>
      </c>
      <c r="AB4801" s="23">
        <v>1.2234385061169999</v>
      </c>
    </row>
    <row r="4802" spans="5:28" ht="25" x14ac:dyDescent="0.3">
      <c r="E4802" s="3" t="s">
        <v>2178</v>
      </c>
      <c r="F4802" s="4"/>
      <c r="G4802" s="5">
        <v>7046</v>
      </c>
      <c r="H4802" s="27">
        <v>18.577916548396001</v>
      </c>
      <c r="I4802" s="14">
        <v>24.86517172864</v>
      </c>
      <c r="J4802" s="14">
        <v>15.682656826568</v>
      </c>
      <c r="K4802" s="14">
        <v>6.0175986375250003</v>
      </c>
      <c r="L4802" s="14">
        <v>14.447913709906</v>
      </c>
      <c r="M4802" s="14">
        <v>8.1748509792790003</v>
      </c>
      <c r="N4802" s="14">
        <v>7.0394550099349997</v>
      </c>
      <c r="O4802" s="14">
        <v>2.810105024127</v>
      </c>
      <c r="P4802" s="14">
        <v>5.7337496451890004</v>
      </c>
      <c r="Q4802" s="14">
        <v>10.630144762985999</v>
      </c>
      <c r="R4802" s="14">
        <v>11.666193585013</v>
      </c>
      <c r="S4802" s="14">
        <v>1.759863752484</v>
      </c>
      <c r="T4802" s="14">
        <v>7.465228498439</v>
      </c>
      <c r="U4802" s="14">
        <v>3.406187908033</v>
      </c>
      <c r="V4802" s="14">
        <v>25.617371558331001</v>
      </c>
      <c r="W4802" s="14">
        <v>29.804144195288</v>
      </c>
      <c r="X4802" s="14">
        <v>0.65285268237299998</v>
      </c>
      <c r="Y4802" s="14">
        <v>1.319897814363</v>
      </c>
      <c r="Z4802" s="14">
        <v>11.297189894976</v>
      </c>
      <c r="AA4802" s="14">
        <v>14.43372126029</v>
      </c>
      <c r="AB4802" s="23">
        <v>0.83735452739100003</v>
      </c>
    </row>
    <row r="4803" spans="5:28" ht="25" x14ac:dyDescent="0.3">
      <c r="E4803" s="3" t="s">
        <v>2179</v>
      </c>
      <c r="F4803" s="4"/>
      <c r="G4803" s="5">
        <v>3431</v>
      </c>
      <c r="H4803" s="27">
        <v>17.487612940834001</v>
      </c>
      <c r="I4803" s="14">
        <v>16.263480034975</v>
      </c>
      <c r="J4803" s="14">
        <v>15.068493150685001</v>
      </c>
      <c r="K4803" s="14">
        <v>5.1005537744099998</v>
      </c>
      <c r="L4803" s="14">
        <v>8.8020985135530001</v>
      </c>
      <c r="M4803" s="14">
        <v>5.8583503351789998</v>
      </c>
      <c r="N4803" s="14">
        <v>5.8292043136110001</v>
      </c>
      <c r="O4803" s="14">
        <v>2.24424366074</v>
      </c>
      <c r="P4803" s="14">
        <v>3.3226464587579998</v>
      </c>
      <c r="Q4803" s="14">
        <v>6.9076071116289999</v>
      </c>
      <c r="R4803" s="14">
        <v>6.2955406587000002</v>
      </c>
      <c r="S4803" s="14">
        <v>1.04925677645</v>
      </c>
      <c r="T4803" s="14">
        <v>5.9749344214509996</v>
      </c>
      <c r="U4803" s="14">
        <v>1.5155931215389999</v>
      </c>
      <c r="V4803" s="14">
        <v>14.339842611484</v>
      </c>
      <c r="W4803" s="14">
        <v>16.059457883998999</v>
      </c>
      <c r="X4803" s="14">
        <v>0.49548236665700002</v>
      </c>
      <c r="Y4803" s="14">
        <v>0.96181871174599998</v>
      </c>
      <c r="Z4803" s="14">
        <v>8.3940542116000003</v>
      </c>
      <c r="AA4803" s="14">
        <v>29.262605654327999</v>
      </c>
      <c r="AB4803" s="23">
        <v>2.0693675313319999</v>
      </c>
    </row>
    <row r="4804" spans="5:28" ht="25" x14ac:dyDescent="0.3">
      <c r="E4804" s="3" t="s">
        <v>2180</v>
      </c>
      <c r="F4804" s="4"/>
      <c r="G4804" s="5">
        <v>239</v>
      </c>
      <c r="H4804" s="27">
        <v>19.246861924686002</v>
      </c>
      <c r="I4804" s="14">
        <v>17.573221757321999</v>
      </c>
      <c r="J4804" s="14">
        <v>15.481171548117</v>
      </c>
      <c r="K4804" s="14">
        <v>5.8577405857739997</v>
      </c>
      <c r="L4804" s="14">
        <v>6.2761506276150003</v>
      </c>
      <c r="M4804" s="14">
        <v>11.297071129707</v>
      </c>
      <c r="N4804" s="14">
        <v>10.460251046025</v>
      </c>
      <c r="O4804" s="14">
        <v>4.6025104602509996</v>
      </c>
      <c r="P4804" s="14">
        <v>4.1841004184099999</v>
      </c>
      <c r="Q4804" s="14">
        <v>10.878661087866</v>
      </c>
      <c r="R4804" s="14">
        <v>7.9497907949790001</v>
      </c>
      <c r="S4804" s="14">
        <v>0.418410041841</v>
      </c>
      <c r="T4804" s="14">
        <v>5.439330543933</v>
      </c>
      <c r="U4804" s="14">
        <v>1.673640167364</v>
      </c>
      <c r="V4804" s="14">
        <v>14.225941422594</v>
      </c>
      <c r="W4804" s="14">
        <v>15.481171548117</v>
      </c>
      <c r="X4804" s="14">
        <v>0.418410041841</v>
      </c>
      <c r="Y4804" s="14">
        <v>0.836820083682</v>
      </c>
      <c r="Z4804" s="14">
        <v>10.041841004184</v>
      </c>
      <c r="AA4804" s="14">
        <v>15.899581589958</v>
      </c>
      <c r="AB4804" s="23">
        <v>1.673640167364</v>
      </c>
    </row>
    <row r="4805" spans="5:28" ht="25" x14ac:dyDescent="0.3">
      <c r="E4805" s="3" t="s">
        <v>2181</v>
      </c>
      <c r="F4805" s="4"/>
      <c r="G4805" s="5">
        <v>1345</v>
      </c>
      <c r="H4805" s="27">
        <v>20</v>
      </c>
      <c r="I4805" s="14">
        <v>21.710037174720998</v>
      </c>
      <c r="J4805" s="14">
        <v>17.397769516728999</v>
      </c>
      <c r="K4805" s="14">
        <v>4.0892193308550002</v>
      </c>
      <c r="L4805" s="14">
        <v>15.687732342006999</v>
      </c>
      <c r="M4805" s="14">
        <v>13.60594795539</v>
      </c>
      <c r="N4805" s="14">
        <v>14.646840148699001</v>
      </c>
      <c r="O4805" s="14">
        <v>5.7992565055760004</v>
      </c>
      <c r="P4805" s="14">
        <v>10.111524163568999</v>
      </c>
      <c r="Q4805" s="14">
        <v>17.24907063197</v>
      </c>
      <c r="R4805" s="14">
        <v>19.925650557621001</v>
      </c>
      <c r="S4805" s="14">
        <v>5.2044609665430004</v>
      </c>
      <c r="T4805" s="14">
        <v>9.5910780669139992</v>
      </c>
      <c r="U4805" s="14">
        <v>10.706319702602</v>
      </c>
      <c r="V4805" s="14">
        <v>32.490706319703001</v>
      </c>
      <c r="W4805" s="14">
        <v>34.721189591078002</v>
      </c>
      <c r="X4805" s="14">
        <v>1.85873605948</v>
      </c>
      <c r="Y4805" s="14">
        <v>2.3048327137550002</v>
      </c>
      <c r="Z4805" s="14">
        <v>13.457249070632001</v>
      </c>
      <c r="AA4805" s="14">
        <v>9.0706319702599991</v>
      </c>
      <c r="AB4805" s="23">
        <v>1.1152416356879999</v>
      </c>
    </row>
    <row r="4806" spans="5:28" ht="25" x14ac:dyDescent="0.3">
      <c r="E4806" s="3" t="s">
        <v>2182</v>
      </c>
      <c r="F4806" s="4"/>
      <c r="G4806" s="5">
        <v>7018</v>
      </c>
      <c r="H4806" s="27">
        <v>21.829581077229999</v>
      </c>
      <c r="I4806" s="14">
        <v>18.367056141351</v>
      </c>
      <c r="J4806" s="14">
        <v>24.066685665432001</v>
      </c>
      <c r="K4806" s="14">
        <v>3.6050156739810002</v>
      </c>
      <c r="L4806" s="14">
        <v>11.057281276716999</v>
      </c>
      <c r="M4806" s="14">
        <v>10.131091479054</v>
      </c>
      <c r="N4806" s="14">
        <v>11.071530350527</v>
      </c>
      <c r="O4806" s="14">
        <v>4.0467369620970004</v>
      </c>
      <c r="P4806" s="14">
        <v>5.8706184098029999</v>
      </c>
      <c r="Q4806" s="14">
        <v>11.370760900541001</v>
      </c>
      <c r="R4806" s="14">
        <v>10.971786833855999</v>
      </c>
      <c r="S4806" s="14">
        <v>2.5933314334570001</v>
      </c>
      <c r="T4806" s="14">
        <v>8.8771729837559992</v>
      </c>
      <c r="U4806" s="14">
        <v>3.2915360501570001</v>
      </c>
      <c r="V4806" s="14">
        <v>22.128811627244001</v>
      </c>
      <c r="W4806" s="14">
        <v>24.323168994014999</v>
      </c>
      <c r="X4806" s="14">
        <v>0.59846110002800001</v>
      </c>
      <c r="Y4806" s="14">
        <v>1.0116842405240001</v>
      </c>
      <c r="Z4806" s="14">
        <v>11.427757195782</v>
      </c>
      <c r="AA4806" s="14">
        <v>13.451125676830999</v>
      </c>
      <c r="AB4806" s="23">
        <v>0.88344257623300004</v>
      </c>
    </row>
    <row r="4807" spans="5:28" ht="25" x14ac:dyDescent="0.3">
      <c r="E4807" s="3" t="s">
        <v>2183</v>
      </c>
      <c r="F4807" s="4"/>
      <c r="G4807" s="5">
        <v>4134</v>
      </c>
      <c r="H4807" s="27">
        <v>19.279148524431999</v>
      </c>
      <c r="I4807" s="14">
        <v>10.643444605709</v>
      </c>
      <c r="J4807" s="14">
        <v>22.399612965650999</v>
      </c>
      <c r="K4807" s="14">
        <v>2.3463957426220001</v>
      </c>
      <c r="L4807" s="14">
        <v>5.7571359458150004</v>
      </c>
      <c r="M4807" s="14">
        <v>7.4262215771650002</v>
      </c>
      <c r="N4807" s="14">
        <v>8.4663763909049994</v>
      </c>
      <c r="O4807" s="14">
        <v>3.1688437348809999</v>
      </c>
      <c r="P4807" s="14">
        <v>3.3865505563620002</v>
      </c>
      <c r="Q4807" s="14">
        <v>7.4504112239960003</v>
      </c>
      <c r="R4807" s="14">
        <v>4.9104983067249997</v>
      </c>
      <c r="S4807" s="14">
        <v>1.3062409288820001</v>
      </c>
      <c r="T4807" s="14">
        <v>5.7571359458150004</v>
      </c>
      <c r="U4807" s="14">
        <v>1.4513788098689999</v>
      </c>
      <c r="V4807" s="14">
        <v>11.344944363812001</v>
      </c>
      <c r="W4807" s="14">
        <v>12.626995645864</v>
      </c>
      <c r="X4807" s="14">
        <v>0.19351717464900001</v>
      </c>
      <c r="Y4807" s="14">
        <v>0.774068698597</v>
      </c>
      <c r="Z4807" s="14">
        <v>8.3938074504109998</v>
      </c>
      <c r="AA4807" s="14">
        <v>28.398645379777001</v>
      </c>
      <c r="AB4807" s="23">
        <v>1.9109820996610001</v>
      </c>
    </row>
    <row r="4808" spans="5:28" ht="25" x14ac:dyDescent="0.3">
      <c r="E4808" s="3" t="s">
        <v>2184</v>
      </c>
      <c r="F4808" s="4"/>
      <c r="G4808" s="5">
        <v>330</v>
      </c>
      <c r="H4808" s="27">
        <v>22.121212121212</v>
      </c>
      <c r="I4808" s="14">
        <v>11.212121212121</v>
      </c>
      <c r="J4808" s="14">
        <v>24.242424242424001</v>
      </c>
      <c r="K4808" s="14">
        <v>3.0303030303030001</v>
      </c>
      <c r="L4808" s="14">
        <v>7.5757575757579998</v>
      </c>
      <c r="M4808" s="14">
        <v>11.212121212121</v>
      </c>
      <c r="N4808" s="14">
        <v>10.909090909091001</v>
      </c>
      <c r="O4808" s="14">
        <v>4.5454545454549997</v>
      </c>
      <c r="P4808" s="14">
        <v>3.636363636364</v>
      </c>
      <c r="Q4808" s="14">
        <v>10</v>
      </c>
      <c r="R4808" s="14">
        <v>5.4545454545450003</v>
      </c>
      <c r="S4808" s="14">
        <v>1.2121212121210001</v>
      </c>
      <c r="T4808" s="14">
        <v>8.7878787878790003</v>
      </c>
      <c r="U4808" s="14">
        <v>0.30303030303</v>
      </c>
      <c r="V4808" s="14">
        <v>12.727272727273</v>
      </c>
      <c r="W4808" s="14">
        <v>9.0909090909089993</v>
      </c>
      <c r="X4808" s="16">
        <v>0</v>
      </c>
      <c r="Y4808" s="14">
        <v>1.5151515151520001</v>
      </c>
      <c r="Z4808" s="14">
        <v>7.2727272727269998</v>
      </c>
      <c r="AA4808" s="14">
        <v>20.303030303029999</v>
      </c>
      <c r="AB4808" s="23">
        <v>1.2121212121210001</v>
      </c>
    </row>
    <row r="4809" spans="5:28" ht="25" x14ac:dyDescent="0.3">
      <c r="E4809" s="3" t="s">
        <v>2185</v>
      </c>
      <c r="F4809" s="4"/>
      <c r="G4809" s="5">
        <v>371</v>
      </c>
      <c r="H4809" s="27">
        <v>23.450134770889001</v>
      </c>
      <c r="I4809" s="14">
        <v>18.598382749325999</v>
      </c>
      <c r="J4809" s="14">
        <v>16.711590296495999</v>
      </c>
      <c r="K4809" s="14">
        <v>1.617250673854</v>
      </c>
      <c r="L4809" s="14">
        <v>16.172506738544001</v>
      </c>
      <c r="M4809" s="14">
        <v>13.746630727763</v>
      </c>
      <c r="N4809" s="14">
        <v>18.598382749325999</v>
      </c>
      <c r="O4809" s="14">
        <v>6.7385444743939997</v>
      </c>
      <c r="P4809" s="14">
        <v>10.512129380054001</v>
      </c>
      <c r="Q4809" s="14">
        <v>21.024258760108001</v>
      </c>
      <c r="R4809" s="14">
        <v>18.059299191375001</v>
      </c>
      <c r="S4809" s="14">
        <v>8.3557951482479993</v>
      </c>
      <c r="T4809" s="14">
        <v>8.0862533692720007</v>
      </c>
      <c r="U4809" s="14">
        <v>12.129380053907999</v>
      </c>
      <c r="V4809" s="14">
        <v>30.188679245283002</v>
      </c>
      <c r="W4809" s="14">
        <v>33.692722371968003</v>
      </c>
      <c r="X4809" s="14">
        <v>2.1563342318059999</v>
      </c>
      <c r="Y4809" s="14">
        <v>1.88679245283</v>
      </c>
      <c r="Z4809" s="14">
        <v>13.207547169811001</v>
      </c>
      <c r="AA4809" s="14">
        <v>5.3908355795149996</v>
      </c>
      <c r="AB4809" s="23">
        <v>1.617250673854</v>
      </c>
    </row>
    <row r="4810" spans="5:28" ht="25" x14ac:dyDescent="0.3">
      <c r="E4810" s="3" t="s">
        <v>2186</v>
      </c>
      <c r="F4810" s="4"/>
      <c r="G4810" s="5">
        <v>2559</v>
      </c>
      <c r="H4810" s="27">
        <v>23.759280969129001</v>
      </c>
      <c r="I4810" s="14">
        <v>11.059007424775</v>
      </c>
      <c r="J4810" s="14">
        <v>19.538882375928001</v>
      </c>
      <c r="K4810" s="14">
        <v>1.719421649082</v>
      </c>
      <c r="L4810" s="14">
        <v>12.231340367331001</v>
      </c>
      <c r="M4810" s="14">
        <v>9.8475967174680008</v>
      </c>
      <c r="N4810" s="14">
        <v>15.865572489253999</v>
      </c>
      <c r="O4810" s="14">
        <v>5.6271981242670002</v>
      </c>
      <c r="P4810" s="14">
        <v>4.2594763579519999</v>
      </c>
      <c r="Q4810" s="14">
        <v>13.950762016413</v>
      </c>
      <c r="R4810" s="14">
        <v>8.0109417741310001</v>
      </c>
      <c r="S4810" s="14">
        <v>2.696365767878</v>
      </c>
      <c r="T4810" s="14">
        <v>7.0339976553339998</v>
      </c>
      <c r="U4810" s="14">
        <v>2.6572880031260002</v>
      </c>
      <c r="V4810" s="14">
        <v>20.554904259476</v>
      </c>
      <c r="W4810" s="14">
        <v>19.851504493943001</v>
      </c>
      <c r="X4810" s="14">
        <v>0.89878858929299998</v>
      </c>
      <c r="Y4810" s="14">
        <v>1.0550996482999999</v>
      </c>
      <c r="Z4810" s="14">
        <v>10.902696365768</v>
      </c>
      <c r="AA4810" s="14">
        <v>14.341539663931</v>
      </c>
      <c r="AB4810" s="23">
        <v>1.6021883548260001</v>
      </c>
    </row>
    <row r="4811" spans="5:28" ht="25" x14ac:dyDescent="0.3">
      <c r="E4811" s="3" t="s">
        <v>2187</v>
      </c>
      <c r="F4811" s="4"/>
      <c r="G4811" s="5">
        <v>1990</v>
      </c>
      <c r="H4811" s="27">
        <v>18.492462311558</v>
      </c>
      <c r="I4811" s="14">
        <v>7.939698492462</v>
      </c>
      <c r="J4811" s="14">
        <v>17.839195979898999</v>
      </c>
      <c r="K4811" s="14">
        <v>1.507537688442</v>
      </c>
      <c r="L4811" s="14">
        <v>7.6381909547740001</v>
      </c>
      <c r="M4811" s="14">
        <v>6.834170854271</v>
      </c>
      <c r="N4811" s="14">
        <v>12.51256281407</v>
      </c>
      <c r="O4811" s="14">
        <v>4.924623115578</v>
      </c>
      <c r="P4811" s="14">
        <v>2.9648241206030002</v>
      </c>
      <c r="Q4811" s="14">
        <v>8.3919597989949999</v>
      </c>
      <c r="R4811" s="14">
        <v>4.2211055276379996</v>
      </c>
      <c r="S4811" s="14">
        <v>1.5577889447240001</v>
      </c>
      <c r="T4811" s="14">
        <v>4.3718592964819996</v>
      </c>
      <c r="U4811" s="14">
        <v>1.457286432161</v>
      </c>
      <c r="V4811" s="14">
        <v>9.7487437185929995</v>
      </c>
      <c r="W4811" s="14">
        <v>10.251256281407001</v>
      </c>
      <c r="X4811" s="14">
        <v>0.45226130653300001</v>
      </c>
      <c r="Y4811" s="14">
        <v>1.0050251256280001</v>
      </c>
      <c r="Z4811" s="14">
        <v>9.3969849246230002</v>
      </c>
      <c r="AA4811" s="14">
        <v>27.839195979898999</v>
      </c>
      <c r="AB4811" s="23">
        <v>3.6180904522609998</v>
      </c>
    </row>
    <row r="4812" spans="5:28" ht="25" x14ac:dyDescent="0.3">
      <c r="E4812" s="3" t="s">
        <v>2188</v>
      </c>
      <c r="F4812" s="4"/>
      <c r="G4812" s="5">
        <v>201</v>
      </c>
      <c r="H4812" s="27">
        <v>17.910447761194</v>
      </c>
      <c r="I4812" s="14">
        <v>5.9701492537309999</v>
      </c>
      <c r="J4812" s="14">
        <v>14.925373134328</v>
      </c>
      <c r="K4812" s="14">
        <v>1.9900497512440001</v>
      </c>
      <c r="L4812" s="14">
        <v>4.9751243781090002</v>
      </c>
      <c r="M4812" s="14">
        <v>11.442786069652</v>
      </c>
      <c r="N4812" s="14">
        <v>11.442786069652</v>
      </c>
      <c r="O4812" s="14">
        <v>8.4577114427859996</v>
      </c>
      <c r="P4812" s="14">
        <v>1.9900497512440001</v>
      </c>
      <c r="Q4812" s="14">
        <v>10.447761194030001</v>
      </c>
      <c r="R4812" s="14">
        <v>3.9800995024880002</v>
      </c>
      <c r="S4812" s="14">
        <v>1.9900497512440001</v>
      </c>
      <c r="T4812" s="14">
        <v>3.9800995024880002</v>
      </c>
      <c r="U4812" s="14">
        <v>1.492537313433</v>
      </c>
      <c r="V4812" s="14">
        <v>7.9601990049750002</v>
      </c>
      <c r="W4812" s="14">
        <v>7.9601990049750002</v>
      </c>
      <c r="X4812" s="14">
        <v>0.99502487562200004</v>
      </c>
      <c r="Y4812" s="14">
        <v>0.49751243781100002</v>
      </c>
      <c r="Z4812" s="14">
        <v>11.442786069652</v>
      </c>
      <c r="AA4812" s="14">
        <v>22.885572139303001</v>
      </c>
      <c r="AB4812" s="23">
        <v>4.9751243781090002</v>
      </c>
    </row>
    <row r="4813" spans="5:28" ht="25" x14ac:dyDescent="0.3">
      <c r="E4813" s="3" t="s">
        <v>2189</v>
      </c>
      <c r="F4813" s="4"/>
      <c r="G4813" s="5">
        <v>94</v>
      </c>
      <c r="H4813" s="27">
        <v>21.276595744681</v>
      </c>
      <c r="I4813" s="14">
        <v>10.638297872340001</v>
      </c>
      <c r="J4813" s="14">
        <v>7.4468085106380002</v>
      </c>
      <c r="K4813" s="16">
        <v>0</v>
      </c>
      <c r="L4813" s="14">
        <v>11.702127659574</v>
      </c>
      <c r="M4813" s="14">
        <v>12.765957446809001</v>
      </c>
      <c r="N4813" s="14">
        <v>21.276595744681</v>
      </c>
      <c r="O4813" s="14">
        <v>7.4468085106380002</v>
      </c>
      <c r="P4813" s="14">
        <v>11.702127659574</v>
      </c>
      <c r="Q4813" s="14">
        <v>22.340425531914999</v>
      </c>
      <c r="R4813" s="14">
        <v>9.574468085106</v>
      </c>
      <c r="S4813" s="14">
        <v>1.0638297872339999</v>
      </c>
      <c r="T4813" s="14">
        <v>2.1276595744679998</v>
      </c>
      <c r="U4813" s="14">
        <v>8.5106382978719992</v>
      </c>
      <c r="V4813" s="14">
        <v>35.106382978722998</v>
      </c>
      <c r="W4813" s="14">
        <v>26.595744680850999</v>
      </c>
      <c r="X4813" s="14">
        <v>2.1276595744679998</v>
      </c>
      <c r="Y4813" s="14">
        <v>3.1914893617020001</v>
      </c>
      <c r="Z4813" s="14">
        <v>14.893617021277</v>
      </c>
      <c r="AA4813" s="14">
        <v>5.3191489361700004</v>
      </c>
      <c r="AB4813" s="24">
        <v>0</v>
      </c>
    </row>
    <row r="4814" spans="5:28" ht="25" x14ac:dyDescent="0.3">
      <c r="E4814" s="3" t="s">
        <v>2190</v>
      </c>
      <c r="F4814" s="4"/>
      <c r="G4814" s="5">
        <v>762</v>
      </c>
      <c r="H4814" s="27">
        <v>19.947506561680001</v>
      </c>
      <c r="I4814" s="14">
        <v>6.299212598425</v>
      </c>
      <c r="J4814" s="14">
        <v>6.0367454068240001</v>
      </c>
      <c r="K4814" s="14">
        <v>1.706036745407</v>
      </c>
      <c r="L4814" s="14">
        <v>7.8740157480309998</v>
      </c>
      <c r="M4814" s="14">
        <v>9.0551181102360001</v>
      </c>
      <c r="N4814" s="14">
        <v>14.698162729659</v>
      </c>
      <c r="O4814" s="14">
        <v>9.9737532808400005</v>
      </c>
      <c r="P4814" s="14">
        <v>3.543307086614</v>
      </c>
      <c r="Q4814" s="14">
        <v>17.454068241470001</v>
      </c>
      <c r="R4814" s="14">
        <v>4.5931758530179998</v>
      </c>
      <c r="S4814" s="14">
        <v>3.1496062992130001</v>
      </c>
      <c r="T4814" s="14">
        <v>2.8871391076120001</v>
      </c>
      <c r="U4814" s="14">
        <v>3.1496062992130001</v>
      </c>
      <c r="V4814" s="14">
        <v>19.422572178477999</v>
      </c>
      <c r="W4814" s="14">
        <v>19.553805774278</v>
      </c>
      <c r="X4814" s="14">
        <v>0.78740157480299999</v>
      </c>
      <c r="Y4814" s="14">
        <v>1.0498687664040001</v>
      </c>
      <c r="Z4814" s="14">
        <v>11.286089238844999</v>
      </c>
      <c r="AA4814" s="14">
        <v>20.078740157479999</v>
      </c>
      <c r="AB4814" s="23">
        <v>2.2309711286090002</v>
      </c>
    </row>
    <row r="4815" spans="5:28" ht="25" x14ac:dyDescent="0.3">
      <c r="E4815" s="3" t="s">
        <v>2191</v>
      </c>
      <c r="F4815" s="4"/>
      <c r="G4815" s="5">
        <v>792</v>
      </c>
      <c r="H4815" s="27">
        <v>14.520202020201999</v>
      </c>
      <c r="I4815" s="14">
        <v>2.6515151515149999</v>
      </c>
      <c r="J4815" s="14">
        <v>5.4292929292930001</v>
      </c>
      <c r="K4815" s="14">
        <v>0.37878787878800002</v>
      </c>
      <c r="L4815" s="14">
        <v>4.0404040404039998</v>
      </c>
      <c r="M4815" s="14">
        <v>5.3030303030299999</v>
      </c>
      <c r="N4815" s="14">
        <v>15.530303030302999</v>
      </c>
      <c r="O4815" s="14">
        <v>9.0909090909089993</v>
      </c>
      <c r="P4815" s="14">
        <v>1.3888888888890001</v>
      </c>
      <c r="Q4815" s="14">
        <v>9.4696969696970008</v>
      </c>
      <c r="R4815" s="14">
        <v>1.8939393939389999</v>
      </c>
      <c r="S4815" s="14">
        <v>1.010101010101</v>
      </c>
      <c r="T4815" s="14">
        <v>1.5151515151520001</v>
      </c>
      <c r="U4815" s="14">
        <v>0.50505050505100002</v>
      </c>
      <c r="V4815" s="14">
        <v>9.2171717171720005</v>
      </c>
      <c r="W4815" s="14">
        <v>10.101010101010001</v>
      </c>
      <c r="X4815" s="14">
        <v>0.25252525252500002</v>
      </c>
      <c r="Y4815" s="16">
        <v>0</v>
      </c>
      <c r="Z4815" s="14">
        <v>12.121212121212</v>
      </c>
      <c r="AA4815" s="14">
        <v>31.691919191918998</v>
      </c>
      <c r="AB4815" s="23">
        <v>4.6717171717169999</v>
      </c>
    </row>
    <row r="4816" spans="5:28" ht="25" x14ac:dyDescent="0.3">
      <c r="E4816" s="3" t="s">
        <v>2192</v>
      </c>
      <c r="F4816" s="4"/>
      <c r="G4816" s="5">
        <v>92</v>
      </c>
      <c r="H4816" s="27">
        <v>20.652173913043001</v>
      </c>
      <c r="I4816" s="14">
        <v>3.2608695652169999</v>
      </c>
      <c r="J4816" s="14">
        <v>6.5217391304349999</v>
      </c>
      <c r="K4816" s="14">
        <v>1.086956521739</v>
      </c>
      <c r="L4816" s="14">
        <v>4.3478260869570002</v>
      </c>
      <c r="M4816" s="14">
        <v>2.1739130434780001</v>
      </c>
      <c r="N4816" s="14">
        <v>22.826086956522001</v>
      </c>
      <c r="O4816" s="14">
        <v>11.95652173913</v>
      </c>
      <c r="P4816" s="14">
        <v>2.1739130434780001</v>
      </c>
      <c r="Q4816" s="14">
        <v>7.6086956521740001</v>
      </c>
      <c r="R4816" s="14">
        <v>1.086956521739</v>
      </c>
      <c r="S4816" s="14">
        <v>1.086956521739</v>
      </c>
      <c r="T4816" s="14">
        <v>2.1739130434780001</v>
      </c>
      <c r="U4816" s="16">
        <v>0</v>
      </c>
      <c r="V4816" s="14">
        <v>16.304347826087</v>
      </c>
      <c r="W4816" s="14">
        <v>9.7826086956519998</v>
      </c>
      <c r="X4816" s="16">
        <v>0</v>
      </c>
      <c r="Y4816" s="14">
        <v>1.086956521739</v>
      </c>
      <c r="Z4816" s="14">
        <v>18.478260869564998</v>
      </c>
      <c r="AA4816" s="14">
        <v>20.652173913043001</v>
      </c>
      <c r="AB4816" s="23">
        <v>2.1739130434780001</v>
      </c>
    </row>
    <row r="4817" spans="2:28" ht="25" x14ac:dyDescent="0.3">
      <c r="E4817" s="3" t="s">
        <v>2193</v>
      </c>
      <c r="F4817" s="4"/>
      <c r="G4817" s="5">
        <v>13</v>
      </c>
      <c r="H4817" s="27">
        <v>15.384615384615</v>
      </c>
      <c r="I4817" s="14">
        <v>7.6923076923079998</v>
      </c>
      <c r="J4817" s="16">
        <v>0</v>
      </c>
      <c r="K4817" s="16">
        <v>0</v>
      </c>
      <c r="L4817" s="14">
        <v>7.6923076923079998</v>
      </c>
      <c r="M4817" s="14">
        <v>7.6923076923079998</v>
      </c>
      <c r="N4817" s="14">
        <v>30.769230769231001</v>
      </c>
      <c r="O4817" s="14">
        <v>7.6923076923079998</v>
      </c>
      <c r="P4817" s="14">
        <v>7.6923076923079998</v>
      </c>
      <c r="Q4817" s="14">
        <v>30.769230769231001</v>
      </c>
      <c r="R4817" s="16">
        <v>0</v>
      </c>
      <c r="S4817" s="16">
        <v>0</v>
      </c>
      <c r="T4817" s="16">
        <v>0</v>
      </c>
      <c r="U4817" s="16">
        <v>0</v>
      </c>
      <c r="V4817" s="16">
        <v>0</v>
      </c>
      <c r="W4817" s="14">
        <v>23.076923076922998</v>
      </c>
      <c r="X4817" s="16">
        <v>0</v>
      </c>
      <c r="Y4817" s="16">
        <v>0</v>
      </c>
      <c r="Z4817" s="14">
        <v>23.076923076922998</v>
      </c>
      <c r="AA4817" s="16">
        <v>0</v>
      </c>
      <c r="AB4817" s="24">
        <v>0</v>
      </c>
    </row>
    <row r="4818" spans="2:28" ht="25" x14ac:dyDescent="0.3">
      <c r="E4818" s="3" t="s">
        <v>2194</v>
      </c>
      <c r="F4818" s="4"/>
      <c r="G4818" s="5">
        <v>106</v>
      </c>
      <c r="H4818" s="27">
        <v>23.584905660377</v>
      </c>
      <c r="I4818" s="14">
        <v>9.4339622641510008</v>
      </c>
      <c r="J4818" s="14">
        <v>4.7169811320750004</v>
      </c>
      <c r="K4818" s="14">
        <v>3.7735849056599999</v>
      </c>
      <c r="L4818" s="14">
        <v>5.660377358491</v>
      </c>
      <c r="M4818" s="14">
        <v>8.4905660377360004</v>
      </c>
      <c r="N4818" s="14">
        <v>28.301886792453001</v>
      </c>
      <c r="O4818" s="14">
        <v>14.150943396225999</v>
      </c>
      <c r="P4818" s="14">
        <v>5.660377358491</v>
      </c>
      <c r="Q4818" s="14">
        <v>19.811320754716998</v>
      </c>
      <c r="R4818" s="14">
        <v>5.660377358491</v>
      </c>
      <c r="S4818" s="14">
        <v>5.660377358491</v>
      </c>
      <c r="T4818" s="14">
        <v>1.88679245283</v>
      </c>
      <c r="U4818" s="14">
        <v>0.94339622641499998</v>
      </c>
      <c r="V4818" s="14">
        <v>16.981132075472001</v>
      </c>
      <c r="W4818" s="14">
        <v>21.698113207546999</v>
      </c>
      <c r="X4818" s="16">
        <v>0</v>
      </c>
      <c r="Y4818" s="16">
        <v>0</v>
      </c>
      <c r="Z4818" s="14">
        <v>16.981132075472001</v>
      </c>
      <c r="AA4818" s="14">
        <v>6.6037735849060004</v>
      </c>
      <c r="AB4818" s="23">
        <v>1.88679245283</v>
      </c>
    </row>
    <row r="4819" spans="2:28" ht="25" x14ac:dyDescent="0.3">
      <c r="E4819" s="3" t="s">
        <v>2195</v>
      </c>
      <c r="F4819" s="4"/>
      <c r="G4819" s="5">
        <v>116</v>
      </c>
      <c r="H4819" s="27">
        <v>9.4827586206899994</v>
      </c>
      <c r="I4819" s="14">
        <v>5.1724137931029999</v>
      </c>
      <c r="J4819" s="14">
        <v>2.586206896552</v>
      </c>
      <c r="K4819" s="14">
        <v>0.86206896551699996</v>
      </c>
      <c r="L4819" s="14">
        <v>1.7241379310339999</v>
      </c>
      <c r="M4819" s="14">
        <v>1.7241379310339999</v>
      </c>
      <c r="N4819" s="14">
        <v>18.103448275862</v>
      </c>
      <c r="O4819" s="14">
        <v>12.068965517241001</v>
      </c>
      <c r="P4819" s="14">
        <v>1.7241379310339999</v>
      </c>
      <c r="Q4819" s="14">
        <v>16.379310344827999</v>
      </c>
      <c r="R4819" s="14">
        <v>0.86206896551699996</v>
      </c>
      <c r="S4819" s="14">
        <v>0.86206896551699996</v>
      </c>
      <c r="T4819" s="16">
        <v>0</v>
      </c>
      <c r="U4819" s="16">
        <v>0</v>
      </c>
      <c r="V4819" s="14">
        <v>9.4827586206899994</v>
      </c>
      <c r="W4819" s="14">
        <v>7.7586206896550003</v>
      </c>
      <c r="X4819" s="14">
        <v>0.86206896551699996</v>
      </c>
      <c r="Y4819" s="14">
        <v>0.86206896551699996</v>
      </c>
      <c r="Z4819" s="14">
        <v>8.6206896551720007</v>
      </c>
      <c r="AA4819" s="14">
        <v>33.620689655172001</v>
      </c>
      <c r="AB4819" s="23">
        <v>5.1724137931029999</v>
      </c>
    </row>
    <row r="4820" spans="2:28" ht="25" x14ac:dyDescent="0.3">
      <c r="E4820" s="52" t="s">
        <v>2196</v>
      </c>
      <c r="F4820" s="48"/>
      <c r="G4820" s="49">
        <v>19</v>
      </c>
      <c r="H4820" s="70">
        <v>21.052631578947</v>
      </c>
      <c r="I4820" s="42">
        <v>0</v>
      </c>
      <c r="J4820" s="42">
        <v>0</v>
      </c>
      <c r="K4820" s="42">
        <v>0</v>
      </c>
      <c r="L4820" s="42">
        <v>0</v>
      </c>
      <c r="M4820" s="45">
        <v>5.2631578947369997</v>
      </c>
      <c r="N4820" s="45">
        <v>15.789473684211</v>
      </c>
      <c r="O4820" s="45">
        <v>15.789473684211</v>
      </c>
      <c r="P4820" s="45">
        <v>5.2631578947369997</v>
      </c>
      <c r="Q4820" s="45">
        <v>10.526315789473999</v>
      </c>
      <c r="R4820" s="42">
        <v>0</v>
      </c>
      <c r="S4820" s="42">
        <v>0</v>
      </c>
      <c r="T4820" s="45">
        <v>5.2631578947369997</v>
      </c>
      <c r="U4820" s="42">
        <v>0</v>
      </c>
      <c r="V4820" s="45">
        <v>21.052631578947</v>
      </c>
      <c r="W4820" s="45">
        <v>10.526315789473999</v>
      </c>
      <c r="X4820" s="42">
        <v>0</v>
      </c>
      <c r="Y4820" s="42">
        <v>0</v>
      </c>
      <c r="Z4820" s="45">
        <v>10.526315789473999</v>
      </c>
      <c r="AA4820" s="45">
        <v>5.2631578947369997</v>
      </c>
      <c r="AB4820" s="74">
        <v>10.526315789473999</v>
      </c>
    </row>
    <row r="4822" spans="2:28" x14ac:dyDescent="0.3">
      <c r="B4822" s="35" t="str">
        <f xml:space="preserve"> HYPERLINK("#'目次'!B76", "[70]")</f>
        <v>[70]</v>
      </c>
      <c r="C4822" s="25" t="s">
        <v>2220</v>
      </c>
    </row>
    <row r="4825" spans="2:28" x14ac:dyDescent="0.3">
      <c r="C4825" s="25" t="s">
        <v>15</v>
      </c>
    </row>
    <row r="4826" spans="2:28" ht="25" x14ac:dyDescent="0.3">
      <c r="E4826" s="95"/>
      <c r="F4826" s="96"/>
      <c r="G4826" s="37" t="s">
        <v>16</v>
      </c>
      <c r="H4826" s="41" t="s">
        <v>2221</v>
      </c>
      <c r="I4826" s="18" t="s">
        <v>2222</v>
      </c>
      <c r="J4826" s="18" t="s">
        <v>2223</v>
      </c>
      <c r="K4826" s="18" t="s">
        <v>2224</v>
      </c>
      <c r="L4826" s="18" t="s">
        <v>2225</v>
      </c>
      <c r="M4826" s="18" t="s">
        <v>2226</v>
      </c>
      <c r="N4826" s="18" t="s">
        <v>2227</v>
      </c>
      <c r="O4826" s="18" t="s">
        <v>22</v>
      </c>
      <c r="P4826" s="34" t="s">
        <v>23</v>
      </c>
    </row>
    <row r="4827" spans="2:28" x14ac:dyDescent="0.3">
      <c r="E4827" s="97"/>
      <c r="F4827" s="98"/>
      <c r="G4827" s="40"/>
      <c r="H4827" s="36"/>
      <c r="I4827" s="19"/>
      <c r="J4827" s="19"/>
      <c r="K4827" s="19"/>
      <c r="L4827" s="19"/>
      <c r="M4827" s="19"/>
      <c r="N4827" s="19"/>
      <c r="O4827" s="19"/>
      <c r="P4827" s="39"/>
    </row>
    <row r="4828" spans="2:28" x14ac:dyDescent="0.3">
      <c r="E4828" s="54" t="s">
        <v>16</v>
      </c>
      <c r="F4828" s="50"/>
      <c r="G4828" s="38">
        <v>55336</v>
      </c>
      <c r="H4828" s="26">
        <v>34.724230157583001</v>
      </c>
      <c r="I4828" s="26">
        <v>22.497108573081</v>
      </c>
      <c r="J4828" s="26">
        <v>18.33164666763</v>
      </c>
      <c r="K4828" s="26">
        <v>9.2091947376029992</v>
      </c>
      <c r="L4828" s="26">
        <v>8.5423594043659996</v>
      </c>
      <c r="M4828" s="26">
        <v>5.0708399595199998</v>
      </c>
      <c r="N4828" s="26">
        <v>0.50599971085700002</v>
      </c>
      <c r="O4828" s="26">
        <v>0.73550672256799998</v>
      </c>
      <c r="P4828" s="60">
        <v>0.383114066792</v>
      </c>
    </row>
    <row r="4829" spans="2:28" x14ac:dyDescent="0.3">
      <c r="E4829" s="3" t="s">
        <v>24</v>
      </c>
      <c r="F4829" s="4"/>
      <c r="G4829" s="29">
        <v>144</v>
      </c>
      <c r="H4829" s="55">
        <v>52.777777777777999</v>
      </c>
      <c r="I4829" s="22">
        <v>23.611111111111001</v>
      </c>
      <c r="J4829" s="22">
        <v>9.7222222222219994</v>
      </c>
      <c r="K4829" s="22">
        <v>5.5555555555560003</v>
      </c>
      <c r="L4829" s="22">
        <v>4.166666666667</v>
      </c>
      <c r="M4829" s="22">
        <v>2.7777777777780002</v>
      </c>
      <c r="N4829" s="22">
        <v>1.3888888888890001</v>
      </c>
      <c r="O4829" s="69">
        <v>0</v>
      </c>
      <c r="P4829" s="72">
        <v>0</v>
      </c>
    </row>
    <row r="4830" spans="2:28" x14ac:dyDescent="0.3">
      <c r="E4830" s="3" t="s">
        <v>25</v>
      </c>
      <c r="F4830" s="4"/>
      <c r="G4830" s="5">
        <v>1073</v>
      </c>
      <c r="H4830" s="27">
        <v>44.175209692450998</v>
      </c>
      <c r="I4830" s="14">
        <v>20.876048462255</v>
      </c>
      <c r="J4830" s="14">
        <v>13.513513513514001</v>
      </c>
      <c r="K4830" s="14">
        <v>8.9468779123949993</v>
      </c>
      <c r="L4830" s="14">
        <v>6.9897483690589999</v>
      </c>
      <c r="M4830" s="14">
        <v>4.1938490214349997</v>
      </c>
      <c r="N4830" s="14">
        <v>0.74557315936599999</v>
      </c>
      <c r="O4830" s="14">
        <v>0.46598322460399999</v>
      </c>
      <c r="P4830" s="23">
        <v>9.3196644920999994E-2</v>
      </c>
    </row>
    <row r="4831" spans="2:28" x14ac:dyDescent="0.3">
      <c r="E4831" s="3" t="s">
        <v>26</v>
      </c>
      <c r="F4831" s="4"/>
      <c r="G4831" s="5">
        <v>3737</v>
      </c>
      <c r="H4831" s="27">
        <v>29.248059941129</v>
      </c>
      <c r="I4831" s="14">
        <v>19.694942467219999</v>
      </c>
      <c r="J4831" s="14">
        <v>18.865400053519</v>
      </c>
      <c r="K4831" s="14">
        <v>10.784051378111</v>
      </c>
      <c r="L4831" s="14">
        <v>12.898046561413</v>
      </c>
      <c r="M4831" s="14">
        <v>7.385603425207</v>
      </c>
      <c r="N4831" s="14">
        <v>0.615466952101</v>
      </c>
      <c r="O4831" s="14">
        <v>0.37463205779999997</v>
      </c>
      <c r="P4831" s="23">
        <v>0.13379716350000001</v>
      </c>
    </row>
    <row r="4832" spans="2:28" x14ac:dyDescent="0.3">
      <c r="E4832" s="3" t="s">
        <v>27</v>
      </c>
      <c r="F4832" s="4"/>
      <c r="G4832" s="5">
        <v>6583</v>
      </c>
      <c r="H4832" s="27">
        <v>28.26978581194</v>
      </c>
      <c r="I4832" s="14">
        <v>19.140209630866998</v>
      </c>
      <c r="J4832" s="14">
        <v>19.322497341638002</v>
      </c>
      <c r="K4832" s="14">
        <v>10.906881361082</v>
      </c>
      <c r="L4832" s="14">
        <v>12.410754974934999</v>
      </c>
      <c r="M4832" s="14">
        <v>8.3244721251710008</v>
      </c>
      <c r="N4832" s="14">
        <v>0.72915084308099998</v>
      </c>
      <c r="O4832" s="14">
        <v>0.65319763026</v>
      </c>
      <c r="P4832" s="23">
        <v>0.24305028102699999</v>
      </c>
    </row>
    <row r="4833" spans="5:16" x14ac:dyDescent="0.3">
      <c r="E4833" s="3" t="s">
        <v>28</v>
      </c>
      <c r="F4833" s="4"/>
      <c r="G4833" s="5">
        <v>8475</v>
      </c>
      <c r="H4833" s="27">
        <v>33.168141592920001</v>
      </c>
      <c r="I4833" s="14">
        <v>20.141592920354</v>
      </c>
      <c r="J4833" s="14">
        <v>20.554572271386</v>
      </c>
      <c r="K4833" s="14">
        <v>9.4041297935100001</v>
      </c>
      <c r="L4833" s="14">
        <v>9.0737463126839994</v>
      </c>
      <c r="M4833" s="14">
        <v>6.3126843657820002</v>
      </c>
      <c r="N4833" s="14">
        <v>0.48377581120899998</v>
      </c>
      <c r="O4833" s="14">
        <v>0.58997050147499996</v>
      </c>
      <c r="P4833" s="23">
        <v>0.271386430678</v>
      </c>
    </row>
    <row r="4834" spans="5:16" x14ac:dyDescent="0.3">
      <c r="E4834" s="3" t="s">
        <v>29</v>
      </c>
      <c r="F4834" s="4"/>
      <c r="G4834" s="5">
        <v>4017</v>
      </c>
      <c r="H4834" s="27">
        <v>32.362459546925997</v>
      </c>
      <c r="I4834" s="14">
        <v>20.736868309683999</v>
      </c>
      <c r="J4834" s="14">
        <v>20.288772715956998</v>
      </c>
      <c r="K4834" s="14">
        <v>8.7627582773209998</v>
      </c>
      <c r="L4834" s="14">
        <v>10.181727657455999</v>
      </c>
      <c r="M4834" s="14">
        <v>6.0243963156579996</v>
      </c>
      <c r="N4834" s="14">
        <v>0.89619118745299997</v>
      </c>
      <c r="O4834" s="14">
        <v>0.49788399303000003</v>
      </c>
      <c r="P4834" s="23">
        <v>0.24894199651500001</v>
      </c>
    </row>
    <row r="4835" spans="5:16" x14ac:dyDescent="0.3">
      <c r="E4835" s="3" t="s">
        <v>30</v>
      </c>
      <c r="F4835" s="4"/>
      <c r="G4835" s="5">
        <v>1579</v>
      </c>
      <c r="H4835" s="27">
        <v>29.322355921469001</v>
      </c>
      <c r="I4835" s="14">
        <v>20.835972134262001</v>
      </c>
      <c r="J4835" s="14">
        <v>19.252691576947001</v>
      </c>
      <c r="K4835" s="14">
        <v>9.499683343889</v>
      </c>
      <c r="L4835" s="14">
        <v>12.159594680176999</v>
      </c>
      <c r="M4835" s="14">
        <v>6.6497783407220004</v>
      </c>
      <c r="N4835" s="14">
        <v>1.139962001267</v>
      </c>
      <c r="O4835" s="14">
        <v>0.69664344521800003</v>
      </c>
      <c r="P4835" s="23">
        <v>0.44331855604800002</v>
      </c>
    </row>
    <row r="4836" spans="5:16" x14ac:dyDescent="0.3">
      <c r="E4836" s="3" t="s">
        <v>31</v>
      </c>
      <c r="F4836" s="4"/>
      <c r="G4836" s="5">
        <v>247</v>
      </c>
      <c r="H4836" s="27">
        <v>32.388663967611002</v>
      </c>
      <c r="I4836" s="14">
        <v>21.457489878543001</v>
      </c>
      <c r="J4836" s="14">
        <v>21.052631578947</v>
      </c>
      <c r="K4836" s="14">
        <v>8.0971659919029992</v>
      </c>
      <c r="L4836" s="14">
        <v>10.526315789473999</v>
      </c>
      <c r="M4836" s="14">
        <v>5.2631578947369997</v>
      </c>
      <c r="N4836" s="14">
        <v>0.80971659919000005</v>
      </c>
      <c r="O4836" s="14">
        <v>0.40485829959500003</v>
      </c>
      <c r="P4836" s="24">
        <v>0</v>
      </c>
    </row>
    <row r="4837" spans="5:16" x14ac:dyDescent="0.3">
      <c r="E4837" s="3" t="s">
        <v>32</v>
      </c>
      <c r="F4837" s="4"/>
      <c r="G4837" s="5">
        <v>298</v>
      </c>
      <c r="H4837" s="27">
        <v>63.422818791946</v>
      </c>
      <c r="I4837" s="14">
        <v>20.469798657717998</v>
      </c>
      <c r="J4837" s="14">
        <v>8.0536912751679992</v>
      </c>
      <c r="K4837" s="14">
        <v>3.0201342281880001</v>
      </c>
      <c r="L4837" s="14">
        <v>2.0134228187919998</v>
      </c>
      <c r="M4837" s="14">
        <v>1.677852348993</v>
      </c>
      <c r="N4837" s="14">
        <v>0.67114093959700005</v>
      </c>
      <c r="O4837" s="14">
        <v>0.67114093959700005</v>
      </c>
      <c r="P4837" s="24">
        <v>0</v>
      </c>
    </row>
    <row r="4838" spans="5:16" x14ac:dyDescent="0.3">
      <c r="E4838" s="3" t="s">
        <v>33</v>
      </c>
      <c r="F4838" s="4"/>
      <c r="G4838" s="5">
        <v>2148</v>
      </c>
      <c r="H4838" s="27">
        <v>52.420856610801003</v>
      </c>
      <c r="I4838" s="14">
        <v>24.906890130354</v>
      </c>
      <c r="J4838" s="14">
        <v>10.986964618249999</v>
      </c>
      <c r="K4838" s="14">
        <v>5.6331471135940001</v>
      </c>
      <c r="L4838" s="14">
        <v>3.6312849162009999</v>
      </c>
      <c r="M4838" s="14">
        <v>1.7225325884539999</v>
      </c>
      <c r="N4838" s="14">
        <v>9.3109869646000001E-2</v>
      </c>
      <c r="O4838" s="14">
        <v>0.41899441340799998</v>
      </c>
      <c r="P4838" s="23">
        <v>0.186219739292</v>
      </c>
    </row>
    <row r="4839" spans="5:16" x14ac:dyDescent="0.3">
      <c r="E4839" s="3" t="s">
        <v>34</v>
      </c>
      <c r="F4839" s="4"/>
      <c r="G4839" s="5">
        <v>5324</v>
      </c>
      <c r="H4839" s="27">
        <v>36.063110443276003</v>
      </c>
      <c r="I4839" s="14">
        <v>26.145755071375</v>
      </c>
      <c r="J4839" s="14">
        <v>17.073628850487999</v>
      </c>
      <c r="K4839" s="14">
        <v>9.4853493613819992</v>
      </c>
      <c r="L4839" s="14">
        <v>6.9120961682950002</v>
      </c>
      <c r="M4839" s="14">
        <v>3.2118707738540002</v>
      </c>
      <c r="N4839" s="14">
        <v>0.33809166040600003</v>
      </c>
      <c r="O4839" s="14">
        <v>0.63861758076599995</v>
      </c>
      <c r="P4839" s="23">
        <v>0.131480090158</v>
      </c>
    </row>
    <row r="4840" spans="5:16" x14ac:dyDescent="0.3">
      <c r="E4840" s="3" t="s">
        <v>35</v>
      </c>
      <c r="F4840" s="4"/>
      <c r="G4840" s="5">
        <v>9153</v>
      </c>
      <c r="H4840" s="27">
        <v>35.048617939472997</v>
      </c>
      <c r="I4840" s="14">
        <v>24.756910302632999</v>
      </c>
      <c r="J4840" s="14">
        <v>18.365563203320999</v>
      </c>
      <c r="K4840" s="14">
        <v>9.4941549218840002</v>
      </c>
      <c r="L4840" s="14">
        <v>7.0905713973560003</v>
      </c>
      <c r="M4840" s="14">
        <v>3.6709275647330002</v>
      </c>
      <c r="N4840" s="14">
        <v>0.32776138970800001</v>
      </c>
      <c r="O4840" s="14">
        <v>0.96143340981100001</v>
      </c>
      <c r="P4840" s="23">
        <v>0.284059871081</v>
      </c>
    </row>
    <row r="4841" spans="5:16" x14ac:dyDescent="0.3">
      <c r="E4841" s="3" t="s">
        <v>36</v>
      </c>
      <c r="F4841" s="4"/>
      <c r="G4841" s="5">
        <v>8028</v>
      </c>
      <c r="H4841" s="27">
        <v>35.936721474838002</v>
      </c>
      <c r="I4841" s="14">
        <v>23.604882909815998</v>
      </c>
      <c r="J4841" s="14">
        <v>18.809167912307</v>
      </c>
      <c r="K4841" s="14">
        <v>8.8066766317889993</v>
      </c>
      <c r="L4841" s="14">
        <v>6.863477827603</v>
      </c>
      <c r="M4841" s="14">
        <v>4.0483308420529998</v>
      </c>
      <c r="N4841" s="14">
        <v>0.38614848031900001</v>
      </c>
      <c r="O4841" s="14">
        <v>1.0089686098649999</v>
      </c>
      <c r="P4841" s="23">
        <v>0.53562531141000003</v>
      </c>
    </row>
    <row r="4842" spans="5:16" x14ac:dyDescent="0.3">
      <c r="E4842" s="3" t="s">
        <v>37</v>
      </c>
      <c r="F4842" s="4"/>
      <c r="G4842" s="5">
        <v>2918</v>
      </c>
      <c r="H4842" s="27">
        <v>38.930774503084002</v>
      </c>
      <c r="I4842" s="14">
        <v>25.428375599725999</v>
      </c>
      <c r="J4842" s="14">
        <v>16.552433173406001</v>
      </c>
      <c r="K4842" s="14">
        <v>7.26525017135</v>
      </c>
      <c r="L4842" s="14">
        <v>6.4770390678550003</v>
      </c>
      <c r="M4842" s="14">
        <v>3.5298149417409999</v>
      </c>
      <c r="N4842" s="14">
        <v>0.20562028786799999</v>
      </c>
      <c r="O4842" s="14">
        <v>1.0623714873200001</v>
      </c>
      <c r="P4842" s="23">
        <v>0.54832076764899995</v>
      </c>
    </row>
    <row r="4843" spans="5:16" x14ac:dyDescent="0.3">
      <c r="E4843" s="3" t="s">
        <v>38</v>
      </c>
      <c r="F4843" s="4"/>
      <c r="G4843" s="5">
        <v>906</v>
      </c>
      <c r="H4843" s="27">
        <v>39.624724061809999</v>
      </c>
      <c r="I4843" s="14">
        <v>25.827814569535999</v>
      </c>
      <c r="J4843" s="14">
        <v>16.004415011037999</v>
      </c>
      <c r="K4843" s="14">
        <v>7.5055187637970002</v>
      </c>
      <c r="L4843" s="14">
        <v>6.4017660044150002</v>
      </c>
      <c r="M4843" s="14">
        <v>3.5320088300219998</v>
      </c>
      <c r="N4843" s="14">
        <v>0.331125827815</v>
      </c>
      <c r="O4843" s="14">
        <v>0.55187637969100001</v>
      </c>
      <c r="P4843" s="23">
        <v>0.22075055187600001</v>
      </c>
    </row>
    <row r="4844" spans="5:16" x14ac:dyDescent="0.3">
      <c r="E4844" s="3" t="s">
        <v>39</v>
      </c>
      <c r="F4844" s="4"/>
      <c r="G4844" s="5">
        <v>137</v>
      </c>
      <c r="H4844" s="27">
        <v>35.036496350364999</v>
      </c>
      <c r="I4844" s="14">
        <v>27.007299270072998</v>
      </c>
      <c r="J4844" s="14">
        <v>18.248175182482001</v>
      </c>
      <c r="K4844" s="14">
        <v>5.1094890510950002</v>
      </c>
      <c r="L4844" s="14">
        <v>7.299270072993</v>
      </c>
      <c r="M4844" s="14">
        <v>4.3795620437959997</v>
      </c>
      <c r="N4844" s="14">
        <v>0.72992700729899995</v>
      </c>
      <c r="O4844" s="14">
        <v>1.459854014599</v>
      </c>
      <c r="P4844" s="23">
        <v>0.72992700729899995</v>
      </c>
    </row>
    <row r="4845" spans="5:16" x14ac:dyDescent="0.3">
      <c r="E4845" s="3" t="s">
        <v>40</v>
      </c>
      <c r="F4845" s="4"/>
      <c r="G4845" s="5">
        <v>12</v>
      </c>
      <c r="H4845" s="27">
        <v>75</v>
      </c>
      <c r="I4845" s="16">
        <v>0</v>
      </c>
      <c r="J4845" s="14">
        <v>16.666666666666998</v>
      </c>
      <c r="K4845" s="16">
        <v>0</v>
      </c>
      <c r="L4845" s="16">
        <v>0</v>
      </c>
      <c r="M4845" s="16">
        <v>0</v>
      </c>
      <c r="N4845" s="14">
        <v>8.333333333333</v>
      </c>
      <c r="O4845" s="16">
        <v>0</v>
      </c>
      <c r="P4845" s="24">
        <v>0</v>
      </c>
    </row>
    <row r="4846" spans="5:16" x14ac:dyDescent="0.3">
      <c r="E4846" s="3" t="s">
        <v>41</v>
      </c>
      <c r="F4846" s="4"/>
      <c r="G4846" s="5">
        <v>56</v>
      </c>
      <c r="H4846" s="27">
        <v>50</v>
      </c>
      <c r="I4846" s="14">
        <v>16.071428571428999</v>
      </c>
      <c r="J4846" s="14">
        <v>17.857142857143</v>
      </c>
      <c r="K4846" s="14">
        <v>5.3571428571429998</v>
      </c>
      <c r="L4846" s="14">
        <v>3.5714285714290002</v>
      </c>
      <c r="M4846" s="14">
        <v>3.5714285714290002</v>
      </c>
      <c r="N4846" s="16">
        <v>0</v>
      </c>
      <c r="O4846" s="16">
        <v>0</v>
      </c>
      <c r="P4846" s="23">
        <v>3.5714285714290002</v>
      </c>
    </row>
    <row r="4847" spans="5:16" x14ac:dyDescent="0.3">
      <c r="E4847" s="3" t="s">
        <v>42</v>
      </c>
      <c r="F4847" s="4"/>
      <c r="G4847" s="5">
        <v>88</v>
      </c>
      <c r="H4847" s="27">
        <v>26.136363636363999</v>
      </c>
      <c r="I4847" s="14">
        <v>18.181818181817999</v>
      </c>
      <c r="J4847" s="14">
        <v>18.181818181817999</v>
      </c>
      <c r="K4847" s="14">
        <v>11.363636363635999</v>
      </c>
      <c r="L4847" s="14">
        <v>6.8181818181820004</v>
      </c>
      <c r="M4847" s="14">
        <v>9.0909090909089993</v>
      </c>
      <c r="N4847" s="14">
        <v>2.2727272727269998</v>
      </c>
      <c r="O4847" s="14">
        <v>1.136363636364</v>
      </c>
      <c r="P4847" s="23">
        <v>6.8181818181820004</v>
      </c>
    </row>
    <row r="4848" spans="5:16" x14ac:dyDescent="0.3">
      <c r="E4848" s="3" t="s">
        <v>43</v>
      </c>
      <c r="F4848" s="4"/>
      <c r="G4848" s="5">
        <v>138</v>
      </c>
      <c r="H4848" s="27">
        <v>29.710144927536</v>
      </c>
      <c r="I4848" s="14">
        <v>21.014492753622999</v>
      </c>
      <c r="J4848" s="14">
        <v>16.666666666666998</v>
      </c>
      <c r="K4848" s="14">
        <v>10.869565217390999</v>
      </c>
      <c r="L4848" s="14">
        <v>10.869565217390999</v>
      </c>
      <c r="M4848" s="14">
        <v>3.6231884057969999</v>
      </c>
      <c r="N4848" s="16">
        <v>0</v>
      </c>
      <c r="O4848" s="14">
        <v>1.449275362319</v>
      </c>
      <c r="P4848" s="23">
        <v>5.7971014492749999</v>
      </c>
    </row>
    <row r="4849" spans="2:16" x14ac:dyDescent="0.3">
      <c r="E4849" s="3" t="s">
        <v>44</v>
      </c>
      <c r="F4849" s="4"/>
      <c r="G4849" s="5">
        <v>95</v>
      </c>
      <c r="H4849" s="27">
        <v>25.263157894736999</v>
      </c>
      <c r="I4849" s="14">
        <v>31.578947368421002</v>
      </c>
      <c r="J4849" s="14">
        <v>11.578947368421</v>
      </c>
      <c r="K4849" s="14">
        <v>8.4210526315790002</v>
      </c>
      <c r="L4849" s="14">
        <v>6.3157894736840001</v>
      </c>
      <c r="M4849" s="14">
        <v>4.2105263157890001</v>
      </c>
      <c r="N4849" s="14">
        <v>3.1578947368420001</v>
      </c>
      <c r="O4849" s="14">
        <v>2.1052631578950001</v>
      </c>
      <c r="P4849" s="23">
        <v>7.3684210526319998</v>
      </c>
    </row>
    <row r="4850" spans="2:16" x14ac:dyDescent="0.3">
      <c r="E4850" s="3" t="s">
        <v>45</v>
      </c>
      <c r="F4850" s="4"/>
      <c r="G4850" s="5">
        <v>23</v>
      </c>
      <c r="H4850" s="27">
        <v>34.782608695652002</v>
      </c>
      <c r="I4850" s="14">
        <v>21.739130434783</v>
      </c>
      <c r="J4850" s="14">
        <v>8.6956521739130004</v>
      </c>
      <c r="K4850" s="14">
        <v>17.391304347826001</v>
      </c>
      <c r="L4850" s="14">
        <v>4.3478260869570002</v>
      </c>
      <c r="M4850" s="14">
        <v>4.3478260869570002</v>
      </c>
      <c r="N4850" s="16">
        <v>0</v>
      </c>
      <c r="O4850" s="16">
        <v>0</v>
      </c>
      <c r="P4850" s="23">
        <v>8.6956521739130004</v>
      </c>
    </row>
    <row r="4851" spans="2:16" x14ac:dyDescent="0.3">
      <c r="E4851" s="3" t="s">
        <v>46</v>
      </c>
      <c r="F4851" s="4"/>
      <c r="G4851" s="5">
        <v>6</v>
      </c>
      <c r="H4851" s="27">
        <v>50</v>
      </c>
      <c r="I4851" s="14">
        <v>33.333333333333002</v>
      </c>
      <c r="J4851" s="16">
        <v>0</v>
      </c>
      <c r="K4851" s="16">
        <v>0</v>
      </c>
      <c r="L4851" s="16">
        <v>0</v>
      </c>
      <c r="M4851" s="16">
        <v>0</v>
      </c>
      <c r="N4851" s="16">
        <v>0</v>
      </c>
      <c r="O4851" s="14">
        <v>16.666666666666998</v>
      </c>
      <c r="P4851" s="24">
        <v>0</v>
      </c>
    </row>
    <row r="4852" spans="2:16" x14ac:dyDescent="0.3">
      <c r="E4852" s="52" t="s">
        <v>47</v>
      </c>
      <c r="F4852" s="48"/>
      <c r="G4852" s="49">
        <v>1</v>
      </c>
      <c r="H4852" s="67">
        <v>0</v>
      </c>
      <c r="I4852" s="42">
        <v>0</v>
      </c>
      <c r="J4852" s="42">
        <v>0</v>
      </c>
      <c r="K4852" s="45">
        <v>100</v>
      </c>
      <c r="L4852" s="42">
        <v>0</v>
      </c>
      <c r="M4852" s="42">
        <v>0</v>
      </c>
      <c r="N4852" s="42">
        <v>0</v>
      </c>
      <c r="O4852" s="42">
        <v>0</v>
      </c>
      <c r="P4852" s="65">
        <v>0</v>
      </c>
    </row>
    <row r="4854" spans="2:16" x14ac:dyDescent="0.3">
      <c r="B4854" s="35" t="str">
        <f xml:space="preserve"> HYPERLINK("#'目次'!B77", "[71]")</f>
        <v>[71]</v>
      </c>
      <c r="C4854" s="25" t="s">
        <v>2230</v>
      </c>
    </row>
    <row r="4855" spans="2:16" x14ac:dyDescent="0.3">
      <c r="C4855" s="83" t="s">
        <v>2231</v>
      </c>
    </row>
    <row r="4857" spans="2:16" x14ac:dyDescent="0.3">
      <c r="C4857" s="25" t="s">
        <v>15</v>
      </c>
    </row>
    <row r="4858" spans="2:16" ht="25" x14ac:dyDescent="0.3">
      <c r="E4858" s="95"/>
      <c r="F4858" s="96"/>
      <c r="G4858" s="37" t="s">
        <v>16</v>
      </c>
      <c r="H4858" s="41" t="s">
        <v>2221</v>
      </c>
      <c r="I4858" s="18" t="s">
        <v>2222</v>
      </c>
      <c r="J4858" s="18" t="s">
        <v>2223</v>
      </c>
      <c r="K4858" s="18" t="s">
        <v>2224</v>
      </c>
      <c r="L4858" s="18" t="s">
        <v>2225</v>
      </c>
      <c r="M4858" s="18" t="s">
        <v>2226</v>
      </c>
      <c r="N4858" s="18" t="s">
        <v>2227</v>
      </c>
      <c r="O4858" s="18" t="s">
        <v>22</v>
      </c>
      <c r="P4858" s="34" t="s">
        <v>23</v>
      </c>
    </row>
    <row r="4859" spans="2:16" x14ac:dyDescent="0.3">
      <c r="E4859" s="97"/>
      <c r="F4859" s="98"/>
      <c r="G4859" s="40"/>
      <c r="H4859" s="36"/>
      <c r="I4859" s="19"/>
      <c r="J4859" s="19"/>
      <c r="K4859" s="19"/>
      <c r="L4859" s="19"/>
      <c r="M4859" s="19"/>
      <c r="N4859" s="19"/>
      <c r="O4859" s="19"/>
      <c r="P4859" s="39"/>
    </row>
    <row r="4860" spans="2:16" x14ac:dyDescent="0.3">
      <c r="E4860" s="54" t="s">
        <v>16</v>
      </c>
      <c r="F4860" s="50"/>
      <c r="G4860" s="38">
        <v>38243</v>
      </c>
      <c r="H4860" s="26">
        <v>91.418037287870007</v>
      </c>
      <c r="I4860" s="26">
        <v>2.9626336845960002</v>
      </c>
      <c r="J4860" s="26">
        <v>1.4277122610670001</v>
      </c>
      <c r="K4860" s="26">
        <v>0.609261825694</v>
      </c>
      <c r="L4860" s="26">
        <v>0.635410401904</v>
      </c>
      <c r="M4860" s="26">
        <v>0.99887561122299995</v>
      </c>
      <c r="N4860" s="26">
        <v>0.75046413722799998</v>
      </c>
      <c r="O4860" s="26">
        <v>0.83936929634199997</v>
      </c>
      <c r="P4860" s="60">
        <v>0.35823549407700001</v>
      </c>
    </row>
    <row r="4861" spans="2:16" x14ac:dyDescent="0.3">
      <c r="E4861" s="3" t="s">
        <v>24</v>
      </c>
      <c r="F4861" s="4"/>
      <c r="G4861" s="29">
        <v>124</v>
      </c>
      <c r="H4861" s="55">
        <v>92.741935483871003</v>
      </c>
      <c r="I4861" s="22">
        <v>2.4193548387099999</v>
      </c>
      <c r="J4861" s="22">
        <v>2.4193548387099999</v>
      </c>
      <c r="K4861" s="22">
        <v>0.80645161290300005</v>
      </c>
      <c r="L4861" s="22">
        <v>0.80645161290300005</v>
      </c>
      <c r="M4861" s="69">
        <v>0</v>
      </c>
      <c r="N4861" s="22">
        <v>0.80645161290300005</v>
      </c>
      <c r="O4861" s="69">
        <v>0</v>
      </c>
      <c r="P4861" s="72">
        <v>0</v>
      </c>
    </row>
    <row r="4862" spans="2:16" x14ac:dyDescent="0.3">
      <c r="E4862" s="3" t="s">
        <v>25</v>
      </c>
      <c r="F4862" s="4"/>
      <c r="G4862" s="5">
        <v>508</v>
      </c>
      <c r="H4862" s="27">
        <v>79.724409448819003</v>
      </c>
      <c r="I4862" s="14">
        <v>10.433070866142</v>
      </c>
      <c r="J4862" s="14">
        <v>4.1338582677169997</v>
      </c>
      <c r="K4862" s="14">
        <v>0.78740157480299999</v>
      </c>
      <c r="L4862" s="14">
        <v>0.98425196850399999</v>
      </c>
      <c r="M4862" s="14">
        <v>0.590551181102</v>
      </c>
      <c r="N4862" s="14">
        <v>2.3622047244090001</v>
      </c>
      <c r="O4862" s="14">
        <v>0.98425196850399999</v>
      </c>
      <c r="P4862" s="24">
        <v>0</v>
      </c>
    </row>
    <row r="4863" spans="2:16" x14ac:dyDescent="0.3">
      <c r="E4863" s="3" t="s">
        <v>26</v>
      </c>
      <c r="F4863" s="4"/>
      <c r="G4863" s="5">
        <v>2291</v>
      </c>
      <c r="H4863" s="27">
        <v>91.881274552597006</v>
      </c>
      <c r="I4863" s="14">
        <v>3.099083369708</v>
      </c>
      <c r="J4863" s="14">
        <v>1.4840680925359999</v>
      </c>
      <c r="K4863" s="14">
        <v>0.78568310781299999</v>
      </c>
      <c r="L4863" s="14">
        <v>0.30554343081599999</v>
      </c>
      <c r="M4863" s="14">
        <v>1.0912265386290001</v>
      </c>
      <c r="N4863" s="14">
        <v>0.74203404626799996</v>
      </c>
      <c r="O4863" s="14">
        <v>0.39284155390699999</v>
      </c>
      <c r="P4863" s="23">
        <v>0.21824530772600001</v>
      </c>
    </row>
    <row r="4864" spans="2:16" x14ac:dyDescent="0.3">
      <c r="E4864" s="3" t="s">
        <v>27</v>
      </c>
      <c r="F4864" s="4"/>
      <c r="G4864" s="5">
        <v>3766</v>
      </c>
      <c r="H4864" s="27">
        <v>91.848114710567998</v>
      </c>
      <c r="I4864" s="14">
        <v>2.62878385555</v>
      </c>
      <c r="J4864" s="14">
        <v>1.088688263409</v>
      </c>
      <c r="K4864" s="14">
        <v>0.63728093467900004</v>
      </c>
      <c r="L4864" s="14">
        <v>0.63728093467900004</v>
      </c>
      <c r="M4864" s="14">
        <v>1.3807753584710001</v>
      </c>
      <c r="N4864" s="14">
        <v>0.74349442379200004</v>
      </c>
      <c r="O4864" s="14">
        <v>0.690387679235</v>
      </c>
      <c r="P4864" s="23">
        <v>0.34519383961799999</v>
      </c>
    </row>
    <row r="4865" spans="5:16" x14ac:dyDescent="0.3">
      <c r="E4865" s="3" t="s">
        <v>28</v>
      </c>
      <c r="F4865" s="4"/>
      <c r="G4865" s="5">
        <v>3286</v>
      </c>
      <c r="H4865" s="27">
        <v>87.522824102252002</v>
      </c>
      <c r="I4865" s="14">
        <v>3.3779671332930001</v>
      </c>
      <c r="J4865" s="14">
        <v>1.88679245283</v>
      </c>
      <c r="K4865" s="14">
        <v>0.60864272671899999</v>
      </c>
      <c r="L4865" s="14">
        <v>0.85209981740700003</v>
      </c>
      <c r="M4865" s="14">
        <v>2.2824102251979999</v>
      </c>
      <c r="N4865" s="14">
        <v>1.7041996348140001</v>
      </c>
      <c r="O4865" s="14">
        <v>1.278149726111</v>
      </c>
      <c r="P4865" s="23">
        <v>0.48691418137600001</v>
      </c>
    </row>
    <row r="4866" spans="5:16" x14ac:dyDescent="0.3">
      <c r="E4866" s="3" t="s">
        <v>29</v>
      </c>
      <c r="F4866" s="4"/>
      <c r="G4866" s="5">
        <v>2045</v>
      </c>
      <c r="H4866" s="27">
        <v>86.014669926650001</v>
      </c>
      <c r="I4866" s="14">
        <v>3.863080684597</v>
      </c>
      <c r="J4866" s="14">
        <v>2.2004889975549999</v>
      </c>
      <c r="K4866" s="14">
        <v>0.97799511002399997</v>
      </c>
      <c r="L4866" s="14">
        <v>1.2713936430320001</v>
      </c>
      <c r="M4866" s="14">
        <v>1.907090464548</v>
      </c>
      <c r="N4866" s="14">
        <v>2.1026894865529999</v>
      </c>
      <c r="O4866" s="14">
        <v>1.173594132029</v>
      </c>
      <c r="P4866" s="23">
        <v>0.48899755501199998</v>
      </c>
    </row>
    <row r="4867" spans="5:16" x14ac:dyDescent="0.3">
      <c r="E4867" s="3" t="s">
        <v>30</v>
      </c>
      <c r="F4867" s="4"/>
      <c r="G4867" s="5">
        <v>1137</v>
      </c>
      <c r="H4867" s="27">
        <v>82.849604221636</v>
      </c>
      <c r="I4867" s="14">
        <v>4.6613896218119999</v>
      </c>
      <c r="J4867" s="14">
        <v>2.638522427441</v>
      </c>
      <c r="K4867" s="14">
        <v>1.407211961302</v>
      </c>
      <c r="L4867" s="14">
        <v>1.5831134564639999</v>
      </c>
      <c r="M4867" s="14">
        <v>2.110817941953</v>
      </c>
      <c r="N4867" s="14">
        <v>1.495162708883</v>
      </c>
      <c r="O4867" s="14">
        <v>2.638522427441</v>
      </c>
      <c r="P4867" s="23">
        <v>0.61565523306900005</v>
      </c>
    </row>
    <row r="4868" spans="5:16" x14ac:dyDescent="0.3">
      <c r="E4868" s="3" t="s">
        <v>31</v>
      </c>
      <c r="F4868" s="4"/>
      <c r="G4868" s="5">
        <v>207</v>
      </c>
      <c r="H4868" s="27">
        <v>80.676328502415004</v>
      </c>
      <c r="I4868" s="14">
        <v>4.3478260869570002</v>
      </c>
      <c r="J4868" s="14">
        <v>6.7632850241550004</v>
      </c>
      <c r="K4868" s="14">
        <v>0.96618357487899997</v>
      </c>
      <c r="L4868" s="14">
        <v>0.96618357487899997</v>
      </c>
      <c r="M4868" s="14">
        <v>2.898550724638</v>
      </c>
      <c r="N4868" s="14">
        <v>1.9323671497579999</v>
      </c>
      <c r="O4868" s="14">
        <v>0.96618357487899997</v>
      </c>
      <c r="P4868" s="23">
        <v>0.48309178743999998</v>
      </c>
    </row>
    <row r="4869" spans="5:16" x14ac:dyDescent="0.3">
      <c r="E4869" s="3" t="s">
        <v>32</v>
      </c>
      <c r="F4869" s="4"/>
      <c r="G4869" s="5">
        <v>256</v>
      </c>
      <c r="H4869" s="27">
        <v>91.40625</v>
      </c>
      <c r="I4869" s="14">
        <v>4.296875</v>
      </c>
      <c r="J4869" s="14">
        <v>1.5625</v>
      </c>
      <c r="K4869" s="14">
        <v>0.78125</v>
      </c>
      <c r="L4869" s="16">
        <v>0</v>
      </c>
      <c r="M4869" s="16">
        <v>0</v>
      </c>
      <c r="N4869" s="14">
        <v>1.171875</v>
      </c>
      <c r="O4869" s="14">
        <v>0.78125</v>
      </c>
      <c r="P4869" s="24">
        <v>0</v>
      </c>
    </row>
    <row r="4870" spans="5:16" x14ac:dyDescent="0.3">
      <c r="E4870" s="3" t="s">
        <v>33</v>
      </c>
      <c r="F4870" s="4"/>
      <c r="G4870" s="5">
        <v>1498</v>
      </c>
      <c r="H4870" s="27">
        <v>80.974632843791994</v>
      </c>
      <c r="I4870" s="14">
        <v>10.881174899866</v>
      </c>
      <c r="J4870" s="14">
        <v>3.7383177570089998</v>
      </c>
      <c r="K4870" s="14">
        <v>1.2683578104140001</v>
      </c>
      <c r="L4870" s="14">
        <v>0.60080106809099998</v>
      </c>
      <c r="M4870" s="14">
        <v>1.0680907877170001</v>
      </c>
      <c r="N4870" s="14">
        <v>1.0013351134849999</v>
      </c>
      <c r="O4870" s="14">
        <v>0.400534045394</v>
      </c>
      <c r="P4870" s="23">
        <v>6.6755674232000003E-2</v>
      </c>
    </row>
    <row r="4871" spans="5:16" x14ac:dyDescent="0.3">
      <c r="E4871" s="3" t="s">
        <v>34</v>
      </c>
      <c r="F4871" s="4"/>
      <c r="G4871" s="5">
        <v>4561</v>
      </c>
      <c r="H4871" s="27">
        <v>92.720894540670997</v>
      </c>
      <c r="I4871" s="14">
        <v>3.1352773514579999</v>
      </c>
      <c r="J4871" s="14">
        <v>1.293575970182</v>
      </c>
      <c r="K4871" s="14">
        <v>0.63582547686900004</v>
      </c>
      <c r="L4871" s="14">
        <v>0.46042534531899998</v>
      </c>
      <c r="M4871" s="14">
        <v>0.52620039465000001</v>
      </c>
      <c r="N4871" s="14">
        <v>0.54812541109400004</v>
      </c>
      <c r="O4871" s="14">
        <v>0.57005042753799995</v>
      </c>
      <c r="P4871" s="23">
        <v>0.109625082219</v>
      </c>
    </row>
    <row r="4872" spans="5:16" x14ac:dyDescent="0.3">
      <c r="E4872" s="3" t="s">
        <v>35</v>
      </c>
      <c r="F4872" s="4"/>
      <c r="G4872" s="5">
        <v>8270</v>
      </c>
      <c r="H4872" s="27">
        <v>95.477629987908003</v>
      </c>
      <c r="I4872" s="14">
        <v>1.4752116082219999</v>
      </c>
      <c r="J4872" s="14">
        <v>0.77388149939499995</v>
      </c>
      <c r="K4872" s="14">
        <v>0.35066505441399998</v>
      </c>
      <c r="L4872" s="14">
        <v>0.41112454655399999</v>
      </c>
      <c r="M4872" s="14">
        <v>0.45949214026599999</v>
      </c>
      <c r="N4872" s="14">
        <v>0.32648125755700003</v>
      </c>
      <c r="O4872" s="14">
        <v>0.47158403869400001</v>
      </c>
      <c r="P4872" s="23">
        <v>0.253929866989</v>
      </c>
    </row>
    <row r="4873" spans="5:16" x14ac:dyDescent="0.3">
      <c r="E4873" s="3" t="s">
        <v>36</v>
      </c>
      <c r="F4873" s="4"/>
      <c r="G4873" s="5">
        <v>6972</v>
      </c>
      <c r="H4873" s="27">
        <v>93.904188181297002</v>
      </c>
      <c r="I4873" s="14">
        <v>1.950659781985</v>
      </c>
      <c r="J4873" s="14">
        <v>0.94664371772800004</v>
      </c>
      <c r="K4873" s="14">
        <v>0.41594951233499999</v>
      </c>
      <c r="L4873" s="14">
        <v>0.58806655192199997</v>
      </c>
      <c r="M4873" s="14">
        <v>0.68846815834800001</v>
      </c>
      <c r="N4873" s="14">
        <v>0.30120481927699999</v>
      </c>
      <c r="O4873" s="14">
        <v>0.846242111302</v>
      </c>
      <c r="P4873" s="23">
        <v>0.35857716580600002</v>
      </c>
    </row>
    <row r="4874" spans="5:16" x14ac:dyDescent="0.3">
      <c r="E4874" s="3" t="s">
        <v>37</v>
      </c>
      <c r="F4874" s="4"/>
      <c r="G4874" s="5">
        <v>2296</v>
      </c>
      <c r="H4874" s="27">
        <v>92.465156794424999</v>
      </c>
      <c r="I4874" s="14">
        <v>1.742160278746</v>
      </c>
      <c r="J4874" s="14">
        <v>1.3937282229970001</v>
      </c>
      <c r="K4874" s="14">
        <v>0.60975609756100002</v>
      </c>
      <c r="L4874" s="14">
        <v>0.78397212543600003</v>
      </c>
      <c r="M4874" s="14">
        <v>0.871080139373</v>
      </c>
      <c r="N4874" s="14">
        <v>0.30487804878000002</v>
      </c>
      <c r="O4874" s="14">
        <v>1.1759581881529999</v>
      </c>
      <c r="P4874" s="23">
        <v>0.65331010453000005</v>
      </c>
    </row>
    <row r="4875" spans="5:16" x14ac:dyDescent="0.3">
      <c r="E4875" s="3" t="s">
        <v>38</v>
      </c>
      <c r="F4875" s="4"/>
      <c r="G4875" s="5">
        <v>616</v>
      </c>
      <c r="H4875" s="27">
        <v>87.5</v>
      </c>
      <c r="I4875" s="14">
        <v>3.733766233766</v>
      </c>
      <c r="J4875" s="14">
        <v>1.136363636364</v>
      </c>
      <c r="K4875" s="14">
        <v>0.64935064935099995</v>
      </c>
      <c r="L4875" s="14">
        <v>0.974025974026</v>
      </c>
      <c r="M4875" s="14">
        <v>1.298701298701</v>
      </c>
      <c r="N4875" s="14">
        <v>1.136363636364</v>
      </c>
      <c r="O4875" s="14">
        <v>2.4350649350650002</v>
      </c>
      <c r="P4875" s="23">
        <v>1.136363636364</v>
      </c>
    </row>
    <row r="4876" spans="5:16" x14ac:dyDescent="0.3">
      <c r="E4876" s="3" t="s">
        <v>39</v>
      </c>
      <c r="F4876" s="4"/>
      <c r="G4876" s="5">
        <v>72</v>
      </c>
      <c r="H4876" s="27">
        <v>79.166666666666998</v>
      </c>
      <c r="I4876" s="14">
        <v>6.9444444444439997</v>
      </c>
      <c r="J4876" s="14">
        <v>4.166666666667</v>
      </c>
      <c r="K4876" s="14">
        <v>1.3888888888890001</v>
      </c>
      <c r="L4876" s="14">
        <v>2.7777777777780002</v>
      </c>
      <c r="M4876" s="14">
        <v>1.3888888888890001</v>
      </c>
      <c r="N4876" s="16">
        <v>0</v>
      </c>
      <c r="O4876" s="14">
        <v>2.7777777777780002</v>
      </c>
      <c r="P4876" s="23">
        <v>1.3888888888890001</v>
      </c>
    </row>
    <row r="4877" spans="5:16" x14ac:dyDescent="0.3">
      <c r="E4877" s="3" t="s">
        <v>40</v>
      </c>
      <c r="F4877" s="4"/>
      <c r="G4877" s="5">
        <v>12</v>
      </c>
      <c r="H4877" s="27">
        <v>91.666666666666998</v>
      </c>
      <c r="I4877" s="14">
        <v>8.333333333333</v>
      </c>
      <c r="J4877" s="16">
        <v>0</v>
      </c>
      <c r="K4877" s="16">
        <v>0</v>
      </c>
      <c r="L4877" s="16">
        <v>0</v>
      </c>
      <c r="M4877" s="16">
        <v>0</v>
      </c>
      <c r="N4877" s="16">
        <v>0</v>
      </c>
      <c r="O4877" s="16">
        <v>0</v>
      </c>
      <c r="P4877" s="24">
        <v>0</v>
      </c>
    </row>
    <row r="4878" spans="5:16" x14ac:dyDescent="0.3">
      <c r="E4878" s="3" t="s">
        <v>41</v>
      </c>
      <c r="F4878" s="4"/>
      <c r="G4878" s="5">
        <v>35</v>
      </c>
      <c r="H4878" s="27">
        <v>68.571428571428996</v>
      </c>
      <c r="I4878" s="14">
        <v>14.285714285714</v>
      </c>
      <c r="J4878" s="14">
        <v>8.5714285714289993</v>
      </c>
      <c r="K4878" s="14">
        <v>2.8571428571430002</v>
      </c>
      <c r="L4878" s="16">
        <v>0</v>
      </c>
      <c r="M4878" s="16">
        <v>0</v>
      </c>
      <c r="N4878" s="14">
        <v>5.7142857142860004</v>
      </c>
      <c r="O4878" s="16">
        <v>0</v>
      </c>
      <c r="P4878" s="24">
        <v>0</v>
      </c>
    </row>
    <row r="4879" spans="5:16" x14ac:dyDescent="0.3">
      <c r="E4879" s="3" t="s">
        <v>42</v>
      </c>
      <c r="F4879" s="4"/>
      <c r="G4879" s="5">
        <v>58</v>
      </c>
      <c r="H4879" s="27">
        <v>89.655172413792997</v>
      </c>
      <c r="I4879" s="14">
        <v>3.4482758620689999</v>
      </c>
      <c r="J4879" s="14">
        <v>1.7241379310339999</v>
      </c>
      <c r="K4879" s="16">
        <v>0</v>
      </c>
      <c r="L4879" s="16">
        <v>0</v>
      </c>
      <c r="M4879" s="14">
        <v>1.7241379310339999</v>
      </c>
      <c r="N4879" s="16">
        <v>0</v>
      </c>
      <c r="O4879" s="14">
        <v>3.4482758620689999</v>
      </c>
      <c r="P4879" s="24">
        <v>0</v>
      </c>
    </row>
    <row r="4880" spans="5:16" x14ac:dyDescent="0.3">
      <c r="E4880" s="3" t="s">
        <v>43</v>
      </c>
      <c r="F4880" s="4"/>
      <c r="G4880" s="5">
        <v>87</v>
      </c>
      <c r="H4880" s="27">
        <v>90.804597701149007</v>
      </c>
      <c r="I4880" s="14">
        <v>3.4482758620689999</v>
      </c>
      <c r="J4880" s="16">
        <v>0</v>
      </c>
      <c r="K4880" s="16">
        <v>0</v>
      </c>
      <c r="L4880" s="16">
        <v>0</v>
      </c>
      <c r="M4880" s="14">
        <v>1.149425287356</v>
      </c>
      <c r="N4880" s="16">
        <v>0</v>
      </c>
      <c r="O4880" s="14">
        <v>2.2988505747130001</v>
      </c>
      <c r="P4880" s="23">
        <v>2.2988505747130001</v>
      </c>
    </row>
    <row r="4881" spans="2:18" x14ac:dyDescent="0.3">
      <c r="E4881" s="3" t="s">
        <v>44</v>
      </c>
      <c r="F4881" s="4"/>
      <c r="G4881" s="5">
        <v>60</v>
      </c>
      <c r="H4881" s="27">
        <v>90</v>
      </c>
      <c r="I4881" s="14">
        <v>1.666666666667</v>
      </c>
      <c r="J4881" s="14">
        <v>1.666666666667</v>
      </c>
      <c r="K4881" s="16">
        <v>0</v>
      </c>
      <c r="L4881" s="16">
        <v>0</v>
      </c>
      <c r="M4881" s="14">
        <v>1.666666666667</v>
      </c>
      <c r="N4881" s="16">
        <v>0</v>
      </c>
      <c r="O4881" s="14">
        <v>1.666666666667</v>
      </c>
      <c r="P4881" s="23">
        <v>3.333333333333</v>
      </c>
    </row>
    <row r="4882" spans="2:18" x14ac:dyDescent="0.3">
      <c r="E4882" s="3" t="s">
        <v>45</v>
      </c>
      <c r="F4882" s="4"/>
      <c r="G4882" s="5">
        <v>9</v>
      </c>
      <c r="H4882" s="27">
        <v>88.888888888888999</v>
      </c>
      <c r="I4882" s="16">
        <v>0</v>
      </c>
      <c r="J4882" s="16">
        <v>0</v>
      </c>
      <c r="K4882" s="16">
        <v>0</v>
      </c>
      <c r="L4882" s="16">
        <v>0</v>
      </c>
      <c r="M4882" s="16">
        <v>0</v>
      </c>
      <c r="N4882" s="16">
        <v>0</v>
      </c>
      <c r="O4882" s="16">
        <v>0</v>
      </c>
      <c r="P4882" s="23">
        <v>11.111111111111001</v>
      </c>
    </row>
    <row r="4883" spans="2:18" x14ac:dyDescent="0.3">
      <c r="E4883" s="3" t="s">
        <v>46</v>
      </c>
      <c r="F4883" s="4"/>
      <c r="G4883" s="5">
        <v>2</v>
      </c>
      <c r="H4883" s="27">
        <v>100</v>
      </c>
      <c r="I4883" s="16">
        <v>0</v>
      </c>
      <c r="J4883" s="16">
        <v>0</v>
      </c>
      <c r="K4883" s="16">
        <v>0</v>
      </c>
      <c r="L4883" s="16">
        <v>0</v>
      </c>
      <c r="M4883" s="16">
        <v>0</v>
      </c>
      <c r="N4883" s="16">
        <v>0</v>
      </c>
      <c r="O4883" s="16">
        <v>0</v>
      </c>
      <c r="P4883" s="24">
        <v>0</v>
      </c>
    </row>
    <row r="4884" spans="2:18" x14ac:dyDescent="0.3">
      <c r="E4884" s="52" t="s">
        <v>47</v>
      </c>
      <c r="F4884" s="48"/>
      <c r="G4884" s="49">
        <v>1</v>
      </c>
      <c r="H4884" s="67">
        <v>0</v>
      </c>
      <c r="I4884" s="42">
        <v>0</v>
      </c>
      <c r="J4884" s="42">
        <v>0</v>
      </c>
      <c r="K4884" s="42">
        <v>0</v>
      </c>
      <c r="L4884" s="45">
        <v>100</v>
      </c>
      <c r="M4884" s="42">
        <v>0</v>
      </c>
      <c r="N4884" s="42">
        <v>0</v>
      </c>
      <c r="O4884" s="42">
        <v>0</v>
      </c>
      <c r="P4884" s="65">
        <v>0</v>
      </c>
    </row>
    <row r="4886" spans="2:18" x14ac:dyDescent="0.3">
      <c r="B4886" s="35" t="str">
        <f xml:space="preserve"> HYPERLINK("#'目次'!B78", "[72]")</f>
        <v>[72]</v>
      </c>
      <c r="C4886" s="25" t="s">
        <v>2235</v>
      </c>
    </row>
    <row r="4889" spans="2:18" x14ac:dyDescent="0.3">
      <c r="C4889" s="25" t="s">
        <v>15</v>
      </c>
    </row>
    <row r="4890" spans="2:18" ht="75" x14ac:dyDescent="0.3">
      <c r="E4890" s="95"/>
      <c r="F4890" s="96"/>
      <c r="G4890" s="37" t="s">
        <v>16</v>
      </c>
      <c r="H4890" s="41" t="s">
        <v>2236</v>
      </c>
      <c r="I4890" s="18" t="s">
        <v>2237</v>
      </c>
      <c r="J4890" s="18" t="s">
        <v>2238</v>
      </c>
      <c r="K4890" s="18" t="s">
        <v>2239</v>
      </c>
      <c r="L4890" s="18" t="s">
        <v>2240</v>
      </c>
      <c r="M4890" s="18" t="s">
        <v>2241</v>
      </c>
      <c r="N4890" s="18" t="s">
        <v>2242</v>
      </c>
      <c r="O4890" s="18" t="s">
        <v>2243</v>
      </c>
      <c r="P4890" s="18" t="s">
        <v>2244</v>
      </c>
      <c r="Q4890" s="18" t="s">
        <v>22</v>
      </c>
      <c r="R4890" s="34" t="s">
        <v>23</v>
      </c>
    </row>
    <row r="4891" spans="2:18" x14ac:dyDescent="0.3">
      <c r="E4891" s="97"/>
      <c r="F4891" s="98"/>
      <c r="G4891" s="40"/>
      <c r="H4891" s="36"/>
      <c r="I4891" s="19"/>
      <c r="J4891" s="19"/>
      <c r="K4891" s="19"/>
      <c r="L4891" s="19"/>
      <c r="M4891" s="19"/>
      <c r="N4891" s="19"/>
      <c r="O4891" s="19"/>
      <c r="P4891" s="19"/>
      <c r="Q4891" s="19"/>
      <c r="R4891" s="39"/>
    </row>
    <row r="4892" spans="2:18" x14ac:dyDescent="0.3">
      <c r="E4892" s="54" t="s">
        <v>16</v>
      </c>
      <c r="F4892" s="50"/>
      <c r="G4892" s="38">
        <v>55336</v>
      </c>
      <c r="H4892" s="26">
        <v>9.0519733988720006</v>
      </c>
      <c r="I4892" s="26">
        <v>4.4383403209479999</v>
      </c>
      <c r="J4892" s="26">
        <v>3.6956050310830002</v>
      </c>
      <c r="K4892" s="26">
        <v>44.345453231169998</v>
      </c>
      <c r="L4892" s="26">
        <v>14.292684689893999</v>
      </c>
      <c r="M4892" s="26">
        <v>4.031733410438</v>
      </c>
      <c r="N4892" s="26">
        <v>4.6136330779239998</v>
      </c>
      <c r="O4892" s="26">
        <v>57.835766950989999</v>
      </c>
      <c r="P4892" s="26">
        <v>41.271504987710998</v>
      </c>
      <c r="Q4892" s="26">
        <v>0.37769264131800001</v>
      </c>
      <c r="R4892" s="60">
        <v>0.51503541998000002</v>
      </c>
    </row>
    <row r="4893" spans="2:18" x14ac:dyDescent="0.3">
      <c r="E4893" s="3" t="s">
        <v>24</v>
      </c>
      <c r="F4893" s="4"/>
      <c r="G4893" s="29">
        <v>144</v>
      </c>
      <c r="H4893" s="55">
        <v>15.277777777778001</v>
      </c>
      <c r="I4893" s="22">
        <v>2.083333333333</v>
      </c>
      <c r="J4893" s="22">
        <v>3.4722222222219998</v>
      </c>
      <c r="K4893" s="22">
        <v>49.305555555555998</v>
      </c>
      <c r="L4893" s="22">
        <v>6.9444444444439997</v>
      </c>
      <c r="M4893" s="22">
        <v>2.083333333333</v>
      </c>
      <c r="N4893" s="22">
        <v>6.9444444444439997</v>
      </c>
      <c r="O4893" s="22">
        <v>62.5</v>
      </c>
      <c r="P4893" s="22">
        <v>36.111111111111001</v>
      </c>
      <c r="Q4893" s="22">
        <v>0.694444444444</v>
      </c>
      <c r="R4893" s="56">
        <v>0.694444444444</v>
      </c>
    </row>
    <row r="4894" spans="2:18" x14ac:dyDescent="0.3">
      <c r="E4894" s="3" t="s">
        <v>25</v>
      </c>
      <c r="F4894" s="4"/>
      <c r="G4894" s="5">
        <v>1073</v>
      </c>
      <c r="H4894" s="27">
        <v>8.0149114631869995</v>
      </c>
      <c r="I4894" s="14">
        <v>1.863932898416</v>
      </c>
      <c r="J4894" s="14">
        <v>2.9822926374650001</v>
      </c>
      <c r="K4894" s="14">
        <v>45.107176141658996</v>
      </c>
      <c r="L4894" s="14">
        <v>12.395153774463999</v>
      </c>
      <c r="M4894" s="14">
        <v>2.6095060577820002</v>
      </c>
      <c r="N4894" s="14">
        <v>2.8890959925440001</v>
      </c>
      <c r="O4894" s="14">
        <v>55.824790307549002</v>
      </c>
      <c r="P4894" s="14">
        <v>43.802423112767997</v>
      </c>
      <c r="Q4894" s="14">
        <v>0.279589934762</v>
      </c>
      <c r="R4894" s="23">
        <v>9.3196644920999994E-2</v>
      </c>
    </row>
    <row r="4895" spans="2:18" x14ac:dyDescent="0.3">
      <c r="E4895" s="3" t="s">
        <v>26</v>
      </c>
      <c r="F4895" s="4"/>
      <c r="G4895" s="5">
        <v>3737</v>
      </c>
      <c r="H4895" s="27">
        <v>5.7800374632059999</v>
      </c>
      <c r="I4895" s="14">
        <v>1.659084827402</v>
      </c>
      <c r="J4895" s="14">
        <v>0.99009900990099997</v>
      </c>
      <c r="K4895" s="14">
        <v>47.257158148247001</v>
      </c>
      <c r="L4895" s="14">
        <v>18.811881188118999</v>
      </c>
      <c r="M4895" s="14">
        <v>1.498528231201</v>
      </c>
      <c r="N4895" s="14">
        <v>3.1040941932030002</v>
      </c>
      <c r="O4895" s="14">
        <v>57.934171795558001</v>
      </c>
      <c r="P4895" s="14">
        <v>41.664436713942003</v>
      </c>
      <c r="Q4895" s="14">
        <v>0.21407546159999999</v>
      </c>
      <c r="R4895" s="23">
        <v>0.18731602889999999</v>
      </c>
    </row>
    <row r="4896" spans="2:18" x14ac:dyDescent="0.3">
      <c r="E4896" s="3" t="s">
        <v>27</v>
      </c>
      <c r="F4896" s="4"/>
      <c r="G4896" s="5">
        <v>6583</v>
      </c>
      <c r="H4896" s="27">
        <v>7.0180768646510003</v>
      </c>
      <c r="I4896" s="14">
        <v>2.6127905210389999</v>
      </c>
      <c r="J4896" s="14">
        <v>1.321585903084</v>
      </c>
      <c r="K4896" s="14">
        <v>48.123955643324003</v>
      </c>
      <c r="L4896" s="14">
        <v>19.003493847790001</v>
      </c>
      <c r="M4896" s="14">
        <v>2.0203554610359999</v>
      </c>
      <c r="N4896" s="14">
        <v>3.2052255810419998</v>
      </c>
      <c r="O4896" s="14">
        <v>59.486556281330998</v>
      </c>
      <c r="P4896" s="14">
        <v>39.966580586359001</v>
      </c>
      <c r="Q4896" s="14">
        <v>0.25824092359099998</v>
      </c>
      <c r="R4896" s="23">
        <v>0.28862220871900002</v>
      </c>
    </row>
    <row r="4897" spans="5:18" x14ac:dyDescent="0.3">
      <c r="E4897" s="3" t="s">
        <v>28</v>
      </c>
      <c r="F4897" s="4"/>
      <c r="G4897" s="5">
        <v>8475</v>
      </c>
      <c r="H4897" s="27">
        <v>5.5575221238939996</v>
      </c>
      <c r="I4897" s="14">
        <v>1.2743362831859999</v>
      </c>
      <c r="J4897" s="14">
        <v>1.675516224189</v>
      </c>
      <c r="K4897" s="14">
        <v>51.020648967551999</v>
      </c>
      <c r="L4897" s="14">
        <v>22.643067846608002</v>
      </c>
      <c r="M4897" s="14">
        <v>1.7581120943949999</v>
      </c>
      <c r="N4897" s="14">
        <v>3.2566371681419999</v>
      </c>
      <c r="O4897" s="14">
        <v>61.533923303835003</v>
      </c>
      <c r="P4897" s="14">
        <v>38.041297935103003</v>
      </c>
      <c r="Q4897" s="14">
        <v>0.200589970501</v>
      </c>
      <c r="R4897" s="23">
        <v>0.22418879055999999</v>
      </c>
    </row>
    <row r="4898" spans="5:18" x14ac:dyDescent="0.3">
      <c r="E4898" s="3" t="s">
        <v>29</v>
      </c>
      <c r="F4898" s="4"/>
      <c r="G4898" s="5">
        <v>4017</v>
      </c>
      <c r="H4898" s="27">
        <v>6.3480209111279997</v>
      </c>
      <c r="I4898" s="14">
        <v>1.418969380134</v>
      </c>
      <c r="J4898" s="14">
        <v>3.3109285536469999</v>
      </c>
      <c r="K4898" s="14">
        <v>45.357231764999</v>
      </c>
      <c r="L4898" s="14">
        <v>17.575304953945999</v>
      </c>
      <c r="M4898" s="14">
        <v>3.8088125466770002</v>
      </c>
      <c r="N4898" s="14">
        <v>4.4560617376150002</v>
      </c>
      <c r="O4898" s="14">
        <v>57.331341797360999</v>
      </c>
      <c r="P4898" s="14">
        <v>42.145880009957999</v>
      </c>
      <c r="Q4898" s="14">
        <v>0.19915359721199999</v>
      </c>
      <c r="R4898" s="23">
        <v>0.32362459546900002</v>
      </c>
    </row>
    <row r="4899" spans="5:18" x14ac:dyDescent="0.3">
      <c r="E4899" s="3" t="s">
        <v>30</v>
      </c>
      <c r="F4899" s="4"/>
      <c r="G4899" s="5">
        <v>1579</v>
      </c>
      <c r="H4899" s="27">
        <v>9.1830272324259994</v>
      </c>
      <c r="I4899" s="14">
        <v>3.2932235592149999</v>
      </c>
      <c r="J4899" s="14">
        <v>5.4464851171630002</v>
      </c>
      <c r="K4899" s="14">
        <v>41.291956934768997</v>
      </c>
      <c r="L4899" s="14">
        <v>10.196326789106999</v>
      </c>
      <c r="M4899" s="14">
        <v>5.8898036732110004</v>
      </c>
      <c r="N4899" s="14">
        <v>6.4597846738440001</v>
      </c>
      <c r="O4899" s="14">
        <v>56.491450284990997</v>
      </c>
      <c r="P4899" s="14">
        <v>42.621912602913</v>
      </c>
      <c r="Q4899" s="14">
        <v>0.18999366687800001</v>
      </c>
      <c r="R4899" s="23">
        <v>0.69664344521800003</v>
      </c>
    </row>
    <row r="4900" spans="5:18" x14ac:dyDescent="0.3">
      <c r="E4900" s="3" t="s">
        <v>31</v>
      </c>
      <c r="F4900" s="4"/>
      <c r="G4900" s="5">
        <v>247</v>
      </c>
      <c r="H4900" s="27">
        <v>8.9068825910929998</v>
      </c>
      <c r="I4900" s="14">
        <v>3.6437246963560002</v>
      </c>
      <c r="J4900" s="14">
        <v>5.2631578947369997</v>
      </c>
      <c r="K4900" s="14">
        <v>45.344129554656</v>
      </c>
      <c r="L4900" s="14">
        <v>14.17004048583</v>
      </c>
      <c r="M4900" s="14">
        <v>4.453441295547</v>
      </c>
      <c r="N4900" s="14">
        <v>11.336032388664</v>
      </c>
      <c r="O4900" s="14">
        <v>61.943319838057</v>
      </c>
      <c r="P4900" s="14">
        <v>38.056680161943</v>
      </c>
      <c r="Q4900" s="16">
        <v>0</v>
      </c>
      <c r="R4900" s="24">
        <v>0</v>
      </c>
    </row>
    <row r="4901" spans="5:18" x14ac:dyDescent="0.3">
      <c r="E4901" s="3" t="s">
        <v>32</v>
      </c>
      <c r="F4901" s="4"/>
      <c r="G4901" s="5">
        <v>298</v>
      </c>
      <c r="H4901" s="27">
        <v>16.107382550335998</v>
      </c>
      <c r="I4901" s="14">
        <v>4.0268456375839996</v>
      </c>
      <c r="J4901" s="14">
        <v>5.3691275167789998</v>
      </c>
      <c r="K4901" s="14">
        <v>33.557046979866001</v>
      </c>
      <c r="L4901" s="14">
        <v>7.7181208053689998</v>
      </c>
      <c r="M4901" s="14">
        <v>2.6845637583889999</v>
      </c>
      <c r="N4901" s="14">
        <v>5.0335570469800004</v>
      </c>
      <c r="O4901" s="14">
        <v>54.362416107382998</v>
      </c>
      <c r="P4901" s="14">
        <v>43.624161073826002</v>
      </c>
      <c r="Q4901" s="14">
        <v>2.0134228187919998</v>
      </c>
      <c r="R4901" s="24">
        <v>0</v>
      </c>
    </row>
    <row r="4902" spans="5:18" x14ac:dyDescent="0.3">
      <c r="E4902" s="3" t="s">
        <v>33</v>
      </c>
      <c r="F4902" s="4"/>
      <c r="G4902" s="5">
        <v>2148</v>
      </c>
      <c r="H4902" s="27">
        <v>6.0986964618249999</v>
      </c>
      <c r="I4902" s="14">
        <v>2.467411545624</v>
      </c>
      <c r="J4902" s="14">
        <v>2.7932960893850001</v>
      </c>
      <c r="K4902" s="14">
        <v>33.007448789572003</v>
      </c>
      <c r="L4902" s="14">
        <v>10.335195530726001</v>
      </c>
      <c r="M4902" s="14">
        <v>3.4916201117319998</v>
      </c>
      <c r="N4902" s="14">
        <v>3.8175046554929999</v>
      </c>
      <c r="O4902" s="14">
        <v>47.113594040968003</v>
      </c>
      <c r="P4902" s="14">
        <v>52.234636871508002</v>
      </c>
      <c r="Q4902" s="14">
        <v>0.51210428305400002</v>
      </c>
      <c r="R4902" s="23">
        <v>0.13966480446900001</v>
      </c>
    </row>
    <row r="4903" spans="5:18" x14ac:dyDescent="0.3">
      <c r="E4903" s="3" t="s">
        <v>34</v>
      </c>
      <c r="F4903" s="4"/>
      <c r="G4903" s="5">
        <v>5324</v>
      </c>
      <c r="H4903" s="27">
        <v>7.1938392186330002</v>
      </c>
      <c r="I4903" s="14">
        <v>4.2637114951159996</v>
      </c>
      <c r="J4903" s="14">
        <v>3.0616078136740001</v>
      </c>
      <c r="K4903" s="14">
        <v>35.349361382418998</v>
      </c>
      <c r="L4903" s="14">
        <v>10.631104432757001</v>
      </c>
      <c r="M4903" s="14">
        <v>3.587528174305</v>
      </c>
      <c r="N4903" s="14">
        <v>3.9631855747559999</v>
      </c>
      <c r="O4903" s="14">
        <v>49.361382419233998</v>
      </c>
      <c r="P4903" s="14">
        <v>49.624342599549003</v>
      </c>
      <c r="Q4903" s="14">
        <v>0.75131480090199998</v>
      </c>
      <c r="R4903" s="23">
        <v>0.26296018031599999</v>
      </c>
    </row>
    <row r="4904" spans="5:18" x14ac:dyDescent="0.3">
      <c r="E4904" s="3" t="s">
        <v>35</v>
      </c>
      <c r="F4904" s="4"/>
      <c r="G4904" s="5">
        <v>9153</v>
      </c>
      <c r="H4904" s="27">
        <v>11.897738446410999</v>
      </c>
      <c r="I4904" s="14">
        <v>8.5327215120729996</v>
      </c>
      <c r="J4904" s="14">
        <v>5.0366000218510001</v>
      </c>
      <c r="K4904" s="14">
        <v>41.046651371134999</v>
      </c>
      <c r="L4904" s="14">
        <v>11.209439528023999</v>
      </c>
      <c r="M4904" s="14">
        <v>4.5558833169449997</v>
      </c>
      <c r="N4904" s="14">
        <v>5.6265705233260004</v>
      </c>
      <c r="O4904" s="14">
        <v>57.937288320768999</v>
      </c>
      <c r="P4904" s="14">
        <v>40.860919916966999</v>
      </c>
      <c r="Q4904" s="14">
        <v>0.62274664044600003</v>
      </c>
      <c r="R4904" s="23">
        <v>0.57904512181800005</v>
      </c>
    </row>
    <row r="4905" spans="5:18" x14ac:dyDescent="0.3">
      <c r="E4905" s="3" t="s">
        <v>36</v>
      </c>
      <c r="F4905" s="4"/>
      <c r="G4905" s="5">
        <v>8028</v>
      </c>
      <c r="H4905" s="27">
        <v>12.755356253114</v>
      </c>
      <c r="I4905" s="14">
        <v>7.5236671649230003</v>
      </c>
      <c r="J4905" s="14">
        <v>6.0911808669659999</v>
      </c>
      <c r="K4905" s="14">
        <v>43.921275535625</v>
      </c>
      <c r="L4905" s="14">
        <v>9.2800199302440003</v>
      </c>
      <c r="M4905" s="14">
        <v>6.2282012954660004</v>
      </c>
      <c r="N4905" s="14">
        <v>5.6801195814650001</v>
      </c>
      <c r="O4905" s="14">
        <v>58.694569008469998</v>
      </c>
      <c r="P4905" s="14">
        <v>40.284005979073001</v>
      </c>
      <c r="Q4905" s="14">
        <v>0.373692077728</v>
      </c>
      <c r="R4905" s="23">
        <v>0.64773293472799998</v>
      </c>
    </row>
    <row r="4906" spans="5:18" x14ac:dyDescent="0.3">
      <c r="E4906" s="3" t="s">
        <v>37</v>
      </c>
      <c r="F4906" s="4"/>
      <c r="G4906" s="5">
        <v>2918</v>
      </c>
      <c r="H4906" s="27">
        <v>14.290610006853999</v>
      </c>
      <c r="I4906" s="14">
        <v>5.9287183002060004</v>
      </c>
      <c r="J4906" s="14">
        <v>7.26525017135</v>
      </c>
      <c r="K4906" s="14">
        <v>48.046607265250003</v>
      </c>
      <c r="L4906" s="14">
        <v>8.1220013708019998</v>
      </c>
      <c r="M4906" s="14">
        <v>9.8355037697049994</v>
      </c>
      <c r="N4906" s="14">
        <v>6.5455791638110004</v>
      </c>
      <c r="O4906" s="14">
        <v>62.645647703907002</v>
      </c>
      <c r="P4906" s="14">
        <v>36.668951336531997</v>
      </c>
      <c r="Q4906" s="14">
        <v>6.8540095955999997E-2</v>
      </c>
      <c r="R4906" s="23">
        <v>0.61686086360500003</v>
      </c>
    </row>
    <row r="4907" spans="5:18" x14ac:dyDescent="0.3">
      <c r="E4907" s="3" t="s">
        <v>38</v>
      </c>
      <c r="F4907" s="4"/>
      <c r="G4907" s="5">
        <v>906</v>
      </c>
      <c r="H4907" s="27">
        <v>15.562913907284999</v>
      </c>
      <c r="I4907" s="14">
        <v>8.4988962472409995</v>
      </c>
      <c r="J4907" s="14">
        <v>7.2847682119210004</v>
      </c>
      <c r="K4907" s="14">
        <v>54.85651214128</v>
      </c>
      <c r="L4907" s="14">
        <v>11.699779249448</v>
      </c>
      <c r="M4907" s="14">
        <v>10.375275938190001</v>
      </c>
      <c r="N4907" s="14">
        <v>7.2847682119210004</v>
      </c>
      <c r="O4907" s="14">
        <v>71.743929359822999</v>
      </c>
      <c r="P4907" s="14">
        <v>27.924944812362</v>
      </c>
      <c r="Q4907" s="16">
        <v>0</v>
      </c>
      <c r="R4907" s="23">
        <v>0.331125827815</v>
      </c>
    </row>
    <row r="4908" spans="5:18" x14ac:dyDescent="0.3">
      <c r="E4908" s="3" t="s">
        <v>39</v>
      </c>
      <c r="F4908" s="4"/>
      <c r="G4908" s="5">
        <v>137</v>
      </c>
      <c r="H4908" s="27">
        <v>18.248175182482001</v>
      </c>
      <c r="I4908" s="14">
        <v>3.649635036496</v>
      </c>
      <c r="J4908" s="14">
        <v>6.5693430656930003</v>
      </c>
      <c r="K4908" s="14">
        <v>46.715328467153</v>
      </c>
      <c r="L4908" s="14">
        <v>16.058394160584001</v>
      </c>
      <c r="M4908" s="14">
        <v>11.678832116788</v>
      </c>
      <c r="N4908" s="14">
        <v>10.21897810219</v>
      </c>
      <c r="O4908" s="14">
        <v>67.153284671533001</v>
      </c>
      <c r="P4908" s="14">
        <v>32.846715328466999</v>
      </c>
      <c r="Q4908" s="16">
        <v>0</v>
      </c>
      <c r="R4908" s="24">
        <v>0</v>
      </c>
    </row>
    <row r="4909" spans="5:18" x14ac:dyDescent="0.3">
      <c r="E4909" s="3" t="s">
        <v>40</v>
      </c>
      <c r="F4909" s="4"/>
      <c r="G4909" s="5">
        <v>12</v>
      </c>
      <c r="H4909" s="27">
        <v>16.666666666666998</v>
      </c>
      <c r="I4909" s="16">
        <v>0</v>
      </c>
      <c r="J4909" s="14">
        <v>8.333333333333</v>
      </c>
      <c r="K4909" s="14">
        <v>50</v>
      </c>
      <c r="L4909" s="14">
        <v>16.666666666666998</v>
      </c>
      <c r="M4909" s="16">
        <v>0</v>
      </c>
      <c r="N4909" s="16">
        <v>0</v>
      </c>
      <c r="O4909" s="14">
        <v>75</v>
      </c>
      <c r="P4909" s="14">
        <v>16.666666666666998</v>
      </c>
      <c r="Q4909" s="14">
        <v>8.333333333333</v>
      </c>
      <c r="R4909" s="24">
        <v>0</v>
      </c>
    </row>
    <row r="4910" spans="5:18" x14ac:dyDescent="0.3">
      <c r="E4910" s="3" t="s">
        <v>41</v>
      </c>
      <c r="F4910" s="4"/>
      <c r="G4910" s="5">
        <v>56</v>
      </c>
      <c r="H4910" s="27">
        <v>7.1428571428570002</v>
      </c>
      <c r="I4910" s="14">
        <v>5.3571428571429998</v>
      </c>
      <c r="J4910" s="14">
        <v>7.1428571428570002</v>
      </c>
      <c r="K4910" s="14">
        <v>33.928571428570997</v>
      </c>
      <c r="L4910" s="14">
        <v>3.5714285714290002</v>
      </c>
      <c r="M4910" s="16">
        <v>0</v>
      </c>
      <c r="N4910" s="14">
        <v>5.3571428571429998</v>
      </c>
      <c r="O4910" s="14">
        <v>41.071428571429003</v>
      </c>
      <c r="P4910" s="14">
        <v>55.357142857143003</v>
      </c>
      <c r="Q4910" s="16">
        <v>0</v>
      </c>
      <c r="R4910" s="23">
        <v>3.5714285714290002</v>
      </c>
    </row>
    <row r="4911" spans="5:18" x14ac:dyDescent="0.3">
      <c r="E4911" s="3" t="s">
        <v>42</v>
      </c>
      <c r="F4911" s="4"/>
      <c r="G4911" s="5">
        <v>88</v>
      </c>
      <c r="H4911" s="27">
        <v>13.636363636364001</v>
      </c>
      <c r="I4911" s="14">
        <v>5.6818181818179996</v>
      </c>
      <c r="J4911" s="14">
        <v>5.6818181818179996</v>
      </c>
      <c r="K4911" s="14">
        <v>34.090909090909001</v>
      </c>
      <c r="L4911" s="14">
        <v>3.4090909090910002</v>
      </c>
      <c r="M4911" s="16">
        <v>0</v>
      </c>
      <c r="N4911" s="14">
        <v>5.6818181818179996</v>
      </c>
      <c r="O4911" s="14">
        <v>42.045454545455001</v>
      </c>
      <c r="P4911" s="14">
        <v>51.136363636364003</v>
      </c>
      <c r="Q4911" s="16">
        <v>0</v>
      </c>
      <c r="R4911" s="23">
        <v>6.8181818181820004</v>
      </c>
    </row>
    <row r="4912" spans="5:18" x14ac:dyDescent="0.3">
      <c r="E4912" s="3" t="s">
        <v>43</v>
      </c>
      <c r="F4912" s="4"/>
      <c r="G4912" s="5">
        <v>138</v>
      </c>
      <c r="H4912" s="27">
        <v>16.666666666666998</v>
      </c>
      <c r="I4912" s="14">
        <v>9.4202898550719993</v>
      </c>
      <c r="J4912" s="14">
        <v>5.7971014492749999</v>
      </c>
      <c r="K4912" s="14">
        <v>37.681159420290001</v>
      </c>
      <c r="L4912" s="14">
        <v>9.4202898550719993</v>
      </c>
      <c r="M4912" s="14">
        <v>2.898550724638</v>
      </c>
      <c r="N4912" s="14">
        <v>10.869565217390999</v>
      </c>
      <c r="O4912" s="14">
        <v>52.173913043478002</v>
      </c>
      <c r="P4912" s="14">
        <v>39.855072463768003</v>
      </c>
      <c r="Q4912" s="14">
        <v>1.449275362319</v>
      </c>
      <c r="R4912" s="23">
        <v>6.5217391304349999</v>
      </c>
    </row>
    <row r="4913" spans="2:19" x14ac:dyDescent="0.3">
      <c r="E4913" s="3" t="s">
        <v>44</v>
      </c>
      <c r="F4913" s="4"/>
      <c r="G4913" s="5">
        <v>95</v>
      </c>
      <c r="H4913" s="27">
        <v>11.578947368421</v>
      </c>
      <c r="I4913" s="14">
        <v>5.2631578947369997</v>
      </c>
      <c r="J4913" s="14">
        <v>5.2631578947369997</v>
      </c>
      <c r="K4913" s="14">
        <v>38.947368421053</v>
      </c>
      <c r="L4913" s="14">
        <v>9.4736842105260006</v>
      </c>
      <c r="M4913" s="14">
        <v>6.3157894736840001</v>
      </c>
      <c r="N4913" s="14">
        <v>12.631578947368</v>
      </c>
      <c r="O4913" s="14">
        <v>54.736842105263001</v>
      </c>
      <c r="P4913" s="14">
        <v>31.578947368421002</v>
      </c>
      <c r="Q4913" s="14">
        <v>1.052631578947</v>
      </c>
      <c r="R4913" s="23">
        <v>12.631578947368</v>
      </c>
    </row>
    <row r="4914" spans="2:19" x14ac:dyDescent="0.3">
      <c r="E4914" s="3" t="s">
        <v>45</v>
      </c>
      <c r="F4914" s="4"/>
      <c r="G4914" s="5">
        <v>23</v>
      </c>
      <c r="H4914" s="27">
        <v>4.3478260869570002</v>
      </c>
      <c r="I4914" s="14">
        <v>17.391304347826001</v>
      </c>
      <c r="J4914" s="14">
        <v>4.3478260869570002</v>
      </c>
      <c r="K4914" s="14">
        <v>30.434782608696</v>
      </c>
      <c r="L4914" s="14">
        <v>8.6956521739130004</v>
      </c>
      <c r="M4914" s="14">
        <v>4.3478260869570002</v>
      </c>
      <c r="N4914" s="14">
        <v>4.3478260869570002</v>
      </c>
      <c r="O4914" s="14">
        <v>47.826086956521998</v>
      </c>
      <c r="P4914" s="14">
        <v>26.086956521739001</v>
      </c>
      <c r="Q4914" s="16">
        <v>0</v>
      </c>
      <c r="R4914" s="23">
        <v>26.086956521739001</v>
      </c>
    </row>
    <row r="4915" spans="2:19" x14ac:dyDescent="0.3">
      <c r="E4915" s="3" t="s">
        <v>46</v>
      </c>
      <c r="F4915" s="4"/>
      <c r="G4915" s="5">
        <v>6</v>
      </c>
      <c r="H4915" s="30">
        <v>0</v>
      </c>
      <c r="I4915" s="16">
        <v>0</v>
      </c>
      <c r="J4915" s="14">
        <v>16.666666666666998</v>
      </c>
      <c r="K4915" s="14">
        <v>50</v>
      </c>
      <c r="L4915" s="16">
        <v>0</v>
      </c>
      <c r="M4915" s="16">
        <v>0</v>
      </c>
      <c r="N4915" s="16">
        <v>0</v>
      </c>
      <c r="O4915" s="14">
        <v>50</v>
      </c>
      <c r="P4915" s="14">
        <v>16.666666666666998</v>
      </c>
      <c r="Q4915" s="14">
        <v>16.666666666666998</v>
      </c>
      <c r="R4915" s="23">
        <v>16.666666666666998</v>
      </c>
    </row>
    <row r="4916" spans="2:19" x14ac:dyDescent="0.3">
      <c r="E4916" s="52" t="s">
        <v>47</v>
      </c>
      <c r="F4916" s="48"/>
      <c r="G4916" s="49">
        <v>1</v>
      </c>
      <c r="H4916" s="67">
        <v>0</v>
      </c>
      <c r="I4916" s="42">
        <v>0</v>
      </c>
      <c r="J4916" s="42">
        <v>0</v>
      </c>
      <c r="K4916" s="45">
        <v>100</v>
      </c>
      <c r="L4916" s="42">
        <v>0</v>
      </c>
      <c r="M4916" s="42">
        <v>0</v>
      </c>
      <c r="N4916" s="42">
        <v>0</v>
      </c>
      <c r="O4916" s="45">
        <v>100</v>
      </c>
      <c r="P4916" s="42">
        <v>0</v>
      </c>
      <c r="Q4916" s="42">
        <v>0</v>
      </c>
      <c r="R4916" s="65">
        <v>0</v>
      </c>
    </row>
    <row r="4918" spans="2:19" x14ac:dyDescent="0.3">
      <c r="B4918" s="35" t="str">
        <f xml:space="preserve"> HYPERLINK("#'目次'!B79", "[73]")</f>
        <v>[73]</v>
      </c>
      <c r="C4918" s="25" t="s">
        <v>2247</v>
      </c>
    </row>
    <row r="4919" spans="2:19" x14ac:dyDescent="0.3">
      <c r="C4919" s="83" t="s">
        <v>2248</v>
      </c>
    </row>
    <row r="4921" spans="2:19" x14ac:dyDescent="0.3">
      <c r="C4921" s="25" t="s">
        <v>2249</v>
      </c>
    </row>
    <row r="4922" spans="2:19" ht="75" x14ac:dyDescent="0.3">
      <c r="D4922" s="95"/>
      <c r="E4922" s="96"/>
      <c r="F4922" s="96"/>
      <c r="G4922" s="37" t="s">
        <v>16</v>
      </c>
      <c r="H4922" s="41" t="s">
        <v>2250</v>
      </c>
      <c r="I4922" s="18" t="s">
        <v>2251</v>
      </c>
      <c r="J4922" s="18" t="s">
        <v>2252</v>
      </c>
      <c r="K4922" s="18" t="s">
        <v>2253</v>
      </c>
      <c r="L4922" s="18" t="s">
        <v>2240</v>
      </c>
      <c r="M4922" s="18" t="s">
        <v>2254</v>
      </c>
      <c r="N4922" s="18" t="s">
        <v>2241</v>
      </c>
      <c r="O4922" s="18" t="s">
        <v>2255</v>
      </c>
      <c r="P4922" s="18" t="s">
        <v>2256</v>
      </c>
      <c r="Q4922" s="18" t="s">
        <v>836</v>
      </c>
      <c r="R4922" s="18" t="s">
        <v>22</v>
      </c>
      <c r="S4922" s="34" t="s">
        <v>23</v>
      </c>
    </row>
    <row r="4923" spans="2:19" x14ac:dyDescent="0.3">
      <c r="D4923" s="97"/>
      <c r="E4923" s="98"/>
      <c r="F4923" s="98"/>
      <c r="G4923" s="40"/>
      <c r="H4923" s="36"/>
      <c r="I4923" s="19"/>
      <c r="J4923" s="19"/>
      <c r="K4923" s="19"/>
      <c r="L4923" s="19"/>
      <c r="M4923" s="19"/>
      <c r="N4923" s="19"/>
      <c r="O4923" s="19"/>
      <c r="P4923" s="19"/>
      <c r="Q4923" s="19"/>
      <c r="R4923" s="19"/>
      <c r="S4923" s="39"/>
    </row>
    <row r="4924" spans="2:19" x14ac:dyDescent="0.3">
      <c r="D4924" s="77"/>
      <c r="E4924" s="78" t="s">
        <v>16</v>
      </c>
      <c r="F4924" s="50"/>
      <c r="G4924" s="38">
        <v>54340</v>
      </c>
      <c r="H4924" s="26">
        <v>65.570482149430006</v>
      </c>
      <c r="I4924" s="26">
        <v>43.759661391240002</v>
      </c>
      <c r="J4924" s="26">
        <v>52.473316157527002</v>
      </c>
      <c r="K4924" s="26">
        <v>5.6091277143909997</v>
      </c>
      <c r="L4924" s="26">
        <v>5.3901361796099998</v>
      </c>
      <c r="M4924" s="26">
        <v>79.845417740155</v>
      </c>
      <c r="N4924" s="26">
        <v>2.9720279720280001</v>
      </c>
      <c r="O4924" s="26">
        <v>8.3492822966509994</v>
      </c>
      <c r="P4924" s="26">
        <v>0.15458225984499999</v>
      </c>
      <c r="Q4924" s="26">
        <v>4.2270887007729998</v>
      </c>
      <c r="R4924" s="26">
        <v>1.2881854987000001E-2</v>
      </c>
      <c r="S4924" s="60">
        <v>8.2811924916999999E-2</v>
      </c>
    </row>
    <row r="4925" spans="2:19" x14ac:dyDescent="0.3">
      <c r="D4925" s="92" t="s">
        <v>2257</v>
      </c>
      <c r="E4925" s="46" t="s">
        <v>2086</v>
      </c>
      <c r="F4925" s="47"/>
      <c r="G4925" s="29">
        <v>4314</v>
      </c>
      <c r="H4925" s="55">
        <v>74.408901251738996</v>
      </c>
      <c r="I4925" s="22">
        <v>41.423273064440998</v>
      </c>
      <c r="J4925" s="22">
        <v>46.407046824292998</v>
      </c>
      <c r="K4925" s="22">
        <v>3.314789058878</v>
      </c>
      <c r="L4925" s="22">
        <v>4.4969865554009996</v>
      </c>
      <c r="M4925" s="22">
        <v>76.309689383402997</v>
      </c>
      <c r="N4925" s="22">
        <v>1.50672229949</v>
      </c>
      <c r="O4925" s="22">
        <v>2.9670839128419999</v>
      </c>
      <c r="P4925" s="22">
        <v>9.2721372275999997E-2</v>
      </c>
      <c r="Q4925" s="22">
        <v>2.6425591098750001</v>
      </c>
      <c r="R4925" s="69">
        <v>0</v>
      </c>
      <c r="S4925" s="56">
        <v>2.3180343068999999E-2</v>
      </c>
    </row>
    <row r="4926" spans="2:19" x14ac:dyDescent="0.3">
      <c r="D4926" s="93"/>
      <c r="E4926" s="3" t="s">
        <v>2087</v>
      </c>
      <c r="F4926" s="4"/>
      <c r="G4926" s="5">
        <v>4006</v>
      </c>
      <c r="H4926" s="27">
        <v>73.115327009485995</v>
      </c>
      <c r="I4926" s="14">
        <v>40.064902646031001</v>
      </c>
      <c r="J4926" s="14">
        <v>50.049925112331998</v>
      </c>
      <c r="K4926" s="14">
        <v>4.0439340988519996</v>
      </c>
      <c r="L4926" s="14">
        <v>5.8412381427859996</v>
      </c>
      <c r="M4926" s="14">
        <v>77.608587119321001</v>
      </c>
      <c r="N4926" s="14">
        <v>1.0234648027960001</v>
      </c>
      <c r="O4926" s="14">
        <v>4.9176235646529998</v>
      </c>
      <c r="P4926" s="14">
        <v>0.14977533699500001</v>
      </c>
      <c r="Q4926" s="14">
        <v>2.6709935097350002</v>
      </c>
      <c r="R4926" s="14">
        <v>4.9925112331999998E-2</v>
      </c>
      <c r="S4926" s="24">
        <v>0</v>
      </c>
    </row>
    <row r="4927" spans="2:19" x14ac:dyDescent="0.3">
      <c r="D4927" s="93"/>
      <c r="E4927" s="3" t="s">
        <v>2088</v>
      </c>
      <c r="F4927" s="4"/>
      <c r="G4927" s="5">
        <v>6233</v>
      </c>
      <c r="H4927" s="27">
        <v>72.148243221563007</v>
      </c>
      <c r="I4927" s="14">
        <v>42.178726135086997</v>
      </c>
      <c r="J4927" s="14">
        <v>53.537622332745002</v>
      </c>
      <c r="K4927" s="14">
        <v>3.8344296486439999</v>
      </c>
      <c r="L4927" s="14">
        <v>7.1394192202789997</v>
      </c>
      <c r="M4927" s="14">
        <v>78.549655061767993</v>
      </c>
      <c r="N4927" s="14">
        <v>1.2514038183859999</v>
      </c>
      <c r="O4927" s="14">
        <v>5.871971763196</v>
      </c>
      <c r="P4927" s="14">
        <v>0.112305470881</v>
      </c>
      <c r="Q4927" s="14">
        <v>2.4707203593779998</v>
      </c>
      <c r="R4927" s="16">
        <v>0</v>
      </c>
      <c r="S4927" s="23">
        <v>3.2087277395000002E-2</v>
      </c>
    </row>
    <row r="4928" spans="2:19" x14ac:dyDescent="0.3">
      <c r="D4928" s="93"/>
      <c r="E4928" s="3" t="s">
        <v>2089</v>
      </c>
      <c r="F4928" s="4"/>
      <c r="G4928" s="5">
        <v>4647</v>
      </c>
      <c r="H4928" s="27">
        <v>72.498386055520001</v>
      </c>
      <c r="I4928" s="14">
        <v>42.349903163331</v>
      </c>
      <c r="J4928" s="14">
        <v>55.304497525285001</v>
      </c>
      <c r="K4928" s="14">
        <v>2.7114267269210002</v>
      </c>
      <c r="L4928" s="14">
        <v>6.0038734667530003</v>
      </c>
      <c r="M4928" s="14">
        <v>77.878200989885997</v>
      </c>
      <c r="N4928" s="14">
        <v>0.86077038949899998</v>
      </c>
      <c r="O4928" s="14">
        <v>6.8216053367759999</v>
      </c>
      <c r="P4928" s="14">
        <v>6.4557779211999997E-2</v>
      </c>
      <c r="Q4928" s="14">
        <v>2.6683882074460001</v>
      </c>
      <c r="R4928" s="16">
        <v>0</v>
      </c>
      <c r="S4928" s="23">
        <v>2.1519259737000002E-2</v>
      </c>
    </row>
    <row r="4929" spans="4:19" x14ac:dyDescent="0.3">
      <c r="D4929" s="93"/>
      <c r="E4929" s="3" t="s">
        <v>2090</v>
      </c>
      <c r="F4929" s="4"/>
      <c r="G4929" s="5">
        <v>5466</v>
      </c>
      <c r="H4929" s="27">
        <v>69.356019026710996</v>
      </c>
      <c r="I4929" s="14">
        <v>43.267471642883002</v>
      </c>
      <c r="J4929" s="14">
        <v>54.720087815587</v>
      </c>
      <c r="K4929" s="14">
        <v>3.3845590925720002</v>
      </c>
      <c r="L4929" s="14">
        <v>6.1287961946580003</v>
      </c>
      <c r="M4929" s="14">
        <v>78.723015001828998</v>
      </c>
      <c r="N4929" s="14">
        <v>1.7563117453349999</v>
      </c>
      <c r="O4929" s="14">
        <v>7.8668130259789999</v>
      </c>
      <c r="P4929" s="14">
        <v>0.18294914013899999</v>
      </c>
      <c r="Q4929" s="14">
        <v>3.4943285766560002</v>
      </c>
      <c r="R4929" s="14">
        <v>3.6589828028000003E-2</v>
      </c>
      <c r="S4929" s="23">
        <v>1.8294914014000001E-2</v>
      </c>
    </row>
    <row r="4930" spans="4:19" x14ac:dyDescent="0.3">
      <c r="D4930" s="93"/>
      <c r="E4930" s="3" t="s">
        <v>2091</v>
      </c>
      <c r="F4930" s="4"/>
      <c r="G4930" s="5">
        <v>29433</v>
      </c>
      <c r="H4930" s="27">
        <v>60.194339686745998</v>
      </c>
      <c r="I4930" s="14">
        <v>45.265518295790002</v>
      </c>
      <c r="J4930" s="14">
        <v>52.665375598818002</v>
      </c>
      <c r="K4930" s="14">
        <v>7.3760744742300002</v>
      </c>
      <c r="L4930" s="14">
        <v>4.8618897156249998</v>
      </c>
      <c r="M4930" s="14">
        <v>81.510549383344994</v>
      </c>
      <c r="N4930" s="14">
        <v>4.3692454048179998</v>
      </c>
      <c r="O4930" s="14">
        <v>10.454252030034</v>
      </c>
      <c r="P4930" s="14">
        <v>0.17667244249700001</v>
      </c>
      <c r="Q4930" s="14">
        <v>5.3987021370569996</v>
      </c>
      <c r="R4930" s="14">
        <v>6.795093942E-3</v>
      </c>
      <c r="S4930" s="23">
        <v>8.4938674276999998E-2</v>
      </c>
    </row>
    <row r="4931" spans="4:19" x14ac:dyDescent="0.3">
      <c r="D4931" s="92" t="s">
        <v>2258</v>
      </c>
      <c r="E4931" s="46" t="s">
        <v>2259</v>
      </c>
      <c r="F4931" s="47"/>
      <c r="G4931" s="29">
        <v>8539</v>
      </c>
      <c r="H4931" s="55">
        <v>80.747160089003003</v>
      </c>
      <c r="I4931" s="22">
        <v>50.673380957958003</v>
      </c>
      <c r="J4931" s="22">
        <v>50.731935823866998</v>
      </c>
      <c r="K4931" s="22">
        <v>5.047429441387</v>
      </c>
      <c r="L4931" s="22">
        <v>4.37990397002</v>
      </c>
      <c r="M4931" s="22">
        <v>74.341257758520001</v>
      </c>
      <c r="N4931" s="22">
        <v>2.459304368193</v>
      </c>
      <c r="O4931" s="22">
        <v>4.8483428972949998</v>
      </c>
      <c r="P4931" s="22">
        <v>0.152242651364</v>
      </c>
      <c r="Q4931" s="22">
        <v>2.166530038646</v>
      </c>
      <c r="R4931" s="22">
        <v>1.1710973182E-2</v>
      </c>
      <c r="S4931" s="56">
        <v>1.1710973182E-2</v>
      </c>
    </row>
    <row r="4932" spans="4:19" x14ac:dyDescent="0.3">
      <c r="D4932" s="93"/>
      <c r="E4932" s="3" t="s">
        <v>2260</v>
      </c>
      <c r="F4932" s="4"/>
      <c r="G4932" s="5">
        <v>22353</v>
      </c>
      <c r="H4932" s="27">
        <v>71.185075828747998</v>
      </c>
      <c r="I4932" s="14">
        <v>39.927526506508997</v>
      </c>
      <c r="J4932" s="14">
        <v>55.196170536392998</v>
      </c>
      <c r="K4932" s="14">
        <v>3.753411175234</v>
      </c>
      <c r="L4932" s="14">
        <v>6.8447188296870003</v>
      </c>
      <c r="M4932" s="14">
        <v>78.530845971458007</v>
      </c>
      <c r="N4932" s="14">
        <v>1.436048852503</v>
      </c>
      <c r="O4932" s="14">
        <v>6.7328770187450004</v>
      </c>
      <c r="P4932" s="14">
        <v>0.11631548338</v>
      </c>
      <c r="Q4932" s="14">
        <v>3.104728671767</v>
      </c>
      <c r="R4932" s="14">
        <v>1.7894689751E-2</v>
      </c>
      <c r="S4932" s="23">
        <v>3.1315707063999998E-2</v>
      </c>
    </row>
    <row r="4933" spans="4:19" x14ac:dyDescent="0.3">
      <c r="D4933" s="93"/>
      <c r="E4933" s="3" t="s">
        <v>2261</v>
      </c>
      <c r="F4933" s="4"/>
      <c r="G4933" s="5">
        <v>17031</v>
      </c>
      <c r="H4933" s="27">
        <v>52.880042275850002</v>
      </c>
      <c r="I4933" s="14">
        <v>44.325054312723999</v>
      </c>
      <c r="J4933" s="14">
        <v>50.179085197581003</v>
      </c>
      <c r="K4933" s="14">
        <v>7.7270859021779996</v>
      </c>
      <c r="L4933" s="14">
        <v>4.4859374082560004</v>
      </c>
      <c r="M4933" s="14">
        <v>84.363807175150995</v>
      </c>
      <c r="N4933" s="14">
        <v>4.7912629910159996</v>
      </c>
      <c r="O4933" s="14">
        <v>11.338148082908001</v>
      </c>
      <c r="P4933" s="14">
        <v>0.18789266631400001</v>
      </c>
      <c r="Q4933" s="14">
        <v>6.2709177382419998</v>
      </c>
      <c r="R4933" s="16">
        <v>0</v>
      </c>
      <c r="S4933" s="23">
        <v>7.6331395689999998E-2</v>
      </c>
    </row>
    <row r="4934" spans="4:19" ht="37.5" x14ac:dyDescent="0.3">
      <c r="D4934" s="93"/>
      <c r="E4934" s="3" t="s">
        <v>2262</v>
      </c>
      <c r="F4934" s="4"/>
      <c r="G4934" s="5">
        <v>2850</v>
      </c>
      <c r="H4934" s="27">
        <v>59.614035087719003</v>
      </c>
      <c r="I4934" s="14">
        <v>47.087719298246</v>
      </c>
      <c r="J4934" s="14">
        <v>53.333333333333002</v>
      </c>
      <c r="K4934" s="14">
        <v>6.4561403508769999</v>
      </c>
      <c r="L4934" s="14">
        <v>4.5964912280699997</v>
      </c>
      <c r="M4934" s="14">
        <v>82.491228070174998</v>
      </c>
      <c r="N4934" s="14">
        <v>3.8596491228069998</v>
      </c>
      <c r="O4934" s="14">
        <v>9.6842105263160008</v>
      </c>
      <c r="P4934" s="14">
        <v>0.17543859649099999</v>
      </c>
      <c r="Q4934" s="14">
        <v>5.6491228070180002</v>
      </c>
      <c r="R4934" s="14">
        <v>3.5087719298000003E-2</v>
      </c>
      <c r="S4934" s="23">
        <v>0.105263157895</v>
      </c>
    </row>
    <row r="4935" spans="4:19" x14ac:dyDescent="0.3">
      <c r="D4935" s="93"/>
      <c r="E4935" s="3" t="s">
        <v>2263</v>
      </c>
      <c r="F4935" s="4"/>
      <c r="G4935" s="5">
        <v>830</v>
      </c>
      <c r="H4935" s="27">
        <v>40</v>
      </c>
      <c r="I4935" s="14">
        <v>44.819277108434001</v>
      </c>
      <c r="J4935" s="14">
        <v>50.120481927710998</v>
      </c>
      <c r="K4935" s="14">
        <v>9.1566265060240006</v>
      </c>
      <c r="L4935" s="14">
        <v>4.2168674698800004</v>
      </c>
      <c r="M4935" s="14">
        <v>81.204819277108001</v>
      </c>
      <c r="N4935" s="14">
        <v>6.3855421686750002</v>
      </c>
      <c r="O4935" s="14">
        <v>13.614457831325</v>
      </c>
      <c r="P4935" s="14">
        <v>0.240963855422</v>
      </c>
      <c r="Q4935" s="14">
        <v>4.5783132530120003</v>
      </c>
      <c r="R4935" s="16">
        <v>0</v>
      </c>
      <c r="S4935" s="24">
        <v>0</v>
      </c>
    </row>
    <row r="4936" spans="4:19" x14ac:dyDescent="0.3">
      <c r="D4936" s="93"/>
      <c r="E4936" s="3" t="s">
        <v>2264</v>
      </c>
      <c r="F4936" s="4"/>
      <c r="G4936" s="5">
        <v>2080</v>
      </c>
      <c r="H4936" s="27">
        <v>66.057692307691994</v>
      </c>
      <c r="I4936" s="14">
        <v>48.269230769231001</v>
      </c>
      <c r="J4936" s="14">
        <v>51.057692307692001</v>
      </c>
      <c r="K4936" s="14">
        <v>7.7884615384620002</v>
      </c>
      <c r="L4936" s="14">
        <v>3.75</v>
      </c>
      <c r="M4936" s="14">
        <v>77.019230769231001</v>
      </c>
      <c r="N4936" s="14">
        <v>4.1346153846150004</v>
      </c>
      <c r="O4936" s="14">
        <v>11.586538461538</v>
      </c>
      <c r="P4936" s="14">
        <v>0.240384615385</v>
      </c>
      <c r="Q4936" s="14">
        <v>4.9519230769230003</v>
      </c>
      <c r="R4936" s="14">
        <v>4.8076923076999997E-2</v>
      </c>
      <c r="S4936" s="24">
        <v>0</v>
      </c>
    </row>
    <row r="4937" spans="4:19" x14ac:dyDescent="0.3">
      <c r="D4937" s="92" t="s">
        <v>2265</v>
      </c>
      <c r="E4937" s="46" t="s">
        <v>2266</v>
      </c>
      <c r="F4937" s="47"/>
      <c r="G4937" s="29">
        <v>13166</v>
      </c>
      <c r="H4937" s="55">
        <v>63.914628588789</v>
      </c>
      <c r="I4937" s="22">
        <v>41.250189883032</v>
      </c>
      <c r="J4937" s="22">
        <v>53.600182287711</v>
      </c>
      <c r="K4937" s="22">
        <v>5.2407716846419996</v>
      </c>
      <c r="L4937" s="22">
        <v>6.5927388728540004</v>
      </c>
      <c r="M4937" s="22">
        <v>81.664894425034007</v>
      </c>
      <c r="N4937" s="22">
        <v>2.141880601549</v>
      </c>
      <c r="O4937" s="22">
        <v>8.5143551572229992</v>
      </c>
      <c r="P4937" s="22">
        <v>6.8357891539000001E-2</v>
      </c>
      <c r="Q4937" s="22">
        <v>4.488834877715</v>
      </c>
      <c r="R4937" s="22">
        <v>2.2785963845999999E-2</v>
      </c>
      <c r="S4937" s="56">
        <v>3.0381285128E-2</v>
      </c>
    </row>
    <row r="4938" spans="4:19" x14ac:dyDescent="0.3">
      <c r="D4938" s="93"/>
      <c r="E4938" s="3" t="s">
        <v>2267</v>
      </c>
      <c r="F4938" s="4"/>
      <c r="G4938" s="5">
        <v>16402</v>
      </c>
      <c r="H4938" s="27">
        <v>52.853310571881003</v>
      </c>
      <c r="I4938" s="14">
        <v>44.488477014997997</v>
      </c>
      <c r="J4938" s="14">
        <v>50.47555176198</v>
      </c>
      <c r="K4938" s="14">
        <v>7.7551518107549997</v>
      </c>
      <c r="L4938" s="14">
        <v>4.4811608340450002</v>
      </c>
      <c r="M4938" s="14">
        <v>84.709181807096996</v>
      </c>
      <c r="N4938" s="14">
        <v>4.7311303499569997</v>
      </c>
      <c r="O4938" s="14">
        <v>11.468113644677</v>
      </c>
      <c r="P4938" s="14">
        <v>0.176807706377</v>
      </c>
      <c r="Q4938" s="14">
        <v>6.2614315327399996</v>
      </c>
      <c r="R4938" s="16">
        <v>0</v>
      </c>
      <c r="S4938" s="23">
        <v>5.4871357151999998E-2</v>
      </c>
    </row>
    <row r="4939" spans="4:19" ht="25" x14ac:dyDescent="0.3">
      <c r="D4939" s="93"/>
      <c r="E4939" s="3" t="s">
        <v>2268</v>
      </c>
      <c r="F4939" s="4"/>
      <c r="G4939" s="5">
        <v>2575</v>
      </c>
      <c r="H4939" s="27">
        <v>58.446601941748</v>
      </c>
      <c r="I4939" s="14">
        <v>48.349514563107</v>
      </c>
      <c r="J4939" s="14">
        <v>54.058252427184001</v>
      </c>
      <c r="K4939" s="14">
        <v>6.8349514563109999</v>
      </c>
      <c r="L4939" s="14">
        <v>4.7766990291260001</v>
      </c>
      <c r="M4939" s="14">
        <v>83.611650485436996</v>
      </c>
      <c r="N4939" s="14">
        <v>3.8834951456310001</v>
      </c>
      <c r="O4939" s="14">
        <v>9.9417475728160003</v>
      </c>
      <c r="P4939" s="14">
        <v>0.15533980582500001</v>
      </c>
      <c r="Q4939" s="14">
        <v>5.9805825242720001</v>
      </c>
      <c r="R4939" s="16">
        <v>0</v>
      </c>
      <c r="S4939" s="23">
        <v>0.116504854369</v>
      </c>
    </row>
    <row r="4940" spans="4:19" x14ac:dyDescent="0.3">
      <c r="D4940" s="93"/>
      <c r="E4940" s="3" t="s">
        <v>2269</v>
      </c>
      <c r="F4940" s="4"/>
      <c r="G4940" s="5">
        <v>19570</v>
      </c>
      <c r="H4940" s="27">
        <v>63.249872253448999</v>
      </c>
      <c r="I4940" s="14">
        <v>45.324476239142001</v>
      </c>
      <c r="J4940" s="14">
        <v>49.989780275933001</v>
      </c>
      <c r="K4940" s="14">
        <v>7.0413898824730001</v>
      </c>
      <c r="L4940" s="14">
        <v>6.371997956055</v>
      </c>
      <c r="M4940" s="14">
        <v>83.791517629024</v>
      </c>
      <c r="N4940" s="14">
        <v>3.2549821154830001</v>
      </c>
      <c r="O4940" s="14">
        <v>9.4839039345940002</v>
      </c>
      <c r="P4940" s="14">
        <v>0.102197240675</v>
      </c>
      <c r="Q4940" s="14">
        <v>7.1640265712830002</v>
      </c>
      <c r="R4940" s="14">
        <v>2.0439448135E-2</v>
      </c>
      <c r="S4940" s="23">
        <v>2.5549310169E-2</v>
      </c>
    </row>
    <row r="4941" spans="4:19" x14ac:dyDescent="0.3">
      <c r="D4941" s="93"/>
      <c r="E4941" s="3" t="s">
        <v>2270</v>
      </c>
      <c r="F4941" s="4"/>
      <c r="G4941" s="5">
        <v>161</v>
      </c>
      <c r="H4941" s="27">
        <v>74.534161490683005</v>
      </c>
      <c r="I4941" s="14">
        <v>40.993788819876002</v>
      </c>
      <c r="J4941" s="14">
        <v>39.130434782609001</v>
      </c>
      <c r="K4941" s="14">
        <v>6.2111801242239997</v>
      </c>
      <c r="L4941" s="14">
        <v>4.3478260869570002</v>
      </c>
      <c r="M4941" s="14">
        <v>60.248447204968997</v>
      </c>
      <c r="N4941" s="14">
        <v>2.4844720496889998</v>
      </c>
      <c r="O4941" s="14">
        <v>6.2111801242239997</v>
      </c>
      <c r="P4941" s="16">
        <v>0</v>
      </c>
      <c r="Q4941" s="14">
        <v>5.5900621118010001</v>
      </c>
      <c r="R4941" s="16">
        <v>0</v>
      </c>
      <c r="S4941" s="24">
        <v>0</v>
      </c>
    </row>
    <row r="4942" spans="4:19" x14ac:dyDescent="0.3">
      <c r="D4942" s="93"/>
      <c r="E4942" s="3" t="s">
        <v>2271</v>
      </c>
      <c r="F4942" s="4"/>
      <c r="G4942" s="5">
        <v>266</v>
      </c>
      <c r="H4942" s="27">
        <v>70.676691729322997</v>
      </c>
      <c r="I4942" s="14">
        <v>41.729323308270999</v>
      </c>
      <c r="J4942" s="14">
        <v>41.353383458647002</v>
      </c>
      <c r="K4942" s="14">
        <v>7.1428571428570002</v>
      </c>
      <c r="L4942" s="14">
        <v>5.2631578947369997</v>
      </c>
      <c r="M4942" s="14">
        <v>67.669172932330994</v>
      </c>
      <c r="N4942" s="14">
        <v>5.2631578947369997</v>
      </c>
      <c r="O4942" s="14">
        <v>9.0225563909769999</v>
      </c>
      <c r="P4942" s="16">
        <v>0</v>
      </c>
      <c r="Q4942" s="14">
        <v>3.383458646617</v>
      </c>
      <c r="R4942" s="16">
        <v>0</v>
      </c>
      <c r="S4942" s="24">
        <v>0</v>
      </c>
    </row>
    <row r="4943" spans="4:19" x14ac:dyDescent="0.3">
      <c r="D4943" s="93"/>
      <c r="E4943" s="3" t="s">
        <v>2272</v>
      </c>
      <c r="F4943" s="4"/>
      <c r="G4943" s="5">
        <v>753</v>
      </c>
      <c r="H4943" s="27">
        <v>51.925630810092997</v>
      </c>
      <c r="I4943" s="14">
        <v>39.043824701195</v>
      </c>
      <c r="J4943" s="14">
        <v>40.371845949535</v>
      </c>
      <c r="K4943" s="14">
        <v>6.1088977423640003</v>
      </c>
      <c r="L4943" s="14">
        <v>4.5152722443559998</v>
      </c>
      <c r="M4943" s="14">
        <v>81.938911022575994</v>
      </c>
      <c r="N4943" s="14">
        <v>7.3041168658700002</v>
      </c>
      <c r="O4943" s="14">
        <v>11.28818061089</v>
      </c>
      <c r="P4943" s="14">
        <v>0.265604249668</v>
      </c>
      <c r="Q4943" s="14">
        <v>5.5776892430279998</v>
      </c>
      <c r="R4943" s="16">
        <v>0</v>
      </c>
      <c r="S4943" s="24">
        <v>0</v>
      </c>
    </row>
    <row r="4944" spans="4:19" x14ac:dyDescent="0.3">
      <c r="D4944" s="93"/>
      <c r="E4944" s="3" t="s">
        <v>2273</v>
      </c>
      <c r="F4944" s="4"/>
      <c r="G4944" s="5">
        <v>151</v>
      </c>
      <c r="H4944" s="27">
        <v>67.549668874171999</v>
      </c>
      <c r="I4944" s="14">
        <v>47.019867549669002</v>
      </c>
      <c r="J4944" s="14">
        <v>43.708609271523002</v>
      </c>
      <c r="K4944" s="14">
        <v>6.622516556291</v>
      </c>
      <c r="L4944" s="14">
        <v>6.622516556291</v>
      </c>
      <c r="M4944" s="14">
        <v>69.53642384106</v>
      </c>
      <c r="N4944" s="14">
        <v>5.2980132450330002</v>
      </c>
      <c r="O4944" s="14">
        <v>5.9602649006619997</v>
      </c>
      <c r="P4944" s="16">
        <v>0</v>
      </c>
      <c r="Q4944" s="14">
        <v>3.9735099337749999</v>
      </c>
      <c r="R4944" s="16">
        <v>0</v>
      </c>
      <c r="S4944" s="24">
        <v>0</v>
      </c>
    </row>
    <row r="4945" spans="4:19" ht="37.5" x14ac:dyDescent="0.3">
      <c r="D4945" s="93"/>
      <c r="E4945" s="3" t="s">
        <v>2274</v>
      </c>
      <c r="F4945" s="4"/>
      <c r="G4945" s="5">
        <v>379</v>
      </c>
      <c r="H4945" s="27">
        <v>42.480211081794003</v>
      </c>
      <c r="I4945" s="14">
        <v>39.577836411608999</v>
      </c>
      <c r="J4945" s="14">
        <v>44.327176781002997</v>
      </c>
      <c r="K4945" s="14">
        <v>6.5963060686019999</v>
      </c>
      <c r="L4945" s="14">
        <v>5.0131926121369998</v>
      </c>
      <c r="M4945" s="14">
        <v>83.377308707124001</v>
      </c>
      <c r="N4945" s="14">
        <v>7.3878627968339998</v>
      </c>
      <c r="O4945" s="14">
        <v>11.609498680739</v>
      </c>
      <c r="P4945" s="14">
        <v>0.79155672823199996</v>
      </c>
      <c r="Q4945" s="14">
        <v>8.1794195250660007</v>
      </c>
      <c r="R4945" s="16">
        <v>0</v>
      </c>
      <c r="S4945" s="23">
        <v>0.26385224274399999</v>
      </c>
    </row>
    <row r="4946" spans="4:19" x14ac:dyDescent="0.3">
      <c r="D4946" s="93"/>
      <c r="E4946" s="3" t="s">
        <v>2275</v>
      </c>
      <c r="F4946" s="4"/>
      <c r="G4946" s="5">
        <v>448</v>
      </c>
      <c r="H4946" s="27">
        <v>77.008928571428996</v>
      </c>
      <c r="I4946" s="14">
        <v>48.4375</v>
      </c>
      <c r="J4946" s="14">
        <v>50.223214285714</v>
      </c>
      <c r="K4946" s="14">
        <v>8.4821428571429998</v>
      </c>
      <c r="L4946" s="14">
        <v>4.9107142857139996</v>
      </c>
      <c r="M4946" s="14">
        <v>74.553571428571004</v>
      </c>
      <c r="N4946" s="14">
        <v>6.6964285714290002</v>
      </c>
      <c r="O4946" s="14">
        <v>4.6875</v>
      </c>
      <c r="P4946" s="14">
        <v>0.22321428571400001</v>
      </c>
      <c r="Q4946" s="14">
        <v>2.0089285714290002</v>
      </c>
      <c r="R4946" s="16">
        <v>0</v>
      </c>
      <c r="S4946" s="24">
        <v>0</v>
      </c>
    </row>
    <row r="4947" spans="4:19" x14ac:dyDescent="0.3">
      <c r="D4947" s="93"/>
      <c r="E4947" s="3" t="s">
        <v>2276</v>
      </c>
      <c r="F4947" s="4"/>
      <c r="G4947" s="5">
        <v>882</v>
      </c>
      <c r="H4947" s="27">
        <v>67.233560090702994</v>
      </c>
      <c r="I4947" s="14">
        <v>53.741496598639003</v>
      </c>
      <c r="J4947" s="14">
        <v>51.247165532879997</v>
      </c>
      <c r="K4947" s="14">
        <v>6.1224489795919999</v>
      </c>
      <c r="L4947" s="14">
        <v>3.1746031746029999</v>
      </c>
      <c r="M4947" s="14">
        <v>79.024943310658003</v>
      </c>
      <c r="N4947" s="14">
        <v>5.6689342403629999</v>
      </c>
      <c r="O4947" s="14">
        <v>4.9886621315189998</v>
      </c>
      <c r="P4947" s="14">
        <v>0.34013605442200001</v>
      </c>
      <c r="Q4947" s="14">
        <v>2.947845804989</v>
      </c>
      <c r="R4947" s="16">
        <v>0</v>
      </c>
      <c r="S4947" s="24">
        <v>0</v>
      </c>
    </row>
    <row r="4948" spans="4:19" x14ac:dyDescent="0.3">
      <c r="D4948" s="93"/>
      <c r="E4948" s="3" t="s">
        <v>2277</v>
      </c>
      <c r="F4948" s="4"/>
      <c r="G4948" s="5">
        <v>532</v>
      </c>
      <c r="H4948" s="27">
        <v>86.466165413534</v>
      </c>
      <c r="I4948" s="14">
        <v>54.699248120301</v>
      </c>
      <c r="J4948" s="14">
        <v>48.872180451128003</v>
      </c>
      <c r="K4948" s="14">
        <v>10.902255639098</v>
      </c>
      <c r="L4948" s="14">
        <v>1.503759398496</v>
      </c>
      <c r="M4948" s="14">
        <v>61.278195488721998</v>
      </c>
      <c r="N4948" s="14">
        <v>3.1954887218049999</v>
      </c>
      <c r="O4948" s="14">
        <v>1.127819548872</v>
      </c>
      <c r="P4948" s="14">
        <v>0.37593984962400001</v>
      </c>
      <c r="Q4948" s="14">
        <v>1.127819548872</v>
      </c>
      <c r="R4948" s="16">
        <v>0</v>
      </c>
      <c r="S4948" s="23">
        <v>0.18796992481200001</v>
      </c>
    </row>
    <row r="4949" spans="4:19" x14ac:dyDescent="0.3">
      <c r="D4949" s="93"/>
      <c r="E4949" s="3" t="s">
        <v>2278</v>
      </c>
      <c r="F4949" s="4"/>
      <c r="G4949" s="5">
        <v>1489</v>
      </c>
      <c r="H4949" s="27">
        <v>84.620550705170999</v>
      </c>
      <c r="I4949" s="14">
        <v>56.749496306246002</v>
      </c>
      <c r="J4949" s="14">
        <v>49.563465413029</v>
      </c>
      <c r="K4949" s="14">
        <v>4.9026192075220001</v>
      </c>
      <c r="L4949" s="14">
        <v>3.3579583613159998</v>
      </c>
      <c r="M4949" s="14">
        <v>73.472128945601</v>
      </c>
      <c r="N4949" s="14">
        <v>2.8878441907319998</v>
      </c>
      <c r="O4949" s="14">
        <v>3.3579583613159998</v>
      </c>
      <c r="P4949" s="14">
        <v>6.7159167226000002E-2</v>
      </c>
      <c r="Q4949" s="14">
        <v>1.5446608462060001</v>
      </c>
      <c r="R4949" s="16">
        <v>0</v>
      </c>
      <c r="S4949" s="24">
        <v>0</v>
      </c>
    </row>
    <row r="4950" spans="4:19" x14ac:dyDescent="0.3">
      <c r="D4950" s="93"/>
      <c r="E4950" s="3" t="s">
        <v>2279</v>
      </c>
      <c r="F4950" s="4"/>
      <c r="G4950" s="5">
        <v>678</v>
      </c>
      <c r="H4950" s="27">
        <v>64.454277286136005</v>
      </c>
      <c r="I4950" s="14">
        <v>43.215339233038002</v>
      </c>
      <c r="J4950" s="14">
        <v>50.294985250737</v>
      </c>
      <c r="K4950" s="14">
        <v>6.6371681415930004</v>
      </c>
      <c r="L4950" s="14">
        <v>5.0147492625370003</v>
      </c>
      <c r="M4950" s="14">
        <v>77.138643067846999</v>
      </c>
      <c r="N4950" s="14">
        <v>4.1297935103240002</v>
      </c>
      <c r="O4950" s="14">
        <v>8.2595870206490005</v>
      </c>
      <c r="P4950" s="14">
        <v>0.29498525073699999</v>
      </c>
      <c r="Q4950" s="14">
        <v>9.2920353982300004</v>
      </c>
      <c r="R4950" s="14">
        <v>0.14749262536900001</v>
      </c>
      <c r="S4950" s="24">
        <v>0</v>
      </c>
    </row>
    <row r="4951" spans="4:19" x14ac:dyDescent="0.3">
      <c r="D4951" s="93"/>
      <c r="E4951" s="3" t="s">
        <v>2280</v>
      </c>
      <c r="F4951" s="4"/>
      <c r="G4951" s="5">
        <v>16208</v>
      </c>
      <c r="H4951" s="27">
        <v>78.757403751233994</v>
      </c>
      <c r="I4951" s="14">
        <v>42.898568608094998</v>
      </c>
      <c r="J4951" s="14">
        <v>55.521964461994003</v>
      </c>
      <c r="K4951" s="14">
        <v>3.158933859822</v>
      </c>
      <c r="L4951" s="14">
        <v>6.027887462981</v>
      </c>
      <c r="M4951" s="14">
        <v>75.376357354392994</v>
      </c>
      <c r="N4951" s="14">
        <v>1.412882527147</v>
      </c>
      <c r="O4951" s="14">
        <v>5.552813425469</v>
      </c>
      <c r="P4951" s="14">
        <v>0.18509378084899999</v>
      </c>
      <c r="Q4951" s="14">
        <v>1.7892398815399999</v>
      </c>
      <c r="R4951" s="14">
        <v>1.2339585389999999E-2</v>
      </c>
      <c r="S4951" s="23">
        <v>1.2339585389999999E-2</v>
      </c>
    </row>
    <row r="4952" spans="4:19" x14ac:dyDescent="0.3">
      <c r="D4952" s="92" t="s">
        <v>2281</v>
      </c>
      <c r="E4952" s="46" t="s">
        <v>2282</v>
      </c>
      <c r="F4952" s="47"/>
      <c r="G4952" s="29">
        <v>263</v>
      </c>
      <c r="H4952" s="55">
        <v>46.007604562738003</v>
      </c>
      <c r="I4952" s="22">
        <v>34.220532319391999</v>
      </c>
      <c r="J4952" s="22">
        <v>38.403041825095002</v>
      </c>
      <c r="K4952" s="22">
        <v>3.422053231939</v>
      </c>
      <c r="L4952" s="22">
        <v>3.422053231939</v>
      </c>
      <c r="M4952" s="22">
        <v>70.342205323193994</v>
      </c>
      <c r="N4952" s="22">
        <v>1.1406844106459999</v>
      </c>
      <c r="O4952" s="22">
        <v>6.4638783269960003</v>
      </c>
      <c r="P4952" s="22">
        <v>0.38022813688200002</v>
      </c>
      <c r="Q4952" s="22">
        <v>5.3231939163500002</v>
      </c>
      <c r="R4952" s="69">
        <v>0</v>
      </c>
      <c r="S4952" s="72">
        <v>0</v>
      </c>
    </row>
    <row r="4953" spans="4:19" x14ac:dyDescent="0.3">
      <c r="D4953" s="93"/>
      <c r="E4953" s="3" t="s">
        <v>2283</v>
      </c>
      <c r="F4953" s="4"/>
      <c r="G4953" s="5">
        <v>5502</v>
      </c>
      <c r="H4953" s="27">
        <v>51.944747364595003</v>
      </c>
      <c r="I4953" s="14">
        <v>37.749909123955</v>
      </c>
      <c r="J4953" s="14">
        <v>45.256270447109998</v>
      </c>
      <c r="K4953" s="14">
        <v>4.9436568520539996</v>
      </c>
      <c r="L4953" s="14">
        <v>3.1443111595779998</v>
      </c>
      <c r="M4953" s="14">
        <v>78.480552526354003</v>
      </c>
      <c r="N4953" s="14">
        <v>4.4892766266809998</v>
      </c>
      <c r="O4953" s="14">
        <v>7.5063613231549997</v>
      </c>
      <c r="P4953" s="14">
        <v>0.36350418029800002</v>
      </c>
      <c r="Q4953" s="14">
        <v>3.998545983279</v>
      </c>
      <c r="R4953" s="16">
        <v>0</v>
      </c>
      <c r="S4953" s="23">
        <v>7.2700836059999996E-2</v>
      </c>
    </row>
    <row r="4954" spans="4:19" x14ac:dyDescent="0.3">
      <c r="D4954" s="93"/>
      <c r="E4954" s="3" t="s">
        <v>2284</v>
      </c>
      <c r="F4954" s="4"/>
      <c r="G4954" s="5">
        <v>3912</v>
      </c>
      <c r="H4954" s="27">
        <v>53.962167689162001</v>
      </c>
      <c r="I4954" s="14">
        <v>42.791411042945001</v>
      </c>
      <c r="J4954" s="14">
        <v>45.986707566462002</v>
      </c>
      <c r="K4954" s="14">
        <v>5.4447852760739996</v>
      </c>
      <c r="L4954" s="14">
        <v>3.4764826175870001</v>
      </c>
      <c r="M4954" s="14">
        <v>80.853783231083995</v>
      </c>
      <c r="N4954" s="14">
        <v>3.936605316973</v>
      </c>
      <c r="O4954" s="14">
        <v>8.8445807770960005</v>
      </c>
      <c r="P4954" s="14">
        <v>0.153374233129</v>
      </c>
      <c r="Q4954" s="14">
        <v>4.780163599182</v>
      </c>
      <c r="R4954" s="14">
        <v>2.5562372188000001E-2</v>
      </c>
      <c r="S4954" s="23">
        <v>2.5562372188000001E-2</v>
      </c>
    </row>
    <row r="4955" spans="4:19" x14ac:dyDescent="0.3">
      <c r="D4955" s="93"/>
      <c r="E4955" s="3" t="s">
        <v>2285</v>
      </c>
      <c r="F4955" s="4"/>
      <c r="G4955" s="5">
        <v>5286</v>
      </c>
      <c r="H4955" s="27">
        <v>51.626939084374001</v>
      </c>
      <c r="I4955" s="14">
        <v>43.511161558834999</v>
      </c>
      <c r="J4955" s="14">
        <v>49.583806280742003</v>
      </c>
      <c r="K4955" s="14">
        <v>6.6401816118049997</v>
      </c>
      <c r="L4955" s="14">
        <v>4.1241013999240002</v>
      </c>
      <c r="M4955" s="14">
        <v>82.936057510405007</v>
      </c>
      <c r="N4955" s="14">
        <v>3.9916761256150002</v>
      </c>
      <c r="O4955" s="14">
        <v>10.121074536511999</v>
      </c>
      <c r="P4955" s="14">
        <v>0.20809685962900001</v>
      </c>
      <c r="Q4955" s="14">
        <v>4.975406734771</v>
      </c>
      <c r="R4955" s="14">
        <v>1.891789633E-2</v>
      </c>
      <c r="S4955" s="23">
        <v>5.6753688990000002E-2</v>
      </c>
    </row>
    <row r="4956" spans="4:19" x14ac:dyDescent="0.3">
      <c r="D4956" s="93"/>
      <c r="E4956" s="3" t="s">
        <v>2286</v>
      </c>
      <c r="F4956" s="4"/>
      <c r="G4956" s="5">
        <v>38777</v>
      </c>
      <c r="H4956" s="27">
        <v>70.946695205921003</v>
      </c>
      <c r="I4956" s="14">
        <v>44.812646671995999</v>
      </c>
      <c r="J4956" s="14">
        <v>54.712845243314</v>
      </c>
      <c r="K4956" s="14">
        <v>5.5471026639499996</v>
      </c>
      <c r="L4956" s="14">
        <v>6.1118704386619997</v>
      </c>
      <c r="M4956" s="14">
        <v>79.634835082652003</v>
      </c>
      <c r="N4956" s="14">
        <v>2.5092193826239999</v>
      </c>
      <c r="O4956" s="14">
        <v>8.1801067643189995</v>
      </c>
      <c r="P4956" s="14">
        <v>0.110890476313</v>
      </c>
      <c r="Q4956" s="14">
        <v>4.0255821750010004</v>
      </c>
      <c r="R4956" s="14">
        <v>1.2894241432000001E-2</v>
      </c>
      <c r="S4956" s="23">
        <v>3.8682724294999998E-2</v>
      </c>
    </row>
    <row r="4957" spans="4:19" x14ac:dyDescent="0.3">
      <c r="D4957" s="93"/>
      <c r="E4957" s="3" t="s">
        <v>2287</v>
      </c>
      <c r="F4957" s="4"/>
      <c r="G4957" s="5">
        <v>220</v>
      </c>
      <c r="H4957" s="27">
        <v>58.181818181818002</v>
      </c>
      <c r="I4957" s="14">
        <v>47.727272727272997</v>
      </c>
      <c r="J4957" s="14">
        <v>51.818181818181998</v>
      </c>
      <c r="K4957" s="14">
        <v>11.363636363635999</v>
      </c>
      <c r="L4957" s="14">
        <v>4.5454545454549997</v>
      </c>
      <c r="M4957" s="14">
        <v>76.818181818181998</v>
      </c>
      <c r="N4957" s="14">
        <v>6.8181818181820004</v>
      </c>
      <c r="O4957" s="14">
        <v>9.5454545454549997</v>
      </c>
      <c r="P4957" s="14">
        <v>0.45454545454500001</v>
      </c>
      <c r="Q4957" s="14">
        <v>7.7272727272730002</v>
      </c>
      <c r="R4957" s="16">
        <v>0</v>
      </c>
      <c r="S4957" s="24">
        <v>0</v>
      </c>
    </row>
    <row r="4958" spans="4:19" x14ac:dyDescent="0.3">
      <c r="D4958" s="92" t="s">
        <v>2288</v>
      </c>
      <c r="E4958" s="46" t="s">
        <v>2289</v>
      </c>
      <c r="F4958" s="47"/>
      <c r="G4958" s="29">
        <v>17541</v>
      </c>
      <c r="H4958" s="55">
        <v>87.104498033178999</v>
      </c>
      <c r="I4958" s="22">
        <v>38.555384527678001</v>
      </c>
      <c r="J4958" s="22">
        <v>56.370788438515</v>
      </c>
      <c r="K4958" s="22">
        <v>1.487942534633</v>
      </c>
      <c r="L4958" s="22">
        <v>6.9266290405340003</v>
      </c>
      <c r="M4958" s="22">
        <v>75.537312581950999</v>
      </c>
      <c r="N4958" s="22">
        <v>0.838036599966</v>
      </c>
      <c r="O4958" s="22">
        <v>5.832050624252</v>
      </c>
      <c r="P4958" s="22">
        <v>0.119719514281</v>
      </c>
      <c r="Q4958" s="22">
        <v>1.47654067613</v>
      </c>
      <c r="R4958" s="22">
        <v>5.7009292509999998E-3</v>
      </c>
      <c r="S4958" s="56">
        <v>1.1401858503E-2</v>
      </c>
    </row>
    <row r="4959" spans="4:19" ht="25" x14ac:dyDescent="0.3">
      <c r="D4959" s="93"/>
      <c r="E4959" s="3" t="s">
        <v>2290</v>
      </c>
      <c r="F4959" s="4"/>
      <c r="G4959" s="5">
        <v>9127</v>
      </c>
      <c r="H4959" s="27">
        <v>84.693765749972997</v>
      </c>
      <c r="I4959" s="14">
        <v>47.529308644681002</v>
      </c>
      <c r="J4959" s="14">
        <v>52.930864468061998</v>
      </c>
      <c r="K4959" s="14">
        <v>5.7302509039110001</v>
      </c>
      <c r="L4959" s="14">
        <v>4.1853840254190002</v>
      </c>
      <c r="M4959" s="14">
        <v>79.905774076914994</v>
      </c>
      <c r="N4959" s="14">
        <v>3.5718198750960002</v>
      </c>
      <c r="O4959" s="14">
        <v>8.5789416018410005</v>
      </c>
      <c r="P4959" s="14">
        <v>0.12052152952799999</v>
      </c>
      <c r="Q4959" s="14">
        <v>3.8238194368360001</v>
      </c>
      <c r="R4959" s="14">
        <v>1.0956502684000001E-2</v>
      </c>
      <c r="S4959" s="23">
        <v>1.0956502684000001E-2</v>
      </c>
    </row>
    <row r="4960" spans="4:19" ht="25" x14ac:dyDescent="0.3">
      <c r="D4960" s="93"/>
      <c r="E4960" s="3" t="s">
        <v>2291</v>
      </c>
      <c r="F4960" s="4"/>
      <c r="G4960" s="5">
        <v>3064</v>
      </c>
      <c r="H4960" s="27">
        <v>79.928198433419993</v>
      </c>
      <c r="I4960" s="14">
        <v>43.831592689295</v>
      </c>
      <c r="J4960" s="14">
        <v>47.519582245431003</v>
      </c>
      <c r="K4960" s="14">
        <v>6.6579634464749997</v>
      </c>
      <c r="L4960" s="14">
        <v>4.4060052219320003</v>
      </c>
      <c r="M4960" s="14">
        <v>79.014360313316004</v>
      </c>
      <c r="N4960" s="14">
        <v>4.0143603133159997</v>
      </c>
      <c r="O4960" s="14">
        <v>7.8655352480419998</v>
      </c>
      <c r="P4960" s="14">
        <v>6.5274151436000002E-2</v>
      </c>
      <c r="Q4960" s="14">
        <v>3.5574412532639998</v>
      </c>
      <c r="R4960" s="16">
        <v>0</v>
      </c>
      <c r="S4960" s="24">
        <v>0</v>
      </c>
    </row>
    <row r="4961" spans="4:19" x14ac:dyDescent="0.3">
      <c r="D4961" s="93"/>
      <c r="E4961" s="3" t="s">
        <v>2292</v>
      </c>
      <c r="F4961" s="4"/>
      <c r="G4961" s="5">
        <v>2255</v>
      </c>
      <c r="H4961" s="27">
        <v>90.066518847007004</v>
      </c>
      <c r="I4961" s="14">
        <v>43.458980044345999</v>
      </c>
      <c r="J4961" s="14">
        <v>50.820399113081997</v>
      </c>
      <c r="K4961" s="14">
        <v>5.2328159645229997</v>
      </c>
      <c r="L4961" s="14">
        <v>6.8292682926830004</v>
      </c>
      <c r="M4961" s="14">
        <v>75.432372505543</v>
      </c>
      <c r="N4961" s="14">
        <v>2.128603104213</v>
      </c>
      <c r="O4961" s="14">
        <v>5.9866962305989997</v>
      </c>
      <c r="P4961" s="14">
        <v>0.177383592018</v>
      </c>
      <c r="Q4961" s="14">
        <v>2.9711751662969998</v>
      </c>
      <c r="R4961" s="14">
        <v>4.4345898004000003E-2</v>
      </c>
      <c r="S4961" s="24">
        <v>0</v>
      </c>
    </row>
    <row r="4962" spans="4:19" x14ac:dyDescent="0.3">
      <c r="D4962" s="93"/>
      <c r="E4962" s="3" t="s">
        <v>2293</v>
      </c>
      <c r="F4962" s="4"/>
      <c r="G4962" s="5">
        <v>4307</v>
      </c>
      <c r="H4962" s="27">
        <v>60.924077083816996</v>
      </c>
      <c r="I4962" s="14">
        <v>50.011609008591002</v>
      </c>
      <c r="J4962" s="14">
        <v>52.890643139075998</v>
      </c>
      <c r="K4962" s="14">
        <v>9.0782447179010006</v>
      </c>
      <c r="L4962" s="14">
        <v>5.6419781750639997</v>
      </c>
      <c r="M4962" s="14">
        <v>80.891571859763005</v>
      </c>
      <c r="N4962" s="14">
        <v>4.8525655908990002</v>
      </c>
      <c r="O4962" s="14">
        <v>9.1943348038079993</v>
      </c>
      <c r="P4962" s="14">
        <v>0.18574413745099999</v>
      </c>
      <c r="Q4962" s="14">
        <v>4.8525655908990002</v>
      </c>
      <c r="R4962" s="14">
        <v>2.3218017181E-2</v>
      </c>
      <c r="S4962" s="23">
        <v>4.6436034362999999E-2</v>
      </c>
    </row>
    <row r="4963" spans="4:19" x14ac:dyDescent="0.3">
      <c r="D4963" s="93"/>
      <c r="E4963" s="3" t="s">
        <v>2294</v>
      </c>
      <c r="F4963" s="4"/>
      <c r="G4963" s="5">
        <v>1248</v>
      </c>
      <c r="H4963" s="27">
        <v>27.483974358973999</v>
      </c>
      <c r="I4963" s="14">
        <v>50.160256410255997</v>
      </c>
      <c r="J4963" s="14">
        <v>50.641025641025998</v>
      </c>
      <c r="K4963" s="14">
        <v>9.5352564102560002</v>
      </c>
      <c r="L4963" s="14">
        <v>6.3301282051280001</v>
      </c>
      <c r="M4963" s="14">
        <v>88.461538461537998</v>
      </c>
      <c r="N4963" s="14">
        <v>5.208333333333</v>
      </c>
      <c r="O4963" s="14">
        <v>10.897435897436001</v>
      </c>
      <c r="P4963" s="14">
        <v>8.0128205127999994E-2</v>
      </c>
      <c r="Q4963" s="14">
        <v>7.4519230769230003</v>
      </c>
      <c r="R4963" s="14">
        <v>8.0128205127999994E-2</v>
      </c>
      <c r="S4963" s="24">
        <v>0</v>
      </c>
    </row>
    <row r="4964" spans="4:19" x14ac:dyDescent="0.3">
      <c r="D4964" s="93"/>
      <c r="E4964" s="3" t="s">
        <v>2295</v>
      </c>
      <c r="F4964" s="4"/>
      <c r="G4964" s="5">
        <v>2294</v>
      </c>
      <c r="H4964" s="27">
        <v>90.802092414995997</v>
      </c>
      <c r="I4964" s="14">
        <v>53.574542284220001</v>
      </c>
      <c r="J4964" s="14">
        <v>46.904969485614998</v>
      </c>
      <c r="K4964" s="14">
        <v>5.9721011333909999</v>
      </c>
      <c r="L4964" s="14">
        <v>4.0540540540540002</v>
      </c>
      <c r="M4964" s="14">
        <v>69.659982563208004</v>
      </c>
      <c r="N4964" s="14">
        <v>2.1795989537930001</v>
      </c>
      <c r="O4964" s="14">
        <v>2.2667829119439999</v>
      </c>
      <c r="P4964" s="14">
        <v>8.7183958152000002E-2</v>
      </c>
      <c r="Q4964" s="14">
        <v>1.482127288579</v>
      </c>
      <c r="R4964" s="16">
        <v>0</v>
      </c>
      <c r="S4964" s="24">
        <v>0</v>
      </c>
    </row>
    <row r="4965" spans="4:19" ht="37.5" x14ac:dyDescent="0.3">
      <c r="D4965" s="93"/>
      <c r="E4965" s="3" t="s">
        <v>2296</v>
      </c>
      <c r="F4965" s="4"/>
      <c r="G4965" s="5">
        <v>1983</v>
      </c>
      <c r="H4965" s="27">
        <v>19.364599092283999</v>
      </c>
      <c r="I4965" s="14">
        <v>43.923348461925997</v>
      </c>
      <c r="J4965" s="14">
        <v>46.293494704992</v>
      </c>
      <c r="K4965" s="14">
        <v>9.0771558245080008</v>
      </c>
      <c r="L4965" s="14">
        <v>3.3282904689859998</v>
      </c>
      <c r="M4965" s="14">
        <v>87.140695915280006</v>
      </c>
      <c r="N4965" s="14">
        <v>4.3368633383760002</v>
      </c>
      <c r="O4965" s="14">
        <v>10.943015632879</v>
      </c>
      <c r="P4965" s="16">
        <v>0</v>
      </c>
      <c r="Q4965" s="14">
        <v>8.6232980332829996</v>
      </c>
      <c r="R4965" s="16">
        <v>0</v>
      </c>
      <c r="S4965" s="23">
        <v>0.10085728693899999</v>
      </c>
    </row>
    <row r="4966" spans="4:19" ht="37.5" x14ac:dyDescent="0.3">
      <c r="D4966" s="93"/>
      <c r="E4966" s="3" t="s">
        <v>2297</v>
      </c>
      <c r="F4966" s="4"/>
      <c r="G4966" s="5">
        <v>8427</v>
      </c>
      <c r="H4966" s="27">
        <v>11.130888809778</v>
      </c>
      <c r="I4966" s="14">
        <v>44.155690043905999</v>
      </c>
      <c r="J4966" s="14">
        <v>51.655393378425998</v>
      </c>
      <c r="K4966" s="14">
        <v>8.686365254539</v>
      </c>
      <c r="L4966" s="14">
        <v>4.7703809184760004</v>
      </c>
      <c r="M4966" s="14">
        <v>89.391242435029994</v>
      </c>
      <c r="N4966" s="14">
        <v>3.8803844784620001</v>
      </c>
      <c r="O4966" s="14">
        <v>13.314346742613001</v>
      </c>
      <c r="P4966" s="14">
        <v>0.29666548000499998</v>
      </c>
      <c r="Q4966" s="14">
        <v>7.737035718524</v>
      </c>
      <c r="R4966" s="16">
        <v>0</v>
      </c>
      <c r="S4966" s="23">
        <v>1.1866619199999999E-2</v>
      </c>
    </row>
    <row r="4967" spans="4:19" x14ac:dyDescent="0.3">
      <c r="D4967" s="93"/>
      <c r="E4967" s="3" t="s">
        <v>2287</v>
      </c>
      <c r="F4967" s="4"/>
      <c r="G4967" s="5">
        <v>3527</v>
      </c>
      <c r="H4967" s="27">
        <v>43.379642755882998</v>
      </c>
      <c r="I4967" s="14">
        <v>43.634817125034999</v>
      </c>
      <c r="J4967" s="14">
        <v>47.717607031471999</v>
      </c>
      <c r="K4967" s="14">
        <v>9.6966260277859995</v>
      </c>
      <c r="L4967" s="14">
        <v>4.2245534448540001</v>
      </c>
      <c r="M4967" s="14">
        <v>81.003685851998995</v>
      </c>
      <c r="N4967" s="14">
        <v>6.2375956903879999</v>
      </c>
      <c r="O4967" s="14">
        <v>10.490501842925999</v>
      </c>
      <c r="P4967" s="14">
        <v>0.22682166146900001</v>
      </c>
      <c r="Q4967" s="14">
        <v>8.6475758434929997</v>
      </c>
      <c r="R4967" s="14">
        <v>2.8352707684E-2</v>
      </c>
      <c r="S4967" s="23">
        <v>0.22682166146900001</v>
      </c>
    </row>
    <row r="4968" spans="4:19" x14ac:dyDescent="0.3">
      <c r="D4968" s="92" t="s">
        <v>2298</v>
      </c>
      <c r="E4968" s="46" t="s">
        <v>833</v>
      </c>
      <c r="F4968" s="47"/>
      <c r="G4968" s="29">
        <v>32291</v>
      </c>
      <c r="H4968" s="55">
        <v>70.471648446936001</v>
      </c>
      <c r="I4968" s="22">
        <v>45.808429593385</v>
      </c>
      <c r="J4968" s="22">
        <v>54.600353039547002</v>
      </c>
      <c r="K4968" s="22">
        <v>4.6855160880740003</v>
      </c>
      <c r="L4968" s="22">
        <v>6.2649035334920002</v>
      </c>
      <c r="M4968" s="22">
        <v>79.074664767273006</v>
      </c>
      <c r="N4968" s="22">
        <v>2.3474033012289999</v>
      </c>
      <c r="O4968" s="22">
        <v>8.0858443529160002</v>
      </c>
      <c r="P4968" s="22">
        <v>9.2905143847999999E-2</v>
      </c>
      <c r="Q4968" s="22">
        <v>3.6821405345140001</v>
      </c>
      <c r="R4968" s="22">
        <v>1.5484190641E-2</v>
      </c>
      <c r="S4968" s="56">
        <v>6.8130438821999997E-2</v>
      </c>
    </row>
    <row r="4969" spans="4:19" x14ac:dyDescent="0.3">
      <c r="D4969" s="93"/>
      <c r="E4969" s="3" t="s">
        <v>834</v>
      </c>
      <c r="F4969" s="4"/>
      <c r="G4969" s="5">
        <v>18789</v>
      </c>
      <c r="H4969" s="27">
        <v>59.800947362819002</v>
      </c>
      <c r="I4969" s="14">
        <v>41.263505242428998</v>
      </c>
      <c r="J4969" s="14">
        <v>50.220873915589003</v>
      </c>
      <c r="K4969" s="14">
        <v>6.7007291500350004</v>
      </c>
      <c r="L4969" s="14">
        <v>4.2844217361219998</v>
      </c>
      <c r="M4969" s="14">
        <v>81.217733780402995</v>
      </c>
      <c r="N4969" s="14">
        <v>3.7734844856029999</v>
      </c>
      <c r="O4969" s="14">
        <v>8.8509234126349998</v>
      </c>
      <c r="P4969" s="14">
        <v>0.25014636223300002</v>
      </c>
      <c r="Q4969" s="14">
        <v>4.7474586194050001</v>
      </c>
      <c r="R4969" s="14">
        <v>1.0644526051999999E-2</v>
      </c>
      <c r="S4969" s="23">
        <v>4.2578104210000002E-2</v>
      </c>
    </row>
    <row r="4970" spans="4:19" x14ac:dyDescent="0.3">
      <c r="D4970" s="93"/>
      <c r="E4970" s="3" t="s">
        <v>835</v>
      </c>
      <c r="F4970" s="4"/>
      <c r="G4970" s="5">
        <v>1594</v>
      </c>
      <c r="H4970" s="27">
        <v>48.117942283563004</v>
      </c>
      <c r="I4970" s="14">
        <v>37.013801756587</v>
      </c>
      <c r="J4970" s="14">
        <v>44.291091593475997</v>
      </c>
      <c r="K4970" s="14">
        <v>10.037641154329</v>
      </c>
      <c r="L4970" s="14">
        <v>3.3877038895860001</v>
      </c>
      <c r="M4970" s="14">
        <v>80.489335006274004</v>
      </c>
      <c r="N4970" s="14">
        <v>5.959849435383</v>
      </c>
      <c r="O4970" s="14">
        <v>8.155583437892</v>
      </c>
      <c r="P4970" s="14">
        <v>0.12547051442900001</v>
      </c>
      <c r="Q4970" s="14">
        <v>5.3952321204520004</v>
      </c>
      <c r="R4970" s="16">
        <v>0</v>
      </c>
      <c r="S4970" s="23">
        <v>0.12547051442900001</v>
      </c>
    </row>
    <row r="4971" spans="4:19" x14ac:dyDescent="0.3">
      <c r="D4971" s="93"/>
      <c r="E4971" s="3" t="s">
        <v>2287</v>
      </c>
      <c r="F4971" s="4"/>
      <c r="G4971" s="5">
        <v>1492</v>
      </c>
      <c r="H4971" s="27">
        <v>52.345844504021002</v>
      </c>
      <c r="I4971" s="14">
        <v>38.538873994638003</v>
      </c>
      <c r="J4971" s="14">
        <v>44.504021447721001</v>
      </c>
      <c r="K4971" s="14">
        <v>7.0375335120639999</v>
      </c>
      <c r="L4971" s="14">
        <v>2.9490616621979999</v>
      </c>
      <c r="M4971" s="14">
        <v>79.758713136729</v>
      </c>
      <c r="N4971" s="14">
        <v>3.2171581769439999</v>
      </c>
      <c r="O4971" s="14">
        <v>7.5737265415549997</v>
      </c>
      <c r="P4971" s="14">
        <v>0.26809651474500001</v>
      </c>
      <c r="Q4971" s="14">
        <v>7.7747989276140004</v>
      </c>
      <c r="R4971" s="16">
        <v>0</v>
      </c>
      <c r="S4971" s="23">
        <v>0.134048257373</v>
      </c>
    </row>
    <row r="4972" spans="4:19" x14ac:dyDescent="0.3">
      <c r="D4972" s="92" t="s">
        <v>2299</v>
      </c>
      <c r="E4972" s="46" t="s">
        <v>2300</v>
      </c>
      <c r="F4972" s="47"/>
      <c r="G4972" s="29">
        <v>6496</v>
      </c>
      <c r="H4972" s="55">
        <v>65.701970443350007</v>
      </c>
      <c r="I4972" s="22">
        <v>49.060960591132996</v>
      </c>
      <c r="J4972" s="22">
        <v>63.516009852217003</v>
      </c>
      <c r="K4972" s="22">
        <v>6.5732758620689999</v>
      </c>
      <c r="L4972" s="22">
        <v>6.2038177339900002</v>
      </c>
      <c r="M4972" s="22">
        <v>81.696428571428996</v>
      </c>
      <c r="N4972" s="22">
        <v>2.1705665024630001</v>
      </c>
      <c r="O4972" s="22">
        <v>9.067118226601</v>
      </c>
      <c r="P4972" s="22">
        <v>0.12315270936</v>
      </c>
      <c r="Q4972" s="22">
        <v>4.0948275862069998</v>
      </c>
      <c r="R4972" s="69">
        <v>0</v>
      </c>
      <c r="S4972" s="56">
        <v>4.618226601E-2</v>
      </c>
    </row>
    <row r="4973" spans="4:19" x14ac:dyDescent="0.3">
      <c r="D4973" s="93"/>
      <c r="E4973" s="3" t="s">
        <v>2301</v>
      </c>
      <c r="F4973" s="4"/>
      <c r="G4973" s="5">
        <v>15883</v>
      </c>
      <c r="H4973" s="27">
        <v>69.036076308001995</v>
      </c>
      <c r="I4973" s="14">
        <v>46.968456840647001</v>
      </c>
      <c r="J4973" s="14">
        <v>58.326512623559999</v>
      </c>
      <c r="K4973" s="14">
        <v>5.2005288673420003</v>
      </c>
      <c r="L4973" s="14">
        <v>6.3275199899260004</v>
      </c>
      <c r="M4973" s="14">
        <v>81.281873701441995</v>
      </c>
      <c r="N4973" s="14">
        <v>2.3861990807779998</v>
      </c>
      <c r="O4973" s="14">
        <v>8.153371529308</v>
      </c>
      <c r="P4973" s="14">
        <v>0.119624756028</v>
      </c>
      <c r="Q4973" s="14">
        <v>3.6831832777179998</v>
      </c>
      <c r="R4973" s="14">
        <v>6.2960397909999997E-3</v>
      </c>
      <c r="S4973" s="23">
        <v>6.2960397909999997E-3</v>
      </c>
    </row>
    <row r="4974" spans="4:19" x14ac:dyDescent="0.3">
      <c r="D4974" s="93"/>
      <c r="E4974" s="3" t="s">
        <v>2302</v>
      </c>
      <c r="F4974" s="4"/>
      <c r="G4974" s="5">
        <v>23695</v>
      </c>
      <c r="H4974" s="27">
        <v>63.806710276430003</v>
      </c>
      <c r="I4974" s="14">
        <v>41.966659632834002</v>
      </c>
      <c r="J4974" s="14">
        <v>49.609622283181999</v>
      </c>
      <c r="K4974" s="14">
        <v>5.6974045157209998</v>
      </c>
      <c r="L4974" s="14">
        <v>4.8322430892590003</v>
      </c>
      <c r="M4974" s="14">
        <v>79.539987339101003</v>
      </c>
      <c r="N4974" s="14">
        <v>3.266511922346</v>
      </c>
      <c r="O4974" s="14">
        <v>8.0776535133989995</v>
      </c>
      <c r="P4974" s="14">
        <v>0.16459168600999999</v>
      </c>
      <c r="Q4974" s="14">
        <v>4.2329605401980004</v>
      </c>
      <c r="R4974" s="14">
        <v>1.2660898924E-2</v>
      </c>
      <c r="S4974" s="23">
        <v>5.9084194978E-2</v>
      </c>
    </row>
    <row r="4975" spans="4:19" x14ac:dyDescent="0.3">
      <c r="D4975" s="93"/>
      <c r="E4975" s="3" t="s">
        <v>2303</v>
      </c>
      <c r="F4975" s="4"/>
      <c r="G4975" s="5">
        <v>6326</v>
      </c>
      <c r="H4975" s="27">
        <v>64.954157445462997</v>
      </c>
      <c r="I4975" s="14">
        <v>40.025292443882002</v>
      </c>
      <c r="J4975" s="14">
        <v>42.364843503003002</v>
      </c>
      <c r="K4975" s="14">
        <v>5.1691432184629997</v>
      </c>
      <c r="L4975" s="14">
        <v>4.8371798925069998</v>
      </c>
      <c r="M4975" s="14">
        <v>77.521340499526005</v>
      </c>
      <c r="N4975" s="14">
        <v>3.936136579197</v>
      </c>
      <c r="O4975" s="14">
        <v>8.9313942459690008</v>
      </c>
      <c r="P4975" s="14">
        <v>0.17388555169100001</v>
      </c>
      <c r="Q4975" s="14">
        <v>5.1375276636100002</v>
      </c>
      <c r="R4975" s="16">
        <v>0</v>
      </c>
      <c r="S4975" s="23">
        <v>0.110654441985</v>
      </c>
    </row>
    <row r="4976" spans="4:19" x14ac:dyDescent="0.3">
      <c r="D4976" s="93"/>
      <c r="E4976" s="3" t="s">
        <v>2304</v>
      </c>
      <c r="F4976" s="4"/>
      <c r="G4976" s="5">
        <v>1523</v>
      </c>
      <c r="H4976" s="27">
        <v>62.705187130662999</v>
      </c>
      <c r="I4976" s="14">
        <v>31.779382797111001</v>
      </c>
      <c r="J4976" s="14">
        <v>33.289560078792</v>
      </c>
      <c r="K4976" s="14">
        <v>5.5810899540380001</v>
      </c>
      <c r="L4976" s="14">
        <v>3.8739330269210002</v>
      </c>
      <c r="M4976" s="14">
        <v>71.897570584373</v>
      </c>
      <c r="N4976" s="14">
        <v>3.9395929087330002</v>
      </c>
      <c r="O4976" s="14">
        <v>8.4044648719630004</v>
      </c>
      <c r="P4976" s="14">
        <v>0.39395929087300002</v>
      </c>
      <c r="Q4976" s="14">
        <v>5.2527905449769996</v>
      </c>
      <c r="R4976" s="14">
        <v>0.131319763624</v>
      </c>
      <c r="S4976" s="23">
        <v>0.32829940906100002</v>
      </c>
    </row>
    <row r="4977" spans="4:19" x14ac:dyDescent="0.3">
      <c r="D4977" s="93"/>
      <c r="E4977" s="3" t="s">
        <v>22</v>
      </c>
      <c r="F4977" s="4"/>
      <c r="G4977" s="5">
        <v>142</v>
      </c>
      <c r="H4977" s="27">
        <v>55.633802816901003</v>
      </c>
      <c r="I4977" s="14">
        <v>35.211267605633999</v>
      </c>
      <c r="J4977" s="14">
        <v>38.028169014085002</v>
      </c>
      <c r="K4977" s="14">
        <v>4.9295774647890003</v>
      </c>
      <c r="L4977" s="14">
        <v>2.112676056338</v>
      </c>
      <c r="M4977" s="14">
        <v>78.169014084506998</v>
      </c>
      <c r="N4977" s="14">
        <v>2.8169014084509998</v>
      </c>
      <c r="O4977" s="14">
        <v>9.1549295774649995</v>
      </c>
      <c r="P4977" s="16">
        <v>0</v>
      </c>
      <c r="Q4977" s="14">
        <v>7.746478873239</v>
      </c>
      <c r="R4977" s="14">
        <v>0.70422535211299997</v>
      </c>
      <c r="S4977" s="24">
        <v>0</v>
      </c>
    </row>
    <row r="4978" spans="4:19" x14ac:dyDescent="0.3">
      <c r="D4978" s="92" t="s">
        <v>2305</v>
      </c>
      <c r="E4978" s="46" t="s">
        <v>2306</v>
      </c>
      <c r="F4978" s="47"/>
      <c r="G4978" s="29">
        <v>10281</v>
      </c>
      <c r="H4978" s="55">
        <v>68.612002723469999</v>
      </c>
      <c r="I4978" s="22">
        <v>52.981227507051997</v>
      </c>
      <c r="J4978" s="22">
        <v>57.912654411049999</v>
      </c>
      <c r="K4978" s="22">
        <v>9.9795739714039993</v>
      </c>
      <c r="L4978" s="22">
        <v>4.7855266997369998</v>
      </c>
      <c r="M4978" s="22">
        <v>81.645754304055998</v>
      </c>
      <c r="N4978" s="22">
        <v>5.563661122459</v>
      </c>
      <c r="O4978" s="22">
        <v>10.874428557532999</v>
      </c>
      <c r="P4978" s="22">
        <v>0.116720163408</v>
      </c>
      <c r="Q4978" s="22">
        <v>5.5831144830269999</v>
      </c>
      <c r="R4978" s="69">
        <v>0</v>
      </c>
      <c r="S4978" s="56">
        <v>7.7813442272000002E-2</v>
      </c>
    </row>
    <row r="4979" spans="4:19" ht="25" x14ac:dyDescent="0.3">
      <c r="D4979" s="93"/>
      <c r="E4979" s="3" t="s">
        <v>2307</v>
      </c>
      <c r="F4979" s="4"/>
      <c r="G4979" s="5">
        <v>9547</v>
      </c>
      <c r="H4979" s="27">
        <v>65.350371844559007</v>
      </c>
      <c r="I4979" s="14">
        <v>48.318843615795998</v>
      </c>
      <c r="J4979" s="14">
        <v>55.07489263643</v>
      </c>
      <c r="K4979" s="14">
        <v>7.4264166753950001</v>
      </c>
      <c r="L4979" s="14">
        <v>5.142976851367</v>
      </c>
      <c r="M4979" s="14">
        <v>81.481093537237001</v>
      </c>
      <c r="N4979" s="14">
        <v>4.1374253692260003</v>
      </c>
      <c r="O4979" s="14">
        <v>10.296428197339001</v>
      </c>
      <c r="P4979" s="14">
        <v>8.3795956845000005E-2</v>
      </c>
      <c r="Q4979" s="14">
        <v>5.2162983136059999</v>
      </c>
      <c r="R4979" s="14">
        <v>2.0948989211E-2</v>
      </c>
      <c r="S4979" s="23">
        <v>9.4270451451000006E-2</v>
      </c>
    </row>
    <row r="4980" spans="4:19" ht="25" x14ac:dyDescent="0.3">
      <c r="D4980" s="93"/>
      <c r="E4980" s="3" t="s">
        <v>2308</v>
      </c>
      <c r="F4980" s="4"/>
      <c r="G4980" s="5">
        <v>12550</v>
      </c>
      <c r="H4980" s="27">
        <v>62.071713147410001</v>
      </c>
      <c r="I4980" s="14">
        <v>41.633466135458001</v>
      </c>
      <c r="J4980" s="14">
        <v>50.533864541832997</v>
      </c>
      <c r="K4980" s="14">
        <v>5.1713147410360003</v>
      </c>
      <c r="L4980" s="14">
        <v>4.860557768924</v>
      </c>
      <c r="M4980" s="14">
        <v>79.872509960158993</v>
      </c>
      <c r="N4980" s="14">
        <v>3.051792828685</v>
      </c>
      <c r="O4980" s="14">
        <v>8.4063745019919995</v>
      </c>
      <c r="P4980" s="14">
        <v>0.135458167331</v>
      </c>
      <c r="Q4980" s="14">
        <v>4.0876494023900003</v>
      </c>
      <c r="R4980" s="14">
        <v>7.9681274900000008E-3</v>
      </c>
      <c r="S4980" s="23">
        <v>5.5776892430000002E-2</v>
      </c>
    </row>
    <row r="4981" spans="4:19" x14ac:dyDescent="0.3">
      <c r="D4981" s="93"/>
      <c r="E4981" s="3" t="s">
        <v>2309</v>
      </c>
      <c r="F4981" s="4"/>
      <c r="G4981" s="5">
        <v>12673</v>
      </c>
      <c r="H4981" s="27">
        <v>63.552434309161001</v>
      </c>
      <c r="I4981" s="14">
        <v>41.331965596148997</v>
      </c>
      <c r="J4981" s="14">
        <v>51.613666850785002</v>
      </c>
      <c r="K4981" s="14">
        <v>3.582419316657</v>
      </c>
      <c r="L4981" s="14">
        <v>6.1942712854100002</v>
      </c>
      <c r="M4981" s="14">
        <v>79.862700228833006</v>
      </c>
      <c r="N4981" s="14">
        <v>1.5939398721689999</v>
      </c>
      <c r="O4981" s="14">
        <v>7.2358557563319996</v>
      </c>
      <c r="P4981" s="14">
        <v>0.165706620374</v>
      </c>
      <c r="Q4981" s="14">
        <v>3.5114021936399999</v>
      </c>
      <c r="R4981" s="14">
        <v>1.5781582892999999E-2</v>
      </c>
      <c r="S4981" s="23">
        <v>7.1017123017E-2</v>
      </c>
    </row>
    <row r="4982" spans="4:19" x14ac:dyDescent="0.3">
      <c r="D4982" s="93"/>
      <c r="E4982" s="3" t="s">
        <v>2310</v>
      </c>
      <c r="F4982" s="4"/>
      <c r="G4982" s="5">
        <v>8301</v>
      </c>
      <c r="H4982" s="27">
        <v>70.979400072280001</v>
      </c>
      <c r="I4982" s="14">
        <v>35.031923864595001</v>
      </c>
      <c r="J4982" s="14">
        <v>48.018311046862003</v>
      </c>
      <c r="K4982" s="14">
        <v>2.0840862546680001</v>
      </c>
      <c r="L4982" s="14">
        <v>6.071557643657</v>
      </c>
      <c r="M4982" s="14">
        <v>76.508854354896997</v>
      </c>
      <c r="N4982" s="14">
        <v>0.60233706782300001</v>
      </c>
      <c r="O4982" s="14">
        <v>4.7223226117339996</v>
      </c>
      <c r="P4982" s="14">
        <v>0.277075051199</v>
      </c>
      <c r="Q4982" s="14">
        <v>2.5418624262140002</v>
      </c>
      <c r="R4982" s="14">
        <v>2.4093482712999999E-2</v>
      </c>
      <c r="S4982" s="23">
        <v>1.2046741356E-2</v>
      </c>
    </row>
    <row r="4983" spans="4:19" x14ac:dyDescent="0.3">
      <c r="D4983" s="92" t="s">
        <v>2311</v>
      </c>
      <c r="E4983" s="46" t="s">
        <v>2306</v>
      </c>
      <c r="F4983" s="47"/>
      <c r="G4983" s="29">
        <v>6155</v>
      </c>
      <c r="H4983" s="55">
        <v>71.454102355808004</v>
      </c>
      <c r="I4983" s="22">
        <v>53.322502030869003</v>
      </c>
      <c r="J4983" s="22">
        <v>58.927701056052001</v>
      </c>
      <c r="K4983" s="22">
        <v>8.1072298943949992</v>
      </c>
      <c r="L4983" s="22">
        <v>5.9626320064989997</v>
      </c>
      <c r="M4983" s="22">
        <v>79.415109666936999</v>
      </c>
      <c r="N4983" s="22">
        <v>3.7043054427289999</v>
      </c>
      <c r="O4983" s="22">
        <v>8.8058489033310003</v>
      </c>
      <c r="P4983" s="22">
        <v>6.4987814785E-2</v>
      </c>
      <c r="Q4983" s="22">
        <v>4.8578391551579996</v>
      </c>
      <c r="R4983" s="22">
        <v>4.8740861088999998E-2</v>
      </c>
      <c r="S4983" s="56">
        <v>8.1234768481000003E-2</v>
      </c>
    </row>
    <row r="4984" spans="4:19" ht="25" x14ac:dyDescent="0.3">
      <c r="D4984" s="93"/>
      <c r="E4984" s="3" t="s">
        <v>2307</v>
      </c>
      <c r="F4984" s="4"/>
      <c r="G4984" s="5">
        <v>7654</v>
      </c>
      <c r="H4984" s="27">
        <v>71.910112359550993</v>
      </c>
      <c r="I4984" s="14">
        <v>46.851319571466</v>
      </c>
      <c r="J4984" s="14">
        <v>56.885288737914998</v>
      </c>
      <c r="K4984" s="14">
        <v>5.0169845832239996</v>
      </c>
      <c r="L4984" s="14">
        <v>6.9244839299710002</v>
      </c>
      <c r="M4984" s="14">
        <v>79.500914554481</v>
      </c>
      <c r="N4984" s="14">
        <v>2.5607525476870001</v>
      </c>
      <c r="O4984" s="14">
        <v>7.8912986673630003</v>
      </c>
      <c r="P4984" s="14">
        <v>0.13065064018799999</v>
      </c>
      <c r="Q4984" s="14">
        <v>4.0240397177949996</v>
      </c>
      <c r="R4984" s="14">
        <v>1.3065064019000001E-2</v>
      </c>
      <c r="S4984" s="23">
        <v>6.5325320093999995E-2</v>
      </c>
    </row>
    <row r="4985" spans="4:19" ht="25" x14ac:dyDescent="0.3">
      <c r="D4985" s="93"/>
      <c r="E4985" s="3" t="s">
        <v>2308</v>
      </c>
      <c r="F4985" s="4"/>
      <c r="G4985" s="5">
        <v>11084</v>
      </c>
      <c r="H4985" s="27">
        <v>66.275712739083005</v>
      </c>
      <c r="I4985" s="14">
        <v>41.690725369902999</v>
      </c>
      <c r="J4985" s="14">
        <v>51.19992782389</v>
      </c>
      <c r="K4985" s="14">
        <v>4.3937206784549998</v>
      </c>
      <c r="L4985" s="14">
        <v>5.9455070371709997</v>
      </c>
      <c r="M4985" s="14">
        <v>78.581739444243993</v>
      </c>
      <c r="N4985" s="14">
        <v>2.2103933597980001</v>
      </c>
      <c r="O4985" s="14">
        <v>7.8581739444240002</v>
      </c>
      <c r="P4985" s="14">
        <v>0.16239624684199999</v>
      </c>
      <c r="Q4985" s="14">
        <v>3.6539155539519999</v>
      </c>
      <c r="R4985" s="14">
        <v>9.0220137129999999E-3</v>
      </c>
      <c r="S4985" s="23">
        <v>8.1198123420999996E-2</v>
      </c>
    </row>
    <row r="4986" spans="4:19" x14ac:dyDescent="0.3">
      <c r="D4986" s="93"/>
      <c r="E4986" s="3" t="s">
        <v>2309</v>
      </c>
      <c r="F4986" s="4"/>
      <c r="G4986" s="5">
        <v>10961</v>
      </c>
      <c r="H4986" s="27">
        <v>60.395949274701003</v>
      </c>
      <c r="I4986" s="14">
        <v>39.293860049266002</v>
      </c>
      <c r="J4986" s="14">
        <v>48.243773378340997</v>
      </c>
      <c r="K4986" s="14">
        <v>3.4942067329620001</v>
      </c>
      <c r="L4986" s="14">
        <v>5.1728856856130001</v>
      </c>
      <c r="M4986" s="14">
        <v>78.377885229450001</v>
      </c>
      <c r="N4986" s="14">
        <v>2.4906486634429998</v>
      </c>
      <c r="O4986" s="14">
        <v>7.5723017972809998</v>
      </c>
      <c r="P4986" s="14">
        <v>0.191588358726</v>
      </c>
      <c r="Q4986" s="14">
        <v>3.5580695192039999</v>
      </c>
      <c r="R4986" s="16">
        <v>0</v>
      </c>
      <c r="S4986" s="23">
        <v>6.3862786241999994E-2</v>
      </c>
    </row>
    <row r="4987" spans="4:19" x14ac:dyDescent="0.3">
      <c r="D4987" s="93"/>
      <c r="E4987" s="3" t="s">
        <v>2310</v>
      </c>
      <c r="F4987" s="4"/>
      <c r="G4987" s="5">
        <v>2174</v>
      </c>
      <c r="H4987" s="27">
        <v>54.507819687213001</v>
      </c>
      <c r="I4987" s="14">
        <v>33.302667893284003</v>
      </c>
      <c r="J4987" s="14">
        <v>40.616375344985997</v>
      </c>
      <c r="K4987" s="14">
        <v>2.7598896044160002</v>
      </c>
      <c r="L4987" s="14">
        <v>3.725850965961</v>
      </c>
      <c r="M4987" s="14">
        <v>73.689052437902006</v>
      </c>
      <c r="N4987" s="14">
        <v>2.4839006439740001</v>
      </c>
      <c r="O4987" s="14">
        <v>7.3597056117759996</v>
      </c>
      <c r="P4987" s="14">
        <v>0.55197792088300002</v>
      </c>
      <c r="Q4987" s="14">
        <v>2.989880404784</v>
      </c>
      <c r="R4987" s="14">
        <v>4.5998160073999997E-2</v>
      </c>
      <c r="S4987" s="23">
        <v>4.5998160073999997E-2</v>
      </c>
    </row>
    <row r="4988" spans="4:19" x14ac:dyDescent="0.3">
      <c r="D4988" s="93"/>
      <c r="E4988" s="3" t="s">
        <v>2312</v>
      </c>
      <c r="F4988" s="4"/>
      <c r="G4988" s="5">
        <v>15746</v>
      </c>
      <c r="H4988" s="27">
        <v>65.438841610568005</v>
      </c>
      <c r="I4988" s="14">
        <v>44.843134764384999</v>
      </c>
      <c r="J4988" s="14">
        <v>53.766035818620999</v>
      </c>
      <c r="K4988" s="14">
        <v>7.6400355645879996</v>
      </c>
      <c r="L4988" s="14">
        <v>4.4773275752570001</v>
      </c>
      <c r="M4988" s="14">
        <v>83.176679791693005</v>
      </c>
      <c r="N4988" s="14">
        <v>3.7596849993650001</v>
      </c>
      <c r="O4988" s="14">
        <v>9.399212498412</v>
      </c>
      <c r="P4988" s="14">
        <v>0.107963927347</v>
      </c>
      <c r="Q4988" s="14">
        <v>5.0679537660360001</v>
      </c>
      <c r="R4988" s="14">
        <v>6.3508192559999996E-3</v>
      </c>
      <c r="S4988" s="23">
        <v>4.445573479E-2</v>
      </c>
    </row>
    <row r="4989" spans="4:19" x14ac:dyDescent="0.3">
      <c r="D4989" s="92" t="s">
        <v>2313</v>
      </c>
      <c r="E4989" s="46" t="s">
        <v>2314</v>
      </c>
      <c r="F4989" s="47"/>
      <c r="G4989" s="29">
        <v>17675</v>
      </c>
      <c r="H4989" s="55">
        <v>66.902404526167004</v>
      </c>
      <c r="I4989" s="22">
        <v>50.223479490806</v>
      </c>
      <c r="J4989" s="22">
        <v>58.687411598303001</v>
      </c>
      <c r="K4989" s="22">
        <v>7.3550212164069997</v>
      </c>
      <c r="L4989" s="22">
        <v>6.0480905233379998</v>
      </c>
      <c r="M4989" s="22">
        <v>80.260254596888004</v>
      </c>
      <c r="N4989" s="22">
        <v>3.8472418670440001</v>
      </c>
      <c r="O4989" s="22">
        <v>6.3026874115979998</v>
      </c>
      <c r="P4989" s="22">
        <v>0.10183875530399999</v>
      </c>
      <c r="Q4989" s="22">
        <v>3.903818953324</v>
      </c>
      <c r="R4989" s="69">
        <v>0</v>
      </c>
      <c r="S4989" s="56">
        <v>5.6577086280000001E-2</v>
      </c>
    </row>
    <row r="4990" spans="4:19" x14ac:dyDescent="0.3">
      <c r="D4990" s="93"/>
      <c r="E4990" s="3" t="s">
        <v>2315</v>
      </c>
      <c r="F4990" s="4"/>
      <c r="G4990" s="5">
        <v>15955</v>
      </c>
      <c r="H4990" s="27">
        <v>67.865872767157995</v>
      </c>
      <c r="I4990" s="14">
        <v>45.847696646819003</v>
      </c>
      <c r="J4990" s="14">
        <v>55.474772798495998</v>
      </c>
      <c r="K4990" s="14">
        <v>5.7035412096520002</v>
      </c>
      <c r="L4990" s="14">
        <v>5.9166405515509997</v>
      </c>
      <c r="M4990" s="14">
        <v>80.915073644626005</v>
      </c>
      <c r="N4990" s="14">
        <v>2.8768411156379998</v>
      </c>
      <c r="O4990" s="14">
        <v>7.9724224381070004</v>
      </c>
      <c r="P4990" s="14">
        <v>9.4014415544000002E-2</v>
      </c>
      <c r="Q4990" s="14">
        <v>3.948605452836</v>
      </c>
      <c r="R4990" s="16">
        <v>0</v>
      </c>
      <c r="S4990" s="23">
        <v>1.2535255406E-2</v>
      </c>
    </row>
    <row r="4991" spans="4:19" x14ac:dyDescent="0.3">
      <c r="D4991" s="93"/>
      <c r="E4991" s="3" t="s">
        <v>2316</v>
      </c>
      <c r="F4991" s="4"/>
      <c r="G4991" s="5">
        <v>15223</v>
      </c>
      <c r="H4991" s="27">
        <v>63.719372002889997</v>
      </c>
      <c r="I4991" s="14">
        <v>38.047690993891003</v>
      </c>
      <c r="J4991" s="14">
        <v>47.066938185639998</v>
      </c>
      <c r="K4991" s="14">
        <v>4.0399395651320003</v>
      </c>
      <c r="L4991" s="14">
        <v>4.6377192406230003</v>
      </c>
      <c r="M4991" s="14">
        <v>79.163108454313004</v>
      </c>
      <c r="N4991" s="14">
        <v>2.279445575774</v>
      </c>
      <c r="O4991" s="14">
        <v>8.5725546869870008</v>
      </c>
      <c r="P4991" s="14">
        <v>0.22991525980399999</v>
      </c>
      <c r="Q4991" s="14">
        <v>4.3355448991659999</v>
      </c>
      <c r="R4991" s="14">
        <v>3.2845037115000003E-2</v>
      </c>
      <c r="S4991" s="23">
        <v>9.8535111344999995E-2</v>
      </c>
    </row>
    <row r="4992" spans="4:19" x14ac:dyDescent="0.3">
      <c r="D4992" s="93"/>
      <c r="E4992" s="3" t="s">
        <v>2317</v>
      </c>
      <c r="F4992" s="4"/>
      <c r="G4992" s="5">
        <v>4270</v>
      </c>
      <c r="H4992" s="27">
        <v>61.451990632319003</v>
      </c>
      <c r="I4992" s="14">
        <v>33.723653395785</v>
      </c>
      <c r="J4992" s="14">
        <v>39.601873536299998</v>
      </c>
      <c r="K4992" s="14">
        <v>3.7470725995319998</v>
      </c>
      <c r="L4992" s="14">
        <v>3.9344262295079999</v>
      </c>
      <c r="M4992" s="14">
        <v>77.751756440281</v>
      </c>
      <c r="N4992" s="14">
        <v>2.201405152225</v>
      </c>
      <c r="O4992" s="14">
        <v>15.105386416862</v>
      </c>
      <c r="P4992" s="14">
        <v>0.257611241218</v>
      </c>
      <c r="Q4992" s="14">
        <v>5.0351288056210004</v>
      </c>
      <c r="R4992" s="14">
        <v>4.6838407493999999E-2</v>
      </c>
      <c r="S4992" s="23">
        <v>0.117096018735</v>
      </c>
    </row>
    <row r="4993" spans="2:19" x14ac:dyDescent="0.3">
      <c r="D4993" s="93"/>
      <c r="E4993" s="3" t="s">
        <v>2318</v>
      </c>
      <c r="F4993" s="4"/>
      <c r="G4993" s="5">
        <v>698</v>
      </c>
      <c r="H4993" s="27">
        <v>52.292263610314997</v>
      </c>
      <c r="I4993" s="14">
        <v>25.787965616046002</v>
      </c>
      <c r="J4993" s="14">
        <v>31.088825214900002</v>
      </c>
      <c r="K4993" s="14">
        <v>3.7249283667620001</v>
      </c>
      <c r="L4993" s="14">
        <v>3.7249283667620001</v>
      </c>
      <c r="M4993" s="14">
        <v>74.355300859598998</v>
      </c>
      <c r="N4993" s="14">
        <v>2.5787965616049999</v>
      </c>
      <c r="O4993" s="14">
        <v>19.770773638967999</v>
      </c>
      <c r="P4993" s="14">
        <v>0.57306590257900003</v>
      </c>
      <c r="Q4993" s="14">
        <v>7.5931232091689997</v>
      </c>
      <c r="R4993" s="16">
        <v>0</v>
      </c>
      <c r="S4993" s="23">
        <v>0.143266475645</v>
      </c>
    </row>
    <row r="4994" spans="2:19" x14ac:dyDescent="0.3">
      <c r="D4994" s="93"/>
      <c r="E4994" s="3" t="s">
        <v>22</v>
      </c>
      <c r="F4994" s="4"/>
      <c r="G4994" s="5">
        <v>312</v>
      </c>
      <c r="H4994" s="27">
        <v>54.166666666666998</v>
      </c>
      <c r="I4994" s="14">
        <v>29.807692307692001</v>
      </c>
      <c r="J4994" s="14">
        <v>38.461538461537998</v>
      </c>
      <c r="K4994" s="14">
        <v>5.7692307692310001</v>
      </c>
      <c r="L4994" s="14">
        <v>2.884615384615</v>
      </c>
      <c r="M4994" s="14">
        <v>78.205128205128005</v>
      </c>
      <c r="N4994" s="14">
        <v>2.564102564103</v>
      </c>
      <c r="O4994" s="14">
        <v>10.25641025641</v>
      </c>
      <c r="P4994" s="16">
        <v>0</v>
      </c>
      <c r="Q4994" s="14">
        <v>9.6153846153850004</v>
      </c>
      <c r="R4994" s="16">
        <v>0</v>
      </c>
      <c r="S4994" s="24">
        <v>0</v>
      </c>
    </row>
    <row r="4995" spans="2:19" x14ac:dyDescent="0.3">
      <c r="D4995" s="92" t="s">
        <v>2319</v>
      </c>
      <c r="E4995" s="46" t="s">
        <v>2320</v>
      </c>
      <c r="F4995" s="47"/>
      <c r="G4995" s="29">
        <v>12655</v>
      </c>
      <c r="H4995" s="55">
        <v>63.192414065587002</v>
      </c>
      <c r="I4995" s="22">
        <v>52.121691031212997</v>
      </c>
      <c r="J4995" s="22">
        <v>60.616357171079002</v>
      </c>
      <c r="K4995" s="22">
        <v>8.9529830106679995</v>
      </c>
      <c r="L4995" s="22">
        <v>6.0845515606480003</v>
      </c>
      <c r="M4995" s="22">
        <v>81.825365468193993</v>
      </c>
      <c r="N4995" s="22">
        <v>4.7254049782690002</v>
      </c>
      <c r="O4995" s="22">
        <v>8.3919399446859995</v>
      </c>
      <c r="P4995" s="22">
        <v>7.9020150137999998E-2</v>
      </c>
      <c r="Q4995" s="22">
        <v>4.1090478071909997</v>
      </c>
      <c r="R4995" s="69">
        <v>0</v>
      </c>
      <c r="S4995" s="56">
        <v>8.6922165152000005E-2</v>
      </c>
    </row>
    <row r="4996" spans="2:19" x14ac:dyDescent="0.3">
      <c r="D4996" s="93"/>
      <c r="E4996" s="3" t="s">
        <v>2321</v>
      </c>
      <c r="F4996" s="4"/>
      <c r="G4996" s="5">
        <v>27804</v>
      </c>
      <c r="H4996" s="27">
        <v>67.684505826500001</v>
      </c>
      <c r="I4996" s="14">
        <v>44.925190620054998</v>
      </c>
      <c r="J4996" s="14">
        <v>54.438210329448999</v>
      </c>
      <c r="K4996" s="14">
        <v>5.0784059847499998</v>
      </c>
      <c r="L4996" s="14">
        <v>5.6322831247299998</v>
      </c>
      <c r="M4996" s="14">
        <v>80.502805351747995</v>
      </c>
      <c r="N4996" s="14">
        <v>2.6938569989930001</v>
      </c>
      <c r="O4996" s="14">
        <v>8.2254351891810007</v>
      </c>
      <c r="P4996" s="14">
        <v>0.136670982592</v>
      </c>
      <c r="Q4996" s="14">
        <v>4.0138109624510001</v>
      </c>
      <c r="R4996" s="14">
        <v>7.1932096100000001E-3</v>
      </c>
      <c r="S4996" s="23">
        <v>3.2369443246000003E-2</v>
      </c>
    </row>
    <row r="4997" spans="2:19" x14ac:dyDescent="0.3">
      <c r="D4997" s="93"/>
      <c r="E4997" s="3" t="s">
        <v>2322</v>
      </c>
      <c r="F4997" s="4"/>
      <c r="G4997" s="5">
        <v>8084</v>
      </c>
      <c r="H4997" s="27">
        <v>64.609104403760995</v>
      </c>
      <c r="I4997" s="14">
        <v>35.811479465611001</v>
      </c>
      <c r="J4997" s="14">
        <v>43.381989114299998</v>
      </c>
      <c r="K4997" s="14">
        <v>3.574962889659</v>
      </c>
      <c r="L4997" s="14">
        <v>4.3047996041559999</v>
      </c>
      <c r="M4997" s="14">
        <v>77.375061850568997</v>
      </c>
      <c r="N4997" s="14">
        <v>1.731815932707</v>
      </c>
      <c r="O4997" s="14">
        <v>8.1766452251359993</v>
      </c>
      <c r="P4997" s="14">
        <v>0.18555170707599999</v>
      </c>
      <c r="Q4997" s="14">
        <v>4.4532409698170001</v>
      </c>
      <c r="R4997" s="14">
        <v>2.4740227609999998E-2</v>
      </c>
      <c r="S4997" s="23">
        <v>3.7110341414999998E-2</v>
      </c>
    </row>
    <row r="4998" spans="2:19" x14ac:dyDescent="0.3">
      <c r="D4998" s="93"/>
      <c r="E4998" s="3" t="s">
        <v>2323</v>
      </c>
      <c r="F4998" s="4"/>
      <c r="G4998" s="5">
        <v>3578</v>
      </c>
      <c r="H4998" s="27">
        <v>64.756847400783002</v>
      </c>
      <c r="I4998" s="14">
        <v>32.783678032419999</v>
      </c>
      <c r="J4998" s="14">
        <v>40.497484628283999</v>
      </c>
      <c r="K4998" s="14">
        <v>3.5215204024590001</v>
      </c>
      <c r="L4998" s="14">
        <v>4.6394633873669999</v>
      </c>
      <c r="M4998" s="14">
        <v>76.942425936277004</v>
      </c>
      <c r="N4998" s="14">
        <v>2.1799888205700002</v>
      </c>
      <c r="O4998" s="14">
        <v>8.4404695360539996</v>
      </c>
      <c r="P4998" s="14">
        <v>0.19564002235899999</v>
      </c>
      <c r="Q4998" s="14">
        <v>4.7792062604809997</v>
      </c>
      <c r="R4998" s="14">
        <v>2.7948574622999999E-2</v>
      </c>
      <c r="S4998" s="23">
        <v>0.13974287311299999</v>
      </c>
    </row>
    <row r="4999" spans="2:19" x14ac:dyDescent="0.3">
      <c r="D4999" s="93"/>
      <c r="E4999" s="3" t="s">
        <v>2324</v>
      </c>
      <c r="F4999" s="4"/>
      <c r="G4999" s="5">
        <v>1725</v>
      </c>
      <c r="H4999" s="27">
        <v>58.202898550725003</v>
      </c>
      <c r="I4999" s="14">
        <v>27.478260869564998</v>
      </c>
      <c r="J4999" s="14">
        <v>31.304347826087</v>
      </c>
      <c r="K4999" s="14">
        <v>2.8405797101450001</v>
      </c>
      <c r="L4999" s="14">
        <v>3.3043478260870001</v>
      </c>
      <c r="M4999" s="14">
        <v>74.260869565217007</v>
      </c>
      <c r="N4999" s="14">
        <v>1.7391304347829999</v>
      </c>
      <c r="O4999" s="14">
        <v>9.333333333333</v>
      </c>
      <c r="P4999" s="14">
        <v>0.69565217391300005</v>
      </c>
      <c r="Q4999" s="14">
        <v>5.2753623188410002</v>
      </c>
      <c r="R4999" s="14">
        <v>0.11594202898600001</v>
      </c>
      <c r="S4999" s="23">
        <v>0.17391304347799999</v>
      </c>
    </row>
    <row r="5000" spans="2:19" x14ac:dyDescent="0.3">
      <c r="D5000" s="94"/>
      <c r="E5000" s="52" t="s">
        <v>22</v>
      </c>
      <c r="F5000" s="48"/>
      <c r="G5000" s="49">
        <v>275</v>
      </c>
      <c r="H5000" s="70">
        <v>54.545454545455001</v>
      </c>
      <c r="I5000" s="45">
        <v>25.090909090909001</v>
      </c>
      <c r="J5000" s="45">
        <v>40.363636363635997</v>
      </c>
      <c r="K5000" s="45">
        <v>6.1818181818179996</v>
      </c>
      <c r="L5000" s="45">
        <v>5.0909090909090002</v>
      </c>
      <c r="M5000" s="45">
        <v>74.545454545455001</v>
      </c>
      <c r="N5000" s="45">
        <v>3.2727272727269998</v>
      </c>
      <c r="O5000" s="45">
        <v>12.363636363635999</v>
      </c>
      <c r="P5000" s="45">
        <v>0.36363636363599999</v>
      </c>
      <c r="Q5000" s="45">
        <v>6.9090909090909998</v>
      </c>
      <c r="R5000" s="42">
        <v>0</v>
      </c>
      <c r="S5000" s="74">
        <v>1.090909090909</v>
      </c>
    </row>
    <row r="5002" spans="2:19" x14ac:dyDescent="0.3">
      <c r="B5002" s="35" t="str">
        <f xml:space="preserve"> HYPERLINK("#'目次'!B80", "[74]")</f>
        <v>[74]</v>
      </c>
      <c r="C5002" s="25" t="s">
        <v>2330</v>
      </c>
    </row>
    <row r="5005" spans="2:19" x14ac:dyDescent="0.3">
      <c r="C5005" s="25" t="s">
        <v>2249</v>
      </c>
    </row>
    <row r="5006" spans="2:19" ht="100" x14ac:dyDescent="0.3">
      <c r="D5006" s="95"/>
      <c r="E5006" s="96"/>
      <c r="F5006" s="96"/>
      <c r="G5006" s="37" t="s">
        <v>16</v>
      </c>
      <c r="H5006" s="41" t="s">
        <v>2331</v>
      </c>
      <c r="I5006" s="18" t="s">
        <v>2332</v>
      </c>
      <c r="J5006" s="18" t="s">
        <v>2333</v>
      </c>
      <c r="K5006" s="18" t="s">
        <v>2334</v>
      </c>
      <c r="L5006" s="18" t="s">
        <v>2335</v>
      </c>
      <c r="M5006" s="18" t="s">
        <v>2336</v>
      </c>
      <c r="N5006" s="18" t="s">
        <v>836</v>
      </c>
      <c r="O5006" s="18" t="s">
        <v>22</v>
      </c>
      <c r="P5006" s="34" t="s">
        <v>23</v>
      </c>
    </row>
    <row r="5007" spans="2:19" x14ac:dyDescent="0.3">
      <c r="D5007" s="97"/>
      <c r="E5007" s="98"/>
      <c r="F5007" s="98"/>
      <c r="G5007" s="40"/>
      <c r="H5007" s="36"/>
      <c r="I5007" s="19"/>
      <c r="J5007" s="19"/>
      <c r="K5007" s="19"/>
      <c r="L5007" s="19"/>
      <c r="M5007" s="19"/>
      <c r="N5007" s="19"/>
      <c r="O5007" s="19"/>
      <c r="P5007" s="39"/>
    </row>
    <row r="5008" spans="2:19" x14ac:dyDescent="0.3">
      <c r="D5008" s="77"/>
      <c r="E5008" s="78" t="s">
        <v>16</v>
      </c>
      <c r="F5008" s="50"/>
      <c r="G5008" s="38">
        <v>55336</v>
      </c>
      <c r="H5008" s="26">
        <v>71.510409136909004</v>
      </c>
      <c r="I5008" s="26">
        <v>55.341911233193997</v>
      </c>
      <c r="J5008" s="26">
        <v>17.301575827671002</v>
      </c>
      <c r="K5008" s="26">
        <v>67.250975856585001</v>
      </c>
      <c r="L5008" s="26">
        <v>36.242229290155002</v>
      </c>
      <c r="M5008" s="26">
        <v>66.159462194593004</v>
      </c>
      <c r="N5008" s="26">
        <v>6.2581321382099997</v>
      </c>
      <c r="O5008" s="26">
        <v>0.13372849501199999</v>
      </c>
      <c r="P5008" s="60">
        <v>0.37949978314299998</v>
      </c>
    </row>
    <row r="5009" spans="4:16" x14ac:dyDescent="0.3">
      <c r="D5009" s="92" t="s">
        <v>2257</v>
      </c>
      <c r="E5009" s="46" t="s">
        <v>2086</v>
      </c>
      <c r="F5009" s="47"/>
      <c r="G5009" s="29">
        <v>4354</v>
      </c>
      <c r="H5009" s="55">
        <v>77.262287551677005</v>
      </c>
      <c r="I5009" s="22">
        <v>41.754708314193998</v>
      </c>
      <c r="J5009" s="22">
        <v>12.103812586128001</v>
      </c>
      <c r="K5009" s="22">
        <v>78.801102434542997</v>
      </c>
      <c r="L5009" s="22">
        <v>27.882406982085001</v>
      </c>
      <c r="M5009" s="22">
        <v>68.350941662839006</v>
      </c>
      <c r="N5009" s="22">
        <v>3.0776297657330001</v>
      </c>
      <c r="O5009" s="22">
        <v>0.13780431786899999</v>
      </c>
      <c r="P5009" s="56">
        <v>0.114836931557</v>
      </c>
    </row>
    <row r="5010" spans="4:16" x14ac:dyDescent="0.3">
      <c r="D5010" s="93"/>
      <c r="E5010" s="3" t="s">
        <v>2087</v>
      </c>
      <c r="F5010" s="4"/>
      <c r="G5010" s="5">
        <v>4046</v>
      </c>
      <c r="H5010" s="27">
        <v>75.679683638160995</v>
      </c>
      <c r="I5010" s="14">
        <v>43.821057834899001</v>
      </c>
      <c r="J5010" s="14">
        <v>12.506178942165</v>
      </c>
      <c r="K5010" s="14">
        <v>76.396440929313002</v>
      </c>
      <c r="L5010" s="14">
        <v>33.662876915471998</v>
      </c>
      <c r="M5010" s="14">
        <v>67.795353435492004</v>
      </c>
      <c r="N5010" s="14">
        <v>3.9792387543249998</v>
      </c>
      <c r="O5010" s="14">
        <v>0.123578843302</v>
      </c>
      <c r="P5010" s="23">
        <v>7.4147305981E-2</v>
      </c>
    </row>
    <row r="5011" spans="4:16" x14ac:dyDescent="0.3">
      <c r="D5011" s="93"/>
      <c r="E5011" s="3" t="s">
        <v>2088</v>
      </c>
      <c r="F5011" s="4"/>
      <c r="G5011" s="5">
        <v>6305</v>
      </c>
      <c r="H5011" s="27">
        <v>76.336241078509005</v>
      </c>
      <c r="I5011" s="14">
        <v>47.153053132434998</v>
      </c>
      <c r="J5011" s="14">
        <v>13.259318001585999</v>
      </c>
      <c r="K5011" s="14">
        <v>77.208564631244997</v>
      </c>
      <c r="L5011" s="14">
        <v>36.415543219667001</v>
      </c>
      <c r="M5011" s="14">
        <v>68.009516256938994</v>
      </c>
      <c r="N5011" s="14">
        <v>3.8382236320379999</v>
      </c>
      <c r="O5011" s="14">
        <v>4.7581284695000003E-2</v>
      </c>
      <c r="P5011" s="23">
        <v>0.15860428231599999</v>
      </c>
    </row>
    <row r="5012" spans="4:16" x14ac:dyDescent="0.3">
      <c r="D5012" s="93"/>
      <c r="E5012" s="3" t="s">
        <v>2089</v>
      </c>
      <c r="F5012" s="4"/>
      <c r="G5012" s="5">
        <v>4692</v>
      </c>
      <c r="H5012" s="27">
        <v>75.596760443308</v>
      </c>
      <c r="I5012" s="14">
        <v>46.099744245524001</v>
      </c>
      <c r="J5012" s="14">
        <v>11.892583120205</v>
      </c>
      <c r="K5012" s="14">
        <v>77.429667519182004</v>
      </c>
      <c r="L5012" s="14">
        <v>36.892583120205003</v>
      </c>
      <c r="M5012" s="14">
        <v>66.538789428814994</v>
      </c>
      <c r="N5012" s="14">
        <v>4.0281329923270004</v>
      </c>
      <c r="O5012" s="14">
        <v>4.2625745951000001E-2</v>
      </c>
      <c r="P5012" s="23">
        <v>6.3938618926000002E-2</v>
      </c>
    </row>
    <row r="5013" spans="4:16" x14ac:dyDescent="0.3">
      <c r="D5013" s="93"/>
      <c r="E5013" s="3" t="s">
        <v>2090</v>
      </c>
      <c r="F5013" s="4"/>
      <c r="G5013" s="5">
        <v>5539</v>
      </c>
      <c r="H5013" s="27">
        <v>73.749774327495999</v>
      </c>
      <c r="I5013" s="14">
        <v>50.207618703736998</v>
      </c>
      <c r="J5013" s="14">
        <v>14.56941686225</v>
      </c>
      <c r="K5013" s="14">
        <v>73.045676114822001</v>
      </c>
      <c r="L5013" s="14">
        <v>37.551904675933997</v>
      </c>
      <c r="M5013" s="14">
        <v>66.275500992958996</v>
      </c>
      <c r="N5013" s="14">
        <v>4.8023108864420001</v>
      </c>
      <c r="O5013" s="14">
        <v>0.126376602275</v>
      </c>
      <c r="P5013" s="23">
        <v>0.16248420292499999</v>
      </c>
    </row>
    <row r="5014" spans="4:16" x14ac:dyDescent="0.3">
      <c r="D5014" s="93"/>
      <c r="E5014" s="3" t="s">
        <v>2091</v>
      </c>
      <c r="F5014" s="4"/>
      <c r="G5014" s="5">
        <v>30104</v>
      </c>
      <c r="H5014" s="27">
        <v>68.283284613340001</v>
      </c>
      <c r="I5014" s="14">
        <v>63.031490831783003</v>
      </c>
      <c r="J5014" s="14">
        <v>20.927451501461999</v>
      </c>
      <c r="K5014" s="14">
        <v>59.889051288864998</v>
      </c>
      <c r="L5014" s="14">
        <v>37.480069093807998</v>
      </c>
      <c r="M5014" s="14">
        <v>65.360085038533001</v>
      </c>
      <c r="N5014" s="14">
        <v>8.0886260962000005</v>
      </c>
      <c r="O5014" s="14">
        <v>0.152803614138</v>
      </c>
      <c r="P5014" s="23">
        <v>0.41854903002900001</v>
      </c>
    </row>
    <row r="5015" spans="4:16" x14ac:dyDescent="0.3">
      <c r="D5015" s="92" t="s">
        <v>2258</v>
      </c>
      <c r="E5015" s="46" t="s">
        <v>2259</v>
      </c>
      <c r="F5015" s="47"/>
      <c r="G5015" s="29">
        <v>8680</v>
      </c>
      <c r="H5015" s="55">
        <v>82.338709677419004</v>
      </c>
      <c r="I5015" s="22">
        <v>23.168202764977</v>
      </c>
      <c r="J5015" s="22">
        <v>16.728110599078001</v>
      </c>
      <c r="K5015" s="22">
        <v>82.649769585252997</v>
      </c>
      <c r="L5015" s="22">
        <v>35.184331797234996</v>
      </c>
      <c r="M5015" s="22">
        <v>63.099078341014</v>
      </c>
      <c r="N5015" s="22">
        <v>4.3202764976959998</v>
      </c>
      <c r="O5015" s="22">
        <v>0.10368663594499999</v>
      </c>
      <c r="P5015" s="56">
        <v>0.172811059908</v>
      </c>
    </row>
    <row r="5016" spans="4:16" x14ac:dyDescent="0.3">
      <c r="D5016" s="93"/>
      <c r="E5016" s="3" t="s">
        <v>2260</v>
      </c>
      <c r="F5016" s="4"/>
      <c r="G5016" s="5">
        <v>22588</v>
      </c>
      <c r="H5016" s="27">
        <v>73.122897113511996</v>
      </c>
      <c r="I5016" s="14">
        <v>51.425535682663003</v>
      </c>
      <c r="J5016" s="14">
        <v>10.474588276961001</v>
      </c>
      <c r="K5016" s="14">
        <v>75.425004427128997</v>
      </c>
      <c r="L5016" s="14">
        <v>38.361076677881996</v>
      </c>
      <c r="M5016" s="14">
        <v>67.084292544714003</v>
      </c>
      <c r="N5016" s="14">
        <v>4.5466619443949998</v>
      </c>
      <c r="O5016" s="14">
        <v>0.101823977333</v>
      </c>
      <c r="P5016" s="23">
        <v>0.106251106782</v>
      </c>
    </row>
    <row r="5017" spans="4:16" x14ac:dyDescent="0.3">
      <c r="D5017" s="93"/>
      <c r="E5017" s="3" t="s">
        <v>2261</v>
      </c>
      <c r="F5017" s="4"/>
      <c r="G5017" s="5">
        <v>17416</v>
      </c>
      <c r="H5017" s="27">
        <v>65.078089113459001</v>
      </c>
      <c r="I5017" s="14">
        <v>77.859439595774006</v>
      </c>
      <c r="J5017" s="14">
        <v>25.223932016536999</v>
      </c>
      <c r="K5017" s="14">
        <v>52.084290307762998</v>
      </c>
      <c r="L5017" s="14">
        <v>33.693155718878998</v>
      </c>
      <c r="M5017" s="14">
        <v>67.357602204868996</v>
      </c>
      <c r="N5017" s="14">
        <v>8.5094166283879993</v>
      </c>
      <c r="O5017" s="14">
        <v>0.114836931557</v>
      </c>
      <c r="P5017" s="23">
        <v>0.367478180983</v>
      </c>
    </row>
    <row r="5018" spans="4:16" ht="37.5" x14ac:dyDescent="0.3">
      <c r="D5018" s="93"/>
      <c r="E5018" s="3" t="s">
        <v>2262</v>
      </c>
      <c r="F5018" s="4"/>
      <c r="G5018" s="5">
        <v>2902</v>
      </c>
      <c r="H5018" s="27">
        <v>67.677463818057007</v>
      </c>
      <c r="I5018" s="14">
        <v>73.914541695381999</v>
      </c>
      <c r="J5018" s="14">
        <v>19.262577532736</v>
      </c>
      <c r="K5018" s="14">
        <v>60.475534114403999</v>
      </c>
      <c r="L5018" s="14">
        <v>35.733976567884</v>
      </c>
      <c r="M5018" s="14">
        <v>69.331495520331003</v>
      </c>
      <c r="N5018" s="14">
        <v>7.4086836664369997</v>
      </c>
      <c r="O5018" s="14">
        <v>0.20675396278399999</v>
      </c>
      <c r="P5018" s="23">
        <v>0.344589937974</v>
      </c>
    </row>
    <row r="5019" spans="4:16" x14ac:dyDescent="0.3">
      <c r="D5019" s="93"/>
      <c r="E5019" s="3" t="s">
        <v>2263</v>
      </c>
      <c r="F5019" s="4"/>
      <c r="G5019" s="5">
        <v>850</v>
      </c>
      <c r="H5019" s="27">
        <v>68.470588235294002</v>
      </c>
      <c r="I5019" s="14">
        <v>32.235294117647001</v>
      </c>
      <c r="J5019" s="14">
        <v>27.176470588234999</v>
      </c>
      <c r="K5019" s="14">
        <v>39.176470588234999</v>
      </c>
      <c r="L5019" s="14">
        <v>38.117647058823998</v>
      </c>
      <c r="M5019" s="14">
        <v>60.235294117647001</v>
      </c>
      <c r="N5019" s="14">
        <v>10.470588235294001</v>
      </c>
      <c r="O5019" s="14">
        <v>0.35294117647099998</v>
      </c>
      <c r="P5019" s="23">
        <v>0.47058823529400001</v>
      </c>
    </row>
    <row r="5020" spans="4:16" x14ac:dyDescent="0.3">
      <c r="D5020" s="93"/>
      <c r="E5020" s="3" t="s">
        <v>2264</v>
      </c>
      <c r="F5020" s="4"/>
      <c r="G5020" s="5">
        <v>2133</v>
      </c>
      <c r="H5020" s="27">
        <v>74.542897327706996</v>
      </c>
      <c r="I5020" s="14">
        <v>33.895921237693003</v>
      </c>
      <c r="J5020" s="14">
        <v>21.472105016408999</v>
      </c>
      <c r="K5020" s="14">
        <v>66.526019690577002</v>
      </c>
      <c r="L5020" s="14">
        <v>40.693858415377001</v>
      </c>
      <c r="M5020" s="14">
        <v>62.259728082513</v>
      </c>
      <c r="N5020" s="14">
        <v>8.298171589311</v>
      </c>
      <c r="O5020" s="14">
        <v>0.14064697608999999</v>
      </c>
      <c r="P5020" s="23">
        <v>0.18752930145300001</v>
      </c>
    </row>
    <row r="5021" spans="4:16" x14ac:dyDescent="0.3">
      <c r="D5021" s="92" t="s">
        <v>2265</v>
      </c>
      <c r="E5021" s="46" t="s">
        <v>2266</v>
      </c>
      <c r="F5021" s="47"/>
      <c r="G5021" s="29">
        <v>13259</v>
      </c>
      <c r="H5021" s="55">
        <v>68.112225658043997</v>
      </c>
      <c r="I5021" s="22">
        <v>79.892902933856007</v>
      </c>
      <c r="J5021" s="22">
        <v>13.952786786334</v>
      </c>
      <c r="K5021" s="22">
        <v>66.596274228826005</v>
      </c>
      <c r="L5021" s="22">
        <v>36.269703597556003</v>
      </c>
      <c r="M5021" s="22">
        <v>71.212006938683004</v>
      </c>
      <c r="N5021" s="22">
        <v>5.1285918998420001</v>
      </c>
      <c r="O5021" s="22">
        <v>8.2962516026999999E-2</v>
      </c>
      <c r="P5021" s="56">
        <v>0.105588656761</v>
      </c>
    </row>
    <row r="5022" spans="4:16" x14ac:dyDescent="0.3">
      <c r="D5022" s="93"/>
      <c r="E5022" s="3" t="s">
        <v>2267</v>
      </c>
      <c r="F5022" s="4"/>
      <c r="G5022" s="5">
        <v>16766</v>
      </c>
      <c r="H5022" s="27">
        <v>65.215316712393999</v>
      </c>
      <c r="I5022" s="14">
        <v>78.903733746868994</v>
      </c>
      <c r="J5022" s="14">
        <v>25.295240367409999</v>
      </c>
      <c r="K5022" s="14">
        <v>51.974233567935002</v>
      </c>
      <c r="L5022" s="14">
        <v>33.806513181439001</v>
      </c>
      <c r="M5022" s="14">
        <v>67.690564237147001</v>
      </c>
      <c r="N5022" s="14">
        <v>8.5649528808300008</v>
      </c>
      <c r="O5022" s="14">
        <v>0.119289037337</v>
      </c>
      <c r="P5022" s="23">
        <v>0.34593820827900001</v>
      </c>
    </row>
    <row r="5023" spans="4:16" ht="25" x14ac:dyDescent="0.3">
      <c r="D5023" s="93"/>
      <c r="E5023" s="3" t="s">
        <v>2268</v>
      </c>
      <c r="F5023" s="4"/>
      <c r="G5023" s="5">
        <v>2616</v>
      </c>
      <c r="H5023" s="27">
        <v>67.163608562690996</v>
      </c>
      <c r="I5023" s="14">
        <v>78.899082568807003</v>
      </c>
      <c r="J5023" s="14">
        <v>20.565749235474001</v>
      </c>
      <c r="K5023" s="14">
        <v>59.403669724770999</v>
      </c>
      <c r="L5023" s="14">
        <v>36.544342507644998</v>
      </c>
      <c r="M5023" s="14">
        <v>70.489296636085996</v>
      </c>
      <c r="N5023" s="14">
        <v>7.4923547400609998</v>
      </c>
      <c r="O5023" s="14">
        <v>0.114678899083</v>
      </c>
      <c r="P5023" s="23">
        <v>0.30581039755400002</v>
      </c>
    </row>
    <row r="5024" spans="4:16" x14ac:dyDescent="0.3">
      <c r="D5024" s="93"/>
      <c r="E5024" s="3" t="s">
        <v>2269</v>
      </c>
      <c r="F5024" s="4"/>
      <c r="G5024" s="5">
        <v>19889</v>
      </c>
      <c r="H5024" s="27">
        <v>68.409673688973996</v>
      </c>
      <c r="I5024" s="14">
        <v>83.066016390970006</v>
      </c>
      <c r="J5024" s="14">
        <v>21.680325808235999</v>
      </c>
      <c r="K5024" s="14">
        <v>65.206898285484002</v>
      </c>
      <c r="L5024" s="14">
        <v>34.913771431444999</v>
      </c>
      <c r="M5024" s="14">
        <v>70.737593644727994</v>
      </c>
      <c r="N5024" s="14">
        <v>6.8128111016139998</v>
      </c>
      <c r="O5024" s="14">
        <v>0.110613907185</v>
      </c>
      <c r="P5024" s="23">
        <v>0.216199909498</v>
      </c>
    </row>
    <row r="5025" spans="4:16" x14ac:dyDescent="0.3">
      <c r="D5025" s="93"/>
      <c r="E5025" s="3" t="s">
        <v>2270</v>
      </c>
      <c r="F5025" s="4"/>
      <c r="G5025" s="5">
        <v>169</v>
      </c>
      <c r="H5025" s="27">
        <v>73.964497041420003</v>
      </c>
      <c r="I5025" s="14">
        <v>60.946745562129998</v>
      </c>
      <c r="J5025" s="14">
        <v>24.260355029586002</v>
      </c>
      <c r="K5025" s="14">
        <v>73.372781065089001</v>
      </c>
      <c r="L5025" s="14">
        <v>27.810650887573999</v>
      </c>
      <c r="M5025" s="14">
        <v>46.745562130178001</v>
      </c>
      <c r="N5025" s="14">
        <v>5.9171597633140003</v>
      </c>
      <c r="O5025" s="16">
        <v>0</v>
      </c>
      <c r="P5025" s="23">
        <v>0.59171597633100004</v>
      </c>
    </row>
    <row r="5026" spans="4:16" x14ac:dyDescent="0.3">
      <c r="D5026" s="93"/>
      <c r="E5026" s="3" t="s">
        <v>2271</v>
      </c>
      <c r="F5026" s="4"/>
      <c r="G5026" s="5">
        <v>277</v>
      </c>
      <c r="H5026" s="27">
        <v>74.729241877256001</v>
      </c>
      <c r="I5026" s="14">
        <v>62.093862815884002</v>
      </c>
      <c r="J5026" s="14">
        <v>23.465703971119002</v>
      </c>
      <c r="K5026" s="14">
        <v>71.841155234656995</v>
      </c>
      <c r="L5026" s="14">
        <v>31.407942238267001</v>
      </c>
      <c r="M5026" s="14">
        <v>51.624548736462003</v>
      </c>
      <c r="N5026" s="14">
        <v>5.4151624548740003</v>
      </c>
      <c r="O5026" s="14">
        <v>0.36101083032499998</v>
      </c>
      <c r="P5026" s="23">
        <v>0.72202166064999995</v>
      </c>
    </row>
    <row r="5027" spans="4:16" x14ac:dyDescent="0.3">
      <c r="D5027" s="93"/>
      <c r="E5027" s="3" t="s">
        <v>2272</v>
      </c>
      <c r="F5027" s="4"/>
      <c r="G5027" s="5">
        <v>772</v>
      </c>
      <c r="H5027" s="27">
        <v>69.041450777202002</v>
      </c>
      <c r="I5027" s="14">
        <v>75.518134715025994</v>
      </c>
      <c r="J5027" s="14">
        <v>21.243523316061999</v>
      </c>
      <c r="K5027" s="14">
        <v>51.165803108807999</v>
      </c>
      <c r="L5027" s="14">
        <v>25.906735751294999</v>
      </c>
      <c r="M5027" s="14">
        <v>62.694300518135002</v>
      </c>
      <c r="N5027" s="14">
        <v>8.4196891191710002</v>
      </c>
      <c r="O5027" s="14">
        <v>0.129533678756</v>
      </c>
      <c r="P5027" s="23">
        <v>0.129533678756</v>
      </c>
    </row>
    <row r="5028" spans="4:16" x14ac:dyDescent="0.3">
      <c r="D5028" s="93"/>
      <c r="E5028" s="3" t="s">
        <v>2273</v>
      </c>
      <c r="F5028" s="4"/>
      <c r="G5028" s="5">
        <v>154</v>
      </c>
      <c r="H5028" s="27">
        <v>74.675324675325001</v>
      </c>
      <c r="I5028" s="14">
        <v>68.831168831168995</v>
      </c>
      <c r="J5028" s="14">
        <v>25.974025974025999</v>
      </c>
      <c r="K5028" s="14">
        <v>64.285714285713993</v>
      </c>
      <c r="L5028" s="14">
        <v>32.467532467532003</v>
      </c>
      <c r="M5028" s="14">
        <v>52.597402597402997</v>
      </c>
      <c r="N5028" s="14">
        <v>5.1948051948050002</v>
      </c>
      <c r="O5028" s="16">
        <v>0</v>
      </c>
      <c r="P5028" s="24">
        <v>0</v>
      </c>
    </row>
    <row r="5029" spans="4:16" ht="37.5" x14ac:dyDescent="0.3">
      <c r="D5029" s="93"/>
      <c r="E5029" s="3" t="s">
        <v>2274</v>
      </c>
      <c r="F5029" s="4"/>
      <c r="G5029" s="5">
        <v>391</v>
      </c>
      <c r="H5029" s="27">
        <v>71.099744245523993</v>
      </c>
      <c r="I5029" s="14">
        <v>71.611253196931003</v>
      </c>
      <c r="J5029" s="14">
        <v>23.529411764706001</v>
      </c>
      <c r="K5029" s="14">
        <v>40.920716112531998</v>
      </c>
      <c r="L5029" s="14">
        <v>29.411764705882</v>
      </c>
      <c r="M5029" s="14">
        <v>59.590792838874997</v>
      </c>
      <c r="N5029" s="14">
        <v>6.6496163682859999</v>
      </c>
      <c r="O5029" s="16">
        <v>0</v>
      </c>
      <c r="P5029" s="23">
        <v>0.51150895140700003</v>
      </c>
    </row>
    <row r="5030" spans="4:16" x14ac:dyDescent="0.3">
      <c r="D5030" s="93"/>
      <c r="E5030" s="3" t="s">
        <v>2275</v>
      </c>
      <c r="F5030" s="4"/>
      <c r="G5030" s="5">
        <v>454</v>
      </c>
      <c r="H5030" s="27">
        <v>77.092511013215997</v>
      </c>
      <c r="I5030" s="14">
        <v>49.339207048458</v>
      </c>
      <c r="J5030" s="14">
        <v>20.264317180616999</v>
      </c>
      <c r="K5030" s="14">
        <v>75.991189427313003</v>
      </c>
      <c r="L5030" s="14">
        <v>37.665198237885001</v>
      </c>
      <c r="M5030" s="14">
        <v>61.894273127753003</v>
      </c>
      <c r="N5030" s="14">
        <v>4.8458149779740003</v>
      </c>
      <c r="O5030" s="14">
        <v>0.22026431718100001</v>
      </c>
      <c r="P5030" s="23">
        <v>0.22026431718100001</v>
      </c>
    </row>
    <row r="5031" spans="4:16" x14ac:dyDescent="0.3">
      <c r="D5031" s="93"/>
      <c r="E5031" s="3" t="s">
        <v>2276</v>
      </c>
      <c r="F5031" s="4"/>
      <c r="G5031" s="5">
        <v>895</v>
      </c>
      <c r="H5031" s="27">
        <v>74.860335195530993</v>
      </c>
      <c r="I5031" s="14">
        <v>53.743016759776999</v>
      </c>
      <c r="J5031" s="14">
        <v>24.022346368714999</v>
      </c>
      <c r="K5031" s="14">
        <v>70.391061452513995</v>
      </c>
      <c r="L5031" s="14">
        <v>36.201117318435998</v>
      </c>
      <c r="M5031" s="14">
        <v>62.905027932960998</v>
      </c>
      <c r="N5031" s="14">
        <v>5.4748603351960003</v>
      </c>
      <c r="O5031" s="14">
        <v>0.22346368715100001</v>
      </c>
      <c r="P5031" s="24">
        <v>0</v>
      </c>
    </row>
    <row r="5032" spans="4:16" x14ac:dyDescent="0.3">
      <c r="D5032" s="93"/>
      <c r="E5032" s="3" t="s">
        <v>2277</v>
      </c>
      <c r="F5032" s="4"/>
      <c r="G5032" s="5">
        <v>536</v>
      </c>
      <c r="H5032" s="27">
        <v>81.343283582089995</v>
      </c>
      <c r="I5032" s="14">
        <v>63.246268656715998</v>
      </c>
      <c r="J5032" s="14">
        <v>18.097014925372999</v>
      </c>
      <c r="K5032" s="14">
        <v>85.447761194029994</v>
      </c>
      <c r="L5032" s="14">
        <v>31.902985074627001</v>
      </c>
      <c r="M5032" s="14">
        <v>63.059701492537002</v>
      </c>
      <c r="N5032" s="14">
        <v>2.7985074626870001</v>
      </c>
      <c r="O5032" s="16">
        <v>0</v>
      </c>
      <c r="P5032" s="24">
        <v>0</v>
      </c>
    </row>
    <row r="5033" spans="4:16" x14ac:dyDescent="0.3">
      <c r="D5033" s="93"/>
      <c r="E5033" s="3" t="s">
        <v>2278</v>
      </c>
      <c r="F5033" s="4"/>
      <c r="G5033" s="5">
        <v>1513</v>
      </c>
      <c r="H5033" s="27">
        <v>82.815598149371993</v>
      </c>
      <c r="I5033" s="14">
        <v>43.093192333113002</v>
      </c>
      <c r="J5033" s="14">
        <v>19.695968274950001</v>
      </c>
      <c r="K5033" s="14">
        <v>87.309980171844003</v>
      </c>
      <c r="L5033" s="14">
        <v>32.385988103106001</v>
      </c>
      <c r="M5033" s="14">
        <v>64.044943820225001</v>
      </c>
      <c r="N5033" s="14">
        <v>2.511566424323</v>
      </c>
      <c r="O5033" s="14">
        <v>6.6093853272E-2</v>
      </c>
      <c r="P5033" s="23">
        <v>0.13218770654299999</v>
      </c>
    </row>
    <row r="5034" spans="4:16" x14ac:dyDescent="0.3">
      <c r="D5034" s="93"/>
      <c r="E5034" s="3" t="s">
        <v>2279</v>
      </c>
      <c r="F5034" s="4"/>
      <c r="G5034" s="5">
        <v>701</v>
      </c>
      <c r="H5034" s="27">
        <v>72.895863052782005</v>
      </c>
      <c r="I5034" s="14">
        <v>55.206847360913002</v>
      </c>
      <c r="J5034" s="14">
        <v>17.546362339514999</v>
      </c>
      <c r="K5034" s="14">
        <v>65.763195435092996</v>
      </c>
      <c r="L5034" s="14">
        <v>32.239657631954003</v>
      </c>
      <c r="M5034" s="14">
        <v>64.764621968615998</v>
      </c>
      <c r="N5034" s="14">
        <v>11.126961483595</v>
      </c>
      <c r="O5034" s="14">
        <v>0.28530670470800001</v>
      </c>
      <c r="P5034" s="23">
        <v>0.14265335235400001</v>
      </c>
    </row>
    <row r="5035" spans="4:16" x14ac:dyDescent="0.3">
      <c r="D5035" s="93"/>
      <c r="E5035" s="3" t="s">
        <v>2280</v>
      </c>
      <c r="F5035" s="4"/>
      <c r="G5035" s="5">
        <v>16489</v>
      </c>
      <c r="H5035" s="27">
        <v>81.745406028261002</v>
      </c>
      <c r="I5035" s="14">
        <v>8.4541209291040005</v>
      </c>
      <c r="J5035" s="14">
        <v>10.47971374856</v>
      </c>
      <c r="K5035" s="14">
        <v>83.146339984232</v>
      </c>
      <c r="L5035" s="14">
        <v>39.826551034022998</v>
      </c>
      <c r="M5035" s="14">
        <v>62.605373279155998</v>
      </c>
      <c r="N5035" s="14">
        <v>4.6212626599549997</v>
      </c>
      <c r="O5035" s="14">
        <v>0.115228334041</v>
      </c>
      <c r="P5035" s="23">
        <v>0.103099035721</v>
      </c>
    </row>
    <row r="5036" spans="4:16" x14ac:dyDescent="0.3">
      <c r="D5036" s="92" t="s">
        <v>2281</v>
      </c>
      <c r="E5036" s="46" t="s">
        <v>2282</v>
      </c>
      <c r="F5036" s="47"/>
      <c r="G5036" s="29">
        <v>271</v>
      </c>
      <c r="H5036" s="55">
        <v>53.874538745386999</v>
      </c>
      <c r="I5036" s="22">
        <v>46.863468634686001</v>
      </c>
      <c r="J5036" s="22">
        <v>19.188191881919</v>
      </c>
      <c r="K5036" s="22">
        <v>46.125461254613001</v>
      </c>
      <c r="L5036" s="22">
        <v>25.461254612546</v>
      </c>
      <c r="M5036" s="22">
        <v>50.922509225092</v>
      </c>
      <c r="N5036" s="22">
        <v>12.546125461255</v>
      </c>
      <c r="O5036" s="69">
        <v>0</v>
      </c>
      <c r="P5036" s="72">
        <v>0</v>
      </c>
    </row>
    <row r="5037" spans="4:16" x14ac:dyDescent="0.3">
      <c r="D5037" s="93"/>
      <c r="E5037" s="3" t="s">
        <v>2283</v>
      </c>
      <c r="F5037" s="4"/>
      <c r="G5037" s="5">
        <v>5662</v>
      </c>
      <c r="H5037" s="27">
        <v>62.698693041327999</v>
      </c>
      <c r="I5037" s="14">
        <v>44.913458141999001</v>
      </c>
      <c r="J5037" s="14">
        <v>15.559872836454</v>
      </c>
      <c r="K5037" s="14">
        <v>56.022606852701998</v>
      </c>
      <c r="L5037" s="14">
        <v>29.936418226775</v>
      </c>
      <c r="M5037" s="14">
        <v>55.863652419639998</v>
      </c>
      <c r="N5037" s="14">
        <v>7.4178735429179996</v>
      </c>
      <c r="O5037" s="14">
        <v>0.158954433063</v>
      </c>
      <c r="P5037" s="23">
        <v>0.21193924408299999</v>
      </c>
    </row>
    <row r="5038" spans="4:16" x14ac:dyDescent="0.3">
      <c r="D5038" s="93"/>
      <c r="E5038" s="3" t="s">
        <v>2284</v>
      </c>
      <c r="F5038" s="4"/>
      <c r="G5038" s="5">
        <v>4025</v>
      </c>
      <c r="H5038" s="27">
        <v>61.614906832297997</v>
      </c>
      <c r="I5038" s="14">
        <v>59.950310559005999</v>
      </c>
      <c r="J5038" s="14">
        <v>20.770186335403999</v>
      </c>
      <c r="K5038" s="14">
        <v>54.757763975155001</v>
      </c>
      <c r="L5038" s="14">
        <v>30.260869565217</v>
      </c>
      <c r="M5038" s="14">
        <v>59.925465838508998</v>
      </c>
      <c r="N5038" s="14">
        <v>7.8509316770190001</v>
      </c>
      <c r="O5038" s="14">
        <v>0.22360248447200001</v>
      </c>
      <c r="P5038" s="23">
        <v>0.14906832298100001</v>
      </c>
    </row>
    <row r="5039" spans="4:16" x14ac:dyDescent="0.3">
      <c r="D5039" s="93"/>
      <c r="E5039" s="3" t="s">
        <v>2285</v>
      </c>
      <c r="F5039" s="4"/>
      <c r="G5039" s="5">
        <v>5421</v>
      </c>
      <c r="H5039" s="27">
        <v>63.512267109389001</v>
      </c>
      <c r="I5039" s="14">
        <v>64.582180409518998</v>
      </c>
      <c r="J5039" s="14">
        <v>20.420586607636999</v>
      </c>
      <c r="K5039" s="14">
        <v>53.089835823648997</v>
      </c>
      <c r="L5039" s="14">
        <v>33.554694705773997</v>
      </c>
      <c r="M5039" s="14">
        <v>63.051097583472</v>
      </c>
      <c r="N5039" s="14">
        <v>7.747648035418</v>
      </c>
      <c r="O5039" s="14">
        <v>0.16602102932999999</v>
      </c>
      <c r="P5039" s="23">
        <v>0.31359527762400002</v>
      </c>
    </row>
    <row r="5040" spans="4:16" x14ac:dyDescent="0.3">
      <c r="D5040" s="93"/>
      <c r="E5040" s="3" t="s">
        <v>2286</v>
      </c>
      <c r="F5040" s="4"/>
      <c r="G5040" s="5">
        <v>39257</v>
      </c>
      <c r="H5040" s="27">
        <v>75.359808441807004</v>
      </c>
      <c r="I5040" s="14">
        <v>55.327712255138998</v>
      </c>
      <c r="J5040" s="14">
        <v>16.743510711464999</v>
      </c>
      <c r="K5040" s="14">
        <v>72.659653055505999</v>
      </c>
      <c r="L5040" s="14">
        <v>38.357490383881</v>
      </c>
      <c r="M5040" s="14">
        <v>69.080673510457004</v>
      </c>
      <c r="N5040" s="14">
        <v>5.5633390223400001</v>
      </c>
      <c r="O5040" s="14">
        <v>0.104439972489</v>
      </c>
      <c r="P5040" s="23">
        <v>0.229258476195</v>
      </c>
    </row>
    <row r="5041" spans="4:16" x14ac:dyDescent="0.3">
      <c r="D5041" s="93"/>
      <c r="E5041" s="3" t="s">
        <v>2287</v>
      </c>
      <c r="F5041" s="4"/>
      <c r="G5041" s="5">
        <v>233</v>
      </c>
      <c r="H5041" s="27">
        <v>59.656652360514997</v>
      </c>
      <c r="I5041" s="14">
        <v>49.356223175966001</v>
      </c>
      <c r="J5041" s="14">
        <v>24.463519313305</v>
      </c>
      <c r="K5041" s="14">
        <v>54.506437768239998</v>
      </c>
      <c r="L5041" s="14">
        <v>28.755364806867</v>
      </c>
      <c r="M5041" s="14">
        <v>57.081545064377998</v>
      </c>
      <c r="N5041" s="14">
        <v>12.017167381974</v>
      </c>
      <c r="O5041" s="14">
        <v>0.42918454935599998</v>
      </c>
      <c r="P5041" s="23">
        <v>0.85836909871199996</v>
      </c>
    </row>
    <row r="5042" spans="4:16" x14ac:dyDescent="0.3">
      <c r="D5042" s="92" t="s">
        <v>2288</v>
      </c>
      <c r="E5042" s="46" t="s">
        <v>2289</v>
      </c>
      <c r="F5042" s="47"/>
      <c r="G5042" s="29">
        <v>17768</v>
      </c>
      <c r="H5042" s="55">
        <v>78.078568212516998</v>
      </c>
      <c r="I5042" s="22">
        <v>37.770148581720001</v>
      </c>
      <c r="J5042" s="22">
        <v>7.6485817199459998</v>
      </c>
      <c r="K5042" s="22">
        <v>91.400270148581995</v>
      </c>
      <c r="L5042" s="22">
        <v>39.171544349392001</v>
      </c>
      <c r="M5042" s="22">
        <v>64.661188653759993</v>
      </c>
      <c r="N5042" s="22">
        <v>3.2699234579019998</v>
      </c>
      <c r="O5042" s="22">
        <v>9.0049527239999996E-2</v>
      </c>
      <c r="P5042" s="56">
        <v>5.6280954525000003E-2</v>
      </c>
    </row>
    <row r="5043" spans="4:16" ht="25" x14ac:dyDescent="0.3">
      <c r="D5043" s="93"/>
      <c r="E5043" s="3" t="s">
        <v>2290</v>
      </c>
      <c r="F5043" s="4"/>
      <c r="G5043" s="5">
        <v>9309</v>
      </c>
      <c r="H5043" s="27">
        <v>74.970458695885995</v>
      </c>
      <c r="I5043" s="14">
        <v>63.218390804598002</v>
      </c>
      <c r="J5043" s="14">
        <v>20.754108926844999</v>
      </c>
      <c r="K5043" s="14">
        <v>86.067246750457002</v>
      </c>
      <c r="L5043" s="14">
        <v>35.589214738424999</v>
      </c>
      <c r="M5043" s="14">
        <v>65.431303040068997</v>
      </c>
      <c r="N5043" s="14">
        <v>5.285207863358</v>
      </c>
      <c r="O5043" s="14">
        <v>0.107422924052</v>
      </c>
      <c r="P5043" s="23">
        <v>0.15039209367299999</v>
      </c>
    </row>
    <row r="5044" spans="4:16" ht="25" x14ac:dyDescent="0.3">
      <c r="D5044" s="93"/>
      <c r="E5044" s="3" t="s">
        <v>2291</v>
      </c>
      <c r="F5044" s="4"/>
      <c r="G5044" s="5">
        <v>3102</v>
      </c>
      <c r="H5044" s="27">
        <v>69.600257898129996</v>
      </c>
      <c r="I5044" s="14">
        <v>58.89748549323</v>
      </c>
      <c r="J5044" s="14">
        <v>18.729851708575001</v>
      </c>
      <c r="K5044" s="14">
        <v>81.173436492584997</v>
      </c>
      <c r="L5044" s="14">
        <v>31.979368149580999</v>
      </c>
      <c r="M5044" s="14">
        <v>63.152804642165997</v>
      </c>
      <c r="N5044" s="14">
        <v>5.6092843326889996</v>
      </c>
      <c r="O5044" s="14">
        <v>0.22566086395900001</v>
      </c>
      <c r="P5044" s="23">
        <v>0.22566086395900001</v>
      </c>
    </row>
    <row r="5045" spans="4:16" x14ac:dyDescent="0.3">
      <c r="D5045" s="93"/>
      <c r="E5045" s="3" t="s">
        <v>2292</v>
      </c>
      <c r="F5045" s="4"/>
      <c r="G5045" s="5">
        <v>2283</v>
      </c>
      <c r="H5045" s="27">
        <v>76.872536136662006</v>
      </c>
      <c r="I5045" s="14">
        <v>54.445904511607999</v>
      </c>
      <c r="J5045" s="14">
        <v>16.863775733684001</v>
      </c>
      <c r="K5045" s="14">
        <v>94.130530004380006</v>
      </c>
      <c r="L5045" s="14">
        <v>34.077967586508997</v>
      </c>
      <c r="M5045" s="14">
        <v>66.360052562418005</v>
      </c>
      <c r="N5045" s="14">
        <v>4.8182216381950003</v>
      </c>
      <c r="O5045" s="16">
        <v>0</v>
      </c>
      <c r="P5045" s="23">
        <v>8.7604029784999995E-2</v>
      </c>
    </row>
    <row r="5046" spans="4:16" x14ac:dyDescent="0.3">
      <c r="D5046" s="93"/>
      <c r="E5046" s="3" t="s">
        <v>2293</v>
      </c>
      <c r="F5046" s="4"/>
      <c r="G5046" s="5">
        <v>4390</v>
      </c>
      <c r="H5046" s="27">
        <v>71.070615034168995</v>
      </c>
      <c r="I5046" s="14">
        <v>64.578587699316998</v>
      </c>
      <c r="J5046" s="14">
        <v>24.419134396354998</v>
      </c>
      <c r="K5046" s="14">
        <v>50.820045558087003</v>
      </c>
      <c r="L5046" s="14">
        <v>39.567198177677</v>
      </c>
      <c r="M5046" s="14">
        <v>65.353075170842999</v>
      </c>
      <c r="N5046" s="14">
        <v>8.337129840547</v>
      </c>
      <c r="O5046" s="14">
        <v>0.15945330296099999</v>
      </c>
      <c r="P5046" s="23">
        <v>0.29612756264200002</v>
      </c>
    </row>
    <row r="5047" spans="4:16" x14ac:dyDescent="0.3">
      <c r="D5047" s="93"/>
      <c r="E5047" s="3" t="s">
        <v>2294</v>
      </c>
      <c r="F5047" s="4"/>
      <c r="G5047" s="5">
        <v>1266</v>
      </c>
      <c r="H5047" s="27">
        <v>64.296998420221001</v>
      </c>
      <c r="I5047" s="14">
        <v>82.543443917852002</v>
      </c>
      <c r="J5047" s="14">
        <v>26.382306477093</v>
      </c>
      <c r="K5047" s="14">
        <v>31.437598736177002</v>
      </c>
      <c r="L5047" s="14">
        <v>36.255924170615998</v>
      </c>
      <c r="M5047" s="14">
        <v>70.853080568720003</v>
      </c>
      <c r="N5047" s="14">
        <v>6.8720379146920001</v>
      </c>
      <c r="O5047" s="14">
        <v>7.8988941548E-2</v>
      </c>
      <c r="P5047" s="23">
        <v>0.31595576619299998</v>
      </c>
    </row>
    <row r="5048" spans="4:16" x14ac:dyDescent="0.3">
      <c r="D5048" s="93"/>
      <c r="E5048" s="3" t="s">
        <v>2295</v>
      </c>
      <c r="F5048" s="4"/>
      <c r="G5048" s="5">
        <v>2319</v>
      </c>
      <c r="H5048" s="27">
        <v>82.018111254850993</v>
      </c>
      <c r="I5048" s="14">
        <v>42.043984476067003</v>
      </c>
      <c r="J5048" s="14">
        <v>20.612332902113</v>
      </c>
      <c r="K5048" s="14">
        <v>91.806813281586997</v>
      </c>
      <c r="L5048" s="14">
        <v>29.581716257006999</v>
      </c>
      <c r="M5048" s="14">
        <v>64.338076757223007</v>
      </c>
      <c r="N5048" s="14">
        <v>1.8973695558429999</v>
      </c>
      <c r="O5048" s="16">
        <v>0</v>
      </c>
      <c r="P5048" s="23">
        <v>8.6244070719999996E-2</v>
      </c>
    </row>
    <row r="5049" spans="4:16" ht="37.5" x14ac:dyDescent="0.3">
      <c r="D5049" s="93"/>
      <c r="E5049" s="3" t="s">
        <v>2296</v>
      </c>
      <c r="F5049" s="4"/>
      <c r="G5049" s="5">
        <v>2014</v>
      </c>
      <c r="H5049" s="27">
        <v>62.313803376365001</v>
      </c>
      <c r="I5049" s="14">
        <v>73.386295928500004</v>
      </c>
      <c r="J5049" s="14">
        <v>24.081429990069999</v>
      </c>
      <c r="K5049" s="14">
        <v>21.896722939423999</v>
      </c>
      <c r="L5049" s="14">
        <v>30.734856007944</v>
      </c>
      <c r="M5049" s="14">
        <v>70.804369414101004</v>
      </c>
      <c r="N5049" s="14">
        <v>9.3346573982130003</v>
      </c>
      <c r="O5049" s="14">
        <v>0.148957298908</v>
      </c>
      <c r="P5049" s="23">
        <v>0.248262164846</v>
      </c>
    </row>
    <row r="5050" spans="4:16" ht="37.5" x14ac:dyDescent="0.3">
      <c r="D5050" s="93"/>
      <c r="E5050" s="3" t="s">
        <v>2297</v>
      </c>
      <c r="F5050" s="4"/>
      <c r="G5050" s="5">
        <v>8573</v>
      </c>
      <c r="H5050" s="27">
        <v>60.072320074653</v>
      </c>
      <c r="I5050" s="14">
        <v>73.778140674209993</v>
      </c>
      <c r="J5050" s="14">
        <v>23.690656712936001</v>
      </c>
      <c r="K5050" s="14">
        <v>15.268867374315001</v>
      </c>
      <c r="L5050" s="14">
        <v>35.448501108130003</v>
      </c>
      <c r="M5050" s="14">
        <v>73.801469730549002</v>
      </c>
      <c r="N5050" s="14">
        <v>9.6232357401139996</v>
      </c>
      <c r="O5050" s="14">
        <v>0.15163886620799999</v>
      </c>
      <c r="P5050" s="23">
        <v>0.24495509156699999</v>
      </c>
    </row>
    <row r="5051" spans="4:16" x14ac:dyDescent="0.3">
      <c r="D5051" s="93"/>
      <c r="E5051" s="3" t="s">
        <v>2287</v>
      </c>
      <c r="F5051" s="4"/>
      <c r="G5051" s="5">
        <v>3628</v>
      </c>
      <c r="H5051" s="27">
        <v>60.667034178610997</v>
      </c>
      <c r="I5051" s="14">
        <v>53.583241455347</v>
      </c>
      <c r="J5051" s="14">
        <v>22.409040793826001</v>
      </c>
      <c r="K5051" s="14">
        <v>42.254685777288003</v>
      </c>
      <c r="L5051" s="14">
        <v>35.391400220507002</v>
      </c>
      <c r="M5051" s="14">
        <v>60.611907386989998</v>
      </c>
      <c r="N5051" s="14">
        <v>14.3605292172</v>
      </c>
      <c r="O5051" s="14">
        <v>0.24807056229300001</v>
      </c>
      <c r="P5051" s="23">
        <v>0.523704520397</v>
      </c>
    </row>
    <row r="5052" spans="4:16" x14ac:dyDescent="0.3">
      <c r="D5052" s="92" t="s">
        <v>2298</v>
      </c>
      <c r="E5052" s="46" t="s">
        <v>833</v>
      </c>
      <c r="F5052" s="47"/>
      <c r="G5052" s="29">
        <v>32722</v>
      </c>
      <c r="H5052" s="55">
        <v>73.326813764440004</v>
      </c>
      <c r="I5052" s="22">
        <v>50.987103477783002</v>
      </c>
      <c r="J5052" s="22">
        <v>15.329136360858</v>
      </c>
      <c r="K5052" s="22">
        <v>71.875191002994995</v>
      </c>
      <c r="L5052" s="22">
        <v>38.243383656256</v>
      </c>
      <c r="M5052" s="22">
        <v>68.122364158669996</v>
      </c>
      <c r="N5052" s="22">
        <v>5.7484261353220001</v>
      </c>
      <c r="O5052" s="22">
        <v>0.106961677159</v>
      </c>
      <c r="P5052" s="56">
        <v>0.25670802518199998</v>
      </c>
    </row>
    <row r="5053" spans="4:16" x14ac:dyDescent="0.3">
      <c r="D5053" s="93"/>
      <c r="E5053" s="3" t="s">
        <v>834</v>
      </c>
      <c r="F5053" s="4"/>
      <c r="G5053" s="5">
        <v>19147</v>
      </c>
      <c r="H5053" s="27">
        <v>69.791612263017996</v>
      </c>
      <c r="I5053" s="14">
        <v>62.432757089883999</v>
      </c>
      <c r="J5053" s="14">
        <v>19.794223638167999</v>
      </c>
      <c r="K5053" s="14">
        <v>62.197733326369999</v>
      </c>
      <c r="L5053" s="14">
        <v>34.209014467018001</v>
      </c>
      <c r="M5053" s="14">
        <v>64.709876220818003</v>
      </c>
      <c r="N5053" s="14">
        <v>6.43442836998</v>
      </c>
      <c r="O5053" s="14">
        <v>0.11490050660700001</v>
      </c>
      <c r="P5053" s="23">
        <v>0.21935551261299999</v>
      </c>
    </row>
    <row r="5054" spans="4:16" x14ac:dyDescent="0.3">
      <c r="D5054" s="93"/>
      <c r="E5054" s="3" t="s">
        <v>835</v>
      </c>
      <c r="F5054" s="4"/>
      <c r="G5054" s="5">
        <v>1655</v>
      </c>
      <c r="H5054" s="27">
        <v>65.015105740180999</v>
      </c>
      <c r="I5054" s="14">
        <v>60.120845921449998</v>
      </c>
      <c r="J5054" s="14">
        <v>25.981873111782001</v>
      </c>
      <c r="K5054" s="14">
        <v>50.694864048337998</v>
      </c>
      <c r="L5054" s="14">
        <v>31.117824773414</v>
      </c>
      <c r="M5054" s="14">
        <v>57.039274924471002</v>
      </c>
      <c r="N5054" s="14">
        <v>8.519637462236</v>
      </c>
      <c r="O5054" s="16">
        <v>0</v>
      </c>
      <c r="P5054" s="23">
        <v>0.30211480362499998</v>
      </c>
    </row>
    <row r="5055" spans="4:16" x14ac:dyDescent="0.3">
      <c r="D5055" s="93"/>
      <c r="E5055" s="3" t="s">
        <v>2287</v>
      </c>
      <c r="F5055" s="4"/>
      <c r="G5055" s="5">
        <v>1576</v>
      </c>
      <c r="H5055" s="27">
        <v>65.164974619288998</v>
      </c>
      <c r="I5055" s="14">
        <v>56.218274111675001</v>
      </c>
      <c r="J5055" s="14">
        <v>19.479695431471999</v>
      </c>
      <c r="K5055" s="14">
        <v>54.378172588832001</v>
      </c>
      <c r="L5055" s="14">
        <v>26.713197969543</v>
      </c>
      <c r="M5055" s="14">
        <v>55.901015228425997</v>
      </c>
      <c r="N5055" s="14">
        <v>11.548223350254</v>
      </c>
      <c r="O5055" s="14">
        <v>0.95177664974599996</v>
      </c>
      <c r="P5055" s="23">
        <v>1.0152284263960001</v>
      </c>
    </row>
    <row r="5056" spans="4:16" x14ac:dyDescent="0.3">
      <c r="D5056" s="92" t="s">
        <v>2299</v>
      </c>
      <c r="E5056" s="46" t="s">
        <v>2300</v>
      </c>
      <c r="F5056" s="47"/>
      <c r="G5056" s="29">
        <v>6558</v>
      </c>
      <c r="H5056" s="55">
        <v>76.334248246417005</v>
      </c>
      <c r="I5056" s="22">
        <v>53.278438548338002</v>
      </c>
      <c r="J5056" s="22">
        <v>18.313510216529</v>
      </c>
      <c r="K5056" s="22">
        <v>66.925892040256002</v>
      </c>
      <c r="L5056" s="22">
        <v>45.440683135101999</v>
      </c>
      <c r="M5056" s="22">
        <v>71.347971942664998</v>
      </c>
      <c r="N5056" s="22">
        <v>6.7856053674899997</v>
      </c>
      <c r="O5056" s="22">
        <v>6.099420555E-2</v>
      </c>
      <c r="P5056" s="56">
        <v>6.099420555E-2</v>
      </c>
    </row>
    <row r="5057" spans="4:16" x14ac:dyDescent="0.3">
      <c r="D5057" s="93"/>
      <c r="E5057" s="3" t="s">
        <v>2301</v>
      </c>
      <c r="F5057" s="4"/>
      <c r="G5057" s="5">
        <v>16006</v>
      </c>
      <c r="H5057" s="27">
        <v>74.678245657877994</v>
      </c>
      <c r="I5057" s="14">
        <v>56.091465700362001</v>
      </c>
      <c r="J5057" s="14">
        <v>17.137323503686002</v>
      </c>
      <c r="K5057" s="14">
        <v>71.391978008246994</v>
      </c>
      <c r="L5057" s="14">
        <v>40.422341621892002</v>
      </c>
      <c r="M5057" s="14">
        <v>69.817568411845997</v>
      </c>
      <c r="N5057" s="14">
        <v>5.3979757590900004</v>
      </c>
      <c r="O5057" s="14">
        <v>4.3733599900000003E-2</v>
      </c>
      <c r="P5057" s="23">
        <v>5.6228914157000001E-2</v>
      </c>
    </row>
    <row r="5058" spans="4:16" x14ac:dyDescent="0.3">
      <c r="D5058" s="93"/>
      <c r="E5058" s="3" t="s">
        <v>2302</v>
      </c>
      <c r="F5058" s="4"/>
      <c r="G5058" s="5">
        <v>24125</v>
      </c>
      <c r="H5058" s="27">
        <v>69.687046632123995</v>
      </c>
      <c r="I5058" s="14">
        <v>55.299481865285003</v>
      </c>
      <c r="J5058" s="14">
        <v>17.699481865285001</v>
      </c>
      <c r="K5058" s="14">
        <v>65.894300518134997</v>
      </c>
      <c r="L5058" s="14">
        <v>34.022797927460999</v>
      </c>
      <c r="M5058" s="14">
        <v>64.833160621762005</v>
      </c>
      <c r="N5058" s="14">
        <v>6.4829015544040001</v>
      </c>
      <c r="O5058" s="14">
        <v>0.17409326424900001</v>
      </c>
      <c r="P5058" s="23">
        <v>0.29844559585500002</v>
      </c>
    </row>
    <row r="5059" spans="4:16" x14ac:dyDescent="0.3">
      <c r="D5059" s="93"/>
      <c r="E5059" s="3" t="s">
        <v>2303</v>
      </c>
      <c r="F5059" s="4"/>
      <c r="G5059" s="5">
        <v>6494</v>
      </c>
      <c r="H5059" s="27">
        <v>68.971358176779006</v>
      </c>
      <c r="I5059" s="14">
        <v>57.314444102247997</v>
      </c>
      <c r="J5059" s="14">
        <v>16.307360640591</v>
      </c>
      <c r="K5059" s="14">
        <v>65.860794579612005</v>
      </c>
      <c r="L5059" s="14">
        <v>29.134585771480999</v>
      </c>
      <c r="M5059" s="14">
        <v>61.857098860487</v>
      </c>
      <c r="N5059" s="14">
        <v>6.1133353865110003</v>
      </c>
      <c r="O5059" s="14">
        <v>0.107791807823</v>
      </c>
      <c r="P5059" s="23">
        <v>0.307976593779</v>
      </c>
    </row>
    <row r="5060" spans="4:16" x14ac:dyDescent="0.3">
      <c r="D5060" s="93"/>
      <c r="E5060" s="3" t="s">
        <v>2304</v>
      </c>
      <c r="F5060" s="4"/>
      <c r="G5060" s="5">
        <v>1611</v>
      </c>
      <c r="H5060" s="27">
        <v>65.114835505897005</v>
      </c>
      <c r="I5060" s="14">
        <v>51.086281812538999</v>
      </c>
      <c r="J5060" s="14">
        <v>13.221601489757999</v>
      </c>
      <c r="K5060" s="14">
        <v>62.011173184358</v>
      </c>
      <c r="L5060" s="14">
        <v>22.967101179391999</v>
      </c>
      <c r="M5060" s="14">
        <v>50.900062073245998</v>
      </c>
      <c r="N5060" s="14">
        <v>8.3178150217260001</v>
      </c>
      <c r="O5060" s="14">
        <v>0.37243947858499998</v>
      </c>
      <c r="P5060" s="23">
        <v>0.43451272501600002</v>
      </c>
    </row>
    <row r="5061" spans="4:16" x14ac:dyDescent="0.3">
      <c r="D5061" s="93"/>
      <c r="E5061" s="3" t="s">
        <v>22</v>
      </c>
      <c r="F5061" s="4"/>
      <c r="G5061" s="5">
        <v>164</v>
      </c>
      <c r="H5061" s="27">
        <v>55.487804878048998</v>
      </c>
      <c r="I5061" s="14">
        <v>59.146341463414998</v>
      </c>
      <c r="J5061" s="14">
        <v>15.853658536585</v>
      </c>
      <c r="K5061" s="14">
        <v>51.829268292682997</v>
      </c>
      <c r="L5061" s="14">
        <v>18.902439024389999</v>
      </c>
      <c r="M5061" s="14">
        <v>59.146341463414998</v>
      </c>
      <c r="N5061" s="14">
        <v>10.365853658537</v>
      </c>
      <c r="O5061" s="14">
        <v>4.268292682927</v>
      </c>
      <c r="P5061" s="23">
        <v>3.0487804878050002</v>
      </c>
    </row>
    <row r="5062" spans="4:16" x14ac:dyDescent="0.3">
      <c r="D5062" s="92" t="s">
        <v>2305</v>
      </c>
      <c r="E5062" s="46" t="s">
        <v>2306</v>
      </c>
      <c r="F5062" s="47"/>
      <c r="G5062" s="29">
        <v>10458</v>
      </c>
      <c r="H5062" s="55">
        <v>74.660546949703999</v>
      </c>
      <c r="I5062" s="22">
        <v>67.106521323389003</v>
      </c>
      <c r="J5062" s="22">
        <v>26.180914132721</v>
      </c>
      <c r="K5062" s="22">
        <v>67.489003633582001</v>
      </c>
      <c r="L5062" s="22">
        <v>43.497800726716001</v>
      </c>
      <c r="M5062" s="22">
        <v>69.812583668005004</v>
      </c>
      <c r="N5062" s="22">
        <v>8.1946834958880004</v>
      </c>
      <c r="O5062" s="22">
        <v>0.114744693058</v>
      </c>
      <c r="P5062" s="56">
        <v>0.411168483458</v>
      </c>
    </row>
    <row r="5063" spans="4:16" ht="25" x14ac:dyDescent="0.3">
      <c r="D5063" s="93"/>
      <c r="E5063" s="3" t="s">
        <v>2307</v>
      </c>
      <c r="F5063" s="4"/>
      <c r="G5063" s="5">
        <v>9695</v>
      </c>
      <c r="H5063" s="27">
        <v>71.315110881897994</v>
      </c>
      <c r="I5063" s="14">
        <v>65.838060856110999</v>
      </c>
      <c r="J5063" s="14">
        <v>22.258896338319001</v>
      </c>
      <c r="K5063" s="14">
        <v>64.682826199071997</v>
      </c>
      <c r="L5063" s="14">
        <v>37.864878803506997</v>
      </c>
      <c r="M5063" s="14">
        <v>68.984012377514006</v>
      </c>
      <c r="N5063" s="14">
        <v>7.282104177411</v>
      </c>
      <c r="O5063" s="14">
        <v>0.14440433213000001</v>
      </c>
      <c r="P5063" s="23">
        <v>0.27849406910800001</v>
      </c>
    </row>
    <row r="5064" spans="4:16" ht="25" x14ac:dyDescent="0.3">
      <c r="D5064" s="93"/>
      <c r="E5064" s="3" t="s">
        <v>2308</v>
      </c>
      <c r="F5064" s="4"/>
      <c r="G5064" s="5">
        <v>12771</v>
      </c>
      <c r="H5064" s="27">
        <v>68.240544984731002</v>
      </c>
      <c r="I5064" s="14">
        <v>57.998590556730001</v>
      </c>
      <c r="J5064" s="14">
        <v>17.390963902591999</v>
      </c>
      <c r="K5064" s="14">
        <v>63.393626184323999</v>
      </c>
      <c r="L5064" s="14">
        <v>34.077206170228997</v>
      </c>
      <c r="M5064" s="14">
        <v>64.294103828988</v>
      </c>
      <c r="N5064" s="14">
        <v>6.0136246182760003</v>
      </c>
      <c r="O5064" s="14">
        <v>0.11745360582599999</v>
      </c>
      <c r="P5064" s="23">
        <v>0.26622817320499997</v>
      </c>
    </row>
    <row r="5065" spans="4:16" x14ac:dyDescent="0.3">
      <c r="D5065" s="93"/>
      <c r="E5065" s="3" t="s">
        <v>2309</v>
      </c>
      <c r="F5065" s="4"/>
      <c r="G5065" s="5">
        <v>12862</v>
      </c>
      <c r="H5065" s="27">
        <v>70.922096097030007</v>
      </c>
      <c r="I5065" s="14">
        <v>47.994091121132001</v>
      </c>
      <c r="J5065" s="14">
        <v>12.610791478775001</v>
      </c>
      <c r="K5065" s="14">
        <v>67.851034053801996</v>
      </c>
      <c r="L5065" s="14">
        <v>34.924584046027</v>
      </c>
      <c r="M5065" s="14">
        <v>65.985072306017997</v>
      </c>
      <c r="N5065" s="14">
        <v>5.2635670968749997</v>
      </c>
      <c r="O5065" s="14">
        <v>8.5523246772999995E-2</v>
      </c>
      <c r="P5065" s="23">
        <v>0.24879489970499999</v>
      </c>
    </row>
    <row r="5066" spans="4:16" x14ac:dyDescent="0.3">
      <c r="D5066" s="93"/>
      <c r="E5066" s="3" t="s">
        <v>2310</v>
      </c>
      <c r="F5066" s="4"/>
      <c r="G5066" s="5">
        <v>8460</v>
      </c>
      <c r="H5066" s="27">
        <v>75.011820330969002</v>
      </c>
      <c r="I5066" s="14">
        <v>38.191489361701997</v>
      </c>
      <c r="J5066" s="14">
        <v>8.5460992907800009</v>
      </c>
      <c r="K5066" s="14">
        <v>75.992907801417999</v>
      </c>
      <c r="L5066" s="14">
        <v>31.725768321513002</v>
      </c>
      <c r="M5066" s="14">
        <v>63.498817966902998</v>
      </c>
      <c r="N5066" s="14">
        <v>4.2434988179669997</v>
      </c>
      <c r="O5066" s="14">
        <v>0.13002364066200001</v>
      </c>
      <c r="P5066" s="23">
        <v>0.106382978723</v>
      </c>
    </row>
    <row r="5067" spans="4:16" x14ac:dyDescent="0.3">
      <c r="D5067" s="92" t="s">
        <v>2311</v>
      </c>
      <c r="E5067" s="46" t="s">
        <v>2306</v>
      </c>
      <c r="F5067" s="47"/>
      <c r="G5067" s="29">
        <v>6247</v>
      </c>
      <c r="H5067" s="55">
        <v>75.508243957098998</v>
      </c>
      <c r="I5067" s="22">
        <v>59.644629422123003</v>
      </c>
      <c r="J5067" s="22">
        <v>23.083079878342001</v>
      </c>
      <c r="K5067" s="22">
        <v>71.554346086121001</v>
      </c>
      <c r="L5067" s="22">
        <v>44.229230030415003</v>
      </c>
      <c r="M5067" s="22">
        <v>68.224747878982001</v>
      </c>
      <c r="N5067" s="22">
        <v>6.9313270369779998</v>
      </c>
      <c r="O5067" s="22">
        <v>9.6046102128999999E-2</v>
      </c>
      <c r="P5067" s="56">
        <v>0.30414599007499998</v>
      </c>
    </row>
    <row r="5068" spans="4:16" ht="25" x14ac:dyDescent="0.3">
      <c r="D5068" s="93"/>
      <c r="E5068" s="3" t="s">
        <v>2307</v>
      </c>
      <c r="F5068" s="4"/>
      <c r="G5068" s="5">
        <v>7751</v>
      </c>
      <c r="H5068" s="27">
        <v>73.745323184105004</v>
      </c>
      <c r="I5068" s="14">
        <v>53.967230034834003</v>
      </c>
      <c r="J5068" s="14">
        <v>17.300993420204001</v>
      </c>
      <c r="K5068" s="14">
        <v>71.719778093149003</v>
      </c>
      <c r="L5068" s="14">
        <v>39.633595665074999</v>
      </c>
      <c r="M5068" s="14">
        <v>68.520190943103998</v>
      </c>
      <c r="N5068" s="14">
        <v>6.2314540059350003</v>
      </c>
      <c r="O5068" s="14">
        <v>0.141917171978</v>
      </c>
      <c r="P5068" s="23">
        <v>0.28383434395599999</v>
      </c>
    </row>
    <row r="5069" spans="4:16" ht="25" x14ac:dyDescent="0.3">
      <c r="D5069" s="93"/>
      <c r="E5069" s="3" t="s">
        <v>2308</v>
      </c>
      <c r="F5069" s="4"/>
      <c r="G5069" s="5">
        <v>11247</v>
      </c>
      <c r="H5069" s="27">
        <v>70.427669600781996</v>
      </c>
      <c r="I5069" s="14">
        <v>49.319818618298001</v>
      </c>
      <c r="J5069" s="14">
        <v>15.826442606917</v>
      </c>
      <c r="K5069" s="14">
        <v>68.062594469635997</v>
      </c>
      <c r="L5069" s="14">
        <v>35.849559882634999</v>
      </c>
      <c r="M5069" s="14">
        <v>64.381612874544004</v>
      </c>
      <c r="N5069" s="14">
        <v>5.9215790877570003</v>
      </c>
      <c r="O5069" s="14">
        <v>0.106695118698</v>
      </c>
      <c r="P5069" s="23">
        <v>0.27562905663699999</v>
      </c>
    </row>
    <row r="5070" spans="4:16" x14ac:dyDescent="0.3">
      <c r="D5070" s="93"/>
      <c r="E5070" s="3" t="s">
        <v>2309</v>
      </c>
      <c r="F5070" s="4"/>
      <c r="G5070" s="5">
        <v>11179</v>
      </c>
      <c r="H5070" s="27">
        <v>67.984614008408997</v>
      </c>
      <c r="I5070" s="14">
        <v>44.431523392073998</v>
      </c>
      <c r="J5070" s="14">
        <v>13.587977457733</v>
      </c>
      <c r="K5070" s="14">
        <v>64.531711244297</v>
      </c>
      <c r="L5070" s="14">
        <v>32.936756418283998</v>
      </c>
      <c r="M5070" s="14">
        <v>62.832095894086997</v>
      </c>
      <c r="N5070" s="14">
        <v>5.841309598354</v>
      </c>
      <c r="O5070" s="14">
        <v>0.11628947133</v>
      </c>
      <c r="P5070" s="23">
        <v>0.28625100635099998</v>
      </c>
    </row>
    <row r="5071" spans="4:16" x14ac:dyDescent="0.3">
      <c r="D5071" s="93"/>
      <c r="E5071" s="3" t="s">
        <v>2310</v>
      </c>
      <c r="F5071" s="4"/>
      <c r="G5071" s="5">
        <v>2253</v>
      </c>
      <c r="H5071" s="27">
        <v>63.826009764757998</v>
      </c>
      <c r="I5071" s="14">
        <v>36.972924988903998</v>
      </c>
      <c r="J5071" s="14">
        <v>9.0102086107409995</v>
      </c>
      <c r="K5071" s="14">
        <v>60.097647581003002</v>
      </c>
      <c r="L5071" s="14">
        <v>25.787838437639</v>
      </c>
      <c r="M5071" s="14">
        <v>52.019529516200997</v>
      </c>
      <c r="N5071" s="14">
        <v>5.3262316910790002</v>
      </c>
      <c r="O5071" s="14">
        <v>0.310696848646</v>
      </c>
      <c r="P5071" s="23">
        <v>0.133155792277</v>
      </c>
    </row>
    <row r="5072" spans="4:16" x14ac:dyDescent="0.3">
      <c r="D5072" s="93"/>
      <c r="E5072" s="3" t="s">
        <v>2312</v>
      </c>
      <c r="F5072" s="4"/>
      <c r="G5072" s="5">
        <v>15996</v>
      </c>
      <c r="H5072" s="27">
        <v>74.024756189046997</v>
      </c>
      <c r="I5072" s="14">
        <v>69.498624656163997</v>
      </c>
      <c r="J5072" s="14">
        <v>20.092523130783</v>
      </c>
      <c r="K5072" s="14">
        <v>66.697924481119998</v>
      </c>
      <c r="L5072" s="14">
        <v>35.927731932983001</v>
      </c>
      <c r="M5072" s="14">
        <v>70.592648162041002</v>
      </c>
      <c r="N5072" s="14">
        <v>6.4328582145539999</v>
      </c>
      <c r="O5072" s="14">
        <v>9.3773443361000006E-2</v>
      </c>
      <c r="P5072" s="23">
        <v>0.25631407851999999</v>
      </c>
    </row>
    <row r="5073" spans="2:16" x14ac:dyDescent="0.3">
      <c r="D5073" s="92" t="s">
        <v>2313</v>
      </c>
      <c r="E5073" s="46" t="s">
        <v>2314</v>
      </c>
      <c r="F5073" s="47"/>
      <c r="G5073" s="29">
        <v>17873</v>
      </c>
      <c r="H5073" s="55">
        <v>71.717115201701006</v>
      </c>
      <c r="I5073" s="22">
        <v>57.891792088625003</v>
      </c>
      <c r="J5073" s="22">
        <v>21.054103955687001</v>
      </c>
      <c r="K5073" s="22">
        <v>67.918088737201003</v>
      </c>
      <c r="L5073" s="22">
        <v>43.070553348625999</v>
      </c>
      <c r="M5073" s="22">
        <v>68.539137246124994</v>
      </c>
      <c r="N5073" s="22">
        <v>6.1545347731210001</v>
      </c>
      <c r="O5073" s="22">
        <v>8.3925474178999995E-2</v>
      </c>
      <c r="P5073" s="56">
        <v>0.195826106418</v>
      </c>
    </row>
    <row r="5074" spans="2:16" x14ac:dyDescent="0.3">
      <c r="D5074" s="93"/>
      <c r="E5074" s="3" t="s">
        <v>2315</v>
      </c>
      <c r="F5074" s="4"/>
      <c r="G5074" s="5">
        <v>16144</v>
      </c>
      <c r="H5074" s="27">
        <v>73.439048562934005</v>
      </c>
      <c r="I5074" s="14">
        <v>56.547324083250999</v>
      </c>
      <c r="J5074" s="14">
        <v>17.950941526264</v>
      </c>
      <c r="K5074" s="14">
        <v>69.840188305252994</v>
      </c>
      <c r="L5074" s="14">
        <v>38.131813676908003</v>
      </c>
      <c r="M5074" s="14">
        <v>69.127849355798006</v>
      </c>
      <c r="N5074" s="14">
        <v>5.7668483647180002</v>
      </c>
      <c r="O5074" s="14">
        <v>6.8136769077999995E-2</v>
      </c>
      <c r="P5074" s="23">
        <v>0.16105054509399999</v>
      </c>
    </row>
    <row r="5075" spans="2:16" x14ac:dyDescent="0.3">
      <c r="D5075" s="93"/>
      <c r="E5075" s="3" t="s">
        <v>2316</v>
      </c>
      <c r="F5075" s="4"/>
      <c r="G5075" s="5">
        <v>15559</v>
      </c>
      <c r="H5075" s="27">
        <v>69.818111703837005</v>
      </c>
      <c r="I5075" s="14">
        <v>52.284851211517001</v>
      </c>
      <c r="J5075" s="14">
        <v>14.203997686227</v>
      </c>
      <c r="K5075" s="14">
        <v>66.321743042611999</v>
      </c>
      <c r="L5075" s="14">
        <v>30.773185937400001</v>
      </c>
      <c r="M5075" s="14">
        <v>63.268847612313998</v>
      </c>
      <c r="N5075" s="14">
        <v>6.3371681984699997</v>
      </c>
      <c r="O5075" s="14">
        <v>0.122115817212</v>
      </c>
      <c r="P5075" s="23">
        <v>0.314930265441</v>
      </c>
    </row>
    <row r="5076" spans="2:16" x14ac:dyDescent="0.3">
      <c r="D5076" s="93"/>
      <c r="E5076" s="3" t="s">
        <v>2317</v>
      </c>
      <c r="F5076" s="4"/>
      <c r="G5076" s="5">
        <v>4388</v>
      </c>
      <c r="H5076" s="27">
        <v>72.310847766636002</v>
      </c>
      <c r="I5076" s="14">
        <v>53.076572470374003</v>
      </c>
      <c r="J5076" s="14">
        <v>12.443026435734</v>
      </c>
      <c r="K5076" s="14">
        <v>63.605287146763999</v>
      </c>
      <c r="L5076" s="14">
        <v>25.934366453965001</v>
      </c>
      <c r="M5076" s="14">
        <v>60.460346399271003</v>
      </c>
      <c r="N5076" s="14">
        <v>6.4038286235189998</v>
      </c>
      <c r="O5076" s="14">
        <v>0.31905195989099999</v>
      </c>
      <c r="P5076" s="23">
        <v>0.27347310847799999</v>
      </c>
    </row>
    <row r="5077" spans="2:16" x14ac:dyDescent="0.3">
      <c r="D5077" s="93"/>
      <c r="E5077" s="3" t="s">
        <v>2318</v>
      </c>
      <c r="F5077" s="4"/>
      <c r="G5077" s="5">
        <v>735</v>
      </c>
      <c r="H5077" s="27">
        <v>67.619047619048004</v>
      </c>
      <c r="I5077" s="14">
        <v>50.340136054421997</v>
      </c>
      <c r="J5077" s="14">
        <v>9.9319727891159992</v>
      </c>
      <c r="K5077" s="14">
        <v>53.605442176871001</v>
      </c>
      <c r="L5077" s="14">
        <v>18.367346938775999</v>
      </c>
      <c r="M5077" s="14">
        <v>51.428571428570997</v>
      </c>
      <c r="N5077" s="14">
        <v>10.884353741497</v>
      </c>
      <c r="O5077" s="14">
        <v>0.408163265306</v>
      </c>
      <c r="P5077" s="23">
        <v>0.68027210884400002</v>
      </c>
    </row>
    <row r="5078" spans="2:16" x14ac:dyDescent="0.3">
      <c r="D5078" s="93"/>
      <c r="E5078" s="3" t="s">
        <v>22</v>
      </c>
      <c r="F5078" s="4"/>
      <c r="G5078" s="5">
        <v>351</v>
      </c>
      <c r="H5078" s="27">
        <v>62.962962962962997</v>
      </c>
      <c r="I5078" s="14">
        <v>55.270655270654999</v>
      </c>
      <c r="J5078" s="14">
        <v>13.105413105413</v>
      </c>
      <c r="K5078" s="14">
        <v>49.857549857549998</v>
      </c>
      <c r="L5078" s="14">
        <v>18.518518518518999</v>
      </c>
      <c r="M5078" s="14">
        <v>55.840455840456002</v>
      </c>
      <c r="N5078" s="14">
        <v>14.814814814815</v>
      </c>
      <c r="O5078" s="14">
        <v>3.1339031339029999</v>
      </c>
      <c r="P5078" s="23">
        <v>3.1339031339029999</v>
      </c>
    </row>
    <row r="5079" spans="2:16" x14ac:dyDescent="0.3">
      <c r="D5079" s="92" t="s">
        <v>2319</v>
      </c>
      <c r="E5079" s="46" t="s">
        <v>2320</v>
      </c>
      <c r="F5079" s="47"/>
      <c r="G5079" s="29">
        <v>12816</v>
      </c>
      <c r="H5079" s="55">
        <v>71.410736579276005</v>
      </c>
      <c r="I5079" s="22">
        <v>61.969413233457999</v>
      </c>
      <c r="J5079" s="22">
        <v>23.338014981272998</v>
      </c>
      <c r="K5079" s="22">
        <v>63.451935081149003</v>
      </c>
      <c r="L5079" s="22">
        <v>44.413233458176997</v>
      </c>
      <c r="M5079" s="22">
        <v>69.834581772784006</v>
      </c>
      <c r="N5079" s="22">
        <v>6.9600499375779998</v>
      </c>
      <c r="O5079" s="22">
        <v>7.8027465668000007E-2</v>
      </c>
      <c r="P5079" s="56">
        <v>0.31210986267200003</v>
      </c>
    </row>
    <row r="5080" spans="2:16" x14ac:dyDescent="0.3">
      <c r="D5080" s="93"/>
      <c r="E5080" s="3" t="s">
        <v>2321</v>
      </c>
      <c r="F5080" s="4"/>
      <c r="G5080" s="5">
        <v>28132</v>
      </c>
      <c r="H5080" s="27">
        <v>72.206028721739997</v>
      </c>
      <c r="I5080" s="14">
        <v>55.612825252382002</v>
      </c>
      <c r="J5080" s="14">
        <v>17.204606853405</v>
      </c>
      <c r="K5080" s="14">
        <v>69.692876439642006</v>
      </c>
      <c r="L5080" s="14">
        <v>37.494667993744002</v>
      </c>
      <c r="M5080" s="14">
        <v>68.242570737950004</v>
      </c>
      <c r="N5080" s="14">
        <v>5.7407934025309997</v>
      </c>
      <c r="O5080" s="14">
        <v>8.5312100099999996E-2</v>
      </c>
      <c r="P5080" s="23">
        <v>0.156405516849</v>
      </c>
    </row>
    <row r="5081" spans="2:16" x14ac:dyDescent="0.3">
      <c r="D5081" s="93"/>
      <c r="E5081" s="3" t="s">
        <v>2322</v>
      </c>
      <c r="F5081" s="4"/>
      <c r="G5081" s="5">
        <v>8290</v>
      </c>
      <c r="H5081" s="27">
        <v>70.542822677925002</v>
      </c>
      <c r="I5081" s="14">
        <v>48.781664656212001</v>
      </c>
      <c r="J5081" s="14">
        <v>12.147165259349</v>
      </c>
      <c r="K5081" s="14">
        <v>67.406513872134994</v>
      </c>
      <c r="L5081" s="14">
        <v>28.528347406514001</v>
      </c>
      <c r="M5081" s="14">
        <v>60.784077201448</v>
      </c>
      <c r="N5081" s="14">
        <v>6.2967430639320003</v>
      </c>
      <c r="O5081" s="14">
        <v>0.144752714113</v>
      </c>
      <c r="P5081" s="23">
        <v>0.32569360675499998</v>
      </c>
    </row>
    <row r="5082" spans="2:16" x14ac:dyDescent="0.3">
      <c r="D5082" s="93"/>
      <c r="E5082" s="3" t="s">
        <v>2323</v>
      </c>
      <c r="F5082" s="4"/>
      <c r="G5082" s="5">
        <v>3666</v>
      </c>
      <c r="H5082" s="27">
        <v>72.613202400435995</v>
      </c>
      <c r="I5082" s="14">
        <v>50.791052918711998</v>
      </c>
      <c r="J5082" s="14">
        <v>12.929623567921</v>
      </c>
      <c r="K5082" s="14">
        <v>68.330605564647996</v>
      </c>
      <c r="L5082" s="14">
        <v>26.07746863066</v>
      </c>
      <c r="M5082" s="14">
        <v>60.420076377523003</v>
      </c>
      <c r="N5082" s="14">
        <v>6.3557010365520004</v>
      </c>
      <c r="O5082" s="14">
        <v>0.24549918166900001</v>
      </c>
      <c r="P5082" s="23">
        <v>0.24549918166900001</v>
      </c>
    </row>
    <row r="5083" spans="2:16" x14ac:dyDescent="0.3">
      <c r="D5083" s="93"/>
      <c r="E5083" s="3" t="s">
        <v>2324</v>
      </c>
      <c r="F5083" s="4"/>
      <c r="G5083" s="5">
        <v>1820</v>
      </c>
      <c r="H5083" s="27">
        <v>69.065934065934002</v>
      </c>
      <c r="I5083" s="14">
        <v>46.593406593407003</v>
      </c>
      <c r="J5083" s="14">
        <v>9.2307692307690008</v>
      </c>
      <c r="K5083" s="14">
        <v>60.549450549451002</v>
      </c>
      <c r="L5083" s="14">
        <v>19.670329670329998</v>
      </c>
      <c r="M5083" s="14">
        <v>49.450549450548998</v>
      </c>
      <c r="N5083" s="14">
        <v>7.1978021978019999</v>
      </c>
      <c r="O5083" s="14">
        <v>0.32967032966999998</v>
      </c>
      <c r="P5083" s="23">
        <v>0.54945054945100003</v>
      </c>
    </row>
    <row r="5084" spans="2:16" x14ac:dyDescent="0.3">
      <c r="D5084" s="94"/>
      <c r="E5084" s="52" t="s">
        <v>22</v>
      </c>
      <c r="F5084" s="48"/>
      <c r="G5084" s="49">
        <v>309</v>
      </c>
      <c r="H5084" s="70">
        <v>61.812297734627997</v>
      </c>
      <c r="I5084" s="45">
        <v>50.809061488673002</v>
      </c>
      <c r="J5084" s="45">
        <v>17.152103559871001</v>
      </c>
      <c r="K5084" s="45">
        <v>50.809061488673002</v>
      </c>
      <c r="L5084" s="45">
        <v>21.682847896439998</v>
      </c>
      <c r="M5084" s="45">
        <v>54.045307443365999</v>
      </c>
      <c r="N5084" s="45">
        <v>12.297734627832</v>
      </c>
      <c r="O5084" s="45">
        <v>3.236245954693</v>
      </c>
      <c r="P5084" s="74">
        <v>2.2653721682849999</v>
      </c>
    </row>
    <row r="5086" spans="2:16" x14ac:dyDescent="0.3">
      <c r="B5086" s="35" t="str">
        <f xml:space="preserve"> HYPERLINK("#'目次'!B81", "[75]")</f>
        <v>[75]</v>
      </c>
      <c r="C5086" s="25" t="s">
        <v>2339</v>
      </c>
    </row>
    <row r="5089" spans="3:11" x14ac:dyDescent="0.3">
      <c r="C5089" s="25" t="s">
        <v>2249</v>
      </c>
    </row>
    <row r="5090" spans="3:11" ht="25" x14ac:dyDescent="0.3">
      <c r="D5090" s="95"/>
      <c r="E5090" s="96"/>
      <c r="F5090" s="96"/>
      <c r="G5090" s="37" t="s">
        <v>16</v>
      </c>
      <c r="H5090" s="41" t="s">
        <v>2340</v>
      </c>
      <c r="I5090" s="18" t="s">
        <v>2341</v>
      </c>
      <c r="J5090" s="18" t="s">
        <v>22</v>
      </c>
      <c r="K5090" s="34" t="s">
        <v>23</v>
      </c>
    </row>
    <row r="5091" spans="3:11" x14ac:dyDescent="0.3">
      <c r="D5091" s="97"/>
      <c r="E5091" s="98"/>
      <c r="F5091" s="98"/>
      <c r="G5091" s="40"/>
      <c r="H5091" s="36"/>
      <c r="I5091" s="19"/>
      <c r="J5091" s="19"/>
      <c r="K5091" s="39"/>
    </row>
    <row r="5092" spans="3:11" x14ac:dyDescent="0.3">
      <c r="D5092" s="77"/>
      <c r="E5092" s="78" t="s">
        <v>16</v>
      </c>
      <c r="F5092" s="50"/>
      <c r="G5092" s="38">
        <v>55336</v>
      </c>
      <c r="H5092" s="26">
        <v>82.306274396415006</v>
      </c>
      <c r="I5092" s="26">
        <v>9.7061587393380009</v>
      </c>
      <c r="J5092" s="26">
        <v>7.3767529275700001</v>
      </c>
      <c r="K5092" s="60">
        <v>0.61081393667799999</v>
      </c>
    </row>
    <row r="5093" spans="3:11" x14ac:dyDescent="0.3">
      <c r="D5093" s="92" t="s">
        <v>2257</v>
      </c>
      <c r="E5093" s="46" t="s">
        <v>2086</v>
      </c>
      <c r="F5093" s="47"/>
      <c r="G5093" s="29">
        <v>4354</v>
      </c>
      <c r="H5093" s="55">
        <v>84.106568672484997</v>
      </c>
      <c r="I5093" s="22">
        <v>7.9467156637569998</v>
      </c>
      <c r="J5093" s="22">
        <v>7.6481396417090002</v>
      </c>
      <c r="K5093" s="56">
        <v>0.29857602204900002</v>
      </c>
    </row>
    <row r="5094" spans="3:11" x14ac:dyDescent="0.3">
      <c r="D5094" s="93"/>
      <c r="E5094" s="3" t="s">
        <v>2087</v>
      </c>
      <c r="F5094" s="4"/>
      <c r="G5094" s="5">
        <v>4046</v>
      </c>
      <c r="H5094" s="27">
        <v>81.364310430054005</v>
      </c>
      <c r="I5094" s="14">
        <v>10.207612456747</v>
      </c>
      <c r="J5094" s="14">
        <v>7.9831932773109999</v>
      </c>
      <c r="K5094" s="23">
        <v>0.44488383588699998</v>
      </c>
    </row>
    <row r="5095" spans="3:11" x14ac:dyDescent="0.3">
      <c r="D5095" s="93"/>
      <c r="E5095" s="3" t="s">
        <v>2088</v>
      </c>
      <c r="F5095" s="4"/>
      <c r="G5095" s="5">
        <v>6305</v>
      </c>
      <c r="H5095" s="27">
        <v>80.650277557493993</v>
      </c>
      <c r="I5095" s="14">
        <v>10.816812053925</v>
      </c>
      <c r="J5095" s="14">
        <v>8.1046788263279996</v>
      </c>
      <c r="K5095" s="23">
        <v>0.42823156225199999</v>
      </c>
    </row>
    <row r="5096" spans="3:11" x14ac:dyDescent="0.3">
      <c r="D5096" s="93"/>
      <c r="E5096" s="3" t="s">
        <v>2089</v>
      </c>
      <c r="F5096" s="4"/>
      <c r="G5096" s="5">
        <v>4692</v>
      </c>
      <c r="H5096" s="27">
        <v>80.583972719523004</v>
      </c>
      <c r="I5096" s="14">
        <v>11.679454390451999</v>
      </c>
      <c r="J5096" s="14">
        <v>7.1398124467180004</v>
      </c>
      <c r="K5096" s="23">
        <v>0.59676044330800004</v>
      </c>
    </row>
    <row r="5097" spans="3:11" x14ac:dyDescent="0.3">
      <c r="D5097" s="93"/>
      <c r="E5097" s="3" t="s">
        <v>2090</v>
      </c>
      <c r="F5097" s="4"/>
      <c r="G5097" s="5">
        <v>5539</v>
      </c>
      <c r="H5097" s="27">
        <v>79.707528434736005</v>
      </c>
      <c r="I5097" s="14">
        <v>11.518324607329999</v>
      </c>
      <c r="J5097" s="14">
        <v>8.3950171511100002</v>
      </c>
      <c r="K5097" s="23">
        <v>0.37912980682399999</v>
      </c>
    </row>
    <row r="5098" spans="3:11" x14ac:dyDescent="0.3">
      <c r="D5098" s="93"/>
      <c r="E5098" s="3" t="s">
        <v>2091</v>
      </c>
      <c r="F5098" s="4"/>
      <c r="G5098" s="5">
        <v>30104</v>
      </c>
      <c r="H5098" s="27">
        <v>83.444060589955001</v>
      </c>
      <c r="I5098" s="14">
        <v>9.022056869519</v>
      </c>
      <c r="J5098" s="14">
        <v>6.9293117193729996</v>
      </c>
      <c r="K5098" s="23">
        <v>0.60457082115299998</v>
      </c>
    </row>
    <row r="5099" spans="3:11" x14ac:dyDescent="0.3">
      <c r="D5099" s="92" t="s">
        <v>2258</v>
      </c>
      <c r="E5099" s="46" t="s">
        <v>2259</v>
      </c>
      <c r="F5099" s="47"/>
      <c r="G5099" s="29">
        <v>8680</v>
      </c>
      <c r="H5099" s="55">
        <v>78.076036866359004</v>
      </c>
      <c r="I5099" s="22">
        <v>11.947004608295</v>
      </c>
      <c r="J5099" s="22">
        <v>9.4585253456220002</v>
      </c>
      <c r="K5099" s="56">
        <v>0.51843317972400005</v>
      </c>
    </row>
    <row r="5100" spans="3:11" x14ac:dyDescent="0.3">
      <c r="D5100" s="93"/>
      <c r="E5100" s="3" t="s">
        <v>2260</v>
      </c>
      <c r="F5100" s="4"/>
      <c r="G5100" s="5">
        <v>22588</v>
      </c>
      <c r="H5100" s="27">
        <v>82.238356649547995</v>
      </c>
      <c r="I5100" s="14">
        <v>10.355055781831</v>
      </c>
      <c r="J5100" s="14">
        <v>7.0391358243319999</v>
      </c>
      <c r="K5100" s="23">
        <v>0.36745174428900002</v>
      </c>
    </row>
    <row r="5101" spans="3:11" x14ac:dyDescent="0.3">
      <c r="D5101" s="93"/>
      <c r="E5101" s="3" t="s">
        <v>2261</v>
      </c>
      <c r="F5101" s="4"/>
      <c r="G5101" s="5">
        <v>17416</v>
      </c>
      <c r="H5101" s="27">
        <v>85.277905374368004</v>
      </c>
      <c r="I5101" s="14">
        <v>7.6653651814419996</v>
      </c>
      <c r="J5101" s="14">
        <v>6.5744143316489998</v>
      </c>
      <c r="K5101" s="23">
        <v>0.48231511253999998</v>
      </c>
    </row>
    <row r="5102" spans="3:11" ht="37.5" x14ac:dyDescent="0.3">
      <c r="D5102" s="93"/>
      <c r="E5102" s="3" t="s">
        <v>2262</v>
      </c>
      <c r="F5102" s="4"/>
      <c r="G5102" s="5">
        <v>2902</v>
      </c>
      <c r="H5102" s="27">
        <v>84.217780840798994</v>
      </c>
      <c r="I5102" s="14">
        <v>7.9600275671949996</v>
      </c>
      <c r="J5102" s="14">
        <v>7.3053066850450001</v>
      </c>
      <c r="K5102" s="23">
        <v>0.51688490696099998</v>
      </c>
    </row>
    <row r="5103" spans="3:11" x14ac:dyDescent="0.3">
      <c r="D5103" s="93"/>
      <c r="E5103" s="3" t="s">
        <v>2263</v>
      </c>
      <c r="F5103" s="4"/>
      <c r="G5103" s="5">
        <v>850</v>
      </c>
      <c r="H5103" s="27">
        <v>83.294117647058997</v>
      </c>
      <c r="I5103" s="14">
        <v>9.8823529411760003</v>
      </c>
      <c r="J5103" s="14">
        <v>6.1176470588239997</v>
      </c>
      <c r="K5103" s="23">
        <v>0.70588235294099999</v>
      </c>
    </row>
    <row r="5104" spans="3:11" x14ac:dyDescent="0.3">
      <c r="D5104" s="93"/>
      <c r="E5104" s="3" t="s">
        <v>2264</v>
      </c>
      <c r="F5104" s="4"/>
      <c r="G5104" s="5">
        <v>2133</v>
      </c>
      <c r="H5104" s="27">
        <v>78.996718237224997</v>
      </c>
      <c r="I5104" s="14">
        <v>12.611345522738</v>
      </c>
      <c r="J5104" s="14">
        <v>8.0168776371309995</v>
      </c>
      <c r="K5104" s="23">
        <v>0.37505860290699999</v>
      </c>
    </row>
    <row r="5105" spans="4:11" x14ac:dyDescent="0.3">
      <c r="D5105" s="92" t="s">
        <v>2265</v>
      </c>
      <c r="E5105" s="46" t="s">
        <v>2266</v>
      </c>
      <c r="F5105" s="47"/>
      <c r="G5105" s="29">
        <v>13259</v>
      </c>
      <c r="H5105" s="55">
        <v>85.443849460744005</v>
      </c>
      <c r="I5105" s="22">
        <v>7.5269628177090002</v>
      </c>
      <c r="J5105" s="22">
        <v>6.7124217512630002</v>
      </c>
      <c r="K5105" s="56">
        <v>0.316765970284</v>
      </c>
    </row>
    <row r="5106" spans="4:11" x14ac:dyDescent="0.3">
      <c r="D5106" s="93"/>
      <c r="E5106" s="3" t="s">
        <v>2267</v>
      </c>
      <c r="F5106" s="4"/>
      <c r="G5106" s="5">
        <v>16766</v>
      </c>
      <c r="H5106" s="27">
        <v>85.470595252295993</v>
      </c>
      <c r="I5106" s="14">
        <v>7.4436359298579999</v>
      </c>
      <c r="J5106" s="14">
        <v>6.6086126684959998</v>
      </c>
      <c r="K5106" s="23">
        <v>0.47715614935</v>
      </c>
    </row>
    <row r="5107" spans="4:11" ht="25" x14ac:dyDescent="0.3">
      <c r="D5107" s="93"/>
      <c r="E5107" s="3" t="s">
        <v>2268</v>
      </c>
      <c r="F5107" s="4"/>
      <c r="G5107" s="5">
        <v>2616</v>
      </c>
      <c r="H5107" s="27">
        <v>85.091743119265999</v>
      </c>
      <c r="I5107" s="14">
        <v>6.8807339449539997</v>
      </c>
      <c r="J5107" s="14">
        <v>7.4541284403669996</v>
      </c>
      <c r="K5107" s="23">
        <v>0.57339449541300003</v>
      </c>
    </row>
    <row r="5108" spans="4:11" x14ac:dyDescent="0.3">
      <c r="D5108" s="93"/>
      <c r="E5108" s="3" t="s">
        <v>2269</v>
      </c>
      <c r="F5108" s="4"/>
      <c r="G5108" s="5">
        <v>19889</v>
      </c>
      <c r="H5108" s="27">
        <v>83.790034692543998</v>
      </c>
      <c r="I5108" s="14">
        <v>8.0446477952639999</v>
      </c>
      <c r="J5108" s="14">
        <v>7.7731409321739999</v>
      </c>
      <c r="K5108" s="23">
        <v>0.39217658001900002</v>
      </c>
    </row>
    <row r="5109" spans="4:11" x14ac:dyDescent="0.3">
      <c r="D5109" s="93"/>
      <c r="E5109" s="3" t="s">
        <v>2270</v>
      </c>
      <c r="F5109" s="4"/>
      <c r="G5109" s="5">
        <v>169</v>
      </c>
      <c r="H5109" s="27">
        <v>82.248520710058997</v>
      </c>
      <c r="I5109" s="14">
        <v>8.2840236686389996</v>
      </c>
      <c r="J5109" s="14">
        <v>7.6923076923079998</v>
      </c>
      <c r="K5109" s="23">
        <v>1.775147928994</v>
      </c>
    </row>
    <row r="5110" spans="4:11" x14ac:dyDescent="0.3">
      <c r="D5110" s="93"/>
      <c r="E5110" s="3" t="s">
        <v>2271</v>
      </c>
      <c r="F5110" s="4"/>
      <c r="G5110" s="5">
        <v>277</v>
      </c>
      <c r="H5110" s="27">
        <v>83.032490974729001</v>
      </c>
      <c r="I5110" s="14">
        <v>8.6642599277979997</v>
      </c>
      <c r="J5110" s="14">
        <v>7.5812274368230002</v>
      </c>
      <c r="K5110" s="23">
        <v>0.72202166064999995</v>
      </c>
    </row>
    <row r="5111" spans="4:11" x14ac:dyDescent="0.3">
      <c r="D5111" s="93"/>
      <c r="E5111" s="3" t="s">
        <v>2272</v>
      </c>
      <c r="F5111" s="4"/>
      <c r="G5111" s="5">
        <v>772</v>
      </c>
      <c r="H5111" s="27">
        <v>86.139896373056999</v>
      </c>
      <c r="I5111" s="14">
        <v>8.0310880829020004</v>
      </c>
      <c r="J5111" s="14">
        <v>5.1813471502589996</v>
      </c>
      <c r="K5111" s="23">
        <v>0.64766839378200003</v>
      </c>
    </row>
    <row r="5112" spans="4:11" x14ac:dyDescent="0.3">
      <c r="D5112" s="93"/>
      <c r="E5112" s="3" t="s">
        <v>2273</v>
      </c>
      <c r="F5112" s="4"/>
      <c r="G5112" s="5">
        <v>154</v>
      </c>
      <c r="H5112" s="27">
        <v>85.064935064935</v>
      </c>
      <c r="I5112" s="14">
        <v>5.844155844156</v>
      </c>
      <c r="J5112" s="14">
        <v>7.792207792208</v>
      </c>
      <c r="K5112" s="23">
        <v>1.298701298701</v>
      </c>
    </row>
    <row r="5113" spans="4:11" ht="37.5" x14ac:dyDescent="0.3">
      <c r="D5113" s="93"/>
      <c r="E5113" s="3" t="s">
        <v>2274</v>
      </c>
      <c r="F5113" s="4"/>
      <c r="G5113" s="5">
        <v>391</v>
      </c>
      <c r="H5113" s="27">
        <v>84.910485933504006</v>
      </c>
      <c r="I5113" s="14">
        <v>10.230179028133</v>
      </c>
      <c r="J5113" s="14">
        <v>4.3478260869570002</v>
      </c>
      <c r="K5113" s="23">
        <v>0.51150895140700003</v>
      </c>
    </row>
    <row r="5114" spans="4:11" x14ac:dyDescent="0.3">
      <c r="D5114" s="93"/>
      <c r="E5114" s="3" t="s">
        <v>2275</v>
      </c>
      <c r="F5114" s="4"/>
      <c r="G5114" s="5">
        <v>454</v>
      </c>
      <c r="H5114" s="27">
        <v>87.004405286343996</v>
      </c>
      <c r="I5114" s="14">
        <v>6.6079295154190003</v>
      </c>
      <c r="J5114" s="14">
        <v>6.3876651982380004</v>
      </c>
      <c r="K5114" s="24">
        <v>0</v>
      </c>
    </row>
    <row r="5115" spans="4:11" x14ac:dyDescent="0.3">
      <c r="D5115" s="93"/>
      <c r="E5115" s="3" t="s">
        <v>2276</v>
      </c>
      <c r="F5115" s="4"/>
      <c r="G5115" s="5">
        <v>895</v>
      </c>
      <c r="H5115" s="27">
        <v>85.698324022346</v>
      </c>
      <c r="I5115" s="14">
        <v>7.1508379888269999</v>
      </c>
      <c r="J5115" s="14">
        <v>7.039106145251</v>
      </c>
      <c r="K5115" s="23">
        <v>0.111731843575</v>
      </c>
    </row>
    <row r="5116" spans="4:11" x14ac:dyDescent="0.3">
      <c r="D5116" s="93"/>
      <c r="E5116" s="3" t="s">
        <v>2277</v>
      </c>
      <c r="F5116" s="4"/>
      <c r="G5116" s="5">
        <v>536</v>
      </c>
      <c r="H5116" s="27">
        <v>87.313432835821004</v>
      </c>
      <c r="I5116" s="14">
        <v>4.8507462686569998</v>
      </c>
      <c r="J5116" s="14">
        <v>7.6492537313430002</v>
      </c>
      <c r="K5116" s="23">
        <v>0.18656716417899999</v>
      </c>
    </row>
    <row r="5117" spans="4:11" x14ac:dyDescent="0.3">
      <c r="D5117" s="93"/>
      <c r="E5117" s="3" t="s">
        <v>2278</v>
      </c>
      <c r="F5117" s="4"/>
      <c r="G5117" s="5">
        <v>1513</v>
      </c>
      <c r="H5117" s="27">
        <v>83.476536682089005</v>
      </c>
      <c r="I5117" s="14">
        <v>7.534699272968</v>
      </c>
      <c r="J5117" s="14">
        <v>8.7243886318569999</v>
      </c>
      <c r="K5117" s="23">
        <v>0.26437541308700002</v>
      </c>
    </row>
    <row r="5118" spans="4:11" x14ac:dyDescent="0.3">
      <c r="D5118" s="93"/>
      <c r="E5118" s="3" t="s">
        <v>2279</v>
      </c>
      <c r="F5118" s="4"/>
      <c r="G5118" s="5">
        <v>701</v>
      </c>
      <c r="H5118" s="27">
        <v>82.025677603424</v>
      </c>
      <c r="I5118" s="14">
        <v>9.8430813124109999</v>
      </c>
      <c r="J5118" s="14">
        <v>7.5606276747500001</v>
      </c>
      <c r="K5118" s="23">
        <v>0.57061340941500005</v>
      </c>
    </row>
    <row r="5119" spans="4:11" x14ac:dyDescent="0.3">
      <c r="D5119" s="93"/>
      <c r="E5119" s="3" t="s">
        <v>2280</v>
      </c>
      <c r="F5119" s="4"/>
      <c r="G5119" s="5">
        <v>16489</v>
      </c>
      <c r="H5119" s="27">
        <v>76.602583540542</v>
      </c>
      <c r="I5119" s="14">
        <v>14.585481229911</v>
      </c>
      <c r="J5119" s="14">
        <v>8.3692158408639994</v>
      </c>
      <c r="K5119" s="23">
        <v>0.44271938868299998</v>
      </c>
    </row>
    <row r="5120" spans="4:11" x14ac:dyDescent="0.3">
      <c r="D5120" s="92" t="s">
        <v>2281</v>
      </c>
      <c r="E5120" s="46" t="s">
        <v>2282</v>
      </c>
      <c r="F5120" s="47"/>
      <c r="G5120" s="29">
        <v>271</v>
      </c>
      <c r="H5120" s="55">
        <v>74.538745387454</v>
      </c>
      <c r="I5120" s="22">
        <v>19.557195571956001</v>
      </c>
      <c r="J5120" s="22">
        <v>5.5350553505539999</v>
      </c>
      <c r="K5120" s="56">
        <v>0.36900369003700001</v>
      </c>
    </row>
    <row r="5121" spans="4:11" x14ac:dyDescent="0.3">
      <c r="D5121" s="93"/>
      <c r="E5121" s="3" t="s">
        <v>2283</v>
      </c>
      <c r="F5121" s="4"/>
      <c r="G5121" s="5">
        <v>5662</v>
      </c>
      <c r="H5121" s="27">
        <v>79.618509360649995</v>
      </c>
      <c r="I5121" s="14">
        <v>12.645708230306999</v>
      </c>
      <c r="J5121" s="14">
        <v>7.2765807135290004</v>
      </c>
      <c r="K5121" s="23">
        <v>0.45920169551399997</v>
      </c>
    </row>
    <row r="5122" spans="4:11" x14ac:dyDescent="0.3">
      <c r="D5122" s="93"/>
      <c r="E5122" s="3" t="s">
        <v>2284</v>
      </c>
      <c r="F5122" s="4"/>
      <c r="G5122" s="5">
        <v>4025</v>
      </c>
      <c r="H5122" s="27">
        <v>82.236024844720006</v>
      </c>
      <c r="I5122" s="14">
        <v>9.4409937888200002</v>
      </c>
      <c r="J5122" s="14">
        <v>7.9006211180120003</v>
      </c>
      <c r="K5122" s="23">
        <v>0.42236024844699999</v>
      </c>
    </row>
    <row r="5123" spans="4:11" x14ac:dyDescent="0.3">
      <c r="D5123" s="93"/>
      <c r="E5123" s="3" t="s">
        <v>2285</v>
      </c>
      <c r="F5123" s="4"/>
      <c r="G5123" s="5">
        <v>5421</v>
      </c>
      <c r="H5123" s="27">
        <v>83.600811658365998</v>
      </c>
      <c r="I5123" s="14">
        <v>8.4117321527390008</v>
      </c>
      <c r="J5123" s="14">
        <v>7.3787124146840002</v>
      </c>
      <c r="K5123" s="23">
        <v>0.60874377421100001</v>
      </c>
    </row>
    <row r="5124" spans="4:11" x14ac:dyDescent="0.3">
      <c r="D5124" s="93"/>
      <c r="E5124" s="3" t="s">
        <v>2286</v>
      </c>
      <c r="F5124" s="4"/>
      <c r="G5124" s="5">
        <v>39257</v>
      </c>
      <c r="H5124" s="27">
        <v>82.825992816568004</v>
      </c>
      <c r="I5124" s="14">
        <v>9.4046921568130006</v>
      </c>
      <c r="J5124" s="14">
        <v>7.3031561250220003</v>
      </c>
      <c r="K5124" s="23">
        <v>0.46615890159700002</v>
      </c>
    </row>
    <row r="5125" spans="4:11" x14ac:dyDescent="0.3">
      <c r="D5125" s="93"/>
      <c r="E5125" s="3" t="s">
        <v>2287</v>
      </c>
      <c r="F5125" s="4"/>
      <c r="G5125" s="5">
        <v>233</v>
      </c>
      <c r="H5125" s="27">
        <v>82.403433476394994</v>
      </c>
      <c r="I5125" s="14">
        <v>8.1545064377679992</v>
      </c>
      <c r="J5125" s="14">
        <v>8.5836909871239992</v>
      </c>
      <c r="K5125" s="23">
        <v>0.85836909871199996</v>
      </c>
    </row>
    <row r="5126" spans="4:11" x14ac:dyDescent="0.3">
      <c r="D5126" s="92" t="s">
        <v>2288</v>
      </c>
      <c r="E5126" s="46" t="s">
        <v>2289</v>
      </c>
      <c r="F5126" s="47"/>
      <c r="G5126" s="29">
        <v>17768</v>
      </c>
      <c r="H5126" s="55">
        <v>79.266096352993998</v>
      </c>
      <c r="I5126" s="22">
        <v>12.753264295361999</v>
      </c>
      <c r="J5126" s="22">
        <v>7.6598379108510004</v>
      </c>
      <c r="K5126" s="56">
        <v>0.32080144079200001</v>
      </c>
    </row>
    <row r="5127" spans="4:11" ht="25" x14ac:dyDescent="0.3">
      <c r="D5127" s="93"/>
      <c r="E5127" s="3" t="s">
        <v>2290</v>
      </c>
      <c r="F5127" s="4"/>
      <c r="G5127" s="5">
        <v>9309</v>
      </c>
      <c r="H5127" s="27">
        <v>84.359222258030002</v>
      </c>
      <c r="I5127" s="14">
        <v>8.3789880760550002</v>
      </c>
      <c r="J5127" s="14">
        <v>6.7783865076809997</v>
      </c>
      <c r="K5127" s="23">
        <v>0.48340315823399999</v>
      </c>
    </row>
    <row r="5128" spans="4:11" ht="25" x14ac:dyDescent="0.3">
      <c r="D5128" s="93"/>
      <c r="E5128" s="3" t="s">
        <v>2291</v>
      </c>
      <c r="F5128" s="4"/>
      <c r="G5128" s="5">
        <v>3102</v>
      </c>
      <c r="H5128" s="27">
        <v>83.139909735654001</v>
      </c>
      <c r="I5128" s="14">
        <v>8.4139264990329998</v>
      </c>
      <c r="J5128" s="14">
        <v>8.2205029013539992</v>
      </c>
      <c r="K5128" s="23">
        <v>0.22566086395900001</v>
      </c>
    </row>
    <row r="5129" spans="4:11" x14ac:dyDescent="0.3">
      <c r="D5129" s="93"/>
      <c r="E5129" s="3" t="s">
        <v>2292</v>
      </c>
      <c r="F5129" s="4"/>
      <c r="G5129" s="5">
        <v>2283</v>
      </c>
      <c r="H5129" s="27">
        <v>84.318878668419003</v>
      </c>
      <c r="I5129" s="14">
        <v>8.1909767849319994</v>
      </c>
      <c r="J5129" s="14">
        <v>6.9207183530440002</v>
      </c>
      <c r="K5129" s="23">
        <v>0.56942619360500002</v>
      </c>
    </row>
    <row r="5130" spans="4:11" x14ac:dyDescent="0.3">
      <c r="D5130" s="93"/>
      <c r="E5130" s="3" t="s">
        <v>2293</v>
      </c>
      <c r="F5130" s="4"/>
      <c r="G5130" s="5">
        <v>4390</v>
      </c>
      <c r="H5130" s="27">
        <v>85.831435079727001</v>
      </c>
      <c r="I5130" s="14">
        <v>7.8587699316629998</v>
      </c>
      <c r="J5130" s="14">
        <v>5.7630979498860002</v>
      </c>
      <c r="K5130" s="23">
        <v>0.546697038724</v>
      </c>
    </row>
    <row r="5131" spans="4:11" x14ac:dyDescent="0.3">
      <c r="D5131" s="93"/>
      <c r="E5131" s="3" t="s">
        <v>2294</v>
      </c>
      <c r="F5131" s="4"/>
      <c r="G5131" s="5">
        <v>1266</v>
      </c>
      <c r="H5131" s="27">
        <v>83.649289099526001</v>
      </c>
      <c r="I5131" s="14">
        <v>8.1358609794630006</v>
      </c>
      <c r="J5131" s="14">
        <v>8.1358609794630006</v>
      </c>
      <c r="K5131" s="23">
        <v>7.8988941548E-2</v>
      </c>
    </row>
    <row r="5132" spans="4:11" x14ac:dyDescent="0.3">
      <c r="D5132" s="93"/>
      <c r="E5132" s="3" t="s">
        <v>2295</v>
      </c>
      <c r="F5132" s="4"/>
      <c r="G5132" s="5">
        <v>2319</v>
      </c>
      <c r="H5132" s="27">
        <v>85.252263906856001</v>
      </c>
      <c r="I5132" s="14">
        <v>5.476498490729</v>
      </c>
      <c r="J5132" s="14">
        <v>9.0556274256140004</v>
      </c>
      <c r="K5132" s="23">
        <v>0.2156101768</v>
      </c>
    </row>
    <row r="5133" spans="4:11" ht="37.5" x14ac:dyDescent="0.3">
      <c r="D5133" s="93"/>
      <c r="E5133" s="3" t="s">
        <v>2296</v>
      </c>
      <c r="F5133" s="4"/>
      <c r="G5133" s="5">
        <v>2014</v>
      </c>
      <c r="H5133" s="27">
        <v>75.620655412114999</v>
      </c>
      <c r="I5133" s="14">
        <v>13.95233366435</v>
      </c>
      <c r="J5133" s="14">
        <v>10.129096325720001</v>
      </c>
      <c r="K5133" s="23">
        <v>0.29791459781500002</v>
      </c>
    </row>
    <row r="5134" spans="4:11" ht="37.5" x14ac:dyDescent="0.3">
      <c r="D5134" s="93"/>
      <c r="E5134" s="3" t="s">
        <v>2297</v>
      </c>
      <c r="F5134" s="4"/>
      <c r="G5134" s="5">
        <v>8573</v>
      </c>
      <c r="H5134" s="27">
        <v>84.742797153854994</v>
      </c>
      <c r="I5134" s="14">
        <v>8.2701504724130004</v>
      </c>
      <c r="J5134" s="14">
        <v>6.5787938877869996</v>
      </c>
      <c r="K5134" s="23">
        <v>0.40825848594399999</v>
      </c>
    </row>
    <row r="5135" spans="4:11" x14ac:dyDescent="0.3">
      <c r="D5135" s="93"/>
      <c r="E5135" s="3" t="s">
        <v>2287</v>
      </c>
      <c r="F5135" s="4"/>
      <c r="G5135" s="5">
        <v>3628</v>
      </c>
      <c r="H5135" s="27">
        <v>84.399117971333993</v>
      </c>
      <c r="I5135" s="14">
        <v>7.0837927232639997</v>
      </c>
      <c r="J5135" s="14">
        <v>7.5523704520399999</v>
      </c>
      <c r="K5135" s="23">
        <v>0.96471885336300001</v>
      </c>
    </row>
    <row r="5136" spans="4:11" x14ac:dyDescent="0.3">
      <c r="D5136" s="92" t="s">
        <v>2298</v>
      </c>
      <c r="E5136" s="46" t="s">
        <v>833</v>
      </c>
      <c r="F5136" s="47"/>
      <c r="G5136" s="29">
        <v>32722</v>
      </c>
      <c r="H5136" s="55">
        <v>82.855571175356005</v>
      </c>
      <c r="I5136" s="22">
        <v>9.650999327669</v>
      </c>
      <c r="J5136" s="22">
        <v>6.9800134466110002</v>
      </c>
      <c r="K5136" s="56">
        <v>0.51341605036399995</v>
      </c>
    </row>
    <row r="5137" spans="4:11" x14ac:dyDescent="0.3">
      <c r="D5137" s="93"/>
      <c r="E5137" s="3" t="s">
        <v>834</v>
      </c>
      <c r="F5137" s="4"/>
      <c r="G5137" s="5">
        <v>19147</v>
      </c>
      <c r="H5137" s="27">
        <v>82.341881234658004</v>
      </c>
      <c r="I5137" s="14">
        <v>9.5054055465610006</v>
      </c>
      <c r="J5137" s="14">
        <v>7.7087794432549996</v>
      </c>
      <c r="K5137" s="23">
        <v>0.443933775526</v>
      </c>
    </row>
    <row r="5138" spans="4:11" x14ac:dyDescent="0.3">
      <c r="D5138" s="93"/>
      <c r="E5138" s="3" t="s">
        <v>835</v>
      </c>
      <c r="F5138" s="4"/>
      <c r="G5138" s="5">
        <v>1655</v>
      </c>
      <c r="H5138" s="27">
        <v>80.785498489426004</v>
      </c>
      <c r="I5138" s="14">
        <v>11.178247734138999</v>
      </c>
      <c r="J5138" s="14">
        <v>7.6132930513600003</v>
      </c>
      <c r="K5138" s="23">
        <v>0.42296072507600002</v>
      </c>
    </row>
    <row r="5139" spans="4:11" x14ac:dyDescent="0.3">
      <c r="D5139" s="93"/>
      <c r="E5139" s="3" t="s">
        <v>2287</v>
      </c>
      <c r="F5139" s="4"/>
      <c r="G5139" s="5">
        <v>1576</v>
      </c>
      <c r="H5139" s="27">
        <v>75.951776649745995</v>
      </c>
      <c r="I5139" s="14">
        <v>11.928934010152</v>
      </c>
      <c r="J5139" s="14">
        <v>11.040609137056</v>
      </c>
      <c r="K5139" s="23">
        <v>1.0786802030460001</v>
      </c>
    </row>
    <row r="5140" spans="4:11" x14ac:dyDescent="0.3">
      <c r="D5140" s="92" t="s">
        <v>2299</v>
      </c>
      <c r="E5140" s="46" t="s">
        <v>2300</v>
      </c>
      <c r="F5140" s="47"/>
      <c r="G5140" s="29">
        <v>6558</v>
      </c>
      <c r="H5140" s="55">
        <v>87.770661787129995</v>
      </c>
      <c r="I5140" s="22">
        <v>7.5480329368710004</v>
      </c>
      <c r="J5140" s="22">
        <v>4.4678255565720004</v>
      </c>
      <c r="K5140" s="56">
        <v>0.213479719427</v>
      </c>
    </row>
    <row r="5141" spans="4:11" x14ac:dyDescent="0.3">
      <c r="D5141" s="93"/>
      <c r="E5141" s="3" t="s">
        <v>2301</v>
      </c>
      <c r="F5141" s="4"/>
      <c r="G5141" s="5">
        <v>16006</v>
      </c>
      <c r="H5141" s="27">
        <v>86.142696488816995</v>
      </c>
      <c r="I5141" s="14">
        <v>7.6033987254779998</v>
      </c>
      <c r="J5141" s="14">
        <v>5.9602649006619997</v>
      </c>
      <c r="K5141" s="23">
        <v>0.29363988504299998</v>
      </c>
    </row>
    <row r="5142" spans="4:11" x14ac:dyDescent="0.3">
      <c r="D5142" s="93"/>
      <c r="E5142" s="3" t="s">
        <v>2302</v>
      </c>
      <c r="F5142" s="4"/>
      <c r="G5142" s="5">
        <v>24125</v>
      </c>
      <c r="H5142" s="27">
        <v>82.234196891191999</v>
      </c>
      <c r="I5142" s="14">
        <v>9.3554404145079992</v>
      </c>
      <c r="J5142" s="14">
        <v>7.929533678756</v>
      </c>
      <c r="K5142" s="23">
        <v>0.48082901554399998</v>
      </c>
    </row>
    <row r="5143" spans="4:11" x14ac:dyDescent="0.3">
      <c r="D5143" s="93"/>
      <c r="E5143" s="3" t="s">
        <v>2303</v>
      </c>
      <c r="F5143" s="4"/>
      <c r="G5143" s="5">
        <v>6494</v>
      </c>
      <c r="H5143" s="27">
        <v>74.407145056976006</v>
      </c>
      <c r="I5143" s="14">
        <v>14.567292885741001</v>
      </c>
      <c r="J5143" s="14">
        <v>10.363412380659</v>
      </c>
      <c r="K5143" s="23">
        <v>0.66214967662500002</v>
      </c>
    </row>
    <row r="5144" spans="4:11" x14ac:dyDescent="0.3">
      <c r="D5144" s="93"/>
      <c r="E5144" s="3" t="s">
        <v>2304</v>
      </c>
      <c r="F5144" s="4"/>
      <c r="G5144" s="5">
        <v>1611</v>
      </c>
      <c r="H5144" s="27">
        <v>61.452513966479998</v>
      </c>
      <c r="I5144" s="14">
        <v>25.263811297330999</v>
      </c>
      <c r="J5144" s="14">
        <v>12.042209807573</v>
      </c>
      <c r="K5144" s="23">
        <v>1.241464928616</v>
      </c>
    </row>
    <row r="5145" spans="4:11" x14ac:dyDescent="0.3">
      <c r="D5145" s="93"/>
      <c r="E5145" s="3" t="s">
        <v>22</v>
      </c>
      <c r="F5145" s="4"/>
      <c r="G5145" s="5">
        <v>164</v>
      </c>
      <c r="H5145" s="27">
        <v>68.902439024390006</v>
      </c>
      <c r="I5145" s="14">
        <v>12.804878048779999</v>
      </c>
      <c r="J5145" s="14">
        <v>15.243902439024</v>
      </c>
      <c r="K5145" s="23">
        <v>3.0487804878050002</v>
      </c>
    </row>
    <row r="5146" spans="4:11" x14ac:dyDescent="0.3">
      <c r="D5146" s="92" t="s">
        <v>2305</v>
      </c>
      <c r="E5146" s="46" t="s">
        <v>2306</v>
      </c>
      <c r="F5146" s="47"/>
      <c r="G5146" s="29">
        <v>10458</v>
      </c>
      <c r="H5146" s="55">
        <v>88.678523618282995</v>
      </c>
      <c r="I5146" s="22">
        <v>5.6416140753489996</v>
      </c>
      <c r="J5146" s="22">
        <v>5.1539491298530002</v>
      </c>
      <c r="K5146" s="56">
        <v>0.525913176516</v>
      </c>
    </row>
    <row r="5147" spans="4:11" ht="25" x14ac:dyDescent="0.3">
      <c r="D5147" s="93"/>
      <c r="E5147" s="3" t="s">
        <v>2307</v>
      </c>
      <c r="F5147" s="4"/>
      <c r="G5147" s="5">
        <v>9695</v>
      </c>
      <c r="H5147" s="27">
        <v>85.786487880351004</v>
      </c>
      <c r="I5147" s="14">
        <v>6.9829809179989999</v>
      </c>
      <c r="J5147" s="14">
        <v>6.6322846828259996</v>
      </c>
      <c r="K5147" s="23">
        <v>0.59824651882400004</v>
      </c>
    </row>
    <row r="5148" spans="4:11" ht="25" x14ac:dyDescent="0.3">
      <c r="D5148" s="93"/>
      <c r="E5148" s="3" t="s">
        <v>2308</v>
      </c>
      <c r="F5148" s="4"/>
      <c r="G5148" s="5">
        <v>12771</v>
      </c>
      <c r="H5148" s="27">
        <v>82.405449847309995</v>
      </c>
      <c r="I5148" s="14">
        <v>9.200532456346</v>
      </c>
      <c r="J5148" s="14">
        <v>7.9163730326520003</v>
      </c>
      <c r="K5148" s="23">
        <v>0.477644663691</v>
      </c>
    </row>
    <row r="5149" spans="4:11" x14ac:dyDescent="0.3">
      <c r="D5149" s="93"/>
      <c r="E5149" s="3" t="s">
        <v>2309</v>
      </c>
      <c r="F5149" s="4"/>
      <c r="G5149" s="5">
        <v>12862</v>
      </c>
      <c r="H5149" s="27">
        <v>79.210076193437999</v>
      </c>
      <c r="I5149" s="14">
        <v>12.004353910744999</v>
      </c>
      <c r="J5149" s="14">
        <v>8.3190794588710002</v>
      </c>
      <c r="K5149" s="23">
        <v>0.46649043694600001</v>
      </c>
    </row>
    <row r="5150" spans="4:11" x14ac:dyDescent="0.3">
      <c r="D5150" s="93"/>
      <c r="E5150" s="3" t="s">
        <v>2310</v>
      </c>
      <c r="F5150" s="4"/>
      <c r="G5150" s="5">
        <v>8460</v>
      </c>
      <c r="H5150" s="27">
        <v>76.583924349881997</v>
      </c>
      <c r="I5150" s="14">
        <v>14.822695035461001</v>
      </c>
      <c r="J5150" s="14">
        <v>8.2387706855790004</v>
      </c>
      <c r="K5150" s="23">
        <v>0.35460992907799999</v>
      </c>
    </row>
    <row r="5151" spans="4:11" x14ac:dyDescent="0.3">
      <c r="D5151" s="92" t="s">
        <v>2311</v>
      </c>
      <c r="E5151" s="46" t="s">
        <v>2306</v>
      </c>
      <c r="F5151" s="47"/>
      <c r="G5151" s="29">
        <v>6247</v>
      </c>
      <c r="H5151" s="55">
        <v>86.601568753001004</v>
      </c>
      <c r="I5151" s="22">
        <v>7.4115575476229996</v>
      </c>
      <c r="J5151" s="22">
        <v>5.4906355050420004</v>
      </c>
      <c r="K5151" s="56">
        <v>0.49623819433299998</v>
      </c>
    </row>
    <row r="5152" spans="4:11" ht="25" x14ac:dyDescent="0.3">
      <c r="D5152" s="93"/>
      <c r="E5152" s="3" t="s">
        <v>2307</v>
      </c>
      <c r="F5152" s="4"/>
      <c r="G5152" s="5">
        <v>7751</v>
      </c>
      <c r="H5152" s="27">
        <v>83.976261127596004</v>
      </c>
      <c r="I5152" s="14">
        <v>8.6956521739130004</v>
      </c>
      <c r="J5152" s="14">
        <v>6.7991226938459999</v>
      </c>
      <c r="K5152" s="23">
        <v>0.52896400464500004</v>
      </c>
    </row>
    <row r="5153" spans="4:11" ht="25" x14ac:dyDescent="0.3">
      <c r="D5153" s="93"/>
      <c r="E5153" s="3" t="s">
        <v>2308</v>
      </c>
      <c r="F5153" s="4"/>
      <c r="G5153" s="5">
        <v>11247</v>
      </c>
      <c r="H5153" s="27">
        <v>82.155241397706007</v>
      </c>
      <c r="I5153" s="14">
        <v>10.056014937317</v>
      </c>
      <c r="J5153" s="14">
        <v>7.2463768115939997</v>
      </c>
      <c r="K5153" s="23">
        <v>0.54236685338299995</v>
      </c>
    </row>
    <row r="5154" spans="4:11" x14ac:dyDescent="0.3">
      <c r="D5154" s="93"/>
      <c r="E5154" s="3" t="s">
        <v>2309</v>
      </c>
      <c r="F5154" s="4"/>
      <c r="G5154" s="5">
        <v>11179</v>
      </c>
      <c r="H5154" s="27">
        <v>78.772698810269006</v>
      </c>
      <c r="I5154" s="14">
        <v>12.299847929153</v>
      </c>
      <c r="J5154" s="14">
        <v>8.3996779676180005</v>
      </c>
      <c r="K5154" s="23">
        <v>0.52777529296000003</v>
      </c>
    </row>
    <row r="5155" spans="4:11" x14ac:dyDescent="0.3">
      <c r="D5155" s="93"/>
      <c r="E5155" s="3" t="s">
        <v>2310</v>
      </c>
      <c r="F5155" s="4"/>
      <c r="G5155" s="5">
        <v>2253</v>
      </c>
      <c r="H5155" s="27">
        <v>71.238348868176004</v>
      </c>
      <c r="I5155" s="14">
        <v>19.573901464714002</v>
      </c>
      <c r="J5155" s="14">
        <v>8.8770528184639996</v>
      </c>
      <c r="K5155" s="23">
        <v>0.310696848646</v>
      </c>
    </row>
    <row r="5156" spans="4:11" x14ac:dyDescent="0.3">
      <c r="D5156" s="93"/>
      <c r="E5156" s="3" t="s">
        <v>2312</v>
      </c>
      <c r="F5156" s="4"/>
      <c r="G5156" s="5">
        <v>15996</v>
      </c>
      <c r="H5156" s="27">
        <v>84.652413103276004</v>
      </c>
      <c r="I5156" s="14">
        <v>7.5268817204299996</v>
      </c>
      <c r="J5156" s="14">
        <v>7.3705926481619999</v>
      </c>
      <c r="K5156" s="23">
        <v>0.45011252813199998</v>
      </c>
    </row>
    <row r="5157" spans="4:11" x14ac:dyDescent="0.3">
      <c r="D5157" s="92" t="s">
        <v>2313</v>
      </c>
      <c r="E5157" s="46" t="s">
        <v>2314</v>
      </c>
      <c r="F5157" s="47"/>
      <c r="G5157" s="29">
        <v>17873</v>
      </c>
      <c r="H5157" s="55">
        <v>92.222906059419003</v>
      </c>
      <c r="I5157" s="22">
        <v>4.3305544676330001</v>
      </c>
      <c r="J5157" s="22">
        <v>3.183572987187</v>
      </c>
      <c r="K5157" s="56">
        <v>0.26296648576100001</v>
      </c>
    </row>
    <row r="5158" spans="4:11" x14ac:dyDescent="0.3">
      <c r="D5158" s="93"/>
      <c r="E5158" s="3" t="s">
        <v>2315</v>
      </c>
      <c r="F5158" s="4"/>
      <c r="G5158" s="5">
        <v>16144</v>
      </c>
      <c r="H5158" s="27">
        <v>87.054013875123999</v>
      </c>
      <c r="I5158" s="14">
        <v>6.3553022794849996</v>
      </c>
      <c r="J5158" s="14">
        <v>6.2933597621409998</v>
      </c>
      <c r="K5158" s="23">
        <v>0.29732408325100002</v>
      </c>
    </row>
    <row r="5159" spans="4:11" x14ac:dyDescent="0.3">
      <c r="D5159" s="93"/>
      <c r="E5159" s="3" t="s">
        <v>2316</v>
      </c>
      <c r="F5159" s="4"/>
      <c r="G5159" s="5">
        <v>15559</v>
      </c>
      <c r="H5159" s="27">
        <v>74.548492833729995</v>
      </c>
      <c r="I5159" s="14">
        <v>13.516292820875</v>
      </c>
      <c r="J5159" s="14">
        <v>11.305353814512999</v>
      </c>
      <c r="K5159" s="23">
        <v>0.629860530882</v>
      </c>
    </row>
    <row r="5160" spans="4:11" x14ac:dyDescent="0.3">
      <c r="D5160" s="93"/>
      <c r="E5160" s="3" t="s">
        <v>2317</v>
      </c>
      <c r="F5160" s="4"/>
      <c r="G5160" s="5">
        <v>4388</v>
      </c>
      <c r="H5160" s="27">
        <v>62.898814949863002</v>
      </c>
      <c r="I5160" s="14">
        <v>24.612579762989998</v>
      </c>
      <c r="J5160" s="14">
        <v>11.964448495898001</v>
      </c>
      <c r="K5160" s="23">
        <v>0.52415679124900005</v>
      </c>
    </row>
    <row r="5161" spans="4:11" x14ac:dyDescent="0.3">
      <c r="D5161" s="93"/>
      <c r="E5161" s="3" t="s">
        <v>2318</v>
      </c>
      <c r="F5161" s="4"/>
      <c r="G5161" s="5">
        <v>735</v>
      </c>
      <c r="H5161" s="27">
        <v>48.163265306122</v>
      </c>
      <c r="I5161" s="14">
        <v>38.639455782313</v>
      </c>
      <c r="J5161" s="14">
        <v>12.517006802720999</v>
      </c>
      <c r="K5161" s="23">
        <v>0.68027210884400002</v>
      </c>
    </row>
    <row r="5162" spans="4:11" x14ac:dyDescent="0.3">
      <c r="D5162" s="93"/>
      <c r="E5162" s="3" t="s">
        <v>22</v>
      </c>
      <c r="F5162" s="4"/>
      <c r="G5162" s="5">
        <v>351</v>
      </c>
      <c r="H5162" s="27">
        <v>45.299145299145003</v>
      </c>
      <c r="I5162" s="14">
        <v>22.507122507123</v>
      </c>
      <c r="J5162" s="14">
        <v>27.350427350427001</v>
      </c>
      <c r="K5162" s="23">
        <v>4.8433048433049999</v>
      </c>
    </row>
    <row r="5163" spans="4:11" x14ac:dyDescent="0.3">
      <c r="D5163" s="92" t="s">
        <v>2319</v>
      </c>
      <c r="E5163" s="46" t="s">
        <v>2320</v>
      </c>
      <c r="F5163" s="47"/>
      <c r="G5163" s="29">
        <v>12816</v>
      </c>
      <c r="H5163" s="55">
        <v>93.430087390761997</v>
      </c>
      <c r="I5163" s="22">
        <v>3.6204744069910002</v>
      </c>
      <c r="J5163" s="22">
        <v>2.715355805243</v>
      </c>
      <c r="K5163" s="56">
        <v>0.23408239700399999</v>
      </c>
    </row>
    <row r="5164" spans="4:11" x14ac:dyDescent="0.3">
      <c r="D5164" s="93"/>
      <c r="E5164" s="3" t="s">
        <v>2321</v>
      </c>
      <c r="F5164" s="4"/>
      <c r="G5164" s="5">
        <v>28132</v>
      </c>
      <c r="H5164" s="27">
        <v>86.229205175600995</v>
      </c>
      <c r="I5164" s="14">
        <v>6.8036399829379999</v>
      </c>
      <c r="J5164" s="14">
        <v>6.618797099389</v>
      </c>
      <c r="K5164" s="23">
        <v>0.34835774207300002</v>
      </c>
    </row>
    <row r="5165" spans="4:11" x14ac:dyDescent="0.3">
      <c r="D5165" s="93"/>
      <c r="E5165" s="3" t="s">
        <v>2322</v>
      </c>
      <c r="F5165" s="4"/>
      <c r="G5165" s="5">
        <v>8290</v>
      </c>
      <c r="H5165" s="27">
        <v>69.071170084439004</v>
      </c>
      <c r="I5165" s="14">
        <v>17.008443908322999</v>
      </c>
      <c r="J5165" s="14">
        <v>13.148371531965999</v>
      </c>
      <c r="K5165" s="23">
        <v>0.77201447527099998</v>
      </c>
    </row>
    <row r="5166" spans="4:11" x14ac:dyDescent="0.3">
      <c r="D5166" s="93"/>
      <c r="E5166" s="3" t="s">
        <v>2323</v>
      </c>
      <c r="F5166" s="4"/>
      <c r="G5166" s="5">
        <v>3666</v>
      </c>
      <c r="H5166" s="27">
        <v>65.411893071468</v>
      </c>
      <c r="I5166" s="14">
        <v>21.849427168576</v>
      </c>
      <c r="J5166" s="14">
        <v>11.974904528095999</v>
      </c>
      <c r="K5166" s="23">
        <v>0.76377523185999996</v>
      </c>
    </row>
    <row r="5167" spans="4:11" x14ac:dyDescent="0.3">
      <c r="D5167" s="93"/>
      <c r="E5167" s="3" t="s">
        <v>2324</v>
      </c>
      <c r="F5167" s="4"/>
      <c r="G5167" s="5">
        <v>1820</v>
      </c>
      <c r="H5167" s="27">
        <v>49.890109890109997</v>
      </c>
      <c r="I5167" s="14">
        <v>37.252747252747</v>
      </c>
      <c r="J5167" s="14">
        <v>12.197802197802</v>
      </c>
      <c r="K5167" s="23">
        <v>0.65934065934099995</v>
      </c>
    </row>
    <row r="5168" spans="4:11" x14ac:dyDescent="0.3">
      <c r="D5168" s="94"/>
      <c r="E5168" s="52" t="s">
        <v>22</v>
      </c>
      <c r="F5168" s="48"/>
      <c r="G5168" s="49">
        <v>309</v>
      </c>
      <c r="H5168" s="70">
        <v>42.071197411002998</v>
      </c>
      <c r="I5168" s="45">
        <v>24.271844660193999</v>
      </c>
      <c r="J5168" s="45">
        <v>31.067961165048999</v>
      </c>
      <c r="K5168" s="74">
        <v>2.5889967637539999</v>
      </c>
    </row>
    <row r="5170" spans="2:17" x14ac:dyDescent="0.3">
      <c r="B5170" s="35" t="str">
        <f xml:space="preserve"> HYPERLINK("#'目次'!B82", "[76]")</f>
        <v>[76]</v>
      </c>
      <c r="C5170" s="25" t="s">
        <v>2344</v>
      </c>
    </row>
    <row r="5171" spans="2:17" x14ac:dyDescent="0.3">
      <c r="C5171" s="83" t="s">
        <v>2345</v>
      </c>
    </row>
    <row r="5173" spans="2:17" x14ac:dyDescent="0.3">
      <c r="C5173" s="25" t="s">
        <v>2249</v>
      </c>
    </row>
    <row r="5174" spans="2:17" ht="112.5" x14ac:dyDescent="0.3">
      <c r="D5174" s="95"/>
      <c r="E5174" s="96"/>
      <c r="F5174" s="96"/>
      <c r="G5174" s="37" t="s">
        <v>16</v>
      </c>
      <c r="H5174" s="41" t="s">
        <v>2346</v>
      </c>
      <c r="I5174" s="18" t="s">
        <v>2347</v>
      </c>
      <c r="J5174" s="18" t="s">
        <v>2348</v>
      </c>
      <c r="K5174" s="18" t="s">
        <v>2349</v>
      </c>
      <c r="L5174" s="18" t="s">
        <v>2350</v>
      </c>
      <c r="M5174" s="18" t="s">
        <v>2351</v>
      </c>
      <c r="N5174" s="18" t="s">
        <v>2352</v>
      </c>
      <c r="O5174" s="18" t="s">
        <v>836</v>
      </c>
      <c r="P5174" s="18" t="s">
        <v>2353</v>
      </c>
      <c r="Q5174" s="34" t="s">
        <v>23</v>
      </c>
    </row>
    <row r="5175" spans="2:17" x14ac:dyDescent="0.3">
      <c r="D5175" s="97"/>
      <c r="E5175" s="98"/>
      <c r="F5175" s="98"/>
      <c r="G5175" s="40"/>
      <c r="H5175" s="36"/>
      <c r="I5175" s="19"/>
      <c r="J5175" s="19"/>
      <c r="K5175" s="19"/>
      <c r="L5175" s="19"/>
      <c r="M5175" s="19"/>
      <c r="N5175" s="19"/>
      <c r="O5175" s="19"/>
      <c r="P5175" s="19"/>
      <c r="Q5175" s="39"/>
    </row>
    <row r="5176" spans="2:17" x14ac:dyDescent="0.3">
      <c r="D5176" s="77"/>
      <c r="E5176" s="78" t="s">
        <v>16</v>
      </c>
      <c r="F5176" s="50"/>
      <c r="G5176" s="38">
        <v>45545</v>
      </c>
      <c r="H5176" s="26">
        <v>86.547370732242996</v>
      </c>
      <c r="I5176" s="26">
        <v>73.678779229333998</v>
      </c>
      <c r="J5176" s="26">
        <v>34.682182456911001</v>
      </c>
      <c r="K5176" s="26">
        <v>10.163574486770999</v>
      </c>
      <c r="L5176" s="26">
        <v>2.9092106707649998</v>
      </c>
      <c r="M5176" s="26">
        <v>1.0407289493909999</v>
      </c>
      <c r="N5176" s="26">
        <v>0.43034361620400002</v>
      </c>
      <c r="O5176" s="26">
        <v>2.3185860138319998</v>
      </c>
      <c r="P5176" s="26">
        <v>4.1716983202999998E-2</v>
      </c>
      <c r="Q5176" s="60">
        <v>0.16028104072900001</v>
      </c>
    </row>
    <row r="5177" spans="2:17" x14ac:dyDescent="0.3">
      <c r="D5177" s="92" t="s">
        <v>2257</v>
      </c>
      <c r="E5177" s="46" t="s">
        <v>2086</v>
      </c>
      <c r="F5177" s="47"/>
      <c r="G5177" s="29">
        <v>3662</v>
      </c>
      <c r="H5177" s="55">
        <v>84.680502457673001</v>
      </c>
      <c r="I5177" s="22">
        <v>69.797924631349005</v>
      </c>
      <c r="J5177" s="22">
        <v>43.528126706717998</v>
      </c>
      <c r="K5177" s="22">
        <v>3.031130529765</v>
      </c>
      <c r="L5177" s="22">
        <v>3.1949754232659999</v>
      </c>
      <c r="M5177" s="22">
        <v>0.87383943200400005</v>
      </c>
      <c r="N5177" s="22">
        <v>0.54614964500300001</v>
      </c>
      <c r="O5177" s="22">
        <v>2.594210813763</v>
      </c>
      <c r="P5177" s="22">
        <v>2.7307482250000001E-2</v>
      </c>
      <c r="Q5177" s="56">
        <v>0.136537411251</v>
      </c>
    </row>
    <row r="5178" spans="2:17" x14ac:dyDescent="0.3">
      <c r="D5178" s="93"/>
      <c r="E5178" s="3" t="s">
        <v>2087</v>
      </c>
      <c r="F5178" s="4"/>
      <c r="G5178" s="5">
        <v>3292</v>
      </c>
      <c r="H5178" s="27">
        <v>85.935601458080001</v>
      </c>
      <c r="I5178" s="14">
        <v>67.041312272175006</v>
      </c>
      <c r="J5178" s="14">
        <v>46.020656136086998</v>
      </c>
      <c r="K5178" s="14">
        <v>4.1008505467800003</v>
      </c>
      <c r="L5178" s="14">
        <v>2.9161603888209999</v>
      </c>
      <c r="M5178" s="14">
        <v>0.66828675577200003</v>
      </c>
      <c r="N5178" s="14">
        <v>0.60753341433800001</v>
      </c>
      <c r="O5178" s="14">
        <v>1.792223572296</v>
      </c>
      <c r="P5178" s="14">
        <v>6.0753341433999998E-2</v>
      </c>
      <c r="Q5178" s="23">
        <v>3.0376670716999999E-2</v>
      </c>
    </row>
    <row r="5179" spans="2:17" x14ac:dyDescent="0.3">
      <c r="D5179" s="93"/>
      <c r="E5179" s="3" t="s">
        <v>2088</v>
      </c>
      <c r="F5179" s="4"/>
      <c r="G5179" s="5">
        <v>5085</v>
      </c>
      <c r="H5179" s="27">
        <v>86.882989183874002</v>
      </c>
      <c r="I5179" s="14">
        <v>66.470009832841995</v>
      </c>
      <c r="J5179" s="14">
        <v>46.057030481809001</v>
      </c>
      <c r="K5179" s="14">
        <v>5.781710914454</v>
      </c>
      <c r="L5179" s="14">
        <v>3.3628318584070001</v>
      </c>
      <c r="M5179" s="14">
        <v>0.41297935103200001</v>
      </c>
      <c r="N5179" s="14">
        <v>0.33431661750199998</v>
      </c>
      <c r="O5179" s="14">
        <v>1.9075712881019999</v>
      </c>
      <c r="P5179" s="14">
        <v>3.9331366765E-2</v>
      </c>
      <c r="Q5179" s="23">
        <v>3.9331366765E-2</v>
      </c>
    </row>
    <row r="5180" spans="2:17" x14ac:dyDescent="0.3">
      <c r="D5180" s="93"/>
      <c r="E5180" s="3" t="s">
        <v>2089</v>
      </c>
      <c r="F5180" s="4"/>
      <c r="G5180" s="5">
        <v>3781</v>
      </c>
      <c r="H5180" s="27">
        <v>88.309970907166999</v>
      </c>
      <c r="I5180" s="14">
        <v>64.374504099445005</v>
      </c>
      <c r="J5180" s="14">
        <v>47.315524993388003</v>
      </c>
      <c r="K5180" s="14">
        <v>5.9772546945249996</v>
      </c>
      <c r="L5180" s="14">
        <v>2.5654588733139998</v>
      </c>
      <c r="M5180" s="14">
        <v>0.29092832584</v>
      </c>
      <c r="N5180" s="14">
        <v>0.26448029621800001</v>
      </c>
      <c r="O5180" s="14">
        <v>1.3752975403329999</v>
      </c>
      <c r="P5180" s="14">
        <v>2.6448029622000001E-2</v>
      </c>
      <c r="Q5180" s="23">
        <v>5.2896059244000003E-2</v>
      </c>
    </row>
    <row r="5181" spans="2:17" x14ac:dyDescent="0.3">
      <c r="D5181" s="93"/>
      <c r="E5181" s="3" t="s">
        <v>2090</v>
      </c>
      <c r="F5181" s="4"/>
      <c r="G5181" s="5">
        <v>4415</v>
      </c>
      <c r="H5181" s="27">
        <v>87.202718006794996</v>
      </c>
      <c r="I5181" s="14">
        <v>68.108720271801005</v>
      </c>
      <c r="J5181" s="14">
        <v>41.223103057758003</v>
      </c>
      <c r="K5181" s="14">
        <v>7.1121177802939997</v>
      </c>
      <c r="L5181" s="14">
        <v>3.148357870895</v>
      </c>
      <c r="M5181" s="14">
        <v>0.81540203850500004</v>
      </c>
      <c r="N5181" s="14">
        <v>0.56625141562900005</v>
      </c>
      <c r="O5181" s="14">
        <v>1.54020385051</v>
      </c>
      <c r="P5181" s="14">
        <v>2.2650056625000001E-2</v>
      </c>
      <c r="Q5181" s="23">
        <v>0.113250283126</v>
      </c>
    </row>
    <row r="5182" spans="2:17" x14ac:dyDescent="0.3">
      <c r="D5182" s="93"/>
      <c r="E5182" s="3" t="s">
        <v>2091</v>
      </c>
      <c r="F5182" s="4"/>
      <c r="G5182" s="5">
        <v>25120</v>
      </c>
      <c r="H5182" s="27">
        <v>86.500796178344004</v>
      </c>
      <c r="I5182" s="14">
        <v>78.933121019108</v>
      </c>
      <c r="J5182" s="14">
        <v>26.667993630573001</v>
      </c>
      <c r="K5182" s="14">
        <v>14.016719745223</v>
      </c>
      <c r="L5182" s="14">
        <v>2.7906050955409998</v>
      </c>
      <c r="M5182" s="14">
        <v>1.3734076433119999</v>
      </c>
      <c r="N5182" s="14">
        <v>0.41003184713399998</v>
      </c>
      <c r="O5182" s="14">
        <v>2.6671974522289998</v>
      </c>
      <c r="P5182" s="14">
        <v>4.7770700637000001E-2</v>
      </c>
      <c r="Q5182" s="23">
        <v>0.18312101910799999</v>
      </c>
    </row>
    <row r="5183" spans="2:17" x14ac:dyDescent="0.3">
      <c r="D5183" s="92" t="s">
        <v>2258</v>
      </c>
      <c r="E5183" s="46" t="s">
        <v>2259</v>
      </c>
      <c r="F5183" s="47"/>
      <c r="G5183" s="29">
        <v>6777</v>
      </c>
      <c r="H5183" s="55">
        <v>65.825586542718</v>
      </c>
      <c r="I5183" s="22">
        <v>87.929762431754</v>
      </c>
      <c r="J5183" s="22">
        <v>42.157296738969997</v>
      </c>
      <c r="K5183" s="22">
        <v>6.8761989080710002</v>
      </c>
      <c r="L5183" s="22">
        <v>2.6707982883280001</v>
      </c>
      <c r="M5183" s="22">
        <v>1.2394864984509999</v>
      </c>
      <c r="N5183" s="22">
        <v>0.48694112439100001</v>
      </c>
      <c r="O5183" s="22">
        <v>3.6151689538139999</v>
      </c>
      <c r="P5183" s="22">
        <v>4.4267374945E-2</v>
      </c>
      <c r="Q5183" s="56">
        <v>0.17706949977899999</v>
      </c>
    </row>
    <row r="5184" spans="2:17" x14ac:dyDescent="0.3">
      <c r="D5184" s="93"/>
      <c r="E5184" s="3" t="s">
        <v>2260</v>
      </c>
      <c r="F5184" s="4"/>
      <c r="G5184" s="5">
        <v>18576</v>
      </c>
      <c r="H5184" s="27">
        <v>90.918389319552006</v>
      </c>
      <c r="I5184" s="14">
        <v>63.248277347115</v>
      </c>
      <c r="J5184" s="14">
        <v>45.607235142119002</v>
      </c>
      <c r="K5184" s="14">
        <v>7.7896210163650004</v>
      </c>
      <c r="L5184" s="14">
        <v>2.8854435831180001</v>
      </c>
      <c r="M5184" s="14">
        <v>0.54371231696800004</v>
      </c>
      <c r="N5184" s="14">
        <v>0.37683031869099998</v>
      </c>
      <c r="O5184" s="14">
        <v>1.4373385012919999</v>
      </c>
      <c r="P5184" s="14">
        <v>3.7683031869000003E-2</v>
      </c>
      <c r="Q5184" s="23">
        <v>4.8449612402999997E-2</v>
      </c>
    </row>
    <row r="5185" spans="4:17" x14ac:dyDescent="0.3">
      <c r="D5185" s="93"/>
      <c r="E5185" s="3" t="s">
        <v>2261</v>
      </c>
      <c r="F5185" s="4"/>
      <c r="G5185" s="5">
        <v>14852</v>
      </c>
      <c r="H5185" s="27">
        <v>92.990842984110003</v>
      </c>
      <c r="I5185" s="14">
        <v>77.396983571236007</v>
      </c>
      <c r="J5185" s="14">
        <v>20.381093455426999</v>
      </c>
      <c r="K5185" s="14">
        <v>13.048747643415</v>
      </c>
      <c r="L5185" s="14">
        <v>3.0635604632370002</v>
      </c>
      <c r="M5185" s="14">
        <v>1.2321572852139999</v>
      </c>
      <c r="N5185" s="14">
        <v>0.417452194991</v>
      </c>
      <c r="O5185" s="14">
        <v>2.376784271479</v>
      </c>
      <c r="P5185" s="14">
        <v>4.7131699434000002E-2</v>
      </c>
      <c r="Q5185" s="23">
        <v>0.175060597899</v>
      </c>
    </row>
    <row r="5186" spans="4:17" ht="37.5" x14ac:dyDescent="0.3">
      <c r="D5186" s="93"/>
      <c r="E5186" s="3" t="s">
        <v>2262</v>
      </c>
      <c r="F5186" s="4"/>
      <c r="G5186" s="5">
        <v>2444</v>
      </c>
      <c r="H5186" s="27">
        <v>92.062193126023004</v>
      </c>
      <c r="I5186" s="14">
        <v>75.450081833061006</v>
      </c>
      <c r="J5186" s="14">
        <v>26.677577741408001</v>
      </c>
      <c r="K5186" s="14">
        <v>11.906710310966</v>
      </c>
      <c r="L5186" s="14">
        <v>2.495908346972</v>
      </c>
      <c r="M5186" s="14">
        <v>0.94108019639899998</v>
      </c>
      <c r="N5186" s="14">
        <v>0.36824877250400001</v>
      </c>
      <c r="O5186" s="14">
        <v>2.2094926350250002</v>
      </c>
      <c r="P5186" s="14">
        <v>4.0916530277999998E-2</v>
      </c>
      <c r="Q5186" s="23">
        <v>4.0916530277999998E-2</v>
      </c>
    </row>
    <row r="5187" spans="4:17" x14ac:dyDescent="0.3">
      <c r="D5187" s="93"/>
      <c r="E5187" s="3" t="s">
        <v>2263</v>
      </c>
      <c r="F5187" s="4"/>
      <c r="G5187" s="5">
        <v>708</v>
      </c>
      <c r="H5187" s="27">
        <v>77.25988700565</v>
      </c>
      <c r="I5187" s="14">
        <v>86.299435028248993</v>
      </c>
      <c r="J5187" s="14">
        <v>19.350282485876001</v>
      </c>
      <c r="K5187" s="14">
        <v>20.056497175141001</v>
      </c>
      <c r="L5187" s="14">
        <v>3.3898305084749998</v>
      </c>
      <c r="M5187" s="14">
        <v>2.9661016949149999</v>
      </c>
      <c r="N5187" s="14">
        <v>1.5536723163840001</v>
      </c>
      <c r="O5187" s="14">
        <v>3.8135593220340001</v>
      </c>
      <c r="P5187" s="16">
        <v>0</v>
      </c>
      <c r="Q5187" s="23">
        <v>0.28248587570599998</v>
      </c>
    </row>
    <row r="5188" spans="4:17" x14ac:dyDescent="0.3">
      <c r="D5188" s="93"/>
      <c r="E5188" s="3" t="s">
        <v>2264</v>
      </c>
      <c r="F5188" s="4"/>
      <c r="G5188" s="5">
        <v>1685</v>
      </c>
      <c r="H5188" s="27">
        <v>64.332344213650003</v>
      </c>
      <c r="I5188" s="14">
        <v>89.020771513352997</v>
      </c>
      <c r="J5188" s="14">
        <v>30.682492581601998</v>
      </c>
      <c r="K5188" s="14">
        <v>16.023738872404</v>
      </c>
      <c r="L5188" s="14">
        <v>3.3234421364990001</v>
      </c>
      <c r="M5188" s="14">
        <v>2.6706231454010001</v>
      </c>
      <c r="N5188" s="14">
        <v>0.59347181008899996</v>
      </c>
      <c r="O5188" s="14">
        <v>5.222551928783</v>
      </c>
      <c r="P5188" s="14">
        <v>5.9347181009000001E-2</v>
      </c>
      <c r="Q5188" s="23">
        <v>5.9347181009000001E-2</v>
      </c>
    </row>
    <row r="5189" spans="4:17" x14ac:dyDescent="0.3">
      <c r="D5189" s="92" t="s">
        <v>2265</v>
      </c>
      <c r="E5189" s="46" t="s">
        <v>2266</v>
      </c>
      <c r="F5189" s="47"/>
      <c r="G5189" s="29">
        <v>11329</v>
      </c>
      <c r="H5189" s="55">
        <v>95.039279724601002</v>
      </c>
      <c r="I5189" s="22">
        <v>65.071939270898</v>
      </c>
      <c r="J5189" s="22">
        <v>35.554770941831002</v>
      </c>
      <c r="K5189" s="22">
        <v>8.6856739341509996</v>
      </c>
      <c r="L5189" s="22">
        <v>2.6039367993639999</v>
      </c>
      <c r="M5189" s="22">
        <v>0.70615235236999996</v>
      </c>
      <c r="N5189" s="22">
        <v>0.42369141142200001</v>
      </c>
      <c r="O5189" s="22">
        <v>1.650631123665</v>
      </c>
      <c r="P5189" s="22">
        <v>2.6480713214000001E-2</v>
      </c>
      <c r="Q5189" s="56">
        <v>4.4134522023E-2</v>
      </c>
    </row>
    <row r="5190" spans="4:17" x14ac:dyDescent="0.3">
      <c r="D5190" s="93"/>
      <c r="E5190" s="3" t="s">
        <v>2267</v>
      </c>
      <c r="F5190" s="4"/>
      <c r="G5190" s="5">
        <v>14330</v>
      </c>
      <c r="H5190" s="27">
        <v>93.244940683880003</v>
      </c>
      <c r="I5190" s="14">
        <v>77.529658060014</v>
      </c>
      <c r="J5190" s="14">
        <v>20.230286113049999</v>
      </c>
      <c r="K5190" s="14">
        <v>13.168178646196999</v>
      </c>
      <c r="L5190" s="14">
        <v>3.021632937893</v>
      </c>
      <c r="M5190" s="14">
        <v>1.2212142358689999</v>
      </c>
      <c r="N5190" s="14">
        <v>0.39078855547800001</v>
      </c>
      <c r="O5190" s="14">
        <v>2.3866015352410002</v>
      </c>
      <c r="P5190" s="14">
        <v>2.7913468247999999E-2</v>
      </c>
      <c r="Q5190" s="23">
        <v>0.167480809491</v>
      </c>
    </row>
    <row r="5191" spans="4:17" ht="25" x14ac:dyDescent="0.3">
      <c r="D5191" s="93"/>
      <c r="E5191" s="3" t="s">
        <v>2268</v>
      </c>
      <c r="F5191" s="4"/>
      <c r="G5191" s="5">
        <v>2226</v>
      </c>
      <c r="H5191" s="27">
        <v>92.767295597483994</v>
      </c>
      <c r="I5191" s="14">
        <v>77.178796046721004</v>
      </c>
      <c r="J5191" s="14">
        <v>24.977538185084999</v>
      </c>
      <c r="K5191" s="14">
        <v>12.264150943396</v>
      </c>
      <c r="L5191" s="14">
        <v>2.4707996406110002</v>
      </c>
      <c r="M5191" s="14">
        <v>0.98831985624399998</v>
      </c>
      <c r="N5191" s="14">
        <v>0.40431266846399999</v>
      </c>
      <c r="O5191" s="14">
        <v>2.4258760107819999</v>
      </c>
      <c r="P5191" s="14">
        <v>4.4923629829E-2</v>
      </c>
      <c r="Q5191" s="23">
        <v>4.4923629829E-2</v>
      </c>
    </row>
    <row r="5192" spans="4:17" x14ac:dyDescent="0.3">
      <c r="D5192" s="93"/>
      <c r="E5192" s="3" t="s">
        <v>2269</v>
      </c>
      <c r="F5192" s="4"/>
      <c r="G5192" s="5">
        <v>16665</v>
      </c>
      <c r="H5192" s="27">
        <v>93.351335133513004</v>
      </c>
      <c r="I5192" s="14">
        <v>75.133513351334997</v>
      </c>
      <c r="J5192" s="14">
        <v>30.075007500750001</v>
      </c>
      <c r="K5192" s="14">
        <v>10.705070507050999</v>
      </c>
      <c r="L5192" s="14">
        <v>2.436243624362</v>
      </c>
      <c r="M5192" s="14">
        <v>1.1821182118210001</v>
      </c>
      <c r="N5192" s="14">
        <v>0.45004500450000001</v>
      </c>
      <c r="O5192" s="14">
        <v>1.962196219622</v>
      </c>
      <c r="P5192" s="14">
        <v>6.0006000599999998E-2</v>
      </c>
      <c r="Q5192" s="23">
        <v>6.6006600659999998E-2</v>
      </c>
    </row>
    <row r="5193" spans="4:17" x14ac:dyDescent="0.3">
      <c r="D5193" s="93"/>
      <c r="E5193" s="3" t="s">
        <v>2270</v>
      </c>
      <c r="F5193" s="4"/>
      <c r="G5193" s="5">
        <v>139</v>
      </c>
      <c r="H5193" s="27">
        <v>84.172661870504001</v>
      </c>
      <c r="I5193" s="14">
        <v>71.942446043165006</v>
      </c>
      <c r="J5193" s="14">
        <v>28.057553956835001</v>
      </c>
      <c r="K5193" s="14">
        <v>7.1942446043170003</v>
      </c>
      <c r="L5193" s="14">
        <v>2.877697841727</v>
      </c>
      <c r="M5193" s="14">
        <v>1.438848920863</v>
      </c>
      <c r="N5193" s="16">
        <v>0</v>
      </c>
      <c r="O5193" s="14">
        <v>2.877697841727</v>
      </c>
      <c r="P5193" s="16">
        <v>0</v>
      </c>
      <c r="Q5193" s="24">
        <v>0</v>
      </c>
    </row>
    <row r="5194" spans="4:17" x14ac:dyDescent="0.3">
      <c r="D5194" s="93"/>
      <c r="E5194" s="3" t="s">
        <v>2271</v>
      </c>
      <c r="F5194" s="4"/>
      <c r="G5194" s="5">
        <v>230</v>
      </c>
      <c r="H5194" s="27">
        <v>87.826086956522005</v>
      </c>
      <c r="I5194" s="14">
        <v>74.347826086956999</v>
      </c>
      <c r="J5194" s="14">
        <v>29.565217391304</v>
      </c>
      <c r="K5194" s="14">
        <v>10</v>
      </c>
      <c r="L5194" s="14">
        <v>4.3478260869570002</v>
      </c>
      <c r="M5194" s="14">
        <v>1.3043478260870001</v>
      </c>
      <c r="N5194" s="16">
        <v>0</v>
      </c>
      <c r="O5194" s="14">
        <v>4.3478260869570002</v>
      </c>
      <c r="P5194" s="16">
        <v>0</v>
      </c>
      <c r="Q5194" s="24">
        <v>0</v>
      </c>
    </row>
    <row r="5195" spans="4:17" x14ac:dyDescent="0.3">
      <c r="D5195" s="93"/>
      <c r="E5195" s="3" t="s">
        <v>2272</v>
      </c>
      <c r="F5195" s="4"/>
      <c r="G5195" s="5">
        <v>665</v>
      </c>
      <c r="H5195" s="27">
        <v>92.180451127820007</v>
      </c>
      <c r="I5195" s="14">
        <v>74.736842105262994</v>
      </c>
      <c r="J5195" s="14">
        <v>22.706766917292999</v>
      </c>
      <c r="K5195" s="14">
        <v>9.4736842105260006</v>
      </c>
      <c r="L5195" s="14">
        <v>4.0601503759400002</v>
      </c>
      <c r="M5195" s="14">
        <v>1.052631578947</v>
      </c>
      <c r="N5195" s="14">
        <v>0.451127819549</v>
      </c>
      <c r="O5195" s="14">
        <v>1.8045112781949999</v>
      </c>
      <c r="P5195" s="14">
        <v>0.451127819549</v>
      </c>
      <c r="Q5195" s="24">
        <v>0</v>
      </c>
    </row>
    <row r="5196" spans="4:17" x14ac:dyDescent="0.3">
      <c r="D5196" s="93"/>
      <c r="E5196" s="3" t="s">
        <v>2273</v>
      </c>
      <c r="F5196" s="4"/>
      <c r="G5196" s="5">
        <v>131</v>
      </c>
      <c r="H5196" s="27">
        <v>87.786259541985004</v>
      </c>
      <c r="I5196" s="14">
        <v>74.045801526717995</v>
      </c>
      <c r="J5196" s="14">
        <v>18.320610687022999</v>
      </c>
      <c r="K5196" s="14">
        <v>11.450381679389</v>
      </c>
      <c r="L5196" s="14">
        <v>2.2900763358780001</v>
      </c>
      <c r="M5196" s="14">
        <v>1.526717557252</v>
      </c>
      <c r="N5196" s="14">
        <v>0.76335877862599999</v>
      </c>
      <c r="O5196" s="14">
        <v>3.053435114504</v>
      </c>
      <c r="P5196" s="16">
        <v>0</v>
      </c>
      <c r="Q5196" s="24">
        <v>0</v>
      </c>
    </row>
    <row r="5197" spans="4:17" ht="37.5" x14ac:dyDescent="0.3">
      <c r="D5197" s="93"/>
      <c r="E5197" s="3" t="s">
        <v>2274</v>
      </c>
      <c r="F5197" s="4"/>
      <c r="G5197" s="5">
        <v>332</v>
      </c>
      <c r="H5197" s="27">
        <v>89.759036144578005</v>
      </c>
      <c r="I5197" s="14">
        <v>67.771084337348995</v>
      </c>
      <c r="J5197" s="14">
        <v>16.566265060241001</v>
      </c>
      <c r="K5197" s="14">
        <v>13.253012048193</v>
      </c>
      <c r="L5197" s="14">
        <v>6.3253012048189996</v>
      </c>
      <c r="M5197" s="14">
        <v>1.8072289156629999</v>
      </c>
      <c r="N5197" s="14">
        <v>0.60240963855399998</v>
      </c>
      <c r="O5197" s="14">
        <v>2.7108433734939998</v>
      </c>
      <c r="P5197" s="14">
        <v>0.30120481927699999</v>
      </c>
      <c r="Q5197" s="24">
        <v>0</v>
      </c>
    </row>
    <row r="5198" spans="4:17" x14ac:dyDescent="0.3">
      <c r="D5198" s="93"/>
      <c r="E5198" s="3" t="s">
        <v>2275</v>
      </c>
      <c r="F5198" s="4"/>
      <c r="G5198" s="5">
        <v>395</v>
      </c>
      <c r="H5198" s="27">
        <v>70.126582278480996</v>
      </c>
      <c r="I5198" s="14">
        <v>88.607594936709006</v>
      </c>
      <c r="J5198" s="14">
        <v>36.708860759494002</v>
      </c>
      <c r="K5198" s="14">
        <v>8.8607594936710008</v>
      </c>
      <c r="L5198" s="14">
        <v>4.0506329113920003</v>
      </c>
      <c r="M5198" s="14">
        <v>2.2784810126580002</v>
      </c>
      <c r="N5198" s="14">
        <v>0.25316455696200002</v>
      </c>
      <c r="O5198" s="14">
        <v>3.2911392405059998</v>
      </c>
      <c r="P5198" s="16">
        <v>0</v>
      </c>
      <c r="Q5198" s="24">
        <v>0</v>
      </c>
    </row>
    <row r="5199" spans="4:17" x14ac:dyDescent="0.3">
      <c r="D5199" s="93"/>
      <c r="E5199" s="3" t="s">
        <v>2276</v>
      </c>
      <c r="F5199" s="4"/>
      <c r="G5199" s="5">
        <v>767</v>
      </c>
      <c r="H5199" s="27">
        <v>67.926988265971005</v>
      </c>
      <c r="I5199" s="14">
        <v>92.046936114733001</v>
      </c>
      <c r="J5199" s="14">
        <v>31.160365058669999</v>
      </c>
      <c r="K5199" s="14">
        <v>10.169491525424</v>
      </c>
      <c r="L5199" s="14">
        <v>4.1720990873529997</v>
      </c>
      <c r="M5199" s="14">
        <v>1.8252933507169999</v>
      </c>
      <c r="N5199" s="14">
        <v>0.52151238591899995</v>
      </c>
      <c r="O5199" s="14">
        <v>3.3898305084749998</v>
      </c>
      <c r="P5199" s="14">
        <v>0.13037809648000001</v>
      </c>
      <c r="Q5199" s="24">
        <v>0</v>
      </c>
    </row>
    <row r="5200" spans="4:17" x14ac:dyDescent="0.3">
      <c r="D5200" s="93"/>
      <c r="E5200" s="3" t="s">
        <v>2277</v>
      </c>
      <c r="F5200" s="4"/>
      <c r="G5200" s="5">
        <v>468</v>
      </c>
      <c r="H5200" s="27">
        <v>79.700854700855004</v>
      </c>
      <c r="I5200" s="14">
        <v>82.905982905982995</v>
      </c>
      <c r="J5200" s="14">
        <v>39.316239316238999</v>
      </c>
      <c r="K5200" s="14">
        <v>1.923076923077</v>
      </c>
      <c r="L5200" s="14">
        <v>1.923076923077</v>
      </c>
      <c r="M5200" s="14">
        <v>4.4871794871789996</v>
      </c>
      <c r="N5200" s="14">
        <v>2.1367521367519999</v>
      </c>
      <c r="O5200" s="14">
        <v>9.4017094017090006</v>
      </c>
      <c r="P5200" s="16">
        <v>0</v>
      </c>
      <c r="Q5200" s="24">
        <v>0</v>
      </c>
    </row>
    <row r="5201" spans="4:17" x14ac:dyDescent="0.3">
      <c r="D5201" s="93"/>
      <c r="E5201" s="3" t="s">
        <v>2278</v>
      </c>
      <c r="F5201" s="4"/>
      <c r="G5201" s="5">
        <v>1263</v>
      </c>
      <c r="H5201" s="27">
        <v>75.930324623911005</v>
      </c>
      <c r="I5201" s="14">
        <v>89.548693586697993</v>
      </c>
      <c r="J5201" s="14">
        <v>35.550277117973003</v>
      </c>
      <c r="K5201" s="14">
        <v>4.7505938242279999</v>
      </c>
      <c r="L5201" s="14">
        <v>2.5336500395880002</v>
      </c>
      <c r="M5201" s="14">
        <v>1.4251781472680001</v>
      </c>
      <c r="N5201" s="14">
        <v>0.23752969121100001</v>
      </c>
      <c r="O5201" s="14">
        <v>4.1963578780680004</v>
      </c>
      <c r="P5201" s="14">
        <v>0.15835312747399999</v>
      </c>
      <c r="Q5201" s="23">
        <v>0.15835312747399999</v>
      </c>
    </row>
    <row r="5202" spans="4:17" x14ac:dyDescent="0.3">
      <c r="D5202" s="93"/>
      <c r="E5202" s="3" t="s">
        <v>2279</v>
      </c>
      <c r="F5202" s="4"/>
      <c r="G5202" s="5">
        <v>575</v>
      </c>
      <c r="H5202" s="27">
        <v>76.347826086956999</v>
      </c>
      <c r="I5202" s="14">
        <v>77.739130434782993</v>
      </c>
      <c r="J5202" s="14">
        <v>29.739130434783</v>
      </c>
      <c r="K5202" s="14">
        <v>10.434782608696</v>
      </c>
      <c r="L5202" s="14">
        <v>4.6956521739130004</v>
      </c>
      <c r="M5202" s="14">
        <v>1.5652173913039999</v>
      </c>
      <c r="N5202" s="14">
        <v>0.34782608695700001</v>
      </c>
      <c r="O5202" s="14">
        <v>8</v>
      </c>
      <c r="P5202" s="16">
        <v>0</v>
      </c>
      <c r="Q5202" s="24">
        <v>0</v>
      </c>
    </row>
    <row r="5203" spans="4:17" x14ac:dyDescent="0.3">
      <c r="D5203" s="93"/>
      <c r="E5203" s="3" t="s">
        <v>2280</v>
      </c>
      <c r="F5203" s="4"/>
      <c r="G5203" s="5">
        <v>12631</v>
      </c>
      <c r="H5203" s="27">
        <v>74.071728287547003</v>
      </c>
      <c r="I5203" s="14">
        <v>72.037051698203001</v>
      </c>
      <c r="J5203" s="14">
        <v>53.139102208851</v>
      </c>
      <c r="K5203" s="14">
        <v>8.0516190325389996</v>
      </c>
      <c r="L5203" s="14">
        <v>3.182645871269</v>
      </c>
      <c r="M5203" s="14">
        <v>0.69669859868600004</v>
      </c>
      <c r="N5203" s="14">
        <v>0.40376850605699999</v>
      </c>
      <c r="O5203" s="14">
        <v>2.0267595598130002</v>
      </c>
      <c r="P5203" s="14">
        <v>3.1668118122000002E-2</v>
      </c>
      <c r="Q5203" s="23">
        <v>0.110838413427</v>
      </c>
    </row>
    <row r="5204" spans="4:17" x14ac:dyDescent="0.3">
      <c r="D5204" s="92" t="s">
        <v>2281</v>
      </c>
      <c r="E5204" s="46" t="s">
        <v>2282</v>
      </c>
      <c r="F5204" s="47"/>
      <c r="G5204" s="29">
        <v>202</v>
      </c>
      <c r="H5204" s="55">
        <v>76.732673267327002</v>
      </c>
      <c r="I5204" s="22">
        <v>69.801980198020004</v>
      </c>
      <c r="J5204" s="22">
        <v>14.851485148515</v>
      </c>
      <c r="K5204" s="22">
        <v>10.39603960396</v>
      </c>
      <c r="L5204" s="22">
        <v>5.4455445544550001</v>
      </c>
      <c r="M5204" s="22">
        <v>1.9801980198019999</v>
      </c>
      <c r="N5204" s="69">
        <v>0</v>
      </c>
      <c r="O5204" s="22">
        <v>3.4653465346529999</v>
      </c>
      <c r="P5204" s="69">
        <v>0</v>
      </c>
      <c r="Q5204" s="72">
        <v>0</v>
      </c>
    </row>
    <row r="5205" spans="4:17" x14ac:dyDescent="0.3">
      <c r="D5205" s="93"/>
      <c r="E5205" s="3" t="s">
        <v>2283</v>
      </c>
      <c r="F5205" s="4"/>
      <c r="G5205" s="5">
        <v>4508</v>
      </c>
      <c r="H5205" s="27">
        <v>81.632653061224005</v>
      </c>
      <c r="I5205" s="14">
        <v>71.339840283940006</v>
      </c>
      <c r="J5205" s="14">
        <v>30.190771960957999</v>
      </c>
      <c r="K5205" s="14">
        <v>7.0763087843830004</v>
      </c>
      <c r="L5205" s="14">
        <v>2.7284826974269998</v>
      </c>
      <c r="M5205" s="14">
        <v>1.109139307897</v>
      </c>
      <c r="N5205" s="14">
        <v>0.44365572315899998</v>
      </c>
      <c r="O5205" s="14">
        <v>2.8172138420590001</v>
      </c>
      <c r="P5205" s="14">
        <v>2.2182786158000001E-2</v>
      </c>
      <c r="Q5205" s="23">
        <v>0.13309671694799999</v>
      </c>
    </row>
    <row r="5206" spans="4:17" x14ac:dyDescent="0.3">
      <c r="D5206" s="93"/>
      <c r="E5206" s="3" t="s">
        <v>2284</v>
      </c>
      <c r="F5206" s="4"/>
      <c r="G5206" s="5">
        <v>3310</v>
      </c>
      <c r="H5206" s="27">
        <v>84.380664652568001</v>
      </c>
      <c r="I5206" s="14">
        <v>79.305135951661995</v>
      </c>
      <c r="J5206" s="14">
        <v>22.477341389728</v>
      </c>
      <c r="K5206" s="14">
        <v>9.6676737160120005</v>
      </c>
      <c r="L5206" s="14">
        <v>2.4169184290030001</v>
      </c>
      <c r="M5206" s="14">
        <v>0.81570996978900001</v>
      </c>
      <c r="N5206" s="14">
        <v>0.57401812688800002</v>
      </c>
      <c r="O5206" s="14">
        <v>2.4773413897280001</v>
      </c>
      <c r="P5206" s="14">
        <v>9.0634441088000006E-2</v>
      </c>
      <c r="Q5206" s="23">
        <v>0.21148036253800001</v>
      </c>
    </row>
    <row r="5207" spans="4:17" x14ac:dyDescent="0.3">
      <c r="D5207" s="93"/>
      <c r="E5207" s="3" t="s">
        <v>2285</v>
      </c>
      <c r="F5207" s="4"/>
      <c r="G5207" s="5">
        <v>4532</v>
      </c>
      <c r="H5207" s="27">
        <v>87.886142983230002</v>
      </c>
      <c r="I5207" s="14">
        <v>79.721977052073996</v>
      </c>
      <c r="J5207" s="14">
        <v>22.969991173874998</v>
      </c>
      <c r="K5207" s="14">
        <v>10.569285083847999</v>
      </c>
      <c r="L5207" s="14">
        <v>2.5375110326570001</v>
      </c>
      <c r="M5207" s="14">
        <v>1.1253309797</v>
      </c>
      <c r="N5207" s="14">
        <v>0.33097969991199999</v>
      </c>
      <c r="O5207" s="14">
        <v>2.559576345984</v>
      </c>
      <c r="P5207" s="14">
        <v>2.2065313327E-2</v>
      </c>
      <c r="Q5207" s="23">
        <v>0.110326566637</v>
      </c>
    </row>
    <row r="5208" spans="4:17" x14ac:dyDescent="0.3">
      <c r="D5208" s="93"/>
      <c r="E5208" s="3" t="s">
        <v>2286</v>
      </c>
      <c r="F5208" s="4"/>
      <c r="G5208" s="5">
        <v>32515</v>
      </c>
      <c r="H5208" s="27">
        <v>87.405812701830001</v>
      </c>
      <c r="I5208" s="14">
        <v>72.569583269259994</v>
      </c>
      <c r="J5208" s="14">
        <v>38.486852222050999</v>
      </c>
      <c r="K5208" s="14">
        <v>10.496693833615</v>
      </c>
      <c r="L5208" s="14">
        <v>3.0047670306010001</v>
      </c>
      <c r="M5208" s="14">
        <v>1.014916192527</v>
      </c>
      <c r="N5208" s="14">
        <v>0.424419498693</v>
      </c>
      <c r="O5208" s="14">
        <v>2.149777025988</v>
      </c>
      <c r="P5208" s="14">
        <v>4.3057050591999997E-2</v>
      </c>
      <c r="Q5208" s="23">
        <v>0.113793633708</v>
      </c>
    </row>
    <row r="5209" spans="4:17" x14ac:dyDescent="0.3">
      <c r="D5209" s="93"/>
      <c r="E5209" s="3" t="s">
        <v>2287</v>
      </c>
      <c r="F5209" s="4"/>
      <c r="G5209" s="5">
        <v>192</v>
      </c>
      <c r="H5209" s="27">
        <v>78.645833333333002</v>
      </c>
      <c r="I5209" s="14">
        <v>81.25</v>
      </c>
      <c r="J5209" s="14">
        <v>26.041666666666998</v>
      </c>
      <c r="K5209" s="14">
        <v>16.145833333333002</v>
      </c>
      <c r="L5209" s="14">
        <v>6.25</v>
      </c>
      <c r="M5209" s="14">
        <v>1.5625</v>
      </c>
      <c r="N5209" s="14">
        <v>1.041666666667</v>
      </c>
      <c r="O5209" s="14">
        <v>5.208333333333</v>
      </c>
      <c r="P5209" s="16">
        <v>0</v>
      </c>
      <c r="Q5209" s="24">
        <v>0</v>
      </c>
    </row>
    <row r="5210" spans="4:17" x14ac:dyDescent="0.3">
      <c r="D5210" s="92" t="s">
        <v>2288</v>
      </c>
      <c r="E5210" s="46" t="s">
        <v>2289</v>
      </c>
      <c r="F5210" s="47"/>
      <c r="G5210" s="29">
        <v>14084</v>
      </c>
      <c r="H5210" s="55">
        <v>86.119000284009999</v>
      </c>
      <c r="I5210" s="22">
        <v>61.545015620561998</v>
      </c>
      <c r="J5210" s="22">
        <v>59.003124112468001</v>
      </c>
      <c r="K5210" s="22">
        <v>6.3973303038909997</v>
      </c>
      <c r="L5210" s="22">
        <v>2.6696961090600002</v>
      </c>
      <c r="M5210" s="22">
        <v>0.24850894632199999</v>
      </c>
      <c r="N5210" s="22">
        <v>0.14910536779299999</v>
      </c>
      <c r="O5210" s="22">
        <v>1.0508378301620001</v>
      </c>
      <c r="P5210" s="22">
        <v>3.5501278046E-2</v>
      </c>
      <c r="Q5210" s="56">
        <v>5.6802044874E-2</v>
      </c>
    </row>
    <row r="5211" spans="4:17" ht="25" x14ac:dyDescent="0.3">
      <c r="D5211" s="93"/>
      <c r="E5211" s="3" t="s">
        <v>2290</v>
      </c>
      <c r="F5211" s="4"/>
      <c r="G5211" s="5">
        <v>7853</v>
      </c>
      <c r="H5211" s="27">
        <v>85.623328664205005</v>
      </c>
      <c r="I5211" s="14">
        <v>80.695275690819003</v>
      </c>
      <c r="J5211" s="14">
        <v>42.684324461989</v>
      </c>
      <c r="K5211" s="14">
        <v>13.166942569719</v>
      </c>
      <c r="L5211" s="14">
        <v>2.4703934801990002</v>
      </c>
      <c r="M5211" s="14">
        <v>1.3498026232010001</v>
      </c>
      <c r="N5211" s="14">
        <v>0.40748758436299998</v>
      </c>
      <c r="O5211" s="14">
        <v>2.381255571119</v>
      </c>
      <c r="P5211" s="14">
        <v>7.6403922067999994E-2</v>
      </c>
      <c r="Q5211" s="23">
        <v>0.101871896091</v>
      </c>
    </row>
    <row r="5212" spans="4:17" ht="25" x14ac:dyDescent="0.3">
      <c r="D5212" s="93"/>
      <c r="E5212" s="3" t="s">
        <v>2291</v>
      </c>
      <c r="F5212" s="4"/>
      <c r="G5212" s="5">
        <v>2579</v>
      </c>
      <c r="H5212" s="27">
        <v>85.459480418767001</v>
      </c>
      <c r="I5212" s="14">
        <v>81.310585498254994</v>
      </c>
      <c r="J5212" s="14">
        <v>33.889104303994003</v>
      </c>
      <c r="K5212" s="14">
        <v>10.081426909655001</v>
      </c>
      <c r="L5212" s="14">
        <v>3.1019775106630001</v>
      </c>
      <c r="M5212" s="14">
        <v>1.3571151609150001</v>
      </c>
      <c r="N5212" s="14">
        <v>0.58162078324900002</v>
      </c>
      <c r="O5212" s="14">
        <v>2.3264831329970002</v>
      </c>
      <c r="P5212" s="14">
        <v>7.7549437767000004E-2</v>
      </c>
      <c r="Q5212" s="23">
        <v>7.7549437767000004E-2</v>
      </c>
    </row>
    <row r="5213" spans="4:17" x14ac:dyDescent="0.3">
      <c r="D5213" s="93"/>
      <c r="E5213" s="3" t="s">
        <v>2292</v>
      </c>
      <c r="F5213" s="4"/>
      <c r="G5213" s="5">
        <v>1925</v>
      </c>
      <c r="H5213" s="27">
        <v>86.337662337661996</v>
      </c>
      <c r="I5213" s="14">
        <v>71.064935064935</v>
      </c>
      <c r="J5213" s="14">
        <v>53.246753246753002</v>
      </c>
      <c r="K5213" s="14">
        <v>11.116883116883001</v>
      </c>
      <c r="L5213" s="14">
        <v>5.2987012987010003</v>
      </c>
      <c r="M5213" s="14">
        <v>1.038961038961</v>
      </c>
      <c r="N5213" s="14">
        <v>0.62337662337699995</v>
      </c>
      <c r="O5213" s="14">
        <v>2.025974025974</v>
      </c>
      <c r="P5213" s="16">
        <v>0</v>
      </c>
      <c r="Q5213" s="23">
        <v>0.15584415584399999</v>
      </c>
    </row>
    <row r="5214" spans="4:17" x14ac:dyDescent="0.3">
      <c r="D5214" s="93"/>
      <c r="E5214" s="3" t="s">
        <v>2293</v>
      </c>
      <c r="F5214" s="4"/>
      <c r="G5214" s="5">
        <v>3768</v>
      </c>
      <c r="H5214" s="27">
        <v>84.633757961783004</v>
      </c>
      <c r="I5214" s="14">
        <v>83.014861995754003</v>
      </c>
      <c r="J5214" s="14">
        <v>13.057324840764</v>
      </c>
      <c r="K5214" s="14">
        <v>12.898089171975</v>
      </c>
      <c r="L5214" s="14">
        <v>2.7600849256900002</v>
      </c>
      <c r="M5214" s="14">
        <v>1.4596602972399999</v>
      </c>
      <c r="N5214" s="14">
        <v>0.796178343949</v>
      </c>
      <c r="O5214" s="14">
        <v>3.5828025477710002</v>
      </c>
      <c r="P5214" s="14">
        <v>5.3078556263000003E-2</v>
      </c>
      <c r="Q5214" s="23">
        <v>0.13269639065800001</v>
      </c>
    </row>
    <row r="5215" spans="4:17" x14ac:dyDescent="0.3">
      <c r="D5215" s="93"/>
      <c r="E5215" s="3" t="s">
        <v>2294</v>
      </c>
      <c r="F5215" s="4"/>
      <c r="G5215" s="5">
        <v>1059</v>
      </c>
      <c r="H5215" s="27">
        <v>92.445703493861998</v>
      </c>
      <c r="I5215" s="14">
        <v>77.148253068933002</v>
      </c>
      <c r="J5215" s="14">
        <v>5.2880075542969998</v>
      </c>
      <c r="K5215" s="14">
        <v>9.2540132200190008</v>
      </c>
      <c r="L5215" s="14">
        <v>2.2662889518410001</v>
      </c>
      <c r="M5215" s="14">
        <v>1.0387157695939999</v>
      </c>
      <c r="N5215" s="14">
        <v>9.4428706326999998E-2</v>
      </c>
      <c r="O5215" s="14">
        <v>3.1161473087820002</v>
      </c>
      <c r="P5215" s="16">
        <v>0</v>
      </c>
      <c r="Q5215" s="24">
        <v>0</v>
      </c>
    </row>
    <row r="5216" spans="4:17" x14ac:dyDescent="0.3">
      <c r="D5216" s="93"/>
      <c r="E5216" s="3" t="s">
        <v>2295</v>
      </c>
      <c r="F5216" s="4"/>
      <c r="G5216" s="5">
        <v>1977</v>
      </c>
      <c r="H5216" s="27">
        <v>82.549317147192994</v>
      </c>
      <c r="I5216" s="14">
        <v>85.381891755184995</v>
      </c>
      <c r="J5216" s="14">
        <v>35.002529084471</v>
      </c>
      <c r="K5216" s="14">
        <v>4.0465351542740002</v>
      </c>
      <c r="L5216" s="14">
        <v>3.7936267071319998</v>
      </c>
      <c r="M5216" s="14">
        <v>1.3151239251389999</v>
      </c>
      <c r="N5216" s="14">
        <v>0.455235204856</v>
      </c>
      <c r="O5216" s="14">
        <v>3.4901365705609999</v>
      </c>
      <c r="P5216" s="16">
        <v>0</v>
      </c>
      <c r="Q5216" s="23">
        <v>5.0581689428000003E-2</v>
      </c>
    </row>
    <row r="5217" spans="4:17" ht="37.5" x14ac:dyDescent="0.3">
      <c r="D5217" s="93"/>
      <c r="E5217" s="3" t="s">
        <v>2296</v>
      </c>
      <c r="F5217" s="4"/>
      <c r="G5217" s="5">
        <v>1523</v>
      </c>
      <c r="H5217" s="27">
        <v>86.474064346684003</v>
      </c>
      <c r="I5217" s="14">
        <v>78.200919238344994</v>
      </c>
      <c r="J5217" s="14">
        <v>5.6467498358499997</v>
      </c>
      <c r="K5217" s="14">
        <v>10.702560735391</v>
      </c>
      <c r="L5217" s="14">
        <v>2.7577150361129998</v>
      </c>
      <c r="M5217" s="14">
        <v>2.4950755088640002</v>
      </c>
      <c r="N5217" s="14">
        <v>0.78791858174700002</v>
      </c>
      <c r="O5217" s="14">
        <v>2.3637557452400002</v>
      </c>
      <c r="P5217" s="14">
        <v>0.196979645437</v>
      </c>
      <c r="Q5217" s="23">
        <v>0.131319763624</v>
      </c>
    </row>
    <row r="5218" spans="4:17" ht="37.5" x14ac:dyDescent="0.3">
      <c r="D5218" s="93"/>
      <c r="E5218" s="3" t="s">
        <v>2297</v>
      </c>
      <c r="F5218" s="4"/>
      <c r="G5218" s="5">
        <v>7265</v>
      </c>
      <c r="H5218" s="27">
        <v>91.658637302133997</v>
      </c>
      <c r="I5218" s="14">
        <v>76.022023399861993</v>
      </c>
      <c r="J5218" s="14">
        <v>3.6751548520299999</v>
      </c>
      <c r="K5218" s="14">
        <v>12.154163799036001</v>
      </c>
      <c r="L5218" s="14">
        <v>2.918100481762</v>
      </c>
      <c r="M5218" s="14">
        <v>1.1562284927740001</v>
      </c>
      <c r="N5218" s="14">
        <v>0.53682037164499996</v>
      </c>
      <c r="O5218" s="14">
        <v>2.3537508602889998</v>
      </c>
      <c r="P5218" s="16">
        <v>0</v>
      </c>
      <c r="Q5218" s="23">
        <v>0.110116999312</v>
      </c>
    </row>
    <row r="5219" spans="4:17" x14ac:dyDescent="0.3">
      <c r="D5219" s="93"/>
      <c r="E5219" s="3" t="s">
        <v>2287</v>
      </c>
      <c r="F5219" s="4"/>
      <c r="G5219" s="5">
        <v>3062</v>
      </c>
      <c r="H5219" s="27">
        <v>83.278902677988</v>
      </c>
      <c r="I5219" s="14">
        <v>78.902677988242999</v>
      </c>
      <c r="J5219" s="14">
        <v>18.745917700848999</v>
      </c>
      <c r="K5219" s="14">
        <v>14.761593729589</v>
      </c>
      <c r="L5219" s="14">
        <v>3.33115610712</v>
      </c>
      <c r="M5219" s="14">
        <v>1.6982364467669999</v>
      </c>
      <c r="N5219" s="14">
        <v>0.71848465055499999</v>
      </c>
      <c r="O5219" s="14">
        <v>5.1273677335079997</v>
      </c>
      <c r="P5219" s="14">
        <v>3.2658393207000001E-2</v>
      </c>
      <c r="Q5219" s="23">
        <v>0.29392553886299999</v>
      </c>
    </row>
    <row r="5220" spans="4:17" x14ac:dyDescent="0.3">
      <c r="D5220" s="92" t="s">
        <v>2298</v>
      </c>
      <c r="E5220" s="46" t="s">
        <v>833</v>
      </c>
      <c r="F5220" s="47"/>
      <c r="G5220" s="29">
        <v>27112</v>
      </c>
      <c r="H5220" s="55">
        <v>86.116848627913996</v>
      </c>
      <c r="I5220" s="22">
        <v>73.373413986426996</v>
      </c>
      <c r="J5220" s="22">
        <v>38.296695190321998</v>
      </c>
      <c r="K5220" s="22">
        <v>9.6636175863089999</v>
      </c>
      <c r="L5220" s="22">
        <v>3.124077899085</v>
      </c>
      <c r="M5220" s="22">
        <v>0.91472410740599996</v>
      </c>
      <c r="N5220" s="22">
        <v>0.41310120979600001</v>
      </c>
      <c r="O5220" s="22">
        <v>2.1466509294780001</v>
      </c>
      <c r="P5220" s="22">
        <v>3.3195632930000003E-2</v>
      </c>
      <c r="Q5220" s="56">
        <v>0.15491295367399999</v>
      </c>
    </row>
    <row r="5221" spans="4:17" x14ac:dyDescent="0.3">
      <c r="D5221" s="93"/>
      <c r="E5221" s="3" t="s">
        <v>834</v>
      </c>
      <c r="F5221" s="4"/>
      <c r="G5221" s="5">
        <v>15766</v>
      </c>
      <c r="H5221" s="27">
        <v>87.720411011036006</v>
      </c>
      <c r="I5221" s="14">
        <v>74.020043130787997</v>
      </c>
      <c r="J5221" s="14">
        <v>30.223265254345002</v>
      </c>
      <c r="K5221" s="14">
        <v>11.036407459089</v>
      </c>
      <c r="L5221" s="14">
        <v>2.4546492452109998</v>
      </c>
      <c r="M5221" s="14">
        <v>1.1797539007990001</v>
      </c>
      <c r="N5221" s="14">
        <v>0.418622351896</v>
      </c>
      <c r="O5221" s="14">
        <v>2.378536090321</v>
      </c>
      <c r="P5221" s="14">
        <v>5.7084866168000001E-2</v>
      </c>
      <c r="Q5221" s="23">
        <v>8.2455917798000003E-2</v>
      </c>
    </row>
    <row r="5222" spans="4:17" x14ac:dyDescent="0.3">
      <c r="D5222" s="93"/>
      <c r="E5222" s="3" t="s">
        <v>835</v>
      </c>
      <c r="F5222" s="4"/>
      <c r="G5222" s="5">
        <v>1337</v>
      </c>
      <c r="H5222" s="27">
        <v>84.517576664174001</v>
      </c>
      <c r="I5222" s="14">
        <v>74.644727000748006</v>
      </c>
      <c r="J5222" s="14">
        <v>23.335826477188</v>
      </c>
      <c r="K5222" s="14">
        <v>9.6484667165300007</v>
      </c>
      <c r="L5222" s="14">
        <v>3.8145100972330002</v>
      </c>
      <c r="M5222" s="14">
        <v>1.5706806282720001</v>
      </c>
      <c r="N5222" s="14">
        <v>0.82273747195199998</v>
      </c>
      <c r="O5222" s="14">
        <v>3.8145100972330002</v>
      </c>
      <c r="P5222" s="14">
        <v>7.4794315631999994E-2</v>
      </c>
      <c r="Q5222" s="23">
        <v>7.4794315631999994E-2</v>
      </c>
    </row>
    <row r="5223" spans="4:17" x14ac:dyDescent="0.3">
      <c r="D5223" s="93"/>
      <c r="E5223" s="3" t="s">
        <v>2287</v>
      </c>
      <c r="F5223" s="4"/>
      <c r="G5223" s="5">
        <v>1197</v>
      </c>
      <c r="H5223" s="27">
        <v>83.792815371762998</v>
      </c>
      <c r="I5223" s="14">
        <v>75.187969924811995</v>
      </c>
      <c r="J5223" s="14">
        <v>26.148705096074</v>
      </c>
      <c r="K5223" s="14">
        <v>9.6073517126149994</v>
      </c>
      <c r="L5223" s="14">
        <v>3.0910609857979998</v>
      </c>
      <c r="M5223" s="14">
        <v>1.2531328320799999</v>
      </c>
      <c r="N5223" s="14">
        <v>0.58479532163699999</v>
      </c>
      <c r="O5223" s="14">
        <v>3.2581453634090001</v>
      </c>
      <c r="P5223" s="16">
        <v>0</v>
      </c>
      <c r="Q5223" s="23">
        <v>0.33416875522099998</v>
      </c>
    </row>
    <row r="5224" spans="4:17" x14ac:dyDescent="0.3">
      <c r="D5224" s="92" t="s">
        <v>2299</v>
      </c>
      <c r="E5224" s="46" t="s">
        <v>2300</v>
      </c>
      <c r="F5224" s="47"/>
      <c r="G5224" s="29">
        <v>5756</v>
      </c>
      <c r="H5224" s="55">
        <v>87.195969423210997</v>
      </c>
      <c r="I5224" s="22">
        <v>73.036831132730995</v>
      </c>
      <c r="J5224" s="22">
        <v>37.665045170257002</v>
      </c>
      <c r="K5224" s="22">
        <v>12.282835302293</v>
      </c>
      <c r="L5224" s="22">
        <v>2.553856845031</v>
      </c>
      <c r="M5224" s="22">
        <v>0.92077831827699996</v>
      </c>
      <c r="N5224" s="22">
        <v>0.34746351633099998</v>
      </c>
      <c r="O5224" s="22">
        <v>1.980542043085</v>
      </c>
      <c r="P5224" s="22">
        <v>3.4746351633000001E-2</v>
      </c>
      <c r="Q5224" s="56">
        <v>0.121612230716</v>
      </c>
    </row>
    <row r="5225" spans="4:17" x14ac:dyDescent="0.3">
      <c r="D5225" s="93"/>
      <c r="E5225" s="3" t="s">
        <v>2301</v>
      </c>
      <c r="F5225" s="4"/>
      <c r="G5225" s="5">
        <v>13788</v>
      </c>
      <c r="H5225" s="27">
        <v>88.548012764722998</v>
      </c>
      <c r="I5225" s="14">
        <v>73.128807658834006</v>
      </c>
      <c r="J5225" s="14">
        <v>38.867130838409999</v>
      </c>
      <c r="K5225" s="14">
        <v>10.066724688135</v>
      </c>
      <c r="L5225" s="14">
        <v>2.8938207136640002</v>
      </c>
      <c r="M5225" s="14">
        <v>0.81955323469700003</v>
      </c>
      <c r="N5225" s="14">
        <v>0.398897592109</v>
      </c>
      <c r="O5225" s="14">
        <v>2.096025529446</v>
      </c>
      <c r="P5225" s="14">
        <v>4.3516100957000002E-2</v>
      </c>
      <c r="Q5225" s="23">
        <v>2.9010733972000002E-2</v>
      </c>
    </row>
    <row r="5226" spans="4:17" x14ac:dyDescent="0.3">
      <c r="D5226" s="93"/>
      <c r="E5226" s="3" t="s">
        <v>2302</v>
      </c>
      <c r="F5226" s="4"/>
      <c r="G5226" s="5">
        <v>19839</v>
      </c>
      <c r="H5226" s="27">
        <v>86.123292504662999</v>
      </c>
      <c r="I5226" s="14">
        <v>73.965421644236002</v>
      </c>
      <c r="J5226" s="14">
        <v>32.592368566963998</v>
      </c>
      <c r="K5226" s="14">
        <v>9.884570794899</v>
      </c>
      <c r="L5226" s="14">
        <v>3.0243459851810002</v>
      </c>
      <c r="M5226" s="14">
        <v>0.99803417511000003</v>
      </c>
      <c r="N5226" s="14">
        <v>0.43853016785100002</v>
      </c>
      <c r="O5226" s="14">
        <v>2.2531377589599999</v>
      </c>
      <c r="P5226" s="14">
        <v>3.5284036493999998E-2</v>
      </c>
      <c r="Q5226" s="23">
        <v>0.16129845254299999</v>
      </c>
    </row>
    <row r="5227" spans="4:17" x14ac:dyDescent="0.3">
      <c r="D5227" s="93"/>
      <c r="E5227" s="3" t="s">
        <v>2303</v>
      </c>
      <c r="F5227" s="4"/>
      <c r="G5227" s="5">
        <v>4832</v>
      </c>
      <c r="H5227" s="27">
        <v>83.526490066224994</v>
      </c>
      <c r="I5227" s="14">
        <v>75.765728476820996</v>
      </c>
      <c r="J5227" s="14">
        <v>30.939569536423999</v>
      </c>
      <c r="K5227" s="14">
        <v>9.0438741721849993</v>
      </c>
      <c r="L5227" s="14">
        <v>2.8559602649009999</v>
      </c>
      <c r="M5227" s="14">
        <v>1.7384105960259999</v>
      </c>
      <c r="N5227" s="14">
        <v>0.60016556291400003</v>
      </c>
      <c r="O5227" s="14">
        <v>2.876655629139</v>
      </c>
      <c r="P5227" s="14">
        <v>4.1390728476999997E-2</v>
      </c>
      <c r="Q5227" s="23">
        <v>0.16556291390700001</v>
      </c>
    </row>
    <row r="5228" spans="4:17" x14ac:dyDescent="0.3">
      <c r="D5228" s="93"/>
      <c r="E5228" s="3" t="s">
        <v>2304</v>
      </c>
      <c r="F5228" s="4"/>
      <c r="G5228" s="5">
        <v>990</v>
      </c>
      <c r="H5228" s="27">
        <v>79.595959595959997</v>
      </c>
      <c r="I5228" s="14">
        <v>68.888888888888999</v>
      </c>
      <c r="J5228" s="14">
        <v>25.959595959596001</v>
      </c>
      <c r="K5228" s="14">
        <v>8.5858585858590004</v>
      </c>
      <c r="L5228" s="14">
        <v>3.4343434343429999</v>
      </c>
      <c r="M5228" s="14">
        <v>1.616161616162</v>
      </c>
      <c r="N5228" s="14">
        <v>0.40404040404000002</v>
      </c>
      <c r="O5228" s="14">
        <v>3.9393939393939998</v>
      </c>
      <c r="P5228" s="14">
        <v>0.10101010101000001</v>
      </c>
      <c r="Q5228" s="23">
        <v>0.40404040404000002</v>
      </c>
    </row>
    <row r="5229" spans="4:17" x14ac:dyDescent="0.3">
      <c r="D5229" s="93"/>
      <c r="E5229" s="3" t="s">
        <v>22</v>
      </c>
      <c r="F5229" s="4"/>
      <c r="G5229" s="5">
        <v>113</v>
      </c>
      <c r="H5229" s="27">
        <v>84.955752212389001</v>
      </c>
      <c r="I5229" s="14">
        <v>69.911504424778997</v>
      </c>
      <c r="J5229" s="14">
        <v>16.814159292035001</v>
      </c>
      <c r="K5229" s="14">
        <v>7.964601769912</v>
      </c>
      <c r="L5229" s="14">
        <v>0.88495575221199996</v>
      </c>
      <c r="M5229" s="14">
        <v>2.654867256637</v>
      </c>
      <c r="N5229" s="14">
        <v>0.88495575221199996</v>
      </c>
      <c r="O5229" s="14">
        <v>10.619469026549</v>
      </c>
      <c r="P5229" s="14">
        <v>0.88495575221199996</v>
      </c>
      <c r="Q5229" s="23">
        <v>1.769911504425</v>
      </c>
    </row>
    <row r="5230" spans="4:17" x14ac:dyDescent="0.3">
      <c r="D5230" s="92" t="s">
        <v>2305</v>
      </c>
      <c r="E5230" s="46" t="s">
        <v>2306</v>
      </c>
      <c r="F5230" s="47"/>
      <c r="G5230" s="29">
        <v>9274</v>
      </c>
      <c r="H5230" s="55">
        <v>87.912443390123002</v>
      </c>
      <c r="I5230" s="22">
        <v>81.496657321544006</v>
      </c>
      <c r="J5230" s="22">
        <v>30.752641794264001</v>
      </c>
      <c r="K5230" s="22">
        <v>17.522104809144</v>
      </c>
      <c r="L5230" s="22">
        <v>2.3614405865860002</v>
      </c>
      <c r="M5230" s="22">
        <v>1.714470562864</v>
      </c>
      <c r="N5230" s="22">
        <v>0.36661634677600002</v>
      </c>
      <c r="O5230" s="22">
        <v>3.2779814535259999</v>
      </c>
      <c r="P5230" s="22">
        <v>4.3131334915E-2</v>
      </c>
      <c r="Q5230" s="56">
        <v>0.16174250593100001</v>
      </c>
    </row>
    <row r="5231" spans="4:17" ht="25" x14ac:dyDescent="0.3">
      <c r="D5231" s="93"/>
      <c r="E5231" s="3" t="s">
        <v>2307</v>
      </c>
      <c r="F5231" s="4"/>
      <c r="G5231" s="5">
        <v>8317</v>
      </c>
      <c r="H5231" s="27">
        <v>88.445352891667994</v>
      </c>
      <c r="I5231" s="14">
        <v>78.850547072262003</v>
      </c>
      <c r="J5231" s="14">
        <v>29.109053745341001</v>
      </c>
      <c r="K5231" s="14">
        <v>12.588673800649</v>
      </c>
      <c r="L5231" s="14">
        <v>2.837561620777</v>
      </c>
      <c r="M5231" s="14">
        <v>1.3706865456290001</v>
      </c>
      <c r="N5231" s="14">
        <v>0.52903691234799999</v>
      </c>
      <c r="O5231" s="14">
        <v>2.5129253336540001</v>
      </c>
      <c r="P5231" s="14">
        <v>3.6070698568999998E-2</v>
      </c>
      <c r="Q5231" s="23">
        <v>0.144282794277</v>
      </c>
    </row>
    <row r="5232" spans="4:17" ht="25" x14ac:dyDescent="0.3">
      <c r="D5232" s="93"/>
      <c r="E5232" s="3" t="s">
        <v>2308</v>
      </c>
      <c r="F5232" s="4"/>
      <c r="G5232" s="5">
        <v>10524</v>
      </c>
      <c r="H5232" s="27">
        <v>86.507031546939999</v>
      </c>
      <c r="I5232" s="14">
        <v>74.391866210565993</v>
      </c>
      <c r="J5232" s="14">
        <v>30.435195743063002</v>
      </c>
      <c r="K5232" s="14">
        <v>8.4093500570130004</v>
      </c>
      <c r="L5232" s="14">
        <v>2.7366020524520001</v>
      </c>
      <c r="M5232" s="14">
        <v>0.84568605093100002</v>
      </c>
      <c r="N5232" s="14">
        <v>0.38958570885600002</v>
      </c>
      <c r="O5232" s="14">
        <v>2.2900038008360002</v>
      </c>
      <c r="P5232" s="14">
        <v>2.850627138E-2</v>
      </c>
      <c r="Q5232" s="23">
        <v>0.15203344735800001</v>
      </c>
    </row>
    <row r="5233" spans="4:17" x14ac:dyDescent="0.3">
      <c r="D5233" s="93"/>
      <c r="E5233" s="3" t="s">
        <v>2309</v>
      </c>
      <c r="F5233" s="4"/>
      <c r="G5233" s="5">
        <v>10188</v>
      </c>
      <c r="H5233" s="27">
        <v>84.972516686297993</v>
      </c>
      <c r="I5233" s="14">
        <v>70.141342756184002</v>
      </c>
      <c r="J5233" s="14">
        <v>39.232430310169001</v>
      </c>
      <c r="K5233" s="14">
        <v>6.5469179426780002</v>
      </c>
      <c r="L5233" s="14">
        <v>3.2979976442869998</v>
      </c>
      <c r="M5233" s="14">
        <v>0.85394581860999996</v>
      </c>
      <c r="N5233" s="14">
        <v>0.59874361994500003</v>
      </c>
      <c r="O5233" s="14">
        <v>1.766784452297</v>
      </c>
      <c r="P5233" s="14">
        <v>3.9261876718000001E-2</v>
      </c>
      <c r="Q5233" s="23">
        <v>0.13741656851199999</v>
      </c>
    </row>
    <row r="5234" spans="4:17" x14ac:dyDescent="0.3">
      <c r="D5234" s="93"/>
      <c r="E5234" s="3" t="s">
        <v>2310</v>
      </c>
      <c r="F5234" s="4"/>
      <c r="G5234" s="5">
        <v>6479</v>
      </c>
      <c r="H5234" s="27">
        <v>85.198333076091998</v>
      </c>
      <c r="I5234" s="14">
        <v>61.213150177496999</v>
      </c>
      <c r="J5234" s="14">
        <v>47.337552091371997</v>
      </c>
      <c r="K5234" s="14">
        <v>5.4020682204039998</v>
      </c>
      <c r="L5234" s="14">
        <v>3.4264546997990002</v>
      </c>
      <c r="M5234" s="14">
        <v>0.308689612595</v>
      </c>
      <c r="N5234" s="14">
        <v>0.23151720944599999</v>
      </c>
      <c r="O5234" s="14">
        <v>1.4662756598240001</v>
      </c>
      <c r="P5234" s="14">
        <v>7.7172403148999993E-2</v>
      </c>
      <c r="Q5234" s="23">
        <v>6.1737922519000003E-2</v>
      </c>
    </row>
    <row r="5235" spans="4:17" x14ac:dyDescent="0.3">
      <c r="D5235" s="92" t="s">
        <v>2311</v>
      </c>
      <c r="E5235" s="46" t="s">
        <v>2306</v>
      </c>
      <c r="F5235" s="47"/>
      <c r="G5235" s="29">
        <v>5410</v>
      </c>
      <c r="H5235" s="55">
        <v>87.153419593346001</v>
      </c>
      <c r="I5235" s="22">
        <v>78.964879852126003</v>
      </c>
      <c r="J5235" s="22">
        <v>34.251386321627002</v>
      </c>
      <c r="K5235" s="22">
        <v>14.048059149723001</v>
      </c>
      <c r="L5235" s="22">
        <v>3.4195933456560001</v>
      </c>
      <c r="M5235" s="22">
        <v>1.386321626617</v>
      </c>
      <c r="N5235" s="22">
        <v>0.35120147874300001</v>
      </c>
      <c r="O5235" s="22">
        <v>3.1238447319780001</v>
      </c>
      <c r="P5235" s="22">
        <v>3.6968576709999999E-2</v>
      </c>
      <c r="Q5235" s="56">
        <v>0.16635859519400001</v>
      </c>
    </row>
    <row r="5236" spans="4:17" ht="25" x14ac:dyDescent="0.3">
      <c r="D5236" s="93"/>
      <c r="E5236" s="3" t="s">
        <v>2307</v>
      </c>
      <c r="F5236" s="4"/>
      <c r="G5236" s="5">
        <v>6509</v>
      </c>
      <c r="H5236" s="27">
        <v>87.002611768321003</v>
      </c>
      <c r="I5236" s="14">
        <v>74.143493624212994</v>
      </c>
      <c r="J5236" s="14">
        <v>38.177907512674999</v>
      </c>
      <c r="K5236" s="14">
        <v>10.508526655400001</v>
      </c>
      <c r="L5236" s="14">
        <v>3.8254724227989998</v>
      </c>
      <c r="M5236" s="14">
        <v>0.82962052542599996</v>
      </c>
      <c r="N5236" s="14">
        <v>0.47626363496700003</v>
      </c>
      <c r="O5236" s="14">
        <v>2.2276847441999998</v>
      </c>
      <c r="P5236" s="14">
        <v>6.1453372254000001E-2</v>
      </c>
      <c r="Q5236" s="23">
        <v>0.107543401444</v>
      </c>
    </row>
    <row r="5237" spans="4:17" ht="25" x14ac:dyDescent="0.3">
      <c r="D5237" s="93"/>
      <c r="E5237" s="3" t="s">
        <v>2308</v>
      </c>
      <c r="F5237" s="4"/>
      <c r="G5237" s="5">
        <v>9240</v>
      </c>
      <c r="H5237" s="27">
        <v>85.952380952381006</v>
      </c>
      <c r="I5237" s="14">
        <v>71.969696969696997</v>
      </c>
      <c r="J5237" s="14">
        <v>35.670995670996</v>
      </c>
      <c r="K5237" s="14">
        <v>8.8095238095240003</v>
      </c>
      <c r="L5237" s="14">
        <v>3.6904761904760002</v>
      </c>
      <c r="M5237" s="14">
        <v>0.85497835497800001</v>
      </c>
      <c r="N5237" s="14">
        <v>0.41125541125499998</v>
      </c>
      <c r="O5237" s="14">
        <v>2.0021645021649999</v>
      </c>
      <c r="P5237" s="14">
        <v>4.3290043290000003E-2</v>
      </c>
      <c r="Q5237" s="23">
        <v>0.119047619048</v>
      </c>
    </row>
    <row r="5238" spans="4:17" x14ac:dyDescent="0.3">
      <c r="D5238" s="93"/>
      <c r="E5238" s="3" t="s">
        <v>2309</v>
      </c>
      <c r="F5238" s="4"/>
      <c r="G5238" s="5">
        <v>8806</v>
      </c>
      <c r="H5238" s="27">
        <v>83.454462866227999</v>
      </c>
      <c r="I5238" s="14">
        <v>70.406540994775995</v>
      </c>
      <c r="J5238" s="14">
        <v>35.623438564615</v>
      </c>
      <c r="K5238" s="14">
        <v>7.1769248239839998</v>
      </c>
      <c r="L5238" s="14">
        <v>2.8503293209180001</v>
      </c>
      <c r="M5238" s="14">
        <v>0.86304792187099999</v>
      </c>
      <c r="N5238" s="14">
        <v>0.397456279809</v>
      </c>
      <c r="O5238" s="14">
        <v>2.0327049738810001</v>
      </c>
      <c r="P5238" s="14">
        <v>3.4067681127000003E-2</v>
      </c>
      <c r="Q5238" s="23">
        <v>0.238473767886</v>
      </c>
    </row>
    <row r="5239" spans="4:17" x14ac:dyDescent="0.3">
      <c r="D5239" s="93"/>
      <c r="E5239" s="3" t="s">
        <v>2310</v>
      </c>
      <c r="F5239" s="4"/>
      <c r="G5239" s="5">
        <v>1605</v>
      </c>
      <c r="H5239" s="27">
        <v>80.124610591899994</v>
      </c>
      <c r="I5239" s="14">
        <v>63.239875389407999</v>
      </c>
      <c r="J5239" s="14">
        <v>37.383177570092997</v>
      </c>
      <c r="K5239" s="14">
        <v>4.6105919003120004</v>
      </c>
      <c r="L5239" s="14">
        <v>1.8068535825550001</v>
      </c>
      <c r="M5239" s="14">
        <v>0.1246105919</v>
      </c>
      <c r="N5239" s="14">
        <v>0.37383177570100001</v>
      </c>
      <c r="O5239" s="14">
        <v>2.3676012461060001</v>
      </c>
      <c r="P5239" s="14">
        <v>6.2305295949999999E-2</v>
      </c>
      <c r="Q5239" s="23">
        <v>0.31152647975100001</v>
      </c>
    </row>
    <row r="5240" spans="4:17" x14ac:dyDescent="0.3">
      <c r="D5240" s="93"/>
      <c r="E5240" s="3" t="s">
        <v>2312</v>
      </c>
      <c r="F5240" s="4"/>
      <c r="G5240" s="5">
        <v>13541</v>
      </c>
      <c r="H5240" s="27">
        <v>89.454250055387007</v>
      </c>
      <c r="I5240" s="14">
        <v>76.102208108707003</v>
      </c>
      <c r="J5240" s="14">
        <v>32.036038697290003</v>
      </c>
      <c r="K5240" s="14">
        <v>11.993205819363</v>
      </c>
      <c r="L5240" s="14">
        <v>1.883169632967</v>
      </c>
      <c r="M5240" s="14">
        <v>1.3514511483639999</v>
      </c>
      <c r="N5240" s="14">
        <v>0.48740861088499998</v>
      </c>
      <c r="O5240" s="14">
        <v>2.3558082859459999</v>
      </c>
      <c r="P5240" s="14">
        <v>2.9539915811E-2</v>
      </c>
      <c r="Q5240" s="23">
        <v>5.9079831621999999E-2</v>
      </c>
    </row>
    <row r="5241" spans="4:17" x14ac:dyDescent="0.3">
      <c r="D5241" s="92" t="s">
        <v>2313</v>
      </c>
      <c r="E5241" s="46" t="s">
        <v>2314</v>
      </c>
      <c r="F5241" s="47"/>
      <c r="G5241" s="29">
        <v>16483</v>
      </c>
      <c r="H5241" s="55">
        <v>88.121094460959995</v>
      </c>
      <c r="I5241" s="22">
        <v>76.757871746647993</v>
      </c>
      <c r="J5241" s="22">
        <v>35.224170357337997</v>
      </c>
      <c r="K5241" s="22">
        <v>9.2762239883519992</v>
      </c>
      <c r="L5241" s="22">
        <v>3.2639689376929999</v>
      </c>
      <c r="M5241" s="22">
        <v>1.0616999332649999</v>
      </c>
      <c r="N5241" s="22">
        <v>0.50961596796700004</v>
      </c>
      <c r="O5241" s="22">
        <v>2.3236061396590002</v>
      </c>
      <c r="P5241" s="22">
        <v>2.4267427046E-2</v>
      </c>
      <c r="Q5241" s="56">
        <v>7.8869137899999997E-2</v>
      </c>
    </row>
    <row r="5242" spans="4:17" x14ac:dyDescent="0.3">
      <c r="D5242" s="93"/>
      <c r="E5242" s="3" t="s">
        <v>2315</v>
      </c>
      <c r="F5242" s="4"/>
      <c r="G5242" s="5">
        <v>14054</v>
      </c>
      <c r="H5242" s="27">
        <v>87.384374555286996</v>
      </c>
      <c r="I5242" s="14">
        <v>74.726056638678998</v>
      </c>
      <c r="J5242" s="14">
        <v>36.345524405863003</v>
      </c>
      <c r="K5242" s="14">
        <v>10.246193254589</v>
      </c>
      <c r="L5242" s="14">
        <v>3.05251174043</v>
      </c>
      <c r="M5242" s="14">
        <v>0.98904226554700003</v>
      </c>
      <c r="N5242" s="14">
        <v>0.38423224704699999</v>
      </c>
      <c r="O5242" s="14">
        <v>2.1346235947059999</v>
      </c>
      <c r="P5242" s="14">
        <v>1.4230823965E-2</v>
      </c>
      <c r="Q5242" s="23">
        <v>4.9807883875999999E-2</v>
      </c>
    </row>
    <row r="5243" spans="4:17" x14ac:dyDescent="0.3">
      <c r="D5243" s="93"/>
      <c r="E5243" s="3" t="s">
        <v>2316</v>
      </c>
      <c r="F5243" s="4"/>
      <c r="G5243" s="5">
        <v>11599</v>
      </c>
      <c r="H5243" s="27">
        <v>84.990085352186</v>
      </c>
      <c r="I5243" s="14">
        <v>69.437020432796004</v>
      </c>
      <c r="J5243" s="14">
        <v>33.744288300716001</v>
      </c>
      <c r="K5243" s="14">
        <v>9.6128976635919994</v>
      </c>
      <c r="L5243" s="14">
        <v>2.3450297439429999</v>
      </c>
      <c r="M5243" s="14">
        <v>0.85352185533199998</v>
      </c>
      <c r="N5243" s="14">
        <v>0.379343046814</v>
      </c>
      <c r="O5243" s="14">
        <v>2.1984653849470002</v>
      </c>
      <c r="P5243" s="14">
        <v>8.6214328820999997E-2</v>
      </c>
      <c r="Q5243" s="23">
        <v>0.27588585222899997</v>
      </c>
    </row>
    <row r="5244" spans="4:17" x14ac:dyDescent="0.3">
      <c r="D5244" s="93"/>
      <c r="E5244" s="3" t="s">
        <v>2317</v>
      </c>
      <c r="F5244" s="4"/>
      <c r="G5244" s="5">
        <v>2760</v>
      </c>
      <c r="H5244" s="27">
        <v>81.630434782609001</v>
      </c>
      <c r="I5244" s="14">
        <v>68.840579710144993</v>
      </c>
      <c r="J5244" s="14">
        <v>30.253623188405999</v>
      </c>
      <c r="K5244" s="14">
        <v>15.217391304348</v>
      </c>
      <c r="L5244" s="14">
        <v>2.6449275362320002</v>
      </c>
      <c r="M5244" s="14">
        <v>1.5217391304350001</v>
      </c>
      <c r="N5244" s="14">
        <v>0.47101449275399998</v>
      </c>
      <c r="O5244" s="14">
        <v>3.333333333333</v>
      </c>
      <c r="P5244" s="14">
        <v>7.2463768115999999E-2</v>
      </c>
      <c r="Q5244" s="23">
        <v>0.108695652174</v>
      </c>
    </row>
    <row r="5245" spans="4:17" x14ac:dyDescent="0.3">
      <c r="D5245" s="93"/>
      <c r="E5245" s="3" t="s">
        <v>2318</v>
      </c>
      <c r="F5245" s="4"/>
      <c r="G5245" s="5">
        <v>354</v>
      </c>
      <c r="H5245" s="27">
        <v>75.706214689266005</v>
      </c>
      <c r="I5245" s="14">
        <v>66.949152542373</v>
      </c>
      <c r="J5245" s="14">
        <v>18.644067796609999</v>
      </c>
      <c r="K5245" s="14">
        <v>20.621468926554002</v>
      </c>
      <c r="L5245" s="14">
        <v>1.412429378531</v>
      </c>
      <c r="M5245" s="14">
        <v>3.3898305084749998</v>
      </c>
      <c r="N5245" s="16">
        <v>0</v>
      </c>
      <c r="O5245" s="14">
        <v>4.2372881355930003</v>
      </c>
      <c r="P5245" s="14">
        <v>0.28248587570599998</v>
      </c>
      <c r="Q5245" s="23">
        <v>0.28248587570599998</v>
      </c>
    </row>
    <row r="5246" spans="4:17" x14ac:dyDescent="0.3">
      <c r="D5246" s="93"/>
      <c r="E5246" s="3" t="s">
        <v>22</v>
      </c>
      <c r="F5246" s="4"/>
      <c r="G5246" s="5">
        <v>159</v>
      </c>
      <c r="H5246" s="27">
        <v>78.616352201257996</v>
      </c>
      <c r="I5246" s="14">
        <v>69.182389937107004</v>
      </c>
      <c r="J5246" s="14">
        <v>24.528301886792001</v>
      </c>
      <c r="K5246" s="14">
        <v>12.578616352200999</v>
      </c>
      <c r="L5246" s="14">
        <v>3.1446540880499998</v>
      </c>
      <c r="M5246" s="14">
        <v>1.2578616352200001</v>
      </c>
      <c r="N5246" s="14">
        <v>0.62893081761000003</v>
      </c>
      <c r="O5246" s="14">
        <v>1.88679245283</v>
      </c>
      <c r="P5246" s="16">
        <v>0</v>
      </c>
      <c r="Q5246" s="23">
        <v>1.88679245283</v>
      </c>
    </row>
    <row r="5247" spans="4:17" x14ac:dyDescent="0.3">
      <c r="D5247" s="92" t="s">
        <v>2319</v>
      </c>
      <c r="E5247" s="46" t="s">
        <v>2320</v>
      </c>
      <c r="F5247" s="47"/>
      <c r="G5247" s="29">
        <v>11974</v>
      </c>
      <c r="H5247" s="55">
        <v>89.376983464172</v>
      </c>
      <c r="I5247" s="22">
        <v>77.242358443293995</v>
      </c>
      <c r="J5247" s="22">
        <v>33.088358109236999</v>
      </c>
      <c r="K5247" s="22">
        <v>12.126273592784001</v>
      </c>
      <c r="L5247" s="22">
        <v>3.524302655754</v>
      </c>
      <c r="M5247" s="22">
        <v>1.2527142141309999</v>
      </c>
      <c r="N5247" s="22">
        <v>0.62635710706500003</v>
      </c>
      <c r="O5247" s="22">
        <v>2.6139969934859999</v>
      </c>
      <c r="P5247" s="22">
        <v>3.3405712376999998E-2</v>
      </c>
      <c r="Q5247" s="56">
        <v>0.15867713379000001</v>
      </c>
    </row>
    <row r="5248" spans="4:17" x14ac:dyDescent="0.3">
      <c r="D5248" s="93"/>
      <c r="E5248" s="3" t="s">
        <v>2321</v>
      </c>
      <c r="F5248" s="4"/>
      <c r="G5248" s="5">
        <v>24258</v>
      </c>
      <c r="H5248" s="27">
        <v>87.002226069749995</v>
      </c>
      <c r="I5248" s="14">
        <v>74.070409761728001</v>
      </c>
      <c r="J5248" s="14">
        <v>36.334405144694998</v>
      </c>
      <c r="K5248" s="14">
        <v>9.7287492785889995</v>
      </c>
      <c r="L5248" s="14">
        <v>2.8815236210730002</v>
      </c>
      <c r="M5248" s="14">
        <v>0.886305548685</v>
      </c>
      <c r="N5248" s="14">
        <v>0.31742105697099998</v>
      </c>
      <c r="O5248" s="14">
        <v>2.0900321543409999</v>
      </c>
      <c r="P5248" s="14">
        <v>2.4734108335000001E-2</v>
      </c>
      <c r="Q5248" s="23">
        <v>9.4814081952000001E-2</v>
      </c>
    </row>
    <row r="5249" spans="2:17" x14ac:dyDescent="0.3">
      <c r="D5249" s="93"/>
      <c r="E5249" s="3" t="s">
        <v>2322</v>
      </c>
      <c r="F5249" s="4"/>
      <c r="G5249" s="5">
        <v>5726</v>
      </c>
      <c r="H5249" s="27">
        <v>82.623122598673007</v>
      </c>
      <c r="I5249" s="14">
        <v>68.319944114565004</v>
      </c>
      <c r="J5249" s="14">
        <v>33.583653510304003</v>
      </c>
      <c r="K5249" s="14">
        <v>8.4002794271740004</v>
      </c>
      <c r="L5249" s="14">
        <v>1.973454418442</v>
      </c>
      <c r="M5249" s="14">
        <v>0.820817324485</v>
      </c>
      <c r="N5249" s="14">
        <v>0.45406915822600002</v>
      </c>
      <c r="O5249" s="14">
        <v>2.2703457911279998</v>
      </c>
      <c r="P5249" s="14">
        <v>0.10478519036</v>
      </c>
      <c r="Q5249" s="23">
        <v>0.13971358714599999</v>
      </c>
    </row>
    <row r="5250" spans="2:17" x14ac:dyDescent="0.3">
      <c r="D5250" s="93"/>
      <c r="E5250" s="3" t="s">
        <v>2323</v>
      </c>
      <c r="F5250" s="4"/>
      <c r="G5250" s="5">
        <v>2398</v>
      </c>
      <c r="H5250" s="27">
        <v>81.818181818181998</v>
      </c>
      <c r="I5250" s="14">
        <v>69.140950792327004</v>
      </c>
      <c r="J5250" s="14">
        <v>32.777314428691</v>
      </c>
      <c r="K5250" s="14">
        <v>8.8407005838200003</v>
      </c>
      <c r="L5250" s="14">
        <v>2.5020850708919999</v>
      </c>
      <c r="M5250" s="14">
        <v>1.709758131776</v>
      </c>
      <c r="N5250" s="14">
        <v>0.45871559632999998</v>
      </c>
      <c r="O5250" s="14">
        <v>2.5020850708919999</v>
      </c>
      <c r="P5250" s="14">
        <v>8.3402835696000002E-2</v>
      </c>
      <c r="Q5250" s="23">
        <v>8.3402835696000002E-2</v>
      </c>
    </row>
    <row r="5251" spans="2:17" x14ac:dyDescent="0.3">
      <c r="D5251" s="93"/>
      <c r="E5251" s="3" t="s">
        <v>2324</v>
      </c>
      <c r="F5251" s="4"/>
      <c r="G5251" s="5">
        <v>908</v>
      </c>
      <c r="H5251" s="27">
        <v>78.303964757708997</v>
      </c>
      <c r="I5251" s="14">
        <v>62.885462555065999</v>
      </c>
      <c r="J5251" s="14">
        <v>29.515418502203001</v>
      </c>
      <c r="K5251" s="14">
        <v>9.2511013215860007</v>
      </c>
      <c r="L5251" s="14">
        <v>2.4229074889870001</v>
      </c>
      <c r="M5251" s="14">
        <v>1.5418502202640001</v>
      </c>
      <c r="N5251" s="14">
        <v>0.66079295154200002</v>
      </c>
      <c r="O5251" s="14">
        <v>2.753303964758</v>
      </c>
      <c r="P5251" s="14">
        <v>0.11013215859</v>
      </c>
      <c r="Q5251" s="23">
        <v>0.22026431718100001</v>
      </c>
    </row>
    <row r="5252" spans="2:17" x14ac:dyDescent="0.3">
      <c r="D5252" s="94"/>
      <c r="E5252" s="52" t="s">
        <v>22</v>
      </c>
      <c r="F5252" s="48"/>
      <c r="G5252" s="49">
        <v>130</v>
      </c>
      <c r="H5252" s="70">
        <v>68.461538461537998</v>
      </c>
      <c r="I5252" s="45">
        <v>70</v>
      </c>
      <c r="J5252" s="45">
        <v>13.846153846153999</v>
      </c>
      <c r="K5252" s="45">
        <v>10</v>
      </c>
      <c r="L5252" s="45">
        <v>3.0769230769229998</v>
      </c>
      <c r="M5252" s="45">
        <v>0.76923076923099998</v>
      </c>
      <c r="N5252" s="42">
        <v>0</v>
      </c>
      <c r="O5252" s="45">
        <v>8.4615384615379998</v>
      </c>
      <c r="P5252" s="42">
        <v>0</v>
      </c>
      <c r="Q5252" s="74">
        <v>2.3076923076920002</v>
      </c>
    </row>
    <row r="5254" spans="2:17" x14ac:dyDescent="0.3">
      <c r="B5254" s="35" t="str">
        <f xml:space="preserve"> HYPERLINK("#'目次'!B83", "[77]")</f>
        <v>[77]</v>
      </c>
      <c r="C5254" s="25" t="s">
        <v>1951</v>
      </c>
    </row>
    <row r="5257" spans="2:17" x14ac:dyDescent="0.3">
      <c r="C5257" s="25" t="s">
        <v>2249</v>
      </c>
    </row>
    <row r="5258" spans="2:17" ht="62.5" x14ac:dyDescent="0.3">
      <c r="D5258" s="95"/>
      <c r="E5258" s="96"/>
      <c r="F5258" s="96"/>
      <c r="G5258" s="37" t="s">
        <v>16</v>
      </c>
      <c r="H5258" s="41" t="s">
        <v>1952</v>
      </c>
      <c r="I5258" s="18" t="s">
        <v>1953</v>
      </c>
      <c r="J5258" s="18" t="s">
        <v>1954</v>
      </c>
      <c r="K5258" s="18" t="s">
        <v>1955</v>
      </c>
      <c r="L5258" s="18" t="s">
        <v>1956</v>
      </c>
      <c r="M5258" s="18" t="s">
        <v>1957</v>
      </c>
      <c r="N5258" s="18" t="s">
        <v>836</v>
      </c>
      <c r="O5258" s="18" t="s">
        <v>1958</v>
      </c>
      <c r="P5258" s="18" t="s">
        <v>22</v>
      </c>
      <c r="Q5258" s="34" t="s">
        <v>23</v>
      </c>
    </row>
    <row r="5259" spans="2:17" x14ac:dyDescent="0.3">
      <c r="D5259" s="97"/>
      <c r="E5259" s="98"/>
      <c r="F5259" s="98"/>
      <c r="G5259" s="40"/>
      <c r="H5259" s="36"/>
      <c r="I5259" s="19"/>
      <c r="J5259" s="19"/>
      <c r="K5259" s="19"/>
      <c r="L5259" s="19"/>
      <c r="M5259" s="19"/>
      <c r="N5259" s="19"/>
      <c r="O5259" s="19"/>
      <c r="P5259" s="19"/>
      <c r="Q5259" s="39"/>
    </row>
    <row r="5260" spans="2:17" x14ac:dyDescent="0.3">
      <c r="D5260" s="77"/>
      <c r="E5260" s="78" t="s">
        <v>16</v>
      </c>
      <c r="F5260" s="50"/>
      <c r="G5260" s="38">
        <v>55336</v>
      </c>
      <c r="H5260" s="26">
        <v>55.537082550238999</v>
      </c>
      <c r="I5260" s="26">
        <v>73.897643487061003</v>
      </c>
      <c r="J5260" s="26">
        <v>10.419979760012</v>
      </c>
      <c r="K5260" s="26">
        <v>5.4846754373279998</v>
      </c>
      <c r="L5260" s="26">
        <v>10.723579586526</v>
      </c>
      <c r="M5260" s="26">
        <v>11.419329188955</v>
      </c>
      <c r="N5260" s="26">
        <v>1.794491831719</v>
      </c>
      <c r="O5260" s="26">
        <v>3.5600693942460002</v>
      </c>
      <c r="P5260" s="26">
        <v>1.2523492843720001</v>
      </c>
      <c r="Q5260" s="60">
        <v>0.44817117247400001</v>
      </c>
    </row>
    <row r="5261" spans="2:17" x14ac:dyDescent="0.3">
      <c r="D5261" s="92" t="s">
        <v>2257</v>
      </c>
      <c r="E5261" s="46" t="s">
        <v>2086</v>
      </c>
      <c r="F5261" s="47"/>
      <c r="G5261" s="29">
        <v>4354</v>
      </c>
      <c r="H5261" s="55">
        <v>58.176389526872001</v>
      </c>
      <c r="I5261" s="22">
        <v>72.944418925126001</v>
      </c>
      <c r="J5261" s="22">
        <v>11.276986678916</v>
      </c>
      <c r="K5261" s="22">
        <v>6.7294441892509997</v>
      </c>
      <c r="L5261" s="22">
        <v>12.700964630225</v>
      </c>
      <c r="M5261" s="22">
        <v>9.2558566835090001</v>
      </c>
      <c r="N5261" s="22">
        <v>0.91869545245799999</v>
      </c>
      <c r="O5261" s="22">
        <v>3.605879650896</v>
      </c>
      <c r="P5261" s="22">
        <v>0.91869545245799999</v>
      </c>
      <c r="Q5261" s="56">
        <v>0.114836931557</v>
      </c>
    </row>
    <row r="5262" spans="2:17" x14ac:dyDescent="0.3">
      <c r="D5262" s="93"/>
      <c r="E5262" s="3" t="s">
        <v>2087</v>
      </c>
      <c r="F5262" s="4"/>
      <c r="G5262" s="5">
        <v>4046</v>
      </c>
      <c r="H5262" s="27">
        <v>54.325259515570998</v>
      </c>
      <c r="I5262" s="14">
        <v>72.516065249628994</v>
      </c>
      <c r="J5262" s="14">
        <v>10.504201680672001</v>
      </c>
      <c r="K5262" s="14">
        <v>5.956500247158</v>
      </c>
      <c r="L5262" s="14">
        <v>11.220958971824</v>
      </c>
      <c r="M5262" s="14">
        <v>9.8615916955019998</v>
      </c>
      <c r="N5262" s="14">
        <v>1.186356895699</v>
      </c>
      <c r="O5262" s="14">
        <v>3.3860603064760002</v>
      </c>
      <c r="P5262" s="14">
        <v>1.0627780523970001</v>
      </c>
      <c r="Q5262" s="23">
        <v>0.22244191794400001</v>
      </c>
    </row>
    <row r="5263" spans="2:17" x14ac:dyDescent="0.3">
      <c r="D5263" s="93"/>
      <c r="E5263" s="3" t="s">
        <v>2088</v>
      </c>
      <c r="F5263" s="4"/>
      <c r="G5263" s="5">
        <v>6305</v>
      </c>
      <c r="H5263" s="27">
        <v>53.497224425059002</v>
      </c>
      <c r="I5263" s="14">
        <v>72.640761300554999</v>
      </c>
      <c r="J5263" s="14">
        <v>11.847739888976999</v>
      </c>
      <c r="K5263" s="14">
        <v>5.9159397303730001</v>
      </c>
      <c r="L5263" s="14">
        <v>11.498810467883001</v>
      </c>
      <c r="M5263" s="14">
        <v>12.196669310071</v>
      </c>
      <c r="N5263" s="14">
        <v>1.173671689136</v>
      </c>
      <c r="O5263" s="14">
        <v>3.5844567803329999</v>
      </c>
      <c r="P5263" s="14">
        <v>1.475019825535</v>
      </c>
      <c r="Q5263" s="23">
        <v>0.364789849326</v>
      </c>
    </row>
    <row r="5264" spans="2:17" x14ac:dyDescent="0.3">
      <c r="D5264" s="93"/>
      <c r="E5264" s="3" t="s">
        <v>2089</v>
      </c>
      <c r="F5264" s="4"/>
      <c r="G5264" s="5">
        <v>4692</v>
      </c>
      <c r="H5264" s="27">
        <v>52.472293265132002</v>
      </c>
      <c r="I5264" s="14">
        <v>72.69820971867</v>
      </c>
      <c r="J5264" s="14">
        <v>10.677749360613999</v>
      </c>
      <c r="K5264" s="14">
        <v>6.3725490196079999</v>
      </c>
      <c r="L5264" s="14">
        <v>11.061381074169001</v>
      </c>
      <c r="M5264" s="14">
        <v>12.276214833759999</v>
      </c>
      <c r="N5264" s="14">
        <v>1.086956521739</v>
      </c>
      <c r="O5264" s="14">
        <v>4.0281329923270004</v>
      </c>
      <c r="P5264" s="14">
        <v>1.278772378517</v>
      </c>
      <c r="Q5264" s="23">
        <v>0.25575447570299997</v>
      </c>
    </row>
    <row r="5265" spans="4:17" x14ac:dyDescent="0.3">
      <c r="D5265" s="93"/>
      <c r="E5265" s="3" t="s">
        <v>2090</v>
      </c>
      <c r="F5265" s="4"/>
      <c r="G5265" s="5">
        <v>5539</v>
      </c>
      <c r="H5265" s="27">
        <v>53.024011554432001</v>
      </c>
      <c r="I5265" s="14">
        <v>72.937353312872006</v>
      </c>
      <c r="J5265" s="14">
        <v>11.121141000181</v>
      </c>
      <c r="K5265" s="14">
        <v>5.3258710958659998</v>
      </c>
      <c r="L5265" s="14">
        <v>10.687849792381</v>
      </c>
      <c r="M5265" s="14">
        <v>11.734970211228999</v>
      </c>
      <c r="N5265" s="14">
        <v>1.534573027622</v>
      </c>
      <c r="O5265" s="14">
        <v>3.737136667268</v>
      </c>
      <c r="P5265" s="14">
        <v>1.281819823073</v>
      </c>
      <c r="Q5265" s="23">
        <v>0.37912980682399999</v>
      </c>
    </row>
    <row r="5266" spans="4:17" x14ac:dyDescent="0.3">
      <c r="D5266" s="93"/>
      <c r="E5266" s="3" t="s">
        <v>2091</v>
      </c>
      <c r="F5266" s="4"/>
      <c r="G5266" s="5">
        <v>30104</v>
      </c>
      <c r="H5266" s="27">
        <v>56.813048099920003</v>
      </c>
      <c r="I5266" s="14">
        <v>75.046505447781001</v>
      </c>
      <c r="J5266" s="14">
        <v>9.822614934892</v>
      </c>
      <c r="K5266" s="14">
        <v>5.0524847196389997</v>
      </c>
      <c r="L5266" s="14">
        <v>10.164762157853</v>
      </c>
      <c r="M5266" s="14">
        <v>11.556603773585</v>
      </c>
      <c r="N5266" s="14">
        <v>2.25551421738</v>
      </c>
      <c r="O5266" s="14">
        <v>3.441403135796</v>
      </c>
      <c r="P5266" s="14">
        <v>1.2556470900879999</v>
      </c>
      <c r="Q5266" s="23">
        <v>0.45176720701599998</v>
      </c>
    </row>
    <row r="5267" spans="4:17" x14ac:dyDescent="0.3">
      <c r="D5267" s="92" t="s">
        <v>2258</v>
      </c>
      <c r="E5267" s="46" t="s">
        <v>2259</v>
      </c>
      <c r="F5267" s="47"/>
      <c r="G5267" s="29">
        <v>8680</v>
      </c>
      <c r="H5267" s="55">
        <v>51.221198156682</v>
      </c>
      <c r="I5267" s="22">
        <v>70.184331797235004</v>
      </c>
      <c r="J5267" s="22">
        <v>14.043778801843001</v>
      </c>
      <c r="K5267" s="22">
        <v>7.4308755760369998</v>
      </c>
      <c r="L5267" s="22">
        <v>14.804147465438</v>
      </c>
      <c r="M5267" s="22">
        <v>13.133640552995001</v>
      </c>
      <c r="N5267" s="22">
        <v>2.0506912442399998</v>
      </c>
      <c r="O5267" s="22">
        <v>4.815668202765</v>
      </c>
      <c r="P5267" s="22">
        <v>1.1290322580650001</v>
      </c>
      <c r="Q5267" s="56">
        <v>0.36866359447000002</v>
      </c>
    </row>
    <row r="5268" spans="4:17" x14ac:dyDescent="0.3">
      <c r="D5268" s="93"/>
      <c r="E5268" s="3" t="s">
        <v>2260</v>
      </c>
      <c r="F5268" s="4"/>
      <c r="G5268" s="5">
        <v>22588</v>
      </c>
      <c r="H5268" s="27">
        <v>55.826102355232997</v>
      </c>
      <c r="I5268" s="14">
        <v>72.219762705861996</v>
      </c>
      <c r="J5268" s="14">
        <v>9.4253585974849994</v>
      </c>
      <c r="K5268" s="14">
        <v>4.9760935009739997</v>
      </c>
      <c r="L5268" s="14">
        <v>9.0003541703559993</v>
      </c>
      <c r="M5268" s="14">
        <v>10.895165574641</v>
      </c>
      <c r="N5268" s="14">
        <v>1.217460598548</v>
      </c>
      <c r="O5268" s="14">
        <v>3.8338941030639999</v>
      </c>
      <c r="P5268" s="14">
        <v>1.275013281388</v>
      </c>
      <c r="Q5268" s="23">
        <v>0.23463786081099999</v>
      </c>
    </row>
    <row r="5269" spans="4:17" x14ac:dyDescent="0.3">
      <c r="D5269" s="93"/>
      <c r="E5269" s="3" t="s">
        <v>2261</v>
      </c>
      <c r="F5269" s="4"/>
      <c r="G5269" s="5">
        <v>17416</v>
      </c>
      <c r="H5269" s="27">
        <v>57.774460266421997</v>
      </c>
      <c r="I5269" s="14">
        <v>78.393431327515003</v>
      </c>
      <c r="J5269" s="14">
        <v>10.254937988057</v>
      </c>
      <c r="K5269" s="14">
        <v>5.4030776297659999</v>
      </c>
      <c r="L5269" s="14">
        <v>10.857831878732</v>
      </c>
      <c r="M5269" s="14">
        <v>11.276986678916</v>
      </c>
      <c r="N5269" s="14">
        <v>2.0268718419840002</v>
      </c>
      <c r="O5269" s="14">
        <v>2.4230592558569999</v>
      </c>
      <c r="P5269" s="14">
        <v>1.136885622416</v>
      </c>
      <c r="Q5269" s="23">
        <v>0.37322002756099998</v>
      </c>
    </row>
    <row r="5270" spans="4:17" ht="37.5" x14ac:dyDescent="0.3">
      <c r="D5270" s="93"/>
      <c r="E5270" s="3" t="s">
        <v>2262</v>
      </c>
      <c r="F5270" s="4"/>
      <c r="G5270" s="5">
        <v>2902</v>
      </c>
      <c r="H5270" s="27">
        <v>57.718814610613002</v>
      </c>
      <c r="I5270" s="14">
        <v>76.705720192970006</v>
      </c>
      <c r="J5270" s="14">
        <v>9.9241902136459998</v>
      </c>
      <c r="K5270" s="14">
        <v>4.6864231564440004</v>
      </c>
      <c r="L5270" s="14">
        <v>11.061337008959001</v>
      </c>
      <c r="M5270" s="14">
        <v>10.957960027566999</v>
      </c>
      <c r="N5270" s="14">
        <v>1.619572708477</v>
      </c>
      <c r="O5270" s="14">
        <v>2.7911784975880001</v>
      </c>
      <c r="P5270" s="14">
        <v>1.1716057891110001</v>
      </c>
      <c r="Q5270" s="23">
        <v>0.37904893177100002</v>
      </c>
    </row>
    <row r="5271" spans="4:17" x14ac:dyDescent="0.3">
      <c r="D5271" s="93"/>
      <c r="E5271" s="3" t="s">
        <v>2263</v>
      </c>
      <c r="F5271" s="4"/>
      <c r="G5271" s="5">
        <v>850</v>
      </c>
      <c r="H5271" s="27">
        <v>56</v>
      </c>
      <c r="I5271" s="14">
        <v>70</v>
      </c>
      <c r="J5271" s="14">
        <v>6</v>
      </c>
      <c r="K5271" s="14">
        <v>3.647058823529</v>
      </c>
      <c r="L5271" s="14">
        <v>8.9411764705879992</v>
      </c>
      <c r="M5271" s="14">
        <v>9.1764705882350004</v>
      </c>
      <c r="N5271" s="14">
        <v>3.4117647058820002</v>
      </c>
      <c r="O5271" s="14">
        <v>5.0588235294119999</v>
      </c>
      <c r="P5271" s="14">
        <v>1.882352941176</v>
      </c>
      <c r="Q5271" s="23">
        <v>0.58823529411800002</v>
      </c>
    </row>
    <row r="5272" spans="4:17" x14ac:dyDescent="0.3">
      <c r="D5272" s="93"/>
      <c r="E5272" s="3" t="s">
        <v>2264</v>
      </c>
      <c r="F5272" s="4"/>
      <c r="G5272" s="5">
        <v>2133</v>
      </c>
      <c r="H5272" s="27">
        <v>53.727144866384997</v>
      </c>
      <c r="I5272" s="14">
        <v>73.933427097983994</v>
      </c>
      <c r="J5272" s="14">
        <v>9.9859353023910007</v>
      </c>
      <c r="K5272" s="14">
        <v>5.3914674167839998</v>
      </c>
      <c r="L5272" s="14">
        <v>11.861228316925001</v>
      </c>
      <c r="M5272" s="14">
        <v>12.189404594468</v>
      </c>
      <c r="N5272" s="14">
        <v>3.3755274261600001</v>
      </c>
      <c r="O5272" s="14">
        <v>4.594467885607</v>
      </c>
      <c r="P5272" s="14">
        <v>1.1720581340830001</v>
      </c>
      <c r="Q5272" s="23">
        <v>0.23441162681700001</v>
      </c>
    </row>
    <row r="5273" spans="4:17" x14ac:dyDescent="0.3">
      <c r="D5273" s="92" t="s">
        <v>2265</v>
      </c>
      <c r="E5273" s="46" t="s">
        <v>2266</v>
      </c>
      <c r="F5273" s="47"/>
      <c r="G5273" s="29">
        <v>13259</v>
      </c>
      <c r="H5273" s="55">
        <v>58.503657892752003</v>
      </c>
      <c r="I5273" s="22">
        <v>74.130779093445994</v>
      </c>
      <c r="J5273" s="22">
        <v>10.687080473641</v>
      </c>
      <c r="K5273" s="22">
        <v>5.2718907911609998</v>
      </c>
      <c r="L5273" s="22">
        <v>9.7443246096989995</v>
      </c>
      <c r="M5273" s="22">
        <v>10.951052115544</v>
      </c>
      <c r="N5273" s="22">
        <v>1.206727505845</v>
      </c>
      <c r="O5273" s="22">
        <v>2.9564823893200001</v>
      </c>
      <c r="P5273" s="22">
        <v>1.0634286145259999</v>
      </c>
      <c r="Q5273" s="56">
        <v>0.21117731352300001</v>
      </c>
    </row>
    <row r="5274" spans="4:17" x14ac:dyDescent="0.3">
      <c r="D5274" s="93"/>
      <c r="E5274" s="3" t="s">
        <v>2267</v>
      </c>
      <c r="F5274" s="4"/>
      <c r="G5274" s="5">
        <v>16766</v>
      </c>
      <c r="H5274" s="27">
        <v>57.902898723607002</v>
      </c>
      <c r="I5274" s="14">
        <v>78.838124776333004</v>
      </c>
      <c r="J5274" s="14">
        <v>10.264821662889</v>
      </c>
      <c r="K5274" s="14">
        <v>5.4694023619229997</v>
      </c>
      <c r="L5274" s="14">
        <v>10.903018012644999</v>
      </c>
      <c r="M5274" s="14">
        <v>11.052129309315999</v>
      </c>
      <c r="N5274" s="14">
        <v>1.962304664201</v>
      </c>
      <c r="O5274" s="14">
        <v>2.3201717762139999</v>
      </c>
      <c r="P5274" s="14">
        <v>1.133245854706</v>
      </c>
      <c r="Q5274" s="23">
        <v>0.38768937134699999</v>
      </c>
    </row>
    <row r="5275" spans="4:17" ht="25" x14ac:dyDescent="0.3">
      <c r="D5275" s="93"/>
      <c r="E5275" s="3" t="s">
        <v>2268</v>
      </c>
      <c r="F5275" s="4"/>
      <c r="G5275" s="5">
        <v>2616</v>
      </c>
      <c r="H5275" s="27">
        <v>58.753822629969001</v>
      </c>
      <c r="I5275" s="14">
        <v>78.363914373089003</v>
      </c>
      <c r="J5275" s="14">
        <v>10.053516819572</v>
      </c>
      <c r="K5275" s="14">
        <v>4.7018348623849997</v>
      </c>
      <c r="L5275" s="14">
        <v>11.162079510703</v>
      </c>
      <c r="M5275" s="14">
        <v>10.703363914373</v>
      </c>
      <c r="N5275" s="14">
        <v>1.337920489297</v>
      </c>
      <c r="O5275" s="14">
        <v>2.5611620795109999</v>
      </c>
      <c r="P5275" s="14">
        <v>1.108562691131</v>
      </c>
      <c r="Q5275" s="23">
        <v>0.34403669724800001</v>
      </c>
    </row>
    <row r="5276" spans="4:17" x14ac:dyDescent="0.3">
      <c r="D5276" s="93"/>
      <c r="E5276" s="3" t="s">
        <v>2269</v>
      </c>
      <c r="F5276" s="4"/>
      <c r="G5276" s="5">
        <v>19889</v>
      </c>
      <c r="H5276" s="27">
        <v>57.318115541254002</v>
      </c>
      <c r="I5276" s="14">
        <v>78.178892855347002</v>
      </c>
      <c r="J5276" s="14">
        <v>11.006083764894999</v>
      </c>
      <c r="K5276" s="14">
        <v>5.9882347025989997</v>
      </c>
      <c r="L5276" s="14">
        <v>10.744632711549</v>
      </c>
      <c r="M5276" s="14">
        <v>11.569209110564</v>
      </c>
      <c r="N5276" s="14">
        <v>1.387701744683</v>
      </c>
      <c r="O5276" s="14">
        <v>2.1770828095930002</v>
      </c>
      <c r="P5276" s="14">
        <v>1.131278596209</v>
      </c>
      <c r="Q5276" s="23">
        <v>0.28156267283399999</v>
      </c>
    </row>
    <row r="5277" spans="4:17" x14ac:dyDescent="0.3">
      <c r="D5277" s="93"/>
      <c r="E5277" s="3" t="s">
        <v>2270</v>
      </c>
      <c r="F5277" s="4"/>
      <c r="G5277" s="5">
        <v>169</v>
      </c>
      <c r="H5277" s="27">
        <v>55.621301775147998</v>
      </c>
      <c r="I5277" s="14">
        <v>70.414201183431999</v>
      </c>
      <c r="J5277" s="14">
        <v>11.242603550296</v>
      </c>
      <c r="K5277" s="14">
        <v>10.059171597633</v>
      </c>
      <c r="L5277" s="14">
        <v>17.159763313609002</v>
      </c>
      <c r="M5277" s="14">
        <v>10.059171597633</v>
      </c>
      <c r="N5277" s="14">
        <v>1.1834319526629999</v>
      </c>
      <c r="O5277" s="14">
        <v>2.3668639053249998</v>
      </c>
      <c r="P5277" s="14">
        <v>1.1834319526629999</v>
      </c>
      <c r="Q5277" s="23">
        <v>0.59171597633100004</v>
      </c>
    </row>
    <row r="5278" spans="4:17" x14ac:dyDescent="0.3">
      <c r="D5278" s="93"/>
      <c r="E5278" s="3" t="s">
        <v>2271</v>
      </c>
      <c r="F5278" s="4"/>
      <c r="G5278" s="5">
        <v>277</v>
      </c>
      <c r="H5278" s="27">
        <v>60.288808664260003</v>
      </c>
      <c r="I5278" s="14">
        <v>72.202166064981995</v>
      </c>
      <c r="J5278" s="14">
        <v>12.635379061371999</v>
      </c>
      <c r="K5278" s="14">
        <v>10.469314079422</v>
      </c>
      <c r="L5278" s="14">
        <v>16.606498194945999</v>
      </c>
      <c r="M5278" s="14">
        <v>12.274368231046999</v>
      </c>
      <c r="N5278" s="14">
        <v>0.72202166064999995</v>
      </c>
      <c r="O5278" s="14">
        <v>2.1660649819489999</v>
      </c>
      <c r="P5278" s="16">
        <v>0</v>
      </c>
      <c r="Q5278" s="23">
        <v>1.083032490975</v>
      </c>
    </row>
    <row r="5279" spans="4:17" x14ac:dyDescent="0.3">
      <c r="D5279" s="93"/>
      <c r="E5279" s="3" t="s">
        <v>2272</v>
      </c>
      <c r="F5279" s="4"/>
      <c r="G5279" s="5">
        <v>772</v>
      </c>
      <c r="H5279" s="27">
        <v>57.901554404145003</v>
      </c>
      <c r="I5279" s="14">
        <v>77.202072538859994</v>
      </c>
      <c r="J5279" s="14">
        <v>9.0673575129530004</v>
      </c>
      <c r="K5279" s="14">
        <v>5.0518134715030003</v>
      </c>
      <c r="L5279" s="14">
        <v>9.8445595854920001</v>
      </c>
      <c r="M5279" s="14">
        <v>10.103626943005001</v>
      </c>
      <c r="N5279" s="14">
        <v>2.5906735751299999</v>
      </c>
      <c r="O5279" s="14">
        <v>2.20207253886</v>
      </c>
      <c r="P5279" s="14">
        <v>1.2953367875649999</v>
      </c>
      <c r="Q5279" s="23">
        <v>0.64766839378200003</v>
      </c>
    </row>
    <row r="5280" spans="4:17" x14ac:dyDescent="0.3">
      <c r="D5280" s="93"/>
      <c r="E5280" s="3" t="s">
        <v>2273</v>
      </c>
      <c r="F5280" s="4"/>
      <c r="G5280" s="5">
        <v>154</v>
      </c>
      <c r="H5280" s="27">
        <v>58.441558441558001</v>
      </c>
      <c r="I5280" s="14">
        <v>68.181818181818002</v>
      </c>
      <c r="J5280" s="14">
        <v>11.038961038961</v>
      </c>
      <c r="K5280" s="14">
        <v>10.38961038961</v>
      </c>
      <c r="L5280" s="14">
        <v>15.584415584416</v>
      </c>
      <c r="M5280" s="14">
        <v>11.038961038961</v>
      </c>
      <c r="N5280" s="14">
        <v>3.2467532467529998</v>
      </c>
      <c r="O5280" s="14">
        <v>3.2467532467529998</v>
      </c>
      <c r="P5280" s="16">
        <v>0</v>
      </c>
      <c r="Q5280" s="23">
        <v>0.64935064935099995</v>
      </c>
    </row>
    <row r="5281" spans="4:17" ht="37.5" x14ac:dyDescent="0.3">
      <c r="D5281" s="93"/>
      <c r="E5281" s="3" t="s">
        <v>2274</v>
      </c>
      <c r="F5281" s="4"/>
      <c r="G5281" s="5">
        <v>391</v>
      </c>
      <c r="H5281" s="27">
        <v>57.544757033247997</v>
      </c>
      <c r="I5281" s="14">
        <v>70.843989769820993</v>
      </c>
      <c r="J5281" s="14">
        <v>7.9283887468029999</v>
      </c>
      <c r="K5281" s="14">
        <v>5.37084398977</v>
      </c>
      <c r="L5281" s="14">
        <v>10.485933503836</v>
      </c>
      <c r="M5281" s="14">
        <v>10.74168797954</v>
      </c>
      <c r="N5281" s="14">
        <v>1.790281329923</v>
      </c>
      <c r="O5281" s="14">
        <v>2.5575447570329999</v>
      </c>
      <c r="P5281" s="14">
        <v>1.5345268542199999</v>
      </c>
      <c r="Q5281" s="23">
        <v>0.51150895140700003</v>
      </c>
    </row>
    <row r="5282" spans="4:17" x14ac:dyDescent="0.3">
      <c r="D5282" s="93"/>
      <c r="E5282" s="3" t="s">
        <v>2275</v>
      </c>
      <c r="F5282" s="4"/>
      <c r="G5282" s="5">
        <v>454</v>
      </c>
      <c r="H5282" s="27">
        <v>54.185022026432001</v>
      </c>
      <c r="I5282" s="14">
        <v>72.907488986784003</v>
      </c>
      <c r="J5282" s="14">
        <v>14.096916299559</v>
      </c>
      <c r="K5282" s="14">
        <v>6.3876651982380004</v>
      </c>
      <c r="L5282" s="14">
        <v>14.537444933921</v>
      </c>
      <c r="M5282" s="14">
        <v>11.674008810573</v>
      </c>
      <c r="N5282" s="14">
        <v>1.321585903084</v>
      </c>
      <c r="O5282" s="14">
        <v>4.4052863436120004</v>
      </c>
      <c r="P5282" s="14">
        <v>0.44052863436099998</v>
      </c>
      <c r="Q5282" s="24">
        <v>0</v>
      </c>
    </row>
    <row r="5283" spans="4:17" x14ac:dyDescent="0.3">
      <c r="D5283" s="93"/>
      <c r="E5283" s="3" t="s">
        <v>2276</v>
      </c>
      <c r="F5283" s="4"/>
      <c r="G5283" s="5">
        <v>895</v>
      </c>
      <c r="H5283" s="27">
        <v>58.770949720669996</v>
      </c>
      <c r="I5283" s="14">
        <v>74.636871508379997</v>
      </c>
      <c r="J5283" s="14">
        <v>11.284916201116999</v>
      </c>
      <c r="K5283" s="14">
        <v>4.9162011173179998</v>
      </c>
      <c r="L5283" s="14">
        <v>11.173184357542</v>
      </c>
      <c r="M5283" s="14">
        <v>11.396648044693</v>
      </c>
      <c r="N5283" s="14">
        <v>2.346368715084</v>
      </c>
      <c r="O5283" s="14">
        <v>3.2402234636870002</v>
      </c>
      <c r="P5283" s="14">
        <v>1.22905027933</v>
      </c>
      <c r="Q5283" s="24">
        <v>0</v>
      </c>
    </row>
    <row r="5284" spans="4:17" x14ac:dyDescent="0.3">
      <c r="D5284" s="93"/>
      <c r="E5284" s="3" t="s">
        <v>2277</v>
      </c>
      <c r="F5284" s="4"/>
      <c r="G5284" s="5">
        <v>536</v>
      </c>
      <c r="H5284" s="27">
        <v>60.820895522388</v>
      </c>
      <c r="I5284" s="14">
        <v>72.201492537313001</v>
      </c>
      <c r="J5284" s="14">
        <v>10.820895522388</v>
      </c>
      <c r="K5284" s="14">
        <v>8.2089552238810004</v>
      </c>
      <c r="L5284" s="14">
        <v>15.111940298506999</v>
      </c>
      <c r="M5284" s="14">
        <v>9.3283582089550006</v>
      </c>
      <c r="N5284" s="14">
        <v>1.492537313433</v>
      </c>
      <c r="O5284" s="14">
        <v>2.7985074626870001</v>
      </c>
      <c r="P5284" s="14">
        <v>0.37313432835799998</v>
      </c>
      <c r="Q5284" s="23">
        <v>0.18656716417899999</v>
      </c>
    </row>
    <row r="5285" spans="4:17" x14ac:dyDescent="0.3">
      <c r="D5285" s="93"/>
      <c r="E5285" s="3" t="s">
        <v>2278</v>
      </c>
      <c r="F5285" s="4"/>
      <c r="G5285" s="5">
        <v>1513</v>
      </c>
      <c r="H5285" s="27">
        <v>55.452742894910998</v>
      </c>
      <c r="I5285" s="14">
        <v>72.438863185724003</v>
      </c>
      <c r="J5285" s="14">
        <v>15.465961665565001</v>
      </c>
      <c r="K5285" s="14">
        <v>9.1209517514870004</v>
      </c>
      <c r="L5285" s="14">
        <v>17.184401850627999</v>
      </c>
      <c r="M5285" s="14">
        <v>11.764705882353001</v>
      </c>
      <c r="N5285" s="14">
        <v>1.255783212161</v>
      </c>
      <c r="O5285" s="14">
        <v>3.3707865168539999</v>
      </c>
      <c r="P5285" s="14">
        <v>0.330469266358</v>
      </c>
      <c r="Q5285" s="24">
        <v>0</v>
      </c>
    </row>
    <row r="5286" spans="4:17" x14ac:dyDescent="0.3">
      <c r="D5286" s="93"/>
      <c r="E5286" s="3" t="s">
        <v>2279</v>
      </c>
      <c r="F5286" s="4"/>
      <c r="G5286" s="5">
        <v>701</v>
      </c>
      <c r="H5286" s="27">
        <v>56.490727532096997</v>
      </c>
      <c r="I5286" s="14">
        <v>72.039942938658996</v>
      </c>
      <c r="J5286" s="14">
        <v>9.2724679029960004</v>
      </c>
      <c r="K5286" s="14">
        <v>4.9928673323819996</v>
      </c>
      <c r="L5286" s="14">
        <v>12.696148359485999</v>
      </c>
      <c r="M5286" s="14">
        <v>12.410841654779</v>
      </c>
      <c r="N5286" s="14">
        <v>4.4222539229670002</v>
      </c>
      <c r="O5286" s="14">
        <v>4.1369472182599996</v>
      </c>
      <c r="P5286" s="14">
        <v>1.1412268188300001</v>
      </c>
      <c r="Q5286" s="24">
        <v>0</v>
      </c>
    </row>
    <row r="5287" spans="4:17" x14ac:dyDescent="0.3">
      <c r="D5287" s="93"/>
      <c r="E5287" s="3" t="s">
        <v>2280</v>
      </c>
      <c r="F5287" s="4"/>
      <c r="G5287" s="5">
        <v>16489</v>
      </c>
      <c r="H5287" s="27">
        <v>50.658014433864999</v>
      </c>
      <c r="I5287" s="14">
        <v>69.046030687124997</v>
      </c>
      <c r="J5287" s="14">
        <v>9.8429255867549994</v>
      </c>
      <c r="K5287" s="14">
        <v>5.2823094183999997</v>
      </c>
      <c r="L5287" s="14">
        <v>10.364485414519001</v>
      </c>
      <c r="M5287" s="14">
        <v>12.074716477652</v>
      </c>
      <c r="N5287" s="14">
        <v>2.0255928194549999</v>
      </c>
      <c r="O5287" s="14">
        <v>5.458184244041</v>
      </c>
      <c r="P5287" s="14">
        <v>1.5889380799320001</v>
      </c>
      <c r="Q5287" s="23">
        <v>0.26684456304199999</v>
      </c>
    </row>
    <row r="5288" spans="4:17" x14ac:dyDescent="0.3">
      <c r="D5288" s="92" t="s">
        <v>2281</v>
      </c>
      <c r="E5288" s="46" t="s">
        <v>2282</v>
      </c>
      <c r="F5288" s="47"/>
      <c r="G5288" s="29">
        <v>271</v>
      </c>
      <c r="H5288" s="55">
        <v>49.815498154982002</v>
      </c>
      <c r="I5288" s="22">
        <v>62.730627306273</v>
      </c>
      <c r="J5288" s="22">
        <v>10.332103321032999</v>
      </c>
      <c r="K5288" s="22">
        <v>8.1180811808120001</v>
      </c>
      <c r="L5288" s="22">
        <v>13.284132841328001</v>
      </c>
      <c r="M5288" s="22">
        <v>18.450184501845001</v>
      </c>
      <c r="N5288" s="22">
        <v>0.73800738007400002</v>
      </c>
      <c r="O5288" s="22">
        <v>6.6420664206640003</v>
      </c>
      <c r="P5288" s="22">
        <v>1.1070110701110001</v>
      </c>
      <c r="Q5288" s="72">
        <v>0</v>
      </c>
    </row>
    <row r="5289" spans="4:17" x14ac:dyDescent="0.3">
      <c r="D5289" s="93"/>
      <c r="E5289" s="3" t="s">
        <v>2283</v>
      </c>
      <c r="F5289" s="4"/>
      <c r="G5289" s="5">
        <v>5662</v>
      </c>
      <c r="H5289" s="27">
        <v>50.653479335923997</v>
      </c>
      <c r="I5289" s="14">
        <v>68.791946308725002</v>
      </c>
      <c r="J5289" s="14">
        <v>8.6365241963969996</v>
      </c>
      <c r="K5289" s="14">
        <v>5.0335570469800004</v>
      </c>
      <c r="L5289" s="14">
        <v>9.7315436241610005</v>
      </c>
      <c r="M5289" s="14">
        <v>11.727304839279</v>
      </c>
      <c r="N5289" s="14">
        <v>2.4373013069590002</v>
      </c>
      <c r="O5289" s="14">
        <v>4.7509713882020002</v>
      </c>
      <c r="P5289" s="14">
        <v>1.677852348993</v>
      </c>
      <c r="Q5289" s="23">
        <v>0.33557046979900002</v>
      </c>
    </row>
    <row r="5290" spans="4:17" x14ac:dyDescent="0.3">
      <c r="D5290" s="93"/>
      <c r="E5290" s="3" t="s">
        <v>2284</v>
      </c>
      <c r="F5290" s="4"/>
      <c r="G5290" s="5">
        <v>4025</v>
      </c>
      <c r="H5290" s="27">
        <v>55.503105590061999</v>
      </c>
      <c r="I5290" s="14">
        <v>74.782608695652002</v>
      </c>
      <c r="J5290" s="14">
        <v>9.6149068322980007</v>
      </c>
      <c r="K5290" s="14">
        <v>4.7950310559010001</v>
      </c>
      <c r="L5290" s="14">
        <v>10.459627329192999</v>
      </c>
      <c r="M5290" s="14">
        <v>12.149068322981</v>
      </c>
      <c r="N5290" s="14">
        <v>2.2360248447200002</v>
      </c>
      <c r="O5290" s="14">
        <v>3.2546583850930002</v>
      </c>
      <c r="P5290" s="14">
        <v>1.540372670807</v>
      </c>
      <c r="Q5290" s="23">
        <v>0.34782608695700001</v>
      </c>
    </row>
    <row r="5291" spans="4:17" x14ac:dyDescent="0.3">
      <c r="D5291" s="93"/>
      <c r="E5291" s="3" t="s">
        <v>2285</v>
      </c>
      <c r="F5291" s="4"/>
      <c r="G5291" s="5">
        <v>5421</v>
      </c>
      <c r="H5291" s="27">
        <v>55.414130234273998</v>
      </c>
      <c r="I5291" s="14">
        <v>77.568714259361997</v>
      </c>
      <c r="J5291" s="14">
        <v>9.8874746356759999</v>
      </c>
      <c r="K5291" s="14">
        <v>5.2388858144250001</v>
      </c>
      <c r="L5291" s="14">
        <v>10.772920125438</v>
      </c>
      <c r="M5291" s="14">
        <v>10.865154030622</v>
      </c>
      <c r="N5291" s="14">
        <v>1.900018446781</v>
      </c>
      <c r="O5291" s="14">
        <v>2.3980815347719999</v>
      </c>
      <c r="P5291" s="14">
        <v>1.2912746725699999</v>
      </c>
      <c r="Q5291" s="23">
        <v>0.31359527762400002</v>
      </c>
    </row>
    <row r="5292" spans="4:17" x14ac:dyDescent="0.3">
      <c r="D5292" s="93"/>
      <c r="E5292" s="3" t="s">
        <v>2286</v>
      </c>
      <c r="F5292" s="4"/>
      <c r="G5292" s="5">
        <v>39257</v>
      </c>
      <c r="H5292" s="27">
        <v>56.504572432941998</v>
      </c>
      <c r="I5292" s="14">
        <v>74.386733576176994</v>
      </c>
      <c r="J5292" s="14">
        <v>10.854115189648001</v>
      </c>
      <c r="K5292" s="14">
        <v>5.6474004636119997</v>
      </c>
      <c r="L5292" s="14">
        <v>10.861757138853999</v>
      </c>
      <c r="M5292" s="14">
        <v>11.271875079603999</v>
      </c>
      <c r="N5292" s="14">
        <v>1.58443080215</v>
      </c>
      <c r="O5292" s="14">
        <v>3.5152966349949999</v>
      </c>
      <c r="P5292" s="14">
        <v>1.1335557989659999</v>
      </c>
      <c r="Q5292" s="23">
        <v>0.33115113228199999</v>
      </c>
    </row>
    <row r="5293" spans="4:17" x14ac:dyDescent="0.3">
      <c r="D5293" s="93"/>
      <c r="E5293" s="3" t="s">
        <v>2287</v>
      </c>
      <c r="F5293" s="4"/>
      <c r="G5293" s="5">
        <v>233</v>
      </c>
      <c r="H5293" s="27">
        <v>53.648068669528001</v>
      </c>
      <c r="I5293" s="14">
        <v>67.811158798283003</v>
      </c>
      <c r="J5293" s="14">
        <v>12.017167381974</v>
      </c>
      <c r="K5293" s="14">
        <v>5.1502145922749998</v>
      </c>
      <c r="L5293" s="14">
        <v>13.304721030043</v>
      </c>
      <c r="M5293" s="14">
        <v>11.587982832618</v>
      </c>
      <c r="N5293" s="14">
        <v>4.2918454935619996</v>
      </c>
      <c r="O5293" s="14">
        <v>7.296137339056</v>
      </c>
      <c r="P5293" s="14">
        <v>1.287553648069</v>
      </c>
      <c r="Q5293" s="23">
        <v>0.42918454935599998</v>
      </c>
    </row>
    <row r="5294" spans="4:17" x14ac:dyDescent="0.3">
      <c r="D5294" s="92" t="s">
        <v>2288</v>
      </c>
      <c r="E5294" s="46" t="s">
        <v>2289</v>
      </c>
      <c r="F5294" s="47"/>
      <c r="G5294" s="29">
        <v>17768</v>
      </c>
      <c r="H5294" s="55">
        <v>52.650832958126998</v>
      </c>
      <c r="I5294" s="22">
        <v>71.324853669518006</v>
      </c>
      <c r="J5294" s="22">
        <v>9.7253489419179999</v>
      </c>
      <c r="K5294" s="22">
        <v>5.402971634399</v>
      </c>
      <c r="L5294" s="22">
        <v>8.9824403421879992</v>
      </c>
      <c r="M5294" s="22">
        <v>11.503827104908</v>
      </c>
      <c r="N5294" s="22">
        <v>1.165015758667</v>
      </c>
      <c r="O5294" s="22">
        <v>4.2041873030170001</v>
      </c>
      <c r="P5294" s="22">
        <v>1.5871229176049999</v>
      </c>
      <c r="Q5294" s="56">
        <v>0.163214768122</v>
      </c>
    </row>
    <row r="5295" spans="4:17" ht="25" x14ac:dyDescent="0.3">
      <c r="D5295" s="93"/>
      <c r="E5295" s="3" t="s">
        <v>2290</v>
      </c>
      <c r="F5295" s="4"/>
      <c r="G5295" s="5">
        <v>9309</v>
      </c>
      <c r="H5295" s="27">
        <v>58.094317327318002</v>
      </c>
      <c r="I5295" s="14">
        <v>77.559351165538999</v>
      </c>
      <c r="J5295" s="14">
        <v>11.558706627994001</v>
      </c>
      <c r="K5295" s="14">
        <v>5.8223224836179996</v>
      </c>
      <c r="L5295" s="14">
        <v>11.204210978622999</v>
      </c>
      <c r="M5295" s="14">
        <v>11.580191212805</v>
      </c>
      <c r="N5295" s="14">
        <v>1.7832205392630001</v>
      </c>
      <c r="O5295" s="14">
        <v>3.0722956278870002</v>
      </c>
      <c r="P5295" s="14">
        <v>1.063486948115</v>
      </c>
      <c r="Q5295" s="23">
        <v>0.39746481899199998</v>
      </c>
    </row>
    <row r="5296" spans="4:17" ht="25" x14ac:dyDescent="0.3">
      <c r="D5296" s="93"/>
      <c r="E5296" s="3" t="s">
        <v>2291</v>
      </c>
      <c r="F5296" s="4"/>
      <c r="G5296" s="5">
        <v>3102</v>
      </c>
      <c r="H5296" s="27">
        <v>56.544165054803003</v>
      </c>
      <c r="I5296" s="14">
        <v>78.014184397163007</v>
      </c>
      <c r="J5296" s="14">
        <v>10.992907801417999</v>
      </c>
      <c r="K5296" s="14">
        <v>5.738233397808</v>
      </c>
      <c r="L5296" s="14">
        <v>11.637653127015</v>
      </c>
      <c r="M5296" s="14">
        <v>12.056737588652</v>
      </c>
      <c r="N5296" s="14">
        <v>1.8052869116700001</v>
      </c>
      <c r="O5296" s="14">
        <v>2.4822695035460001</v>
      </c>
      <c r="P5296" s="14">
        <v>0.93488072211499995</v>
      </c>
      <c r="Q5296" s="23">
        <v>0.16118633139899999</v>
      </c>
    </row>
    <row r="5297" spans="4:17" x14ac:dyDescent="0.3">
      <c r="D5297" s="93"/>
      <c r="E5297" s="3" t="s">
        <v>2292</v>
      </c>
      <c r="F5297" s="4"/>
      <c r="G5297" s="5">
        <v>2283</v>
      </c>
      <c r="H5297" s="27">
        <v>58.694699956198001</v>
      </c>
      <c r="I5297" s="14">
        <v>74.288217257994006</v>
      </c>
      <c r="J5297" s="14">
        <v>10.337275514673999</v>
      </c>
      <c r="K5297" s="14">
        <v>5.7818659658340001</v>
      </c>
      <c r="L5297" s="14">
        <v>10.819097678493</v>
      </c>
      <c r="M5297" s="14">
        <v>10.862899693386</v>
      </c>
      <c r="N5297" s="14">
        <v>1.6206745510289999</v>
      </c>
      <c r="O5297" s="14">
        <v>3.328953131844</v>
      </c>
      <c r="P5297" s="14">
        <v>0.87604029785399995</v>
      </c>
      <c r="Q5297" s="23">
        <v>0.43802014892699997</v>
      </c>
    </row>
    <row r="5298" spans="4:17" x14ac:dyDescent="0.3">
      <c r="D5298" s="93"/>
      <c r="E5298" s="3" t="s">
        <v>2293</v>
      </c>
      <c r="F5298" s="4"/>
      <c r="G5298" s="5">
        <v>4390</v>
      </c>
      <c r="H5298" s="27">
        <v>61.002277904327997</v>
      </c>
      <c r="I5298" s="14">
        <v>74.214123006834001</v>
      </c>
      <c r="J5298" s="14">
        <v>8.7243735763100005</v>
      </c>
      <c r="K5298" s="14">
        <v>4.3280182232350004</v>
      </c>
      <c r="L5298" s="14">
        <v>9.430523917995</v>
      </c>
      <c r="M5298" s="14">
        <v>10.637813211845</v>
      </c>
      <c r="N5298" s="14">
        <v>2.4145785876989998</v>
      </c>
      <c r="O5298" s="14">
        <v>3.75854214123</v>
      </c>
      <c r="P5298" s="14">
        <v>1.0706150341689999</v>
      </c>
      <c r="Q5298" s="23">
        <v>0.410022779043</v>
      </c>
    </row>
    <row r="5299" spans="4:17" x14ac:dyDescent="0.3">
      <c r="D5299" s="93"/>
      <c r="E5299" s="3" t="s">
        <v>2294</v>
      </c>
      <c r="F5299" s="4"/>
      <c r="G5299" s="5">
        <v>1266</v>
      </c>
      <c r="H5299" s="27">
        <v>55.608214849920998</v>
      </c>
      <c r="I5299" s="14">
        <v>78.357030015798003</v>
      </c>
      <c r="J5299" s="14">
        <v>10.900473933649</v>
      </c>
      <c r="K5299" s="14">
        <v>5.3712480252760004</v>
      </c>
      <c r="L5299" s="14">
        <v>11.058451816746</v>
      </c>
      <c r="M5299" s="14">
        <v>10.347551342812</v>
      </c>
      <c r="N5299" s="14">
        <v>1.026856240126</v>
      </c>
      <c r="O5299" s="14">
        <v>1.421800947867</v>
      </c>
      <c r="P5299" s="14">
        <v>0.94786729857800001</v>
      </c>
      <c r="Q5299" s="24">
        <v>0</v>
      </c>
    </row>
    <row r="5300" spans="4:17" x14ac:dyDescent="0.3">
      <c r="D5300" s="93"/>
      <c r="E5300" s="3" t="s">
        <v>2295</v>
      </c>
      <c r="F5300" s="4"/>
      <c r="G5300" s="5">
        <v>2319</v>
      </c>
      <c r="H5300" s="27">
        <v>57.222940922812001</v>
      </c>
      <c r="I5300" s="14">
        <v>75.334195774041007</v>
      </c>
      <c r="J5300" s="14">
        <v>15.523932729625001</v>
      </c>
      <c r="K5300" s="14">
        <v>10.823630875377001</v>
      </c>
      <c r="L5300" s="14">
        <v>19.189305735230999</v>
      </c>
      <c r="M5300" s="14">
        <v>12.24665804226</v>
      </c>
      <c r="N5300" s="14">
        <v>0.77619663648100001</v>
      </c>
      <c r="O5300" s="14">
        <v>2.7598102630439998</v>
      </c>
      <c r="P5300" s="14">
        <v>0.34497628288100002</v>
      </c>
      <c r="Q5300" s="23">
        <v>0.2156101768</v>
      </c>
    </row>
    <row r="5301" spans="4:17" ht="37.5" x14ac:dyDescent="0.3">
      <c r="D5301" s="93"/>
      <c r="E5301" s="3" t="s">
        <v>2296</v>
      </c>
      <c r="F5301" s="4"/>
      <c r="G5301" s="5">
        <v>2014</v>
      </c>
      <c r="H5301" s="27">
        <v>51.042701092354001</v>
      </c>
      <c r="I5301" s="14">
        <v>75.223435948361001</v>
      </c>
      <c r="J5301" s="14">
        <v>13.654419066534</v>
      </c>
      <c r="K5301" s="14">
        <v>7.5968222442900002</v>
      </c>
      <c r="L5301" s="14">
        <v>16.931479642502001</v>
      </c>
      <c r="M5301" s="14">
        <v>15.938430983118</v>
      </c>
      <c r="N5301" s="14">
        <v>2.482621648461</v>
      </c>
      <c r="O5301" s="14">
        <v>1.9860973187690001</v>
      </c>
      <c r="P5301" s="14">
        <v>0.94339622641499998</v>
      </c>
      <c r="Q5301" s="23">
        <v>0.29791459781500002</v>
      </c>
    </row>
    <row r="5302" spans="4:17" ht="37.5" x14ac:dyDescent="0.3">
      <c r="D5302" s="93"/>
      <c r="E5302" s="3" t="s">
        <v>2297</v>
      </c>
      <c r="F5302" s="4"/>
      <c r="G5302" s="5">
        <v>8573</v>
      </c>
      <c r="H5302" s="27">
        <v>56.351335588475003</v>
      </c>
      <c r="I5302" s="14">
        <v>74.769625568646006</v>
      </c>
      <c r="J5302" s="14">
        <v>9.8331972471710003</v>
      </c>
      <c r="K5302" s="14">
        <v>4.4441852327070004</v>
      </c>
      <c r="L5302" s="14">
        <v>10.708036859909001</v>
      </c>
      <c r="M5302" s="14">
        <v>10.276449317625</v>
      </c>
      <c r="N5302" s="14">
        <v>1.656363000117</v>
      </c>
      <c r="O5302" s="14">
        <v>3.662661845328</v>
      </c>
      <c r="P5302" s="14">
        <v>1.1431237606439999</v>
      </c>
      <c r="Q5302" s="23">
        <v>0.256619619736</v>
      </c>
    </row>
    <row r="5303" spans="4:17" x14ac:dyDescent="0.3">
      <c r="D5303" s="93"/>
      <c r="E5303" s="3" t="s">
        <v>2287</v>
      </c>
      <c r="F5303" s="4"/>
      <c r="G5303" s="5">
        <v>3628</v>
      </c>
      <c r="H5303" s="27">
        <v>56.174200661520999</v>
      </c>
      <c r="I5303" s="14">
        <v>70.975744211687001</v>
      </c>
      <c r="J5303" s="14">
        <v>8.9856670341790004</v>
      </c>
      <c r="K5303" s="14">
        <v>4.1345093715549996</v>
      </c>
      <c r="L5303" s="14">
        <v>9.6471885336270002</v>
      </c>
      <c r="M5303" s="14">
        <v>10.832414553473001</v>
      </c>
      <c r="N5303" s="14">
        <v>4.4928335170890001</v>
      </c>
      <c r="O5303" s="14">
        <v>4.2723263506059999</v>
      </c>
      <c r="P5303" s="14">
        <v>1.2679162072770001</v>
      </c>
      <c r="Q5303" s="23">
        <v>0.551267916207</v>
      </c>
    </row>
    <row r="5304" spans="4:17" x14ac:dyDescent="0.3">
      <c r="D5304" s="92" t="s">
        <v>2298</v>
      </c>
      <c r="E5304" s="46" t="s">
        <v>833</v>
      </c>
      <c r="F5304" s="47"/>
      <c r="G5304" s="29">
        <v>32722</v>
      </c>
      <c r="H5304" s="55">
        <v>56.280178473197999</v>
      </c>
      <c r="I5304" s="22">
        <v>73.776052808507998</v>
      </c>
      <c r="J5304" s="22">
        <v>10.170527473870999</v>
      </c>
      <c r="K5304" s="22">
        <v>5.3358596662800002</v>
      </c>
      <c r="L5304" s="22">
        <v>10.304993582299</v>
      </c>
      <c r="M5304" s="22">
        <v>11.010940651548999</v>
      </c>
      <c r="N5304" s="22">
        <v>1.6686021636820001</v>
      </c>
      <c r="O5304" s="22">
        <v>3.722266365137</v>
      </c>
      <c r="P5304" s="22">
        <v>1.1735224008309999</v>
      </c>
      <c r="Q5304" s="56">
        <v>0.357557606503</v>
      </c>
    </row>
    <row r="5305" spans="4:17" x14ac:dyDescent="0.3">
      <c r="D5305" s="93"/>
      <c r="E5305" s="3" t="s">
        <v>834</v>
      </c>
      <c r="F5305" s="4"/>
      <c r="G5305" s="5">
        <v>19147</v>
      </c>
      <c r="H5305" s="27">
        <v>55.235807176058998</v>
      </c>
      <c r="I5305" s="14">
        <v>75.202381574136993</v>
      </c>
      <c r="J5305" s="14">
        <v>10.607405859926001</v>
      </c>
      <c r="K5305" s="14">
        <v>5.7345798297380002</v>
      </c>
      <c r="L5305" s="14">
        <v>11.18713114326</v>
      </c>
      <c r="M5305" s="14">
        <v>11.573614665482999</v>
      </c>
      <c r="N5305" s="14">
        <v>1.6503890948969999</v>
      </c>
      <c r="O5305" s="14">
        <v>3.0866454274819999</v>
      </c>
      <c r="P5305" s="14">
        <v>1.2534600720739999</v>
      </c>
      <c r="Q5305" s="23">
        <v>0.287251266517</v>
      </c>
    </row>
    <row r="5306" spans="4:17" x14ac:dyDescent="0.3">
      <c r="D5306" s="93"/>
      <c r="E5306" s="3" t="s">
        <v>835</v>
      </c>
      <c r="F5306" s="4"/>
      <c r="G5306" s="5">
        <v>1655</v>
      </c>
      <c r="H5306" s="27">
        <v>55.105740181268999</v>
      </c>
      <c r="I5306" s="14">
        <v>70.694864048338005</v>
      </c>
      <c r="J5306" s="14">
        <v>11.540785498489001</v>
      </c>
      <c r="K5306" s="14">
        <v>5.4984894259820001</v>
      </c>
      <c r="L5306" s="14">
        <v>10.936555891238999</v>
      </c>
      <c r="M5306" s="14">
        <v>13.655589123866999</v>
      </c>
      <c r="N5306" s="14">
        <v>2.900302114804</v>
      </c>
      <c r="O5306" s="14">
        <v>4.5317220543810004</v>
      </c>
      <c r="P5306" s="14">
        <v>1.0876132930510001</v>
      </c>
      <c r="Q5306" s="23">
        <v>0.30211480362499998</v>
      </c>
    </row>
    <row r="5307" spans="4:17" x14ac:dyDescent="0.3">
      <c r="D5307" s="93"/>
      <c r="E5307" s="3" t="s">
        <v>2287</v>
      </c>
      <c r="F5307" s="4"/>
      <c r="G5307" s="5">
        <v>1576</v>
      </c>
      <c r="H5307" s="27">
        <v>46.954314720812</v>
      </c>
      <c r="I5307" s="14">
        <v>68.083756345178003</v>
      </c>
      <c r="J5307" s="14">
        <v>12.43654822335</v>
      </c>
      <c r="K5307" s="14">
        <v>5.3299492385790002</v>
      </c>
      <c r="L5307" s="14">
        <v>13.895939086294</v>
      </c>
      <c r="M5307" s="14">
        <v>15.291878172589</v>
      </c>
      <c r="N5307" s="14">
        <v>4.1243654822340003</v>
      </c>
      <c r="O5307" s="14">
        <v>4.5050761421320002</v>
      </c>
      <c r="P5307" s="14">
        <v>2.918781725888</v>
      </c>
      <c r="Q5307" s="23">
        <v>1.0786802030460001</v>
      </c>
    </row>
    <row r="5308" spans="4:17" x14ac:dyDescent="0.3">
      <c r="D5308" s="92" t="s">
        <v>2299</v>
      </c>
      <c r="E5308" s="46" t="s">
        <v>2300</v>
      </c>
      <c r="F5308" s="47"/>
      <c r="G5308" s="29">
        <v>6558</v>
      </c>
      <c r="H5308" s="55">
        <v>62.778286062824002</v>
      </c>
      <c r="I5308" s="22">
        <v>73.772491613297007</v>
      </c>
      <c r="J5308" s="22">
        <v>7.4870387313210003</v>
      </c>
      <c r="K5308" s="22">
        <v>4.1781030802070003</v>
      </c>
      <c r="L5308" s="22">
        <v>7.1668191521809996</v>
      </c>
      <c r="M5308" s="22">
        <v>8.6916742909420002</v>
      </c>
      <c r="N5308" s="22">
        <v>1.4333638304359999</v>
      </c>
      <c r="O5308" s="22">
        <v>4.0256175663310003</v>
      </c>
      <c r="P5308" s="22">
        <v>0.85391887770700003</v>
      </c>
      <c r="Q5308" s="56">
        <v>0.213479719427</v>
      </c>
    </row>
    <row r="5309" spans="4:17" x14ac:dyDescent="0.3">
      <c r="D5309" s="93"/>
      <c r="E5309" s="3" t="s">
        <v>2301</v>
      </c>
      <c r="F5309" s="4"/>
      <c r="G5309" s="5">
        <v>16006</v>
      </c>
      <c r="H5309" s="27">
        <v>59.290266150194</v>
      </c>
      <c r="I5309" s="14">
        <v>77.202299137823005</v>
      </c>
      <c r="J5309" s="14">
        <v>9.8837935774079995</v>
      </c>
      <c r="K5309" s="14">
        <v>4.979382731476</v>
      </c>
      <c r="L5309" s="14">
        <v>9.1403223791079995</v>
      </c>
      <c r="M5309" s="14">
        <v>9.5526677495940007</v>
      </c>
      <c r="N5309" s="14">
        <v>1.2870173684870001</v>
      </c>
      <c r="O5309" s="14">
        <v>3.0051230788450001</v>
      </c>
      <c r="P5309" s="14">
        <v>0.77470948394399997</v>
      </c>
      <c r="Q5309" s="23">
        <v>0.13120079970000001</v>
      </c>
    </row>
    <row r="5310" spans="4:17" x14ac:dyDescent="0.3">
      <c r="D5310" s="93"/>
      <c r="E5310" s="3" t="s">
        <v>2302</v>
      </c>
      <c r="F5310" s="4"/>
      <c r="G5310" s="5">
        <v>24125</v>
      </c>
      <c r="H5310" s="27">
        <v>54.557512953367997</v>
      </c>
      <c r="I5310" s="14">
        <v>73.707772020725002</v>
      </c>
      <c r="J5310" s="14">
        <v>10.113989637306</v>
      </c>
      <c r="K5310" s="14">
        <v>5.0487046632119998</v>
      </c>
      <c r="L5310" s="14">
        <v>10.586528497409001</v>
      </c>
      <c r="M5310" s="14">
        <v>10.967875647668</v>
      </c>
      <c r="N5310" s="14">
        <v>1.910880829016</v>
      </c>
      <c r="O5310" s="14">
        <v>3.8176165803109998</v>
      </c>
      <c r="P5310" s="14">
        <v>1.5378238341970001</v>
      </c>
      <c r="Q5310" s="23">
        <v>0.40621761658</v>
      </c>
    </row>
    <row r="5311" spans="4:17" x14ac:dyDescent="0.3">
      <c r="D5311" s="93"/>
      <c r="E5311" s="3" t="s">
        <v>2303</v>
      </c>
      <c r="F5311" s="4"/>
      <c r="G5311" s="5">
        <v>6494</v>
      </c>
      <c r="H5311" s="27">
        <v>48.121342777949003</v>
      </c>
      <c r="I5311" s="14">
        <v>71.558361564520993</v>
      </c>
      <c r="J5311" s="14">
        <v>14.952263627963999</v>
      </c>
      <c r="K5311" s="14">
        <v>8.5309516476749998</v>
      </c>
      <c r="L5311" s="14">
        <v>15.953187557746</v>
      </c>
      <c r="M5311" s="14">
        <v>16.753926701571</v>
      </c>
      <c r="N5311" s="14">
        <v>2.032645518941</v>
      </c>
      <c r="O5311" s="14">
        <v>3.1721589159220001</v>
      </c>
      <c r="P5311" s="14">
        <v>1.2473052048040001</v>
      </c>
      <c r="Q5311" s="23">
        <v>0.35417308284600002</v>
      </c>
    </row>
    <row r="5312" spans="4:17" x14ac:dyDescent="0.3">
      <c r="D5312" s="93"/>
      <c r="E5312" s="3" t="s">
        <v>2304</v>
      </c>
      <c r="F5312" s="4"/>
      <c r="G5312" s="5">
        <v>1611</v>
      </c>
      <c r="H5312" s="27">
        <v>38.361266294227001</v>
      </c>
      <c r="I5312" s="14">
        <v>60.583488516449002</v>
      </c>
      <c r="J5312" s="14">
        <v>14.338919925512</v>
      </c>
      <c r="K5312" s="14">
        <v>10.180012414648999</v>
      </c>
      <c r="L5312" s="14">
        <v>20.546244568591</v>
      </c>
      <c r="M5312" s="14">
        <v>25.698324022346</v>
      </c>
      <c r="N5312" s="14">
        <v>3.786468032278</v>
      </c>
      <c r="O5312" s="14">
        <v>4.4692737430170002</v>
      </c>
      <c r="P5312" s="14">
        <v>2.2346368715080001</v>
      </c>
      <c r="Q5312" s="23">
        <v>0.93109869646200005</v>
      </c>
    </row>
    <row r="5313" spans="4:17" x14ac:dyDescent="0.3">
      <c r="D5313" s="93"/>
      <c r="E5313" s="3" t="s">
        <v>22</v>
      </c>
      <c r="F5313" s="4"/>
      <c r="G5313" s="5">
        <v>164</v>
      </c>
      <c r="H5313" s="27">
        <v>42.682926829267998</v>
      </c>
      <c r="I5313" s="14">
        <v>62.195121951220003</v>
      </c>
      <c r="J5313" s="14">
        <v>12.804878048779999</v>
      </c>
      <c r="K5313" s="14">
        <v>6.0975609756100004</v>
      </c>
      <c r="L5313" s="14">
        <v>20.731707317072999</v>
      </c>
      <c r="M5313" s="14">
        <v>14.024390243901999</v>
      </c>
      <c r="N5313" s="14">
        <v>3.0487804878050002</v>
      </c>
      <c r="O5313" s="14">
        <v>4.268292682927</v>
      </c>
      <c r="P5313" s="14">
        <v>8.5365853658540001</v>
      </c>
      <c r="Q5313" s="23">
        <v>1.219512195122</v>
      </c>
    </row>
    <row r="5314" spans="4:17" x14ac:dyDescent="0.3">
      <c r="D5314" s="92" t="s">
        <v>2305</v>
      </c>
      <c r="E5314" s="46" t="s">
        <v>2306</v>
      </c>
      <c r="F5314" s="47"/>
      <c r="G5314" s="29">
        <v>10458</v>
      </c>
      <c r="H5314" s="55">
        <v>62.593230063109999</v>
      </c>
      <c r="I5314" s="22">
        <v>78.150698030216006</v>
      </c>
      <c r="J5314" s="22">
        <v>8.8735895964810005</v>
      </c>
      <c r="K5314" s="22">
        <v>4.8001529929239997</v>
      </c>
      <c r="L5314" s="22">
        <v>9.6481162746219997</v>
      </c>
      <c r="M5314" s="22">
        <v>10.298336201951001</v>
      </c>
      <c r="N5314" s="22">
        <v>1.96022183974</v>
      </c>
      <c r="O5314" s="22">
        <v>2.5913176515590002</v>
      </c>
      <c r="P5314" s="22">
        <v>0.80321285140599996</v>
      </c>
      <c r="Q5314" s="56">
        <v>0.46854082998699997</v>
      </c>
    </row>
    <row r="5315" spans="4:17" ht="25" x14ac:dyDescent="0.3">
      <c r="D5315" s="93"/>
      <c r="E5315" s="3" t="s">
        <v>2307</v>
      </c>
      <c r="F5315" s="4"/>
      <c r="G5315" s="5">
        <v>9695</v>
      </c>
      <c r="H5315" s="27">
        <v>58.772563176894998</v>
      </c>
      <c r="I5315" s="14">
        <v>78.308406395049005</v>
      </c>
      <c r="J5315" s="14">
        <v>10.562145435792001</v>
      </c>
      <c r="K5315" s="14">
        <v>5.4667354306340004</v>
      </c>
      <c r="L5315" s="14">
        <v>11.088189788551</v>
      </c>
      <c r="M5315" s="14">
        <v>10.108303249097</v>
      </c>
      <c r="N5315" s="14">
        <v>1.949458483755</v>
      </c>
      <c r="O5315" s="14">
        <v>2.9809179989689998</v>
      </c>
      <c r="P5315" s="14">
        <v>0.86642599277999999</v>
      </c>
      <c r="Q5315" s="23">
        <v>0.43321299638999999</v>
      </c>
    </row>
    <row r="5316" spans="4:17" ht="25" x14ac:dyDescent="0.3">
      <c r="D5316" s="93"/>
      <c r="E5316" s="3" t="s">
        <v>2308</v>
      </c>
      <c r="F5316" s="4"/>
      <c r="G5316" s="5">
        <v>12771</v>
      </c>
      <c r="H5316" s="27">
        <v>53.613655939236999</v>
      </c>
      <c r="I5316" s="14">
        <v>74.261999843395003</v>
      </c>
      <c r="J5316" s="14">
        <v>11.001487745674</v>
      </c>
      <c r="K5316" s="14">
        <v>5.4106961083709999</v>
      </c>
      <c r="L5316" s="14">
        <v>11.126771591888</v>
      </c>
      <c r="M5316" s="14">
        <v>11.620076736355999</v>
      </c>
      <c r="N5316" s="14">
        <v>1.8714274528229999</v>
      </c>
      <c r="O5316" s="14">
        <v>3.4766267324409998</v>
      </c>
      <c r="P5316" s="14">
        <v>1.3624618275780001</v>
      </c>
      <c r="Q5316" s="23">
        <v>0.29754913475799999</v>
      </c>
    </row>
    <row r="5317" spans="4:17" x14ac:dyDescent="0.3">
      <c r="D5317" s="93"/>
      <c r="E5317" s="3" t="s">
        <v>2309</v>
      </c>
      <c r="F5317" s="4"/>
      <c r="G5317" s="5">
        <v>12862</v>
      </c>
      <c r="H5317" s="27">
        <v>53.560877002021002</v>
      </c>
      <c r="I5317" s="14">
        <v>71.660705955528002</v>
      </c>
      <c r="J5317" s="14">
        <v>11.289068574093999</v>
      </c>
      <c r="K5317" s="14">
        <v>6.033276317835</v>
      </c>
      <c r="L5317" s="14">
        <v>11.545638314414999</v>
      </c>
      <c r="M5317" s="14">
        <v>12.556367594464</v>
      </c>
      <c r="N5317" s="14">
        <v>1.5938423262320001</v>
      </c>
      <c r="O5317" s="14">
        <v>3.5375524801739999</v>
      </c>
      <c r="P5317" s="14">
        <v>1.407246151454</v>
      </c>
      <c r="Q5317" s="23">
        <v>0.233245218473</v>
      </c>
    </row>
    <row r="5318" spans="4:17" x14ac:dyDescent="0.3">
      <c r="D5318" s="93"/>
      <c r="E5318" s="3" t="s">
        <v>2310</v>
      </c>
      <c r="F5318" s="4"/>
      <c r="G5318" s="5">
        <v>8460</v>
      </c>
      <c r="H5318" s="27">
        <v>50.413711583923998</v>
      </c>
      <c r="I5318" s="14">
        <v>68.404255319149001</v>
      </c>
      <c r="J5318" s="14">
        <v>10.366430260047</v>
      </c>
      <c r="K5318" s="14">
        <v>5.815602836879</v>
      </c>
      <c r="L5318" s="14">
        <v>10.165484633569999</v>
      </c>
      <c r="M5318" s="14">
        <v>12.293144208037999</v>
      </c>
      <c r="N5318" s="14">
        <v>1.3356973995270001</v>
      </c>
      <c r="O5318" s="14">
        <v>5.2364066193849998</v>
      </c>
      <c r="P5318" s="14">
        <v>1.45390070922</v>
      </c>
      <c r="Q5318" s="23">
        <v>0.342789598109</v>
      </c>
    </row>
    <row r="5319" spans="4:17" x14ac:dyDescent="0.3">
      <c r="D5319" s="92" t="s">
        <v>2311</v>
      </c>
      <c r="E5319" s="46" t="s">
        <v>2306</v>
      </c>
      <c r="F5319" s="47"/>
      <c r="G5319" s="29">
        <v>6247</v>
      </c>
      <c r="H5319" s="55">
        <v>62.317912598047002</v>
      </c>
      <c r="I5319" s="22">
        <v>75.396190171282001</v>
      </c>
      <c r="J5319" s="22">
        <v>9.1083720185689998</v>
      </c>
      <c r="K5319" s="22">
        <v>4.5942052185050004</v>
      </c>
      <c r="L5319" s="22">
        <v>9.3324795902030004</v>
      </c>
      <c r="M5319" s="22">
        <v>10.260925244117001</v>
      </c>
      <c r="N5319" s="22">
        <v>1.856891307828</v>
      </c>
      <c r="O5319" s="22">
        <v>3.4096366255800001</v>
      </c>
      <c r="P5319" s="22">
        <v>0.92844565391400002</v>
      </c>
      <c r="Q5319" s="56">
        <v>0.480230510645</v>
      </c>
    </row>
    <row r="5320" spans="4:17" ht="25" x14ac:dyDescent="0.3">
      <c r="D5320" s="93"/>
      <c r="E5320" s="3" t="s">
        <v>2307</v>
      </c>
      <c r="F5320" s="4"/>
      <c r="G5320" s="5">
        <v>7751</v>
      </c>
      <c r="H5320" s="27">
        <v>56.934589085279001</v>
      </c>
      <c r="I5320" s="14">
        <v>74.235582505482995</v>
      </c>
      <c r="J5320" s="14">
        <v>10.179331699136</v>
      </c>
      <c r="K5320" s="14">
        <v>4.8638885305119999</v>
      </c>
      <c r="L5320" s="14">
        <v>9.4697458392470004</v>
      </c>
      <c r="M5320" s="14">
        <v>10.398658237647</v>
      </c>
      <c r="N5320" s="14">
        <v>1.948135724423</v>
      </c>
      <c r="O5320" s="14">
        <v>3.1995871500450002</v>
      </c>
      <c r="P5320" s="14">
        <v>1.0966326925559999</v>
      </c>
      <c r="Q5320" s="23">
        <v>0.30963746613300003</v>
      </c>
    </row>
    <row r="5321" spans="4:17" ht="25" x14ac:dyDescent="0.3">
      <c r="D5321" s="93"/>
      <c r="E5321" s="3" t="s">
        <v>2308</v>
      </c>
      <c r="F5321" s="4"/>
      <c r="G5321" s="5">
        <v>11247</v>
      </c>
      <c r="H5321" s="27">
        <v>54.343380457011001</v>
      </c>
      <c r="I5321" s="14">
        <v>73.023917489108001</v>
      </c>
      <c r="J5321" s="14">
        <v>9.6025606828490009</v>
      </c>
      <c r="K5321" s="14">
        <v>5.4859073530720002</v>
      </c>
      <c r="L5321" s="14">
        <v>9.7803858806790007</v>
      </c>
      <c r="M5321" s="14">
        <v>11.176313683648999</v>
      </c>
      <c r="N5321" s="14">
        <v>1.547079221126</v>
      </c>
      <c r="O5321" s="14">
        <v>3.7521116742239999</v>
      </c>
      <c r="P5321" s="14">
        <v>1.28034142438</v>
      </c>
      <c r="Q5321" s="23">
        <v>0.33786787587799999</v>
      </c>
    </row>
    <row r="5322" spans="4:17" x14ac:dyDescent="0.3">
      <c r="D5322" s="93"/>
      <c r="E5322" s="3" t="s">
        <v>2309</v>
      </c>
      <c r="F5322" s="4"/>
      <c r="G5322" s="5">
        <v>11179</v>
      </c>
      <c r="H5322" s="27">
        <v>50.800608283388001</v>
      </c>
      <c r="I5322" s="14">
        <v>70.721889256642001</v>
      </c>
      <c r="J5322" s="14">
        <v>10.161910725466999</v>
      </c>
      <c r="K5322" s="14">
        <v>5.5997853117450003</v>
      </c>
      <c r="L5322" s="14">
        <v>10.931210305036</v>
      </c>
      <c r="M5322" s="14">
        <v>12.147777082029</v>
      </c>
      <c r="N5322" s="14">
        <v>1.8606315412829999</v>
      </c>
      <c r="O5322" s="14">
        <v>4.392163878701</v>
      </c>
      <c r="P5322" s="14">
        <v>1.475981751498</v>
      </c>
      <c r="Q5322" s="23">
        <v>0.39359513373299998</v>
      </c>
    </row>
    <row r="5323" spans="4:17" x14ac:dyDescent="0.3">
      <c r="D5323" s="93"/>
      <c r="E5323" s="3" t="s">
        <v>2310</v>
      </c>
      <c r="F5323" s="4"/>
      <c r="G5323" s="5">
        <v>2253</v>
      </c>
      <c r="H5323" s="27">
        <v>44.518419884598003</v>
      </c>
      <c r="I5323" s="14">
        <v>64.935641367065998</v>
      </c>
      <c r="J5323" s="14">
        <v>10.252996005326001</v>
      </c>
      <c r="K5323" s="14">
        <v>6.1695517088329996</v>
      </c>
      <c r="L5323" s="14">
        <v>12.205947625387999</v>
      </c>
      <c r="M5323" s="14">
        <v>15.090989791388999</v>
      </c>
      <c r="N5323" s="14">
        <v>1.8641810918770001</v>
      </c>
      <c r="O5323" s="14">
        <v>5.4150022192630001</v>
      </c>
      <c r="P5323" s="14">
        <v>2.1304926764309999</v>
      </c>
      <c r="Q5323" s="23">
        <v>0.35508211273899998</v>
      </c>
    </row>
    <row r="5324" spans="4:17" x14ac:dyDescent="0.3">
      <c r="D5324" s="93"/>
      <c r="E5324" s="3" t="s">
        <v>2312</v>
      </c>
      <c r="F5324" s="4"/>
      <c r="G5324" s="5">
        <v>15996</v>
      </c>
      <c r="H5324" s="27">
        <v>58.502125531383001</v>
      </c>
      <c r="I5324" s="14">
        <v>78.019504876219003</v>
      </c>
      <c r="J5324" s="14">
        <v>11.965491372842999</v>
      </c>
      <c r="K5324" s="14">
        <v>6.0015003750940004</v>
      </c>
      <c r="L5324" s="14">
        <v>12.271817954489</v>
      </c>
      <c r="M5324" s="14">
        <v>11.50912728182</v>
      </c>
      <c r="N5324" s="14">
        <v>1.575393848462</v>
      </c>
      <c r="O5324" s="14">
        <v>2.7131782945739999</v>
      </c>
      <c r="P5324" s="14">
        <v>1.0252563140790001</v>
      </c>
      <c r="Q5324" s="23">
        <v>0.30007501875499998</v>
      </c>
    </row>
    <row r="5325" spans="4:17" x14ac:dyDescent="0.3">
      <c r="D5325" s="92" t="s">
        <v>2313</v>
      </c>
      <c r="E5325" s="46" t="s">
        <v>2314</v>
      </c>
      <c r="F5325" s="47"/>
      <c r="G5325" s="29">
        <v>17873</v>
      </c>
      <c r="H5325" s="55">
        <v>68.617467688692003</v>
      </c>
      <c r="I5325" s="22">
        <v>74.811167683096997</v>
      </c>
      <c r="J5325" s="22">
        <v>6.0034689195990003</v>
      </c>
      <c r="K5325" s="22">
        <v>2.7639456162929998</v>
      </c>
      <c r="L5325" s="22">
        <v>5.4999160745260003</v>
      </c>
      <c r="M5325" s="22">
        <v>5.8356179712419998</v>
      </c>
      <c r="N5325" s="22">
        <v>1.2644771442960001</v>
      </c>
      <c r="O5325" s="22">
        <v>4.1011581715440002</v>
      </c>
      <c r="P5325" s="22">
        <v>0.63783360375999998</v>
      </c>
      <c r="Q5325" s="56">
        <v>0.22380126447699999</v>
      </c>
    </row>
    <row r="5326" spans="4:17" x14ac:dyDescent="0.3">
      <c r="D5326" s="93"/>
      <c r="E5326" s="3" t="s">
        <v>2315</v>
      </c>
      <c r="F5326" s="4"/>
      <c r="G5326" s="5">
        <v>16144</v>
      </c>
      <c r="H5326" s="27">
        <v>58.684340931614997</v>
      </c>
      <c r="I5326" s="14">
        <v>77.936075322101004</v>
      </c>
      <c r="J5326" s="14">
        <v>9.8302775024779994</v>
      </c>
      <c r="K5326" s="14">
        <v>4.9801783944500002</v>
      </c>
      <c r="L5326" s="14">
        <v>9.3471258671950004</v>
      </c>
      <c r="M5326" s="14">
        <v>9.1489098116950007</v>
      </c>
      <c r="N5326" s="14">
        <v>1.3875123885030001</v>
      </c>
      <c r="O5326" s="14">
        <v>3.0723488602579998</v>
      </c>
      <c r="P5326" s="14">
        <v>0.91674925668999996</v>
      </c>
      <c r="Q5326" s="23">
        <v>0.136273538157</v>
      </c>
    </row>
    <row r="5327" spans="4:17" x14ac:dyDescent="0.3">
      <c r="D5327" s="93"/>
      <c r="E5327" s="3" t="s">
        <v>2316</v>
      </c>
      <c r="F5327" s="4"/>
      <c r="G5327" s="5">
        <v>15559</v>
      </c>
      <c r="H5327" s="27">
        <v>44.848640658139999</v>
      </c>
      <c r="I5327" s="14">
        <v>72.221865158428997</v>
      </c>
      <c r="J5327" s="14">
        <v>13.207789703708</v>
      </c>
      <c r="K5327" s="14">
        <v>7.0120187672730001</v>
      </c>
      <c r="L5327" s="14">
        <v>13.805514493219</v>
      </c>
      <c r="M5327" s="14">
        <v>14.416093579279</v>
      </c>
      <c r="N5327" s="14">
        <v>2.1530946718939998</v>
      </c>
      <c r="O5327" s="14">
        <v>3.8627161128609999</v>
      </c>
      <c r="P5327" s="14">
        <v>1.7867472202579999</v>
      </c>
      <c r="Q5327" s="23">
        <v>0.46918182402500003</v>
      </c>
    </row>
    <row r="5328" spans="4:17" x14ac:dyDescent="0.3">
      <c r="D5328" s="93"/>
      <c r="E5328" s="3" t="s">
        <v>2317</v>
      </c>
      <c r="F5328" s="4"/>
      <c r="G5328" s="5">
        <v>4388</v>
      </c>
      <c r="H5328" s="27">
        <v>36.736554238833001</v>
      </c>
      <c r="I5328" s="14">
        <v>68.778486782133001</v>
      </c>
      <c r="J5328" s="14">
        <v>18.801276207840001</v>
      </c>
      <c r="K5328" s="14">
        <v>11.394712853235999</v>
      </c>
      <c r="L5328" s="14">
        <v>22.675478577940002</v>
      </c>
      <c r="M5328" s="14">
        <v>25.911577028259</v>
      </c>
      <c r="N5328" s="14">
        <v>2.7803099361900001</v>
      </c>
      <c r="O5328" s="14">
        <v>2.0282588878759999</v>
      </c>
      <c r="P5328" s="14">
        <v>1.823154056518</v>
      </c>
      <c r="Q5328" s="23">
        <v>0.20510483135800001</v>
      </c>
    </row>
    <row r="5329" spans="2:17" x14ac:dyDescent="0.3">
      <c r="D5329" s="93"/>
      <c r="E5329" s="3" t="s">
        <v>2318</v>
      </c>
      <c r="F5329" s="4"/>
      <c r="G5329" s="5">
        <v>735</v>
      </c>
      <c r="H5329" s="27">
        <v>29.659863945578</v>
      </c>
      <c r="I5329" s="14">
        <v>51.836734693878</v>
      </c>
      <c r="J5329" s="14">
        <v>19.727891156462999</v>
      </c>
      <c r="K5329" s="14">
        <v>13.061224489796</v>
      </c>
      <c r="L5329" s="14">
        <v>25.578231292517</v>
      </c>
      <c r="M5329" s="14">
        <v>39.591836734693999</v>
      </c>
      <c r="N5329" s="14">
        <v>5.5782312925169997</v>
      </c>
      <c r="O5329" s="14">
        <v>3.2653061224490001</v>
      </c>
      <c r="P5329" s="14">
        <v>2.8571428571430002</v>
      </c>
      <c r="Q5329" s="23">
        <v>0.27210884353699999</v>
      </c>
    </row>
    <row r="5330" spans="2:17" x14ac:dyDescent="0.3">
      <c r="D5330" s="93"/>
      <c r="E5330" s="3" t="s">
        <v>22</v>
      </c>
      <c r="F5330" s="4"/>
      <c r="G5330" s="5">
        <v>351</v>
      </c>
      <c r="H5330" s="27">
        <v>28.205128205127998</v>
      </c>
      <c r="I5330" s="14">
        <v>55.555555555555998</v>
      </c>
      <c r="J5330" s="14">
        <v>16.809116809117</v>
      </c>
      <c r="K5330" s="14">
        <v>10.25641025641</v>
      </c>
      <c r="L5330" s="14">
        <v>25.071225071225001</v>
      </c>
      <c r="M5330" s="14">
        <v>24.501424501424999</v>
      </c>
      <c r="N5330" s="14">
        <v>7.9772079772079998</v>
      </c>
      <c r="O5330" s="14">
        <v>3.1339031339029999</v>
      </c>
      <c r="P5330" s="14">
        <v>11.965811965812</v>
      </c>
      <c r="Q5330" s="23">
        <v>2.2792022792019999</v>
      </c>
    </row>
    <row r="5331" spans="2:17" x14ac:dyDescent="0.3">
      <c r="D5331" s="92" t="s">
        <v>2319</v>
      </c>
      <c r="E5331" s="46" t="s">
        <v>2320</v>
      </c>
      <c r="F5331" s="47"/>
      <c r="G5331" s="29">
        <v>12816</v>
      </c>
      <c r="H5331" s="55">
        <v>70.154494382021994</v>
      </c>
      <c r="I5331" s="22">
        <v>74.953183520598998</v>
      </c>
      <c r="J5331" s="22">
        <v>6.0627340823970002</v>
      </c>
      <c r="K5331" s="22">
        <v>2.7855805243449998</v>
      </c>
      <c r="L5331" s="22">
        <v>5.625780274657</v>
      </c>
      <c r="M5331" s="22">
        <v>5.5009363295879998</v>
      </c>
      <c r="N5331" s="22">
        <v>1.381086142322</v>
      </c>
      <c r="O5331" s="22">
        <v>3.8857677902619998</v>
      </c>
      <c r="P5331" s="22">
        <v>0.53058676654199999</v>
      </c>
      <c r="Q5331" s="56">
        <v>0.26529338327099999</v>
      </c>
    </row>
    <row r="5332" spans="2:17" x14ac:dyDescent="0.3">
      <c r="D5332" s="93"/>
      <c r="E5332" s="3" t="s">
        <v>2321</v>
      </c>
      <c r="F5332" s="4"/>
      <c r="G5332" s="5">
        <v>28132</v>
      </c>
      <c r="H5332" s="27">
        <v>57.916251955069001</v>
      </c>
      <c r="I5332" s="14">
        <v>77.186122565049999</v>
      </c>
      <c r="J5332" s="14">
        <v>9.9530783449450002</v>
      </c>
      <c r="K5332" s="14">
        <v>5.0440779183849997</v>
      </c>
      <c r="L5332" s="14">
        <v>9.8002274989339995</v>
      </c>
      <c r="M5332" s="14">
        <v>9.2208161524239998</v>
      </c>
      <c r="N5332" s="14">
        <v>1.38276695578</v>
      </c>
      <c r="O5332" s="14">
        <v>3.3484999289070001</v>
      </c>
      <c r="P5332" s="14">
        <v>1.0130811886819999</v>
      </c>
      <c r="Q5332" s="23">
        <v>0.22038959192400001</v>
      </c>
    </row>
    <row r="5333" spans="2:17" x14ac:dyDescent="0.3">
      <c r="D5333" s="93"/>
      <c r="E5333" s="3" t="s">
        <v>2322</v>
      </c>
      <c r="F5333" s="4"/>
      <c r="G5333" s="5">
        <v>8290</v>
      </c>
      <c r="H5333" s="27">
        <v>40</v>
      </c>
      <c r="I5333" s="14">
        <v>69.240048250905005</v>
      </c>
      <c r="J5333" s="14">
        <v>14.209891435464</v>
      </c>
      <c r="K5333" s="14">
        <v>7.8890229191800003</v>
      </c>
      <c r="L5333" s="14">
        <v>15.536791314837</v>
      </c>
      <c r="M5333" s="14">
        <v>17.056694813027999</v>
      </c>
      <c r="N5333" s="14">
        <v>2.7985524728589999</v>
      </c>
      <c r="O5333" s="14">
        <v>3.860072376357</v>
      </c>
      <c r="P5333" s="14">
        <v>2.2919179734620001</v>
      </c>
      <c r="Q5333" s="23">
        <v>0.41013268998800001</v>
      </c>
    </row>
    <row r="5334" spans="2:17" x14ac:dyDescent="0.3">
      <c r="D5334" s="93"/>
      <c r="E5334" s="3" t="s">
        <v>2323</v>
      </c>
      <c r="F5334" s="4"/>
      <c r="G5334" s="5">
        <v>3666</v>
      </c>
      <c r="H5334" s="27">
        <v>38.652482269503999</v>
      </c>
      <c r="I5334" s="14">
        <v>69.039825422804</v>
      </c>
      <c r="J5334" s="14">
        <v>16.339334424440999</v>
      </c>
      <c r="K5334" s="14">
        <v>9.9018003273319994</v>
      </c>
      <c r="L5334" s="14">
        <v>18.876159301691001</v>
      </c>
      <c r="M5334" s="14">
        <v>22.558647026732</v>
      </c>
      <c r="N5334" s="14">
        <v>2.3458810692849998</v>
      </c>
      <c r="O5334" s="14">
        <v>3.1096563011459999</v>
      </c>
      <c r="P5334" s="14">
        <v>1.527550463721</v>
      </c>
      <c r="Q5334" s="23">
        <v>0.32733224222599999</v>
      </c>
    </row>
    <row r="5335" spans="2:17" x14ac:dyDescent="0.3">
      <c r="D5335" s="93"/>
      <c r="E5335" s="3" t="s">
        <v>2324</v>
      </c>
      <c r="F5335" s="4"/>
      <c r="G5335" s="5">
        <v>1820</v>
      </c>
      <c r="H5335" s="27">
        <v>29.395604395604</v>
      </c>
      <c r="I5335" s="14">
        <v>56.703296703296999</v>
      </c>
      <c r="J5335" s="14">
        <v>18.296703296703001</v>
      </c>
      <c r="K5335" s="14">
        <v>10.824175824176001</v>
      </c>
      <c r="L5335" s="14">
        <v>20</v>
      </c>
      <c r="M5335" s="14">
        <v>35.439560439559997</v>
      </c>
      <c r="N5335" s="14">
        <v>3.7912087912089998</v>
      </c>
      <c r="O5335" s="14">
        <v>3.7362637362640001</v>
      </c>
      <c r="P5335" s="14">
        <v>2.6923076923079998</v>
      </c>
      <c r="Q5335" s="23">
        <v>0.49450549450499998</v>
      </c>
    </row>
    <row r="5336" spans="2:17" x14ac:dyDescent="0.3">
      <c r="D5336" s="94"/>
      <c r="E5336" s="52" t="s">
        <v>22</v>
      </c>
      <c r="F5336" s="48"/>
      <c r="G5336" s="49">
        <v>309</v>
      </c>
      <c r="H5336" s="70">
        <v>29.126213592233</v>
      </c>
      <c r="I5336" s="45">
        <v>50.485436893204003</v>
      </c>
      <c r="J5336" s="45">
        <v>17.152103559871001</v>
      </c>
      <c r="K5336" s="45">
        <v>9.3851132686080003</v>
      </c>
      <c r="L5336" s="45">
        <v>26.537216828479</v>
      </c>
      <c r="M5336" s="45">
        <v>28.155339805825001</v>
      </c>
      <c r="N5336" s="45">
        <v>7.4433656957930001</v>
      </c>
      <c r="O5336" s="45">
        <v>4.2071197410999996</v>
      </c>
      <c r="P5336" s="45">
        <v>11.326860841424001</v>
      </c>
      <c r="Q5336" s="74">
        <v>1.2944983818769999</v>
      </c>
    </row>
    <row r="5338" spans="2:17" x14ac:dyDescent="0.3">
      <c r="B5338" s="35" t="str">
        <f xml:space="preserve"> HYPERLINK("#'目次'!B84", "[78]")</f>
        <v>[78]</v>
      </c>
      <c r="C5338" s="25" t="s">
        <v>1951</v>
      </c>
    </row>
    <row r="5341" spans="2:17" x14ac:dyDescent="0.3">
      <c r="C5341" s="25" t="s">
        <v>2085</v>
      </c>
    </row>
    <row r="5342" spans="2:17" ht="62.5" x14ac:dyDescent="0.3">
      <c r="E5342" s="95"/>
      <c r="F5342" s="96"/>
      <c r="G5342" s="37" t="s">
        <v>16</v>
      </c>
      <c r="H5342" s="41" t="s">
        <v>1952</v>
      </c>
      <c r="I5342" s="18" t="s">
        <v>1953</v>
      </c>
      <c r="J5342" s="18" t="s">
        <v>1954</v>
      </c>
      <c r="K5342" s="18" t="s">
        <v>1955</v>
      </c>
      <c r="L5342" s="18" t="s">
        <v>1956</v>
      </c>
      <c r="M5342" s="18" t="s">
        <v>1957</v>
      </c>
      <c r="N5342" s="18" t="s">
        <v>836</v>
      </c>
      <c r="O5342" s="18" t="s">
        <v>1958</v>
      </c>
      <c r="P5342" s="18" t="s">
        <v>22</v>
      </c>
      <c r="Q5342" s="34" t="s">
        <v>23</v>
      </c>
    </row>
    <row r="5343" spans="2:17" x14ac:dyDescent="0.3">
      <c r="E5343" s="97"/>
      <c r="F5343" s="98"/>
      <c r="G5343" s="40"/>
      <c r="H5343" s="36"/>
      <c r="I5343" s="19"/>
      <c r="J5343" s="19"/>
      <c r="K5343" s="19"/>
      <c r="L5343" s="19"/>
      <c r="M5343" s="19"/>
      <c r="N5343" s="19"/>
      <c r="O5343" s="19"/>
      <c r="P5343" s="19"/>
      <c r="Q5343" s="39"/>
    </row>
    <row r="5344" spans="2:17" x14ac:dyDescent="0.3">
      <c r="E5344" s="54" t="s">
        <v>16</v>
      </c>
      <c r="F5344" s="50"/>
      <c r="G5344" s="38">
        <v>55336</v>
      </c>
      <c r="H5344" s="26">
        <v>55.537082550238999</v>
      </c>
      <c r="I5344" s="26">
        <v>73.897643487061003</v>
      </c>
      <c r="J5344" s="26">
        <v>10.419979760012</v>
      </c>
      <c r="K5344" s="26">
        <v>5.4846754373279998</v>
      </c>
      <c r="L5344" s="26">
        <v>10.723579586526</v>
      </c>
      <c r="M5344" s="26">
        <v>11.419329188955</v>
      </c>
      <c r="N5344" s="26">
        <v>1.794491831719</v>
      </c>
      <c r="O5344" s="26">
        <v>3.5600693942460002</v>
      </c>
      <c r="P5344" s="26">
        <v>1.2523492843720001</v>
      </c>
      <c r="Q5344" s="60">
        <v>0.44817117247400001</v>
      </c>
    </row>
    <row r="5345" spans="5:17" ht="25" x14ac:dyDescent="0.3">
      <c r="E5345" s="3" t="s">
        <v>2092</v>
      </c>
      <c r="F5345" s="4"/>
      <c r="G5345" s="29">
        <v>1365</v>
      </c>
      <c r="H5345" s="55">
        <v>29.157509157509001</v>
      </c>
      <c r="I5345" s="22">
        <v>50.695970695970999</v>
      </c>
      <c r="J5345" s="22">
        <v>20.879120879121</v>
      </c>
      <c r="K5345" s="22">
        <v>13.772893772893999</v>
      </c>
      <c r="L5345" s="22">
        <v>21.611721611722</v>
      </c>
      <c r="M5345" s="22">
        <v>37.655677655677998</v>
      </c>
      <c r="N5345" s="22">
        <v>3.4432234432229998</v>
      </c>
      <c r="O5345" s="22">
        <v>4.468864468864</v>
      </c>
      <c r="P5345" s="22">
        <v>2.4908424908420002</v>
      </c>
      <c r="Q5345" s="56">
        <v>0.21978021978000001</v>
      </c>
    </row>
    <row r="5346" spans="5:17" x14ac:dyDescent="0.3">
      <c r="E5346" s="3" t="s">
        <v>2093</v>
      </c>
      <c r="F5346" s="4"/>
      <c r="G5346" s="5">
        <v>3091</v>
      </c>
      <c r="H5346" s="27">
        <v>39.598835328372999</v>
      </c>
      <c r="I5346" s="14">
        <v>65.965706890974005</v>
      </c>
      <c r="J5346" s="14">
        <v>14.23487544484</v>
      </c>
      <c r="K5346" s="14">
        <v>10.805564542219001</v>
      </c>
      <c r="L5346" s="14">
        <v>15.496603041087001</v>
      </c>
      <c r="M5346" s="14">
        <v>20.155289550307</v>
      </c>
      <c r="N5346" s="14">
        <v>2.0705273374309998</v>
      </c>
      <c r="O5346" s="14">
        <v>4.04399870592</v>
      </c>
      <c r="P5346" s="14">
        <v>2.2969912649630002</v>
      </c>
      <c r="Q5346" s="23">
        <v>0.32351989647399998</v>
      </c>
    </row>
    <row r="5347" spans="5:17" x14ac:dyDescent="0.3">
      <c r="E5347" s="3" t="s">
        <v>2094</v>
      </c>
      <c r="F5347" s="4"/>
      <c r="G5347" s="5">
        <v>6002</v>
      </c>
      <c r="H5347" s="27">
        <v>46.534488503832002</v>
      </c>
      <c r="I5347" s="14">
        <v>70.876374541819004</v>
      </c>
      <c r="J5347" s="14">
        <v>11.312895701433</v>
      </c>
      <c r="K5347" s="14">
        <v>7.7474175274909998</v>
      </c>
      <c r="L5347" s="14">
        <v>11.346217927357999</v>
      </c>
      <c r="M5347" s="14">
        <v>13.312229256914</v>
      </c>
      <c r="N5347" s="14">
        <v>1.699433522159</v>
      </c>
      <c r="O5347" s="14">
        <v>4.2985671442850002</v>
      </c>
      <c r="P5347" s="14">
        <v>1.3828723758749999</v>
      </c>
      <c r="Q5347" s="23">
        <v>6.6644451849000003E-2</v>
      </c>
    </row>
    <row r="5348" spans="5:17" x14ac:dyDescent="0.3">
      <c r="E5348" s="3" t="s">
        <v>2095</v>
      </c>
      <c r="F5348" s="4"/>
      <c r="G5348" s="5">
        <v>9804</v>
      </c>
      <c r="H5348" s="27">
        <v>57.343941248470003</v>
      </c>
      <c r="I5348" s="14">
        <v>69.277845777234006</v>
      </c>
      <c r="J5348" s="14">
        <v>7.0277437780499996</v>
      </c>
      <c r="K5348" s="14">
        <v>3.3965728274170002</v>
      </c>
      <c r="L5348" s="14">
        <v>5.6813545491640003</v>
      </c>
      <c r="M5348" s="14">
        <v>7.5785393716850002</v>
      </c>
      <c r="N5348" s="14">
        <v>1.1729906160750001</v>
      </c>
      <c r="O5348" s="14">
        <v>6.2015503875969999</v>
      </c>
      <c r="P5348" s="14">
        <v>1.346389228886</v>
      </c>
      <c r="Q5348" s="23">
        <v>0.16319869441000001</v>
      </c>
    </row>
    <row r="5349" spans="5:17" x14ac:dyDescent="0.3">
      <c r="E5349" s="3" t="s">
        <v>2096</v>
      </c>
      <c r="F5349" s="4"/>
      <c r="G5349" s="5">
        <v>5132</v>
      </c>
      <c r="H5349" s="27">
        <v>70.050662509743006</v>
      </c>
      <c r="I5349" s="14">
        <v>64.594699922057998</v>
      </c>
      <c r="J5349" s="14">
        <v>4.5401402961809998</v>
      </c>
      <c r="K5349" s="14">
        <v>1.890101325019</v>
      </c>
      <c r="L5349" s="14">
        <v>3.1371784879189999</v>
      </c>
      <c r="M5349" s="14">
        <v>5.0662509742789998</v>
      </c>
      <c r="N5349" s="14">
        <v>1.0522213561960001</v>
      </c>
      <c r="O5349" s="14">
        <v>6.7225253312550004</v>
      </c>
      <c r="P5349" s="14">
        <v>0.83787996882299998</v>
      </c>
      <c r="Q5349" s="23">
        <v>0.19485580670300001</v>
      </c>
    </row>
    <row r="5350" spans="5:17" x14ac:dyDescent="0.3">
      <c r="E5350" s="3" t="s">
        <v>992</v>
      </c>
      <c r="F5350" s="4"/>
      <c r="G5350" s="5">
        <v>381</v>
      </c>
      <c r="H5350" s="27">
        <v>29.396325459318</v>
      </c>
      <c r="I5350" s="14">
        <v>39.632545931758997</v>
      </c>
      <c r="J5350" s="14">
        <v>9.9737532808400005</v>
      </c>
      <c r="K5350" s="14">
        <v>4.9868766404200002</v>
      </c>
      <c r="L5350" s="14">
        <v>7.6115485564299998</v>
      </c>
      <c r="M5350" s="14">
        <v>14.173228346457</v>
      </c>
      <c r="N5350" s="14">
        <v>6.0367454068240001</v>
      </c>
      <c r="O5350" s="14">
        <v>13.910761154856001</v>
      </c>
      <c r="P5350" s="14">
        <v>16.010498687664001</v>
      </c>
      <c r="Q5350" s="23">
        <v>1.0498687664040001</v>
      </c>
    </row>
    <row r="5351" spans="5:17" ht="25" x14ac:dyDescent="0.3">
      <c r="E5351" s="3" t="s">
        <v>2097</v>
      </c>
      <c r="F5351" s="4"/>
      <c r="G5351" s="5">
        <v>2347</v>
      </c>
      <c r="H5351" s="27">
        <v>30.336599914785001</v>
      </c>
      <c r="I5351" s="14">
        <v>66.595654026416994</v>
      </c>
      <c r="J5351" s="14">
        <v>25.223689816787001</v>
      </c>
      <c r="K5351" s="14">
        <v>14.401363442693</v>
      </c>
      <c r="L5351" s="14">
        <v>32.168726033234002</v>
      </c>
      <c r="M5351" s="14">
        <v>34.256497656583001</v>
      </c>
      <c r="N5351" s="14">
        <v>3.8346825734980001</v>
      </c>
      <c r="O5351" s="14">
        <v>0.76693651470000002</v>
      </c>
      <c r="P5351" s="14">
        <v>1.235619940349</v>
      </c>
      <c r="Q5351" s="23">
        <v>0.29825308904999998</v>
      </c>
    </row>
    <row r="5352" spans="5:17" x14ac:dyDescent="0.3">
      <c r="E5352" s="3" t="s">
        <v>2098</v>
      </c>
      <c r="F5352" s="4"/>
      <c r="G5352" s="5">
        <v>3862</v>
      </c>
      <c r="H5352" s="27">
        <v>44.691869497669998</v>
      </c>
      <c r="I5352" s="14">
        <v>79.414810978766994</v>
      </c>
      <c r="J5352" s="14">
        <v>17.969963749352999</v>
      </c>
      <c r="K5352" s="14">
        <v>8.9590885551530004</v>
      </c>
      <c r="L5352" s="14">
        <v>20.921802175039002</v>
      </c>
      <c r="M5352" s="14">
        <v>16.960124287934001</v>
      </c>
      <c r="N5352" s="14">
        <v>2.408078715691</v>
      </c>
      <c r="O5352" s="14">
        <v>1.191092698084</v>
      </c>
      <c r="P5352" s="14">
        <v>1.424132573796</v>
      </c>
      <c r="Q5352" s="23">
        <v>0.155359917141</v>
      </c>
    </row>
    <row r="5353" spans="5:17" x14ac:dyDescent="0.3">
      <c r="E5353" s="3" t="s">
        <v>2099</v>
      </c>
      <c r="F5353" s="4"/>
      <c r="G5353" s="5">
        <v>7841</v>
      </c>
      <c r="H5353" s="27">
        <v>54.865450835353002</v>
      </c>
      <c r="I5353" s="14">
        <v>84.287718403265004</v>
      </c>
      <c r="J5353" s="14">
        <v>13.340135186837999</v>
      </c>
      <c r="K5353" s="14">
        <v>6.6063002168090001</v>
      </c>
      <c r="L5353" s="14">
        <v>14.385920163244</v>
      </c>
      <c r="M5353" s="14">
        <v>10.700165795179</v>
      </c>
      <c r="N5353" s="14">
        <v>1.696212217829</v>
      </c>
      <c r="O5353" s="14">
        <v>1.0330315010840001</v>
      </c>
      <c r="P5353" s="14">
        <v>0.72694809335499999</v>
      </c>
      <c r="Q5353" s="23">
        <v>0.15304170386400001</v>
      </c>
    </row>
    <row r="5354" spans="5:17" x14ac:dyDescent="0.3">
      <c r="E5354" s="3" t="s">
        <v>2100</v>
      </c>
      <c r="F5354" s="4"/>
      <c r="G5354" s="5">
        <v>9237</v>
      </c>
      <c r="H5354" s="27">
        <v>65.172675110967006</v>
      </c>
      <c r="I5354" s="14">
        <v>83.576918913067004</v>
      </c>
      <c r="J5354" s="14">
        <v>7.5024358557969997</v>
      </c>
      <c r="K5354" s="14">
        <v>2.522464003464</v>
      </c>
      <c r="L5354" s="14">
        <v>7.1668290570530004</v>
      </c>
      <c r="M5354" s="14">
        <v>6.5172675110969998</v>
      </c>
      <c r="N5354" s="14">
        <v>1.5481216845300001</v>
      </c>
      <c r="O5354" s="14">
        <v>1.862076431742</v>
      </c>
      <c r="P5354" s="14">
        <v>0.47634513370100001</v>
      </c>
      <c r="Q5354" s="23">
        <v>0.162390386489</v>
      </c>
    </row>
    <row r="5355" spans="5:17" x14ac:dyDescent="0.3">
      <c r="E5355" s="3" t="s">
        <v>2101</v>
      </c>
      <c r="F5355" s="4"/>
      <c r="G5355" s="5">
        <v>5019</v>
      </c>
      <c r="H5355" s="27">
        <v>74.417214584579</v>
      </c>
      <c r="I5355" s="14">
        <v>79.717075114565006</v>
      </c>
      <c r="J5355" s="14">
        <v>4.1442518429969999</v>
      </c>
      <c r="K5355" s="14">
        <v>1.713488742777</v>
      </c>
      <c r="L5355" s="14">
        <v>4.2837218569440001</v>
      </c>
      <c r="M5355" s="14">
        <v>4.263797569237</v>
      </c>
      <c r="N5355" s="14">
        <v>1.21538155011</v>
      </c>
      <c r="O5355" s="14">
        <v>2.8292488543530001</v>
      </c>
      <c r="P5355" s="14">
        <v>0.29886431560100002</v>
      </c>
      <c r="Q5355" s="23">
        <v>0.13947001394700001</v>
      </c>
    </row>
    <row r="5356" spans="5:17" x14ac:dyDescent="0.3">
      <c r="E5356" s="3" t="s">
        <v>998</v>
      </c>
      <c r="F5356" s="4"/>
      <c r="G5356" s="5">
        <v>490</v>
      </c>
      <c r="H5356" s="27">
        <v>43.265306122448997</v>
      </c>
      <c r="I5356" s="14">
        <v>61.428571428570997</v>
      </c>
      <c r="J5356" s="14">
        <v>14.285714285714</v>
      </c>
      <c r="K5356" s="14">
        <v>4.6938775510199999</v>
      </c>
      <c r="L5356" s="14">
        <v>11.020408163265</v>
      </c>
      <c r="M5356" s="14">
        <v>17.755102040815999</v>
      </c>
      <c r="N5356" s="14">
        <v>5.7142857142860004</v>
      </c>
      <c r="O5356" s="14">
        <v>4.0816326530609999</v>
      </c>
      <c r="P5356" s="14">
        <v>9.5918367346940006</v>
      </c>
      <c r="Q5356" s="23">
        <v>1.632653061224</v>
      </c>
    </row>
    <row r="5357" spans="5:17" ht="25" x14ac:dyDescent="0.3">
      <c r="E5357" s="3" t="s">
        <v>2102</v>
      </c>
      <c r="F5357" s="4"/>
      <c r="G5357" s="5">
        <v>70</v>
      </c>
      <c r="H5357" s="27">
        <v>28.571428571428999</v>
      </c>
      <c r="I5357" s="14">
        <v>57.142857142856997</v>
      </c>
      <c r="J5357" s="14">
        <v>34.285714285714</v>
      </c>
      <c r="K5357" s="14">
        <v>22.857142857143</v>
      </c>
      <c r="L5357" s="14">
        <v>40</v>
      </c>
      <c r="M5357" s="14">
        <v>42.857142857143003</v>
      </c>
      <c r="N5357" s="14">
        <v>8.5714285714289993</v>
      </c>
      <c r="O5357" s="14">
        <v>2.8571428571430002</v>
      </c>
      <c r="P5357" s="14">
        <v>2.8571428571430002</v>
      </c>
      <c r="Q5357" s="24">
        <v>0</v>
      </c>
    </row>
    <row r="5358" spans="5:17" x14ac:dyDescent="0.3">
      <c r="E5358" s="3" t="s">
        <v>2103</v>
      </c>
      <c r="F5358" s="4"/>
      <c r="G5358" s="5">
        <v>54</v>
      </c>
      <c r="H5358" s="27">
        <v>38.888888888888999</v>
      </c>
      <c r="I5358" s="14">
        <v>66.666666666666998</v>
      </c>
      <c r="J5358" s="14">
        <v>22.222222222222001</v>
      </c>
      <c r="K5358" s="14">
        <v>5.5555555555560003</v>
      </c>
      <c r="L5358" s="14">
        <v>31.481481481481001</v>
      </c>
      <c r="M5358" s="14">
        <v>24.074074074074002</v>
      </c>
      <c r="N5358" s="14">
        <v>7.4074074074069998</v>
      </c>
      <c r="O5358" s="14">
        <v>1.851851851852</v>
      </c>
      <c r="P5358" s="14">
        <v>1.851851851852</v>
      </c>
      <c r="Q5358" s="23">
        <v>3.7037037037039999</v>
      </c>
    </row>
    <row r="5359" spans="5:17" x14ac:dyDescent="0.3">
      <c r="E5359" s="3" t="s">
        <v>2104</v>
      </c>
      <c r="F5359" s="4"/>
      <c r="G5359" s="5">
        <v>103</v>
      </c>
      <c r="H5359" s="27">
        <v>45.631067961165002</v>
      </c>
      <c r="I5359" s="14">
        <v>67.961165048544004</v>
      </c>
      <c r="J5359" s="14">
        <v>20.388349514563</v>
      </c>
      <c r="K5359" s="14">
        <v>11.650485436893</v>
      </c>
      <c r="L5359" s="14">
        <v>19.417475728155001</v>
      </c>
      <c r="M5359" s="14">
        <v>18.446601941748</v>
      </c>
      <c r="N5359" s="14">
        <v>3.8834951456310001</v>
      </c>
      <c r="O5359" s="14">
        <v>4.8543689320389998</v>
      </c>
      <c r="P5359" s="14">
        <v>0.97087378640800004</v>
      </c>
      <c r="Q5359" s="24">
        <v>0</v>
      </c>
    </row>
    <row r="5360" spans="5:17" x14ac:dyDescent="0.3">
      <c r="E5360" s="3" t="s">
        <v>2105</v>
      </c>
      <c r="F5360" s="4"/>
      <c r="G5360" s="5">
        <v>104</v>
      </c>
      <c r="H5360" s="27">
        <v>51.923076923076998</v>
      </c>
      <c r="I5360" s="14">
        <v>75</v>
      </c>
      <c r="J5360" s="14">
        <v>13.461538461538</v>
      </c>
      <c r="K5360" s="14">
        <v>10.576923076923</v>
      </c>
      <c r="L5360" s="14">
        <v>15.384615384615</v>
      </c>
      <c r="M5360" s="14">
        <v>16.346153846153999</v>
      </c>
      <c r="N5360" s="14">
        <v>2.884615384615</v>
      </c>
      <c r="O5360" s="14">
        <v>5.7692307692310001</v>
      </c>
      <c r="P5360" s="16">
        <v>0</v>
      </c>
      <c r="Q5360" s="23">
        <v>2.884615384615</v>
      </c>
    </row>
    <row r="5361" spans="2:17" x14ac:dyDescent="0.3">
      <c r="E5361" s="3" t="s">
        <v>2106</v>
      </c>
      <c r="F5361" s="4"/>
      <c r="G5361" s="5">
        <v>45</v>
      </c>
      <c r="H5361" s="27">
        <v>62.222222222222001</v>
      </c>
      <c r="I5361" s="14">
        <v>73.333333333333002</v>
      </c>
      <c r="J5361" s="14">
        <v>8.8888888888889994</v>
      </c>
      <c r="K5361" s="14">
        <v>2.2222222222219998</v>
      </c>
      <c r="L5361" s="14">
        <v>8.8888888888889994</v>
      </c>
      <c r="M5361" s="14">
        <v>13.333333333333</v>
      </c>
      <c r="N5361" s="14">
        <v>4.4444444444439997</v>
      </c>
      <c r="O5361" s="14">
        <v>4.4444444444439997</v>
      </c>
      <c r="P5361" s="16">
        <v>0</v>
      </c>
      <c r="Q5361" s="23">
        <v>2.2222222222219998</v>
      </c>
    </row>
    <row r="5362" spans="2:17" x14ac:dyDescent="0.3">
      <c r="E5362" s="3" t="s">
        <v>1004</v>
      </c>
      <c r="F5362" s="4"/>
      <c r="G5362" s="5">
        <v>22</v>
      </c>
      <c r="H5362" s="27">
        <v>40.909090909090999</v>
      </c>
      <c r="I5362" s="14">
        <v>50</v>
      </c>
      <c r="J5362" s="16">
        <v>0</v>
      </c>
      <c r="K5362" s="14">
        <v>4.5454545454549997</v>
      </c>
      <c r="L5362" s="14">
        <v>9.0909090909089993</v>
      </c>
      <c r="M5362" s="14">
        <v>4.5454545454549997</v>
      </c>
      <c r="N5362" s="14">
        <v>4.5454545454549997</v>
      </c>
      <c r="O5362" s="14">
        <v>18.181818181817999</v>
      </c>
      <c r="P5362" s="14">
        <v>4.5454545454549997</v>
      </c>
      <c r="Q5362" s="23">
        <v>4.5454545454549997</v>
      </c>
    </row>
    <row r="5363" spans="2:17" ht="25" x14ac:dyDescent="0.3">
      <c r="E5363" s="3" t="s">
        <v>2107</v>
      </c>
      <c r="F5363" s="4"/>
      <c r="G5363" s="5">
        <v>1751</v>
      </c>
      <c r="H5363" s="27">
        <v>28.326670474015</v>
      </c>
      <c r="I5363" s="14">
        <v>54.768703597943997</v>
      </c>
      <c r="J5363" s="14">
        <v>22.387207310109002</v>
      </c>
      <c r="K5363" s="14">
        <v>15.933752141633001</v>
      </c>
      <c r="L5363" s="14">
        <v>22.444317532837999</v>
      </c>
      <c r="M5363" s="14">
        <v>34.209023415190998</v>
      </c>
      <c r="N5363" s="14">
        <v>2.9697315819529999</v>
      </c>
      <c r="O5363" s="14">
        <v>3.5408338092520002</v>
      </c>
      <c r="P5363" s="14">
        <v>2.2844089091950002</v>
      </c>
      <c r="Q5363" s="23">
        <v>0.17133066819000001</v>
      </c>
    </row>
    <row r="5364" spans="2:17" ht="25" x14ac:dyDescent="0.3">
      <c r="E5364" s="3" t="s">
        <v>2108</v>
      </c>
      <c r="F5364" s="4"/>
      <c r="G5364" s="5">
        <v>11170</v>
      </c>
      <c r="H5364" s="27">
        <v>46.069829901521999</v>
      </c>
      <c r="I5364" s="14">
        <v>68.540734109221006</v>
      </c>
      <c r="J5364" s="14">
        <v>11.83527305282</v>
      </c>
      <c r="K5364" s="14">
        <v>7.5290957923009998</v>
      </c>
      <c r="L5364" s="14">
        <v>11.620411817368</v>
      </c>
      <c r="M5364" s="14">
        <v>14.395702775290999</v>
      </c>
      <c r="N5364" s="14">
        <v>1.6114592658910001</v>
      </c>
      <c r="O5364" s="14">
        <v>4.9149507609669998</v>
      </c>
      <c r="P5364" s="14">
        <v>1.5398388540729999</v>
      </c>
      <c r="Q5364" s="23">
        <v>0.13428827215799999</v>
      </c>
    </row>
    <row r="5365" spans="2:17" ht="25" x14ac:dyDescent="0.3">
      <c r="E5365" s="3" t="s">
        <v>2109</v>
      </c>
      <c r="F5365" s="4"/>
      <c r="G5365" s="5">
        <v>8852</v>
      </c>
      <c r="H5365" s="27">
        <v>61.658382286489001</v>
      </c>
      <c r="I5365" s="14">
        <v>69.374152733844994</v>
      </c>
      <c r="J5365" s="14">
        <v>5.2304563940350004</v>
      </c>
      <c r="K5365" s="14">
        <v>2.6208766380480002</v>
      </c>
      <c r="L5365" s="14">
        <v>4.0781744238590001</v>
      </c>
      <c r="M5365" s="14">
        <v>5.9647537279709999</v>
      </c>
      <c r="N5365" s="14">
        <v>1.0957975598730001</v>
      </c>
      <c r="O5365" s="14">
        <v>6.1229100768190001</v>
      </c>
      <c r="P5365" s="14">
        <v>1.1974694984180001</v>
      </c>
      <c r="Q5365" s="23">
        <v>0.14685946678699999</v>
      </c>
    </row>
    <row r="5366" spans="2:17" ht="25" x14ac:dyDescent="0.3">
      <c r="E5366" s="3" t="s">
        <v>2110</v>
      </c>
      <c r="F5366" s="4"/>
      <c r="G5366" s="5">
        <v>3106</v>
      </c>
      <c r="H5366" s="27">
        <v>76.239536381197993</v>
      </c>
      <c r="I5366" s="14">
        <v>67.128139085640996</v>
      </c>
      <c r="J5366" s="14">
        <v>3.2517707662589999</v>
      </c>
      <c r="K5366" s="14">
        <v>1.1912427559559999</v>
      </c>
      <c r="L5366" s="14">
        <v>2.2858982614290002</v>
      </c>
      <c r="M5366" s="14">
        <v>3.670315518352</v>
      </c>
      <c r="N5366" s="14">
        <v>1.0624597553120001</v>
      </c>
      <c r="O5366" s="14">
        <v>5.1513200257570002</v>
      </c>
      <c r="P5366" s="14">
        <v>0.48293625241499999</v>
      </c>
      <c r="Q5366" s="23">
        <v>0.128783000644</v>
      </c>
    </row>
    <row r="5367" spans="2:17" ht="25" x14ac:dyDescent="0.3">
      <c r="E5367" s="3" t="s">
        <v>2111</v>
      </c>
      <c r="F5367" s="4"/>
      <c r="G5367" s="5">
        <v>3058</v>
      </c>
      <c r="H5367" s="27">
        <v>32.472204054937997</v>
      </c>
      <c r="I5367" s="14">
        <v>67.789404839764998</v>
      </c>
      <c r="J5367" s="14">
        <v>25.506867233485998</v>
      </c>
      <c r="K5367" s="14">
        <v>14.682799215173</v>
      </c>
      <c r="L5367" s="14">
        <v>31.327665140615</v>
      </c>
      <c r="M5367" s="14">
        <v>31.556572923478999</v>
      </c>
      <c r="N5367" s="14">
        <v>3.3682145192939998</v>
      </c>
      <c r="O5367" s="14">
        <v>1.1772400261610001</v>
      </c>
      <c r="P5367" s="14">
        <v>1.275343361674</v>
      </c>
      <c r="Q5367" s="23">
        <v>0.22890778286499999</v>
      </c>
    </row>
    <row r="5368" spans="2:17" ht="25" x14ac:dyDescent="0.3">
      <c r="E5368" s="3" t="s">
        <v>2112</v>
      </c>
      <c r="F5368" s="4"/>
      <c r="G5368" s="5">
        <v>13191</v>
      </c>
      <c r="H5368" s="27">
        <v>53.528921234175002</v>
      </c>
      <c r="I5368" s="14">
        <v>83.276476385414</v>
      </c>
      <c r="J5368" s="14">
        <v>13.964066408915</v>
      </c>
      <c r="K5368" s="14">
        <v>6.443787430824</v>
      </c>
      <c r="L5368" s="14">
        <v>15.146690925631001</v>
      </c>
      <c r="M5368" s="14">
        <v>11.962701842165</v>
      </c>
      <c r="N5368" s="14">
        <v>1.8345841861879999</v>
      </c>
      <c r="O5368" s="14">
        <v>1.129558031992</v>
      </c>
      <c r="P5368" s="14">
        <v>0.75051171253100002</v>
      </c>
      <c r="Q5368" s="23">
        <v>0.13645667500600001</v>
      </c>
    </row>
    <row r="5369" spans="2:17" ht="25" x14ac:dyDescent="0.3">
      <c r="E5369" s="3" t="s">
        <v>2113</v>
      </c>
      <c r="F5369" s="4"/>
      <c r="G5369" s="5">
        <v>8369</v>
      </c>
      <c r="H5369" s="27">
        <v>69.195841797108002</v>
      </c>
      <c r="I5369" s="14">
        <v>83.821245071096001</v>
      </c>
      <c r="J5369" s="14">
        <v>5.3650376389050001</v>
      </c>
      <c r="K5369" s="14">
        <v>1.852073127016</v>
      </c>
      <c r="L5369" s="14">
        <v>5.412833074441</v>
      </c>
      <c r="M5369" s="14">
        <v>4.8870832835459996</v>
      </c>
      <c r="N5369" s="14">
        <v>1.218783606166</v>
      </c>
      <c r="O5369" s="14">
        <v>2.114948022464</v>
      </c>
      <c r="P5369" s="14">
        <v>0.466005496475</v>
      </c>
      <c r="Q5369" s="23">
        <v>7.1693153304000001E-2</v>
      </c>
    </row>
    <row r="5370" spans="2:17" ht="25" x14ac:dyDescent="0.3">
      <c r="E5370" s="3" t="s">
        <v>2114</v>
      </c>
      <c r="F5370" s="4"/>
      <c r="G5370" s="5">
        <v>3008</v>
      </c>
      <c r="H5370" s="27">
        <v>79.388297872340004</v>
      </c>
      <c r="I5370" s="14">
        <v>81.017287234042996</v>
      </c>
      <c r="J5370" s="14">
        <v>2.393617021277</v>
      </c>
      <c r="K5370" s="14">
        <v>0.89760638297899997</v>
      </c>
      <c r="L5370" s="14">
        <v>2.094414893617</v>
      </c>
      <c r="M5370" s="14">
        <v>2.393617021277</v>
      </c>
      <c r="N5370" s="14">
        <v>1.1303191489360001</v>
      </c>
      <c r="O5370" s="14">
        <v>2.0279255319149998</v>
      </c>
      <c r="P5370" s="14">
        <v>9.9734042553000002E-2</v>
      </c>
      <c r="Q5370" s="23">
        <v>0.199468085106</v>
      </c>
    </row>
    <row r="5371" spans="2:17" ht="25" x14ac:dyDescent="0.3">
      <c r="E5371" s="3" t="s">
        <v>2115</v>
      </c>
      <c r="F5371" s="4"/>
      <c r="G5371" s="5">
        <v>80</v>
      </c>
      <c r="H5371" s="27">
        <v>31.25</v>
      </c>
      <c r="I5371" s="14">
        <v>58.75</v>
      </c>
      <c r="J5371" s="14">
        <v>36.25</v>
      </c>
      <c r="K5371" s="14">
        <v>21.25</v>
      </c>
      <c r="L5371" s="14">
        <v>41.25</v>
      </c>
      <c r="M5371" s="14">
        <v>46.25</v>
      </c>
      <c r="N5371" s="14">
        <v>6.25</v>
      </c>
      <c r="O5371" s="14">
        <v>1.25</v>
      </c>
      <c r="P5371" s="14">
        <v>1.25</v>
      </c>
      <c r="Q5371" s="24">
        <v>0</v>
      </c>
    </row>
    <row r="5372" spans="2:17" ht="25" x14ac:dyDescent="0.3">
      <c r="E5372" s="3" t="s">
        <v>2116</v>
      </c>
      <c r="F5372" s="4"/>
      <c r="G5372" s="5">
        <v>160</v>
      </c>
      <c r="H5372" s="27">
        <v>43.125</v>
      </c>
      <c r="I5372" s="14">
        <v>66.875</v>
      </c>
      <c r="J5372" s="14">
        <v>20</v>
      </c>
      <c r="K5372" s="14">
        <v>13.75</v>
      </c>
      <c r="L5372" s="14">
        <v>20</v>
      </c>
      <c r="M5372" s="14">
        <v>20.625</v>
      </c>
      <c r="N5372" s="14">
        <v>5</v>
      </c>
      <c r="O5372" s="14">
        <v>3.75</v>
      </c>
      <c r="P5372" s="14">
        <v>0.625</v>
      </c>
      <c r="Q5372" s="23">
        <v>1.875</v>
      </c>
    </row>
    <row r="5373" spans="2:17" ht="25" x14ac:dyDescent="0.3">
      <c r="E5373" s="3" t="s">
        <v>2117</v>
      </c>
      <c r="F5373" s="4"/>
      <c r="G5373" s="5">
        <v>89</v>
      </c>
      <c r="H5373" s="27">
        <v>61.797752808989003</v>
      </c>
      <c r="I5373" s="14">
        <v>84.269662921348001</v>
      </c>
      <c r="J5373" s="14">
        <v>6.7415730337079998</v>
      </c>
      <c r="K5373" s="14">
        <v>4.4943820224720001</v>
      </c>
      <c r="L5373" s="14">
        <v>12.359550561798001</v>
      </c>
      <c r="M5373" s="14">
        <v>6.7415730337079998</v>
      </c>
      <c r="N5373" s="14">
        <v>2.2471910112360001</v>
      </c>
      <c r="O5373" s="14">
        <v>5.61797752809</v>
      </c>
      <c r="P5373" s="16">
        <v>0</v>
      </c>
      <c r="Q5373" s="23">
        <v>3.3707865168539999</v>
      </c>
    </row>
    <row r="5374" spans="2:17" ht="25" x14ac:dyDescent="0.3">
      <c r="E5374" s="52" t="s">
        <v>2118</v>
      </c>
      <c r="F5374" s="48"/>
      <c r="G5374" s="49">
        <v>13</v>
      </c>
      <c r="H5374" s="70">
        <v>46.153846153845997</v>
      </c>
      <c r="I5374" s="45">
        <v>76.923076923077005</v>
      </c>
      <c r="J5374" s="45">
        <v>15.384615384615</v>
      </c>
      <c r="K5374" s="42">
        <v>0</v>
      </c>
      <c r="L5374" s="45">
        <v>7.6923076923079998</v>
      </c>
      <c r="M5374" s="45">
        <v>23.076923076922998</v>
      </c>
      <c r="N5374" s="42">
        <v>0</v>
      </c>
      <c r="O5374" s="42">
        <v>0</v>
      </c>
      <c r="P5374" s="42">
        <v>0</v>
      </c>
      <c r="Q5374" s="65">
        <v>0</v>
      </c>
    </row>
    <row r="5376" spans="2:17" x14ac:dyDescent="0.3">
      <c r="B5376" s="35" t="str">
        <f xml:space="preserve"> HYPERLINK("#'目次'!B85", "[79]")</f>
        <v>[79]</v>
      </c>
      <c r="C5376" s="25" t="s">
        <v>1951</v>
      </c>
    </row>
    <row r="5379" spans="3:17" x14ac:dyDescent="0.3">
      <c r="C5379" s="25" t="s">
        <v>2124</v>
      </c>
    </row>
    <row r="5380" spans="3:17" ht="62.5" x14ac:dyDescent="0.3">
      <c r="E5380" s="95"/>
      <c r="F5380" s="96"/>
      <c r="G5380" s="37" t="s">
        <v>16</v>
      </c>
      <c r="H5380" s="41" t="s">
        <v>1952</v>
      </c>
      <c r="I5380" s="18" t="s">
        <v>1953</v>
      </c>
      <c r="J5380" s="18" t="s">
        <v>1954</v>
      </c>
      <c r="K5380" s="18" t="s">
        <v>1955</v>
      </c>
      <c r="L5380" s="18" t="s">
        <v>1956</v>
      </c>
      <c r="M5380" s="18" t="s">
        <v>1957</v>
      </c>
      <c r="N5380" s="18" t="s">
        <v>836</v>
      </c>
      <c r="O5380" s="18" t="s">
        <v>1958</v>
      </c>
      <c r="P5380" s="18" t="s">
        <v>22</v>
      </c>
      <c r="Q5380" s="34" t="s">
        <v>23</v>
      </c>
    </row>
    <row r="5381" spans="3:17" x14ac:dyDescent="0.3">
      <c r="E5381" s="97"/>
      <c r="F5381" s="98"/>
      <c r="G5381" s="40"/>
      <c r="H5381" s="36"/>
      <c r="I5381" s="19"/>
      <c r="J5381" s="19"/>
      <c r="K5381" s="19"/>
      <c r="L5381" s="19"/>
      <c r="M5381" s="19"/>
      <c r="N5381" s="19"/>
      <c r="O5381" s="19"/>
      <c r="P5381" s="19"/>
      <c r="Q5381" s="39"/>
    </row>
    <row r="5382" spans="3:17" x14ac:dyDescent="0.3">
      <c r="E5382" s="54" t="s">
        <v>16</v>
      </c>
      <c r="F5382" s="50"/>
      <c r="G5382" s="38">
        <v>55336</v>
      </c>
      <c r="H5382" s="26">
        <v>55.537082550238999</v>
      </c>
      <c r="I5382" s="26">
        <v>73.897643487061003</v>
      </c>
      <c r="J5382" s="26">
        <v>10.419979760012</v>
      </c>
      <c r="K5382" s="26">
        <v>5.4846754373279998</v>
      </c>
      <c r="L5382" s="26">
        <v>10.723579586526</v>
      </c>
      <c r="M5382" s="26">
        <v>11.419329188955</v>
      </c>
      <c r="N5382" s="26">
        <v>1.794491831719</v>
      </c>
      <c r="O5382" s="26">
        <v>3.5600693942460002</v>
      </c>
      <c r="P5382" s="26">
        <v>1.2523492843720001</v>
      </c>
      <c r="Q5382" s="60">
        <v>0.44817117247400001</v>
      </c>
    </row>
    <row r="5383" spans="3:17" ht="25" x14ac:dyDescent="0.3">
      <c r="E5383" s="3" t="s">
        <v>2125</v>
      </c>
      <c r="F5383" s="4"/>
      <c r="G5383" s="29">
        <v>46</v>
      </c>
      <c r="H5383" s="55">
        <v>23.913043478260999</v>
      </c>
      <c r="I5383" s="22">
        <v>73.913043478261002</v>
      </c>
      <c r="J5383" s="22">
        <v>6.5217391304349999</v>
      </c>
      <c r="K5383" s="22">
        <v>19.565217391304</v>
      </c>
      <c r="L5383" s="22">
        <v>32.608695652173999</v>
      </c>
      <c r="M5383" s="22">
        <v>26.086956521739001</v>
      </c>
      <c r="N5383" s="22">
        <v>2.1739130434780001</v>
      </c>
      <c r="O5383" s="22">
        <v>2.1739130434780001</v>
      </c>
      <c r="P5383" s="69">
        <v>0</v>
      </c>
      <c r="Q5383" s="72">
        <v>0</v>
      </c>
    </row>
    <row r="5384" spans="3:17" x14ac:dyDescent="0.3">
      <c r="E5384" s="3" t="s">
        <v>2126</v>
      </c>
      <c r="F5384" s="4"/>
      <c r="G5384" s="5">
        <v>81</v>
      </c>
      <c r="H5384" s="27">
        <v>48.148148148148003</v>
      </c>
      <c r="I5384" s="14">
        <v>60.493827160494</v>
      </c>
      <c r="J5384" s="14">
        <v>20.987654320988</v>
      </c>
      <c r="K5384" s="14">
        <v>13.58024691358</v>
      </c>
      <c r="L5384" s="14">
        <v>23.456790123457001</v>
      </c>
      <c r="M5384" s="14">
        <v>20.987654320988</v>
      </c>
      <c r="N5384" s="16">
        <v>0</v>
      </c>
      <c r="O5384" s="14">
        <v>2.4691358024690002</v>
      </c>
      <c r="P5384" s="14">
        <v>1.2345679012349999</v>
      </c>
      <c r="Q5384" s="24">
        <v>0</v>
      </c>
    </row>
    <row r="5385" spans="3:17" x14ac:dyDescent="0.3">
      <c r="E5385" s="3" t="s">
        <v>2127</v>
      </c>
      <c r="F5385" s="4"/>
      <c r="G5385" s="5">
        <v>131</v>
      </c>
      <c r="H5385" s="27">
        <v>49.618320610687</v>
      </c>
      <c r="I5385" s="14">
        <v>65.648854961832001</v>
      </c>
      <c r="J5385" s="14">
        <v>14.503816793893</v>
      </c>
      <c r="K5385" s="14">
        <v>14.503816793893</v>
      </c>
      <c r="L5385" s="14">
        <v>26.717557251908001</v>
      </c>
      <c r="M5385" s="14">
        <v>7.6335877862599997</v>
      </c>
      <c r="N5385" s="14">
        <v>0.76335877862599999</v>
      </c>
      <c r="O5385" s="14">
        <v>4.5801526717560002</v>
      </c>
      <c r="P5385" s="16">
        <v>0</v>
      </c>
      <c r="Q5385" s="24">
        <v>0</v>
      </c>
    </row>
    <row r="5386" spans="3:17" x14ac:dyDescent="0.3">
      <c r="E5386" s="3" t="s">
        <v>2128</v>
      </c>
      <c r="F5386" s="4"/>
      <c r="G5386" s="5">
        <v>127</v>
      </c>
      <c r="H5386" s="27">
        <v>66.929133858268003</v>
      </c>
      <c r="I5386" s="14">
        <v>70.866141732282998</v>
      </c>
      <c r="J5386" s="14">
        <v>11.023622047244</v>
      </c>
      <c r="K5386" s="14">
        <v>13.385826771653999</v>
      </c>
      <c r="L5386" s="14">
        <v>10.236220472441</v>
      </c>
      <c r="M5386" s="14">
        <v>6.299212598425</v>
      </c>
      <c r="N5386" s="16">
        <v>0</v>
      </c>
      <c r="O5386" s="14">
        <v>3.1496062992130001</v>
      </c>
      <c r="P5386" s="14">
        <v>0.78740157480299999</v>
      </c>
      <c r="Q5386" s="24">
        <v>0</v>
      </c>
    </row>
    <row r="5387" spans="3:17" x14ac:dyDescent="0.3">
      <c r="E5387" s="3" t="s">
        <v>2129</v>
      </c>
      <c r="F5387" s="4"/>
      <c r="G5387" s="5">
        <v>65</v>
      </c>
      <c r="H5387" s="27">
        <v>78.461538461537998</v>
      </c>
      <c r="I5387" s="14">
        <v>69.230769230768999</v>
      </c>
      <c r="J5387" s="14">
        <v>3.0769230769229998</v>
      </c>
      <c r="K5387" s="14">
        <v>3.0769230769229998</v>
      </c>
      <c r="L5387" s="14">
        <v>7.6923076923079998</v>
      </c>
      <c r="M5387" s="14">
        <v>4.6153846153850004</v>
      </c>
      <c r="N5387" s="16">
        <v>0</v>
      </c>
      <c r="O5387" s="14">
        <v>1.538461538462</v>
      </c>
      <c r="P5387" s="16">
        <v>0</v>
      </c>
      <c r="Q5387" s="23">
        <v>1.538461538462</v>
      </c>
    </row>
    <row r="5388" spans="3:17" x14ac:dyDescent="0.3">
      <c r="E5388" s="3" t="s">
        <v>1013</v>
      </c>
      <c r="F5388" s="4"/>
      <c r="G5388" s="5">
        <v>4</v>
      </c>
      <c r="H5388" s="27">
        <v>75</v>
      </c>
      <c r="I5388" s="14">
        <v>50</v>
      </c>
      <c r="J5388" s="14">
        <v>25</v>
      </c>
      <c r="K5388" s="14">
        <v>25</v>
      </c>
      <c r="L5388" s="16">
        <v>0</v>
      </c>
      <c r="M5388" s="14">
        <v>25</v>
      </c>
      <c r="N5388" s="16">
        <v>0</v>
      </c>
      <c r="O5388" s="14">
        <v>25</v>
      </c>
      <c r="P5388" s="16">
        <v>0</v>
      </c>
      <c r="Q5388" s="24">
        <v>0</v>
      </c>
    </row>
    <row r="5389" spans="3:17" ht="25" x14ac:dyDescent="0.3">
      <c r="E5389" s="3" t="s">
        <v>2130</v>
      </c>
      <c r="F5389" s="4"/>
      <c r="G5389" s="5">
        <v>359</v>
      </c>
      <c r="H5389" s="27">
        <v>33.983286908078</v>
      </c>
      <c r="I5389" s="14">
        <v>66.016713091922</v>
      </c>
      <c r="J5389" s="14">
        <v>28.969359331475999</v>
      </c>
      <c r="K5389" s="14">
        <v>18.105849582173001</v>
      </c>
      <c r="L5389" s="14">
        <v>36.490250696379</v>
      </c>
      <c r="M5389" s="14">
        <v>32.311977715876999</v>
      </c>
      <c r="N5389" s="14">
        <v>1.1142061281340001</v>
      </c>
      <c r="O5389" s="14">
        <v>2.2284122562670001</v>
      </c>
      <c r="P5389" s="14">
        <v>0.27855153203299998</v>
      </c>
      <c r="Q5389" s="23">
        <v>0.27855153203299998</v>
      </c>
    </row>
    <row r="5390" spans="3:17" x14ac:dyDescent="0.3">
      <c r="E5390" s="3" t="s">
        <v>2131</v>
      </c>
      <c r="F5390" s="4"/>
      <c r="G5390" s="5">
        <v>494</v>
      </c>
      <c r="H5390" s="27">
        <v>45.546558704452998</v>
      </c>
      <c r="I5390" s="14">
        <v>74.493927125506005</v>
      </c>
      <c r="J5390" s="14">
        <v>21.457489878543001</v>
      </c>
      <c r="K5390" s="14">
        <v>11.943319838057</v>
      </c>
      <c r="L5390" s="14">
        <v>24.291497975708999</v>
      </c>
      <c r="M5390" s="14">
        <v>15.384615384615</v>
      </c>
      <c r="N5390" s="14">
        <v>1.214574898785</v>
      </c>
      <c r="O5390" s="14">
        <v>2.2267206477729999</v>
      </c>
      <c r="P5390" s="14">
        <v>0.80971659919000005</v>
      </c>
      <c r="Q5390" s="23">
        <v>0.40485829959500003</v>
      </c>
    </row>
    <row r="5391" spans="3:17" x14ac:dyDescent="0.3">
      <c r="E5391" s="3" t="s">
        <v>2132</v>
      </c>
      <c r="F5391" s="4"/>
      <c r="G5391" s="5">
        <v>973</v>
      </c>
      <c r="H5391" s="27">
        <v>51.695786228160003</v>
      </c>
      <c r="I5391" s="14">
        <v>79.958890030831995</v>
      </c>
      <c r="J5391" s="14">
        <v>14.388489208633001</v>
      </c>
      <c r="K5391" s="14">
        <v>9.8663926002059998</v>
      </c>
      <c r="L5391" s="14">
        <v>16.546762589928001</v>
      </c>
      <c r="M5391" s="14">
        <v>9.1469681397739997</v>
      </c>
      <c r="N5391" s="14">
        <v>0.41109969167499999</v>
      </c>
      <c r="O5391" s="14">
        <v>1.644398766701</v>
      </c>
      <c r="P5391" s="14">
        <v>0.51387461459399997</v>
      </c>
      <c r="Q5391" s="24">
        <v>0</v>
      </c>
    </row>
    <row r="5392" spans="3:17" x14ac:dyDescent="0.3">
      <c r="E5392" s="3" t="s">
        <v>2133</v>
      </c>
      <c r="F5392" s="4"/>
      <c r="G5392" s="5">
        <v>904</v>
      </c>
      <c r="H5392" s="27">
        <v>62.5</v>
      </c>
      <c r="I5392" s="14">
        <v>77.765486725664005</v>
      </c>
      <c r="J5392" s="14">
        <v>9.8451327433629992</v>
      </c>
      <c r="K5392" s="14">
        <v>4.8672566371680004</v>
      </c>
      <c r="L5392" s="14">
        <v>8.2964601769909994</v>
      </c>
      <c r="M5392" s="14">
        <v>5.5309734513270001</v>
      </c>
      <c r="N5392" s="14">
        <v>0.33185840707999997</v>
      </c>
      <c r="O5392" s="14">
        <v>3.4292035398229999</v>
      </c>
      <c r="P5392" s="14">
        <v>0.22123893805299999</v>
      </c>
      <c r="Q5392" s="23">
        <v>0.110619469027</v>
      </c>
    </row>
    <row r="5393" spans="5:17" x14ac:dyDescent="0.3">
      <c r="E5393" s="3" t="s">
        <v>2134</v>
      </c>
      <c r="F5393" s="4"/>
      <c r="G5393" s="5">
        <v>509</v>
      </c>
      <c r="H5393" s="27">
        <v>71.709233791749</v>
      </c>
      <c r="I5393" s="14">
        <v>74.066797642436001</v>
      </c>
      <c r="J5393" s="14">
        <v>6.4833005893909998</v>
      </c>
      <c r="K5393" s="14">
        <v>2.161100196464</v>
      </c>
      <c r="L5393" s="14">
        <v>4.5186640471509998</v>
      </c>
      <c r="M5393" s="14">
        <v>4.7151277013749997</v>
      </c>
      <c r="N5393" s="14">
        <v>0.392927308448</v>
      </c>
      <c r="O5393" s="14">
        <v>5.6974459724950002</v>
      </c>
      <c r="P5393" s="14">
        <v>0.392927308448</v>
      </c>
      <c r="Q5393" s="24">
        <v>0</v>
      </c>
    </row>
    <row r="5394" spans="5:17" x14ac:dyDescent="0.3">
      <c r="E5394" s="3" t="s">
        <v>1019</v>
      </c>
      <c r="F5394" s="4"/>
      <c r="G5394" s="5">
        <v>33</v>
      </c>
      <c r="H5394" s="27">
        <v>36.363636363635997</v>
      </c>
      <c r="I5394" s="14">
        <v>54.545454545455001</v>
      </c>
      <c r="J5394" s="14">
        <v>27.272727272727</v>
      </c>
      <c r="K5394" s="14">
        <v>12.121212121212</v>
      </c>
      <c r="L5394" s="14">
        <v>27.272727272727</v>
      </c>
      <c r="M5394" s="14">
        <v>15.151515151515</v>
      </c>
      <c r="N5394" s="14">
        <v>3.0303030303030001</v>
      </c>
      <c r="O5394" s="14">
        <v>9.0909090909089993</v>
      </c>
      <c r="P5394" s="14">
        <v>3.0303030303030001</v>
      </c>
      <c r="Q5394" s="23">
        <v>6.0606060606060002</v>
      </c>
    </row>
    <row r="5395" spans="5:17" ht="25" x14ac:dyDescent="0.3">
      <c r="E5395" s="3" t="s">
        <v>2135</v>
      </c>
      <c r="F5395" s="4"/>
      <c r="G5395" s="5">
        <v>814</v>
      </c>
      <c r="H5395" s="27">
        <v>30.46683046683</v>
      </c>
      <c r="I5395" s="14">
        <v>60.565110565110999</v>
      </c>
      <c r="J5395" s="14">
        <v>28.132678132677999</v>
      </c>
      <c r="K5395" s="14">
        <v>17.690417690417998</v>
      </c>
      <c r="L5395" s="14">
        <v>35.257985257984998</v>
      </c>
      <c r="M5395" s="14">
        <v>33.783783783784003</v>
      </c>
      <c r="N5395" s="14">
        <v>3.685503685504</v>
      </c>
      <c r="O5395" s="14">
        <v>1.1056511056510001</v>
      </c>
      <c r="P5395" s="14">
        <v>1.842751842752</v>
      </c>
      <c r="Q5395" s="23">
        <v>0.36855036855000001</v>
      </c>
    </row>
    <row r="5396" spans="5:17" x14ac:dyDescent="0.3">
      <c r="E5396" s="3" t="s">
        <v>2136</v>
      </c>
      <c r="F5396" s="4"/>
      <c r="G5396" s="5">
        <v>1430</v>
      </c>
      <c r="H5396" s="27">
        <v>43.636363636364003</v>
      </c>
      <c r="I5396" s="14">
        <v>75.594405594405998</v>
      </c>
      <c r="J5396" s="14">
        <v>21.188811188810998</v>
      </c>
      <c r="K5396" s="14">
        <v>11.048951048951</v>
      </c>
      <c r="L5396" s="14">
        <v>20.979020979021001</v>
      </c>
      <c r="M5396" s="14">
        <v>18.041958041958001</v>
      </c>
      <c r="N5396" s="14">
        <v>1.538461538462</v>
      </c>
      <c r="O5396" s="14">
        <v>1.888111888112</v>
      </c>
      <c r="P5396" s="14">
        <v>1.1188811188809999</v>
      </c>
      <c r="Q5396" s="23">
        <v>0.13986013986000001</v>
      </c>
    </row>
    <row r="5397" spans="5:17" x14ac:dyDescent="0.3">
      <c r="E5397" s="3" t="s">
        <v>2137</v>
      </c>
      <c r="F5397" s="4"/>
      <c r="G5397" s="5">
        <v>2460</v>
      </c>
      <c r="H5397" s="27">
        <v>51.585365853658999</v>
      </c>
      <c r="I5397" s="14">
        <v>79.349593495934997</v>
      </c>
      <c r="J5397" s="14">
        <v>17.560975609755999</v>
      </c>
      <c r="K5397" s="14">
        <v>8.0894308943090003</v>
      </c>
      <c r="L5397" s="14">
        <v>15.162601626016</v>
      </c>
      <c r="M5397" s="14">
        <v>12.439024390244001</v>
      </c>
      <c r="N5397" s="14">
        <v>0.894308943089</v>
      </c>
      <c r="O5397" s="14">
        <v>1.951219512195</v>
      </c>
      <c r="P5397" s="14">
        <v>0.85365853658500002</v>
      </c>
      <c r="Q5397" s="23">
        <v>0.121951219512</v>
      </c>
    </row>
    <row r="5398" spans="5:17" x14ac:dyDescent="0.3">
      <c r="E5398" s="3" t="s">
        <v>2138</v>
      </c>
      <c r="F5398" s="4"/>
      <c r="G5398" s="5">
        <v>2775</v>
      </c>
      <c r="H5398" s="27">
        <v>62.126126126126003</v>
      </c>
      <c r="I5398" s="14">
        <v>80.180180180180002</v>
      </c>
      <c r="J5398" s="14">
        <v>11.171171171171</v>
      </c>
      <c r="K5398" s="14">
        <v>3.0630630630629998</v>
      </c>
      <c r="L5398" s="14">
        <v>8.2162162162160008</v>
      </c>
      <c r="M5398" s="14">
        <v>7.5315315315319999</v>
      </c>
      <c r="N5398" s="14">
        <v>0.79279279279299997</v>
      </c>
      <c r="O5398" s="14">
        <v>2.342342342342</v>
      </c>
      <c r="P5398" s="14">
        <v>0.79279279279299997</v>
      </c>
      <c r="Q5398" s="23">
        <v>0.10810810810800001</v>
      </c>
    </row>
    <row r="5399" spans="5:17" x14ac:dyDescent="0.3">
      <c r="E5399" s="3" t="s">
        <v>2139</v>
      </c>
      <c r="F5399" s="4"/>
      <c r="G5399" s="5">
        <v>1544</v>
      </c>
      <c r="H5399" s="27">
        <v>71.049222797927001</v>
      </c>
      <c r="I5399" s="14">
        <v>72.279792746113998</v>
      </c>
      <c r="J5399" s="14">
        <v>6.9948186528500003</v>
      </c>
      <c r="K5399" s="14">
        <v>2.5259067357510001</v>
      </c>
      <c r="L5399" s="14">
        <v>5.9585492227980001</v>
      </c>
      <c r="M5399" s="14">
        <v>5.4404145077720001</v>
      </c>
      <c r="N5399" s="14">
        <v>0.58290155440400004</v>
      </c>
      <c r="O5399" s="14">
        <v>4.9870466321239997</v>
      </c>
      <c r="P5399" s="14">
        <v>0.19430051813499999</v>
      </c>
      <c r="Q5399" s="24">
        <v>0</v>
      </c>
    </row>
    <row r="5400" spans="5:17" x14ac:dyDescent="0.3">
      <c r="E5400" s="3" t="s">
        <v>1025</v>
      </c>
      <c r="F5400" s="4"/>
      <c r="G5400" s="5">
        <v>110</v>
      </c>
      <c r="H5400" s="27">
        <v>40.909090909090999</v>
      </c>
      <c r="I5400" s="14">
        <v>60</v>
      </c>
      <c r="J5400" s="14">
        <v>11.818181818182</v>
      </c>
      <c r="K5400" s="14">
        <v>3.636363636364</v>
      </c>
      <c r="L5400" s="14">
        <v>12.727272727273</v>
      </c>
      <c r="M5400" s="14">
        <v>14.545454545455</v>
      </c>
      <c r="N5400" s="14">
        <v>1.818181818182</v>
      </c>
      <c r="O5400" s="14">
        <v>8.1818181818180005</v>
      </c>
      <c r="P5400" s="14">
        <v>5.4545454545450003</v>
      </c>
      <c r="Q5400" s="23">
        <v>0.90909090909099999</v>
      </c>
    </row>
    <row r="5401" spans="5:17" ht="25" x14ac:dyDescent="0.3">
      <c r="E5401" s="3" t="s">
        <v>2140</v>
      </c>
      <c r="F5401" s="4"/>
      <c r="G5401" s="5">
        <v>1165</v>
      </c>
      <c r="H5401" s="27">
        <v>29.871244635193001</v>
      </c>
      <c r="I5401" s="14">
        <v>62.918454935622002</v>
      </c>
      <c r="J5401" s="14">
        <v>24.034334763947999</v>
      </c>
      <c r="K5401" s="14">
        <v>13.733905579399</v>
      </c>
      <c r="L5401" s="14">
        <v>26.094420600858001</v>
      </c>
      <c r="M5401" s="14">
        <v>38.369098712445997</v>
      </c>
      <c r="N5401" s="14">
        <v>3.9484978540769999</v>
      </c>
      <c r="O5401" s="14">
        <v>1.8025751072959999</v>
      </c>
      <c r="P5401" s="14">
        <v>0.94420600858399995</v>
      </c>
      <c r="Q5401" s="23">
        <v>8.5836909870999997E-2</v>
      </c>
    </row>
    <row r="5402" spans="5:17" x14ac:dyDescent="0.3">
      <c r="E5402" s="3" t="s">
        <v>2141</v>
      </c>
      <c r="F5402" s="4"/>
      <c r="G5402" s="5">
        <v>2121</v>
      </c>
      <c r="H5402" s="27">
        <v>41.159830268740997</v>
      </c>
      <c r="I5402" s="14">
        <v>73.173031588873002</v>
      </c>
      <c r="J5402" s="14">
        <v>17.256011315416998</v>
      </c>
      <c r="K5402" s="14">
        <v>10.278170674209999</v>
      </c>
      <c r="L5402" s="14">
        <v>19.849127769919999</v>
      </c>
      <c r="M5402" s="14">
        <v>20.22630834512</v>
      </c>
      <c r="N5402" s="14">
        <v>2.3573785950019999</v>
      </c>
      <c r="O5402" s="14">
        <v>2.3573785950019999</v>
      </c>
      <c r="P5402" s="14">
        <v>1.9330504479020001</v>
      </c>
      <c r="Q5402" s="23">
        <v>0.1414427157</v>
      </c>
    </row>
    <row r="5403" spans="5:17" x14ac:dyDescent="0.3">
      <c r="E5403" s="3" t="s">
        <v>2142</v>
      </c>
      <c r="F5403" s="4"/>
      <c r="G5403" s="5">
        <v>3979</v>
      </c>
      <c r="H5403" s="27">
        <v>50.138225684844997</v>
      </c>
      <c r="I5403" s="14">
        <v>79.517466700176001</v>
      </c>
      <c r="J5403" s="14">
        <v>12.314651922594001</v>
      </c>
      <c r="K5403" s="14">
        <v>7.6903744659460003</v>
      </c>
      <c r="L5403" s="14">
        <v>13.998492083438</v>
      </c>
      <c r="M5403" s="14">
        <v>12.691631063080999</v>
      </c>
      <c r="N5403" s="14">
        <v>1.6084443327469999</v>
      </c>
      <c r="O5403" s="14">
        <v>2.0608193013320002</v>
      </c>
      <c r="P5403" s="14">
        <v>1.3822568484540001</v>
      </c>
      <c r="Q5403" s="23">
        <v>2.5131942699000001E-2</v>
      </c>
    </row>
    <row r="5404" spans="5:17" x14ac:dyDescent="0.3">
      <c r="E5404" s="3" t="s">
        <v>2143</v>
      </c>
      <c r="F5404" s="4"/>
      <c r="G5404" s="5">
        <v>5395</v>
      </c>
      <c r="H5404" s="27">
        <v>61.408711770158</v>
      </c>
      <c r="I5404" s="14">
        <v>79.406858202039004</v>
      </c>
      <c r="J5404" s="14">
        <v>8.8415199258569999</v>
      </c>
      <c r="K5404" s="14">
        <v>3.89249304912</v>
      </c>
      <c r="L5404" s="14">
        <v>7.8220574606120001</v>
      </c>
      <c r="M5404" s="14">
        <v>8.3595922150140005</v>
      </c>
      <c r="N5404" s="14">
        <v>0.83410565338300002</v>
      </c>
      <c r="O5404" s="14">
        <v>2.965708989805</v>
      </c>
      <c r="P5404" s="14">
        <v>0.92678405931399999</v>
      </c>
      <c r="Q5404" s="23">
        <v>0.111214087118</v>
      </c>
    </row>
    <row r="5405" spans="5:17" x14ac:dyDescent="0.3">
      <c r="E5405" s="3" t="s">
        <v>2144</v>
      </c>
      <c r="F5405" s="4"/>
      <c r="G5405" s="5">
        <v>2887</v>
      </c>
      <c r="H5405" s="27">
        <v>72.601316245237001</v>
      </c>
      <c r="I5405" s="14">
        <v>76.550051957049007</v>
      </c>
      <c r="J5405" s="14">
        <v>5.0225147211639998</v>
      </c>
      <c r="K5405" s="14">
        <v>2.355386214063</v>
      </c>
      <c r="L5405" s="14">
        <v>3.9833737443709998</v>
      </c>
      <c r="M5405" s="14">
        <v>5.8191894700380002</v>
      </c>
      <c r="N5405" s="14">
        <v>0.79667474887400003</v>
      </c>
      <c r="O5405" s="14">
        <v>2.7710426047799999</v>
      </c>
      <c r="P5405" s="14">
        <v>0.65812261863499999</v>
      </c>
      <c r="Q5405" s="23">
        <v>0.24246622791799999</v>
      </c>
    </row>
    <row r="5406" spans="5:17" x14ac:dyDescent="0.3">
      <c r="E5406" s="3" t="s">
        <v>1031</v>
      </c>
      <c r="F5406" s="4"/>
      <c r="G5406" s="5">
        <v>269</v>
      </c>
      <c r="H5406" s="27">
        <v>40.892193308549999</v>
      </c>
      <c r="I5406" s="14">
        <v>55.018587360594999</v>
      </c>
      <c r="J5406" s="14">
        <v>14.498141263940999</v>
      </c>
      <c r="K5406" s="14">
        <v>5.5762081784389999</v>
      </c>
      <c r="L5406" s="14">
        <v>10.780669144980999</v>
      </c>
      <c r="M5406" s="14">
        <v>17.843866171003999</v>
      </c>
      <c r="N5406" s="14">
        <v>3.345724907063</v>
      </c>
      <c r="O5406" s="14">
        <v>5.5762081784389999</v>
      </c>
      <c r="P5406" s="14">
        <v>11.152416356877</v>
      </c>
      <c r="Q5406" s="23">
        <v>0.37174721189600002</v>
      </c>
    </row>
    <row r="5407" spans="5:17" ht="25" x14ac:dyDescent="0.3">
      <c r="E5407" s="3" t="s">
        <v>2145</v>
      </c>
      <c r="F5407" s="4"/>
      <c r="G5407" s="5">
        <v>1038</v>
      </c>
      <c r="H5407" s="27">
        <v>28.901734104046</v>
      </c>
      <c r="I5407" s="14">
        <v>58.188824662812998</v>
      </c>
      <c r="J5407" s="14">
        <v>21.098265895954</v>
      </c>
      <c r="K5407" s="14">
        <v>13.102119460500999</v>
      </c>
      <c r="L5407" s="14">
        <v>26.493256262041999</v>
      </c>
      <c r="M5407" s="14">
        <v>36.801541425819003</v>
      </c>
      <c r="N5407" s="14">
        <v>3.757225433526</v>
      </c>
      <c r="O5407" s="14">
        <v>2.6974951830439999</v>
      </c>
      <c r="P5407" s="14">
        <v>2.6974951830439999</v>
      </c>
      <c r="Q5407" s="23">
        <v>0.385356454721</v>
      </c>
    </row>
    <row r="5408" spans="5:17" x14ac:dyDescent="0.3">
      <c r="E5408" s="3" t="s">
        <v>2146</v>
      </c>
      <c r="F5408" s="4"/>
      <c r="G5408" s="5">
        <v>2063</v>
      </c>
      <c r="H5408" s="27">
        <v>42.559379544353</v>
      </c>
      <c r="I5408" s="14">
        <v>74.115365971886007</v>
      </c>
      <c r="J5408" s="14">
        <v>12.990790111488</v>
      </c>
      <c r="K5408" s="14">
        <v>9.4037809015999994</v>
      </c>
      <c r="L5408" s="14">
        <v>16.529326223946001</v>
      </c>
      <c r="M5408" s="14">
        <v>18.322830828890002</v>
      </c>
      <c r="N5408" s="14">
        <v>2.5690741638389998</v>
      </c>
      <c r="O5408" s="14">
        <v>2.4236548715459998</v>
      </c>
      <c r="P5408" s="14">
        <v>2.0843431895300002</v>
      </c>
      <c r="Q5408" s="23">
        <v>0.242365487155</v>
      </c>
    </row>
    <row r="5409" spans="5:17" x14ac:dyDescent="0.3">
      <c r="E5409" s="3" t="s">
        <v>2147</v>
      </c>
      <c r="F5409" s="4"/>
      <c r="G5409" s="5">
        <v>4254</v>
      </c>
      <c r="H5409" s="27">
        <v>51.622002820874002</v>
      </c>
      <c r="I5409" s="14">
        <v>78.091208274565005</v>
      </c>
      <c r="J5409" s="14">
        <v>11.894687353079</v>
      </c>
      <c r="K5409" s="14">
        <v>7.1932299012690004</v>
      </c>
      <c r="L5409" s="14">
        <v>12.435354960038</v>
      </c>
      <c r="M5409" s="14">
        <v>12.858486130700999</v>
      </c>
      <c r="N5409" s="14">
        <v>2.0216267042779998</v>
      </c>
      <c r="O5409" s="14">
        <v>2.6563234602730001</v>
      </c>
      <c r="P5409" s="14">
        <v>1.034320639398</v>
      </c>
      <c r="Q5409" s="23">
        <v>0.21156558533100001</v>
      </c>
    </row>
    <row r="5410" spans="5:17" x14ac:dyDescent="0.3">
      <c r="E5410" s="3" t="s">
        <v>2148</v>
      </c>
      <c r="F5410" s="4"/>
      <c r="G5410" s="5">
        <v>5910</v>
      </c>
      <c r="H5410" s="27">
        <v>60.846023688663003</v>
      </c>
      <c r="I5410" s="14">
        <v>76.125211505921996</v>
      </c>
      <c r="J5410" s="14">
        <v>5.8544839255500003</v>
      </c>
      <c r="K5410" s="14">
        <v>2.8087986463619998</v>
      </c>
      <c r="L5410" s="14">
        <v>5.5329949238580003</v>
      </c>
      <c r="M5410" s="14">
        <v>6.7681895093059996</v>
      </c>
      <c r="N5410" s="14">
        <v>1.6582064297800001</v>
      </c>
      <c r="O5410" s="14">
        <v>4.3993231810489997</v>
      </c>
      <c r="P5410" s="14">
        <v>1.116751269036</v>
      </c>
      <c r="Q5410" s="23">
        <v>0.25380710659900002</v>
      </c>
    </row>
    <row r="5411" spans="5:17" x14ac:dyDescent="0.3">
      <c r="E5411" s="3" t="s">
        <v>2149</v>
      </c>
      <c r="F5411" s="4"/>
      <c r="G5411" s="5">
        <v>2936</v>
      </c>
      <c r="H5411" s="27">
        <v>72.479564032697994</v>
      </c>
      <c r="I5411" s="14">
        <v>74.931880108992004</v>
      </c>
      <c r="J5411" s="14">
        <v>3.508174386921</v>
      </c>
      <c r="K5411" s="14">
        <v>1.5326975476839999</v>
      </c>
      <c r="L5411" s="14">
        <v>3.3378746594009998</v>
      </c>
      <c r="M5411" s="14">
        <v>4.2234332425070003</v>
      </c>
      <c r="N5411" s="14">
        <v>1.396457765668</v>
      </c>
      <c r="O5411" s="14">
        <v>4.2234332425070003</v>
      </c>
      <c r="P5411" s="14">
        <v>0.54495912806500002</v>
      </c>
      <c r="Q5411" s="23">
        <v>0.17029972752</v>
      </c>
    </row>
    <row r="5412" spans="5:17" x14ac:dyDescent="0.3">
      <c r="E5412" s="3" t="s">
        <v>1037</v>
      </c>
      <c r="F5412" s="4"/>
      <c r="G5412" s="5">
        <v>322</v>
      </c>
      <c r="H5412" s="27">
        <v>36.335403726708002</v>
      </c>
      <c r="I5412" s="14">
        <v>50</v>
      </c>
      <c r="J5412" s="14">
        <v>9.9378881987579994</v>
      </c>
      <c r="K5412" s="14">
        <v>4.037267080745</v>
      </c>
      <c r="L5412" s="14">
        <v>7.1428571428570002</v>
      </c>
      <c r="M5412" s="14">
        <v>16.770186335403999</v>
      </c>
      <c r="N5412" s="14">
        <v>7.7639751552799998</v>
      </c>
      <c r="O5412" s="14">
        <v>8.3850931677019993</v>
      </c>
      <c r="P5412" s="14">
        <v>15.217391304348</v>
      </c>
      <c r="Q5412" s="23">
        <v>2.1739130434780001</v>
      </c>
    </row>
    <row r="5413" spans="5:17" ht="25" x14ac:dyDescent="0.3">
      <c r="E5413" s="3" t="s">
        <v>2150</v>
      </c>
      <c r="F5413" s="4"/>
      <c r="G5413" s="5">
        <v>281</v>
      </c>
      <c r="H5413" s="27">
        <v>28.46975088968</v>
      </c>
      <c r="I5413" s="14">
        <v>56.583629893237998</v>
      </c>
      <c r="J5413" s="14">
        <v>19.928825622775999</v>
      </c>
      <c r="K5413" s="14">
        <v>8.8967971530250001</v>
      </c>
      <c r="L5413" s="14">
        <v>19.217081850534001</v>
      </c>
      <c r="M5413" s="14">
        <v>33.096085409253</v>
      </c>
      <c r="N5413" s="14">
        <v>5.338078291815</v>
      </c>
      <c r="O5413" s="14">
        <v>3.55871886121</v>
      </c>
      <c r="P5413" s="14">
        <v>2.4911032028469999</v>
      </c>
      <c r="Q5413" s="23">
        <v>0.35587188612100001</v>
      </c>
    </row>
    <row r="5414" spans="5:17" x14ac:dyDescent="0.3">
      <c r="E5414" s="3" t="s">
        <v>2151</v>
      </c>
      <c r="F5414" s="4"/>
      <c r="G5414" s="5">
        <v>593</v>
      </c>
      <c r="H5414" s="27">
        <v>41.821247892073998</v>
      </c>
      <c r="I5414" s="14">
        <v>71.332209106239006</v>
      </c>
      <c r="J5414" s="14">
        <v>10.961214165261</v>
      </c>
      <c r="K5414" s="14">
        <v>5.7335581787520002</v>
      </c>
      <c r="L5414" s="14">
        <v>13.996627318718</v>
      </c>
      <c r="M5414" s="14">
        <v>16.357504215852</v>
      </c>
      <c r="N5414" s="14">
        <v>4.5531197301850002</v>
      </c>
      <c r="O5414" s="14">
        <v>3.3726812816190002</v>
      </c>
      <c r="P5414" s="14">
        <v>3.2040472175380001</v>
      </c>
      <c r="Q5414" s="23">
        <v>0.67453625632400005</v>
      </c>
    </row>
    <row r="5415" spans="5:17" x14ac:dyDescent="0.3">
      <c r="E5415" s="3" t="s">
        <v>2152</v>
      </c>
      <c r="F5415" s="4"/>
      <c r="G5415" s="5">
        <v>1581</v>
      </c>
      <c r="H5415" s="27">
        <v>52.055660974067003</v>
      </c>
      <c r="I5415" s="14">
        <v>77.356103731814997</v>
      </c>
      <c r="J5415" s="14">
        <v>7.9696394686909997</v>
      </c>
      <c r="K5415" s="14">
        <v>3.8583175205570002</v>
      </c>
      <c r="L5415" s="14">
        <v>8.6021505376339995</v>
      </c>
      <c r="M5415" s="14">
        <v>9.8671726755219993</v>
      </c>
      <c r="N5415" s="14">
        <v>2.6565464895640001</v>
      </c>
      <c r="O5415" s="14">
        <v>3.1625553447189998</v>
      </c>
      <c r="P5415" s="14">
        <v>0.82226438962699999</v>
      </c>
      <c r="Q5415" s="23">
        <v>0.12650221378900001</v>
      </c>
    </row>
    <row r="5416" spans="5:17" x14ac:dyDescent="0.3">
      <c r="E5416" s="3" t="s">
        <v>2153</v>
      </c>
      <c r="F5416" s="4"/>
      <c r="G5416" s="5">
        <v>2840</v>
      </c>
      <c r="H5416" s="27">
        <v>60.246478873238999</v>
      </c>
      <c r="I5416" s="14">
        <v>71.971830985915005</v>
      </c>
      <c r="J5416" s="14">
        <v>4.5422535211269999</v>
      </c>
      <c r="K5416" s="14">
        <v>1.69014084507</v>
      </c>
      <c r="L5416" s="14">
        <v>4.753521126761</v>
      </c>
      <c r="M5416" s="14">
        <v>5.9859154929580001</v>
      </c>
      <c r="N5416" s="14">
        <v>1.93661971831</v>
      </c>
      <c r="O5416" s="14">
        <v>5.739436619718</v>
      </c>
      <c r="P5416" s="14">
        <v>0.91549295774600004</v>
      </c>
      <c r="Q5416" s="23">
        <v>0.31690140845100001</v>
      </c>
    </row>
    <row r="5417" spans="5:17" x14ac:dyDescent="0.3">
      <c r="E5417" s="3" t="s">
        <v>2154</v>
      </c>
      <c r="F5417" s="4"/>
      <c r="G5417" s="5">
        <v>1515</v>
      </c>
      <c r="H5417" s="27">
        <v>72.541254125413005</v>
      </c>
      <c r="I5417" s="14">
        <v>66.930693069306997</v>
      </c>
      <c r="J5417" s="14">
        <v>3.0363036303630002</v>
      </c>
      <c r="K5417" s="14">
        <v>1.188118811881</v>
      </c>
      <c r="L5417" s="14">
        <v>2.5742574257430002</v>
      </c>
      <c r="M5417" s="14">
        <v>3.9603960396039999</v>
      </c>
      <c r="N5417" s="14">
        <v>1.5181518151819999</v>
      </c>
      <c r="O5417" s="14">
        <v>6.0066006600659998</v>
      </c>
      <c r="P5417" s="14">
        <v>0.79207920792099995</v>
      </c>
      <c r="Q5417" s="23">
        <v>0.13201320132</v>
      </c>
    </row>
    <row r="5418" spans="5:17" x14ac:dyDescent="0.3">
      <c r="E5418" s="3" t="s">
        <v>1043</v>
      </c>
      <c r="F5418" s="4"/>
      <c r="G5418" s="5">
        <v>108</v>
      </c>
      <c r="H5418" s="27">
        <v>33.333333333333002</v>
      </c>
      <c r="I5418" s="14">
        <v>45.370370370369997</v>
      </c>
      <c r="J5418" s="14">
        <v>8.333333333333</v>
      </c>
      <c r="K5418" s="14">
        <v>4.6296296296300001</v>
      </c>
      <c r="L5418" s="14">
        <v>7.4074074074069998</v>
      </c>
      <c r="M5418" s="14">
        <v>12.037037037037001</v>
      </c>
      <c r="N5418" s="14">
        <v>10.185185185185</v>
      </c>
      <c r="O5418" s="14">
        <v>10.185185185185</v>
      </c>
      <c r="P5418" s="14">
        <v>16.666666666666998</v>
      </c>
      <c r="Q5418" s="23">
        <v>1.851851851852</v>
      </c>
    </row>
    <row r="5419" spans="5:17" ht="25" x14ac:dyDescent="0.3">
      <c r="E5419" s="3" t="s">
        <v>2155</v>
      </c>
      <c r="F5419" s="4"/>
      <c r="G5419" s="5">
        <v>67</v>
      </c>
      <c r="H5419" s="27">
        <v>28.358208955224001</v>
      </c>
      <c r="I5419" s="14">
        <v>43.283582089551999</v>
      </c>
      <c r="J5419" s="14">
        <v>13.432835820896001</v>
      </c>
      <c r="K5419" s="14">
        <v>2.985074626866</v>
      </c>
      <c r="L5419" s="14">
        <v>16.417910447760999</v>
      </c>
      <c r="M5419" s="14">
        <v>29.850746268657002</v>
      </c>
      <c r="N5419" s="14">
        <v>11.940298507463</v>
      </c>
      <c r="O5419" s="14">
        <v>4.477611940299</v>
      </c>
      <c r="P5419" s="14">
        <v>4.477611940299</v>
      </c>
      <c r="Q5419" s="24">
        <v>0</v>
      </c>
    </row>
    <row r="5420" spans="5:17" x14ac:dyDescent="0.3">
      <c r="E5420" s="3" t="s">
        <v>2156</v>
      </c>
      <c r="F5420" s="4"/>
      <c r="G5420" s="5">
        <v>194</v>
      </c>
      <c r="H5420" s="27">
        <v>36.082474226804003</v>
      </c>
      <c r="I5420" s="14">
        <v>64.948453608246993</v>
      </c>
      <c r="J5420" s="14">
        <v>9.7938144329900005</v>
      </c>
      <c r="K5420" s="14">
        <v>4.639175257732</v>
      </c>
      <c r="L5420" s="14">
        <v>8.2474226804120008</v>
      </c>
      <c r="M5420" s="14">
        <v>14.948453608247</v>
      </c>
      <c r="N5420" s="14">
        <v>1.5463917525769999</v>
      </c>
      <c r="O5420" s="14">
        <v>4.639175257732</v>
      </c>
      <c r="P5420" s="14">
        <v>1.5463917525769999</v>
      </c>
      <c r="Q5420" s="23">
        <v>0.51546391752599996</v>
      </c>
    </row>
    <row r="5421" spans="5:17" x14ac:dyDescent="0.3">
      <c r="E5421" s="3" t="s">
        <v>2157</v>
      </c>
      <c r="F5421" s="4"/>
      <c r="G5421" s="5">
        <v>502</v>
      </c>
      <c r="H5421" s="27">
        <v>49.800796812748999</v>
      </c>
      <c r="I5421" s="14">
        <v>72.310756972112003</v>
      </c>
      <c r="J5421" s="14">
        <v>5.7768924302790001</v>
      </c>
      <c r="K5421" s="14">
        <v>1.394422310757</v>
      </c>
      <c r="L5421" s="14">
        <v>6.7729083665339997</v>
      </c>
      <c r="M5421" s="14">
        <v>7.3705179282869997</v>
      </c>
      <c r="N5421" s="14">
        <v>3.187250996016</v>
      </c>
      <c r="O5421" s="14">
        <v>5.1792828685260002</v>
      </c>
      <c r="P5421" s="14">
        <v>0.59760956175299995</v>
      </c>
      <c r="Q5421" s="24">
        <v>0</v>
      </c>
    </row>
    <row r="5422" spans="5:17" x14ac:dyDescent="0.3">
      <c r="E5422" s="3" t="s">
        <v>2158</v>
      </c>
      <c r="F5422" s="4"/>
      <c r="G5422" s="5">
        <v>1040</v>
      </c>
      <c r="H5422" s="27">
        <v>57.692307692307999</v>
      </c>
      <c r="I5422" s="14">
        <v>63.75</v>
      </c>
      <c r="J5422" s="14">
        <v>2.5961538461539999</v>
      </c>
      <c r="K5422" s="14">
        <v>0.67307692307699996</v>
      </c>
      <c r="L5422" s="14">
        <v>2.6923076923079998</v>
      </c>
      <c r="M5422" s="14">
        <v>5.9615384615379998</v>
      </c>
      <c r="N5422" s="14">
        <v>2.9807692307689999</v>
      </c>
      <c r="O5422" s="14">
        <v>8.8461538461539995</v>
      </c>
      <c r="P5422" s="14">
        <v>0.76923076923099998</v>
      </c>
      <c r="Q5422" s="24">
        <v>0</v>
      </c>
    </row>
    <row r="5423" spans="5:17" x14ac:dyDescent="0.3">
      <c r="E5423" s="3" t="s">
        <v>2159</v>
      </c>
      <c r="F5423" s="4"/>
      <c r="G5423" s="5">
        <v>626</v>
      </c>
      <c r="H5423" s="27">
        <v>69.169329073482004</v>
      </c>
      <c r="I5423" s="14">
        <v>53.194888178913999</v>
      </c>
      <c r="J5423" s="14">
        <v>1.11821086262</v>
      </c>
      <c r="K5423" s="14">
        <v>0.159744408946</v>
      </c>
      <c r="L5423" s="14">
        <v>1.277955271565</v>
      </c>
      <c r="M5423" s="14">
        <v>2.5559105431310001</v>
      </c>
      <c r="N5423" s="14">
        <v>2.23642172524</v>
      </c>
      <c r="O5423" s="14">
        <v>12.460063897764</v>
      </c>
      <c r="P5423" s="14">
        <v>0.95846645367399996</v>
      </c>
      <c r="Q5423" s="23">
        <v>0.47923322683699998</v>
      </c>
    </row>
    <row r="5424" spans="5:17" x14ac:dyDescent="0.3">
      <c r="E5424" s="3" t="s">
        <v>1049</v>
      </c>
      <c r="F5424" s="4"/>
      <c r="G5424" s="5">
        <v>42</v>
      </c>
      <c r="H5424" s="27">
        <v>23.809523809523998</v>
      </c>
      <c r="I5424" s="14">
        <v>40.476190476189998</v>
      </c>
      <c r="J5424" s="14">
        <v>11.904761904761999</v>
      </c>
      <c r="K5424" s="16">
        <v>0</v>
      </c>
      <c r="L5424" s="14">
        <v>4.7619047619049999</v>
      </c>
      <c r="M5424" s="14">
        <v>9.5238095238099998</v>
      </c>
      <c r="N5424" s="14">
        <v>9.5238095238099998</v>
      </c>
      <c r="O5424" s="14">
        <v>23.809523809523998</v>
      </c>
      <c r="P5424" s="14">
        <v>9.5238095238099998</v>
      </c>
      <c r="Q5424" s="24">
        <v>0</v>
      </c>
    </row>
    <row r="5425" spans="5:17" ht="25" x14ac:dyDescent="0.3">
      <c r="E5425" s="3" t="s">
        <v>2160</v>
      </c>
      <c r="F5425" s="4"/>
      <c r="G5425" s="5">
        <v>12</v>
      </c>
      <c r="H5425" s="27">
        <v>16.666666666666998</v>
      </c>
      <c r="I5425" s="14">
        <v>50</v>
      </c>
      <c r="J5425" s="14">
        <v>8.333333333333</v>
      </c>
      <c r="K5425" s="14">
        <v>8.333333333333</v>
      </c>
      <c r="L5425" s="14">
        <v>8.333333333333</v>
      </c>
      <c r="M5425" s="14">
        <v>25</v>
      </c>
      <c r="N5425" s="16">
        <v>0</v>
      </c>
      <c r="O5425" s="14">
        <v>8.333333333333</v>
      </c>
      <c r="P5425" s="16">
        <v>0</v>
      </c>
      <c r="Q5425" s="24">
        <v>0</v>
      </c>
    </row>
    <row r="5426" spans="5:17" x14ac:dyDescent="0.3">
      <c r="E5426" s="3" t="s">
        <v>2161</v>
      </c>
      <c r="F5426" s="4"/>
      <c r="G5426" s="5">
        <v>31</v>
      </c>
      <c r="H5426" s="27">
        <v>45.161290322581003</v>
      </c>
      <c r="I5426" s="14">
        <v>45.161290322581003</v>
      </c>
      <c r="J5426" s="14">
        <v>6.4516129032259997</v>
      </c>
      <c r="K5426" s="16">
        <v>0</v>
      </c>
      <c r="L5426" s="14">
        <v>12.903225806451999</v>
      </c>
      <c r="M5426" s="14">
        <v>22.580645161290001</v>
      </c>
      <c r="N5426" s="16">
        <v>0</v>
      </c>
      <c r="O5426" s="14">
        <v>9.6774193548389995</v>
      </c>
      <c r="P5426" s="16">
        <v>0</v>
      </c>
      <c r="Q5426" s="23">
        <v>3.2258064516129998</v>
      </c>
    </row>
    <row r="5427" spans="5:17" x14ac:dyDescent="0.3">
      <c r="E5427" s="3" t="s">
        <v>2162</v>
      </c>
      <c r="F5427" s="4"/>
      <c r="G5427" s="5">
        <v>66</v>
      </c>
      <c r="H5427" s="27">
        <v>62.121212121211997</v>
      </c>
      <c r="I5427" s="14">
        <v>68.181818181818002</v>
      </c>
      <c r="J5427" s="14">
        <v>6.0606060606060002</v>
      </c>
      <c r="K5427" s="14">
        <v>1.5151515151520001</v>
      </c>
      <c r="L5427" s="14">
        <v>6.0606060606060002</v>
      </c>
      <c r="M5427" s="14">
        <v>10.606060606061</v>
      </c>
      <c r="N5427" s="14">
        <v>6.0606060606060002</v>
      </c>
      <c r="O5427" s="14">
        <v>4.5454545454549997</v>
      </c>
      <c r="P5427" s="16">
        <v>0</v>
      </c>
      <c r="Q5427" s="23">
        <v>1.5151515151520001</v>
      </c>
    </row>
    <row r="5428" spans="5:17" x14ac:dyDescent="0.3">
      <c r="E5428" s="3" t="s">
        <v>2163</v>
      </c>
      <c r="F5428" s="4"/>
      <c r="G5428" s="5">
        <v>154</v>
      </c>
      <c r="H5428" s="27">
        <v>66.233766233766005</v>
      </c>
      <c r="I5428" s="14">
        <v>53.246753246753002</v>
      </c>
      <c r="J5428" s="14">
        <v>2.5974025974030002</v>
      </c>
      <c r="K5428" s="16">
        <v>0</v>
      </c>
      <c r="L5428" s="14">
        <v>4.5454545454549997</v>
      </c>
      <c r="M5428" s="14">
        <v>7.792207792208</v>
      </c>
      <c r="N5428" s="14">
        <v>4.5454545454549997</v>
      </c>
      <c r="O5428" s="14">
        <v>7.1428571428570002</v>
      </c>
      <c r="P5428" s="14">
        <v>0.64935064935099995</v>
      </c>
      <c r="Q5428" s="24">
        <v>0</v>
      </c>
    </row>
    <row r="5429" spans="5:17" x14ac:dyDescent="0.3">
      <c r="E5429" s="3" t="s">
        <v>2164</v>
      </c>
      <c r="F5429" s="4"/>
      <c r="G5429" s="5">
        <v>114</v>
      </c>
      <c r="H5429" s="27">
        <v>78.070175438595996</v>
      </c>
      <c r="I5429" s="14">
        <v>47.368421052632002</v>
      </c>
      <c r="J5429" s="14">
        <v>0.87719298245599997</v>
      </c>
      <c r="K5429" s="16">
        <v>0</v>
      </c>
      <c r="L5429" s="16">
        <v>0</v>
      </c>
      <c r="M5429" s="14">
        <v>0.87719298245599997</v>
      </c>
      <c r="N5429" s="14">
        <v>4.3859649122809996</v>
      </c>
      <c r="O5429" s="14">
        <v>7.8947368421049999</v>
      </c>
      <c r="P5429" s="16">
        <v>0</v>
      </c>
      <c r="Q5429" s="24">
        <v>0</v>
      </c>
    </row>
    <row r="5430" spans="5:17" x14ac:dyDescent="0.3">
      <c r="E5430" s="3" t="s">
        <v>1055</v>
      </c>
      <c r="F5430" s="4"/>
      <c r="G5430" s="5">
        <v>5</v>
      </c>
      <c r="H5430" s="30">
        <v>0</v>
      </c>
      <c r="I5430" s="14">
        <v>40</v>
      </c>
      <c r="J5430" s="16">
        <v>0</v>
      </c>
      <c r="K5430" s="14">
        <v>20</v>
      </c>
      <c r="L5430" s="16">
        <v>0</v>
      </c>
      <c r="M5430" s="14">
        <v>20</v>
      </c>
      <c r="N5430" s="16">
        <v>0</v>
      </c>
      <c r="O5430" s="14">
        <v>20</v>
      </c>
      <c r="P5430" s="14">
        <v>20</v>
      </c>
      <c r="Q5430" s="24">
        <v>0</v>
      </c>
    </row>
    <row r="5431" spans="5:17" ht="25" x14ac:dyDescent="0.3">
      <c r="E5431" s="3" t="s">
        <v>2165</v>
      </c>
      <c r="F5431" s="4"/>
      <c r="G5431" s="5">
        <v>38</v>
      </c>
      <c r="H5431" s="27">
        <v>28.947368421053</v>
      </c>
      <c r="I5431" s="14">
        <v>60.526315789473998</v>
      </c>
      <c r="J5431" s="14">
        <v>18.421052631578998</v>
      </c>
      <c r="K5431" s="14">
        <v>26.315789473683999</v>
      </c>
      <c r="L5431" s="14">
        <v>39.473684210526002</v>
      </c>
      <c r="M5431" s="14">
        <v>23.684210526316001</v>
      </c>
      <c r="N5431" s="14">
        <v>2.6315789473679998</v>
      </c>
      <c r="O5431" s="14">
        <v>2.6315789473679998</v>
      </c>
      <c r="P5431" s="16">
        <v>0</v>
      </c>
      <c r="Q5431" s="24">
        <v>0</v>
      </c>
    </row>
    <row r="5432" spans="5:17" ht="25" x14ac:dyDescent="0.3">
      <c r="E5432" s="3" t="s">
        <v>2166</v>
      </c>
      <c r="F5432" s="4"/>
      <c r="G5432" s="5">
        <v>235</v>
      </c>
      <c r="H5432" s="27">
        <v>49.361702127660003</v>
      </c>
      <c r="I5432" s="14">
        <v>68.510638297872006</v>
      </c>
      <c r="J5432" s="14">
        <v>15.744680851064</v>
      </c>
      <c r="K5432" s="14">
        <v>15.31914893617</v>
      </c>
      <c r="L5432" s="14">
        <v>25.106382978723001</v>
      </c>
      <c r="M5432" s="14">
        <v>14.468085106383</v>
      </c>
      <c r="N5432" s="14">
        <v>0.425531914894</v>
      </c>
      <c r="O5432" s="14">
        <v>2.5531914893619998</v>
      </c>
      <c r="P5432" s="14">
        <v>0.425531914894</v>
      </c>
      <c r="Q5432" s="24">
        <v>0</v>
      </c>
    </row>
    <row r="5433" spans="5:17" ht="25" x14ac:dyDescent="0.3">
      <c r="E5433" s="3" t="s">
        <v>2167</v>
      </c>
      <c r="F5433" s="4"/>
      <c r="G5433" s="5">
        <v>128</v>
      </c>
      <c r="H5433" s="27">
        <v>68.75</v>
      </c>
      <c r="I5433" s="14">
        <v>66.40625</v>
      </c>
      <c r="J5433" s="14">
        <v>8.59375</v>
      </c>
      <c r="K5433" s="14">
        <v>8.59375</v>
      </c>
      <c r="L5433" s="14">
        <v>8.59375</v>
      </c>
      <c r="M5433" s="14">
        <v>4.6875</v>
      </c>
      <c r="N5433" s="16">
        <v>0</v>
      </c>
      <c r="O5433" s="14">
        <v>3.125</v>
      </c>
      <c r="P5433" s="14">
        <v>0.78125</v>
      </c>
      <c r="Q5433" s="24">
        <v>0</v>
      </c>
    </row>
    <row r="5434" spans="5:17" ht="25" x14ac:dyDescent="0.3">
      <c r="E5434" s="3" t="s">
        <v>2168</v>
      </c>
      <c r="F5434" s="4"/>
      <c r="G5434" s="5">
        <v>40</v>
      </c>
      <c r="H5434" s="27">
        <v>85</v>
      </c>
      <c r="I5434" s="14">
        <v>75</v>
      </c>
      <c r="J5434" s="16">
        <v>0</v>
      </c>
      <c r="K5434" s="14">
        <v>2.5</v>
      </c>
      <c r="L5434" s="14">
        <v>2.5</v>
      </c>
      <c r="M5434" s="14">
        <v>2.5</v>
      </c>
      <c r="N5434" s="16">
        <v>0</v>
      </c>
      <c r="O5434" s="16">
        <v>0</v>
      </c>
      <c r="P5434" s="16">
        <v>0</v>
      </c>
      <c r="Q5434" s="24">
        <v>0</v>
      </c>
    </row>
    <row r="5435" spans="5:17" ht="25" x14ac:dyDescent="0.3">
      <c r="E5435" s="3" t="s">
        <v>2169</v>
      </c>
      <c r="F5435" s="4"/>
      <c r="G5435" s="5">
        <v>370</v>
      </c>
      <c r="H5435" s="27">
        <v>31.891891891892001</v>
      </c>
      <c r="I5435" s="14">
        <v>64.324324324323996</v>
      </c>
      <c r="J5435" s="14">
        <v>30.810810810810999</v>
      </c>
      <c r="K5435" s="14">
        <v>17.567567567567998</v>
      </c>
      <c r="L5435" s="14">
        <v>35.405405405404998</v>
      </c>
      <c r="M5435" s="14">
        <v>32.432432432432002</v>
      </c>
      <c r="N5435" s="14">
        <v>1.6216216216220001</v>
      </c>
      <c r="O5435" s="14">
        <v>1.891891891892</v>
      </c>
      <c r="P5435" s="14">
        <v>0.54054054054099998</v>
      </c>
      <c r="Q5435" s="23">
        <v>0.54054054054099998</v>
      </c>
    </row>
    <row r="5436" spans="5:17" ht="25" x14ac:dyDescent="0.3">
      <c r="E5436" s="3" t="s">
        <v>2170</v>
      </c>
      <c r="F5436" s="4"/>
      <c r="G5436" s="5">
        <v>1600</v>
      </c>
      <c r="H5436" s="27">
        <v>51.4375</v>
      </c>
      <c r="I5436" s="14">
        <v>77.0625</v>
      </c>
      <c r="J5436" s="14">
        <v>15.8125</v>
      </c>
      <c r="K5436" s="14">
        <v>10.6875</v>
      </c>
      <c r="L5436" s="14">
        <v>18.4375</v>
      </c>
      <c r="M5436" s="14">
        <v>10.625</v>
      </c>
      <c r="N5436" s="14">
        <v>0.5</v>
      </c>
      <c r="O5436" s="14">
        <v>2.25</v>
      </c>
      <c r="P5436" s="14">
        <v>0.5</v>
      </c>
      <c r="Q5436" s="23">
        <v>0.125</v>
      </c>
    </row>
    <row r="5437" spans="5:17" ht="25" x14ac:dyDescent="0.3">
      <c r="E5437" s="3" t="s">
        <v>2171</v>
      </c>
      <c r="F5437" s="4"/>
      <c r="G5437" s="5">
        <v>914</v>
      </c>
      <c r="H5437" s="27">
        <v>65.973741794310996</v>
      </c>
      <c r="I5437" s="14">
        <v>79.649890590810003</v>
      </c>
      <c r="J5437" s="14">
        <v>8.3150984682709996</v>
      </c>
      <c r="K5437" s="14">
        <v>3.063457330416</v>
      </c>
      <c r="L5437" s="14">
        <v>6.7833698030629996</v>
      </c>
      <c r="M5437" s="14">
        <v>5.1422319474840004</v>
      </c>
      <c r="N5437" s="14">
        <v>0.43763676148800001</v>
      </c>
      <c r="O5437" s="14">
        <v>3.9387308533919998</v>
      </c>
      <c r="P5437" s="14">
        <v>0.43763676148800001</v>
      </c>
      <c r="Q5437" s="24">
        <v>0</v>
      </c>
    </row>
    <row r="5438" spans="5:17" ht="25" x14ac:dyDescent="0.3">
      <c r="E5438" s="3" t="s">
        <v>2172</v>
      </c>
      <c r="F5438" s="4"/>
      <c r="G5438" s="5">
        <v>282</v>
      </c>
      <c r="H5438" s="27">
        <v>74.822695035460995</v>
      </c>
      <c r="I5438" s="14">
        <v>78.368794326241002</v>
      </c>
      <c r="J5438" s="14">
        <v>4.9645390070920001</v>
      </c>
      <c r="K5438" s="14">
        <v>1.0638297872339999</v>
      </c>
      <c r="L5438" s="14">
        <v>1.0638297872339999</v>
      </c>
      <c r="M5438" s="14">
        <v>1.4184397163119999</v>
      </c>
      <c r="N5438" s="16">
        <v>0</v>
      </c>
      <c r="O5438" s="14">
        <v>3.1914893617020001</v>
      </c>
      <c r="P5438" s="16">
        <v>0</v>
      </c>
      <c r="Q5438" s="24">
        <v>0</v>
      </c>
    </row>
    <row r="5439" spans="5:17" ht="25" x14ac:dyDescent="0.3">
      <c r="E5439" s="3" t="s">
        <v>2173</v>
      </c>
      <c r="F5439" s="4"/>
      <c r="G5439" s="5">
        <v>1073</v>
      </c>
      <c r="H5439" s="27">
        <v>31.686859273065998</v>
      </c>
      <c r="I5439" s="14">
        <v>63.187325256290997</v>
      </c>
      <c r="J5439" s="14">
        <v>28.984156570363002</v>
      </c>
      <c r="K5439" s="14">
        <v>17.054986020503001</v>
      </c>
      <c r="L5439" s="14">
        <v>32.525629077353003</v>
      </c>
      <c r="M5439" s="14">
        <v>30.661696178938001</v>
      </c>
      <c r="N5439" s="14">
        <v>2.8890959925440001</v>
      </c>
      <c r="O5439" s="14">
        <v>1.2115563839700001</v>
      </c>
      <c r="P5439" s="14">
        <v>1.584342963653</v>
      </c>
      <c r="Q5439" s="23">
        <v>0.372786579683</v>
      </c>
    </row>
    <row r="5440" spans="5:17" ht="25" x14ac:dyDescent="0.3">
      <c r="E5440" s="3" t="s">
        <v>2174</v>
      </c>
      <c r="F5440" s="4"/>
      <c r="G5440" s="5">
        <v>4451</v>
      </c>
      <c r="H5440" s="27">
        <v>50.662772410693997</v>
      </c>
      <c r="I5440" s="14">
        <v>78.544147382611001</v>
      </c>
      <c r="J5440" s="14">
        <v>17.973489103572</v>
      </c>
      <c r="K5440" s="14">
        <v>7.9083352055720004</v>
      </c>
      <c r="L5440" s="14">
        <v>16.400808807010002</v>
      </c>
      <c r="M5440" s="14">
        <v>13.412716243541</v>
      </c>
      <c r="N5440" s="14">
        <v>1.033475623455</v>
      </c>
      <c r="O5440" s="14">
        <v>1.909683217255</v>
      </c>
      <c r="P5440" s="14">
        <v>0.83127387103999995</v>
      </c>
      <c r="Q5440" s="23">
        <v>8.9867445517999994E-2</v>
      </c>
    </row>
    <row r="5441" spans="5:17" ht="25" x14ac:dyDescent="0.3">
      <c r="E5441" s="3" t="s">
        <v>2175</v>
      </c>
      <c r="F5441" s="4"/>
      <c r="G5441" s="5">
        <v>2460</v>
      </c>
      <c r="H5441" s="27">
        <v>67.032520325202995</v>
      </c>
      <c r="I5441" s="14">
        <v>78.008130081301005</v>
      </c>
      <c r="J5441" s="14">
        <v>8.1707317073169996</v>
      </c>
      <c r="K5441" s="14">
        <v>2.5609756097559999</v>
      </c>
      <c r="L5441" s="14">
        <v>6.3008130081299996</v>
      </c>
      <c r="M5441" s="14">
        <v>5.8536585365849998</v>
      </c>
      <c r="N5441" s="14">
        <v>0.77235772357700005</v>
      </c>
      <c r="O5441" s="14">
        <v>3.2926829268289999</v>
      </c>
      <c r="P5441" s="14">
        <v>0.60975609756100002</v>
      </c>
      <c r="Q5441" s="23">
        <v>8.1300813008000003E-2</v>
      </c>
    </row>
    <row r="5442" spans="5:17" ht="25" x14ac:dyDescent="0.3">
      <c r="E5442" s="3" t="s">
        <v>2176</v>
      </c>
      <c r="F5442" s="4"/>
      <c r="G5442" s="5">
        <v>863</v>
      </c>
      <c r="H5442" s="27">
        <v>74.855156431053999</v>
      </c>
      <c r="I5442" s="14">
        <v>76.129779837775004</v>
      </c>
      <c r="J5442" s="14">
        <v>4.7508690614139999</v>
      </c>
      <c r="K5442" s="14">
        <v>1.6222479721900001</v>
      </c>
      <c r="L5442" s="14">
        <v>3.2444959443800001</v>
      </c>
      <c r="M5442" s="14">
        <v>4.0556199304750002</v>
      </c>
      <c r="N5442" s="14">
        <v>0.347624565469</v>
      </c>
      <c r="O5442" s="14">
        <v>3.8238702201620001</v>
      </c>
      <c r="P5442" s="14">
        <v>0.115874855156</v>
      </c>
      <c r="Q5442" s="24">
        <v>0</v>
      </c>
    </row>
    <row r="5443" spans="5:17" ht="25" x14ac:dyDescent="0.3">
      <c r="E5443" s="3" t="s">
        <v>2177</v>
      </c>
      <c r="F5443" s="4"/>
      <c r="G5443" s="5">
        <v>1567</v>
      </c>
      <c r="H5443" s="27">
        <v>32.227185705168999</v>
      </c>
      <c r="I5443" s="14">
        <v>63.560944479897998</v>
      </c>
      <c r="J5443" s="14">
        <v>24.888321633695</v>
      </c>
      <c r="K5443" s="14">
        <v>15.188257817486001</v>
      </c>
      <c r="L5443" s="14">
        <v>26.866624122527</v>
      </c>
      <c r="M5443" s="14">
        <v>34.524569240586999</v>
      </c>
      <c r="N5443" s="14">
        <v>3.3184428844929998</v>
      </c>
      <c r="O5443" s="14">
        <v>1.7230376515629999</v>
      </c>
      <c r="P5443" s="14">
        <v>1.1486917677090001</v>
      </c>
      <c r="Q5443" s="23">
        <v>6.3816209316999994E-2</v>
      </c>
    </row>
    <row r="5444" spans="5:17" ht="25" x14ac:dyDescent="0.3">
      <c r="E5444" s="3" t="s">
        <v>2178</v>
      </c>
      <c r="F5444" s="4"/>
      <c r="G5444" s="5">
        <v>7404</v>
      </c>
      <c r="H5444" s="27">
        <v>49.851431658563001</v>
      </c>
      <c r="I5444" s="14">
        <v>78.241491085899995</v>
      </c>
      <c r="J5444" s="14">
        <v>13.438681793624999</v>
      </c>
      <c r="K5444" s="14">
        <v>7.7120475418690004</v>
      </c>
      <c r="L5444" s="14">
        <v>14.640734737979001</v>
      </c>
      <c r="M5444" s="14">
        <v>14.276066990816</v>
      </c>
      <c r="N5444" s="14">
        <v>1.62074554295</v>
      </c>
      <c r="O5444" s="14">
        <v>2.3230686115610002</v>
      </c>
      <c r="P5444" s="14">
        <v>1.3236088600760001</v>
      </c>
      <c r="Q5444" s="23">
        <v>9.4543490004999994E-2</v>
      </c>
    </row>
    <row r="5445" spans="5:17" ht="25" x14ac:dyDescent="0.3">
      <c r="E5445" s="3" t="s">
        <v>2179</v>
      </c>
      <c r="F5445" s="4"/>
      <c r="G5445" s="5">
        <v>4608</v>
      </c>
      <c r="H5445" s="27">
        <v>65.755208333333002</v>
      </c>
      <c r="I5445" s="14">
        <v>79.774305555555998</v>
      </c>
      <c r="J5445" s="14">
        <v>6.0546875</v>
      </c>
      <c r="K5445" s="14">
        <v>2.473958333333</v>
      </c>
      <c r="L5445" s="14">
        <v>5.013020833333</v>
      </c>
      <c r="M5445" s="14">
        <v>6.4236111111109997</v>
      </c>
      <c r="N5445" s="14">
        <v>0.71614583333299997</v>
      </c>
      <c r="O5445" s="14">
        <v>2.9079861111110001</v>
      </c>
      <c r="P5445" s="14">
        <v>0.75954861111100003</v>
      </c>
      <c r="Q5445" s="23">
        <v>0.108506944444</v>
      </c>
    </row>
    <row r="5446" spans="5:17" ht="25" x14ac:dyDescent="0.3">
      <c r="E5446" s="3" t="s">
        <v>2180</v>
      </c>
      <c r="F5446" s="4"/>
      <c r="G5446" s="5">
        <v>1615</v>
      </c>
      <c r="H5446" s="27">
        <v>79.318885448916006</v>
      </c>
      <c r="I5446" s="14">
        <v>78.513931888545002</v>
      </c>
      <c r="J5446" s="14">
        <v>3.467492260062</v>
      </c>
      <c r="K5446" s="14">
        <v>1.547987616099</v>
      </c>
      <c r="L5446" s="14">
        <v>2.4767801857589999</v>
      </c>
      <c r="M5446" s="14">
        <v>3.343653250774</v>
      </c>
      <c r="N5446" s="14">
        <v>0.92879256965900003</v>
      </c>
      <c r="O5446" s="14">
        <v>1.733746130031</v>
      </c>
      <c r="P5446" s="14">
        <v>0.43343653250800002</v>
      </c>
      <c r="Q5446" s="23">
        <v>0.247678018576</v>
      </c>
    </row>
    <row r="5447" spans="5:17" ht="25" x14ac:dyDescent="0.3">
      <c r="E5447" s="3" t="s">
        <v>2181</v>
      </c>
      <c r="F5447" s="4"/>
      <c r="G5447" s="5">
        <v>1356</v>
      </c>
      <c r="H5447" s="27">
        <v>29.646017699114999</v>
      </c>
      <c r="I5447" s="14">
        <v>63.643067846607998</v>
      </c>
      <c r="J5447" s="14">
        <v>22.271386430678</v>
      </c>
      <c r="K5447" s="14">
        <v>15.486725663716999</v>
      </c>
      <c r="L5447" s="14">
        <v>27.876106194689999</v>
      </c>
      <c r="M5447" s="14">
        <v>34.365781710914</v>
      </c>
      <c r="N5447" s="14">
        <v>3.466076696165</v>
      </c>
      <c r="O5447" s="14">
        <v>1.9174041297940001</v>
      </c>
      <c r="P5447" s="14">
        <v>2.0648967551620001</v>
      </c>
      <c r="Q5447" s="23">
        <v>0.22123893805299999</v>
      </c>
    </row>
    <row r="5448" spans="5:17" ht="25" x14ac:dyDescent="0.3">
      <c r="E5448" s="3" t="s">
        <v>2182</v>
      </c>
      <c r="F5448" s="4"/>
      <c r="G5448" s="5">
        <v>7265</v>
      </c>
      <c r="H5448" s="27">
        <v>50.337233310392001</v>
      </c>
      <c r="I5448" s="14">
        <v>75.966964900205994</v>
      </c>
      <c r="J5448" s="14">
        <v>11.066758430833</v>
      </c>
      <c r="K5448" s="14">
        <v>6.3454920853410002</v>
      </c>
      <c r="L5448" s="14">
        <v>11.658637302134</v>
      </c>
      <c r="M5448" s="14">
        <v>13.337921541638</v>
      </c>
      <c r="N5448" s="14">
        <v>2.1885753613209999</v>
      </c>
      <c r="O5448" s="14">
        <v>3.1108052305570002</v>
      </c>
      <c r="P5448" s="14">
        <v>1.2663454920849999</v>
      </c>
      <c r="Q5448" s="23">
        <v>0.20646937370999999</v>
      </c>
    </row>
    <row r="5449" spans="5:17" ht="25" x14ac:dyDescent="0.3">
      <c r="E5449" s="3" t="s">
        <v>2183</v>
      </c>
      <c r="F5449" s="4"/>
      <c r="G5449" s="5">
        <v>5369</v>
      </c>
      <c r="H5449" s="27">
        <v>64.928292046935994</v>
      </c>
      <c r="I5449" s="14">
        <v>77.463214751349994</v>
      </c>
      <c r="J5449" s="14">
        <v>4.6004842615010002</v>
      </c>
      <c r="K5449" s="14">
        <v>2.5330601601790002</v>
      </c>
      <c r="L5449" s="14">
        <v>4.8612404544609999</v>
      </c>
      <c r="M5449" s="14">
        <v>5.1033712050659998</v>
      </c>
      <c r="N5449" s="14">
        <v>1.173402868318</v>
      </c>
      <c r="O5449" s="14">
        <v>4.1348482026450002</v>
      </c>
      <c r="P5449" s="14">
        <v>1.0057738871299999</v>
      </c>
      <c r="Q5449" s="23">
        <v>0.149003538834</v>
      </c>
    </row>
    <row r="5450" spans="5:17" ht="25" x14ac:dyDescent="0.3">
      <c r="E5450" s="3" t="s">
        <v>2184</v>
      </c>
      <c r="F5450" s="4"/>
      <c r="G5450" s="5">
        <v>1814</v>
      </c>
      <c r="H5450" s="27">
        <v>77.949283351708999</v>
      </c>
      <c r="I5450" s="14">
        <v>76.185226019845999</v>
      </c>
      <c r="J5450" s="14">
        <v>2.3153252480709998</v>
      </c>
      <c r="K5450" s="14">
        <v>0.88202866593200002</v>
      </c>
      <c r="L5450" s="14">
        <v>2.094818081588</v>
      </c>
      <c r="M5450" s="14">
        <v>3.1422271223810001</v>
      </c>
      <c r="N5450" s="14">
        <v>1.047409040794</v>
      </c>
      <c r="O5450" s="14">
        <v>3.3627342888639999</v>
      </c>
      <c r="P5450" s="14">
        <v>0.22050716648300001</v>
      </c>
      <c r="Q5450" s="23">
        <v>0.165380374862</v>
      </c>
    </row>
    <row r="5451" spans="5:17" ht="25" x14ac:dyDescent="0.3">
      <c r="E5451" s="3" t="s">
        <v>2185</v>
      </c>
      <c r="F5451" s="4"/>
      <c r="G5451" s="5">
        <v>375</v>
      </c>
      <c r="H5451" s="27">
        <v>29.333333333333002</v>
      </c>
      <c r="I5451" s="14">
        <v>59.733333333333</v>
      </c>
      <c r="J5451" s="14">
        <v>17.600000000000001</v>
      </c>
      <c r="K5451" s="14">
        <v>8.8000000000000007</v>
      </c>
      <c r="L5451" s="14">
        <v>19.466666666666999</v>
      </c>
      <c r="M5451" s="14">
        <v>29.333333333333002</v>
      </c>
      <c r="N5451" s="14">
        <v>4.5333333333330001</v>
      </c>
      <c r="O5451" s="14">
        <v>4.2666666666669997</v>
      </c>
      <c r="P5451" s="14">
        <v>3.2</v>
      </c>
      <c r="Q5451" s="24">
        <v>0</v>
      </c>
    </row>
    <row r="5452" spans="5:17" ht="25" x14ac:dyDescent="0.3">
      <c r="E5452" s="3" t="s">
        <v>2186</v>
      </c>
      <c r="F5452" s="4"/>
      <c r="G5452" s="5">
        <v>2661</v>
      </c>
      <c r="H5452" s="27">
        <v>49.492671927846999</v>
      </c>
      <c r="I5452" s="14">
        <v>73.957158962796001</v>
      </c>
      <c r="J5452" s="14">
        <v>8.9440060127770007</v>
      </c>
      <c r="K5452" s="14">
        <v>3.9834648628339999</v>
      </c>
      <c r="L5452" s="14">
        <v>9.4701240135290004</v>
      </c>
      <c r="M5452" s="14">
        <v>10.860578729801</v>
      </c>
      <c r="N5452" s="14">
        <v>2.3675310033820001</v>
      </c>
      <c r="O5452" s="14">
        <v>4.4720030063890004</v>
      </c>
      <c r="P5452" s="14">
        <v>1.0898158587</v>
      </c>
      <c r="Q5452" s="23">
        <v>0.225479143179</v>
      </c>
    </row>
    <row r="5453" spans="5:17" ht="25" x14ac:dyDescent="0.3">
      <c r="E5453" s="3" t="s">
        <v>2187</v>
      </c>
      <c r="F5453" s="4"/>
      <c r="G5453" s="5">
        <v>2609</v>
      </c>
      <c r="H5453" s="27">
        <v>64.890762744346006</v>
      </c>
      <c r="I5453" s="14">
        <v>72.671521655806998</v>
      </c>
      <c r="J5453" s="14">
        <v>3.449597546953</v>
      </c>
      <c r="K5453" s="14">
        <v>1.3415101571479999</v>
      </c>
      <c r="L5453" s="14">
        <v>3.104637792258</v>
      </c>
      <c r="M5453" s="14">
        <v>4.8294365657340004</v>
      </c>
      <c r="N5453" s="14">
        <v>1.8397853583749999</v>
      </c>
      <c r="O5453" s="14">
        <v>5.0977385971639997</v>
      </c>
      <c r="P5453" s="14">
        <v>1.073208125719</v>
      </c>
      <c r="Q5453" s="23">
        <v>0.229973169797</v>
      </c>
    </row>
    <row r="5454" spans="5:17" ht="25" x14ac:dyDescent="0.3">
      <c r="E5454" s="3" t="s">
        <v>2188</v>
      </c>
      <c r="F5454" s="4"/>
      <c r="G5454" s="5">
        <v>1007</v>
      </c>
      <c r="H5454" s="27">
        <v>77.656405163852995</v>
      </c>
      <c r="I5454" s="14">
        <v>68.917576961270996</v>
      </c>
      <c r="J5454" s="14">
        <v>1.7874875868919999</v>
      </c>
      <c r="K5454" s="14">
        <v>0.496524329692</v>
      </c>
      <c r="L5454" s="14">
        <v>1.7874875868919999</v>
      </c>
      <c r="M5454" s="14">
        <v>2.581926514399</v>
      </c>
      <c r="N5454" s="14">
        <v>2.0854021847070001</v>
      </c>
      <c r="O5454" s="14">
        <v>4.6673286991060001</v>
      </c>
      <c r="P5454" s="14">
        <v>0.39721946375400002</v>
      </c>
      <c r="Q5454" s="23">
        <v>9.9304865938000003E-2</v>
      </c>
    </row>
    <row r="5455" spans="5:17" ht="25" x14ac:dyDescent="0.3">
      <c r="E5455" s="3" t="s">
        <v>2189</v>
      </c>
      <c r="F5455" s="4"/>
      <c r="G5455" s="5">
        <v>97</v>
      </c>
      <c r="H5455" s="27">
        <v>25.773195876289002</v>
      </c>
      <c r="I5455" s="14">
        <v>54.639175257731999</v>
      </c>
      <c r="J5455" s="14">
        <v>10.309278350514999</v>
      </c>
      <c r="K5455" s="14">
        <v>5.1546391752579996</v>
      </c>
      <c r="L5455" s="14">
        <v>14.432989690722</v>
      </c>
      <c r="M5455" s="14">
        <v>20.618556701031</v>
      </c>
      <c r="N5455" s="14">
        <v>6.1855670103089997</v>
      </c>
      <c r="O5455" s="14">
        <v>8.2474226804120008</v>
      </c>
      <c r="P5455" s="14">
        <v>3.0927835051549999</v>
      </c>
      <c r="Q5455" s="24">
        <v>0</v>
      </c>
    </row>
    <row r="5456" spans="5:17" ht="25" x14ac:dyDescent="0.3">
      <c r="E5456" s="3" t="s">
        <v>2190</v>
      </c>
      <c r="F5456" s="4"/>
      <c r="G5456" s="5">
        <v>793</v>
      </c>
      <c r="H5456" s="27">
        <v>45.018915510718998</v>
      </c>
      <c r="I5456" s="14">
        <v>64.691046658260007</v>
      </c>
      <c r="J5456" s="14">
        <v>7.6923076923079998</v>
      </c>
      <c r="K5456" s="14">
        <v>1.8915510718790001</v>
      </c>
      <c r="L5456" s="14">
        <v>6.8095838587640003</v>
      </c>
      <c r="M5456" s="14">
        <v>10.844892812106</v>
      </c>
      <c r="N5456" s="14">
        <v>3.5308953341740001</v>
      </c>
      <c r="O5456" s="14">
        <v>6.6834804539719999</v>
      </c>
      <c r="P5456" s="14">
        <v>0.75662042875199997</v>
      </c>
      <c r="Q5456" s="24">
        <v>0</v>
      </c>
    </row>
    <row r="5457" spans="5:17" ht="25" x14ac:dyDescent="0.3">
      <c r="E5457" s="3" t="s">
        <v>2191</v>
      </c>
      <c r="F5457" s="4"/>
      <c r="G5457" s="5">
        <v>1061</v>
      </c>
      <c r="H5457" s="27">
        <v>60.603204524033998</v>
      </c>
      <c r="I5457" s="14">
        <v>63.807728557963998</v>
      </c>
      <c r="J5457" s="14">
        <v>1.2252591894439999</v>
      </c>
      <c r="K5457" s="14">
        <v>0.37700282752100001</v>
      </c>
      <c r="L5457" s="14">
        <v>1.8850141376059999</v>
      </c>
      <c r="M5457" s="14">
        <v>4.3355325164940002</v>
      </c>
      <c r="N5457" s="14">
        <v>2.6390197926479999</v>
      </c>
      <c r="O5457" s="14">
        <v>9.6135721017910001</v>
      </c>
      <c r="P5457" s="14">
        <v>0.75400565504200001</v>
      </c>
      <c r="Q5457" s="23">
        <v>9.4250706879999993E-2</v>
      </c>
    </row>
    <row r="5458" spans="5:17" ht="25" x14ac:dyDescent="0.3">
      <c r="E5458" s="3" t="s">
        <v>2192</v>
      </c>
      <c r="F5458" s="4"/>
      <c r="G5458" s="5">
        <v>424</v>
      </c>
      <c r="H5458" s="27">
        <v>77.358490566038</v>
      </c>
      <c r="I5458" s="14">
        <v>57.547169811320998</v>
      </c>
      <c r="J5458" s="14">
        <v>0.70754716981099997</v>
      </c>
      <c r="K5458" s="16">
        <v>0</v>
      </c>
      <c r="L5458" s="14">
        <v>1.415094339623</v>
      </c>
      <c r="M5458" s="14">
        <v>2.3584905660379998</v>
      </c>
      <c r="N5458" s="14">
        <v>1.415094339623</v>
      </c>
      <c r="O5458" s="14">
        <v>8.4905660377360004</v>
      </c>
      <c r="P5458" s="14">
        <v>0.47169811320799998</v>
      </c>
      <c r="Q5458" s="23">
        <v>0.47169811320799998</v>
      </c>
    </row>
    <row r="5459" spans="5:17" ht="25" x14ac:dyDescent="0.3">
      <c r="E5459" s="3" t="s">
        <v>2193</v>
      </c>
      <c r="F5459" s="4"/>
      <c r="G5459" s="5">
        <v>13</v>
      </c>
      <c r="H5459" s="27">
        <v>23.076923076922998</v>
      </c>
      <c r="I5459" s="14">
        <v>30.769230769231001</v>
      </c>
      <c r="J5459" s="14">
        <v>7.6923076923079998</v>
      </c>
      <c r="K5459" s="14">
        <v>7.6923076923079998</v>
      </c>
      <c r="L5459" s="14">
        <v>23.076923076922998</v>
      </c>
      <c r="M5459" s="14">
        <v>46.153846153845997</v>
      </c>
      <c r="N5459" s="16">
        <v>0</v>
      </c>
      <c r="O5459" s="14">
        <v>7.6923076923079998</v>
      </c>
      <c r="P5459" s="16">
        <v>0</v>
      </c>
      <c r="Q5459" s="24">
        <v>0</v>
      </c>
    </row>
    <row r="5460" spans="5:17" ht="25" x14ac:dyDescent="0.3">
      <c r="E5460" s="3" t="s">
        <v>2194</v>
      </c>
      <c r="F5460" s="4"/>
      <c r="G5460" s="5">
        <v>112</v>
      </c>
      <c r="H5460" s="27">
        <v>53.571428571429003</v>
      </c>
      <c r="I5460" s="14">
        <v>58.035714285714</v>
      </c>
      <c r="J5460" s="14">
        <v>7.1428571428570002</v>
      </c>
      <c r="K5460" s="14">
        <v>0.89285714285700002</v>
      </c>
      <c r="L5460" s="14">
        <v>6.25</v>
      </c>
      <c r="M5460" s="14">
        <v>15.178571428571001</v>
      </c>
      <c r="N5460" s="14">
        <v>4.4642857142860004</v>
      </c>
      <c r="O5460" s="14">
        <v>6.25</v>
      </c>
      <c r="P5460" s="14">
        <v>0.89285714285700002</v>
      </c>
      <c r="Q5460" s="23">
        <v>1.785714285714</v>
      </c>
    </row>
    <row r="5461" spans="5:17" ht="25" x14ac:dyDescent="0.3">
      <c r="E5461" s="3" t="s">
        <v>2195</v>
      </c>
      <c r="F5461" s="4"/>
      <c r="G5461" s="5">
        <v>161</v>
      </c>
      <c r="H5461" s="27">
        <v>69.565217391304003</v>
      </c>
      <c r="I5461" s="14">
        <v>56.521739130435002</v>
      </c>
      <c r="J5461" s="14">
        <v>0.62111801242200004</v>
      </c>
      <c r="K5461" s="16">
        <v>0</v>
      </c>
      <c r="L5461" s="14">
        <v>2.4844720496889998</v>
      </c>
      <c r="M5461" s="14">
        <v>2.4844720496889998</v>
      </c>
      <c r="N5461" s="14">
        <v>3.7267080745340002</v>
      </c>
      <c r="O5461" s="14">
        <v>7.4534161490680004</v>
      </c>
      <c r="P5461" s="16">
        <v>0</v>
      </c>
      <c r="Q5461" s="24">
        <v>0</v>
      </c>
    </row>
    <row r="5462" spans="5:17" ht="25" x14ac:dyDescent="0.3">
      <c r="E5462" s="52" t="s">
        <v>2196</v>
      </c>
      <c r="F5462" s="48"/>
      <c r="G5462" s="49">
        <v>82</v>
      </c>
      <c r="H5462" s="70">
        <v>80.487804878049005</v>
      </c>
      <c r="I5462" s="45">
        <v>43.902439024389999</v>
      </c>
      <c r="J5462" s="45">
        <v>1.219512195122</v>
      </c>
      <c r="K5462" s="42">
        <v>0</v>
      </c>
      <c r="L5462" s="45">
        <v>1.219512195122</v>
      </c>
      <c r="M5462" s="45">
        <v>2.4390243902440001</v>
      </c>
      <c r="N5462" s="45">
        <v>3.6585365853659999</v>
      </c>
      <c r="O5462" s="45">
        <v>8.5365853658540001</v>
      </c>
      <c r="P5462" s="42">
        <v>0</v>
      </c>
      <c r="Q5462" s="65">
        <v>0</v>
      </c>
    </row>
  </sheetData>
  <mergeCells count="134">
    <mergeCell ref="E8:F9"/>
    <mergeCell ref="E40:F41"/>
    <mergeCell ref="E72:F73"/>
    <mergeCell ref="E224:F225"/>
    <mergeCell ref="E376:F377"/>
    <mergeCell ref="E528:F529"/>
    <mergeCell ref="E680:F681"/>
    <mergeCell ref="E733:F734"/>
    <mergeCell ref="E786:F787"/>
    <mergeCell ref="E914:F915"/>
    <mergeCell ref="E1042:F1043"/>
    <mergeCell ref="E1083:F1084"/>
    <mergeCell ref="E1124:F1125"/>
    <mergeCell ref="E1220:F1221"/>
    <mergeCell ref="E1316:F1317"/>
    <mergeCell ref="E1342:F1343"/>
    <mergeCell ref="E1368:F1369"/>
    <mergeCell ref="E1424:F1425"/>
    <mergeCell ref="E1480:F1481"/>
    <mergeCell ref="E1518:F1519"/>
    <mergeCell ref="E1556:F1557"/>
    <mergeCell ref="E1644:F1645"/>
    <mergeCell ref="E1732:F1733"/>
    <mergeCell ref="E1746:F1747"/>
    <mergeCell ref="E1760:F1761"/>
    <mergeCell ref="E1912:F1913"/>
    <mergeCell ref="E2064:F2065"/>
    <mergeCell ref="E2090:F2091"/>
    <mergeCell ref="E2116:F2117"/>
    <mergeCell ref="E2172:F2173"/>
    <mergeCell ref="E2228:F2229"/>
    <mergeCell ref="E2257:F2258"/>
    <mergeCell ref="E2286:F2287"/>
    <mergeCell ref="E2350:F2351"/>
    <mergeCell ref="E2414:F2415"/>
    <mergeCell ref="E2443:F2444"/>
    <mergeCell ref="E2472:F2473"/>
    <mergeCell ref="E2536:F2537"/>
    <mergeCell ref="E2600:F2601"/>
    <mergeCell ref="E2629:F2630"/>
    <mergeCell ref="E2658:F2659"/>
    <mergeCell ref="E2722:F2723"/>
    <mergeCell ref="E2786:F2787"/>
    <mergeCell ref="E2815:F2816"/>
    <mergeCell ref="E2844:F2845"/>
    <mergeCell ref="E2908:F2909"/>
    <mergeCell ref="E2972:F2973"/>
    <mergeCell ref="E3001:F3002"/>
    <mergeCell ref="E3030:F3031"/>
    <mergeCell ref="E3094:F3095"/>
    <mergeCell ref="E3158:F3159"/>
    <mergeCell ref="E3382:F3383"/>
    <mergeCell ref="E3606:F3607"/>
    <mergeCell ref="E3686:F3687"/>
    <mergeCell ref="E3766:F3767"/>
    <mergeCell ref="E3990:F3991"/>
    <mergeCell ref="E4214:F4215"/>
    <mergeCell ref="E4246:F4247"/>
    <mergeCell ref="E4272:F4273"/>
    <mergeCell ref="E4298:F4299"/>
    <mergeCell ref="E4354:F4355"/>
    <mergeCell ref="E4410:F4411"/>
    <mergeCell ref="E4436:F4437"/>
    <mergeCell ref="E4462:F4463"/>
    <mergeCell ref="E4518:F4519"/>
    <mergeCell ref="E4574:F4575"/>
    <mergeCell ref="E4612:F4613"/>
    <mergeCell ref="E4700:F4701"/>
    <mergeCell ref="E4738:F4739"/>
    <mergeCell ref="E4826:F4827"/>
    <mergeCell ref="E4858:F4859"/>
    <mergeCell ref="E4890:F4891"/>
    <mergeCell ref="D4922:F4923"/>
    <mergeCell ref="D4925:D4930"/>
    <mergeCell ref="D4931:D4936"/>
    <mergeCell ref="D4937:D4951"/>
    <mergeCell ref="D4952:D4957"/>
    <mergeCell ref="D4958:D4967"/>
    <mergeCell ref="D4968:D4971"/>
    <mergeCell ref="D4972:D4977"/>
    <mergeCell ref="D4978:D4982"/>
    <mergeCell ref="D4983:D4988"/>
    <mergeCell ref="D4989:D4994"/>
    <mergeCell ref="D4995:D5000"/>
    <mergeCell ref="D5006:F5007"/>
    <mergeCell ref="D5009:D5014"/>
    <mergeCell ref="D5015:D5020"/>
    <mergeCell ref="D5021:D5035"/>
    <mergeCell ref="D5036:D5041"/>
    <mergeCell ref="D5042:D5051"/>
    <mergeCell ref="D5052:D5055"/>
    <mergeCell ref="D5056:D5061"/>
    <mergeCell ref="D5062:D5066"/>
    <mergeCell ref="D5067:D5072"/>
    <mergeCell ref="D5073:D5078"/>
    <mergeCell ref="D5079:D5084"/>
    <mergeCell ref="D5090:F5091"/>
    <mergeCell ref="D5093:D5098"/>
    <mergeCell ref="D5099:D5104"/>
    <mergeCell ref="D5105:D5119"/>
    <mergeCell ref="D5120:D5125"/>
    <mergeCell ref="D5126:D5135"/>
    <mergeCell ref="D5136:D5139"/>
    <mergeCell ref="D5140:D5145"/>
    <mergeCell ref="D5146:D5150"/>
    <mergeCell ref="D5151:D5156"/>
    <mergeCell ref="D5157:D5162"/>
    <mergeCell ref="D5163:D5168"/>
    <mergeCell ref="D5174:F5175"/>
    <mergeCell ref="D5177:D5182"/>
    <mergeCell ref="D5183:D5188"/>
    <mergeCell ref="D5189:D5203"/>
    <mergeCell ref="D5204:D5209"/>
    <mergeCell ref="D5210:D5219"/>
    <mergeCell ref="D5220:D5223"/>
    <mergeCell ref="D5224:D5229"/>
    <mergeCell ref="D5230:D5234"/>
    <mergeCell ref="D5304:D5307"/>
    <mergeCell ref="D5308:D5313"/>
    <mergeCell ref="D5314:D5318"/>
    <mergeCell ref="D5319:D5324"/>
    <mergeCell ref="D5325:D5330"/>
    <mergeCell ref="D5331:D5336"/>
    <mergeCell ref="E5342:F5343"/>
    <mergeCell ref="E5380:F5381"/>
    <mergeCell ref="D5235:D5240"/>
    <mergeCell ref="D5241:D5246"/>
    <mergeCell ref="D5247:D5252"/>
    <mergeCell ref="D5258:F5259"/>
    <mergeCell ref="D5261:D5266"/>
    <mergeCell ref="D5267:D5272"/>
    <mergeCell ref="D5273:D5287"/>
    <mergeCell ref="D5288:D5293"/>
    <mergeCell ref="D5294:D5303"/>
  </mergeCells>
  <phoneticPr fontId="5"/>
  <pageMargins left="0.7" right="0.7" top="0.75" bottom="0.75" header="0.3" footer="0.3"/>
  <pageSetup paperSize="9" scale="63" pageOrder="overThenDown" orientation="landscape"/>
  <headerFooter>
    <oddFooter>&amp;CP(2)</oddFooter>
  </headerFooter>
  <rowBreaks count="79" manualBreakCount="79">
    <brk id="34" max="16383" man="1"/>
    <brk id="66" max="16383" man="1"/>
    <brk id="218" max="16383" man="1"/>
    <brk id="370" max="16383" man="1"/>
    <brk id="522" max="16383" man="1"/>
    <brk id="674" max="16383" man="1"/>
    <brk id="727" max="16383" man="1"/>
    <brk id="780" max="16383" man="1"/>
    <brk id="908" max="16383" man="1"/>
    <brk id="1036" max="16383" man="1"/>
    <brk id="1077" max="16383" man="1"/>
    <brk id="1118" max="16383" man="1"/>
    <brk id="1214" max="16383" man="1"/>
    <brk id="1310" max="16383" man="1"/>
    <brk id="1336" max="16383" man="1"/>
    <brk id="1362" max="16383" man="1"/>
    <brk id="1418" max="16383" man="1"/>
    <brk id="1474" max="16383" man="1"/>
    <brk id="1512" max="16383" man="1"/>
    <brk id="1550" max="16383" man="1"/>
    <brk id="1638" max="16383" man="1"/>
    <brk id="1726" max="16383" man="1"/>
    <brk id="1740" max="16383" man="1"/>
    <brk id="1754" max="16383" man="1"/>
    <brk id="1906" max="16383" man="1"/>
    <brk id="2058" max="16383" man="1"/>
    <brk id="2084" max="16383" man="1"/>
    <brk id="2110" max="16383" man="1"/>
    <brk id="2166" max="16383" man="1"/>
    <brk id="2222" max="16383" man="1"/>
    <brk id="2251" max="16383" man="1"/>
    <brk id="2280" max="16383" man="1"/>
    <brk id="2344" max="16383" man="1"/>
    <brk id="2408" max="16383" man="1"/>
    <brk id="2437" max="16383" man="1"/>
    <brk id="2466" max="16383" man="1"/>
    <brk id="2530" max="16383" man="1"/>
    <brk id="2594" max="16383" man="1"/>
    <brk id="2623" max="16383" man="1"/>
    <brk id="2652" max="16383" man="1"/>
    <brk id="2716" max="16383" man="1"/>
    <brk id="2780" max="16383" man="1"/>
    <brk id="2809" max="16383" man="1"/>
    <brk id="2838" max="16383" man="1"/>
    <brk id="2902" max="16383" man="1"/>
    <brk id="2966" max="16383" man="1"/>
    <brk id="2995" max="16383" man="1"/>
    <brk id="3024" max="16383" man="1"/>
    <brk id="3088" max="16383" man="1"/>
    <brk id="3152" max="16383" man="1"/>
    <brk id="3376" max="16383" man="1"/>
    <brk id="3600" max="16383" man="1"/>
    <brk id="3680" max="16383" man="1"/>
    <brk id="3760" max="16383" man="1"/>
    <brk id="3984" max="16383" man="1"/>
    <brk id="4208" max="16383" man="1"/>
    <brk id="4240" max="16383" man="1"/>
    <brk id="4266" max="16383" man="1"/>
    <brk id="4292" max="16383" man="1"/>
    <brk id="4348" max="16383" man="1"/>
    <brk id="4404" max="16383" man="1"/>
    <brk id="4430" max="16383" man="1"/>
    <brk id="4456" max="16383" man="1"/>
    <brk id="4512" max="16383" man="1"/>
    <brk id="4568" max="16383" man="1"/>
    <brk id="4606" max="16383" man="1"/>
    <brk id="4694" max="16383" man="1"/>
    <brk id="4732" max="16383" man="1"/>
    <brk id="4820" max="16383" man="1"/>
    <brk id="4852" max="16383" man="1"/>
    <brk id="4884" max="16383" man="1"/>
    <brk id="4916" max="16383" man="1"/>
    <brk id="5000" max="16383" man="1"/>
    <brk id="5084" max="16383" man="1"/>
    <brk id="5168" max="16383" man="1"/>
    <brk id="5252" max="16383" man="1"/>
    <brk id="5336" max="16383" man="1"/>
    <brk id="5374" max="16383" man="1"/>
    <brk id="546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AB10369"/>
  <sheetViews>
    <sheetView workbookViewId="0"/>
  </sheetViews>
  <sheetFormatPr defaultColWidth="8.9140625" defaultRowHeight="12.5" x14ac:dyDescent="0.3"/>
  <cols>
    <col min="1" max="1" width="3.58203125" style="83" customWidth="1"/>
    <col min="2" max="2" width="4.58203125" style="83" customWidth="1"/>
    <col min="3" max="4" width="7.58203125" style="83" customWidth="1"/>
    <col min="5" max="5" width="16.58203125" style="83" customWidth="1"/>
    <col min="6" max="6" width="5.58203125" style="83" customWidth="1"/>
    <col min="7" max="28" width="8.58203125" style="83" customWidth="1"/>
    <col min="29" max="16384" width="8.9140625" style="83"/>
  </cols>
  <sheetData>
    <row r="3" spans="2:14" x14ac:dyDescent="0.3">
      <c r="C3" s="83" t="s">
        <v>1</v>
      </c>
    </row>
    <row r="4" spans="2:14" x14ac:dyDescent="0.3">
      <c r="B4" s="35" t="str">
        <f xml:space="preserve"> HYPERLINK("#'目次'!B7", "[1]")</f>
        <v>[1]</v>
      </c>
      <c r="C4" s="25" t="s">
        <v>14</v>
      </c>
    </row>
    <row r="7" spans="2:14" x14ac:dyDescent="0.3">
      <c r="C7" s="25" t="s">
        <v>15</v>
      </c>
    </row>
    <row r="8" spans="2:14" ht="25" x14ac:dyDescent="0.3">
      <c r="E8" s="95"/>
      <c r="F8" s="96"/>
      <c r="G8" s="37" t="s">
        <v>16</v>
      </c>
      <c r="H8" s="41" t="s">
        <v>17</v>
      </c>
      <c r="I8" s="18" t="s">
        <v>18</v>
      </c>
      <c r="J8" s="18" t="s">
        <v>19</v>
      </c>
      <c r="K8" s="18" t="s">
        <v>20</v>
      </c>
      <c r="L8" s="18" t="s">
        <v>21</v>
      </c>
      <c r="M8" s="18" t="s">
        <v>22</v>
      </c>
      <c r="N8" s="34" t="s">
        <v>23</v>
      </c>
    </row>
    <row r="9" spans="2:14" x14ac:dyDescent="0.3">
      <c r="E9" s="97"/>
      <c r="F9" s="98"/>
      <c r="G9" s="40"/>
      <c r="H9" s="36"/>
      <c r="I9" s="19"/>
      <c r="J9" s="19"/>
      <c r="K9" s="19"/>
      <c r="L9" s="19"/>
      <c r="M9" s="19"/>
      <c r="N9" s="39"/>
    </row>
    <row r="10" spans="2:14" x14ac:dyDescent="0.3">
      <c r="E10" s="63" t="s">
        <v>16</v>
      </c>
      <c r="F10" s="58"/>
      <c r="G10" s="38">
        <v>55336</v>
      </c>
      <c r="H10" s="20">
        <v>10222</v>
      </c>
      <c r="I10" s="20">
        <v>19178</v>
      </c>
      <c r="J10" s="20">
        <v>13973</v>
      </c>
      <c r="K10" s="20">
        <v>7022</v>
      </c>
      <c r="L10" s="20">
        <v>3794</v>
      </c>
      <c r="M10" s="20">
        <v>900</v>
      </c>
      <c r="N10" s="51">
        <v>247</v>
      </c>
    </row>
    <row r="11" spans="2:14" x14ac:dyDescent="0.3">
      <c r="E11" s="53"/>
      <c r="F11" s="59"/>
      <c r="G11" s="10">
        <v>100</v>
      </c>
      <c r="H11" s="2">
        <v>18.472603729941</v>
      </c>
      <c r="I11" s="2">
        <v>34.657365910076997</v>
      </c>
      <c r="J11" s="2">
        <v>25.251192713603999</v>
      </c>
      <c r="K11" s="2">
        <v>12.689749891570999</v>
      </c>
      <c r="L11" s="2">
        <v>6.8562960821169998</v>
      </c>
      <c r="M11" s="2">
        <v>1.626427642041</v>
      </c>
      <c r="N11" s="13">
        <v>0.44636403064899999</v>
      </c>
    </row>
    <row r="12" spans="2:14" x14ac:dyDescent="0.3">
      <c r="E12" s="3" t="s">
        <v>24</v>
      </c>
      <c r="F12" s="4"/>
      <c r="G12" s="29">
        <v>144</v>
      </c>
      <c r="H12" s="32">
        <v>25</v>
      </c>
      <c r="I12" s="17">
        <v>45</v>
      </c>
      <c r="J12" s="17">
        <v>42</v>
      </c>
      <c r="K12" s="17">
        <v>22</v>
      </c>
      <c r="L12" s="17">
        <v>8</v>
      </c>
      <c r="M12" s="17">
        <v>2</v>
      </c>
      <c r="N12" s="33">
        <v>0</v>
      </c>
    </row>
    <row r="13" spans="2:14" x14ac:dyDescent="0.3">
      <c r="E13" s="9"/>
      <c r="F13" s="8"/>
      <c r="G13" s="10">
        <v>100</v>
      </c>
      <c r="H13" s="11">
        <v>17.361111111111001</v>
      </c>
      <c r="I13" s="2">
        <v>31.25</v>
      </c>
      <c r="J13" s="2">
        <v>29.166666666666998</v>
      </c>
      <c r="K13" s="2">
        <v>15.277777777778001</v>
      </c>
      <c r="L13" s="2">
        <v>5.5555555555560003</v>
      </c>
      <c r="M13" s="2">
        <v>1.3888888888890001</v>
      </c>
      <c r="N13" s="15">
        <v>0</v>
      </c>
    </row>
    <row r="14" spans="2:14" x14ac:dyDescent="0.3">
      <c r="E14" s="3" t="s">
        <v>25</v>
      </c>
      <c r="F14" s="4"/>
      <c r="G14" s="5">
        <v>1073</v>
      </c>
      <c r="H14" s="7">
        <v>199</v>
      </c>
      <c r="I14" s="1">
        <v>307</v>
      </c>
      <c r="J14" s="1">
        <v>298</v>
      </c>
      <c r="K14" s="1">
        <v>149</v>
      </c>
      <c r="L14" s="1">
        <v>106</v>
      </c>
      <c r="M14" s="1">
        <v>13</v>
      </c>
      <c r="N14" s="6">
        <v>1</v>
      </c>
    </row>
    <row r="15" spans="2:14" x14ac:dyDescent="0.3">
      <c r="E15" s="9"/>
      <c r="F15" s="8"/>
      <c r="G15" s="10">
        <v>100</v>
      </c>
      <c r="H15" s="11">
        <v>18.546132339235999</v>
      </c>
      <c r="I15" s="2">
        <v>28.61136999068</v>
      </c>
      <c r="J15" s="2">
        <v>27.772600186392999</v>
      </c>
      <c r="K15" s="2">
        <v>13.886300093197001</v>
      </c>
      <c r="L15" s="2">
        <v>9.8788443616030008</v>
      </c>
      <c r="M15" s="2">
        <v>1.2115563839700001</v>
      </c>
      <c r="N15" s="13">
        <v>9.3196644920999994E-2</v>
      </c>
    </row>
    <row r="16" spans="2:14" x14ac:dyDescent="0.3">
      <c r="E16" s="3" t="s">
        <v>26</v>
      </c>
      <c r="F16" s="4"/>
      <c r="G16" s="5">
        <v>3737</v>
      </c>
      <c r="H16" s="7">
        <v>736</v>
      </c>
      <c r="I16" s="1">
        <v>1257</v>
      </c>
      <c r="J16" s="1">
        <v>898</v>
      </c>
      <c r="K16" s="1">
        <v>542</v>
      </c>
      <c r="L16" s="1">
        <v>244</v>
      </c>
      <c r="M16" s="1">
        <v>53</v>
      </c>
      <c r="N16" s="6">
        <v>7</v>
      </c>
    </row>
    <row r="17" spans="5:14" x14ac:dyDescent="0.3">
      <c r="E17" s="9"/>
      <c r="F17" s="8"/>
      <c r="G17" s="10">
        <v>100</v>
      </c>
      <c r="H17" s="11">
        <v>19.694942467219999</v>
      </c>
      <c r="I17" s="2">
        <v>33.636606903934002</v>
      </c>
      <c r="J17" s="2">
        <v>24.029970564624001</v>
      </c>
      <c r="K17" s="2">
        <v>14.503612523415001</v>
      </c>
      <c r="L17" s="2">
        <v>6.5293015788069999</v>
      </c>
      <c r="M17" s="2">
        <v>1.4182499331009999</v>
      </c>
      <c r="N17" s="13">
        <v>0.18731602889999999</v>
      </c>
    </row>
    <row r="18" spans="5:14" x14ac:dyDescent="0.3">
      <c r="E18" s="3" t="s">
        <v>27</v>
      </c>
      <c r="F18" s="4"/>
      <c r="G18" s="5">
        <v>6583</v>
      </c>
      <c r="H18" s="7">
        <v>1238</v>
      </c>
      <c r="I18" s="1">
        <v>2437</v>
      </c>
      <c r="J18" s="1">
        <v>1523</v>
      </c>
      <c r="K18" s="1">
        <v>857</v>
      </c>
      <c r="L18" s="1">
        <v>411</v>
      </c>
      <c r="M18" s="1">
        <v>104</v>
      </c>
      <c r="N18" s="6">
        <v>13</v>
      </c>
    </row>
    <row r="19" spans="5:14" x14ac:dyDescent="0.3">
      <c r="E19" s="9"/>
      <c r="F19" s="8"/>
      <c r="G19" s="10">
        <v>100</v>
      </c>
      <c r="H19" s="11">
        <v>18.806015494455</v>
      </c>
      <c r="I19" s="2">
        <v>37.019595928907997</v>
      </c>
      <c r="J19" s="2">
        <v>23.135348625247001</v>
      </c>
      <c r="K19" s="2">
        <v>13.018380677503</v>
      </c>
      <c r="L19" s="2">
        <v>6.2433540938779997</v>
      </c>
      <c r="M19" s="2">
        <v>1.579826826675</v>
      </c>
      <c r="N19" s="13">
        <v>0.19747835333399999</v>
      </c>
    </row>
    <row r="20" spans="5:14" x14ac:dyDescent="0.3">
      <c r="E20" s="3" t="s">
        <v>28</v>
      </c>
      <c r="F20" s="4"/>
      <c r="G20" s="5">
        <v>8475</v>
      </c>
      <c r="H20" s="7">
        <v>1544</v>
      </c>
      <c r="I20" s="1">
        <v>3231</v>
      </c>
      <c r="J20" s="1">
        <v>2058</v>
      </c>
      <c r="K20" s="1">
        <v>1068</v>
      </c>
      <c r="L20" s="1">
        <v>423</v>
      </c>
      <c r="M20" s="1">
        <v>127</v>
      </c>
      <c r="N20" s="6">
        <v>24</v>
      </c>
    </row>
    <row r="21" spans="5:14" x14ac:dyDescent="0.3">
      <c r="E21" s="9"/>
      <c r="F21" s="8"/>
      <c r="G21" s="10">
        <v>100</v>
      </c>
      <c r="H21" s="11">
        <v>18.218289085546001</v>
      </c>
      <c r="I21" s="2">
        <v>38.123893805309997</v>
      </c>
      <c r="J21" s="2">
        <v>24.283185840708001</v>
      </c>
      <c r="K21" s="2">
        <v>12.601769911504</v>
      </c>
      <c r="L21" s="2">
        <v>4.9911504424780002</v>
      </c>
      <c r="M21" s="2">
        <v>1.4985250737460001</v>
      </c>
      <c r="N21" s="13">
        <v>0.28318584070800001</v>
      </c>
    </row>
    <row r="22" spans="5:14" x14ac:dyDescent="0.3">
      <c r="E22" s="3" t="s">
        <v>29</v>
      </c>
      <c r="F22" s="4"/>
      <c r="G22" s="5">
        <v>4017</v>
      </c>
      <c r="H22" s="7">
        <v>900</v>
      </c>
      <c r="I22" s="1">
        <v>1745</v>
      </c>
      <c r="J22" s="1">
        <v>858</v>
      </c>
      <c r="K22" s="1">
        <v>315</v>
      </c>
      <c r="L22" s="1">
        <v>130</v>
      </c>
      <c r="M22" s="1">
        <v>50</v>
      </c>
      <c r="N22" s="6">
        <v>19</v>
      </c>
    </row>
    <row r="23" spans="5:14" x14ac:dyDescent="0.3">
      <c r="E23" s="9"/>
      <c r="F23" s="8"/>
      <c r="G23" s="10">
        <v>100</v>
      </c>
      <c r="H23" s="11">
        <v>22.404779686333001</v>
      </c>
      <c r="I23" s="2">
        <v>43.440378391834997</v>
      </c>
      <c r="J23" s="2">
        <v>21.359223300970999</v>
      </c>
      <c r="K23" s="2">
        <v>7.8416728902169996</v>
      </c>
      <c r="L23" s="2">
        <v>3.236245954693</v>
      </c>
      <c r="M23" s="2">
        <v>1.244709982574</v>
      </c>
      <c r="N23" s="13">
        <v>0.47298979337800001</v>
      </c>
    </row>
    <row r="24" spans="5:14" x14ac:dyDescent="0.3">
      <c r="E24" s="3" t="s">
        <v>30</v>
      </c>
      <c r="F24" s="4"/>
      <c r="G24" s="5">
        <v>1579</v>
      </c>
      <c r="H24" s="7">
        <v>410</v>
      </c>
      <c r="I24" s="1">
        <v>682</v>
      </c>
      <c r="J24" s="1">
        <v>290</v>
      </c>
      <c r="K24" s="1">
        <v>119</v>
      </c>
      <c r="L24" s="1">
        <v>36</v>
      </c>
      <c r="M24" s="1">
        <v>28</v>
      </c>
      <c r="N24" s="6">
        <v>14</v>
      </c>
    </row>
    <row r="25" spans="5:14" x14ac:dyDescent="0.3">
      <c r="E25" s="9"/>
      <c r="F25" s="8"/>
      <c r="G25" s="10">
        <v>100</v>
      </c>
      <c r="H25" s="11">
        <v>25.965801139962</v>
      </c>
      <c r="I25" s="2">
        <v>43.191893603547001</v>
      </c>
      <c r="J25" s="2">
        <v>18.366054464851</v>
      </c>
      <c r="K25" s="2">
        <v>7.5364154528179998</v>
      </c>
      <c r="L25" s="2">
        <v>2.2799240025329999</v>
      </c>
      <c r="M25" s="2">
        <v>1.773274224193</v>
      </c>
      <c r="N25" s="13">
        <v>0.88663711209600005</v>
      </c>
    </row>
    <row r="26" spans="5:14" x14ac:dyDescent="0.3">
      <c r="E26" s="3" t="s">
        <v>31</v>
      </c>
      <c r="F26" s="4"/>
      <c r="G26" s="5">
        <v>247</v>
      </c>
      <c r="H26" s="7">
        <v>80</v>
      </c>
      <c r="I26" s="1">
        <v>100</v>
      </c>
      <c r="J26" s="1">
        <v>35</v>
      </c>
      <c r="K26" s="1">
        <v>19</v>
      </c>
      <c r="L26" s="1">
        <v>7</v>
      </c>
      <c r="M26" s="1">
        <v>4</v>
      </c>
      <c r="N26" s="6">
        <v>2</v>
      </c>
    </row>
    <row r="27" spans="5:14" x14ac:dyDescent="0.3">
      <c r="E27" s="9"/>
      <c r="F27" s="8"/>
      <c r="G27" s="10">
        <v>100</v>
      </c>
      <c r="H27" s="11">
        <v>32.388663967611002</v>
      </c>
      <c r="I27" s="2">
        <v>40.485829959514</v>
      </c>
      <c r="J27" s="2">
        <v>14.17004048583</v>
      </c>
      <c r="K27" s="2">
        <v>7.6923076923079998</v>
      </c>
      <c r="L27" s="2">
        <v>2.834008097166</v>
      </c>
      <c r="M27" s="2">
        <v>1.619433198381</v>
      </c>
      <c r="N27" s="13">
        <v>0.80971659919000005</v>
      </c>
    </row>
    <row r="28" spans="5:14" x14ac:dyDescent="0.3">
      <c r="E28" s="3" t="s">
        <v>32</v>
      </c>
      <c r="F28" s="4"/>
      <c r="G28" s="5">
        <v>298</v>
      </c>
      <c r="H28" s="7">
        <v>38</v>
      </c>
      <c r="I28" s="1">
        <v>80</v>
      </c>
      <c r="J28" s="1">
        <v>86</v>
      </c>
      <c r="K28" s="1">
        <v>56</v>
      </c>
      <c r="L28" s="1">
        <v>36</v>
      </c>
      <c r="M28" s="1">
        <v>2</v>
      </c>
      <c r="N28" s="6">
        <v>0</v>
      </c>
    </row>
    <row r="29" spans="5:14" x14ac:dyDescent="0.3">
      <c r="E29" s="9"/>
      <c r="F29" s="8"/>
      <c r="G29" s="10">
        <v>100</v>
      </c>
      <c r="H29" s="11">
        <v>12.751677852348999</v>
      </c>
      <c r="I29" s="2">
        <v>26.845637583893001</v>
      </c>
      <c r="J29" s="2">
        <v>28.859060402685</v>
      </c>
      <c r="K29" s="2">
        <v>18.791946308724999</v>
      </c>
      <c r="L29" s="2">
        <v>12.080536912752001</v>
      </c>
      <c r="M29" s="2">
        <v>0.67114093959700005</v>
      </c>
      <c r="N29" s="15">
        <v>0</v>
      </c>
    </row>
    <row r="30" spans="5:14" x14ac:dyDescent="0.3">
      <c r="E30" s="3" t="s">
        <v>33</v>
      </c>
      <c r="F30" s="4"/>
      <c r="G30" s="5">
        <v>2148</v>
      </c>
      <c r="H30" s="7">
        <v>304</v>
      </c>
      <c r="I30" s="1">
        <v>584</v>
      </c>
      <c r="J30" s="1">
        <v>655</v>
      </c>
      <c r="K30" s="1">
        <v>338</v>
      </c>
      <c r="L30" s="1">
        <v>246</v>
      </c>
      <c r="M30" s="1">
        <v>18</v>
      </c>
      <c r="N30" s="6">
        <v>3</v>
      </c>
    </row>
    <row r="31" spans="5:14" x14ac:dyDescent="0.3">
      <c r="E31" s="9"/>
      <c r="F31" s="8"/>
      <c r="G31" s="10">
        <v>100</v>
      </c>
      <c r="H31" s="11">
        <v>14.152700186220001</v>
      </c>
      <c r="I31" s="2">
        <v>27.188081936684998</v>
      </c>
      <c r="J31" s="2">
        <v>30.493482309125</v>
      </c>
      <c r="K31" s="2">
        <v>15.735567970205</v>
      </c>
      <c r="L31" s="2">
        <v>11.45251396648</v>
      </c>
      <c r="M31" s="2">
        <v>0.83798882681599995</v>
      </c>
      <c r="N31" s="13">
        <v>0.13966480446900001</v>
      </c>
    </row>
    <row r="32" spans="5:14" x14ac:dyDescent="0.3">
      <c r="E32" s="3" t="s">
        <v>34</v>
      </c>
      <c r="F32" s="4"/>
      <c r="G32" s="5">
        <v>5324</v>
      </c>
      <c r="H32" s="7">
        <v>799</v>
      </c>
      <c r="I32" s="1">
        <v>1500</v>
      </c>
      <c r="J32" s="1">
        <v>1545</v>
      </c>
      <c r="K32" s="1">
        <v>874</v>
      </c>
      <c r="L32" s="1">
        <v>544</v>
      </c>
      <c r="M32" s="1">
        <v>56</v>
      </c>
      <c r="N32" s="6">
        <v>6</v>
      </c>
    </row>
    <row r="33" spans="5:14" x14ac:dyDescent="0.3">
      <c r="E33" s="9"/>
      <c r="F33" s="8"/>
      <c r="G33" s="10">
        <v>100</v>
      </c>
      <c r="H33" s="11">
        <v>15.007513148009</v>
      </c>
      <c r="I33" s="2">
        <v>28.174305033808999</v>
      </c>
      <c r="J33" s="2">
        <v>29.019534184823002</v>
      </c>
      <c r="K33" s="2">
        <v>16.416228399699001</v>
      </c>
      <c r="L33" s="2">
        <v>10.217881292261</v>
      </c>
      <c r="M33" s="2">
        <v>1.051840721262</v>
      </c>
      <c r="N33" s="13">
        <v>0.112697220135</v>
      </c>
    </row>
    <row r="34" spans="5:14" x14ac:dyDescent="0.3">
      <c r="E34" s="3" t="s">
        <v>35</v>
      </c>
      <c r="F34" s="4"/>
      <c r="G34" s="5">
        <v>9153</v>
      </c>
      <c r="H34" s="7">
        <v>1635</v>
      </c>
      <c r="I34" s="1">
        <v>2924</v>
      </c>
      <c r="J34" s="1">
        <v>2422</v>
      </c>
      <c r="K34" s="1">
        <v>1247</v>
      </c>
      <c r="L34" s="1">
        <v>730</v>
      </c>
      <c r="M34" s="1">
        <v>157</v>
      </c>
      <c r="N34" s="6">
        <v>38</v>
      </c>
    </row>
    <row r="35" spans="5:14" x14ac:dyDescent="0.3">
      <c r="E35" s="9"/>
      <c r="F35" s="8"/>
      <c r="G35" s="10">
        <v>100</v>
      </c>
      <c r="H35" s="11">
        <v>17.862995739102001</v>
      </c>
      <c r="I35" s="2">
        <v>31.945810116901999</v>
      </c>
      <c r="J35" s="2">
        <v>26.461269529115999</v>
      </c>
      <c r="K35" s="2">
        <v>13.623948432208</v>
      </c>
      <c r="L35" s="2">
        <v>7.9755271495680002</v>
      </c>
      <c r="M35" s="2">
        <v>1.71528460614</v>
      </c>
      <c r="N35" s="13">
        <v>0.41516442696400002</v>
      </c>
    </row>
    <row r="36" spans="5:14" x14ac:dyDescent="0.3">
      <c r="E36" s="3" t="s">
        <v>36</v>
      </c>
      <c r="F36" s="4"/>
      <c r="G36" s="5">
        <v>8028</v>
      </c>
      <c r="H36" s="7">
        <v>1383</v>
      </c>
      <c r="I36" s="1">
        <v>2649</v>
      </c>
      <c r="J36" s="1">
        <v>2176</v>
      </c>
      <c r="K36" s="1">
        <v>984</v>
      </c>
      <c r="L36" s="1">
        <v>605</v>
      </c>
      <c r="M36" s="1">
        <v>185</v>
      </c>
      <c r="N36" s="6">
        <v>46</v>
      </c>
    </row>
    <row r="37" spans="5:14" x14ac:dyDescent="0.3">
      <c r="E37" s="9"/>
      <c r="F37" s="8"/>
      <c r="G37" s="10">
        <v>100</v>
      </c>
      <c r="H37" s="11">
        <v>17.227204783259001</v>
      </c>
      <c r="I37" s="2">
        <v>32.997010463377997</v>
      </c>
      <c r="J37" s="2">
        <v>27.105132037867001</v>
      </c>
      <c r="K37" s="2">
        <v>12.257100149477001</v>
      </c>
      <c r="L37" s="2">
        <v>7.5361235675140001</v>
      </c>
      <c r="M37" s="2">
        <v>2.304434479322</v>
      </c>
      <c r="N37" s="13">
        <v>0.57299451918300004</v>
      </c>
    </row>
    <row r="38" spans="5:14" x14ac:dyDescent="0.3">
      <c r="E38" s="3" t="s">
        <v>37</v>
      </c>
      <c r="F38" s="4"/>
      <c r="G38" s="5">
        <v>2918</v>
      </c>
      <c r="H38" s="7">
        <v>611</v>
      </c>
      <c r="I38" s="1">
        <v>1092</v>
      </c>
      <c r="J38" s="1">
        <v>714</v>
      </c>
      <c r="K38" s="1">
        <v>276</v>
      </c>
      <c r="L38" s="1">
        <v>151</v>
      </c>
      <c r="M38" s="1">
        <v>58</v>
      </c>
      <c r="N38" s="6">
        <v>16</v>
      </c>
    </row>
    <row r="39" spans="5:14" x14ac:dyDescent="0.3">
      <c r="E39" s="9"/>
      <c r="F39" s="8"/>
      <c r="G39" s="10">
        <v>100</v>
      </c>
      <c r="H39" s="11">
        <v>20.938999314598998</v>
      </c>
      <c r="I39" s="2">
        <v>37.422892392049</v>
      </c>
      <c r="J39" s="2">
        <v>24.46881425634</v>
      </c>
      <c r="K39" s="2">
        <v>9.4585332419470003</v>
      </c>
      <c r="L39" s="2">
        <v>5.1747772446880003</v>
      </c>
      <c r="M39" s="2">
        <v>1.987662782728</v>
      </c>
      <c r="N39" s="13">
        <v>0.54832076764899995</v>
      </c>
    </row>
    <row r="40" spans="5:14" x14ac:dyDescent="0.3">
      <c r="E40" s="3" t="s">
        <v>38</v>
      </c>
      <c r="F40" s="4"/>
      <c r="G40" s="5">
        <v>906</v>
      </c>
      <c r="H40" s="7">
        <v>215</v>
      </c>
      <c r="I40" s="1">
        <v>354</v>
      </c>
      <c r="J40" s="1">
        <v>212</v>
      </c>
      <c r="K40" s="1">
        <v>75</v>
      </c>
      <c r="L40" s="1">
        <v>31</v>
      </c>
      <c r="M40" s="1">
        <v>13</v>
      </c>
      <c r="N40" s="6">
        <v>6</v>
      </c>
    </row>
    <row r="41" spans="5:14" x14ac:dyDescent="0.3">
      <c r="E41" s="9"/>
      <c r="F41" s="8"/>
      <c r="G41" s="10">
        <v>100</v>
      </c>
      <c r="H41" s="11">
        <v>23.730684326711</v>
      </c>
      <c r="I41" s="2">
        <v>39.072847682118997</v>
      </c>
      <c r="J41" s="2">
        <v>23.399558498895999</v>
      </c>
      <c r="K41" s="2">
        <v>8.2781456953639996</v>
      </c>
      <c r="L41" s="2">
        <v>3.4216335540839999</v>
      </c>
      <c r="M41" s="2">
        <v>1.4348785871959999</v>
      </c>
      <c r="N41" s="13">
        <v>0.66225165562900001</v>
      </c>
    </row>
    <row r="42" spans="5:14" x14ac:dyDescent="0.3">
      <c r="E42" s="3" t="s">
        <v>39</v>
      </c>
      <c r="F42" s="4"/>
      <c r="G42" s="5">
        <v>137</v>
      </c>
      <c r="H42" s="7">
        <v>34</v>
      </c>
      <c r="I42" s="1">
        <v>54</v>
      </c>
      <c r="J42" s="1">
        <v>31</v>
      </c>
      <c r="K42" s="1">
        <v>12</v>
      </c>
      <c r="L42" s="1">
        <v>4</v>
      </c>
      <c r="M42" s="1">
        <v>1</v>
      </c>
      <c r="N42" s="6">
        <v>1</v>
      </c>
    </row>
    <row r="43" spans="5:14" x14ac:dyDescent="0.3">
      <c r="E43" s="9"/>
      <c r="F43" s="8"/>
      <c r="G43" s="10">
        <v>100</v>
      </c>
      <c r="H43" s="11">
        <v>24.817518248174999</v>
      </c>
      <c r="I43" s="2">
        <v>39.416058394160999</v>
      </c>
      <c r="J43" s="2">
        <v>22.627737226276999</v>
      </c>
      <c r="K43" s="2">
        <v>8.7591240875909993</v>
      </c>
      <c r="L43" s="2">
        <v>2.9197080291969999</v>
      </c>
      <c r="M43" s="2">
        <v>0.72992700729899995</v>
      </c>
      <c r="N43" s="13">
        <v>0.72992700729899995</v>
      </c>
    </row>
    <row r="44" spans="5:14" x14ac:dyDescent="0.3">
      <c r="E44" s="3" t="s">
        <v>40</v>
      </c>
      <c r="F44" s="4"/>
      <c r="G44" s="5">
        <v>12</v>
      </c>
      <c r="H44" s="7">
        <v>2</v>
      </c>
      <c r="I44" s="1">
        <v>2</v>
      </c>
      <c r="J44" s="1">
        <v>3</v>
      </c>
      <c r="K44" s="1">
        <v>3</v>
      </c>
      <c r="L44" s="1">
        <v>2</v>
      </c>
      <c r="M44" s="1">
        <v>0</v>
      </c>
      <c r="N44" s="6">
        <v>0</v>
      </c>
    </row>
    <row r="45" spans="5:14" x14ac:dyDescent="0.3">
      <c r="E45" s="9"/>
      <c r="F45" s="8"/>
      <c r="G45" s="10">
        <v>100</v>
      </c>
      <c r="H45" s="11">
        <v>16.666666666666998</v>
      </c>
      <c r="I45" s="2">
        <v>16.666666666666998</v>
      </c>
      <c r="J45" s="2">
        <v>25</v>
      </c>
      <c r="K45" s="2">
        <v>25</v>
      </c>
      <c r="L45" s="2">
        <v>16.666666666666998</v>
      </c>
      <c r="M45" s="12">
        <v>0</v>
      </c>
      <c r="N45" s="15">
        <v>0</v>
      </c>
    </row>
    <row r="46" spans="5:14" x14ac:dyDescent="0.3">
      <c r="E46" s="3" t="s">
        <v>41</v>
      </c>
      <c r="F46" s="4"/>
      <c r="G46" s="5">
        <v>56</v>
      </c>
      <c r="H46" s="7">
        <v>6</v>
      </c>
      <c r="I46" s="1">
        <v>13</v>
      </c>
      <c r="J46" s="1">
        <v>20</v>
      </c>
      <c r="K46" s="1">
        <v>7</v>
      </c>
      <c r="L46" s="1">
        <v>7</v>
      </c>
      <c r="M46" s="1">
        <v>2</v>
      </c>
      <c r="N46" s="6">
        <v>1</v>
      </c>
    </row>
    <row r="47" spans="5:14" x14ac:dyDescent="0.3">
      <c r="E47" s="9"/>
      <c r="F47" s="8"/>
      <c r="G47" s="10">
        <v>100</v>
      </c>
      <c r="H47" s="11">
        <v>10.714285714286</v>
      </c>
      <c r="I47" s="2">
        <v>23.214285714286</v>
      </c>
      <c r="J47" s="2">
        <v>35.714285714286</v>
      </c>
      <c r="K47" s="2">
        <v>12.5</v>
      </c>
      <c r="L47" s="2">
        <v>12.5</v>
      </c>
      <c r="M47" s="2">
        <v>3.5714285714290002</v>
      </c>
      <c r="N47" s="13">
        <v>1.785714285714</v>
      </c>
    </row>
    <row r="48" spans="5:14" x14ac:dyDescent="0.3">
      <c r="E48" s="3" t="s">
        <v>42</v>
      </c>
      <c r="F48" s="4"/>
      <c r="G48" s="5">
        <v>88</v>
      </c>
      <c r="H48" s="7">
        <v>9</v>
      </c>
      <c r="I48" s="1">
        <v>18</v>
      </c>
      <c r="J48" s="1">
        <v>17</v>
      </c>
      <c r="K48" s="1">
        <v>14</v>
      </c>
      <c r="L48" s="1">
        <v>26</v>
      </c>
      <c r="M48" s="1">
        <v>1</v>
      </c>
      <c r="N48" s="6">
        <v>3</v>
      </c>
    </row>
    <row r="49" spans="2:14" x14ac:dyDescent="0.3">
      <c r="E49" s="9"/>
      <c r="F49" s="8"/>
      <c r="G49" s="10">
        <v>100</v>
      </c>
      <c r="H49" s="11">
        <v>10.227272727273</v>
      </c>
      <c r="I49" s="2">
        <v>20.454545454544999</v>
      </c>
      <c r="J49" s="2">
        <v>19.318181818182001</v>
      </c>
      <c r="K49" s="2">
        <v>15.909090909091001</v>
      </c>
      <c r="L49" s="2">
        <v>29.545454545455001</v>
      </c>
      <c r="M49" s="2">
        <v>1.136363636364</v>
      </c>
      <c r="N49" s="13">
        <v>3.4090909090910002</v>
      </c>
    </row>
    <row r="50" spans="2:14" x14ac:dyDescent="0.3">
      <c r="E50" s="3" t="s">
        <v>43</v>
      </c>
      <c r="F50" s="4"/>
      <c r="G50" s="5">
        <v>138</v>
      </c>
      <c r="H50" s="7">
        <v>14</v>
      </c>
      <c r="I50" s="1">
        <v>34</v>
      </c>
      <c r="J50" s="1">
        <v>34</v>
      </c>
      <c r="K50" s="1">
        <v>17</v>
      </c>
      <c r="L50" s="1">
        <v>24</v>
      </c>
      <c r="M50" s="1">
        <v>8</v>
      </c>
      <c r="N50" s="6">
        <v>7</v>
      </c>
    </row>
    <row r="51" spans="2:14" x14ac:dyDescent="0.3">
      <c r="E51" s="9"/>
      <c r="F51" s="8"/>
      <c r="G51" s="10">
        <v>100</v>
      </c>
      <c r="H51" s="11">
        <v>10.144927536232</v>
      </c>
      <c r="I51" s="2">
        <v>24.637681159420001</v>
      </c>
      <c r="J51" s="2">
        <v>24.637681159420001</v>
      </c>
      <c r="K51" s="2">
        <v>12.318840579710001</v>
      </c>
      <c r="L51" s="2">
        <v>17.391304347826001</v>
      </c>
      <c r="M51" s="2">
        <v>5.7971014492749999</v>
      </c>
      <c r="N51" s="13">
        <v>5.0724637681160001</v>
      </c>
    </row>
    <row r="52" spans="2:14" x14ac:dyDescent="0.3">
      <c r="E52" s="3" t="s">
        <v>44</v>
      </c>
      <c r="F52" s="4"/>
      <c r="G52" s="5">
        <v>95</v>
      </c>
      <c r="H52" s="7">
        <v>9</v>
      </c>
      <c r="I52" s="1">
        <v>30</v>
      </c>
      <c r="J52" s="1">
        <v>20</v>
      </c>
      <c r="K52" s="1">
        <v>11</v>
      </c>
      <c r="L52" s="1">
        <v>10</v>
      </c>
      <c r="M52" s="1">
        <v>10</v>
      </c>
      <c r="N52" s="6">
        <v>5</v>
      </c>
    </row>
    <row r="53" spans="2:14" x14ac:dyDescent="0.3">
      <c r="E53" s="9"/>
      <c r="F53" s="8"/>
      <c r="G53" s="10">
        <v>100</v>
      </c>
      <c r="H53" s="11">
        <v>9.4736842105260006</v>
      </c>
      <c r="I53" s="2">
        <v>31.578947368421002</v>
      </c>
      <c r="J53" s="2">
        <v>21.052631578947</v>
      </c>
      <c r="K53" s="2">
        <v>11.578947368421</v>
      </c>
      <c r="L53" s="2">
        <v>10.526315789473999</v>
      </c>
      <c r="M53" s="2">
        <v>10.526315789473999</v>
      </c>
      <c r="N53" s="13">
        <v>5.2631578947369997</v>
      </c>
    </row>
    <row r="54" spans="2:14" x14ac:dyDescent="0.3">
      <c r="E54" s="3" t="s">
        <v>45</v>
      </c>
      <c r="F54" s="4"/>
      <c r="G54" s="5">
        <v>23</v>
      </c>
      <c r="H54" s="7">
        <v>4</v>
      </c>
      <c r="I54" s="1">
        <v>3</v>
      </c>
      <c r="J54" s="1">
        <v>9</v>
      </c>
      <c r="K54" s="1">
        <v>2</v>
      </c>
      <c r="L54" s="1">
        <v>0</v>
      </c>
      <c r="M54" s="1">
        <v>0</v>
      </c>
      <c r="N54" s="6">
        <v>5</v>
      </c>
    </row>
    <row r="55" spans="2:14" x14ac:dyDescent="0.3">
      <c r="E55" s="9"/>
      <c r="F55" s="8"/>
      <c r="G55" s="10">
        <v>100</v>
      </c>
      <c r="H55" s="11">
        <v>17.391304347826001</v>
      </c>
      <c r="I55" s="2">
        <v>13.04347826087</v>
      </c>
      <c r="J55" s="2">
        <v>39.130434782609001</v>
      </c>
      <c r="K55" s="2">
        <v>8.6956521739130004</v>
      </c>
      <c r="L55" s="12">
        <v>0</v>
      </c>
      <c r="M55" s="12">
        <v>0</v>
      </c>
      <c r="N55" s="13">
        <v>21.739130434783</v>
      </c>
    </row>
    <row r="56" spans="2:14" x14ac:dyDescent="0.3">
      <c r="E56" s="3" t="s">
        <v>46</v>
      </c>
      <c r="F56" s="4"/>
      <c r="G56" s="5">
        <v>6</v>
      </c>
      <c r="H56" s="7">
        <v>1</v>
      </c>
      <c r="I56" s="1">
        <v>4</v>
      </c>
      <c r="J56" s="1">
        <v>0</v>
      </c>
      <c r="K56" s="1">
        <v>0</v>
      </c>
      <c r="L56" s="1">
        <v>0</v>
      </c>
      <c r="M56" s="1">
        <v>1</v>
      </c>
      <c r="N56" s="6">
        <v>0</v>
      </c>
    </row>
    <row r="57" spans="2:14" x14ac:dyDescent="0.3">
      <c r="E57" s="9"/>
      <c r="F57" s="8"/>
      <c r="G57" s="10">
        <v>100</v>
      </c>
      <c r="H57" s="11">
        <v>16.666666666666998</v>
      </c>
      <c r="I57" s="2">
        <v>66.666666666666998</v>
      </c>
      <c r="J57" s="12">
        <v>0</v>
      </c>
      <c r="K57" s="12">
        <v>0</v>
      </c>
      <c r="L57" s="12">
        <v>0</v>
      </c>
      <c r="M57" s="2">
        <v>16.666666666666998</v>
      </c>
      <c r="N57" s="15">
        <v>0</v>
      </c>
    </row>
    <row r="58" spans="2:14" x14ac:dyDescent="0.3">
      <c r="E58" s="3" t="s">
        <v>47</v>
      </c>
      <c r="F58" s="4"/>
      <c r="G58" s="5">
        <v>1</v>
      </c>
      <c r="H58" s="7">
        <v>0</v>
      </c>
      <c r="I58" s="1">
        <v>0</v>
      </c>
      <c r="J58" s="1">
        <v>0</v>
      </c>
      <c r="K58" s="1">
        <v>0</v>
      </c>
      <c r="L58" s="1">
        <v>1</v>
      </c>
      <c r="M58" s="1">
        <v>0</v>
      </c>
      <c r="N58" s="6">
        <v>0</v>
      </c>
    </row>
    <row r="59" spans="2:14" x14ac:dyDescent="0.3">
      <c r="E59" s="53"/>
      <c r="F59" s="57"/>
      <c r="G59" s="64">
        <v>100</v>
      </c>
      <c r="H59" s="68">
        <v>0</v>
      </c>
      <c r="I59" s="43">
        <v>0</v>
      </c>
      <c r="J59" s="43">
        <v>0</v>
      </c>
      <c r="K59" s="43">
        <v>0</v>
      </c>
      <c r="L59" s="44">
        <v>100</v>
      </c>
      <c r="M59" s="43">
        <v>0</v>
      </c>
      <c r="N59" s="66">
        <v>0</v>
      </c>
    </row>
    <row r="61" spans="2:14" x14ac:dyDescent="0.3">
      <c r="B61" s="35" t="str">
        <f xml:space="preserve"> HYPERLINK("#'目次'!B8", "[2]")</f>
        <v>[2]</v>
      </c>
      <c r="C61" s="25" t="s">
        <v>54</v>
      </c>
    </row>
    <row r="64" spans="2:14" x14ac:dyDescent="0.3">
      <c r="C64" s="25" t="s">
        <v>15</v>
      </c>
    </row>
    <row r="65" spans="5:12" ht="37.5" x14ac:dyDescent="0.3">
      <c r="E65" s="95"/>
      <c r="F65" s="96"/>
      <c r="G65" s="37" t="s">
        <v>16</v>
      </c>
      <c r="H65" s="41" t="s">
        <v>55</v>
      </c>
      <c r="I65" s="18" t="s">
        <v>56</v>
      </c>
      <c r="J65" s="18" t="s">
        <v>57</v>
      </c>
      <c r="K65" s="18" t="s">
        <v>58</v>
      </c>
      <c r="L65" s="34" t="s">
        <v>59</v>
      </c>
    </row>
    <row r="66" spans="5:12" x14ac:dyDescent="0.3">
      <c r="E66" s="97"/>
      <c r="F66" s="98"/>
      <c r="G66" s="40"/>
      <c r="H66" s="36"/>
      <c r="I66" s="19"/>
      <c r="J66" s="19"/>
      <c r="K66" s="19"/>
      <c r="L66" s="39"/>
    </row>
    <row r="67" spans="5:12" x14ac:dyDescent="0.3">
      <c r="E67" s="63" t="s">
        <v>16</v>
      </c>
      <c r="F67" s="58"/>
      <c r="G67" s="38">
        <v>55336</v>
      </c>
      <c r="H67" s="20">
        <v>4906</v>
      </c>
      <c r="I67" s="20">
        <v>24562</v>
      </c>
      <c r="J67" s="20">
        <v>17342</v>
      </c>
      <c r="K67" s="20">
        <v>6139</v>
      </c>
      <c r="L67" s="51">
        <v>2387</v>
      </c>
    </row>
    <row r="68" spans="5:12" x14ac:dyDescent="0.3">
      <c r="E68" s="53"/>
      <c r="F68" s="59"/>
      <c r="G68" s="10">
        <v>100</v>
      </c>
      <c r="H68" s="2">
        <v>8.8658377909499997</v>
      </c>
      <c r="I68" s="2">
        <v>44.387017493133001</v>
      </c>
      <c r="J68" s="2">
        <v>31.339453520311999</v>
      </c>
      <c r="K68" s="2">
        <v>11.094043660545999</v>
      </c>
      <c r="L68" s="13">
        <v>4.3136475350590002</v>
      </c>
    </row>
    <row r="69" spans="5:12" x14ac:dyDescent="0.3">
      <c r="E69" s="3" t="s">
        <v>24</v>
      </c>
      <c r="F69" s="4"/>
      <c r="G69" s="29">
        <v>144</v>
      </c>
      <c r="H69" s="32">
        <v>10</v>
      </c>
      <c r="I69" s="17">
        <v>71</v>
      </c>
      <c r="J69" s="17">
        <v>42</v>
      </c>
      <c r="K69" s="17">
        <v>15</v>
      </c>
      <c r="L69" s="33">
        <v>6</v>
      </c>
    </row>
    <row r="70" spans="5:12" x14ac:dyDescent="0.3">
      <c r="E70" s="9"/>
      <c r="F70" s="8"/>
      <c r="G70" s="10">
        <v>100</v>
      </c>
      <c r="H70" s="11">
        <v>6.9444444444439997</v>
      </c>
      <c r="I70" s="2">
        <v>49.305555555555998</v>
      </c>
      <c r="J70" s="2">
        <v>29.166666666666998</v>
      </c>
      <c r="K70" s="2">
        <v>10.416666666667</v>
      </c>
      <c r="L70" s="13">
        <v>4.166666666667</v>
      </c>
    </row>
    <row r="71" spans="5:12" x14ac:dyDescent="0.3">
      <c r="E71" s="3" t="s">
        <v>25</v>
      </c>
      <c r="F71" s="4"/>
      <c r="G71" s="5">
        <v>1073</v>
      </c>
      <c r="H71" s="7">
        <v>104</v>
      </c>
      <c r="I71" s="1">
        <v>511</v>
      </c>
      <c r="J71" s="1">
        <v>309</v>
      </c>
      <c r="K71" s="1">
        <v>114</v>
      </c>
      <c r="L71" s="6">
        <v>35</v>
      </c>
    </row>
    <row r="72" spans="5:12" x14ac:dyDescent="0.3">
      <c r="E72" s="9"/>
      <c r="F72" s="8"/>
      <c r="G72" s="10">
        <v>100</v>
      </c>
      <c r="H72" s="11">
        <v>9.6924510717610008</v>
      </c>
      <c r="I72" s="2">
        <v>47.623485554520002</v>
      </c>
      <c r="J72" s="2">
        <v>28.797763280521998</v>
      </c>
      <c r="K72" s="2">
        <v>10.624417520969001</v>
      </c>
      <c r="L72" s="13">
        <v>3.261882572227</v>
      </c>
    </row>
    <row r="73" spans="5:12" x14ac:dyDescent="0.3">
      <c r="E73" s="3" t="s">
        <v>26</v>
      </c>
      <c r="F73" s="4"/>
      <c r="G73" s="5">
        <v>3737</v>
      </c>
      <c r="H73" s="7">
        <v>324</v>
      </c>
      <c r="I73" s="1">
        <v>1767</v>
      </c>
      <c r="J73" s="1">
        <v>1125</v>
      </c>
      <c r="K73" s="1">
        <v>398</v>
      </c>
      <c r="L73" s="6">
        <v>123</v>
      </c>
    </row>
    <row r="74" spans="5:12" x14ac:dyDescent="0.3">
      <c r="E74" s="9"/>
      <c r="F74" s="8"/>
      <c r="G74" s="10">
        <v>100</v>
      </c>
      <c r="H74" s="11">
        <v>8.6700561948089998</v>
      </c>
      <c r="I74" s="2">
        <v>47.283917580946998</v>
      </c>
      <c r="J74" s="2">
        <v>30.104361787529999</v>
      </c>
      <c r="K74" s="2">
        <v>10.650254214611</v>
      </c>
      <c r="L74" s="13">
        <v>3.2914102221029999</v>
      </c>
    </row>
    <row r="75" spans="5:12" x14ac:dyDescent="0.3">
      <c r="E75" s="3" t="s">
        <v>27</v>
      </c>
      <c r="F75" s="4"/>
      <c r="G75" s="5">
        <v>6583</v>
      </c>
      <c r="H75" s="7">
        <v>532</v>
      </c>
      <c r="I75" s="1">
        <v>3024</v>
      </c>
      <c r="J75" s="1">
        <v>2083</v>
      </c>
      <c r="K75" s="1">
        <v>689</v>
      </c>
      <c r="L75" s="6">
        <v>255</v>
      </c>
    </row>
    <row r="76" spans="5:12" x14ac:dyDescent="0.3">
      <c r="E76" s="9"/>
      <c r="F76" s="8"/>
      <c r="G76" s="10">
        <v>100</v>
      </c>
      <c r="H76" s="11">
        <v>8.0814218441439998</v>
      </c>
      <c r="I76" s="2">
        <v>45.936503114082001</v>
      </c>
      <c r="J76" s="2">
        <v>31.642108461187998</v>
      </c>
      <c r="K76" s="2">
        <v>10.46635272672</v>
      </c>
      <c r="L76" s="13">
        <v>3.8736138538659999</v>
      </c>
    </row>
    <row r="77" spans="5:12" x14ac:dyDescent="0.3">
      <c r="E77" s="3" t="s">
        <v>28</v>
      </c>
      <c r="F77" s="4"/>
      <c r="G77" s="5">
        <v>8475</v>
      </c>
      <c r="H77" s="7">
        <v>538</v>
      </c>
      <c r="I77" s="1">
        <v>3692</v>
      </c>
      <c r="J77" s="1">
        <v>2915</v>
      </c>
      <c r="K77" s="1">
        <v>998</v>
      </c>
      <c r="L77" s="6">
        <v>332</v>
      </c>
    </row>
    <row r="78" spans="5:12" x14ac:dyDescent="0.3">
      <c r="E78" s="9"/>
      <c r="F78" s="8"/>
      <c r="G78" s="10">
        <v>100</v>
      </c>
      <c r="H78" s="11">
        <v>6.3480825958700002</v>
      </c>
      <c r="I78" s="2">
        <v>43.563421828909</v>
      </c>
      <c r="J78" s="2">
        <v>34.395280235987997</v>
      </c>
      <c r="K78" s="2">
        <v>11.77581120944</v>
      </c>
      <c r="L78" s="13">
        <v>3.9174041297939999</v>
      </c>
    </row>
    <row r="79" spans="5:12" x14ac:dyDescent="0.3">
      <c r="E79" s="3" t="s">
        <v>29</v>
      </c>
      <c r="F79" s="4"/>
      <c r="G79" s="5">
        <v>4017</v>
      </c>
      <c r="H79" s="7">
        <v>175</v>
      </c>
      <c r="I79" s="1">
        <v>1525</v>
      </c>
      <c r="J79" s="1">
        <v>1607</v>
      </c>
      <c r="K79" s="1">
        <v>568</v>
      </c>
      <c r="L79" s="6">
        <v>142</v>
      </c>
    </row>
    <row r="80" spans="5:12" x14ac:dyDescent="0.3">
      <c r="E80" s="9"/>
      <c r="F80" s="8"/>
      <c r="G80" s="10">
        <v>100</v>
      </c>
      <c r="H80" s="11">
        <v>4.3564849390090004</v>
      </c>
      <c r="I80" s="2">
        <v>37.963654468508999</v>
      </c>
      <c r="J80" s="2">
        <v>40.004978839929997</v>
      </c>
      <c r="K80" s="2">
        <v>14.139905402041</v>
      </c>
      <c r="L80" s="13">
        <v>3.53497635051</v>
      </c>
    </row>
    <row r="81" spans="5:12" x14ac:dyDescent="0.3">
      <c r="E81" s="3" t="s">
        <v>30</v>
      </c>
      <c r="F81" s="4"/>
      <c r="G81" s="5">
        <v>1579</v>
      </c>
      <c r="H81" s="7">
        <v>60</v>
      </c>
      <c r="I81" s="1">
        <v>507</v>
      </c>
      <c r="J81" s="1">
        <v>668</v>
      </c>
      <c r="K81" s="1">
        <v>271</v>
      </c>
      <c r="L81" s="6">
        <v>73</v>
      </c>
    </row>
    <row r="82" spans="5:12" x14ac:dyDescent="0.3">
      <c r="E82" s="9"/>
      <c r="F82" s="8"/>
      <c r="G82" s="10">
        <v>100</v>
      </c>
      <c r="H82" s="11">
        <v>3.7998733375549998</v>
      </c>
      <c r="I82" s="2">
        <v>32.108929702342998</v>
      </c>
      <c r="J82" s="2">
        <v>42.305256491450002</v>
      </c>
      <c r="K82" s="2">
        <v>17.162761241291999</v>
      </c>
      <c r="L82" s="13">
        <v>4.6231792273590004</v>
      </c>
    </row>
    <row r="83" spans="5:12" x14ac:dyDescent="0.3">
      <c r="E83" s="3" t="s">
        <v>31</v>
      </c>
      <c r="F83" s="4"/>
      <c r="G83" s="5">
        <v>247</v>
      </c>
      <c r="H83" s="7">
        <v>8</v>
      </c>
      <c r="I83" s="1">
        <v>73</v>
      </c>
      <c r="J83" s="1">
        <v>103</v>
      </c>
      <c r="K83" s="1">
        <v>53</v>
      </c>
      <c r="L83" s="6">
        <v>10</v>
      </c>
    </row>
    <row r="84" spans="5:12" x14ac:dyDescent="0.3">
      <c r="E84" s="9"/>
      <c r="F84" s="8"/>
      <c r="G84" s="10">
        <v>100</v>
      </c>
      <c r="H84" s="11">
        <v>3.2388663967609999</v>
      </c>
      <c r="I84" s="2">
        <v>29.554655870445</v>
      </c>
      <c r="J84" s="2">
        <v>41.700404858299997</v>
      </c>
      <c r="K84" s="2">
        <v>21.457489878543001</v>
      </c>
      <c r="L84" s="13">
        <v>4.0485829959509996</v>
      </c>
    </row>
    <row r="85" spans="5:12" x14ac:dyDescent="0.3">
      <c r="E85" s="3" t="s">
        <v>32</v>
      </c>
      <c r="F85" s="4"/>
      <c r="G85" s="5">
        <v>298</v>
      </c>
      <c r="H85" s="7">
        <v>25</v>
      </c>
      <c r="I85" s="1">
        <v>159</v>
      </c>
      <c r="J85" s="1">
        <v>84</v>
      </c>
      <c r="K85" s="1">
        <v>24</v>
      </c>
      <c r="L85" s="6">
        <v>6</v>
      </c>
    </row>
    <row r="86" spans="5:12" x14ac:dyDescent="0.3">
      <c r="E86" s="9"/>
      <c r="F86" s="8"/>
      <c r="G86" s="10">
        <v>100</v>
      </c>
      <c r="H86" s="11">
        <v>8.3892617449659994</v>
      </c>
      <c r="I86" s="2">
        <v>53.355704697987001</v>
      </c>
      <c r="J86" s="2">
        <v>28.187919463086999</v>
      </c>
      <c r="K86" s="2">
        <v>8.0536912751679992</v>
      </c>
      <c r="L86" s="13">
        <v>2.0134228187919998</v>
      </c>
    </row>
    <row r="87" spans="5:12" x14ac:dyDescent="0.3">
      <c r="E87" s="3" t="s">
        <v>33</v>
      </c>
      <c r="F87" s="4"/>
      <c r="G87" s="5">
        <v>2148</v>
      </c>
      <c r="H87" s="7">
        <v>256</v>
      </c>
      <c r="I87" s="1">
        <v>1063</v>
      </c>
      <c r="J87" s="1">
        <v>597</v>
      </c>
      <c r="K87" s="1">
        <v>165</v>
      </c>
      <c r="L87" s="6">
        <v>67</v>
      </c>
    </row>
    <row r="88" spans="5:12" x14ac:dyDescent="0.3">
      <c r="E88" s="9"/>
      <c r="F88" s="8"/>
      <c r="G88" s="10">
        <v>100</v>
      </c>
      <c r="H88" s="11">
        <v>11.918063314711</v>
      </c>
      <c r="I88" s="2">
        <v>49.487895716945999</v>
      </c>
      <c r="J88" s="2">
        <v>27.793296089384999</v>
      </c>
      <c r="K88" s="2">
        <v>7.6815642458099997</v>
      </c>
      <c r="L88" s="13">
        <v>3.1191806331469998</v>
      </c>
    </row>
    <row r="89" spans="5:12" x14ac:dyDescent="0.3">
      <c r="E89" s="3" t="s">
        <v>34</v>
      </c>
      <c r="F89" s="4"/>
      <c r="G89" s="5">
        <v>5324</v>
      </c>
      <c r="H89" s="7">
        <v>723</v>
      </c>
      <c r="I89" s="1">
        <v>2649</v>
      </c>
      <c r="J89" s="1">
        <v>1323</v>
      </c>
      <c r="K89" s="1">
        <v>461</v>
      </c>
      <c r="L89" s="6">
        <v>168</v>
      </c>
    </row>
    <row r="90" spans="5:12" x14ac:dyDescent="0.3">
      <c r="E90" s="9"/>
      <c r="F90" s="8"/>
      <c r="G90" s="10">
        <v>100</v>
      </c>
      <c r="H90" s="11">
        <v>13.580015026296</v>
      </c>
      <c r="I90" s="2">
        <v>49.755822689707003</v>
      </c>
      <c r="J90" s="2">
        <v>24.849737039819999</v>
      </c>
      <c r="K90" s="2">
        <v>8.6589030803909992</v>
      </c>
      <c r="L90" s="13">
        <v>3.1555221637869999</v>
      </c>
    </row>
    <row r="91" spans="5:12" x14ac:dyDescent="0.3">
      <c r="E91" s="3" t="s">
        <v>35</v>
      </c>
      <c r="F91" s="4"/>
      <c r="G91" s="5">
        <v>9153</v>
      </c>
      <c r="H91" s="7">
        <v>1012</v>
      </c>
      <c r="I91" s="1">
        <v>4325</v>
      </c>
      <c r="J91" s="1">
        <v>2491</v>
      </c>
      <c r="K91" s="1">
        <v>923</v>
      </c>
      <c r="L91" s="6">
        <v>402</v>
      </c>
    </row>
    <row r="92" spans="5:12" x14ac:dyDescent="0.3">
      <c r="E92" s="9"/>
      <c r="F92" s="8"/>
      <c r="G92" s="10">
        <v>100</v>
      </c>
      <c r="H92" s="11">
        <v>11.056484212826</v>
      </c>
      <c r="I92" s="2">
        <v>47.252267016278999</v>
      </c>
      <c r="J92" s="2">
        <v>27.215120725445001</v>
      </c>
      <c r="K92" s="2">
        <v>10.084125423358</v>
      </c>
      <c r="L92" s="13">
        <v>4.3920026220909998</v>
      </c>
    </row>
    <row r="93" spans="5:12" x14ac:dyDescent="0.3">
      <c r="E93" s="3" t="s">
        <v>36</v>
      </c>
      <c r="F93" s="4"/>
      <c r="G93" s="5">
        <v>8028</v>
      </c>
      <c r="H93" s="7">
        <v>802</v>
      </c>
      <c r="I93" s="1">
        <v>3542</v>
      </c>
      <c r="J93" s="1">
        <v>2432</v>
      </c>
      <c r="K93" s="1">
        <v>814</v>
      </c>
      <c r="L93" s="6">
        <v>438</v>
      </c>
    </row>
    <row r="94" spans="5:12" x14ac:dyDescent="0.3">
      <c r="E94" s="9"/>
      <c r="F94" s="8"/>
      <c r="G94" s="10">
        <v>100</v>
      </c>
      <c r="H94" s="11">
        <v>9.9900348779270001</v>
      </c>
      <c r="I94" s="2">
        <v>44.120577977080004</v>
      </c>
      <c r="J94" s="2">
        <v>30.293971101145999</v>
      </c>
      <c r="K94" s="2">
        <v>10.139511709018</v>
      </c>
      <c r="L94" s="13">
        <v>5.4559043348280003</v>
      </c>
    </row>
    <row r="95" spans="5:12" x14ac:dyDescent="0.3">
      <c r="E95" s="3" t="s">
        <v>37</v>
      </c>
      <c r="F95" s="4"/>
      <c r="G95" s="5">
        <v>2918</v>
      </c>
      <c r="H95" s="7">
        <v>199</v>
      </c>
      <c r="I95" s="1">
        <v>1128</v>
      </c>
      <c r="J95" s="1">
        <v>996</v>
      </c>
      <c r="K95" s="1">
        <v>439</v>
      </c>
      <c r="L95" s="6">
        <v>156</v>
      </c>
    </row>
    <row r="96" spans="5:12" x14ac:dyDescent="0.3">
      <c r="E96" s="9"/>
      <c r="F96" s="8"/>
      <c r="G96" s="10">
        <v>100</v>
      </c>
      <c r="H96" s="11">
        <v>6.8197395476349998</v>
      </c>
      <c r="I96" s="2">
        <v>38.656614119259999</v>
      </c>
      <c r="J96" s="2">
        <v>34.132967786155</v>
      </c>
      <c r="K96" s="2">
        <v>15.044551062370999</v>
      </c>
      <c r="L96" s="13">
        <v>5.346127484578</v>
      </c>
    </row>
    <row r="97" spans="5:12" x14ac:dyDescent="0.3">
      <c r="E97" s="3" t="s">
        <v>38</v>
      </c>
      <c r="F97" s="4"/>
      <c r="G97" s="5">
        <v>906</v>
      </c>
      <c r="H97" s="7">
        <v>37</v>
      </c>
      <c r="I97" s="1">
        <v>286</v>
      </c>
      <c r="J97" s="1">
        <v>388</v>
      </c>
      <c r="K97" s="1">
        <v>153</v>
      </c>
      <c r="L97" s="6">
        <v>42</v>
      </c>
    </row>
    <row r="98" spans="5:12" x14ac:dyDescent="0.3">
      <c r="E98" s="9"/>
      <c r="F98" s="8"/>
      <c r="G98" s="10">
        <v>100</v>
      </c>
      <c r="H98" s="11">
        <v>4.0838852097130003</v>
      </c>
      <c r="I98" s="2">
        <v>31.567328918322001</v>
      </c>
      <c r="J98" s="2">
        <v>42.825607064018001</v>
      </c>
      <c r="K98" s="2">
        <v>16.887417218543</v>
      </c>
      <c r="L98" s="13">
        <v>4.6357615894039998</v>
      </c>
    </row>
    <row r="99" spans="5:12" x14ac:dyDescent="0.3">
      <c r="E99" s="3" t="s">
        <v>39</v>
      </c>
      <c r="F99" s="4"/>
      <c r="G99" s="5">
        <v>137</v>
      </c>
      <c r="H99" s="7">
        <v>4</v>
      </c>
      <c r="I99" s="1">
        <v>39</v>
      </c>
      <c r="J99" s="1">
        <v>58</v>
      </c>
      <c r="K99" s="1">
        <v>29</v>
      </c>
      <c r="L99" s="6">
        <v>7</v>
      </c>
    </row>
    <row r="100" spans="5:12" x14ac:dyDescent="0.3">
      <c r="E100" s="9"/>
      <c r="F100" s="8"/>
      <c r="G100" s="10">
        <v>100</v>
      </c>
      <c r="H100" s="11">
        <v>2.9197080291969999</v>
      </c>
      <c r="I100" s="2">
        <v>28.467153284672001</v>
      </c>
      <c r="J100" s="2">
        <v>42.335766423358002</v>
      </c>
      <c r="K100" s="2">
        <v>21.167883211679001</v>
      </c>
      <c r="L100" s="13">
        <v>5.1094890510950002</v>
      </c>
    </row>
    <row r="101" spans="5:12" x14ac:dyDescent="0.3">
      <c r="E101" s="3" t="s">
        <v>40</v>
      </c>
      <c r="F101" s="4"/>
      <c r="G101" s="5">
        <v>12</v>
      </c>
      <c r="H101" s="7">
        <v>3</v>
      </c>
      <c r="I101" s="1">
        <v>5</v>
      </c>
      <c r="J101" s="1">
        <v>2</v>
      </c>
      <c r="K101" s="1">
        <v>1</v>
      </c>
      <c r="L101" s="6">
        <v>1</v>
      </c>
    </row>
    <row r="102" spans="5:12" x14ac:dyDescent="0.3">
      <c r="E102" s="9"/>
      <c r="F102" s="8"/>
      <c r="G102" s="10">
        <v>100</v>
      </c>
      <c r="H102" s="11">
        <v>25</v>
      </c>
      <c r="I102" s="2">
        <v>41.666666666666998</v>
      </c>
      <c r="J102" s="2">
        <v>16.666666666666998</v>
      </c>
      <c r="K102" s="2">
        <v>8.333333333333</v>
      </c>
      <c r="L102" s="13">
        <v>8.333333333333</v>
      </c>
    </row>
    <row r="103" spans="5:12" x14ac:dyDescent="0.3">
      <c r="E103" s="3" t="s">
        <v>41</v>
      </c>
      <c r="F103" s="4"/>
      <c r="G103" s="5">
        <v>56</v>
      </c>
      <c r="H103" s="7">
        <v>10</v>
      </c>
      <c r="I103" s="1">
        <v>26</v>
      </c>
      <c r="J103" s="1">
        <v>8</v>
      </c>
      <c r="K103" s="1">
        <v>3</v>
      </c>
      <c r="L103" s="6">
        <v>9</v>
      </c>
    </row>
    <row r="104" spans="5:12" x14ac:dyDescent="0.3">
      <c r="E104" s="9"/>
      <c r="F104" s="8"/>
      <c r="G104" s="10">
        <v>100</v>
      </c>
      <c r="H104" s="11">
        <v>17.857142857143</v>
      </c>
      <c r="I104" s="2">
        <v>46.428571428570997</v>
      </c>
      <c r="J104" s="2">
        <v>14.285714285714</v>
      </c>
      <c r="K104" s="2">
        <v>5.3571428571429998</v>
      </c>
      <c r="L104" s="13">
        <v>16.071428571428999</v>
      </c>
    </row>
    <row r="105" spans="5:12" x14ac:dyDescent="0.3">
      <c r="E105" s="3" t="s">
        <v>42</v>
      </c>
      <c r="F105" s="4"/>
      <c r="G105" s="5">
        <v>88</v>
      </c>
      <c r="H105" s="7">
        <v>26</v>
      </c>
      <c r="I105" s="1">
        <v>35</v>
      </c>
      <c r="J105" s="1">
        <v>12</v>
      </c>
      <c r="K105" s="1">
        <v>4</v>
      </c>
      <c r="L105" s="6">
        <v>11</v>
      </c>
    </row>
    <row r="106" spans="5:12" x14ac:dyDescent="0.3">
      <c r="E106" s="9"/>
      <c r="F106" s="8"/>
      <c r="G106" s="10">
        <v>100</v>
      </c>
      <c r="H106" s="11">
        <v>29.545454545455001</v>
      </c>
      <c r="I106" s="2">
        <v>39.772727272727003</v>
      </c>
      <c r="J106" s="2">
        <v>13.636363636364001</v>
      </c>
      <c r="K106" s="2">
        <v>4.5454545454549997</v>
      </c>
      <c r="L106" s="13">
        <v>12.5</v>
      </c>
    </row>
    <row r="107" spans="5:12" x14ac:dyDescent="0.3">
      <c r="E107" s="3" t="s">
        <v>43</v>
      </c>
      <c r="F107" s="4"/>
      <c r="G107" s="5">
        <v>138</v>
      </c>
      <c r="H107" s="7">
        <v>23</v>
      </c>
      <c r="I107" s="1">
        <v>55</v>
      </c>
      <c r="J107" s="1">
        <v>34</v>
      </c>
      <c r="K107" s="1">
        <v>3</v>
      </c>
      <c r="L107" s="6">
        <v>23</v>
      </c>
    </row>
    <row r="108" spans="5:12" x14ac:dyDescent="0.3">
      <c r="E108" s="9"/>
      <c r="F108" s="8"/>
      <c r="G108" s="10">
        <v>100</v>
      </c>
      <c r="H108" s="11">
        <v>16.666666666666998</v>
      </c>
      <c r="I108" s="2">
        <v>39.855072463768003</v>
      </c>
      <c r="J108" s="2">
        <v>24.637681159420001</v>
      </c>
      <c r="K108" s="2">
        <v>2.1739130434780001</v>
      </c>
      <c r="L108" s="13">
        <v>16.666666666666998</v>
      </c>
    </row>
    <row r="109" spans="5:12" x14ac:dyDescent="0.3">
      <c r="E109" s="3" t="s">
        <v>44</v>
      </c>
      <c r="F109" s="4"/>
      <c r="G109" s="5">
        <v>95</v>
      </c>
      <c r="H109" s="7">
        <v>16</v>
      </c>
      <c r="I109" s="1">
        <v>31</v>
      </c>
      <c r="J109" s="1">
        <v>22</v>
      </c>
      <c r="K109" s="1">
        <v>2</v>
      </c>
      <c r="L109" s="6">
        <v>24</v>
      </c>
    </row>
    <row r="110" spans="5:12" x14ac:dyDescent="0.3">
      <c r="E110" s="9"/>
      <c r="F110" s="8"/>
      <c r="G110" s="10">
        <v>100</v>
      </c>
      <c r="H110" s="11">
        <v>16.842105263158</v>
      </c>
      <c r="I110" s="2">
        <v>32.631578947367998</v>
      </c>
      <c r="J110" s="2">
        <v>23.157894736842</v>
      </c>
      <c r="K110" s="2">
        <v>2.1052631578950001</v>
      </c>
      <c r="L110" s="13">
        <v>25.263157894736999</v>
      </c>
    </row>
    <row r="111" spans="5:12" x14ac:dyDescent="0.3">
      <c r="E111" s="3" t="s">
        <v>45</v>
      </c>
      <c r="F111" s="4"/>
      <c r="G111" s="5">
        <v>23</v>
      </c>
      <c r="H111" s="7">
        <v>1</v>
      </c>
      <c r="I111" s="1">
        <v>8</v>
      </c>
      <c r="J111" s="1">
        <v>6</v>
      </c>
      <c r="K111" s="1">
        <v>0</v>
      </c>
      <c r="L111" s="6">
        <v>8</v>
      </c>
    </row>
    <row r="112" spans="5:12" x14ac:dyDescent="0.3">
      <c r="E112" s="9"/>
      <c r="F112" s="8"/>
      <c r="G112" s="10">
        <v>100</v>
      </c>
      <c r="H112" s="11">
        <v>4.3478260869570002</v>
      </c>
      <c r="I112" s="2">
        <v>34.782608695652002</v>
      </c>
      <c r="J112" s="2">
        <v>26.086956521739001</v>
      </c>
      <c r="K112" s="12">
        <v>0</v>
      </c>
      <c r="L112" s="13">
        <v>34.782608695652002</v>
      </c>
    </row>
    <row r="113" spans="2:14" x14ac:dyDescent="0.3">
      <c r="E113" s="3" t="s">
        <v>46</v>
      </c>
      <c r="F113" s="4"/>
      <c r="G113" s="5">
        <v>6</v>
      </c>
      <c r="H113" s="7">
        <v>0</v>
      </c>
      <c r="I113" s="1">
        <v>0</v>
      </c>
      <c r="J113" s="1">
        <v>5</v>
      </c>
      <c r="K113" s="1">
        <v>0</v>
      </c>
      <c r="L113" s="6">
        <v>1</v>
      </c>
    </row>
    <row r="114" spans="2:14" x14ac:dyDescent="0.3">
      <c r="E114" s="9"/>
      <c r="F114" s="8"/>
      <c r="G114" s="10">
        <v>100</v>
      </c>
      <c r="H114" s="21">
        <v>0</v>
      </c>
      <c r="I114" s="12">
        <v>0</v>
      </c>
      <c r="J114" s="2">
        <v>83.333333333333002</v>
      </c>
      <c r="K114" s="12">
        <v>0</v>
      </c>
      <c r="L114" s="13">
        <v>16.666666666666998</v>
      </c>
    </row>
    <row r="115" spans="2:14" x14ac:dyDescent="0.3">
      <c r="E115" s="3" t="s">
        <v>47</v>
      </c>
      <c r="F115" s="4"/>
      <c r="G115" s="5">
        <v>1</v>
      </c>
      <c r="H115" s="7">
        <v>1</v>
      </c>
      <c r="I115" s="1">
        <v>0</v>
      </c>
      <c r="J115" s="1">
        <v>0</v>
      </c>
      <c r="K115" s="1">
        <v>0</v>
      </c>
      <c r="L115" s="6">
        <v>0</v>
      </c>
    </row>
    <row r="116" spans="2:14" x14ac:dyDescent="0.3">
      <c r="E116" s="53"/>
      <c r="F116" s="57"/>
      <c r="G116" s="64">
        <v>100</v>
      </c>
      <c r="H116" s="71">
        <v>100</v>
      </c>
      <c r="I116" s="43">
        <v>0</v>
      </c>
      <c r="J116" s="43">
        <v>0</v>
      </c>
      <c r="K116" s="43">
        <v>0</v>
      </c>
      <c r="L116" s="66">
        <v>0</v>
      </c>
    </row>
    <row r="118" spans="2:14" x14ac:dyDescent="0.3">
      <c r="B118" s="35" t="str">
        <f xml:space="preserve"> HYPERLINK("#'目次'!B9", "[3]")</f>
        <v>[3]</v>
      </c>
      <c r="C118" s="25" t="s">
        <v>14</v>
      </c>
    </row>
    <row r="121" spans="2:14" x14ac:dyDescent="0.3">
      <c r="C121" s="25" t="s">
        <v>62</v>
      </c>
    </row>
    <row r="122" spans="2:14" ht="25" x14ac:dyDescent="0.3">
      <c r="E122" s="95"/>
      <c r="F122" s="96"/>
      <c r="G122" s="37" t="s">
        <v>16</v>
      </c>
      <c r="H122" s="41" t="s">
        <v>17</v>
      </c>
      <c r="I122" s="18" t="s">
        <v>18</v>
      </c>
      <c r="J122" s="18" t="s">
        <v>19</v>
      </c>
      <c r="K122" s="18" t="s">
        <v>20</v>
      </c>
      <c r="L122" s="18" t="s">
        <v>21</v>
      </c>
      <c r="M122" s="18" t="s">
        <v>22</v>
      </c>
      <c r="N122" s="34" t="s">
        <v>23</v>
      </c>
    </row>
    <row r="123" spans="2:14" x14ac:dyDescent="0.3">
      <c r="E123" s="97"/>
      <c r="F123" s="98"/>
      <c r="G123" s="40"/>
      <c r="H123" s="36"/>
      <c r="I123" s="19"/>
      <c r="J123" s="19"/>
      <c r="K123" s="19"/>
      <c r="L123" s="19"/>
      <c r="M123" s="19"/>
      <c r="N123" s="39"/>
    </row>
    <row r="124" spans="2:14" x14ac:dyDescent="0.3">
      <c r="E124" s="63" t="s">
        <v>16</v>
      </c>
      <c r="F124" s="58"/>
      <c r="G124" s="38">
        <v>55336</v>
      </c>
      <c r="H124" s="20">
        <v>10222</v>
      </c>
      <c r="I124" s="20">
        <v>19178</v>
      </c>
      <c r="J124" s="20">
        <v>13973</v>
      </c>
      <c r="K124" s="20">
        <v>7022</v>
      </c>
      <c r="L124" s="20">
        <v>3794</v>
      </c>
      <c r="M124" s="20">
        <v>900</v>
      </c>
      <c r="N124" s="51">
        <v>247</v>
      </c>
    </row>
    <row r="125" spans="2:14" x14ac:dyDescent="0.3">
      <c r="E125" s="53"/>
      <c r="F125" s="59"/>
      <c r="G125" s="10">
        <v>100</v>
      </c>
      <c r="H125" s="2">
        <v>18.472603729941</v>
      </c>
      <c r="I125" s="2">
        <v>34.657365910076997</v>
      </c>
      <c r="J125" s="2">
        <v>25.251192713603999</v>
      </c>
      <c r="K125" s="2">
        <v>12.689749891570999</v>
      </c>
      <c r="L125" s="2">
        <v>6.8562960821169998</v>
      </c>
      <c r="M125" s="2">
        <v>1.626427642041</v>
      </c>
      <c r="N125" s="13">
        <v>0.44636403064899999</v>
      </c>
    </row>
    <row r="126" spans="2:14" ht="25" x14ac:dyDescent="0.3">
      <c r="E126" s="3" t="s">
        <v>63</v>
      </c>
      <c r="F126" s="4"/>
      <c r="G126" s="29">
        <v>72</v>
      </c>
      <c r="H126" s="32">
        <v>9</v>
      </c>
      <c r="I126" s="17">
        <v>20</v>
      </c>
      <c r="J126" s="17">
        <v>27</v>
      </c>
      <c r="K126" s="17">
        <v>10</v>
      </c>
      <c r="L126" s="17">
        <v>6</v>
      </c>
      <c r="M126" s="17">
        <v>0</v>
      </c>
      <c r="N126" s="33">
        <v>0</v>
      </c>
    </row>
    <row r="127" spans="2:14" x14ac:dyDescent="0.3">
      <c r="E127" s="9"/>
      <c r="F127" s="8"/>
      <c r="G127" s="10">
        <v>100</v>
      </c>
      <c r="H127" s="11">
        <v>12.5</v>
      </c>
      <c r="I127" s="2">
        <v>27.777777777777999</v>
      </c>
      <c r="J127" s="2">
        <v>37.5</v>
      </c>
      <c r="K127" s="2">
        <v>13.888888888888999</v>
      </c>
      <c r="L127" s="2">
        <v>8.333333333333</v>
      </c>
      <c r="M127" s="12">
        <v>0</v>
      </c>
      <c r="N127" s="15">
        <v>0</v>
      </c>
    </row>
    <row r="128" spans="2:14" ht="25" x14ac:dyDescent="0.3">
      <c r="E128" s="3" t="s">
        <v>64</v>
      </c>
      <c r="F128" s="4"/>
      <c r="G128" s="5">
        <v>32</v>
      </c>
      <c r="H128" s="7">
        <v>5</v>
      </c>
      <c r="I128" s="1">
        <v>11</v>
      </c>
      <c r="J128" s="1">
        <v>8</v>
      </c>
      <c r="K128" s="1">
        <v>7</v>
      </c>
      <c r="L128" s="1">
        <v>0</v>
      </c>
      <c r="M128" s="1">
        <v>1</v>
      </c>
      <c r="N128" s="6">
        <v>0</v>
      </c>
    </row>
    <row r="129" spans="5:14" x14ac:dyDescent="0.3">
      <c r="E129" s="9"/>
      <c r="F129" s="8"/>
      <c r="G129" s="10">
        <v>100</v>
      </c>
      <c r="H129" s="11">
        <v>15.625</v>
      </c>
      <c r="I129" s="2">
        <v>34.375</v>
      </c>
      <c r="J129" s="2">
        <v>25</v>
      </c>
      <c r="K129" s="2">
        <v>21.875</v>
      </c>
      <c r="L129" s="12">
        <v>0</v>
      </c>
      <c r="M129" s="2">
        <v>3.125</v>
      </c>
      <c r="N129" s="15">
        <v>0</v>
      </c>
    </row>
    <row r="130" spans="5:14" ht="25" x14ac:dyDescent="0.3">
      <c r="E130" s="3" t="s">
        <v>65</v>
      </c>
      <c r="F130" s="4"/>
      <c r="G130" s="5">
        <v>5</v>
      </c>
      <c r="H130" s="7">
        <v>1</v>
      </c>
      <c r="I130" s="1">
        <v>1</v>
      </c>
      <c r="J130" s="1">
        <v>2</v>
      </c>
      <c r="K130" s="1">
        <v>0</v>
      </c>
      <c r="L130" s="1">
        <v>1</v>
      </c>
      <c r="M130" s="1">
        <v>0</v>
      </c>
      <c r="N130" s="6">
        <v>0</v>
      </c>
    </row>
    <row r="131" spans="5:14" x14ac:dyDescent="0.3">
      <c r="E131" s="9"/>
      <c r="F131" s="8"/>
      <c r="G131" s="10">
        <v>100</v>
      </c>
      <c r="H131" s="11">
        <v>20</v>
      </c>
      <c r="I131" s="2">
        <v>20</v>
      </c>
      <c r="J131" s="2">
        <v>40</v>
      </c>
      <c r="K131" s="12">
        <v>0</v>
      </c>
      <c r="L131" s="2">
        <v>20</v>
      </c>
      <c r="M131" s="12">
        <v>0</v>
      </c>
      <c r="N131" s="15">
        <v>0</v>
      </c>
    </row>
    <row r="132" spans="5:14" ht="25" x14ac:dyDescent="0.3">
      <c r="E132" s="3" t="s">
        <v>66</v>
      </c>
      <c r="F132" s="4"/>
      <c r="G132" s="5">
        <v>3</v>
      </c>
      <c r="H132" s="7">
        <v>1</v>
      </c>
      <c r="I132" s="1">
        <v>1</v>
      </c>
      <c r="J132" s="1">
        <v>0</v>
      </c>
      <c r="K132" s="1">
        <v>1</v>
      </c>
      <c r="L132" s="1">
        <v>0</v>
      </c>
      <c r="M132" s="1">
        <v>0</v>
      </c>
      <c r="N132" s="6">
        <v>0</v>
      </c>
    </row>
    <row r="133" spans="5:14" x14ac:dyDescent="0.3">
      <c r="E133" s="9"/>
      <c r="F133" s="8"/>
      <c r="G133" s="10">
        <v>100</v>
      </c>
      <c r="H133" s="11">
        <v>33.333333333333002</v>
      </c>
      <c r="I133" s="2">
        <v>33.333333333333002</v>
      </c>
      <c r="J133" s="12">
        <v>0</v>
      </c>
      <c r="K133" s="2">
        <v>33.333333333333002</v>
      </c>
      <c r="L133" s="12">
        <v>0</v>
      </c>
      <c r="M133" s="12">
        <v>0</v>
      </c>
      <c r="N133" s="15">
        <v>0</v>
      </c>
    </row>
    <row r="134" spans="5:14" ht="25" x14ac:dyDescent="0.3">
      <c r="E134" s="3" t="s">
        <v>67</v>
      </c>
      <c r="F134" s="4"/>
      <c r="G134" s="5">
        <v>10</v>
      </c>
      <c r="H134" s="7">
        <v>1</v>
      </c>
      <c r="I134" s="1">
        <v>3</v>
      </c>
      <c r="J134" s="1">
        <v>2</v>
      </c>
      <c r="K134" s="1">
        <v>3</v>
      </c>
      <c r="L134" s="1">
        <v>0</v>
      </c>
      <c r="M134" s="1">
        <v>1</v>
      </c>
      <c r="N134" s="6">
        <v>0</v>
      </c>
    </row>
    <row r="135" spans="5:14" x14ac:dyDescent="0.3">
      <c r="E135" s="9"/>
      <c r="F135" s="8"/>
      <c r="G135" s="10">
        <v>100</v>
      </c>
      <c r="H135" s="11">
        <v>10</v>
      </c>
      <c r="I135" s="2">
        <v>30</v>
      </c>
      <c r="J135" s="2">
        <v>20</v>
      </c>
      <c r="K135" s="2">
        <v>30</v>
      </c>
      <c r="L135" s="12">
        <v>0</v>
      </c>
      <c r="M135" s="2">
        <v>10</v>
      </c>
      <c r="N135" s="15">
        <v>0</v>
      </c>
    </row>
    <row r="136" spans="5:14" ht="25" x14ac:dyDescent="0.3">
      <c r="E136" s="3" t="s">
        <v>68</v>
      </c>
      <c r="F136" s="4"/>
      <c r="G136" s="5">
        <v>22</v>
      </c>
      <c r="H136" s="7">
        <v>8</v>
      </c>
      <c r="I136" s="1">
        <v>9</v>
      </c>
      <c r="J136" s="1">
        <v>3</v>
      </c>
      <c r="K136" s="1">
        <v>1</v>
      </c>
      <c r="L136" s="1">
        <v>1</v>
      </c>
      <c r="M136" s="1">
        <v>0</v>
      </c>
      <c r="N136" s="6">
        <v>0</v>
      </c>
    </row>
    <row r="137" spans="5:14" x14ac:dyDescent="0.3">
      <c r="E137" s="9"/>
      <c r="F137" s="8"/>
      <c r="G137" s="10">
        <v>100</v>
      </c>
      <c r="H137" s="11">
        <v>36.363636363635997</v>
      </c>
      <c r="I137" s="2">
        <v>40.909090909090999</v>
      </c>
      <c r="J137" s="2">
        <v>13.636363636364001</v>
      </c>
      <c r="K137" s="2">
        <v>4.5454545454549997</v>
      </c>
      <c r="L137" s="2">
        <v>4.5454545454549997</v>
      </c>
      <c r="M137" s="12">
        <v>0</v>
      </c>
      <c r="N137" s="15">
        <v>0</v>
      </c>
    </row>
    <row r="138" spans="5:14" ht="25" x14ac:dyDescent="0.3">
      <c r="E138" s="3" t="s">
        <v>69</v>
      </c>
      <c r="F138" s="4"/>
      <c r="G138" s="5">
        <v>379</v>
      </c>
      <c r="H138" s="7">
        <v>74</v>
      </c>
      <c r="I138" s="1">
        <v>117</v>
      </c>
      <c r="J138" s="1">
        <v>98</v>
      </c>
      <c r="K138" s="1">
        <v>48</v>
      </c>
      <c r="L138" s="1">
        <v>40</v>
      </c>
      <c r="M138" s="1">
        <v>2</v>
      </c>
      <c r="N138" s="6">
        <v>0</v>
      </c>
    </row>
    <row r="139" spans="5:14" x14ac:dyDescent="0.3">
      <c r="E139" s="9"/>
      <c r="F139" s="8"/>
      <c r="G139" s="10">
        <v>100</v>
      </c>
      <c r="H139" s="11">
        <v>19.525065963061</v>
      </c>
      <c r="I139" s="2">
        <v>30.870712401054998</v>
      </c>
      <c r="J139" s="2">
        <v>25.857519788918001</v>
      </c>
      <c r="K139" s="2">
        <v>12.664907651715</v>
      </c>
      <c r="L139" s="2">
        <v>10.554089709763</v>
      </c>
      <c r="M139" s="2">
        <v>0.52770448548799997</v>
      </c>
      <c r="N139" s="15">
        <v>0</v>
      </c>
    </row>
    <row r="140" spans="5:14" ht="25" x14ac:dyDescent="0.3">
      <c r="E140" s="3" t="s">
        <v>70</v>
      </c>
      <c r="F140" s="4"/>
      <c r="G140" s="5">
        <v>216</v>
      </c>
      <c r="H140" s="7">
        <v>40</v>
      </c>
      <c r="I140" s="1">
        <v>61</v>
      </c>
      <c r="J140" s="1">
        <v>67</v>
      </c>
      <c r="K140" s="1">
        <v>31</v>
      </c>
      <c r="L140" s="1">
        <v>16</v>
      </c>
      <c r="M140" s="1">
        <v>1</v>
      </c>
      <c r="N140" s="6">
        <v>0</v>
      </c>
    </row>
    <row r="141" spans="5:14" x14ac:dyDescent="0.3">
      <c r="E141" s="9"/>
      <c r="F141" s="8"/>
      <c r="G141" s="10">
        <v>100</v>
      </c>
      <c r="H141" s="11">
        <v>18.518518518518999</v>
      </c>
      <c r="I141" s="2">
        <v>28.240740740741</v>
      </c>
      <c r="J141" s="2">
        <v>31.018518518518999</v>
      </c>
      <c r="K141" s="2">
        <v>14.351851851852</v>
      </c>
      <c r="L141" s="2">
        <v>7.4074074074069998</v>
      </c>
      <c r="M141" s="2">
        <v>0.46296296296299999</v>
      </c>
      <c r="N141" s="15">
        <v>0</v>
      </c>
    </row>
    <row r="142" spans="5:14" ht="25" x14ac:dyDescent="0.3">
      <c r="E142" s="3" t="s">
        <v>71</v>
      </c>
      <c r="F142" s="4"/>
      <c r="G142" s="5">
        <v>221</v>
      </c>
      <c r="H142" s="7">
        <v>36</v>
      </c>
      <c r="I142" s="1">
        <v>67</v>
      </c>
      <c r="J142" s="1">
        <v>55</v>
      </c>
      <c r="K142" s="1">
        <v>36</v>
      </c>
      <c r="L142" s="1">
        <v>25</v>
      </c>
      <c r="M142" s="1">
        <v>2</v>
      </c>
      <c r="N142" s="6">
        <v>0</v>
      </c>
    </row>
    <row r="143" spans="5:14" x14ac:dyDescent="0.3">
      <c r="E143" s="9"/>
      <c r="F143" s="8"/>
      <c r="G143" s="10">
        <v>100</v>
      </c>
      <c r="H143" s="11">
        <v>16.289592760181002</v>
      </c>
      <c r="I143" s="2">
        <v>30.316742081448002</v>
      </c>
      <c r="J143" s="2">
        <v>24.886877828054001</v>
      </c>
      <c r="K143" s="2">
        <v>16.289592760181002</v>
      </c>
      <c r="L143" s="2">
        <v>11.31221719457</v>
      </c>
      <c r="M143" s="2">
        <v>0.904977375566</v>
      </c>
      <c r="N143" s="15">
        <v>0</v>
      </c>
    </row>
    <row r="144" spans="5:14" ht="25" x14ac:dyDescent="0.3">
      <c r="E144" s="3" t="s">
        <v>72</v>
      </c>
      <c r="F144" s="4"/>
      <c r="G144" s="5">
        <v>81</v>
      </c>
      <c r="H144" s="7">
        <v>19</v>
      </c>
      <c r="I144" s="1">
        <v>15</v>
      </c>
      <c r="J144" s="1">
        <v>25</v>
      </c>
      <c r="K144" s="1">
        <v>12</v>
      </c>
      <c r="L144" s="1">
        <v>7</v>
      </c>
      <c r="M144" s="1">
        <v>3</v>
      </c>
      <c r="N144" s="6">
        <v>0</v>
      </c>
    </row>
    <row r="145" spans="5:14" x14ac:dyDescent="0.3">
      <c r="E145" s="9"/>
      <c r="F145" s="8"/>
      <c r="G145" s="10">
        <v>100</v>
      </c>
      <c r="H145" s="11">
        <v>23.456790123457001</v>
      </c>
      <c r="I145" s="2">
        <v>18.518518518518999</v>
      </c>
      <c r="J145" s="2">
        <v>30.864197530864001</v>
      </c>
      <c r="K145" s="2">
        <v>14.814814814815</v>
      </c>
      <c r="L145" s="2">
        <v>8.6419753086419995</v>
      </c>
      <c r="M145" s="2">
        <v>3.7037037037039999</v>
      </c>
      <c r="N145" s="15">
        <v>0</v>
      </c>
    </row>
    <row r="146" spans="5:14" ht="25" x14ac:dyDescent="0.3">
      <c r="E146" s="3" t="s">
        <v>73</v>
      </c>
      <c r="F146" s="4"/>
      <c r="G146" s="5">
        <v>79</v>
      </c>
      <c r="H146" s="7">
        <v>15</v>
      </c>
      <c r="I146" s="1">
        <v>20</v>
      </c>
      <c r="J146" s="1">
        <v>25</v>
      </c>
      <c r="K146" s="1">
        <v>9</v>
      </c>
      <c r="L146" s="1">
        <v>6</v>
      </c>
      <c r="M146" s="1">
        <v>3</v>
      </c>
      <c r="N146" s="6">
        <v>1</v>
      </c>
    </row>
    <row r="147" spans="5:14" x14ac:dyDescent="0.3">
      <c r="E147" s="9"/>
      <c r="F147" s="8"/>
      <c r="G147" s="10">
        <v>100</v>
      </c>
      <c r="H147" s="11">
        <v>18.987341772152</v>
      </c>
      <c r="I147" s="2">
        <v>25.316455696203001</v>
      </c>
      <c r="J147" s="2">
        <v>31.645569620252999</v>
      </c>
      <c r="K147" s="2">
        <v>11.392405063290999</v>
      </c>
      <c r="L147" s="2">
        <v>7.5949367088609998</v>
      </c>
      <c r="M147" s="2">
        <v>3.7974683544299999</v>
      </c>
      <c r="N147" s="13">
        <v>1.2658227848100001</v>
      </c>
    </row>
    <row r="148" spans="5:14" ht="25" x14ac:dyDescent="0.3">
      <c r="E148" s="3" t="s">
        <v>74</v>
      </c>
      <c r="F148" s="4"/>
      <c r="G148" s="5">
        <v>95</v>
      </c>
      <c r="H148" s="7">
        <v>15</v>
      </c>
      <c r="I148" s="1">
        <v>27</v>
      </c>
      <c r="J148" s="1">
        <v>26</v>
      </c>
      <c r="K148" s="1">
        <v>13</v>
      </c>
      <c r="L148" s="1">
        <v>12</v>
      </c>
      <c r="M148" s="1">
        <v>2</v>
      </c>
      <c r="N148" s="6">
        <v>0</v>
      </c>
    </row>
    <row r="149" spans="5:14" x14ac:dyDescent="0.3">
      <c r="E149" s="9"/>
      <c r="F149" s="8"/>
      <c r="G149" s="10">
        <v>100</v>
      </c>
      <c r="H149" s="11">
        <v>15.789473684211</v>
      </c>
      <c r="I149" s="2">
        <v>28.421052631578998</v>
      </c>
      <c r="J149" s="2">
        <v>27.368421052632002</v>
      </c>
      <c r="K149" s="2">
        <v>13.684210526316001</v>
      </c>
      <c r="L149" s="2">
        <v>12.631578947368</v>
      </c>
      <c r="M149" s="2">
        <v>2.1052631578950001</v>
      </c>
      <c r="N149" s="15">
        <v>0</v>
      </c>
    </row>
    <row r="150" spans="5:14" ht="25" x14ac:dyDescent="0.3">
      <c r="E150" s="3" t="s">
        <v>75</v>
      </c>
      <c r="F150" s="4"/>
      <c r="G150" s="5">
        <v>524</v>
      </c>
      <c r="H150" s="7">
        <v>93</v>
      </c>
      <c r="I150" s="1">
        <v>170</v>
      </c>
      <c r="J150" s="1">
        <v>125</v>
      </c>
      <c r="K150" s="1">
        <v>83</v>
      </c>
      <c r="L150" s="1">
        <v>38</v>
      </c>
      <c r="M150" s="1">
        <v>13</v>
      </c>
      <c r="N150" s="6">
        <v>2</v>
      </c>
    </row>
    <row r="151" spans="5:14" x14ac:dyDescent="0.3">
      <c r="E151" s="9"/>
      <c r="F151" s="8"/>
      <c r="G151" s="10">
        <v>100</v>
      </c>
      <c r="H151" s="11">
        <v>17.748091603052998</v>
      </c>
      <c r="I151" s="2">
        <v>32.442748091603001</v>
      </c>
      <c r="J151" s="2">
        <v>23.854961832061001</v>
      </c>
      <c r="K151" s="2">
        <v>15.839694656489</v>
      </c>
      <c r="L151" s="2">
        <v>7.251908396947</v>
      </c>
      <c r="M151" s="2">
        <v>2.4809160305339999</v>
      </c>
      <c r="N151" s="13">
        <v>0.38167938931299999</v>
      </c>
    </row>
    <row r="152" spans="5:14" ht="25" x14ac:dyDescent="0.3">
      <c r="E152" s="3" t="s">
        <v>76</v>
      </c>
      <c r="F152" s="4"/>
      <c r="G152" s="5">
        <v>554</v>
      </c>
      <c r="H152" s="7">
        <v>89</v>
      </c>
      <c r="I152" s="1">
        <v>198</v>
      </c>
      <c r="J152" s="1">
        <v>130</v>
      </c>
      <c r="K152" s="1">
        <v>89</v>
      </c>
      <c r="L152" s="1">
        <v>37</v>
      </c>
      <c r="M152" s="1">
        <v>10</v>
      </c>
      <c r="N152" s="6">
        <v>1</v>
      </c>
    </row>
    <row r="153" spans="5:14" x14ac:dyDescent="0.3">
      <c r="E153" s="9"/>
      <c r="F153" s="8"/>
      <c r="G153" s="10">
        <v>100</v>
      </c>
      <c r="H153" s="11">
        <v>16.064981949458002</v>
      </c>
      <c r="I153" s="2">
        <v>35.740072202165997</v>
      </c>
      <c r="J153" s="2">
        <v>23.465703971119002</v>
      </c>
      <c r="K153" s="2">
        <v>16.064981949458002</v>
      </c>
      <c r="L153" s="2">
        <v>6.6787003610109998</v>
      </c>
      <c r="M153" s="2">
        <v>1.805054151625</v>
      </c>
      <c r="N153" s="13">
        <v>0.180505415162</v>
      </c>
    </row>
    <row r="154" spans="5:14" ht="25" x14ac:dyDescent="0.3">
      <c r="E154" s="3" t="s">
        <v>77</v>
      </c>
      <c r="F154" s="4"/>
      <c r="G154" s="5">
        <v>848</v>
      </c>
      <c r="H154" s="7">
        <v>175</v>
      </c>
      <c r="I154" s="1">
        <v>267</v>
      </c>
      <c r="J154" s="1">
        <v>230</v>
      </c>
      <c r="K154" s="1">
        <v>116</v>
      </c>
      <c r="L154" s="1">
        <v>53</v>
      </c>
      <c r="M154" s="1">
        <v>5</v>
      </c>
      <c r="N154" s="6">
        <v>2</v>
      </c>
    </row>
    <row r="155" spans="5:14" x14ac:dyDescent="0.3">
      <c r="E155" s="9"/>
      <c r="F155" s="8"/>
      <c r="G155" s="10">
        <v>100</v>
      </c>
      <c r="H155" s="11">
        <v>20.636792452830001</v>
      </c>
      <c r="I155" s="2">
        <v>31.485849056604</v>
      </c>
      <c r="J155" s="2">
        <v>27.122641509434001</v>
      </c>
      <c r="K155" s="2">
        <v>13.679245283019</v>
      </c>
      <c r="L155" s="2">
        <v>6.25</v>
      </c>
      <c r="M155" s="2">
        <v>0.58962264150900001</v>
      </c>
      <c r="N155" s="13">
        <v>0.23584905660399999</v>
      </c>
    </row>
    <row r="156" spans="5:14" ht="25" x14ac:dyDescent="0.3">
      <c r="E156" s="3" t="s">
        <v>78</v>
      </c>
      <c r="F156" s="4"/>
      <c r="G156" s="5">
        <v>610</v>
      </c>
      <c r="H156" s="7">
        <v>120</v>
      </c>
      <c r="I156" s="1">
        <v>225</v>
      </c>
      <c r="J156" s="1">
        <v>139</v>
      </c>
      <c r="K156" s="1">
        <v>84</v>
      </c>
      <c r="L156" s="1">
        <v>33</v>
      </c>
      <c r="M156" s="1">
        <v>8</v>
      </c>
      <c r="N156" s="6">
        <v>1</v>
      </c>
    </row>
    <row r="157" spans="5:14" x14ac:dyDescent="0.3">
      <c r="E157" s="9"/>
      <c r="F157" s="8"/>
      <c r="G157" s="10">
        <v>100</v>
      </c>
      <c r="H157" s="11">
        <v>19.672131147540998</v>
      </c>
      <c r="I157" s="2">
        <v>36.885245901639003</v>
      </c>
      <c r="J157" s="2">
        <v>22.786885245901999</v>
      </c>
      <c r="K157" s="2">
        <v>13.770491803279</v>
      </c>
      <c r="L157" s="2">
        <v>5.4098360655739999</v>
      </c>
      <c r="M157" s="2">
        <v>1.311475409836</v>
      </c>
      <c r="N157" s="13">
        <v>0.16393442623000001</v>
      </c>
    </row>
    <row r="158" spans="5:14" ht="25" x14ac:dyDescent="0.3">
      <c r="E158" s="3" t="s">
        <v>79</v>
      </c>
      <c r="F158" s="4"/>
      <c r="G158" s="5">
        <v>564</v>
      </c>
      <c r="H158" s="7">
        <v>110</v>
      </c>
      <c r="I158" s="1">
        <v>214</v>
      </c>
      <c r="J158" s="1">
        <v>131</v>
      </c>
      <c r="K158" s="1">
        <v>65</v>
      </c>
      <c r="L158" s="1">
        <v>36</v>
      </c>
      <c r="M158" s="1">
        <v>7</v>
      </c>
      <c r="N158" s="6">
        <v>1</v>
      </c>
    </row>
    <row r="159" spans="5:14" x14ac:dyDescent="0.3">
      <c r="E159" s="9"/>
      <c r="F159" s="8"/>
      <c r="G159" s="10">
        <v>100</v>
      </c>
      <c r="H159" s="11">
        <v>19.503546099291</v>
      </c>
      <c r="I159" s="2">
        <v>37.943262411348002</v>
      </c>
      <c r="J159" s="2">
        <v>23.22695035461</v>
      </c>
      <c r="K159" s="2">
        <v>11.524822695035001</v>
      </c>
      <c r="L159" s="2">
        <v>6.3829787234040003</v>
      </c>
      <c r="M159" s="2">
        <v>1.241134751773</v>
      </c>
      <c r="N159" s="13">
        <v>0.17730496453899999</v>
      </c>
    </row>
    <row r="160" spans="5:14" ht="25" x14ac:dyDescent="0.3">
      <c r="E160" s="3" t="s">
        <v>80</v>
      </c>
      <c r="F160" s="4"/>
      <c r="G160" s="5">
        <v>635</v>
      </c>
      <c r="H160" s="7">
        <v>149</v>
      </c>
      <c r="I160" s="1">
        <v>181</v>
      </c>
      <c r="J160" s="1">
        <v>143</v>
      </c>
      <c r="K160" s="1">
        <v>105</v>
      </c>
      <c r="L160" s="1">
        <v>47</v>
      </c>
      <c r="M160" s="1">
        <v>10</v>
      </c>
      <c r="N160" s="6">
        <v>0</v>
      </c>
    </row>
    <row r="161" spans="5:14" x14ac:dyDescent="0.3">
      <c r="E161" s="9"/>
      <c r="F161" s="8"/>
      <c r="G161" s="10">
        <v>100</v>
      </c>
      <c r="H161" s="11">
        <v>23.464566929134001</v>
      </c>
      <c r="I161" s="2">
        <v>28.503937007874001</v>
      </c>
      <c r="J161" s="2">
        <v>22.51968503937</v>
      </c>
      <c r="K161" s="2">
        <v>16.535433070865999</v>
      </c>
      <c r="L161" s="2">
        <v>7.4015748031499999</v>
      </c>
      <c r="M161" s="2">
        <v>1.574803149606</v>
      </c>
      <c r="N161" s="15">
        <v>0</v>
      </c>
    </row>
    <row r="162" spans="5:14" ht="25" x14ac:dyDescent="0.3">
      <c r="E162" s="3" t="s">
        <v>81</v>
      </c>
      <c r="F162" s="4"/>
      <c r="G162" s="5">
        <v>576</v>
      </c>
      <c r="H162" s="7">
        <v>72</v>
      </c>
      <c r="I162" s="1">
        <v>239</v>
      </c>
      <c r="J162" s="1">
        <v>150</v>
      </c>
      <c r="K162" s="1">
        <v>70</v>
      </c>
      <c r="L162" s="1">
        <v>30</v>
      </c>
      <c r="M162" s="1">
        <v>14</v>
      </c>
      <c r="N162" s="6">
        <v>1</v>
      </c>
    </row>
    <row r="163" spans="5:14" x14ac:dyDescent="0.3">
      <c r="E163" s="9"/>
      <c r="F163" s="8"/>
      <c r="G163" s="10">
        <v>100</v>
      </c>
      <c r="H163" s="11">
        <v>12.5</v>
      </c>
      <c r="I163" s="2">
        <v>41.493055555555998</v>
      </c>
      <c r="J163" s="2">
        <v>26.041666666666998</v>
      </c>
      <c r="K163" s="2">
        <v>12.152777777778001</v>
      </c>
      <c r="L163" s="2">
        <v>5.208333333333</v>
      </c>
      <c r="M163" s="2">
        <v>2.4305555555559999</v>
      </c>
      <c r="N163" s="13">
        <v>0.173611111111</v>
      </c>
    </row>
    <row r="164" spans="5:14" ht="25" x14ac:dyDescent="0.3">
      <c r="E164" s="3" t="s">
        <v>82</v>
      </c>
      <c r="F164" s="4"/>
      <c r="G164" s="5">
        <v>699</v>
      </c>
      <c r="H164" s="7">
        <v>120</v>
      </c>
      <c r="I164" s="1">
        <v>247</v>
      </c>
      <c r="J164" s="1">
        <v>177</v>
      </c>
      <c r="K164" s="1">
        <v>102</v>
      </c>
      <c r="L164" s="1">
        <v>48</v>
      </c>
      <c r="M164" s="1">
        <v>4</v>
      </c>
      <c r="N164" s="6">
        <v>1</v>
      </c>
    </row>
    <row r="165" spans="5:14" x14ac:dyDescent="0.3">
      <c r="E165" s="9"/>
      <c r="F165" s="8"/>
      <c r="G165" s="10">
        <v>100</v>
      </c>
      <c r="H165" s="11">
        <v>17.167381974249</v>
      </c>
      <c r="I165" s="2">
        <v>35.336194563661998</v>
      </c>
      <c r="J165" s="2">
        <v>25.321888412017</v>
      </c>
      <c r="K165" s="2">
        <v>14.592274678112</v>
      </c>
      <c r="L165" s="2">
        <v>6.8669527897</v>
      </c>
      <c r="M165" s="2">
        <v>0.57224606580799997</v>
      </c>
      <c r="N165" s="13">
        <v>0.14306151645199999</v>
      </c>
    </row>
    <row r="166" spans="5:14" ht="25" x14ac:dyDescent="0.3">
      <c r="E166" s="3" t="s">
        <v>83</v>
      </c>
      <c r="F166" s="4"/>
      <c r="G166" s="5">
        <v>1217</v>
      </c>
      <c r="H166" s="7">
        <v>237</v>
      </c>
      <c r="I166" s="1">
        <v>428</v>
      </c>
      <c r="J166" s="1">
        <v>319</v>
      </c>
      <c r="K166" s="1">
        <v>150</v>
      </c>
      <c r="L166" s="1">
        <v>66</v>
      </c>
      <c r="M166" s="1">
        <v>16</v>
      </c>
      <c r="N166" s="6">
        <v>1</v>
      </c>
    </row>
    <row r="167" spans="5:14" x14ac:dyDescent="0.3">
      <c r="E167" s="9"/>
      <c r="F167" s="8"/>
      <c r="G167" s="10">
        <v>100</v>
      </c>
      <c r="H167" s="11">
        <v>19.474116680361998</v>
      </c>
      <c r="I167" s="2">
        <v>35.168447000821999</v>
      </c>
      <c r="J167" s="2">
        <v>26.211996713228999</v>
      </c>
      <c r="K167" s="2">
        <v>12.325390304026</v>
      </c>
      <c r="L167" s="2">
        <v>5.4231717337719996</v>
      </c>
      <c r="M167" s="2">
        <v>1.314708299096</v>
      </c>
      <c r="N167" s="13">
        <v>8.2169268694E-2</v>
      </c>
    </row>
    <row r="168" spans="5:14" ht="25" x14ac:dyDescent="0.3">
      <c r="E168" s="3" t="s">
        <v>84</v>
      </c>
      <c r="F168" s="4"/>
      <c r="G168" s="5">
        <v>1004</v>
      </c>
      <c r="H168" s="7">
        <v>194</v>
      </c>
      <c r="I168" s="1">
        <v>397</v>
      </c>
      <c r="J168" s="1">
        <v>219</v>
      </c>
      <c r="K168" s="1">
        <v>115</v>
      </c>
      <c r="L168" s="1">
        <v>63</v>
      </c>
      <c r="M168" s="1">
        <v>14</v>
      </c>
      <c r="N168" s="6">
        <v>2</v>
      </c>
    </row>
    <row r="169" spans="5:14" x14ac:dyDescent="0.3">
      <c r="E169" s="9"/>
      <c r="F169" s="8"/>
      <c r="G169" s="10">
        <v>100</v>
      </c>
      <c r="H169" s="11">
        <v>19.322709163347</v>
      </c>
      <c r="I169" s="2">
        <v>39.541832669323</v>
      </c>
      <c r="J169" s="2">
        <v>21.812749003983999</v>
      </c>
      <c r="K169" s="2">
        <v>11.454183266932001</v>
      </c>
      <c r="L169" s="2">
        <v>6.2749003984060003</v>
      </c>
      <c r="M169" s="2">
        <v>1.394422310757</v>
      </c>
      <c r="N169" s="13">
        <v>0.199203187251</v>
      </c>
    </row>
    <row r="170" spans="5:14" ht="25" x14ac:dyDescent="0.3">
      <c r="E170" s="3" t="s">
        <v>85</v>
      </c>
      <c r="F170" s="4"/>
      <c r="G170" s="5">
        <v>959</v>
      </c>
      <c r="H170" s="7">
        <v>160</v>
      </c>
      <c r="I170" s="1">
        <v>388</v>
      </c>
      <c r="J170" s="1">
        <v>201</v>
      </c>
      <c r="K170" s="1">
        <v>140</v>
      </c>
      <c r="L170" s="1">
        <v>53</v>
      </c>
      <c r="M170" s="1">
        <v>16</v>
      </c>
      <c r="N170" s="6">
        <v>1</v>
      </c>
    </row>
    <row r="171" spans="5:14" x14ac:dyDescent="0.3">
      <c r="E171" s="9"/>
      <c r="F171" s="8"/>
      <c r="G171" s="10">
        <v>100</v>
      </c>
      <c r="H171" s="11">
        <v>16.684045881126</v>
      </c>
      <c r="I171" s="2">
        <v>40.458811261731</v>
      </c>
      <c r="J171" s="2">
        <v>20.959332638165002</v>
      </c>
      <c r="K171" s="2">
        <v>14.598540145985</v>
      </c>
      <c r="L171" s="2">
        <v>5.5265901981230003</v>
      </c>
      <c r="M171" s="2">
        <v>1.6684045881130001</v>
      </c>
      <c r="N171" s="13">
        <v>0.104275286757</v>
      </c>
    </row>
    <row r="172" spans="5:14" ht="25" x14ac:dyDescent="0.3">
      <c r="E172" s="3" t="s">
        <v>86</v>
      </c>
      <c r="F172" s="4"/>
      <c r="G172" s="5">
        <v>2121</v>
      </c>
      <c r="H172" s="7">
        <v>455</v>
      </c>
      <c r="I172" s="1">
        <v>737</v>
      </c>
      <c r="J172" s="1">
        <v>456</v>
      </c>
      <c r="K172" s="1">
        <v>277</v>
      </c>
      <c r="L172" s="1">
        <v>150</v>
      </c>
      <c r="M172" s="1">
        <v>39</v>
      </c>
      <c r="N172" s="6">
        <v>7</v>
      </c>
    </row>
    <row r="173" spans="5:14" x14ac:dyDescent="0.3">
      <c r="E173" s="9"/>
      <c r="F173" s="8"/>
      <c r="G173" s="10">
        <v>100</v>
      </c>
      <c r="H173" s="11">
        <v>21.452145214521</v>
      </c>
      <c r="I173" s="2">
        <v>34.747760490334997</v>
      </c>
      <c r="J173" s="2">
        <v>21.499292786421002</v>
      </c>
      <c r="K173" s="2">
        <v>13.059877416313</v>
      </c>
      <c r="L173" s="2">
        <v>7.0721357850070001</v>
      </c>
      <c r="M173" s="2">
        <v>1.8387553041019999</v>
      </c>
      <c r="N173" s="13">
        <v>0.33003300330000002</v>
      </c>
    </row>
    <row r="174" spans="5:14" ht="25" x14ac:dyDescent="0.3">
      <c r="E174" s="3" t="s">
        <v>87</v>
      </c>
      <c r="F174" s="4"/>
      <c r="G174" s="5">
        <v>549</v>
      </c>
      <c r="H174" s="7">
        <v>101</v>
      </c>
      <c r="I174" s="1">
        <v>219</v>
      </c>
      <c r="J174" s="1">
        <v>129</v>
      </c>
      <c r="K174" s="1">
        <v>74</v>
      </c>
      <c r="L174" s="1">
        <v>14</v>
      </c>
      <c r="M174" s="1">
        <v>9</v>
      </c>
      <c r="N174" s="6">
        <v>3</v>
      </c>
    </row>
    <row r="175" spans="5:14" x14ac:dyDescent="0.3">
      <c r="E175" s="9"/>
      <c r="F175" s="8"/>
      <c r="G175" s="10">
        <v>100</v>
      </c>
      <c r="H175" s="11">
        <v>18.397085610200001</v>
      </c>
      <c r="I175" s="2">
        <v>39.890710382514001</v>
      </c>
      <c r="J175" s="2">
        <v>23.497267759563002</v>
      </c>
      <c r="K175" s="2">
        <v>13.479052823315</v>
      </c>
      <c r="L175" s="2">
        <v>2.5500910746810002</v>
      </c>
      <c r="M175" s="2">
        <v>1.6393442622950001</v>
      </c>
      <c r="N175" s="13">
        <v>0.54644808743200002</v>
      </c>
    </row>
    <row r="176" spans="5:14" ht="25" x14ac:dyDescent="0.3">
      <c r="E176" s="3" t="s">
        <v>88</v>
      </c>
      <c r="F176" s="4"/>
      <c r="G176" s="5">
        <v>757</v>
      </c>
      <c r="H176" s="7">
        <v>134</v>
      </c>
      <c r="I176" s="1">
        <v>276</v>
      </c>
      <c r="J176" s="1">
        <v>197</v>
      </c>
      <c r="K176" s="1">
        <v>108</v>
      </c>
      <c r="L176" s="1">
        <v>29</v>
      </c>
      <c r="M176" s="1">
        <v>11</v>
      </c>
      <c r="N176" s="6">
        <v>2</v>
      </c>
    </row>
    <row r="177" spans="5:14" x14ac:dyDescent="0.3">
      <c r="E177" s="9"/>
      <c r="F177" s="8"/>
      <c r="G177" s="10">
        <v>100</v>
      </c>
      <c r="H177" s="11">
        <v>17.701453104359</v>
      </c>
      <c r="I177" s="2">
        <v>36.459709379128</v>
      </c>
      <c r="J177" s="2">
        <v>26.023778071334</v>
      </c>
      <c r="K177" s="2">
        <v>14.266842800528</v>
      </c>
      <c r="L177" s="2">
        <v>3.8309114927339998</v>
      </c>
      <c r="M177" s="2">
        <v>1.453104359313</v>
      </c>
      <c r="N177" s="13">
        <v>0.26420079260200002</v>
      </c>
    </row>
    <row r="178" spans="5:14" ht="25" x14ac:dyDescent="0.3">
      <c r="E178" s="3" t="s">
        <v>89</v>
      </c>
      <c r="F178" s="4"/>
      <c r="G178" s="5">
        <v>1246</v>
      </c>
      <c r="H178" s="7">
        <v>188</v>
      </c>
      <c r="I178" s="1">
        <v>492</v>
      </c>
      <c r="J178" s="1">
        <v>321</v>
      </c>
      <c r="K178" s="1">
        <v>152</v>
      </c>
      <c r="L178" s="1">
        <v>70</v>
      </c>
      <c r="M178" s="1">
        <v>21</v>
      </c>
      <c r="N178" s="6">
        <v>2</v>
      </c>
    </row>
    <row r="179" spans="5:14" x14ac:dyDescent="0.3">
      <c r="E179" s="9"/>
      <c r="F179" s="8"/>
      <c r="G179" s="10">
        <v>100</v>
      </c>
      <c r="H179" s="11">
        <v>15.088282504013</v>
      </c>
      <c r="I179" s="2">
        <v>39.486356340288999</v>
      </c>
      <c r="J179" s="2">
        <v>25.762439807383998</v>
      </c>
      <c r="K179" s="2">
        <v>12.199036918138001</v>
      </c>
      <c r="L179" s="2">
        <v>5.61797752809</v>
      </c>
      <c r="M179" s="2">
        <v>1.6853932584269999</v>
      </c>
      <c r="N179" s="13">
        <v>0.16051364366000001</v>
      </c>
    </row>
    <row r="180" spans="5:14" ht="25" x14ac:dyDescent="0.3">
      <c r="E180" s="3" t="s">
        <v>90</v>
      </c>
      <c r="F180" s="4"/>
      <c r="G180" s="5">
        <v>1144</v>
      </c>
      <c r="H180" s="7">
        <v>201</v>
      </c>
      <c r="I180" s="1">
        <v>424</v>
      </c>
      <c r="J180" s="1">
        <v>299</v>
      </c>
      <c r="K180" s="1">
        <v>146</v>
      </c>
      <c r="L180" s="1">
        <v>54</v>
      </c>
      <c r="M180" s="1">
        <v>18</v>
      </c>
      <c r="N180" s="6">
        <v>2</v>
      </c>
    </row>
    <row r="181" spans="5:14" x14ac:dyDescent="0.3">
      <c r="E181" s="9"/>
      <c r="F181" s="8"/>
      <c r="G181" s="10">
        <v>100</v>
      </c>
      <c r="H181" s="11">
        <v>17.569930069929999</v>
      </c>
      <c r="I181" s="2">
        <v>37.062937062937003</v>
      </c>
      <c r="J181" s="2">
        <v>26.136363636363999</v>
      </c>
      <c r="K181" s="2">
        <v>12.762237762238</v>
      </c>
      <c r="L181" s="2">
        <v>4.7202797202799998</v>
      </c>
      <c r="M181" s="2">
        <v>1.5734265734270001</v>
      </c>
      <c r="N181" s="13">
        <v>0.17482517482500001</v>
      </c>
    </row>
    <row r="182" spans="5:14" ht="25" x14ac:dyDescent="0.3">
      <c r="E182" s="3" t="s">
        <v>91</v>
      </c>
      <c r="F182" s="4"/>
      <c r="G182" s="5">
        <v>1315</v>
      </c>
      <c r="H182" s="7">
        <v>271</v>
      </c>
      <c r="I182" s="1">
        <v>504</v>
      </c>
      <c r="J182" s="1">
        <v>305</v>
      </c>
      <c r="K182" s="1">
        <v>161</v>
      </c>
      <c r="L182" s="1">
        <v>60</v>
      </c>
      <c r="M182" s="1">
        <v>13</v>
      </c>
      <c r="N182" s="6">
        <v>1</v>
      </c>
    </row>
    <row r="183" spans="5:14" x14ac:dyDescent="0.3">
      <c r="E183" s="9"/>
      <c r="F183" s="8"/>
      <c r="G183" s="10">
        <v>100</v>
      </c>
      <c r="H183" s="11">
        <v>20.608365019011</v>
      </c>
      <c r="I183" s="2">
        <v>38.326996197718998</v>
      </c>
      <c r="J183" s="2">
        <v>23.193916349809999</v>
      </c>
      <c r="K183" s="2">
        <v>12.243346007605</v>
      </c>
      <c r="L183" s="2">
        <v>4.5627376425859998</v>
      </c>
      <c r="M183" s="2">
        <v>0.98859315589399999</v>
      </c>
      <c r="N183" s="13">
        <v>7.6045627376E-2</v>
      </c>
    </row>
    <row r="184" spans="5:14" ht="25" x14ac:dyDescent="0.3">
      <c r="E184" s="3" t="s">
        <v>92</v>
      </c>
      <c r="F184" s="4"/>
      <c r="G184" s="5">
        <v>3455</v>
      </c>
      <c r="H184" s="7">
        <v>648</v>
      </c>
      <c r="I184" s="1">
        <v>1312</v>
      </c>
      <c r="J184" s="1">
        <v>803</v>
      </c>
      <c r="K184" s="1">
        <v>427</v>
      </c>
      <c r="L184" s="1">
        <v>196</v>
      </c>
      <c r="M184" s="1">
        <v>55</v>
      </c>
      <c r="N184" s="6">
        <v>14</v>
      </c>
    </row>
    <row r="185" spans="5:14" x14ac:dyDescent="0.3">
      <c r="E185" s="9"/>
      <c r="F185" s="8"/>
      <c r="G185" s="10">
        <v>100</v>
      </c>
      <c r="H185" s="11">
        <v>18.755426917510999</v>
      </c>
      <c r="I185" s="2">
        <v>37.973950795947999</v>
      </c>
      <c r="J185" s="2">
        <v>23.241678726482998</v>
      </c>
      <c r="K185" s="2">
        <v>12.358900144718</v>
      </c>
      <c r="L185" s="2">
        <v>5.6729377713459996</v>
      </c>
      <c r="M185" s="2">
        <v>1.591895803184</v>
      </c>
      <c r="N185" s="13">
        <v>0.40520984081</v>
      </c>
    </row>
    <row r="186" spans="5:14" ht="25" x14ac:dyDescent="0.3">
      <c r="E186" s="3" t="s">
        <v>93</v>
      </c>
      <c r="F186" s="4"/>
      <c r="G186" s="5">
        <v>186</v>
      </c>
      <c r="H186" s="7">
        <v>36</v>
      </c>
      <c r="I186" s="1">
        <v>91</v>
      </c>
      <c r="J186" s="1">
        <v>39</v>
      </c>
      <c r="K186" s="1">
        <v>17</v>
      </c>
      <c r="L186" s="1">
        <v>2</v>
      </c>
      <c r="M186" s="1">
        <v>0</v>
      </c>
      <c r="N186" s="6">
        <v>1</v>
      </c>
    </row>
    <row r="187" spans="5:14" x14ac:dyDescent="0.3">
      <c r="E187" s="9"/>
      <c r="F187" s="8"/>
      <c r="G187" s="10">
        <v>100</v>
      </c>
      <c r="H187" s="11">
        <v>19.354838709677001</v>
      </c>
      <c r="I187" s="2">
        <v>48.924731182796002</v>
      </c>
      <c r="J187" s="2">
        <v>20.967741935484</v>
      </c>
      <c r="K187" s="2">
        <v>9.1397849462370004</v>
      </c>
      <c r="L187" s="2">
        <v>1.0752688172039999</v>
      </c>
      <c r="M187" s="12">
        <v>0</v>
      </c>
      <c r="N187" s="13">
        <v>0.53763440860199996</v>
      </c>
    </row>
    <row r="188" spans="5:14" ht="25" x14ac:dyDescent="0.3">
      <c r="E188" s="3" t="s">
        <v>94</v>
      </c>
      <c r="F188" s="4"/>
      <c r="G188" s="5">
        <v>227</v>
      </c>
      <c r="H188" s="7">
        <v>41</v>
      </c>
      <c r="I188" s="1">
        <v>111</v>
      </c>
      <c r="J188" s="1">
        <v>46</v>
      </c>
      <c r="K188" s="1">
        <v>20</v>
      </c>
      <c r="L188" s="1">
        <v>8</v>
      </c>
      <c r="M188" s="1">
        <v>1</v>
      </c>
      <c r="N188" s="6">
        <v>0</v>
      </c>
    </row>
    <row r="189" spans="5:14" x14ac:dyDescent="0.3">
      <c r="E189" s="9"/>
      <c r="F189" s="8"/>
      <c r="G189" s="10">
        <v>100</v>
      </c>
      <c r="H189" s="11">
        <v>18.061674008811</v>
      </c>
      <c r="I189" s="2">
        <v>48.898678414096999</v>
      </c>
      <c r="J189" s="2">
        <v>20.264317180616999</v>
      </c>
      <c r="K189" s="2">
        <v>8.8105726872249992</v>
      </c>
      <c r="L189" s="2">
        <v>3.52422907489</v>
      </c>
      <c r="M189" s="2">
        <v>0.44052863436099998</v>
      </c>
      <c r="N189" s="15">
        <v>0</v>
      </c>
    </row>
    <row r="190" spans="5:14" ht="25" x14ac:dyDescent="0.3">
      <c r="E190" s="3" t="s">
        <v>95</v>
      </c>
      <c r="F190" s="4"/>
      <c r="G190" s="5">
        <v>396</v>
      </c>
      <c r="H190" s="7">
        <v>85</v>
      </c>
      <c r="I190" s="1">
        <v>168</v>
      </c>
      <c r="J190" s="1">
        <v>89</v>
      </c>
      <c r="K190" s="1">
        <v>37</v>
      </c>
      <c r="L190" s="1">
        <v>10</v>
      </c>
      <c r="M190" s="1">
        <v>5</v>
      </c>
      <c r="N190" s="6">
        <v>2</v>
      </c>
    </row>
    <row r="191" spans="5:14" x14ac:dyDescent="0.3">
      <c r="E191" s="9"/>
      <c r="F191" s="8"/>
      <c r="G191" s="10">
        <v>100</v>
      </c>
      <c r="H191" s="11">
        <v>21.464646464645998</v>
      </c>
      <c r="I191" s="2">
        <v>42.424242424242003</v>
      </c>
      <c r="J191" s="2">
        <v>22.474747474747002</v>
      </c>
      <c r="K191" s="2">
        <v>9.3434343434339997</v>
      </c>
      <c r="L191" s="2">
        <v>2.5252525252529998</v>
      </c>
      <c r="M191" s="2">
        <v>1.2626262626260001</v>
      </c>
      <c r="N191" s="13">
        <v>0.50505050505100002</v>
      </c>
    </row>
    <row r="192" spans="5:14" ht="25" x14ac:dyDescent="0.3">
      <c r="E192" s="3" t="s">
        <v>96</v>
      </c>
      <c r="F192" s="4"/>
      <c r="G192" s="5">
        <v>311</v>
      </c>
      <c r="H192" s="7">
        <v>74</v>
      </c>
      <c r="I192" s="1">
        <v>121</v>
      </c>
      <c r="J192" s="1">
        <v>82</v>
      </c>
      <c r="K192" s="1">
        <v>22</v>
      </c>
      <c r="L192" s="1">
        <v>6</v>
      </c>
      <c r="M192" s="1">
        <v>4</v>
      </c>
      <c r="N192" s="6">
        <v>2</v>
      </c>
    </row>
    <row r="193" spans="5:14" x14ac:dyDescent="0.3">
      <c r="E193" s="9"/>
      <c r="F193" s="8"/>
      <c r="G193" s="10">
        <v>100</v>
      </c>
      <c r="H193" s="11">
        <v>23.794212218649999</v>
      </c>
      <c r="I193" s="2">
        <v>38.906752411576001</v>
      </c>
      <c r="J193" s="2">
        <v>26.366559485530999</v>
      </c>
      <c r="K193" s="2">
        <v>7.0739549839229996</v>
      </c>
      <c r="L193" s="2">
        <v>1.929260450161</v>
      </c>
      <c r="M193" s="2">
        <v>1.2861736334410001</v>
      </c>
      <c r="N193" s="13">
        <v>0.64308681672000001</v>
      </c>
    </row>
    <row r="194" spans="5:14" ht="25" x14ac:dyDescent="0.3">
      <c r="E194" s="3" t="s">
        <v>97</v>
      </c>
      <c r="F194" s="4"/>
      <c r="G194" s="5">
        <v>441</v>
      </c>
      <c r="H194" s="7">
        <v>100</v>
      </c>
      <c r="I194" s="1">
        <v>177</v>
      </c>
      <c r="J194" s="1">
        <v>112</v>
      </c>
      <c r="K194" s="1">
        <v>32</v>
      </c>
      <c r="L194" s="1">
        <v>15</v>
      </c>
      <c r="M194" s="1">
        <v>4</v>
      </c>
      <c r="N194" s="6">
        <v>1</v>
      </c>
    </row>
    <row r="195" spans="5:14" x14ac:dyDescent="0.3">
      <c r="E195" s="9"/>
      <c r="F195" s="8"/>
      <c r="G195" s="10">
        <v>100</v>
      </c>
      <c r="H195" s="11">
        <v>22.675736961451001</v>
      </c>
      <c r="I195" s="2">
        <v>40.136054421769003</v>
      </c>
      <c r="J195" s="2">
        <v>25.396825396825001</v>
      </c>
      <c r="K195" s="2">
        <v>7.2562358276639998</v>
      </c>
      <c r="L195" s="2">
        <v>3.4013605442179999</v>
      </c>
      <c r="M195" s="2">
        <v>0.90702947845799997</v>
      </c>
      <c r="N195" s="13">
        <v>0.22675736961500001</v>
      </c>
    </row>
    <row r="196" spans="5:14" ht="25" x14ac:dyDescent="0.3">
      <c r="E196" s="3" t="s">
        <v>98</v>
      </c>
      <c r="F196" s="4"/>
      <c r="G196" s="5">
        <v>2445</v>
      </c>
      <c r="H196" s="7">
        <v>560</v>
      </c>
      <c r="I196" s="1">
        <v>1073</v>
      </c>
      <c r="J196" s="1">
        <v>488</v>
      </c>
      <c r="K196" s="1">
        <v>187</v>
      </c>
      <c r="L196" s="1">
        <v>89</v>
      </c>
      <c r="M196" s="1">
        <v>36</v>
      </c>
      <c r="N196" s="6">
        <v>12</v>
      </c>
    </row>
    <row r="197" spans="5:14" x14ac:dyDescent="0.3">
      <c r="E197" s="9"/>
      <c r="F197" s="8"/>
      <c r="G197" s="10">
        <v>100</v>
      </c>
      <c r="H197" s="11">
        <v>22.903885480572999</v>
      </c>
      <c r="I197" s="2">
        <v>43.885480572596997</v>
      </c>
      <c r="J197" s="2">
        <v>19.959100204498998</v>
      </c>
      <c r="K197" s="2">
        <v>7.6482617586909996</v>
      </c>
      <c r="L197" s="2">
        <v>3.640081799591</v>
      </c>
      <c r="M197" s="2">
        <v>1.472392638037</v>
      </c>
      <c r="N197" s="13">
        <v>0.49079754601199999</v>
      </c>
    </row>
    <row r="198" spans="5:14" ht="25" x14ac:dyDescent="0.3">
      <c r="E198" s="3" t="s">
        <v>99</v>
      </c>
      <c r="F198" s="4"/>
      <c r="G198" s="5">
        <v>31</v>
      </c>
      <c r="H198" s="7">
        <v>13</v>
      </c>
      <c r="I198" s="1">
        <v>8</v>
      </c>
      <c r="J198" s="1">
        <v>5</v>
      </c>
      <c r="K198" s="1">
        <v>3</v>
      </c>
      <c r="L198" s="1">
        <v>1</v>
      </c>
      <c r="M198" s="1">
        <v>1</v>
      </c>
      <c r="N198" s="6">
        <v>0</v>
      </c>
    </row>
    <row r="199" spans="5:14" x14ac:dyDescent="0.3">
      <c r="E199" s="9"/>
      <c r="F199" s="8"/>
      <c r="G199" s="10">
        <v>100</v>
      </c>
      <c r="H199" s="11">
        <v>41.935483870968</v>
      </c>
      <c r="I199" s="2">
        <v>25.806451612903</v>
      </c>
      <c r="J199" s="2">
        <v>16.129032258064999</v>
      </c>
      <c r="K199" s="2">
        <v>9.6774193548389995</v>
      </c>
      <c r="L199" s="2">
        <v>3.2258064516129998</v>
      </c>
      <c r="M199" s="2">
        <v>3.2258064516129998</v>
      </c>
      <c r="N199" s="15">
        <v>0</v>
      </c>
    </row>
    <row r="200" spans="5:14" ht="25" x14ac:dyDescent="0.3">
      <c r="E200" s="3" t="s">
        <v>100</v>
      </c>
      <c r="F200" s="4"/>
      <c r="G200" s="5">
        <v>40</v>
      </c>
      <c r="H200" s="7">
        <v>4</v>
      </c>
      <c r="I200" s="1">
        <v>20</v>
      </c>
      <c r="J200" s="1">
        <v>10</v>
      </c>
      <c r="K200" s="1">
        <v>4</v>
      </c>
      <c r="L200" s="1">
        <v>2</v>
      </c>
      <c r="M200" s="1">
        <v>0</v>
      </c>
      <c r="N200" s="6">
        <v>0</v>
      </c>
    </row>
    <row r="201" spans="5:14" x14ac:dyDescent="0.3">
      <c r="E201" s="9"/>
      <c r="F201" s="8"/>
      <c r="G201" s="10">
        <v>100</v>
      </c>
      <c r="H201" s="11">
        <v>10</v>
      </c>
      <c r="I201" s="2">
        <v>50</v>
      </c>
      <c r="J201" s="2">
        <v>25</v>
      </c>
      <c r="K201" s="2">
        <v>10</v>
      </c>
      <c r="L201" s="2">
        <v>5</v>
      </c>
      <c r="M201" s="12">
        <v>0</v>
      </c>
      <c r="N201" s="15">
        <v>0</v>
      </c>
    </row>
    <row r="202" spans="5:14" ht="25" x14ac:dyDescent="0.3">
      <c r="E202" s="3" t="s">
        <v>101</v>
      </c>
      <c r="F202" s="4"/>
      <c r="G202" s="5">
        <v>42</v>
      </c>
      <c r="H202" s="7">
        <v>7</v>
      </c>
      <c r="I202" s="1">
        <v>18</v>
      </c>
      <c r="J202" s="1">
        <v>10</v>
      </c>
      <c r="K202" s="1">
        <v>7</v>
      </c>
      <c r="L202" s="1">
        <v>0</v>
      </c>
      <c r="M202" s="1">
        <v>0</v>
      </c>
      <c r="N202" s="6">
        <v>0</v>
      </c>
    </row>
    <row r="203" spans="5:14" x14ac:dyDescent="0.3">
      <c r="E203" s="9"/>
      <c r="F203" s="8"/>
      <c r="G203" s="10">
        <v>100</v>
      </c>
      <c r="H203" s="11">
        <v>16.666666666666998</v>
      </c>
      <c r="I203" s="2">
        <v>42.857142857143003</v>
      </c>
      <c r="J203" s="2">
        <v>23.809523809523998</v>
      </c>
      <c r="K203" s="2">
        <v>16.666666666666998</v>
      </c>
      <c r="L203" s="12">
        <v>0</v>
      </c>
      <c r="M203" s="12">
        <v>0</v>
      </c>
      <c r="N203" s="15">
        <v>0</v>
      </c>
    </row>
    <row r="204" spans="5:14" ht="25" x14ac:dyDescent="0.3">
      <c r="E204" s="3" t="s">
        <v>102</v>
      </c>
      <c r="F204" s="4"/>
      <c r="G204" s="5">
        <v>22</v>
      </c>
      <c r="H204" s="7">
        <v>8</v>
      </c>
      <c r="I204" s="1">
        <v>9</v>
      </c>
      <c r="J204" s="1">
        <v>3</v>
      </c>
      <c r="K204" s="1">
        <v>0</v>
      </c>
      <c r="L204" s="1">
        <v>1</v>
      </c>
      <c r="M204" s="1">
        <v>1</v>
      </c>
      <c r="N204" s="6">
        <v>0</v>
      </c>
    </row>
    <row r="205" spans="5:14" x14ac:dyDescent="0.3">
      <c r="E205" s="9"/>
      <c r="F205" s="8"/>
      <c r="G205" s="10">
        <v>100</v>
      </c>
      <c r="H205" s="11">
        <v>36.363636363635997</v>
      </c>
      <c r="I205" s="2">
        <v>40.909090909090999</v>
      </c>
      <c r="J205" s="2">
        <v>13.636363636364001</v>
      </c>
      <c r="K205" s="12">
        <v>0</v>
      </c>
      <c r="L205" s="2">
        <v>4.5454545454549997</v>
      </c>
      <c r="M205" s="2">
        <v>4.5454545454549997</v>
      </c>
      <c r="N205" s="15">
        <v>0</v>
      </c>
    </row>
    <row r="206" spans="5:14" ht="25" x14ac:dyDescent="0.3">
      <c r="E206" s="3" t="s">
        <v>103</v>
      </c>
      <c r="F206" s="4"/>
      <c r="G206" s="5">
        <v>75</v>
      </c>
      <c r="H206" s="7">
        <v>18</v>
      </c>
      <c r="I206" s="1">
        <v>38</v>
      </c>
      <c r="J206" s="1">
        <v>10</v>
      </c>
      <c r="K206" s="1">
        <v>7</v>
      </c>
      <c r="L206" s="1">
        <v>1</v>
      </c>
      <c r="M206" s="1">
        <v>1</v>
      </c>
      <c r="N206" s="6">
        <v>0</v>
      </c>
    </row>
    <row r="207" spans="5:14" x14ac:dyDescent="0.3">
      <c r="E207" s="9"/>
      <c r="F207" s="8"/>
      <c r="G207" s="10">
        <v>100</v>
      </c>
      <c r="H207" s="11">
        <v>24</v>
      </c>
      <c r="I207" s="2">
        <v>50.666666666666998</v>
      </c>
      <c r="J207" s="2">
        <v>13.333333333333</v>
      </c>
      <c r="K207" s="2">
        <v>9.333333333333</v>
      </c>
      <c r="L207" s="2">
        <v>1.333333333333</v>
      </c>
      <c r="M207" s="2">
        <v>1.333333333333</v>
      </c>
      <c r="N207" s="15">
        <v>0</v>
      </c>
    </row>
    <row r="208" spans="5:14" ht="25" x14ac:dyDescent="0.3">
      <c r="E208" s="3" t="s">
        <v>104</v>
      </c>
      <c r="F208" s="4"/>
      <c r="G208" s="5">
        <v>1364</v>
      </c>
      <c r="H208" s="7">
        <v>360</v>
      </c>
      <c r="I208" s="1">
        <v>589</v>
      </c>
      <c r="J208" s="1">
        <v>249</v>
      </c>
      <c r="K208" s="1">
        <v>98</v>
      </c>
      <c r="L208" s="1">
        <v>31</v>
      </c>
      <c r="M208" s="1">
        <v>24</v>
      </c>
      <c r="N208" s="6">
        <v>13</v>
      </c>
    </row>
    <row r="209" spans="5:14" x14ac:dyDescent="0.3">
      <c r="E209" s="9"/>
      <c r="F209" s="8"/>
      <c r="G209" s="10">
        <v>100</v>
      </c>
      <c r="H209" s="11">
        <v>26.392961876832999</v>
      </c>
      <c r="I209" s="2">
        <v>43.181818181818002</v>
      </c>
      <c r="J209" s="2">
        <v>18.255131964808999</v>
      </c>
      <c r="K209" s="2">
        <v>7.1847507331380003</v>
      </c>
      <c r="L209" s="2">
        <v>2.2727272727269998</v>
      </c>
      <c r="M209" s="2">
        <v>1.759530791789</v>
      </c>
      <c r="N209" s="13">
        <v>0.95307917888600002</v>
      </c>
    </row>
    <row r="210" spans="5:14" ht="25" x14ac:dyDescent="0.3">
      <c r="E210" s="3" t="s">
        <v>105</v>
      </c>
      <c r="F210" s="4"/>
      <c r="G210" s="5">
        <v>1</v>
      </c>
      <c r="H210" s="7">
        <v>0</v>
      </c>
      <c r="I210" s="1">
        <v>1</v>
      </c>
      <c r="J210" s="1">
        <v>0</v>
      </c>
      <c r="K210" s="1">
        <v>0</v>
      </c>
      <c r="L210" s="1">
        <v>0</v>
      </c>
      <c r="M210" s="1">
        <v>0</v>
      </c>
      <c r="N210" s="6">
        <v>0</v>
      </c>
    </row>
    <row r="211" spans="5:14" x14ac:dyDescent="0.3">
      <c r="E211" s="9"/>
      <c r="F211" s="8"/>
      <c r="G211" s="10">
        <v>100</v>
      </c>
      <c r="H211" s="21">
        <v>0</v>
      </c>
      <c r="I211" s="2">
        <v>100</v>
      </c>
      <c r="J211" s="12">
        <v>0</v>
      </c>
      <c r="K211" s="12">
        <v>0</v>
      </c>
      <c r="L211" s="12">
        <v>0</v>
      </c>
      <c r="M211" s="12">
        <v>0</v>
      </c>
      <c r="N211" s="15">
        <v>0</v>
      </c>
    </row>
    <row r="212" spans="5:14" ht="25" x14ac:dyDescent="0.3">
      <c r="E212" s="3" t="s">
        <v>106</v>
      </c>
      <c r="F212" s="4"/>
      <c r="G212" s="5">
        <v>0</v>
      </c>
      <c r="H212" s="7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6">
        <v>0</v>
      </c>
    </row>
    <row r="213" spans="5:14" x14ac:dyDescent="0.3">
      <c r="E213" s="9"/>
      <c r="F213" s="8"/>
      <c r="G213" s="31">
        <v>0</v>
      </c>
      <c r="H213" s="21">
        <v>0</v>
      </c>
      <c r="I213" s="12">
        <v>0</v>
      </c>
      <c r="J213" s="12">
        <v>0</v>
      </c>
      <c r="K213" s="12">
        <v>0</v>
      </c>
      <c r="L213" s="12">
        <v>0</v>
      </c>
      <c r="M213" s="12">
        <v>0</v>
      </c>
      <c r="N213" s="15">
        <v>0</v>
      </c>
    </row>
    <row r="214" spans="5:14" ht="25" x14ac:dyDescent="0.3">
      <c r="E214" s="3" t="s">
        <v>107</v>
      </c>
      <c r="F214" s="4"/>
      <c r="G214" s="5">
        <v>2</v>
      </c>
      <c r="H214" s="7">
        <v>0</v>
      </c>
      <c r="I214" s="1">
        <v>1</v>
      </c>
      <c r="J214" s="1">
        <v>1</v>
      </c>
      <c r="K214" s="1">
        <v>0</v>
      </c>
      <c r="L214" s="1">
        <v>0</v>
      </c>
      <c r="M214" s="1">
        <v>0</v>
      </c>
      <c r="N214" s="6">
        <v>0</v>
      </c>
    </row>
    <row r="215" spans="5:14" x14ac:dyDescent="0.3">
      <c r="E215" s="9"/>
      <c r="F215" s="8"/>
      <c r="G215" s="10">
        <v>100</v>
      </c>
      <c r="H215" s="21">
        <v>0</v>
      </c>
      <c r="I215" s="2">
        <v>50</v>
      </c>
      <c r="J215" s="2">
        <v>50</v>
      </c>
      <c r="K215" s="12">
        <v>0</v>
      </c>
      <c r="L215" s="12">
        <v>0</v>
      </c>
      <c r="M215" s="12">
        <v>0</v>
      </c>
      <c r="N215" s="15">
        <v>0</v>
      </c>
    </row>
    <row r="216" spans="5:14" ht="25" x14ac:dyDescent="0.3">
      <c r="E216" s="3" t="s">
        <v>108</v>
      </c>
      <c r="F216" s="4"/>
      <c r="G216" s="5">
        <v>1</v>
      </c>
      <c r="H216" s="7">
        <v>0</v>
      </c>
      <c r="I216" s="1">
        <v>0</v>
      </c>
      <c r="J216" s="1">
        <v>1</v>
      </c>
      <c r="K216" s="1">
        <v>0</v>
      </c>
      <c r="L216" s="1">
        <v>0</v>
      </c>
      <c r="M216" s="1">
        <v>0</v>
      </c>
      <c r="N216" s="6">
        <v>0</v>
      </c>
    </row>
    <row r="217" spans="5:14" x14ac:dyDescent="0.3">
      <c r="E217" s="9"/>
      <c r="F217" s="8"/>
      <c r="G217" s="10">
        <v>100</v>
      </c>
      <c r="H217" s="21">
        <v>0</v>
      </c>
      <c r="I217" s="12">
        <v>0</v>
      </c>
      <c r="J217" s="2">
        <v>100</v>
      </c>
      <c r="K217" s="12">
        <v>0</v>
      </c>
      <c r="L217" s="12">
        <v>0</v>
      </c>
      <c r="M217" s="12">
        <v>0</v>
      </c>
      <c r="N217" s="15">
        <v>0</v>
      </c>
    </row>
    <row r="218" spans="5:14" ht="25" x14ac:dyDescent="0.3">
      <c r="E218" s="3" t="s">
        <v>109</v>
      </c>
      <c r="F218" s="4"/>
      <c r="G218" s="5">
        <v>3</v>
      </c>
      <c r="H218" s="7">
        <v>0</v>
      </c>
      <c r="I218" s="1">
        <v>2</v>
      </c>
      <c r="J218" s="1">
        <v>0</v>
      </c>
      <c r="K218" s="1">
        <v>0</v>
      </c>
      <c r="L218" s="1">
        <v>0</v>
      </c>
      <c r="M218" s="1">
        <v>1</v>
      </c>
      <c r="N218" s="6">
        <v>0</v>
      </c>
    </row>
    <row r="219" spans="5:14" x14ac:dyDescent="0.3">
      <c r="E219" s="9"/>
      <c r="F219" s="8"/>
      <c r="G219" s="10">
        <v>100</v>
      </c>
      <c r="H219" s="21">
        <v>0</v>
      </c>
      <c r="I219" s="2">
        <v>66.666666666666998</v>
      </c>
      <c r="J219" s="12">
        <v>0</v>
      </c>
      <c r="K219" s="12">
        <v>0</v>
      </c>
      <c r="L219" s="12">
        <v>0</v>
      </c>
      <c r="M219" s="2">
        <v>33.333333333333002</v>
      </c>
      <c r="N219" s="15">
        <v>0</v>
      </c>
    </row>
    <row r="220" spans="5:14" x14ac:dyDescent="0.3">
      <c r="E220" s="3" t="s">
        <v>110</v>
      </c>
      <c r="F220" s="4"/>
      <c r="G220" s="5">
        <v>240</v>
      </c>
      <c r="H220" s="7">
        <v>80</v>
      </c>
      <c r="I220" s="1">
        <v>96</v>
      </c>
      <c r="J220" s="1">
        <v>33</v>
      </c>
      <c r="K220" s="1">
        <v>19</v>
      </c>
      <c r="L220" s="1">
        <v>7</v>
      </c>
      <c r="M220" s="1">
        <v>3</v>
      </c>
      <c r="N220" s="6">
        <v>2</v>
      </c>
    </row>
    <row r="221" spans="5:14" x14ac:dyDescent="0.3">
      <c r="E221" s="9"/>
      <c r="F221" s="8"/>
      <c r="G221" s="10">
        <v>100</v>
      </c>
      <c r="H221" s="11">
        <v>33.333333333333002</v>
      </c>
      <c r="I221" s="2">
        <v>40</v>
      </c>
      <c r="J221" s="2">
        <v>13.75</v>
      </c>
      <c r="K221" s="2">
        <v>7.916666666667</v>
      </c>
      <c r="L221" s="2">
        <v>2.916666666667</v>
      </c>
      <c r="M221" s="2">
        <v>1.25</v>
      </c>
      <c r="N221" s="13">
        <v>0.83333333333299997</v>
      </c>
    </row>
    <row r="222" spans="5:14" ht="25" x14ac:dyDescent="0.3">
      <c r="E222" s="3" t="s">
        <v>111</v>
      </c>
      <c r="F222" s="4"/>
      <c r="G222" s="5">
        <v>159</v>
      </c>
      <c r="H222" s="7">
        <v>20</v>
      </c>
      <c r="I222" s="1">
        <v>41</v>
      </c>
      <c r="J222" s="1">
        <v>48</v>
      </c>
      <c r="K222" s="1">
        <v>33</v>
      </c>
      <c r="L222" s="1">
        <v>17</v>
      </c>
      <c r="M222" s="1">
        <v>0</v>
      </c>
      <c r="N222" s="6">
        <v>0</v>
      </c>
    </row>
    <row r="223" spans="5:14" x14ac:dyDescent="0.3">
      <c r="E223" s="9"/>
      <c r="F223" s="8"/>
      <c r="G223" s="10">
        <v>100</v>
      </c>
      <c r="H223" s="11">
        <v>12.578616352200999</v>
      </c>
      <c r="I223" s="2">
        <v>25.786163522012998</v>
      </c>
      <c r="J223" s="2">
        <v>30.188679245283002</v>
      </c>
      <c r="K223" s="2">
        <v>20.754716981131999</v>
      </c>
      <c r="L223" s="2">
        <v>10.691823899371</v>
      </c>
      <c r="M223" s="12">
        <v>0</v>
      </c>
      <c r="N223" s="15">
        <v>0</v>
      </c>
    </row>
    <row r="224" spans="5:14" ht="25" x14ac:dyDescent="0.3">
      <c r="E224" s="3" t="s">
        <v>112</v>
      </c>
      <c r="F224" s="4"/>
      <c r="G224" s="5">
        <v>63</v>
      </c>
      <c r="H224" s="7">
        <v>6</v>
      </c>
      <c r="I224" s="1">
        <v>17</v>
      </c>
      <c r="J224" s="1">
        <v>16</v>
      </c>
      <c r="K224" s="1">
        <v>13</v>
      </c>
      <c r="L224" s="1">
        <v>9</v>
      </c>
      <c r="M224" s="1">
        <v>2</v>
      </c>
      <c r="N224" s="6">
        <v>0</v>
      </c>
    </row>
    <row r="225" spans="5:14" x14ac:dyDescent="0.3">
      <c r="E225" s="9"/>
      <c r="F225" s="8"/>
      <c r="G225" s="10">
        <v>100</v>
      </c>
      <c r="H225" s="11">
        <v>9.5238095238099998</v>
      </c>
      <c r="I225" s="2">
        <v>26.984126984126998</v>
      </c>
      <c r="J225" s="2">
        <v>25.396825396825001</v>
      </c>
      <c r="K225" s="2">
        <v>20.634920634920999</v>
      </c>
      <c r="L225" s="2">
        <v>14.285714285714</v>
      </c>
      <c r="M225" s="2">
        <v>3.1746031746029999</v>
      </c>
      <c r="N225" s="15">
        <v>0</v>
      </c>
    </row>
    <row r="226" spans="5:14" ht="25" x14ac:dyDescent="0.3">
      <c r="E226" s="3" t="s">
        <v>113</v>
      </c>
      <c r="F226" s="4"/>
      <c r="G226" s="5">
        <v>27</v>
      </c>
      <c r="H226" s="7">
        <v>3</v>
      </c>
      <c r="I226" s="1">
        <v>11</v>
      </c>
      <c r="J226" s="1">
        <v>7</v>
      </c>
      <c r="K226" s="1">
        <v>3</v>
      </c>
      <c r="L226" s="1">
        <v>3</v>
      </c>
      <c r="M226" s="1">
        <v>0</v>
      </c>
      <c r="N226" s="6">
        <v>0</v>
      </c>
    </row>
    <row r="227" spans="5:14" x14ac:dyDescent="0.3">
      <c r="E227" s="9"/>
      <c r="F227" s="8"/>
      <c r="G227" s="10">
        <v>100</v>
      </c>
      <c r="H227" s="11">
        <v>11.111111111111001</v>
      </c>
      <c r="I227" s="2">
        <v>40.740740740741003</v>
      </c>
      <c r="J227" s="2">
        <v>25.925925925925998</v>
      </c>
      <c r="K227" s="2">
        <v>11.111111111111001</v>
      </c>
      <c r="L227" s="2">
        <v>11.111111111111001</v>
      </c>
      <c r="M227" s="12">
        <v>0</v>
      </c>
      <c r="N227" s="15">
        <v>0</v>
      </c>
    </row>
    <row r="228" spans="5:14" ht="25" x14ac:dyDescent="0.3">
      <c r="E228" s="3" t="s">
        <v>114</v>
      </c>
      <c r="F228" s="4"/>
      <c r="G228" s="5">
        <v>8</v>
      </c>
      <c r="H228" s="7">
        <v>3</v>
      </c>
      <c r="I228" s="1">
        <v>1</v>
      </c>
      <c r="J228" s="1">
        <v>3</v>
      </c>
      <c r="K228" s="1">
        <v>0</v>
      </c>
      <c r="L228" s="1">
        <v>1</v>
      </c>
      <c r="M228" s="1">
        <v>0</v>
      </c>
      <c r="N228" s="6">
        <v>0</v>
      </c>
    </row>
    <row r="229" spans="5:14" x14ac:dyDescent="0.3">
      <c r="E229" s="9"/>
      <c r="F229" s="8"/>
      <c r="G229" s="10">
        <v>100</v>
      </c>
      <c r="H229" s="11">
        <v>37.5</v>
      </c>
      <c r="I229" s="2">
        <v>12.5</v>
      </c>
      <c r="J229" s="2">
        <v>37.5</v>
      </c>
      <c r="K229" s="12">
        <v>0</v>
      </c>
      <c r="L229" s="2">
        <v>12.5</v>
      </c>
      <c r="M229" s="12">
        <v>0</v>
      </c>
      <c r="N229" s="15">
        <v>0</v>
      </c>
    </row>
    <row r="230" spans="5:14" ht="25" x14ac:dyDescent="0.3">
      <c r="E230" s="3" t="s">
        <v>115</v>
      </c>
      <c r="F230" s="4"/>
      <c r="G230" s="5">
        <v>13</v>
      </c>
      <c r="H230" s="7">
        <v>1</v>
      </c>
      <c r="I230" s="1">
        <v>1</v>
      </c>
      <c r="J230" s="1">
        <v>6</v>
      </c>
      <c r="K230" s="1">
        <v>4</v>
      </c>
      <c r="L230" s="1">
        <v>1</v>
      </c>
      <c r="M230" s="1">
        <v>0</v>
      </c>
      <c r="N230" s="6">
        <v>0</v>
      </c>
    </row>
    <row r="231" spans="5:14" x14ac:dyDescent="0.3">
      <c r="E231" s="9"/>
      <c r="F231" s="8"/>
      <c r="G231" s="10">
        <v>100</v>
      </c>
      <c r="H231" s="11">
        <v>7.6923076923079998</v>
      </c>
      <c r="I231" s="2">
        <v>7.6923076923079998</v>
      </c>
      <c r="J231" s="2">
        <v>46.153846153845997</v>
      </c>
      <c r="K231" s="2">
        <v>30.769230769231001</v>
      </c>
      <c r="L231" s="2">
        <v>7.6923076923079998</v>
      </c>
      <c r="M231" s="12">
        <v>0</v>
      </c>
      <c r="N231" s="15">
        <v>0</v>
      </c>
    </row>
    <row r="232" spans="5:14" ht="25" x14ac:dyDescent="0.3">
      <c r="E232" s="3" t="s">
        <v>116</v>
      </c>
      <c r="F232" s="4"/>
      <c r="G232" s="5">
        <v>28</v>
      </c>
      <c r="H232" s="7">
        <v>5</v>
      </c>
      <c r="I232" s="1">
        <v>9</v>
      </c>
      <c r="J232" s="1">
        <v>6</v>
      </c>
      <c r="K232" s="1">
        <v>3</v>
      </c>
      <c r="L232" s="1">
        <v>5</v>
      </c>
      <c r="M232" s="1">
        <v>0</v>
      </c>
      <c r="N232" s="6">
        <v>0</v>
      </c>
    </row>
    <row r="233" spans="5:14" x14ac:dyDescent="0.3">
      <c r="E233" s="9"/>
      <c r="F233" s="8"/>
      <c r="G233" s="10">
        <v>100</v>
      </c>
      <c r="H233" s="11">
        <v>17.857142857143</v>
      </c>
      <c r="I233" s="2">
        <v>32.142857142856997</v>
      </c>
      <c r="J233" s="2">
        <v>21.428571428571001</v>
      </c>
      <c r="K233" s="2">
        <v>10.714285714286</v>
      </c>
      <c r="L233" s="2">
        <v>17.857142857143</v>
      </c>
      <c r="M233" s="12">
        <v>0</v>
      </c>
      <c r="N233" s="15">
        <v>0</v>
      </c>
    </row>
    <row r="234" spans="5:14" ht="25" x14ac:dyDescent="0.3">
      <c r="E234" s="3" t="s">
        <v>117</v>
      </c>
      <c r="F234" s="4"/>
      <c r="G234" s="5">
        <v>762</v>
      </c>
      <c r="H234" s="7">
        <v>95</v>
      </c>
      <c r="I234" s="1">
        <v>220</v>
      </c>
      <c r="J234" s="1">
        <v>236</v>
      </c>
      <c r="K234" s="1">
        <v>123</v>
      </c>
      <c r="L234" s="1">
        <v>82</v>
      </c>
      <c r="M234" s="1">
        <v>5</v>
      </c>
      <c r="N234" s="6">
        <v>1</v>
      </c>
    </row>
    <row r="235" spans="5:14" x14ac:dyDescent="0.3">
      <c r="E235" s="9"/>
      <c r="F235" s="8"/>
      <c r="G235" s="10">
        <v>100</v>
      </c>
      <c r="H235" s="11">
        <v>12.467191601050001</v>
      </c>
      <c r="I235" s="2">
        <v>28.871391076115</v>
      </c>
      <c r="J235" s="2">
        <v>30.971128608924001</v>
      </c>
      <c r="K235" s="2">
        <v>16.141732283465</v>
      </c>
      <c r="L235" s="2">
        <v>10.761154855642999</v>
      </c>
      <c r="M235" s="2">
        <v>0.65616797900299995</v>
      </c>
      <c r="N235" s="13">
        <v>0.131233595801</v>
      </c>
    </row>
    <row r="236" spans="5:14" ht="25" x14ac:dyDescent="0.3">
      <c r="E236" s="3" t="s">
        <v>118</v>
      </c>
      <c r="F236" s="4"/>
      <c r="G236" s="5">
        <v>390</v>
      </c>
      <c r="H236" s="7">
        <v>59</v>
      </c>
      <c r="I236" s="1">
        <v>104</v>
      </c>
      <c r="J236" s="1">
        <v>113</v>
      </c>
      <c r="K236" s="1">
        <v>67</v>
      </c>
      <c r="L236" s="1">
        <v>44</v>
      </c>
      <c r="M236" s="1">
        <v>3</v>
      </c>
      <c r="N236" s="6">
        <v>0</v>
      </c>
    </row>
    <row r="237" spans="5:14" x14ac:dyDescent="0.3">
      <c r="E237" s="9"/>
      <c r="F237" s="8"/>
      <c r="G237" s="10">
        <v>100</v>
      </c>
      <c r="H237" s="11">
        <v>15.128205128205</v>
      </c>
      <c r="I237" s="2">
        <v>26.666666666666998</v>
      </c>
      <c r="J237" s="2">
        <v>28.974358974358999</v>
      </c>
      <c r="K237" s="2">
        <v>17.179487179487001</v>
      </c>
      <c r="L237" s="2">
        <v>11.282051282051</v>
      </c>
      <c r="M237" s="2">
        <v>0.76923076923099998</v>
      </c>
      <c r="N237" s="15">
        <v>0</v>
      </c>
    </row>
    <row r="238" spans="5:14" ht="25" x14ac:dyDescent="0.3">
      <c r="E238" s="3" t="s">
        <v>119</v>
      </c>
      <c r="F238" s="4"/>
      <c r="G238" s="5">
        <v>391</v>
      </c>
      <c r="H238" s="7">
        <v>61</v>
      </c>
      <c r="I238" s="1">
        <v>94</v>
      </c>
      <c r="J238" s="1">
        <v>123</v>
      </c>
      <c r="K238" s="1">
        <v>52</v>
      </c>
      <c r="L238" s="1">
        <v>56</v>
      </c>
      <c r="M238" s="1">
        <v>5</v>
      </c>
      <c r="N238" s="6">
        <v>0</v>
      </c>
    </row>
    <row r="239" spans="5:14" x14ac:dyDescent="0.3">
      <c r="E239" s="9"/>
      <c r="F239" s="8"/>
      <c r="G239" s="10">
        <v>100</v>
      </c>
      <c r="H239" s="11">
        <v>15.601023017903</v>
      </c>
      <c r="I239" s="2">
        <v>24.040920716113</v>
      </c>
      <c r="J239" s="2">
        <v>31.457800511508999</v>
      </c>
      <c r="K239" s="2">
        <v>13.299232736573</v>
      </c>
      <c r="L239" s="2">
        <v>14.322250639386001</v>
      </c>
      <c r="M239" s="2">
        <v>1.278772378517</v>
      </c>
      <c r="N239" s="15">
        <v>0</v>
      </c>
    </row>
    <row r="240" spans="5:14" ht="25" x14ac:dyDescent="0.3">
      <c r="E240" s="3" t="s">
        <v>120</v>
      </c>
      <c r="F240" s="4"/>
      <c r="G240" s="5">
        <v>195</v>
      </c>
      <c r="H240" s="7">
        <v>22</v>
      </c>
      <c r="I240" s="1">
        <v>48</v>
      </c>
      <c r="J240" s="1">
        <v>64</v>
      </c>
      <c r="K240" s="1">
        <v>29</v>
      </c>
      <c r="L240" s="1">
        <v>30</v>
      </c>
      <c r="M240" s="1">
        <v>1</v>
      </c>
      <c r="N240" s="6">
        <v>1</v>
      </c>
    </row>
    <row r="241" spans="5:14" x14ac:dyDescent="0.3">
      <c r="E241" s="9"/>
      <c r="F241" s="8"/>
      <c r="G241" s="10">
        <v>100</v>
      </c>
      <c r="H241" s="11">
        <v>11.282051282051</v>
      </c>
      <c r="I241" s="2">
        <v>24.615384615385</v>
      </c>
      <c r="J241" s="2">
        <v>32.820512820513002</v>
      </c>
      <c r="K241" s="2">
        <v>14.871794871795</v>
      </c>
      <c r="L241" s="2">
        <v>15.384615384615</v>
      </c>
      <c r="M241" s="2">
        <v>0.51282051282100005</v>
      </c>
      <c r="N241" s="13">
        <v>0.51282051282100005</v>
      </c>
    </row>
    <row r="242" spans="5:14" ht="25" x14ac:dyDescent="0.3">
      <c r="E242" s="3" t="s">
        <v>121</v>
      </c>
      <c r="F242" s="4"/>
      <c r="G242" s="5">
        <v>196</v>
      </c>
      <c r="H242" s="7">
        <v>28</v>
      </c>
      <c r="I242" s="1">
        <v>56</v>
      </c>
      <c r="J242" s="1">
        <v>62</v>
      </c>
      <c r="K242" s="1">
        <v>32</v>
      </c>
      <c r="L242" s="1">
        <v>16</v>
      </c>
      <c r="M242" s="1">
        <v>1</v>
      </c>
      <c r="N242" s="6">
        <v>1</v>
      </c>
    </row>
    <row r="243" spans="5:14" x14ac:dyDescent="0.3">
      <c r="E243" s="9"/>
      <c r="F243" s="8"/>
      <c r="G243" s="10">
        <v>100</v>
      </c>
      <c r="H243" s="11">
        <v>14.285714285714</v>
      </c>
      <c r="I243" s="2">
        <v>28.571428571428999</v>
      </c>
      <c r="J243" s="2">
        <v>31.632653061224001</v>
      </c>
      <c r="K243" s="2">
        <v>16.326530612245001</v>
      </c>
      <c r="L243" s="2">
        <v>8.1632653061219997</v>
      </c>
      <c r="M243" s="2">
        <v>0.51020408163300002</v>
      </c>
      <c r="N243" s="13">
        <v>0.51020408163300002</v>
      </c>
    </row>
    <row r="244" spans="5:14" ht="25" x14ac:dyDescent="0.3">
      <c r="E244" s="3" t="s">
        <v>122</v>
      </c>
      <c r="F244" s="4"/>
      <c r="G244" s="5">
        <v>210</v>
      </c>
      <c r="H244" s="7">
        <v>39</v>
      </c>
      <c r="I244" s="1">
        <v>61</v>
      </c>
      <c r="J244" s="1">
        <v>56</v>
      </c>
      <c r="K244" s="1">
        <v>35</v>
      </c>
      <c r="L244" s="1">
        <v>17</v>
      </c>
      <c r="M244" s="1">
        <v>2</v>
      </c>
      <c r="N244" s="6">
        <v>0</v>
      </c>
    </row>
    <row r="245" spans="5:14" x14ac:dyDescent="0.3">
      <c r="E245" s="9"/>
      <c r="F245" s="8"/>
      <c r="G245" s="10">
        <v>100</v>
      </c>
      <c r="H245" s="11">
        <v>18.571428571428999</v>
      </c>
      <c r="I245" s="2">
        <v>29.047619047619001</v>
      </c>
      <c r="J245" s="2">
        <v>26.666666666666998</v>
      </c>
      <c r="K245" s="2">
        <v>16.666666666666998</v>
      </c>
      <c r="L245" s="2">
        <v>8.0952380952380008</v>
      </c>
      <c r="M245" s="2">
        <v>0.95238095238099996</v>
      </c>
      <c r="N245" s="15">
        <v>0</v>
      </c>
    </row>
    <row r="246" spans="5:14" ht="25" x14ac:dyDescent="0.3">
      <c r="E246" s="3" t="s">
        <v>123</v>
      </c>
      <c r="F246" s="4"/>
      <c r="G246" s="5">
        <v>498</v>
      </c>
      <c r="H246" s="7">
        <v>77</v>
      </c>
      <c r="I246" s="1">
        <v>132</v>
      </c>
      <c r="J246" s="1">
        <v>137</v>
      </c>
      <c r="K246" s="1">
        <v>87</v>
      </c>
      <c r="L246" s="1">
        <v>60</v>
      </c>
      <c r="M246" s="1">
        <v>5</v>
      </c>
      <c r="N246" s="6">
        <v>0</v>
      </c>
    </row>
    <row r="247" spans="5:14" x14ac:dyDescent="0.3">
      <c r="E247" s="9"/>
      <c r="F247" s="8"/>
      <c r="G247" s="10">
        <v>100</v>
      </c>
      <c r="H247" s="11">
        <v>15.461847389558001</v>
      </c>
      <c r="I247" s="2">
        <v>26.506024096386</v>
      </c>
      <c r="J247" s="2">
        <v>27.510040160643001</v>
      </c>
      <c r="K247" s="2">
        <v>17.469879518071998</v>
      </c>
      <c r="L247" s="2">
        <v>12.048192771084</v>
      </c>
      <c r="M247" s="2">
        <v>1.004016064257</v>
      </c>
      <c r="N247" s="15">
        <v>0</v>
      </c>
    </row>
    <row r="248" spans="5:14" ht="25" x14ac:dyDescent="0.3">
      <c r="E248" s="3" t="s">
        <v>124</v>
      </c>
      <c r="F248" s="4"/>
      <c r="G248" s="5">
        <v>510</v>
      </c>
      <c r="H248" s="7">
        <v>62</v>
      </c>
      <c r="I248" s="1">
        <v>137</v>
      </c>
      <c r="J248" s="1">
        <v>159</v>
      </c>
      <c r="K248" s="1">
        <v>96</v>
      </c>
      <c r="L248" s="1">
        <v>52</v>
      </c>
      <c r="M248" s="1">
        <v>4</v>
      </c>
      <c r="N248" s="6">
        <v>0</v>
      </c>
    </row>
    <row r="249" spans="5:14" x14ac:dyDescent="0.3">
      <c r="E249" s="9"/>
      <c r="F249" s="8"/>
      <c r="G249" s="10">
        <v>100</v>
      </c>
      <c r="H249" s="11">
        <v>12.156862745098</v>
      </c>
      <c r="I249" s="2">
        <v>26.862745098038999</v>
      </c>
      <c r="J249" s="2">
        <v>31.176470588234999</v>
      </c>
      <c r="K249" s="2">
        <v>18.823529411765001</v>
      </c>
      <c r="L249" s="2">
        <v>10.196078431373</v>
      </c>
      <c r="M249" s="2">
        <v>0.78431372549</v>
      </c>
      <c r="N249" s="15">
        <v>0</v>
      </c>
    </row>
    <row r="250" spans="5:14" ht="25" x14ac:dyDescent="0.3">
      <c r="E250" s="3" t="s">
        <v>125</v>
      </c>
      <c r="F250" s="4"/>
      <c r="G250" s="5">
        <v>855</v>
      </c>
      <c r="H250" s="7">
        <v>116</v>
      </c>
      <c r="I250" s="1">
        <v>241</v>
      </c>
      <c r="J250" s="1">
        <v>258</v>
      </c>
      <c r="K250" s="1">
        <v>145</v>
      </c>
      <c r="L250" s="1">
        <v>87</v>
      </c>
      <c r="M250" s="1">
        <v>5</v>
      </c>
      <c r="N250" s="6">
        <v>3</v>
      </c>
    </row>
    <row r="251" spans="5:14" x14ac:dyDescent="0.3">
      <c r="E251" s="9"/>
      <c r="F251" s="8"/>
      <c r="G251" s="10">
        <v>100</v>
      </c>
      <c r="H251" s="11">
        <v>13.567251461988</v>
      </c>
      <c r="I251" s="2">
        <v>28.187134502924</v>
      </c>
      <c r="J251" s="2">
        <v>30.175438596490999</v>
      </c>
      <c r="K251" s="2">
        <v>16.959064327484999</v>
      </c>
      <c r="L251" s="2">
        <v>10.175438596491</v>
      </c>
      <c r="M251" s="2">
        <v>0.58479532163699999</v>
      </c>
      <c r="N251" s="13">
        <v>0.35087719298199999</v>
      </c>
    </row>
    <row r="252" spans="5:14" ht="25" x14ac:dyDescent="0.3">
      <c r="E252" s="3" t="s">
        <v>126</v>
      </c>
      <c r="F252" s="4"/>
      <c r="G252" s="5">
        <v>516</v>
      </c>
      <c r="H252" s="7">
        <v>87</v>
      </c>
      <c r="I252" s="1">
        <v>142</v>
      </c>
      <c r="J252" s="1">
        <v>159</v>
      </c>
      <c r="K252" s="1">
        <v>79</v>
      </c>
      <c r="L252" s="1">
        <v>47</v>
      </c>
      <c r="M252" s="1">
        <v>2</v>
      </c>
      <c r="N252" s="6">
        <v>0</v>
      </c>
    </row>
    <row r="253" spans="5:14" x14ac:dyDescent="0.3">
      <c r="E253" s="9"/>
      <c r="F253" s="8"/>
      <c r="G253" s="10">
        <v>100</v>
      </c>
      <c r="H253" s="11">
        <v>16.860465116278998</v>
      </c>
      <c r="I253" s="2">
        <v>27.519379844961001</v>
      </c>
      <c r="J253" s="2">
        <v>30.813953488372</v>
      </c>
      <c r="K253" s="2">
        <v>15.31007751938</v>
      </c>
      <c r="L253" s="2">
        <v>9.1085271317829992</v>
      </c>
      <c r="M253" s="2">
        <v>0.38759689922500001</v>
      </c>
      <c r="N253" s="15">
        <v>0</v>
      </c>
    </row>
    <row r="254" spans="5:14" ht="25" x14ac:dyDescent="0.3">
      <c r="E254" s="3" t="s">
        <v>127</v>
      </c>
      <c r="F254" s="4"/>
      <c r="G254" s="5">
        <v>791</v>
      </c>
      <c r="H254" s="7">
        <v>124</v>
      </c>
      <c r="I254" s="1">
        <v>221</v>
      </c>
      <c r="J254" s="1">
        <v>225</v>
      </c>
      <c r="K254" s="1">
        <v>116</v>
      </c>
      <c r="L254" s="1">
        <v>94</v>
      </c>
      <c r="M254" s="1">
        <v>11</v>
      </c>
      <c r="N254" s="6">
        <v>0</v>
      </c>
    </row>
    <row r="255" spans="5:14" x14ac:dyDescent="0.3">
      <c r="E255" s="9"/>
      <c r="F255" s="8"/>
      <c r="G255" s="10">
        <v>100</v>
      </c>
      <c r="H255" s="11">
        <v>15.676359039191</v>
      </c>
      <c r="I255" s="2">
        <v>27.939317319848001</v>
      </c>
      <c r="J255" s="2">
        <v>28.445006321112999</v>
      </c>
      <c r="K255" s="2">
        <v>14.664981036662001</v>
      </c>
      <c r="L255" s="2">
        <v>11.883691529708999</v>
      </c>
      <c r="M255" s="2">
        <v>1.3906447534769999</v>
      </c>
      <c r="N255" s="15">
        <v>0</v>
      </c>
    </row>
    <row r="256" spans="5:14" ht="25" x14ac:dyDescent="0.3">
      <c r="E256" s="3" t="s">
        <v>128</v>
      </c>
      <c r="F256" s="4"/>
      <c r="G256" s="5">
        <v>2142</v>
      </c>
      <c r="H256" s="7">
        <v>332</v>
      </c>
      <c r="I256" s="1">
        <v>621</v>
      </c>
      <c r="J256" s="1">
        <v>605</v>
      </c>
      <c r="K256" s="1">
        <v>350</v>
      </c>
      <c r="L256" s="1">
        <v>203</v>
      </c>
      <c r="M256" s="1">
        <v>29</v>
      </c>
      <c r="N256" s="6">
        <v>2</v>
      </c>
    </row>
    <row r="257" spans="5:14" x14ac:dyDescent="0.3">
      <c r="E257" s="9"/>
      <c r="F257" s="8"/>
      <c r="G257" s="10">
        <v>100</v>
      </c>
      <c r="H257" s="11">
        <v>15.499533146592</v>
      </c>
      <c r="I257" s="2">
        <v>28.991596638655</v>
      </c>
      <c r="J257" s="2">
        <v>28.244631185808</v>
      </c>
      <c r="K257" s="2">
        <v>16.339869281045999</v>
      </c>
      <c r="L257" s="2">
        <v>9.4771241830069997</v>
      </c>
      <c r="M257" s="2">
        <v>1.353874883287</v>
      </c>
      <c r="N257" s="13">
        <v>9.3370681605999997E-2</v>
      </c>
    </row>
    <row r="258" spans="5:14" ht="25" x14ac:dyDescent="0.3">
      <c r="E258" s="3" t="s">
        <v>129</v>
      </c>
      <c r="F258" s="4"/>
      <c r="G258" s="5">
        <v>355</v>
      </c>
      <c r="H258" s="7">
        <v>47</v>
      </c>
      <c r="I258" s="1">
        <v>128</v>
      </c>
      <c r="J258" s="1">
        <v>90</v>
      </c>
      <c r="K258" s="1">
        <v>55</v>
      </c>
      <c r="L258" s="1">
        <v>28</v>
      </c>
      <c r="M258" s="1">
        <v>5</v>
      </c>
      <c r="N258" s="6">
        <v>2</v>
      </c>
    </row>
    <row r="259" spans="5:14" x14ac:dyDescent="0.3">
      <c r="E259" s="9"/>
      <c r="F259" s="8"/>
      <c r="G259" s="10">
        <v>100</v>
      </c>
      <c r="H259" s="11">
        <v>13.239436619717999</v>
      </c>
      <c r="I259" s="2">
        <v>36.056338028169002</v>
      </c>
      <c r="J259" s="2">
        <v>25.352112676055999</v>
      </c>
      <c r="K259" s="2">
        <v>15.492957746479</v>
      </c>
      <c r="L259" s="2">
        <v>7.8873239436620004</v>
      </c>
      <c r="M259" s="2">
        <v>1.4084507042250001</v>
      </c>
      <c r="N259" s="13">
        <v>0.56338028168999998</v>
      </c>
    </row>
    <row r="260" spans="5:14" ht="25" x14ac:dyDescent="0.3">
      <c r="E260" s="3" t="s">
        <v>130</v>
      </c>
      <c r="F260" s="4"/>
      <c r="G260" s="5">
        <v>348</v>
      </c>
      <c r="H260" s="7">
        <v>50</v>
      </c>
      <c r="I260" s="1">
        <v>117</v>
      </c>
      <c r="J260" s="1">
        <v>107</v>
      </c>
      <c r="K260" s="1">
        <v>45</v>
      </c>
      <c r="L260" s="1">
        <v>23</v>
      </c>
      <c r="M260" s="1">
        <v>6</v>
      </c>
      <c r="N260" s="6">
        <v>0</v>
      </c>
    </row>
    <row r="261" spans="5:14" x14ac:dyDescent="0.3">
      <c r="E261" s="9"/>
      <c r="F261" s="8"/>
      <c r="G261" s="10">
        <v>100</v>
      </c>
      <c r="H261" s="11">
        <v>14.367816091953999</v>
      </c>
      <c r="I261" s="2">
        <v>33.620689655172001</v>
      </c>
      <c r="J261" s="2">
        <v>30.747126436782001</v>
      </c>
      <c r="K261" s="2">
        <v>12.931034482758999</v>
      </c>
      <c r="L261" s="2">
        <v>6.609195402299</v>
      </c>
      <c r="M261" s="2">
        <v>1.7241379310339999</v>
      </c>
      <c r="N261" s="15">
        <v>0</v>
      </c>
    </row>
    <row r="262" spans="5:14" ht="25" x14ac:dyDescent="0.3">
      <c r="E262" s="3" t="s">
        <v>131</v>
      </c>
      <c r="F262" s="4"/>
      <c r="G262" s="5">
        <v>660</v>
      </c>
      <c r="H262" s="7">
        <v>108</v>
      </c>
      <c r="I262" s="1">
        <v>221</v>
      </c>
      <c r="J262" s="1">
        <v>173</v>
      </c>
      <c r="K262" s="1">
        <v>90</v>
      </c>
      <c r="L262" s="1">
        <v>56</v>
      </c>
      <c r="M262" s="1">
        <v>10</v>
      </c>
      <c r="N262" s="6">
        <v>2</v>
      </c>
    </row>
    <row r="263" spans="5:14" x14ac:dyDescent="0.3">
      <c r="E263" s="9"/>
      <c r="F263" s="8"/>
      <c r="G263" s="10">
        <v>100</v>
      </c>
      <c r="H263" s="11">
        <v>16.363636363636001</v>
      </c>
      <c r="I263" s="2">
        <v>33.484848484848001</v>
      </c>
      <c r="J263" s="2">
        <v>26.212121212121001</v>
      </c>
      <c r="K263" s="2">
        <v>13.636363636364001</v>
      </c>
      <c r="L263" s="2">
        <v>8.4848484848479995</v>
      </c>
      <c r="M263" s="2">
        <v>1.5151515151520001</v>
      </c>
      <c r="N263" s="13">
        <v>0.30303030303</v>
      </c>
    </row>
    <row r="264" spans="5:14" ht="25" x14ac:dyDescent="0.3">
      <c r="E264" s="3" t="s">
        <v>132</v>
      </c>
      <c r="F264" s="4"/>
      <c r="G264" s="5">
        <v>489</v>
      </c>
      <c r="H264" s="7">
        <v>91</v>
      </c>
      <c r="I264" s="1">
        <v>174</v>
      </c>
      <c r="J264" s="1">
        <v>111</v>
      </c>
      <c r="K264" s="1">
        <v>69</v>
      </c>
      <c r="L264" s="1">
        <v>39</v>
      </c>
      <c r="M264" s="1">
        <v>5</v>
      </c>
      <c r="N264" s="6">
        <v>0</v>
      </c>
    </row>
    <row r="265" spans="5:14" x14ac:dyDescent="0.3">
      <c r="E265" s="9"/>
      <c r="F265" s="8"/>
      <c r="G265" s="10">
        <v>100</v>
      </c>
      <c r="H265" s="11">
        <v>18.609406952964999</v>
      </c>
      <c r="I265" s="2">
        <v>35.582822085890001</v>
      </c>
      <c r="J265" s="2">
        <v>22.699386503067</v>
      </c>
      <c r="K265" s="2">
        <v>14.110429447853001</v>
      </c>
      <c r="L265" s="2">
        <v>7.9754601226990003</v>
      </c>
      <c r="M265" s="2">
        <v>1.022494887526</v>
      </c>
      <c r="N265" s="15">
        <v>0</v>
      </c>
    </row>
    <row r="266" spans="5:14" ht="25" x14ac:dyDescent="0.3">
      <c r="E266" s="3" t="s">
        <v>133</v>
      </c>
      <c r="F266" s="4"/>
      <c r="G266" s="5">
        <v>652</v>
      </c>
      <c r="H266" s="7">
        <v>94</v>
      </c>
      <c r="I266" s="1">
        <v>180</v>
      </c>
      <c r="J266" s="1">
        <v>194</v>
      </c>
      <c r="K266" s="1">
        <v>100</v>
      </c>
      <c r="L266" s="1">
        <v>72</v>
      </c>
      <c r="M266" s="1">
        <v>12</v>
      </c>
      <c r="N266" s="6">
        <v>0</v>
      </c>
    </row>
    <row r="267" spans="5:14" x14ac:dyDescent="0.3">
      <c r="E267" s="9"/>
      <c r="F267" s="8"/>
      <c r="G267" s="10">
        <v>100</v>
      </c>
      <c r="H267" s="11">
        <v>14.417177914110001</v>
      </c>
      <c r="I267" s="2">
        <v>27.607361963190002</v>
      </c>
      <c r="J267" s="2">
        <v>29.754601226994001</v>
      </c>
      <c r="K267" s="2">
        <v>15.337423312883001</v>
      </c>
      <c r="L267" s="2">
        <v>11.042944785275999</v>
      </c>
      <c r="M267" s="2">
        <v>1.8404907975460001</v>
      </c>
      <c r="N267" s="15">
        <v>0</v>
      </c>
    </row>
    <row r="268" spans="5:14" ht="25" x14ac:dyDescent="0.3">
      <c r="E268" s="3" t="s">
        <v>134</v>
      </c>
      <c r="F268" s="4"/>
      <c r="G268" s="5">
        <v>6629</v>
      </c>
      <c r="H268" s="7">
        <v>1242</v>
      </c>
      <c r="I268" s="1">
        <v>2101</v>
      </c>
      <c r="J268" s="1">
        <v>1739</v>
      </c>
      <c r="K268" s="1">
        <v>887</v>
      </c>
      <c r="L268" s="1">
        <v>511</v>
      </c>
      <c r="M268" s="1">
        <v>116</v>
      </c>
      <c r="N268" s="6">
        <v>33</v>
      </c>
    </row>
    <row r="269" spans="5:14" x14ac:dyDescent="0.3">
      <c r="E269" s="9"/>
      <c r="F269" s="8"/>
      <c r="G269" s="10">
        <v>100</v>
      </c>
      <c r="H269" s="11">
        <v>18.735857595414</v>
      </c>
      <c r="I269" s="2">
        <v>31.694071503998</v>
      </c>
      <c r="J269" s="2">
        <v>26.233217679890998</v>
      </c>
      <c r="K269" s="2">
        <v>13.380600392216</v>
      </c>
      <c r="L269" s="2">
        <v>7.708553326294</v>
      </c>
      <c r="M269" s="2">
        <v>1.749886860763</v>
      </c>
      <c r="N269" s="13">
        <v>0.497812641424</v>
      </c>
    </row>
    <row r="270" spans="5:14" ht="25" x14ac:dyDescent="0.3">
      <c r="E270" s="3" t="s">
        <v>135</v>
      </c>
      <c r="F270" s="4"/>
      <c r="G270" s="5">
        <v>164</v>
      </c>
      <c r="H270" s="7">
        <v>30</v>
      </c>
      <c r="I270" s="1">
        <v>61</v>
      </c>
      <c r="J270" s="1">
        <v>43</v>
      </c>
      <c r="K270" s="1">
        <v>14</v>
      </c>
      <c r="L270" s="1">
        <v>13</v>
      </c>
      <c r="M270" s="1">
        <v>3</v>
      </c>
      <c r="N270" s="6">
        <v>0</v>
      </c>
    </row>
    <row r="271" spans="5:14" x14ac:dyDescent="0.3">
      <c r="E271" s="9"/>
      <c r="F271" s="8"/>
      <c r="G271" s="10">
        <v>100</v>
      </c>
      <c r="H271" s="11">
        <v>18.292682926828999</v>
      </c>
      <c r="I271" s="2">
        <v>37.195121951220003</v>
      </c>
      <c r="J271" s="2">
        <v>26.219512195122</v>
      </c>
      <c r="K271" s="2">
        <v>8.5365853658540001</v>
      </c>
      <c r="L271" s="2">
        <v>7.9268292682929999</v>
      </c>
      <c r="M271" s="2">
        <v>1.829268292683</v>
      </c>
      <c r="N271" s="15">
        <v>0</v>
      </c>
    </row>
    <row r="272" spans="5:14" ht="25" x14ac:dyDescent="0.3">
      <c r="E272" s="3" t="s">
        <v>136</v>
      </c>
      <c r="F272" s="4"/>
      <c r="G272" s="5">
        <v>145</v>
      </c>
      <c r="H272" s="7">
        <v>25</v>
      </c>
      <c r="I272" s="1">
        <v>41</v>
      </c>
      <c r="J272" s="1">
        <v>30</v>
      </c>
      <c r="K272" s="1">
        <v>31</v>
      </c>
      <c r="L272" s="1">
        <v>16</v>
      </c>
      <c r="M272" s="1">
        <v>1</v>
      </c>
      <c r="N272" s="6">
        <v>1</v>
      </c>
    </row>
    <row r="273" spans="5:14" x14ac:dyDescent="0.3">
      <c r="E273" s="9"/>
      <c r="F273" s="8"/>
      <c r="G273" s="10">
        <v>100</v>
      </c>
      <c r="H273" s="11">
        <v>17.241379310345</v>
      </c>
      <c r="I273" s="2">
        <v>28.275862068965999</v>
      </c>
      <c r="J273" s="2">
        <v>20.689655172414</v>
      </c>
      <c r="K273" s="2">
        <v>21.379310344827999</v>
      </c>
      <c r="L273" s="2">
        <v>11.034482758620999</v>
      </c>
      <c r="M273" s="2">
        <v>0.68965517241399998</v>
      </c>
      <c r="N273" s="13">
        <v>0.68965517241399998</v>
      </c>
    </row>
    <row r="274" spans="5:14" ht="25" x14ac:dyDescent="0.3">
      <c r="E274" s="3" t="s">
        <v>137</v>
      </c>
      <c r="F274" s="4"/>
      <c r="G274" s="5">
        <v>278</v>
      </c>
      <c r="H274" s="7">
        <v>56</v>
      </c>
      <c r="I274" s="1">
        <v>76</v>
      </c>
      <c r="J274" s="1">
        <v>71</v>
      </c>
      <c r="K274" s="1">
        <v>37</v>
      </c>
      <c r="L274" s="1">
        <v>32</v>
      </c>
      <c r="M274" s="1">
        <v>4</v>
      </c>
      <c r="N274" s="6">
        <v>2</v>
      </c>
    </row>
    <row r="275" spans="5:14" x14ac:dyDescent="0.3">
      <c r="E275" s="9"/>
      <c r="F275" s="8"/>
      <c r="G275" s="10">
        <v>100</v>
      </c>
      <c r="H275" s="11">
        <v>20.143884892086</v>
      </c>
      <c r="I275" s="2">
        <v>27.338129496402999</v>
      </c>
      <c r="J275" s="2">
        <v>25.539568345324</v>
      </c>
      <c r="K275" s="2">
        <v>13.309352517985999</v>
      </c>
      <c r="L275" s="2">
        <v>11.510791366906</v>
      </c>
      <c r="M275" s="2">
        <v>1.438848920863</v>
      </c>
      <c r="N275" s="13">
        <v>0.71942446043200003</v>
      </c>
    </row>
    <row r="276" spans="5:14" ht="25" x14ac:dyDescent="0.3">
      <c r="E276" s="3" t="s">
        <v>138</v>
      </c>
      <c r="F276" s="4"/>
      <c r="G276" s="5">
        <v>208</v>
      </c>
      <c r="H276" s="7">
        <v>40</v>
      </c>
      <c r="I276" s="1">
        <v>60</v>
      </c>
      <c r="J276" s="1">
        <v>65</v>
      </c>
      <c r="K276" s="1">
        <v>26</v>
      </c>
      <c r="L276" s="1">
        <v>12</v>
      </c>
      <c r="M276" s="1">
        <v>3</v>
      </c>
      <c r="N276" s="6">
        <v>2</v>
      </c>
    </row>
    <row r="277" spans="5:14" x14ac:dyDescent="0.3">
      <c r="E277" s="9"/>
      <c r="F277" s="8"/>
      <c r="G277" s="10">
        <v>100</v>
      </c>
      <c r="H277" s="11">
        <v>19.230769230768999</v>
      </c>
      <c r="I277" s="2">
        <v>28.846153846153999</v>
      </c>
      <c r="J277" s="2">
        <v>31.25</v>
      </c>
      <c r="K277" s="2">
        <v>12.5</v>
      </c>
      <c r="L277" s="2">
        <v>5.7692307692310001</v>
      </c>
      <c r="M277" s="2">
        <v>1.442307692308</v>
      </c>
      <c r="N277" s="13">
        <v>0.96153846153800004</v>
      </c>
    </row>
    <row r="278" spans="5:14" ht="25" x14ac:dyDescent="0.3">
      <c r="E278" s="3" t="s">
        <v>139</v>
      </c>
      <c r="F278" s="4"/>
      <c r="G278" s="5">
        <v>334</v>
      </c>
      <c r="H278" s="7">
        <v>51</v>
      </c>
      <c r="I278" s="1">
        <v>125</v>
      </c>
      <c r="J278" s="1">
        <v>82</v>
      </c>
      <c r="K278" s="1">
        <v>37</v>
      </c>
      <c r="L278" s="1">
        <v>31</v>
      </c>
      <c r="M278" s="1">
        <v>8</v>
      </c>
      <c r="N278" s="6">
        <v>0</v>
      </c>
    </row>
    <row r="279" spans="5:14" x14ac:dyDescent="0.3">
      <c r="E279" s="9"/>
      <c r="F279" s="8"/>
      <c r="G279" s="10">
        <v>100</v>
      </c>
      <c r="H279" s="11">
        <v>15.269461077843999</v>
      </c>
      <c r="I279" s="2">
        <v>37.425149700599</v>
      </c>
      <c r="J279" s="2">
        <v>24.550898203593</v>
      </c>
      <c r="K279" s="2">
        <v>11.077844311377</v>
      </c>
      <c r="L279" s="2">
        <v>9.2814371257489992</v>
      </c>
      <c r="M279" s="2">
        <v>2.3952095808379998</v>
      </c>
      <c r="N279" s="15">
        <v>0</v>
      </c>
    </row>
    <row r="280" spans="5:14" ht="25" x14ac:dyDescent="0.3">
      <c r="E280" s="3" t="s">
        <v>140</v>
      </c>
      <c r="F280" s="4"/>
      <c r="G280" s="5">
        <v>6871</v>
      </c>
      <c r="H280" s="7">
        <v>1179</v>
      </c>
      <c r="I280" s="1">
        <v>2278</v>
      </c>
      <c r="J280" s="1">
        <v>1877</v>
      </c>
      <c r="K280" s="1">
        <v>838</v>
      </c>
      <c r="L280" s="1">
        <v>497</v>
      </c>
      <c r="M280" s="1">
        <v>164</v>
      </c>
      <c r="N280" s="6">
        <v>38</v>
      </c>
    </row>
    <row r="281" spans="5:14" x14ac:dyDescent="0.3">
      <c r="E281" s="9"/>
      <c r="F281" s="8"/>
      <c r="G281" s="10">
        <v>100</v>
      </c>
      <c r="H281" s="11">
        <v>17.159074370542999</v>
      </c>
      <c r="I281" s="2">
        <v>33.153834958521003</v>
      </c>
      <c r="J281" s="2">
        <v>27.317712123417</v>
      </c>
      <c r="K281" s="2">
        <v>12.196186872362</v>
      </c>
      <c r="L281" s="2">
        <v>7.2332993741809997</v>
      </c>
      <c r="M281" s="2">
        <v>2.3868432542570002</v>
      </c>
      <c r="N281" s="13">
        <v>0.55304904671800004</v>
      </c>
    </row>
    <row r="282" spans="5:14" ht="25" x14ac:dyDescent="0.3">
      <c r="E282" s="3" t="s">
        <v>141</v>
      </c>
      <c r="F282" s="4"/>
      <c r="G282" s="5">
        <v>45</v>
      </c>
      <c r="H282" s="7">
        <v>7</v>
      </c>
      <c r="I282" s="1">
        <v>21</v>
      </c>
      <c r="J282" s="1">
        <v>12</v>
      </c>
      <c r="K282" s="1">
        <v>3</v>
      </c>
      <c r="L282" s="1">
        <v>2</v>
      </c>
      <c r="M282" s="1">
        <v>0</v>
      </c>
      <c r="N282" s="6">
        <v>0</v>
      </c>
    </row>
    <row r="283" spans="5:14" x14ac:dyDescent="0.3">
      <c r="E283" s="9"/>
      <c r="F283" s="8"/>
      <c r="G283" s="10">
        <v>100</v>
      </c>
      <c r="H283" s="11">
        <v>15.555555555555999</v>
      </c>
      <c r="I283" s="2">
        <v>46.666666666666998</v>
      </c>
      <c r="J283" s="2">
        <v>26.666666666666998</v>
      </c>
      <c r="K283" s="2">
        <v>6.666666666667</v>
      </c>
      <c r="L283" s="2">
        <v>4.4444444444439997</v>
      </c>
      <c r="M283" s="12">
        <v>0</v>
      </c>
      <c r="N283" s="15">
        <v>0</v>
      </c>
    </row>
    <row r="284" spans="5:14" ht="25" x14ac:dyDescent="0.3">
      <c r="E284" s="3" t="s">
        <v>142</v>
      </c>
      <c r="F284" s="4"/>
      <c r="G284" s="5">
        <v>33</v>
      </c>
      <c r="H284" s="7">
        <v>4</v>
      </c>
      <c r="I284" s="1">
        <v>13</v>
      </c>
      <c r="J284" s="1">
        <v>10</v>
      </c>
      <c r="K284" s="1">
        <v>3</v>
      </c>
      <c r="L284" s="1">
        <v>3</v>
      </c>
      <c r="M284" s="1">
        <v>0</v>
      </c>
      <c r="N284" s="6">
        <v>0</v>
      </c>
    </row>
    <row r="285" spans="5:14" x14ac:dyDescent="0.3">
      <c r="E285" s="9"/>
      <c r="F285" s="8"/>
      <c r="G285" s="10">
        <v>100</v>
      </c>
      <c r="H285" s="11">
        <v>12.121212121212</v>
      </c>
      <c r="I285" s="2">
        <v>39.393939393939</v>
      </c>
      <c r="J285" s="2">
        <v>30.303030303029999</v>
      </c>
      <c r="K285" s="2">
        <v>9.0909090909089993</v>
      </c>
      <c r="L285" s="2">
        <v>9.0909090909089993</v>
      </c>
      <c r="M285" s="12">
        <v>0</v>
      </c>
      <c r="N285" s="15">
        <v>0</v>
      </c>
    </row>
    <row r="286" spans="5:14" ht="25" x14ac:dyDescent="0.3">
      <c r="E286" s="3" t="s">
        <v>143</v>
      </c>
      <c r="F286" s="4"/>
      <c r="G286" s="5">
        <v>62</v>
      </c>
      <c r="H286" s="7">
        <v>12</v>
      </c>
      <c r="I286" s="1">
        <v>24</v>
      </c>
      <c r="J286" s="1">
        <v>17</v>
      </c>
      <c r="K286" s="1">
        <v>4</v>
      </c>
      <c r="L286" s="1">
        <v>4</v>
      </c>
      <c r="M286" s="1">
        <v>1</v>
      </c>
      <c r="N286" s="6">
        <v>0</v>
      </c>
    </row>
    <row r="287" spans="5:14" x14ac:dyDescent="0.3">
      <c r="E287" s="9"/>
      <c r="F287" s="8"/>
      <c r="G287" s="10">
        <v>100</v>
      </c>
      <c r="H287" s="11">
        <v>19.354838709677001</v>
      </c>
      <c r="I287" s="2">
        <v>38.709677419355003</v>
      </c>
      <c r="J287" s="2">
        <v>27.419354838709999</v>
      </c>
      <c r="K287" s="2">
        <v>6.4516129032259997</v>
      </c>
      <c r="L287" s="2">
        <v>6.4516129032259997</v>
      </c>
      <c r="M287" s="2">
        <v>1.6129032258060001</v>
      </c>
      <c r="N287" s="15">
        <v>0</v>
      </c>
    </row>
    <row r="288" spans="5:14" ht="25" x14ac:dyDescent="0.3">
      <c r="E288" s="3" t="s">
        <v>144</v>
      </c>
      <c r="F288" s="4"/>
      <c r="G288" s="5">
        <v>56</v>
      </c>
      <c r="H288" s="7">
        <v>11</v>
      </c>
      <c r="I288" s="1">
        <v>25</v>
      </c>
      <c r="J288" s="1">
        <v>13</v>
      </c>
      <c r="K288" s="1">
        <v>3</v>
      </c>
      <c r="L288" s="1">
        <v>3</v>
      </c>
      <c r="M288" s="1">
        <v>1</v>
      </c>
      <c r="N288" s="6">
        <v>0</v>
      </c>
    </row>
    <row r="289" spans="5:14" x14ac:dyDescent="0.3">
      <c r="E289" s="9"/>
      <c r="F289" s="8"/>
      <c r="G289" s="10">
        <v>100</v>
      </c>
      <c r="H289" s="11">
        <v>19.642857142857</v>
      </c>
      <c r="I289" s="2">
        <v>44.642857142856997</v>
      </c>
      <c r="J289" s="2">
        <v>23.214285714286</v>
      </c>
      <c r="K289" s="2">
        <v>5.3571428571429998</v>
      </c>
      <c r="L289" s="2">
        <v>5.3571428571429998</v>
      </c>
      <c r="M289" s="2">
        <v>1.785714285714</v>
      </c>
      <c r="N289" s="15">
        <v>0</v>
      </c>
    </row>
    <row r="290" spans="5:14" ht="25" x14ac:dyDescent="0.3">
      <c r="E290" s="3" t="s">
        <v>145</v>
      </c>
      <c r="F290" s="4"/>
      <c r="G290" s="5">
        <v>58</v>
      </c>
      <c r="H290" s="7">
        <v>16</v>
      </c>
      <c r="I290" s="1">
        <v>20</v>
      </c>
      <c r="J290" s="1">
        <v>12</v>
      </c>
      <c r="K290" s="1">
        <v>7</v>
      </c>
      <c r="L290" s="1">
        <v>2</v>
      </c>
      <c r="M290" s="1">
        <v>1</v>
      </c>
      <c r="N290" s="6">
        <v>0</v>
      </c>
    </row>
    <row r="291" spans="5:14" x14ac:dyDescent="0.3">
      <c r="E291" s="9"/>
      <c r="F291" s="8"/>
      <c r="G291" s="10">
        <v>100</v>
      </c>
      <c r="H291" s="11">
        <v>27.586206896552</v>
      </c>
      <c r="I291" s="2">
        <v>34.482758620689999</v>
      </c>
      <c r="J291" s="2">
        <v>20.689655172414</v>
      </c>
      <c r="K291" s="2">
        <v>12.068965517241001</v>
      </c>
      <c r="L291" s="2">
        <v>3.4482758620689999</v>
      </c>
      <c r="M291" s="2">
        <v>1.7241379310339999</v>
      </c>
      <c r="N291" s="15">
        <v>0</v>
      </c>
    </row>
    <row r="292" spans="5:14" ht="25" x14ac:dyDescent="0.3">
      <c r="E292" s="3" t="s">
        <v>146</v>
      </c>
      <c r="F292" s="4"/>
      <c r="G292" s="5">
        <v>2655</v>
      </c>
      <c r="H292" s="7">
        <v>560</v>
      </c>
      <c r="I292" s="1">
        <v>986</v>
      </c>
      <c r="J292" s="1">
        <v>648</v>
      </c>
      <c r="K292" s="1">
        <v>255</v>
      </c>
      <c r="L292" s="1">
        <v>136</v>
      </c>
      <c r="M292" s="1">
        <v>55</v>
      </c>
      <c r="N292" s="6">
        <v>15</v>
      </c>
    </row>
    <row r="293" spans="5:14" x14ac:dyDescent="0.3">
      <c r="E293" s="9"/>
      <c r="F293" s="8"/>
      <c r="G293" s="10">
        <v>100</v>
      </c>
      <c r="H293" s="11">
        <v>21.092278719397001</v>
      </c>
      <c r="I293" s="2">
        <v>37.137476459509998</v>
      </c>
      <c r="J293" s="2">
        <v>24.406779661017001</v>
      </c>
      <c r="K293" s="2">
        <v>9.6045197740110009</v>
      </c>
      <c r="L293" s="2">
        <v>5.1224105461390002</v>
      </c>
      <c r="M293" s="2">
        <v>2.0715630885120002</v>
      </c>
      <c r="N293" s="13">
        <v>0.56497175141199996</v>
      </c>
    </row>
    <row r="294" spans="5:14" ht="25" x14ac:dyDescent="0.3">
      <c r="E294" s="3" t="s">
        <v>147</v>
      </c>
      <c r="F294" s="4"/>
      <c r="G294" s="5">
        <v>9</v>
      </c>
      <c r="H294" s="7">
        <v>2</v>
      </c>
      <c r="I294" s="1">
        <v>4</v>
      </c>
      <c r="J294" s="1">
        <v>2</v>
      </c>
      <c r="K294" s="1">
        <v>0</v>
      </c>
      <c r="L294" s="1">
        <v>1</v>
      </c>
      <c r="M294" s="1">
        <v>0</v>
      </c>
      <c r="N294" s="6">
        <v>0</v>
      </c>
    </row>
    <row r="295" spans="5:14" x14ac:dyDescent="0.3">
      <c r="E295" s="9"/>
      <c r="F295" s="8"/>
      <c r="G295" s="10">
        <v>100</v>
      </c>
      <c r="H295" s="11">
        <v>22.222222222222001</v>
      </c>
      <c r="I295" s="2">
        <v>44.444444444444002</v>
      </c>
      <c r="J295" s="2">
        <v>22.222222222222001</v>
      </c>
      <c r="K295" s="12">
        <v>0</v>
      </c>
      <c r="L295" s="2">
        <v>11.111111111111001</v>
      </c>
      <c r="M295" s="12">
        <v>0</v>
      </c>
      <c r="N295" s="15">
        <v>0</v>
      </c>
    </row>
    <row r="296" spans="5:14" ht="25" x14ac:dyDescent="0.3">
      <c r="E296" s="3" t="s">
        <v>148</v>
      </c>
      <c r="F296" s="4"/>
      <c r="G296" s="5">
        <v>5</v>
      </c>
      <c r="H296" s="7">
        <v>1</v>
      </c>
      <c r="I296" s="1">
        <v>1</v>
      </c>
      <c r="J296" s="1">
        <v>2</v>
      </c>
      <c r="K296" s="1">
        <v>1</v>
      </c>
      <c r="L296" s="1">
        <v>0</v>
      </c>
      <c r="M296" s="1">
        <v>0</v>
      </c>
      <c r="N296" s="6">
        <v>0</v>
      </c>
    </row>
    <row r="297" spans="5:14" x14ac:dyDescent="0.3">
      <c r="E297" s="9"/>
      <c r="F297" s="8"/>
      <c r="G297" s="10">
        <v>100</v>
      </c>
      <c r="H297" s="11">
        <v>20</v>
      </c>
      <c r="I297" s="2">
        <v>20</v>
      </c>
      <c r="J297" s="2">
        <v>40</v>
      </c>
      <c r="K297" s="2">
        <v>20</v>
      </c>
      <c r="L297" s="12">
        <v>0</v>
      </c>
      <c r="M297" s="12">
        <v>0</v>
      </c>
      <c r="N297" s="15">
        <v>0</v>
      </c>
    </row>
    <row r="298" spans="5:14" ht="25" x14ac:dyDescent="0.3">
      <c r="E298" s="3" t="s">
        <v>149</v>
      </c>
      <c r="F298" s="4"/>
      <c r="G298" s="5">
        <v>9</v>
      </c>
      <c r="H298" s="7">
        <v>3</v>
      </c>
      <c r="I298" s="1">
        <v>2</v>
      </c>
      <c r="J298" s="1">
        <v>3</v>
      </c>
      <c r="K298" s="1">
        <v>1</v>
      </c>
      <c r="L298" s="1">
        <v>0</v>
      </c>
      <c r="M298" s="1">
        <v>0</v>
      </c>
      <c r="N298" s="6">
        <v>0</v>
      </c>
    </row>
    <row r="299" spans="5:14" x14ac:dyDescent="0.3">
      <c r="E299" s="9"/>
      <c r="F299" s="8"/>
      <c r="G299" s="10">
        <v>100</v>
      </c>
      <c r="H299" s="11">
        <v>33.333333333333002</v>
      </c>
      <c r="I299" s="2">
        <v>22.222222222222001</v>
      </c>
      <c r="J299" s="2">
        <v>33.333333333333002</v>
      </c>
      <c r="K299" s="2">
        <v>11.111111111111001</v>
      </c>
      <c r="L299" s="12">
        <v>0</v>
      </c>
      <c r="M299" s="12">
        <v>0</v>
      </c>
      <c r="N299" s="15">
        <v>0</v>
      </c>
    </row>
    <row r="300" spans="5:14" ht="25" x14ac:dyDescent="0.3">
      <c r="E300" s="3" t="s">
        <v>150</v>
      </c>
      <c r="F300" s="4"/>
      <c r="G300" s="5">
        <v>4</v>
      </c>
      <c r="H300" s="7">
        <v>0</v>
      </c>
      <c r="I300" s="1">
        <v>2</v>
      </c>
      <c r="J300" s="1">
        <v>2</v>
      </c>
      <c r="K300" s="1">
        <v>0</v>
      </c>
      <c r="L300" s="1">
        <v>0</v>
      </c>
      <c r="M300" s="1">
        <v>0</v>
      </c>
      <c r="N300" s="6">
        <v>0</v>
      </c>
    </row>
    <row r="301" spans="5:14" x14ac:dyDescent="0.3">
      <c r="E301" s="9"/>
      <c r="F301" s="8"/>
      <c r="G301" s="10">
        <v>100</v>
      </c>
      <c r="H301" s="21">
        <v>0</v>
      </c>
      <c r="I301" s="2">
        <v>50</v>
      </c>
      <c r="J301" s="2">
        <v>50</v>
      </c>
      <c r="K301" s="12">
        <v>0</v>
      </c>
      <c r="L301" s="12">
        <v>0</v>
      </c>
      <c r="M301" s="12">
        <v>0</v>
      </c>
      <c r="N301" s="15">
        <v>0</v>
      </c>
    </row>
    <row r="302" spans="5:14" ht="25" x14ac:dyDescent="0.3">
      <c r="E302" s="3" t="s">
        <v>151</v>
      </c>
      <c r="F302" s="4"/>
      <c r="G302" s="5">
        <v>10</v>
      </c>
      <c r="H302" s="7">
        <v>2</v>
      </c>
      <c r="I302" s="1">
        <v>7</v>
      </c>
      <c r="J302" s="1">
        <v>0</v>
      </c>
      <c r="K302" s="1">
        <v>0</v>
      </c>
      <c r="L302" s="1">
        <v>1</v>
      </c>
      <c r="M302" s="1">
        <v>0</v>
      </c>
      <c r="N302" s="6">
        <v>0</v>
      </c>
    </row>
    <row r="303" spans="5:14" x14ac:dyDescent="0.3">
      <c r="E303" s="9"/>
      <c r="F303" s="8"/>
      <c r="G303" s="10">
        <v>100</v>
      </c>
      <c r="H303" s="11">
        <v>20</v>
      </c>
      <c r="I303" s="2">
        <v>70</v>
      </c>
      <c r="J303" s="12">
        <v>0</v>
      </c>
      <c r="K303" s="12">
        <v>0</v>
      </c>
      <c r="L303" s="2">
        <v>10</v>
      </c>
      <c r="M303" s="12">
        <v>0</v>
      </c>
      <c r="N303" s="15">
        <v>0</v>
      </c>
    </row>
    <row r="304" spans="5:14" ht="25" x14ac:dyDescent="0.3">
      <c r="E304" s="3" t="s">
        <v>152</v>
      </c>
      <c r="F304" s="4"/>
      <c r="G304" s="5">
        <v>866</v>
      </c>
      <c r="H304" s="7">
        <v>207</v>
      </c>
      <c r="I304" s="1">
        <v>337</v>
      </c>
      <c r="J304" s="1">
        <v>202</v>
      </c>
      <c r="K304" s="1">
        <v>72</v>
      </c>
      <c r="L304" s="1">
        <v>29</v>
      </c>
      <c r="M304" s="1">
        <v>13</v>
      </c>
      <c r="N304" s="6">
        <v>6</v>
      </c>
    </row>
    <row r="305" spans="5:14" x14ac:dyDescent="0.3">
      <c r="E305" s="9"/>
      <c r="F305" s="8"/>
      <c r="G305" s="10">
        <v>100</v>
      </c>
      <c r="H305" s="11">
        <v>23.903002309468999</v>
      </c>
      <c r="I305" s="2">
        <v>38.914549653580004</v>
      </c>
      <c r="J305" s="2">
        <v>23.325635103926</v>
      </c>
      <c r="K305" s="2">
        <v>8.3140877598149991</v>
      </c>
      <c r="L305" s="2">
        <v>3.3487297921480002</v>
      </c>
      <c r="M305" s="2">
        <v>1.5011547344109999</v>
      </c>
      <c r="N305" s="13">
        <v>0.69284064665099998</v>
      </c>
    </row>
    <row r="306" spans="5:14" ht="25" x14ac:dyDescent="0.3">
      <c r="E306" s="3" t="s">
        <v>153</v>
      </c>
      <c r="F306" s="4"/>
      <c r="G306" s="5">
        <v>1</v>
      </c>
      <c r="H306" s="7">
        <v>0</v>
      </c>
      <c r="I306" s="1">
        <v>1</v>
      </c>
      <c r="J306" s="1">
        <v>0</v>
      </c>
      <c r="K306" s="1">
        <v>0</v>
      </c>
      <c r="L306" s="1">
        <v>0</v>
      </c>
      <c r="M306" s="1">
        <v>0</v>
      </c>
      <c r="N306" s="6">
        <v>0</v>
      </c>
    </row>
    <row r="307" spans="5:14" x14ac:dyDescent="0.3">
      <c r="E307" s="9"/>
      <c r="F307" s="8"/>
      <c r="G307" s="10">
        <v>100</v>
      </c>
      <c r="H307" s="21">
        <v>0</v>
      </c>
      <c r="I307" s="2">
        <v>100</v>
      </c>
      <c r="J307" s="12">
        <v>0</v>
      </c>
      <c r="K307" s="12">
        <v>0</v>
      </c>
      <c r="L307" s="12">
        <v>0</v>
      </c>
      <c r="M307" s="12">
        <v>0</v>
      </c>
      <c r="N307" s="15">
        <v>0</v>
      </c>
    </row>
    <row r="308" spans="5:14" ht="25" x14ac:dyDescent="0.3">
      <c r="E308" s="3" t="s">
        <v>154</v>
      </c>
      <c r="F308" s="4"/>
      <c r="G308" s="5">
        <v>1</v>
      </c>
      <c r="H308" s="7">
        <v>0</v>
      </c>
      <c r="I308" s="1">
        <v>0</v>
      </c>
      <c r="J308" s="1">
        <v>0</v>
      </c>
      <c r="K308" s="1">
        <v>0</v>
      </c>
      <c r="L308" s="1">
        <v>0</v>
      </c>
      <c r="M308" s="1">
        <v>0</v>
      </c>
      <c r="N308" s="6">
        <v>1</v>
      </c>
    </row>
    <row r="309" spans="5:14" x14ac:dyDescent="0.3">
      <c r="E309" s="9"/>
      <c r="F309" s="8"/>
      <c r="G309" s="10">
        <v>100</v>
      </c>
      <c r="H309" s="21">
        <v>0</v>
      </c>
      <c r="I309" s="12">
        <v>0</v>
      </c>
      <c r="J309" s="12">
        <v>0</v>
      </c>
      <c r="K309" s="12">
        <v>0</v>
      </c>
      <c r="L309" s="12">
        <v>0</v>
      </c>
      <c r="M309" s="12">
        <v>0</v>
      </c>
      <c r="N309" s="13">
        <v>100</v>
      </c>
    </row>
    <row r="310" spans="5:14" ht="25" x14ac:dyDescent="0.3">
      <c r="E310" s="3" t="s">
        <v>155</v>
      </c>
      <c r="F310" s="4"/>
      <c r="G310" s="5">
        <v>2</v>
      </c>
      <c r="H310" s="7">
        <v>0</v>
      </c>
      <c r="I310" s="1">
        <v>1</v>
      </c>
      <c r="J310" s="1">
        <v>0</v>
      </c>
      <c r="K310" s="1">
        <v>0</v>
      </c>
      <c r="L310" s="1">
        <v>0</v>
      </c>
      <c r="M310" s="1">
        <v>1</v>
      </c>
      <c r="N310" s="6">
        <v>0</v>
      </c>
    </row>
    <row r="311" spans="5:14" x14ac:dyDescent="0.3">
      <c r="E311" s="9"/>
      <c r="F311" s="8"/>
      <c r="G311" s="10">
        <v>100</v>
      </c>
      <c r="H311" s="21">
        <v>0</v>
      </c>
      <c r="I311" s="2">
        <v>50</v>
      </c>
      <c r="J311" s="12">
        <v>0</v>
      </c>
      <c r="K311" s="12">
        <v>0</v>
      </c>
      <c r="L311" s="12">
        <v>0</v>
      </c>
      <c r="M311" s="2">
        <v>50</v>
      </c>
      <c r="N311" s="15">
        <v>0</v>
      </c>
    </row>
    <row r="312" spans="5:14" ht="25" x14ac:dyDescent="0.3">
      <c r="E312" s="3" t="s">
        <v>156</v>
      </c>
      <c r="F312" s="4"/>
      <c r="G312" s="5">
        <v>1</v>
      </c>
      <c r="H312" s="7">
        <v>0</v>
      </c>
      <c r="I312" s="1">
        <v>1</v>
      </c>
      <c r="J312" s="1">
        <v>0</v>
      </c>
      <c r="K312" s="1">
        <v>0</v>
      </c>
      <c r="L312" s="1">
        <v>0</v>
      </c>
      <c r="M312" s="1">
        <v>0</v>
      </c>
      <c r="N312" s="6">
        <v>0</v>
      </c>
    </row>
    <row r="313" spans="5:14" x14ac:dyDescent="0.3">
      <c r="E313" s="9"/>
      <c r="F313" s="8"/>
      <c r="G313" s="10">
        <v>100</v>
      </c>
      <c r="H313" s="21">
        <v>0</v>
      </c>
      <c r="I313" s="2">
        <v>100</v>
      </c>
      <c r="J313" s="12">
        <v>0</v>
      </c>
      <c r="K313" s="12">
        <v>0</v>
      </c>
      <c r="L313" s="12">
        <v>0</v>
      </c>
      <c r="M313" s="12">
        <v>0</v>
      </c>
      <c r="N313" s="15">
        <v>0</v>
      </c>
    </row>
    <row r="314" spans="5:14" ht="25" x14ac:dyDescent="0.3">
      <c r="E314" s="3" t="s">
        <v>157</v>
      </c>
      <c r="F314" s="4"/>
      <c r="G314" s="5">
        <v>3</v>
      </c>
      <c r="H314" s="7">
        <v>1</v>
      </c>
      <c r="I314" s="1">
        <v>1</v>
      </c>
      <c r="J314" s="1">
        <v>1</v>
      </c>
      <c r="K314" s="1">
        <v>0</v>
      </c>
      <c r="L314" s="1">
        <v>0</v>
      </c>
      <c r="M314" s="1">
        <v>0</v>
      </c>
      <c r="N314" s="6">
        <v>0</v>
      </c>
    </row>
    <row r="315" spans="5:14" x14ac:dyDescent="0.3">
      <c r="E315" s="9"/>
      <c r="F315" s="8"/>
      <c r="G315" s="10">
        <v>100</v>
      </c>
      <c r="H315" s="11">
        <v>33.333333333333002</v>
      </c>
      <c r="I315" s="2">
        <v>33.333333333333002</v>
      </c>
      <c r="J315" s="2">
        <v>33.333333333333002</v>
      </c>
      <c r="K315" s="12">
        <v>0</v>
      </c>
      <c r="L315" s="12">
        <v>0</v>
      </c>
      <c r="M315" s="12">
        <v>0</v>
      </c>
      <c r="N315" s="15">
        <v>0</v>
      </c>
    </row>
    <row r="316" spans="5:14" x14ac:dyDescent="0.3">
      <c r="E316" s="3" t="s">
        <v>158</v>
      </c>
      <c r="F316" s="4"/>
      <c r="G316" s="5">
        <v>127</v>
      </c>
      <c r="H316" s="7">
        <v>32</v>
      </c>
      <c r="I316" s="1">
        <v>49</v>
      </c>
      <c r="J316" s="1">
        <v>30</v>
      </c>
      <c r="K316" s="1">
        <v>12</v>
      </c>
      <c r="L316" s="1">
        <v>4</v>
      </c>
      <c r="M316" s="1">
        <v>0</v>
      </c>
      <c r="N316" s="6">
        <v>0</v>
      </c>
    </row>
    <row r="317" spans="5:14" x14ac:dyDescent="0.3">
      <c r="E317" s="9"/>
      <c r="F317" s="8"/>
      <c r="G317" s="10">
        <v>100</v>
      </c>
      <c r="H317" s="11">
        <v>25.196850393700998</v>
      </c>
      <c r="I317" s="2">
        <v>38.582677165353999</v>
      </c>
      <c r="J317" s="2">
        <v>23.622047244093999</v>
      </c>
      <c r="K317" s="2">
        <v>9.4488188976380005</v>
      </c>
      <c r="L317" s="2">
        <v>3.1496062992130001</v>
      </c>
      <c r="M317" s="12">
        <v>0</v>
      </c>
      <c r="N317" s="15">
        <v>0</v>
      </c>
    </row>
    <row r="318" spans="5:14" ht="25" x14ac:dyDescent="0.3">
      <c r="E318" s="3" t="s">
        <v>159</v>
      </c>
      <c r="F318" s="4"/>
      <c r="G318" s="5">
        <v>6</v>
      </c>
      <c r="H318" s="7">
        <v>0</v>
      </c>
      <c r="I318" s="1">
        <v>0</v>
      </c>
      <c r="J318" s="1">
        <v>3</v>
      </c>
      <c r="K318" s="1">
        <v>2</v>
      </c>
      <c r="L318" s="1">
        <v>1</v>
      </c>
      <c r="M318" s="1">
        <v>0</v>
      </c>
      <c r="N318" s="6">
        <v>0</v>
      </c>
    </row>
    <row r="319" spans="5:14" x14ac:dyDescent="0.3">
      <c r="E319" s="9"/>
      <c r="F319" s="8"/>
      <c r="G319" s="10">
        <v>100</v>
      </c>
      <c r="H319" s="21">
        <v>0</v>
      </c>
      <c r="I319" s="12">
        <v>0</v>
      </c>
      <c r="J319" s="2">
        <v>50</v>
      </c>
      <c r="K319" s="2">
        <v>33.333333333333002</v>
      </c>
      <c r="L319" s="2">
        <v>16.666666666666998</v>
      </c>
      <c r="M319" s="12">
        <v>0</v>
      </c>
      <c r="N319" s="15">
        <v>0</v>
      </c>
    </row>
    <row r="320" spans="5:14" ht="25" x14ac:dyDescent="0.3">
      <c r="E320" s="3" t="s">
        <v>160</v>
      </c>
      <c r="F320" s="4"/>
      <c r="G320" s="5">
        <v>4</v>
      </c>
      <c r="H320" s="7">
        <v>2</v>
      </c>
      <c r="I320" s="1">
        <v>1</v>
      </c>
      <c r="J320" s="1">
        <v>0</v>
      </c>
      <c r="K320" s="1">
        <v>0</v>
      </c>
      <c r="L320" s="1">
        <v>1</v>
      </c>
      <c r="M320" s="1">
        <v>0</v>
      </c>
      <c r="N320" s="6">
        <v>0</v>
      </c>
    </row>
    <row r="321" spans="5:14" x14ac:dyDescent="0.3">
      <c r="E321" s="9"/>
      <c r="F321" s="8"/>
      <c r="G321" s="10">
        <v>100</v>
      </c>
      <c r="H321" s="11">
        <v>50</v>
      </c>
      <c r="I321" s="2">
        <v>25</v>
      </c>
      <c r="J321" s="12">
        <v>0</v>
      </c>
      <c r="K321" s="12">
        <v>0</v>
      </c>
      <c r="L321" s="2">
        <v>25</v>
      </c>
      <c r="M321" s="12">
        <v>0</v>
      </c>
      <c r="N321" s="15">
        <v>0</v>
      </c>
    </row>
    <row r="322" spans="5:14" ht="25" x14ac:dyDescent="0.3">
      <c r="E322" s="3" t="s">
        <v>161</v>
      </c>
      <c r="F322" s="4"/>
      <c r="G322" s="5">
        <v>1</v>
      </c>
      <c r="H322" s="7">
        <v>0</v>
      </c>
      <c r="I322" s="1">
        <v>0</v>
      </c>
      <c r="J322" s="1">
        <v>0</v>
      </c>
      <c r="K322" s="1">
        <v>1</v>
      </c>
      <c r="L322" s="1">
        <v>0</v>
      </c>
      <c r="M322" s="1">
        <v>0</v>
      </c>
      <c r="N322" s="6">
        <v>0</v>
      </c>
    </row>
    <row r="323" spans="5:14" x14ac:dyDescent="0.3">
      <c r="E323" s="9"/>
      <c r="F323" s="8"/>
      <c r="G323" s="10">
        <v>100</v>
      </c>
      <c r="H323" s="21">
        <v>0</v>
      </c>
      <c r="I323" s="12">
        <v>0</v>
      </c>
      <c r="J323" s="12">
        <v>0</v>
      </c>
      <c r="K323" s="2">
        <v>100</v>
      </c>
      <c r="L323" s="12">
        <v>0</v>
      </c>
      <c r="M323" s="12">
        <v>0</v>
      </c>
      <c r="N323" s="15">
        <v>0</v>
      </c>
    </row>
    <row r="324" spans="5:14" ht="25" x14ac:dyDescent="0.3">
      <c r="E324" s="3" t="s">
        <v>162</v>
      </c>
      <c r="F324" s="4"/>
      <c r="G324" s="5">
        <v>0</v>
      </c>
      <c r="H324" s="7">
        <v>0</v>
      </c>
      <c r="I324" s="1">
        <v>0</v>
      </c>
      <c r="J324" s="1">
        <v>0</v>
      </c>
      <c r="K324" s="1">
        <v>0</v>
      </c>
      <c r="L324" s="1">
        <v>0</v>
      </c>
      <c r="M324" s="1">
        <v>0</v>
      </c>
      <c r="N324" s="6">
        <v>0</v>
      </c>
    </row>
    <row r="325" spans="5:14" x14ac:dyDescent="0.3">
      <c r="E325" s="9"/>
      <c r="F325" s="8"/>
      <c r="G325" s="31">
        <v>0</v>
      </c>
      <c r="H325" s="21">
        <v>0</v>
      </c>
      <c r="I325" s="12">
        <v>0</v>
      </c>
      <c r="J325" s="12">
        <v>0</v>
      </c>
      <c r="K325" s="12">
        <v>0</v>
      </c>
      <c r="L325" s="12">
        <v>0</v>
      </c>
      <c r="M325" s="12">
        <v>0</v>
      </c>
      <c r="N325" s="15">
        <v>0</v>
      </c>
    </row>
    <row r="326" spans="5:14" ht="25" x14ac:dyDescent="0.3">
      <c r="E326" s="3" t="s">
        <v>163</v>
      </c>
      <c r="F326" s="4"/>
      <c r="G326" s="5">
        <v>0</v>
      </c>
      <c r="H326" s="7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  <c r="N326" s="6">
        <v>0</v>
      </c>
    </row>
    <row r="327" spans="5:14" x14ac:dyDescent="0.3">
      <c r="E327" s="9"/>
      <c r="F327" s="8"/>
      <c r="G327" s="31">
        <v>0</v>
      </c>
      <c r="H327" s="21">
        <v>0</v>
      </c>
      <c r="I327" s="12">
        <v>0</v>
      </c>
      <c r="J327" s="12">
        <v>0</v>
      </c>
      <c r="K327" s="12">
        <v>0</v>
      </c>
      <c r="L327" s="12">
        <v>0</v>
      </c>
      <c r="M327" s="12">
        <v>0</v>
      </c>
      <c r="N327" s="15">
        <v>0</v>
      </c>
    </row>
    <row r="328" spans="5:14" ht="25" x14ac:dyDescent="0.3">
      <c r="E328" s="3" t="s">
        <v>164</v>
      </c>
      <c r="F328" s="4"/>
      <c r="G328" s="5">
        <v>1</v>
      </c>
      <c r="H328" s="7">
        <v>0</v>
      </c>
      <c r="I328" s="1">
        <v>1</v>
      </c>
      <c r="J328" s="1">
        <v>0</v>
      </c>
      <c r="K328" s="1">
        <v>0</v>
      </c>
      <c r="L328" s="1">
        <v>0</v>
      </c>
      <c r="M328" s="1">
        <v>0</v>
      </c>
      <c r="N328" s="6">
        <v>0</v>
      </c>
    </row>
    <row r="329" spans="5:14" x14ac:dyDescent="0.3">
      <c r="E329" s="9"/>
      <c r="F329" s="8"/>
      <c r="G329" s="10">
        <v>100</v>
      </c>
      <c r="H329" s="21">
        <v>0</v>
      </c>
      <c r="I329" s="2">
        <v>100</v>
      </c>
      <c r="J329" s="12">
        <v>0</v>
      </c>
      <c r="K329" s="12">
        <v>0</v>
      </c>
      <c r="L329" s="12">
        <v>0</v>
      </c>
      <c r="M329" s="12">
        <v>0</v>
      </c>
      <c r="N329" s="15">
        <v>0</v>
      </c>
    </row>
    <row r="330" spans="5:14" ht="25" x14ac:dyDescent="0.3">
      <c r="E330" s="3" t="s">
        <v>165</v>
      </c>
      <c r="F330" s="4"/>
      <c r="G330" s="5">
        <v>18</v>
      </c>
      <c r="H330" s="7">
        <v>2</v>
      </c>
      <c r="I330" s="1">
        <v>2</v>
      </c>
      <c r="J330" s="1">
        <v>10</v>
      </c>
      <c r="K330" s="1">
        <v>2</v>
      </c>
      <c r="L330" s="1">
        <v>2</v>
      </c>
      <c r="M330" s="1">
        <v>0</v>
      </c>
      <c r="N330" s="6">
        <v>0</v>
      </c>
    </row>
    <row r="331" spans="5:14" x14ac:dyDescent="0.3">
      <c r="E331" s="9"/>
      <c r="F331" s="8"/>
      <c r="G331" s="10">
        <v>100</v>
      </c>
      <c r="H331" s="11">
        <v>11.111111111111001</v>
      </c>
      <c r="I331" s="2">
        <v>11.111111111111001</v>
      </c>
      <c r="J331" s="2">
        <v>55.555555555555998</v>
      </c>
      <c r="K331" s="2">
        <v>11.111111111111001</v>
      </c>
      <c r="L331" s="2">
        <v>11.111111111111001</v>
      </c>
      <c r="M331" s="12">
        <v>0</v>
      </c>
      <c r="N331" s="15">
        <v>0</v>
      </c>
    </row>
    <row r="332" spans="5:14" ht="25" x14ac:dyDescent="0.3">
      <c r="E332" s="3" t="s">
        <v>166</v>
      </c>
      <c r="F332" s="4"/>
      <c r="G332" s="5">
        <v>5</v>
      </c>
      <c r="H332" s="7">
        <v>2</v>
      </c>
      <c r="I332" s="1">
        <v>1</v>
      </c>
      <c r="J332" s="1">
        <v>1</v>
      </c>
      <c r="K332" s="1">
        <v>1</v>
      </c>
      <c r="L332" s="1">
        <v>0</v>
      </c>
      <c r="M332" s="1">
        <v>0</v>
      </c>
      <c r="N332" s="6">
        <v>0</v>
      </c>
    </row>
    <row r="333" spans="5:14" x14ac:dyDescent="0.3">
      <c r="E333" s="9"/>
      <c r="F333" s="8"/>
      <c r="G333" s="10">
        <v>100</v>
      </c>
      <c r="H333" s="11">
        <v>40</v>
      </c>
      <c r="I333" s="2">
        <v>20</v>
      </c>
      <c r="J333" s="2">
        <v>20</v>
      </c>
      <c r="K333" s="2">
        <v>20</v>
      </c>
      <c r="L333" s="12">
        <v>0</v>
      </c>
      <c r="M333" s="12">
        <v>0</v>
      </c>
      <c r="N333" s="15">
        <v>0</v>
      </c>
    </row>
    <row r="334" spans="5:14" ht="25" x14ac:dyDescent="0.3">
      <c r="E334" s="3" t="s">
        <v>167</v>
      </c>
      <c r="F334" s="4"/>
      <c r="G334" s="5">
        <v>13</v>
      </c>
      <c r="H334" s="7">
        <v>1</v>
      </c>
      <c r="I334" s="1">
        <v>4</v>
      </c>
      <c r="J334" s="1">
        <v>3</v>
      </c>
      <c r="K334" s="1">
        <v>4</v>
      </c>
      <c r="L334" s="1">
        <v>1</v>
      </c>
      <c r="M334" s="1">
        <v>0</v>
      </c>
      <c r="N334" s="6">
        <v>0</v>
      </c>
    </row>
    <row r="335" spans="5:14" x14ac:dyDescent="0.3">
      <c r="E335" s="9"/>
      <c r="F335" s="8"/>
      <c r="G335" s="10">
        <v>100</v>
      </c>
      <c r="H335" s="11">
        <v>7.6923076923079998</v>
      </c>
      <c r="I335" s="2">
        <v>30.769230769231001</v>
      </c>
      <c r="J335" s="2">
        <v>23.076923076922998</v>
      </c>
      <c r="K335" s="2">
        <v>30.769230769231001</v>
      </c>
      <c r="L335" s="2">
        <v>7.6923076923079998</v>
      </c>
      <c r="M335" s="12">
        <v>0</v>
      </c>
      <c r="N335" s="15">
        <v>0</v>
      </c>
    </row>
    <row r="336" spans="5:14" ht="25" x14ac:dyDescent="0.3">
      <c r="E336" s="3" t="s">
        <v>168</v>
      </c>
      <c r="F336" s="4"/>
      <c r="G336" s="5">
        <v>5</v>
      </c>
      <c r="H336" s="7">
        <v>1</v>
      </c>
      <c r="I336" s="1">
        <v>1</v>
      </c>
      <c r="J336" s="1">
        <v>1</v>
      </c>
      <c r="K336" s="1">
        <v>0</v>
      </c>
      <c r="L336" s="1">
        <v>1</v>
      </c>
      <c r="M336" s="1">
        <v>1</v>
      </c>
      <c r="N336" s="6">
        <v>0</v>
      </c>
    </row>
    <row r="337" spans="5:14" x14ac:dyDescent="0.3">
      <c r="E337" s="9"/>
      <c r="F337" s="8"/>
      <c r="G337" s="10">
        <v>100</v>
      </c>
      <c r="H337" s="11">
        <v>20</v>
      </c>
      <c r="I337" s="2">
        <v>20</v>
      </c>
      <c r="J337" s="2">
        <v>20</v>
      </c>
      <c r="K337" s="12">
        <v>0</v>
      </c>
      <c r="L337" s="2">
        <v>20</v>
      </c>
      <c r="M337" s="2">
        <v>20</v>
      </c>
      <c r="N337" s="15">
        <v>0</v>
      </c>
    </row>
    <row r="338" spans="5:14" ht="25" x14ac:dyDescent="0.3">
      <c r="E338" s="3" t="s">
        <v>169</v>
      </c>
      <c r="F338" s="4"/>
      <c r="G338" s="5">
        <v>7</v>
      </c>
      <c r="H338" s="7">
        <v>0</v>
      </c>
      <c r="I338" s="1">
        <v>2</v>
      </c>
      <c r="J338" s="1">
        <v>2</v>
      </c>
      <c r="K338" s="1">
        <v>0</v>
      </c>
      <c r="L338" s="1">
        <v>2</v>
      </c>
      <c r="M338" s="1">
        <v>0</v>
      </c>
      <c r="N338" s="6">
        <v>1</v>
      </c>
    </row>
    <row r="339" spans="5:14" x14ac:dyDescent="0.3">
      <c r="E339" s="9"/>
      <c r="F339" s="8"/>
      <c r="G339" s="10">
        <v>100</v>
      </c>
      <c r="H339" s="21">
        <v>0</v>
      </c>
      <c r="I339" s="2">
        <v>28.571428571428999</v>
      </c>
      <c r="J339" s="2">
        <v>28.571428571428999</v>
      </c>
      <c r="K339" s="12">
        <v>0</v>
      </c>
      <c r="L339" s="2">
        <v>28.571428571428999</v>
      </c>
      <c r="M339" s="12">
        <v>0</v>
      </c>
      <c r="N339" s="13">
        <v>14.285714285714</v>
      </c>
    </row>
    <row r="340" spans="5:14" ht="25" x14ac:dyDescent="0.3">
      <c r="E340" s="3" t="s">
        <v>170</v>
      </c>
      <c r="F340" s="4"/>
      <c r="G340" s="5">
        <v>6</v>
      </c>
      <c r="H340" s="7">
        <v>0</v>
      </c>
      <c r="I340" s="1">
        <v>2</v>
      </c>
      <c r="J340" s="1">
        <v>3</v>
      </c>
      <c r="K340" s="1">
        <v>0</v>
      </c>
      <c r="L340" s="1">
        <v>1</v>
      </c>
      <c r="M340" s="1">
        <v>0</v>
      </c>
      <c r="N340" s="6">
        <v>0</v>
      </c>
    </row>
    <row r="341" spans="5:14" x14ac:dyDescent="0.3">
      <c r="E341" s="9"/>
      <c r="F341" s="8"/>
      <c r="G341" s="10">
        <v>100</v>
      </c>
      <c r="H341" s="21">
        <v>0</v>
      </c>
      <c r="I341" s="2">
        <v>33.333333333333002</v>
      </c>
      <c r="J341" s="2">
        <v>50</v>
      </c>
      <c r="K341" s="12">
        <v>0</v>
      </c>
      <c r="L341" s="2">
        <v>16.666666666666998</v>
      </c>
      <c r="M341" s="12">
        <v>0</v>
      </c>
      <c r="N341" s="15">
        <v>0</v>
      </c>
    </row>
    <row r="342" spans="5:14" ht="25" x14ac:dyDescent="0.3">
      <c r="E342" s="3" t="s">
        <v>171</v>
      </c>
      <c r="F342" s="4"/>
      <c r="G342" s="5">
        <v>5</v>
      </c>
      <c r="H342" s="7">
        <v>0</v>
      </c>
      <c r="I342" s="1">
        <v>0</v>
      </c>
      <c r="J342" s="1">
        <v>1</v>
      </c>
      <c r="K342" s="1">
        <v>2</v>
      </c>
      <c r="L342" s="1">
        <v>2</v>
      </c>
      <c r="M342" s="1">
        <v>0</v>
      </c>
      <c r="N342" s="6">
        <v>0</v>
      </c>
    </row>
    <row r="343" spans="5:14" x14ac:dyDescent="0.3">
      <c r="E343" s="9"/>
      <c r="F343" s="8"/>
      <c r="G343" s="10">
        <v>100</v>
      </c>
      <c r="H343" s="21">
        <v>0</v>
      </c>
      <c r="I343" s="12">
        <v>0</v>
      </c>
      <c r="J343" s="2">
        <v>20</v>
      </c>
      <c r="K343" s="2">
        <v>40</v>
      </c>
      <c r="L343" s="2">
        <v>40</v>
      </c>
      <c r="M343" s="12">
        <v>0</v>
      </c>
      <c r="N343" s="15">
        <v>0</v>
      </c>
    </row>
    <row r="344" spans="5:14" ht="25" x14ac:dyDescent="0.3">
      <c r="E344" s="3" t="s">
        <v>172</v>
      </c>
      <c r="F344" s="4"/>
      <c r="G344" s="5">
        <v>5</v>
      </c>
      <c r="H344" s="7">
        <v>0</v>
      </c>
      <c r="I344" s="1">
        <v>3</v>
      </c>
      <c r="J344" s="1">
        <v>1</v>
      </c>
      <c r="K344" s="1">
        <v>0</v>
      </c>
      <c r="L344" s="1">
        <v>1</v>
      </c>
      <c r="M344" s="1">
        <v>0</v>
      </c>
      <c r="N344" s="6">
        <v>0</v>
      </c>
    </row>
    <row r="345" spans="5:14" x14ac:dyDescent="0.3">
      <c r="E345" s="9"/>
      <c r="F345" s="8"/>
      <c r="G345" s="10">
        <v>100</v>
      </c>
      <c r="H345" s="21">
        <v>0</v>
      </c>
      <c r="I345" s="2">
        <v>60</v>
      </c>
      <c r="J345" s="2">
        <v>20</v>
      </c>
      <c r="K345" s="12">
        <v>0</v>
      </c>
      <c r="L345" s="2">
        <v>20</v>
      </c>
      <c r="M345" s="12">
        <v>0</v>
      </c>
      <c r="N345" s="15">
        <v>0</v>
      </c>
    </row>
    <row r="346" spans="5:14" ht="25" x14ac:dyDescent="0.3">
      <c r="E346" s="3" t="s">
        <v>173</v>
      </c>
      <c r="F346" s="4"/>
      <c r="G346" s="5">
        <v>11</v>
      </c>
      <c r="H346" s="7">
        <v>4</v>
      </c>
      <c r="I346" s="1">
        <v>2</v>
      </c>
      <c r="J346" s="1">
        <v>0</v>
      </c>
      <c r="K346" s="1">
        <v>2</v>
      </c>
      <c r="L346" s="1">
        <v>2</v>
      </c>
      <c r="M346" s="1">
        <v>0</v>
      </c>
      <c r="N346" s="6">
        <v>1</v>
      </c>
    </row>
    <row r="347" spans="5:14" x14ac:dyDescent="0.3">
      <c r="E347" s="9"/>
      <c r="F347" s="8"/>
      <c r="G347" s="10">
        <v>100</v>
      </c>
      <c r="H347" s="11">
        <v>36.363636363635997</v>
      </c>
      <c r="I347" s="2">
        <v>18.181818181817999</v>
      </c>
      <c r="J347" s="12">
        <v>0</v>
      </c>
      <c r="K347" s="2">
        <v>18.181818181817999</v>
      </c>
      <c r="L347" s="2">
        <v>18.181818181817999</v>
      </c>
      <c r="M347" s="12">
        <v>0</v>
      </c>
      <c r="N347" s="13">
        <v>9.0909090909089993</v>
      </c>
    </row>
    <row r="348" spans="5:14" ht="25" x14ac:dyDescent="0.3">
      <c r="E348" s="3" t="s">
        <v>174</v>
      </c>
      <c r="F348" s="4"/>
      <c r="G348" s="5">
        <v>15</v>
      </c>
      <c r="H348" s="7">
        <v>1</v>
      </c>
      <c r="I348" s="1">
        <v>2</v>
      </c>
      <c r="J348" s="1">
        <v>1</v>
      </c>
      <c r="K348" s="1">
        <v>2</v>
      </c>
      <c r="L348" s="1">
        <v>9</v>
      </c>
      <c r="M348" s="1">
        <v>0</v>
      </c>
      <c r="N348" s="6">
        <v>0</v>
      </c>
    </row>
    <row r="349" spans="5:14" x14ac:dyDescent="0.3">
      <c r="E349" s="9"/>
      <c r="F349" s="8"/>
      <c r="G349" s="10">
        <v>100</v>
      </c>
      <c r="H349" s="11">
        <v>6.666666666667</v>
      </c>
      <c r="I349" s="2">
        <v>13.333333333333</v>
      </c>
      <c r="J349" s="2">
        <v>6.666666666667</v>
      </c>
      <c r="K349" s="2">
        <v>13.333333333333</v>
      </c>
      <c r="L349" s="2">
        <v>60</v>
      </c>
      <c r="M349" s="12">
        <v>0</v>
      </c>
      <c r="N349" s="15">
        <v>0</v>
      </c>
    </row>
    <row r="350" spans="5:14" ht="25" x14ac:dyDescent="0.3">
      <c r="E350" s="3" t="s">
        <v>175</v>
      </c>
      <c r="F350" s="4"/>
      <c r="G350" s="5">
        <v>9</v>
      </c>
      <c r="H350" s="7">
        <v>0</v>
      </c>
      <c r="I350" s="1">
        <v>2</v>
      </c>
      <c r="J350" s="1">
        <v>2</v>
      </c>
      <c r="K350" s="1">
        <v>1</v>
      </c>
      <c r="L350" s="1">
        <v>3</v>
      </c>
      <c r="M350" s="1">
        <v>1</v>
      </c>
      <c r="N350" s="6">
        <v>0</v>
      </c>
    </row>
    <row r="351" spans="5:14" x14ac:dyDescent="0.3">
      <c r="E351" s="9"/>
      <c r="F351" s="8"/>
      <c r="G351" s="10">
        <v>100</v>
      </c>
      <c r="H351" s="21">
        <v>0</v>
      </c>
      <c r="I351" s="2">
        <v>22.222222222222001</v>
      </c>
      <c r="J351" s="2">
        <v>22.222222222222001</v>
      </c>
      <c r="K351" s="2">
        <v>11.111111111111001</v>
      </c>
      <c r="L351" s="2">
        <v>33.333333333333002</v>
      </c>
      <c r="M351" s="2">
        <v>11.111111111111001</v>
      </c>
      <c r="N351" s="15">
        <v>0</v>
      </c>
    </row>
    <row r="352" spans="5:14" ht="25" x14ac:dyDescent="0.3">
      <c r="E352" s="3" t="s">
        <v>176</v>
      </c>
      <c r="F352" s="4"/>
      <c r="G352" s="5">
        <v>37</v>
      </c>
      <c r="H352" s="7">
        <v>4</v>
      </c>
      <c r="I352" s="1">
        <v>8</v>
      </c>
      <c r="J352" s="1">
        <v>11</v>
      </c>
      <c r="K352" s="1">
        <v>5</v>
      </c>
      <c r="L352" s="1">
        <v>7</v>
      </c>
      <c r="M352" s="1">
        <v>0</v>
      </c>
      <c r="N352" s="6">
        <v>2</v>
      </c>
    </row>
    <row r="353" spans="5:14" x14ac:dyDescent="0.3">
      <c r="E353" s="9"/>
      <c r="F353" s="8"/>
      <c r="G353" s="10">
        <v>100</v>
      </c>
      <c r="H353" s="11">
        <v>10.810810810811001</v>
      </c>
      <c r="I353" s="2">
        <v>21.621621621622001</v>
      </c>
      <c r="J353" s="2">
        <v>29.72972972973</v>
      </c>
      <c r="K353" s="2">
        <v>13.513513513514001</v>
      </c>
      <c r="L353" s="2">
        <v>18.918918918919001</v>
      </c>
      <c r="M353" s="12">
        <v>0</v>
      </c>
      <c r="N353" s="13">
        <v>5.4054054054050003</v>
      </c>
    </row>
    <row r="354" spans="5:14" ht="25" x14ac:dyDescent="0.3">
      <c r="E354" s="3" t="s">
        <v>177</v>
      </c>
      <c r="F354" s="4"/>
      <c r="G354" s="5">
        <v>8</v>
      </c>
      <c r="H354" s="7">
        <v>0</v>
      </c>
      <c r="I354" s="1">
        <v>2</v>
      </c>
      <c r="J354" s="1">
        <v>4</v>
      </c>
      <c r="K354" s="1">
        <v>0</v>
      </c>
      <c r="L354" s="1">
        <v>2</v>
      </c>
      <c r="M354" s="1">
        <v>0</v>
      </c>
      <c r="N354" s="6">
        <v>0</v>
      </c>
    </row>
    <row r="355" spans="5:14" x14ac:dyDescent="0.3">
      <c r="E355" s="9"/>
      <c r="F355" s="8"/>
      <c r="G355" s="10">
        <v>100</v>
      </c>
      <c r="H355" s="21">
        <v>0</v>
      </c>
      <c r="I355" s="2">
        <v>25</v>
      </c>
      <c r="J355" s="2">
        <v>50</v>
      </c>
      <c r="K355" s="12">
        <v>0</v>
      </c>
      <c r="L355" s="2">
        <v>25</v>
      </c>
      <c r="M355" s="12">
        <v>0</v>
      </c>
      <c r="N355" s="15">
        <v>0</v>
      </c>
    </row>
    <row r="356" spans="5:14" ht="25" x14ac:dyDescent="0.3">
      <c r="E356" s="3" t="s">
        <v>178</v>
      </c>
      <c r="F356" s="4"/>
      <c r="G356" s="5">
        <v>9</v>
      </c>
      <c r="H356" s="7">
        <v>2</v>
      </c>
      <c r="I356" s="1">
        <v>2</v>
      </c>
      <c r="J356" s="1">
        <v>3</v>
      </c>
      <c r="K356" s="1">
        <v>2</v>
      </c>
      <c r="L356" s="1">
        <v>0</v>
      </c>
      <c r="M356" s="1">
        <v>0</v>
      </c>
      <c r="N356" s="6">
        <v>0</v>
      </c>
    </row>
    <row r="357" spans="5:14" x14ac:dyDescent="0.3">
      <c r="E357" s="9"/>
      <c r="F357" s="8"/>
      <c r="G357" s="10">
        <v>100</v>
      </c>
      <c r="H357" s="11">
        <v>22.222222222222001</v>
      </c>
      <c r="I357" s="2">
        <v>22.222222222222001</v>
      </c>
      <c r="J357" s="2">
        <v>33.333333333333002</v>
      </c>
      <c r="K357" s="2">
        <v>22.222222222222001</v>
      </c>
      <c r="L357" s="12">
        <v>0</v>
      </c>
      <c r="M357" s="12">
        <v>0</v>
      </c>
      <c r="N357" s="15">
        <v>0</v>
      </c>
    </row>
    <row r="358" spans="5:14" ht="25" x14ac:dyDescent="0.3">
      <c r="E358" s="3" t="s">
        <v>179</v>
      </c>
      <c r="F358" s="4"/>
      <c r="G358" s="5">
        <v>11</v>
      </c>
      <c r="H358" s="7">
        <v>0</v>
      </c>
      <c r="I358" s="1">
        <v>4</v>
      </c>
      <c r="J358" s="1">
        <v>2</v>
      </c>
      <c r="K358" s="1">
        <v>2</v>
      </c>
      <c r="L358" s="1">
        <v>3</v>
      </c>
      <c r="M358" s="1">
        <v>0</v>
      </c>
      <c r="N358" s="6">
        <v>0</v>
      </c>
    </row>
    <row r="359" spans="5:14" x14ac:dyDescent="0.3">
      <c r="E359" s="9"/>
      <c r="F359" s="8"/>
      <c r="G359" s="10">
        <v>100</v>
      </c>
      <c r="H359" s="21">
        <v>0</v>
      </c>
      <c r="I359" s="2">
        <v>36.363636363635997</v>
      </c>
      <c r="J359" s="2">
        <v>18.181818181817999</v>
      </c>
      <c r="K359" s="2">
        <v>18.181818181817999</v>
      </c>
      <c r="L359" s="2">
        <v>27.272727272727</v>
      </c>
      <c r="M359" s="12">
        <v>0</v>
      </c>
      <c r="N359" s="15">
        <v>0</v>
      </c>
    </row>
    <row r="360" spans="5:14" ht="25" x14ac:dyDescent="0.3">
      <c r="E360" s="3" t="s">
        <v>180</v>
      </c>
      <c r="F360" s="4"/>
      <c r="G360" s="5">
        <v>13</v>
      </c>
      <c r="H360" s="7">
        <v>1</v>
      </c>
      <c r="I360" s="1">
        <v>4</v>
      </c>
      <c r="J360" s="1">
        <v>2</v>
      </c>
      <c r="K360" s="1">
        <v>2</v>
      </c>
      <c r="L360" s="1">
        <v>3</v>
      </c>
      <c r="M360" s="1">
        <v>1</v>
      </c>
      <c r="N360" s="6">
        <v>0</v>
      </c>
    </row>
    <row r="361" spans="5:14" x14ac:dyDescent="0.3">
      <c r="E361" s="9"/>
      <c r="F361" s="8"/>
      <c r="G361" s="10">
        <v>100</v>
      </c>
      <c r="H361" s="11">
        <v>7.6923076923079998</v>
      </c>
      <c r="I361" s="2">
        <v>30.769230769231001</v>
      </c>
      <c r="J361" s="2">
        <v>15.384615384615</v>
      </c>
      <c r="K361" s="2">
        <v>15.384615384615</v>
      </c>
      <c r="L361" s="2">
        <v>23.076923076922998</v>
      </c>
      <c r="M361" s="2">
        <v>7.6923076923079998</v>
      </c>
      <c r="N361" s="15">
        <v>0</v>
      </c>
    </row>
    <row r="362" spans="5:14" ht="25" x14ac:dyDescent="0.3">
      <c r="E362" s="3" t="s">
        <v>181</v>
      </c>
      <c r="F362" s="4"/>
      <c r="G362" s="5">
        <v>13</v>
      </c>
      <c r="H362" s="7">
        <v>2</v>
      </c>
      <c r="I362" s="1">
        <v>1</v>
      </c>
      <c r="J362" s="1">
        <v>4</v>
      </c>
      <c r="K362" s="1">
        <v>1</v>
      </c>
      <c r="L362" s="1">
        <v>2</v>
      </c>
      <c r="M362" s="1">
        <v>1</v>
      </c>
      <c r="N362" s="6">
        <v>2</v>
      </c>
    </row>
    <row r="363" spans="5:14" x14ac:dyDescent="0.3">
      <c r="E363" s="9"/>
      <c r="F363" s="8"/>
      <c r="G363" s="10">
        <v>100</v>
      </c>
      <c r="H363" s="11">
        <v>15.384615384615</v>
      </c>
      <c r="I363" s="2">
        <v>7.6923076923079998</v>
      </c>
      <c r="J363" s="2">
        <v>30.769230769231001</v>
      </c>
      <c r="K363" s="2">
        <v>7.6923076923079998</v>
      </c>
      <c r="L363" s="2">
        <v>15.384615384615</v>
      </c>
      <c r="M363" s="2">
        <v>7.6923076923079998</v>
      </c>
      <c r="N363" s="13">
        <v>15.384615384615</v>
      </c>
    </row>
    <row r="364" spans="5:14" ht="25" x14ac:dyDescent="0.3">
      <c r="E364" s="3" t="s">
        <v>182</v>
      </c>
      <c r="F364" s="4"/>
      <c r="G364" s="5">
        <v>74</v>
      </c>
      <c r="H364" s="7">
        <v>8</v>
      </c>
      <c r="I364" s="1">
        <v>19</v>
      </c>
      <c r="J364" s="1">
        <v>18</v>
      </c>
      <c r="K364" s="1">
        <v>8</v>
      </c>
      <c r="L364" s="1">
        <v>14</v>
      </c>
      <c r="M364" s="1">
        <v>4</v>
      </c>
      <c r="N364" s="6">
        <v>3</v>
      </c>
    </row>
    <row r="365" spans="5:14" x14ac:dyDescent="0.3">
      <c r="E365" s="9"/>
      <c r="F365" s="8"/>
      <c r="G365" s="10">
        <v>100</v>
      </c>
      <c r="H365" s="11">
        <v>10.810810810811001</v>
      </c>
      <c r="I365" s="2">
        <v>25.675675675676001</v>
      </c>
      <c r="J365" s="2">
        <v>24.324324324323999</v>
      </c>
      <c r="K365" s="2">
        <v>10.810810810811001</v>
      </c>
      <c r="L365" s="2">
        <v>18.918918918919001</v>
      </c>
      <c r="M365" s="2">
        <v>5.4054054054050003</v>
      </c>
      <c r="N365" s="13">
        <v>4.0540540540540002</v>
      </c>
    </row>
    <row r="366" spans="5:14" ht="25" x14ac:dyDescent="0.3">
      <c r="E366" s="3" t="s">
        <v>183</v>
      </c>
      <c r="F366" s="4"/>
      <c r="G366" s="5">
        <v>5</v>
      </c>
      <c r="H366" s="7">
        <v>1</v>
      </c>
      <c r="I366" s="1">
        <v>0</v>
      </c>
      <c r="J366" s="1">
        <v>2</v>
      </c>
      <c r="K366" s="1">
        <v>0</v>
      </c>
      <c r="L366" s="1">
        <v>1</v>
      </c>
      <c r="M366" s="1">
        <v>1</v>
      </c>
      <c r="N366" s="6">
        <v>0</v>
      </c>
    </row>
    <row r="367" spans="5:14" x14ac:dyDescent="0.3">
      <c r="E367" s="9"/>
      <c r="F367" s="8"/>
      <c r="G367" s="10">
        <v>100</v>
      </c>
      <c r="H367" s="11">
        <v>20</v>
      </c>
      <c r="I367" s="12">
        <v>0</v>
      </c>
      <c r="J367" s="2">
        <v>40</v>
      </c>
      <c r="K367" s="12">
        <v>0</v>
      </c>
      <c r="L367" s="2">
        <v>20</v>
      </c>
      <c r="M367" s="2">
        <v>20</v>
      </c>
      <c r="N367" s="15">
        <v>0</v>
      </c>
    </row>
    <row r="368" spans="5:14" ht="25" x14ac:dyDescent="0.3">
      <c r="E368" s="3" t="s">
        <v>184</v>
      </c>
      <c r="F368" s="4"/>
      <c r="G368" s="5">
        <v>3</v>
      </c>
      <c r="H368" s="7">
        <v>0</v>
      </c>
      <c r="I368" s="1">
        <v>1</v>
      </c>
      <c r="J368" s="1">
        <v>1</v>
      </c>
      <c r="K368" s="1">
        <v>0</v>
      </c>
      <c r="L368" s="1">
        <v>0</v>
      </c>
      <c r="M368" s="1">
        <v>0</v>
      </c>
      <c r="N368" s="6">
        <v>1</v>
      </c>
    </row>
    <row r="369" spans="5:14" x14ac:dyDescent="0.3">
      <c r="E369" s="9"/>
      <c r="F369" s="8"/>
      <c r="G369" s="10">
        <v>100</v>
      </c>
      <c r="H369" s="21">
        <v>0</v>
      </c>
      <c r="I369" s="2">
        <v>33.333333333333002</v>
      </c>
      <c r="J369" s="2">
        <v>33.333333333333002</v>
      </c>
      <c r="K369" s="12">
        <v>0</v>
      </c>
      <c r="L369" s="12">
        <v>0</v>
      </c>
      <c r="M369" s="12">
        <v>0</v>
      </c>
      <c r="N369" s="13">
        <v>33.333333333333002</v>
      </c>
    </row>
    <row r="370" spans="5:14" ht="25" x14ac:dyDescent="0.3">
      <c r="E370" s="3" t="s">
        <v>185</v>
      </c>
      <c r="F370" s="4"/>
      <c r="G370" s="5">
        <v>8</v>
      </c>
      <c r="H370" s="7">
        <v>1</v>
      </c>
      <c r="I370" s="1">
        <v>2</v>
      </c>
      <c r="J370" s="1">
        <v>3</v>
      </c>
      <c r="K370" s="1">
        <v>1</v>
      </c>
      <c r="L370" s="1">
        <v>1</v>
      </c>
      <c r="M370" s="1">
        <v>0</v>
      </c>
      <c r="N370" s="6">
        <v>0</v>
      </c>
    </row>
    <row r="371" spans="5:14" x14ac:dyDescent="0.3">
      <c r="E371" s="9"/>
      <c r="F371" s="8"/>
      <c r="G371" s="10">
        <v>100</v>
      </c>
      <c r="H371" s="11">
        <v>12.5</v>
      </c>
      <c r="I371" s="2">
        <v>25</v>
      </c>
      <c r="J371" s="2">
        <v>37.5</v>
      </c>
      <c r="K371" s="2">
        <v>12.5</v>
      </c>
      <c r="L371" s="2">
        <v>12.5</v>
      </c>
      <c r="M371" s="12">
        <v>0</v>
      </c>
      <c r="N371" s="15">
        <v>0</v>
      </c>
    </row>
    <row r="372" spans="5:14" ht="25" x14ac:dyDescent="0.3">
      <c r="E372" s="3" t="s">
        <v>186</v>
      </c>
      <c r="F372" s="4"/>
      <c r="G372" s="5">
        <v>4</v>
      </c>
      <c r="H372" s="7">
        <v>0</v>
      </c>
      <c r="I372" s="1">
        <v>1</v>
      </c>
      <c r="J372" s="1">
        <v>0</v>
      </c>
      <c r="K372" s="1">
        <v>1</v>
      </c>
      <c r="L372" s="1">
        <v>0</v>
      </c>
      <c r="M372" s="1">
        <v>1</v>
      </c>
      <c r="N372" s="6">
        <v>1</v>
      </c>
    </row>
    <row r="373" spans="5:14" x14ac:dyDescent="0.3">
      <c r="E373" s="9"/>
      <c r="F373" s="8"/>
      <c r="G373" s="10">
        <v>100</v>
      </c>
      <c r="H373" s="21">
        <v>0</v>
      </c>
      <c r="I373" s="2">
        <v>25</v>
      </c>
      <c r="J373" s="12">
        <v>0</v>
      </c>
      <c r="K373" s="2">
        <v>25</v>
      </c>
      <c r="L373" s="12">
        <v>0</v>
      </c>
      <c r="M373" s="2">
        <v>25</v>
      </c>
      <c r="N373" s="13">
        <v>25</v>
      </c>
    </row>
    <row r="374" spans="5:14" ht="25" x14ac:dyDescent="0.3">
      <c r="E374" s="3" t="s">
        <v>187</v>
      </c>
      <c r="F374" s="4"/>
      <c r="G374" s="5">
        <v>5</v>
      </c>
      <c r="H374" s="7">
        <v>1</v>
      </c>
      <c r="I374" s="1">
        <v>1</v>
      </c>
      <c r="J374" s="1">
        <v>1</v>
      </c>
      <c r="K374" s="1">
        <v>0</v>
      </c>
      <c r="L374" s="1">
        <v>0</v>
      </c>
      <c r="M374" s="1">
        <v>2</v>
      </c>
      <c r="N374" s="6">
        <v>0</v>
      </c>
    </row>
    <row r="375" spans="5:14" x14ac:dyDescent="0.3">
      <c r="E375" s="9"/>
      <c r="F375" s="8"/>
      <c r="G375" s="10">
        <v>100</v>
      </c>
      <c r="H375" s="11">
        <v>20</v>
      </c>
      <c r="I375" s="2">
        <v>20</v>
      </c>
      <c r="J375" s="2">
        <v>20</v>
      </c>
      <c r="K375" s="12">
        <v>0</v>
      </c>
      <c r="L375" s="12">
        <v>0</v>
      </c>
      <c r="M375" s="2">
        <v>40</v>
      </c>
      <c r="N375" s="15">
        <v>0</v>
      </c>
    </row>
    <row r="376" spans="5:14" ht="25" x14ac:dyDescent="0.3">
      <c r="E376" s="3" t="s">
        <v>188</v>
      </c>
      <c r="F376" s="4"/>
      <c r="G376" s="5">
        <v>62</v>
      </c>
      <c r="H376" s="7">
        <v>4</v>
      </c>
      <c r="I376" s="1">
        <v>23</v>
      </c>
      <c r="J376" s="1">
        <v>13</v>
      </c>
      <c r="K376" s="1">
        <v>9</v>
      </c>
      <c r="L376" s="1">
        <v>6</v>
      </c>
      <c r="M376" s="1">
        <v>6</v>
      </c>
      <c r="N376" s="6">
        <v>1</v>
      </c>
    </row>
    <row r="377" spans="5:14" x14ac:dyDescent="0.3">
      <c r="E377" s="9"/>
      <c r="F377" s="8"/>
      <c r="G377" s="10">
        <v>100</v>
      </c>
      <c r="H377" s="11">
        <v>6.4516129032259997</v>
      </c>
      <c r="I377" s="2">
        <v>37.096774193548001</v>
      </c>
      <c r="J377" s="2">
        <v>20.967741935484</v>
      </c>
      <c r="K377" s="2">
        <v>14.516129032258</v>
      </c>
      <c r="L377" s="2">
        <v>9.6774193548389995</v>
      </c>
      <c r="M377" s="2">
        <v>9.6774193548389995</v>
      </c>
      <c r="N377" s="13">
        <v>1.6129032258060001</v>
      </c>
    </row>
    <row r="378" spans="5:14" ht="25" x14ac:dyDescent="0.3">
      <c r="E378" s="3" t="s">
        <v>189</v>
      </c>
      <c r="F378" s="4"/>
      <c r="G378" s="5">
        <v>0</v>
      </c>
      <c r="H378" s="7">
        <v>0</v>
      </c>
      <c r="I378" s="1">
        <v>0</v>
      </c>
      <c r="J378" s="1">
        <v>0</v>
      </c>
      <c r="K378" s="1">
        <v>0</v>
      </c>
      <c r="L378" s="1">
        <v>0</v>
      </c>
      <c r="M378" s="1">
        <v>0</v>
      </c>
      <c r="N378" s="6">
        <v>0</v>
      </c>
    </row>
    <row r="379" spans="5:14" x14ac:dyDescent="0.3">
      <c r="E379" s="9"/>
      <c r="F379" s="8"/>
      <c r="G379" s="31">
        <v>0</v>
      </c>
      <c r="H379" s="21">
        <v>0</v>
      </c>
      <c r="I379" s="12">
        <v>0</v>
      </c>
      <c r="J379" s="12">
        <v>0</v>
      </c>
      <c r="K379" s="12">
        <v>0</v>
      </c>
      <c r="L379" s="12">
        <v>0</v>
      </c>
      <c r="M379" s="12">
        <v>0</v>
      </c>
      <c r="N379" s="15">
        <v>0</v>
      </c>
    </row>
    <row r="380" spans="5:14" ht="25" x14ac:dyDescent="0.3">
      <c r="E380" s="3" t="s">
        <v>190</v>
      </c>
      <c r="F380" s="4"/>
      <c r="G380" s="5">
        <v>0</v>
      </c>
      <c r="H380" s="7">
        <v>0</v>
      </c>
      <c r="I380" s="1">
        <v>0</v>
      </c>
      <c r="J380" s="1">
        <v>0</v>
      </c>
      <c r="K380" s="1">
        <v>0</v>
      </c>
      <c r="L380" s="1">
        <v>0</v>
      </c>
      <c r="M380" s="1">
        <v>0</v>
      </c>
      <c r="N380" s="6">
        <v>0</v>
      </c>
    </row>
    <row r="381" spans="5:14" x14ac:dyDescent="0.3">
      <c r="E381" s="9"/>
      <c r="F381" s="8"/>
      <c r="G381" s="31">
        <v>0</v>
      </c>
      <c r="H381" s="21">
        <v>0</v>
      </c>
      <c r="I381" s="12">
        <v>0</v>
      </c>
      <c r="J381" s="12">
        <v>0</v>
      </c>
      <c r="K381" s="12">
        <v>0</v>
      </c>
      <c r="L381" s="12">
        <v>0</v>
      </c>
      <c r="M381" s="12">
        <v>0</v>
      </c>
      <c r="N381" s="15">
        <v>0</v>
      </c>
    </row>
    <row r="382" spans="5:14" ht="25" x14ac:dyDescent="0.3">
      <c r="E382" s="3" t="s">
        <v>191</v>
      </c>
      <c r="F382" s="4"/>
      <c r="G382" s="5">
        <v>0</v>
      </c>
      <c r="H382" s="7">
        <v>0</v>
      </c>
      <c r="I382" s="1">
        <v>0</v>
      </c>
      <c r="J382" s="1">
        <v>0</v>
      </c>
      <c r="K382" s="1">
        <v>0</v>
      </c>
      <c r="L382" s="1">
        <v>0</v>
      </c>
      <c r="M382" s="1">
        <v>0</v>
      </c>
      <c r="N382" s="6">
        <v>0</v>
      </c>
    </row>
    <row r="383" spans="5:14" x14ac:dyDescent="0.3">
      <c r="E383" s="9"/>
      <c r="F383" s="8"/>
      <c r="G383" s="31">
        <v>0</v>
      </c>
      <c r="H383" s="21">
        <v>0</v>
      </c>
      <c r="I383" s="12">
        <v>0</v>
      </c>
      <c r="J383" s="12">
        <v>0</v>
      </c>
      <c r="K383" s="12">
        <v>0</v>
      </c>
      <c r="L383" s="12">
        <v>0</v>
      </c>
      <c r="M383" s="12">
        <v>0</v>
      </c>
      <c r="N383" s="15">
        <v>0</v>
      </c>
    </row>
    <row r="384" spans="5:14" ht="25" x14ac:dyDescent="0.3">
      <c r="E384" s="3" t="s">
        <v>192</v>
      </c>
      <c r="F384" s="4"/>
      <c r="G384" s="5">
        <v>0</v>
      </c>
      <c r="H384" s="7">
        <v>0</v>
      </c>
      <c r="I384" s="1">
        <v>0</v>
      </c>
      <c r="J384" s="1">
        <v>0</v>
      </c>
      <c r="K384" s="1">
        <v>0</v>
      </c>
      <c r="L384" s="1">
        <v>0</v>
      </c>
      <c r="M384" s="1">
        <v>0</v>
      </c>
      <c r="N384" s="6">
        <v>0</v>
      </c>
    </row>
    <row r="385" spans="5:14" x14ac:dyDescent="0.3">
      <c r="E385" s="9"/>
      <c r="F385" s="8"/>
      <c r="G385" s="31">
        <v>0</v>
      </c>
      <c r="H385" s="21">
        <v>0</v>
      </c>
      <c r="I385" s="12">
        <v>0</v>
      </c>
      <c r="J385" s="12">
        <v>0</v>
      </c>
      <c r="K385" s="12">
        <v>0</v>
      </c>
      <c r="L385" s="12">
        <v>0</v>
      </c>
      <c r="M385" s="12">
        <v>0</v>
      </c>
      <c r="N385" s="15">
        <v>0</v>
      </c>
    </row>
    <row r="386" spans="5:14" ht="25" x14ac:dyDescent="0.3">
      <c r="E386" s="3" t="s">
        <v>193</v>
      </c>
      <c r="F386" s="4"/>
      <c r="G386" s="5">
        <v>2</v>
      </c>
      <c r="H386" s="7">
        <v>0</v>
      </c>
      <c r="I386" s="1">
        <v>0</v>
      </c>
      <c r="J386" s="1">
        <v>2</v>
      </c>
      <c r="K386" s="1">
        <v>0</v>
      </c>
      <c r="L386" s="1">
        <v>0</v>
      </c>
      <c r="M386" s="1">
        <v>0</v>
      </c>
      <c r="N386" s="6">
        <v>0</v>
      </c>
    </row>
    <row r="387" spans="5:14" x14ac:dyDescent="0.3">
      <c r="E387" s="9"/>
      <c r="F387" s="8"/>
      <c r="G387" s="10">
        <v>100</v>
      </c>
      <c r="H387" s="21">
        <v>0</v>
      </c>
      <c r="I387" s="12">
        <v>0</v>
      </c>
      <c r="J387" s="2">
        <v>100</v>
      </c>
      <c r="K387" s="12">
        <v>0</v>
      </c>
      <c r="L387" s="12">
        <v>0</v>
      </c>
      <c r="M387" s="12">
        <v>0</v>
      </c>
      <c r="N387" s="15">
        <v>0</v>
      </c>
    </row>
    <row r="388" spans="5:14" ht="25" x14ac:dyDescent="0.3">
      <c r="E388" s="3" t="s">
        <v>194</v>
      </c>
      <c r="F388" s="4"/>
      <c r="G388" s="5">
        <v>17</v>
      </c>
      <c r="H388" s="7">
        <v>3</v>
      </c>
      <c r="I388" s="1">
        <v>3</v>
      </c>
      <c r="J388" s="1">
        <v>6</v>
      </c>
      <c r="K388" s="1">
        <v>2</v>
      </c>
      <c r="L388" s="1">
        <v>0</v>
      </c>
      <c r="M388" s="1">
        <v>0</v>
      </c>
      <c r="N388" s="6">
        <v>3</v>
      </c>
    </row>
    <row r="389" spans="5:14" x14ac:dyDescent="0.3">
      <c r="E389" s="9"/>
      <c r="F389" s="8"/>
      <c r="G389" s="10">
        <v>100</v>
      </c>
      <c r="H389" s="11">
        <v>17.647058823529001</v>
      </c>
      <c r="I389" s="2">
        <v>17.647058823529001</v>
      </c>
      <c r="J389" s="2">
        <v>35.294117647058997</v>
      </c>
      <c r="K389" s="2">
        <v>11.764705882353001</v>
      </c>
      <c r="L389" s="12">
        <v>0</v>
      </c>
      <c r="M389" s="12">
        <v>0</v>
      </c>
      <c r="N389" s="13">
        <v>17.647058823529001</v>
      </c>
    </row>
    <row r="390" spans="5:14" ht="25" x14ac:dyDescent="0.3">
      <c r="E390" s="3" t="s">
        <v>195</v>
      </c>
      <c r="F390" s="4"/>
      <c r="G390" s="5">
        <v>1</v>
      </c>
      <c r="H390" s="7">
        <v>0</v>
      </c>
      <c r="I390" s="1">
        <v>1</v>
      </c>
      <c r="J390" s="1">
        <v>0</v>
      </c>
      <c r="K390" s="1">
        <v>0</v>
      </c>
      <c r="L390" s="1">
        <v>0</v>
      </c>
      <c r="M390" s="1">
        <v>0</v>
      </c>
      <c r="N390" s="6">
        <v>0</v>
      </c>
    </row>
    <row r="391" spans="5:14" x14ac:dyDescent="0.3">
      <c r="E391" s="9"/>
      <c r="F391" s="8"/>
      <c r="G391" s="10">
        <v>100</v>
      </c>
      <c r="H391" s="21">
        <v>0</v>
      </c>
      <c r="I391" s="2">
        <v>100</v>
      </c>
      <c r="J391" s="12">
        <v>0</v>
      </c>
      <c r="K391" s="12">
        <v>0</v>
      </c>
      <c r="L391" s="12">
        <v>0</v>
      </c>
      <c r="M391" s="12">
        <v>0</v>
      </c>
      <c r="N391" s="15">
        <v>0</v>
      </c>
    </row>
    <row r="392" spans="5:14" ht="25" x14ac:dyDescent="0.3">
      <c r="E392" s="3" t="s">
        <v>196</v>
      </c>
      <c r="F392" s="4"/>
      <c r="G392" s="5">
        <v>0</v>
      </c>
      <c r="H392" s="7">
        <v>0</v>
      </c>
      <c r="I392" s="1">
        <v>0</v>
      </c>
      <c r="J392" s="1">
        <v>0</v>
      </c>
      <c r="K392" s="1">
        <v>0</v>
      </c>
      <c r="L392" s="1">
        <v>0</v>
      </c>
      <c r="M392" s="1">
        <v>0</v>
      </c>
      <c r="N392" s="6">
        <v>0</v>
      </c>
    </row>
    <row r="393" spans="5:14" x14ac:dyDescent="0.3">
      <c r="E393" s="9"/>
      <c r="F393" s="8"/>
      <c r="G393" s="31">
        <v>0</v>
      </c>
      <c r="H393" s="21">
        <v>0</v>
      </c>
      <c r="I393" s="12">
        <v>0</v>
      </c>
      <c r="J393" s="12">
        <v>0</v>
      </c>
      <c r="K393" s="12">
        <v>0</v>
      </c>
      <c r="L393" s="12">
        <v>0</v>
      </c>
      <c r="M393" s="12">
        <v>0</v>
      </c>
      <c r="N393" s="15">
        <v>0</v>
      </c>
    </row>
    <row r="394" spans="5:14" ht="25" x14ac:dyDescent="0.3">
      <c r="E394" s="3" t="s">
        <v>197</v>
      </c>
      <c r="F394" s="4"/>
      <c r="G394" s="5">
        <v>0</v>
      </c>
      <c r="H394" s="7">
        <v>0</v>
      </c>
      <c r="I394" s="1">
        <v>0</v>
      </c>
      <c r="J394" s="1">
        <v>0</v>
      </c>
      <c r="K394" s="1">
        <v>0</v>
      </c>
      <c r="L394" s="1">
        <v>0</v>
      </c>
      <c r="M394" s="1">
        <v>0</v>
      </c>
      <c r="N394" s="6">
        <v>0</v>
      </c>
    </row>
    <row r="395" spans="5:14" x14ac:dyDescent="0.3">
      <c r="E395" s="9"/>
      <c r="F395" s="8"/>
      <c r="G395" s="31">
        <v>0</v>
      </c>
      <c r="H395" s="21">
        <v>0</v>
      </c>
      <c r="I395" s="12">
        <v>0</v>
      </c>
      <c r="J395" s="12">
        <v>0</v>
      </c>
      <c r="K395" s="12">
        <v>0</v>
      </c>
      <c r="L395" s="12">
        <v>0</v>
      </c>
      <c r="M395" s="12">
        <v>0</v>
      </c>
      <c r="N395" s="15">
        <v>0</v>
      </c>
    </row>
    <row r="396" spans="5:14" ht="25" x14ac:dyDescent="0.3">
      <c r="E396" s="3" t="s">
        <v>198</v>
      </c>
      <c r="F396" s="4"/>
      <c r="G396" s="5">
        <v>1</v>
      </c>
      <c r="H396" s="7">
        <v>0</v>
      </c>
      <c r="I396" s="1">
        <v>1</v>
      </c>
      <c r="J396" s="1">
        <v>0</v>
      </c>
      <c r="K396" s="1">
        <v>0</v>
      </c>
      <c r="L396" s="1">
        <v>0</v>
      </c>
      <c r="M396" s="1">
        <v>0</v>
      </c>
      <c r="N396" s="6">
        <v>0</v>
      </c>
    </row>
    <row r="397" spans="5:14" x14ac:dyDescent="0.3">
      <c r="E397" s="9"/>
      <c r="F397" s="8"/>
      <c r="G397" s="10">
        <v>100</v>
      </c>
      <c r="H397" s="21">
        <v>0</v>
      </c>
      <c r="I397" s="2">
        <v>100</v>
      </c>
      <c r="J397" s="12">
        <v>0</v>
      </c>
      <c r="K397" s="12">
        <v>0</v>
      </c>
      <c r="L397" s="12">
        <v>0</v>
      </c>
      <c r="M397" s="12">
        <v>0</v>
      </c>
      <c r="N397" s="15">
        <v>0</v>
      </c>
    </row>
    <row r="398" spans="5:14" ht="25" x14ac:dyDescent="0.3">
      <c r="E398" s="3" t="s">
        <v>199</v>
      </c>
      <c r="F398" s="4"/>
      <c r="G398" s="5">
        <v>0</v>
      </c>
      <c r="H398" s="7">
        <v>0</v>
      </c>
      <c r="I398" s="1">
        <v>0</v>
      </c>
      <c r="J398" s="1">
        <v>0</v>
      </c>
      <c r="K398" s="1">
        <v>0</v>
      </c>
      <c r="L398" s="1">
        <v>0</v>
      </c>
      <c r="M398" s="1">
        <v>0</v>
      </c>
      <c r="N398" s="6">
        <v>0</v>
      </c>
    </row>
    <row r="399" spans="5:14" x14ac:dyDescent="0.3">
      <c r="E399" s="9"/>
      <c r="F399" s="8"/>
      <c r="G399" s="31">
        <v>0</v>
      </c>
      <c r="H399" s="21">
        <v>0</v>
      </c>
      <c r="I399" s="12">
        <v>0</v>
      </c>
      <c r="J399" s="12">
        <v>0</v>
      </c>
      <c r="K399" s="12">
        <v>0</v>
      </c>
      <c r="L399" s="12">
        <v>0</v>
      </c>
      <c r="M399" s="12">
        <v>0</v>
      </c>
      <c r="N399" s="15">
        <v>0</v>
      </c>
    </row>
    <row r="400" spans="5:14" ht="25" x14ac:dyDescent="0.3">
      <c r="E400" s="3" t="s">
        <v>200</v>
      </c>
      <c r="F400" s="4"/>
      <c r="G400" s="5">
        <v>2</v>
      </c>
      <c r="H400" s="7">
        <v>1</v>
      </c>
      <c r="I400" s="1">
        <v>1</v>
      </c>
      <c r="J400" s="1">
        <v>0</v>
      </c>
      <c r="K400" s="1">
        <v>0</v>
      </c>
      <c r="L400" s="1">
        <v>0</v>
      </c>
      <c r="M400" s="1">
        <v>0</v>
      </c>
      <c r="N400" s="6">
        <v>0</v>
      </c>
    </row>
    <row r="401" spans="2:14" x14ac:dyDescent="0.3">
      <c r="E401" s="9"/>
      <c r="F401" s="8"/>
      <c r="G401" s="10">
        <v>100</v>
      </c>
      <c r="H401" s="11">
        <v>50</v>
      </c>
      <c r="I401" s="2">
        <v>50</v>
      </c>
      <c r="J401" s="12">
        <v>0</v>
      </c>
      <c r="K401" s="12">
        <v>0</v>
      </c>
      <c r="L401" s="12">
        <v>0</v>
      </c>
      <c r="M401" s="12">
        <v>0</v>
      </c>
      <c r="N401" s="15">
        <v>0</v>
      </c>
    </row>
    <row r="402" spans="2:14" ht="25" x14ac:dyDescent="0.3">
      <c r="E402" s="3" t="s">
        <v>201</v>
      </c>
      <c r="F402" s="4"/>
      <c r="G402" s="5">
        <v>0</v>
      </c>
      <c r="H402" s="7">
        <v>0</v>
      </c>
      <c r="I402" s="1">
        <v>0</v>
      </c>
      <c r="J402" s="1">
        <v>0</v>
      </c>
      <c r="K402" s="1">
        <v>0</v>
      </c>
      <c r="L402" s="1">
        <v>0</v>
      </c>
      <c r="M402" s="1">
        <v>0</v>
      </c>
      <c r="N402" s="6">
        <v>0</v>
      </c>
    </row>
    <row r="403" spans="2:14" x14ac:dyDescent="0.3">
      <c r="E403" s="9"/>
      <c r="F403" s="8"/>
      <c r="G403" s="31">
        <v>0</v>
      </c>
      <c r="H403" s="21">
        <v>0</v>
      </c>
      <c r="I403" s="12">
        <v>0</v>
      </c>
      <c r="J403" s="12">
        <v>0</v>
      </c>
      <c r="K403" s="12">
        <v>0</v>
      </c>
      <c r="L403" s="12">
        <v>0</v>
      </c>
      <c r="M403" s="12">
        <v>0</v>
      </c>
      <c r="N403" s="15">
        <v>0</v>
      </c>
    </row>
    <row r="404" spans="2:14" ht="25" x14ac:dyDescent="0.3">
      <c r="E404" s="3" t="s">
        <v>202</v>
      </c>
      <c r="F404" s="4"/>
      <c r="G404" s="5">
        <v>0</v>
      </c>
      <c r="H404" s="7">
        <v>0</v>
      </c>
      <c r="I404" s="1">
        <v>0</v>
      </c>
      <c r="J404" s="1">
        <v>0</v>
      </c>
      <c r="K404" s="1">
        <v>0</v>
      </c>
      <c r="L404" s="1">
        <v>0</v>
      </c>
      <c r="M404" s="1">
        <v>0</v>
      </c>
      <c r="N404" s="6">
        <v>0</v>
      </c>
    </row>
    <row r="405" spans="2:14" x14ac:dyDescent="0.3">
      <c r="E405" s="9"/>
      <c r="F405" s="8"/>
      <c r="G405" s="31">
        <v>0</v>
      </c>
      <c r="H405" s="21">
        <v>0</v>
      </c>
      <c r="I405" s="12">
        <v>0</v>
      </c>
      <c r="J405" s="12">
        <v>0</v>
      </c>
      <c r="K405" s="12">
        <v>0</v>
      </c>
      <c r="L405" s="12">
        <v>0</v>
      </c>
      <c r="M405" s="12">
        <v>0</v>
      </c>
      <c r="N405" s="15">
        <v>0</v>
      </c>
    </row>
    <row r="406" spans="2:14" ht="25" x14ac:dyDescent="0.3">
      <c r="E406" s="3" t="s">
        <v>203</v>
      </c>
      <c r="F406" s="4"/>
      <c r="G406" s="5">
        <v>0</v>
      </c>
      <c r="H406" s="7">
        <v>0</v>
      </c>
      <c r="I406" s="1">
        <v>0</v>
      </c>
      <c r="J406" s="1">
        <v>0</v>
      </c>
      <c r="K406" s="1">
        <v>0</v>
      </c>
      <c r="L406" s="1">
        <v>0</v>
      </c>
      <c r="M406" s="1">
        <v>0</v>
      </c>
      <c r="N406" s="6">
        <v>0</v>
      </c>
    </row>
    <row r="407" spans="2:14" x14ac:dyDescent="0.3">
      <c r="E407" s="9"/>
      <c r="F407" s="8"/>
      <c r="G407" s="31">
        <v>0</v>
      </c>
      <c r="H407" s="21">
        <v>0</v>
      </c>
      <c r="I407" s="12">
        <v>0</v>
      </c>
      <c r="J407" s="12">
        <v>0</v>
      </c>
      <c r="K407" s="12">
        <v>0</v>
      </c>
      <c r="L407" s="12">
        <v>0</v>
      </c>
      <c r="M407" s="12">
        <v>0</v>
      </c>
      <c r="N407" s="15">
        <v>0</v>
      </c>
    </row>
    <row r="408" spans="2:14" ht="25" x14ac:dyDescent="0.3">
      <c r="E408" s="3" t="s">
        <v>204</v>
      </c>
      <c r="F408" s="4"/>
      <c r="G408" s="5">
        <v>1</v>
      </c>
      <c r="H408" s="7">
        <v>0</v>
      </c>
      <c r="I408" s="1">
        <v>0</v>
      </c>
      <c r="J408" s="1">
        <v>0</v>
      </c>
      <c r="K408" s="1">
        <v>0</v>
      </c>
      <c r="L408" s="1">
        <v>1</v>
      </c>
      <c r="M408" s="1">
        <v>0</v>
      </c>
      <c r="N408" s="6">
        <v>0</v>
      </c>
    </row>
    <row r="409" spans="2:14" x14ac:dyDescent="0.3">
      <c r="E409" s="9"/>
      <c r="F409" s="8"/>
      <c r="G409" s="10">
        <v>100</v>
      </c>
      <c r="H409" s="21">
        <v>0</v>
      </c>
      <c r="I409" s="12">
        <v>0</v>
      </c>
      <c r="J409" s="12">
        <v>0</v>
      </c>
      <c r="K409" s="12">
        <v>0</v>
      </c>
      <c r="L409" s="2">
        <v>100</v>
      </c>
      <c r="M409" s="12">
        <v>0</v>
      </c>
      <c r="N409" s="15">
        <v>0</v>
      </c>
    </row>
    <row r="410" spans="2:14" ht="25" x14ac:dyDescent="0.3">
      <c r="E410" s="3" t="s">
        <v>205</v>
      </c>
      <c r="F410" s="4"/>
      <c r="G410" s="5">
        <v>0</v>
      </c>
      <c r="H410" s="7">
        <v>0</v>
      </c>
      <c r="I410" s="1">
        <v>0</v>
      </c>
      <c r="J410" s="1">
        <v>0</v>
      </c>
      <c r="K410" s="1">
        <v>0</v>
      </c>
      <c r="L410" s="1">
        <v>0</v>
      </c>
      <c r="M410" s="1">
        <v>0</v>
      </c>
      <c r="N410" s="6">
        <v>0</v>
      </c>
    </row>
    <row r="411" spans="2:14" x14ac:dyDescent="0.3">
      <c r="E411" s="9"/>
      <c r="F411" s="8"/>
      <c r="G411" s="31">
        <v>0</v>
      </c>
      <c r="H411" s="21">
        <v>0</v>
      </c>
      <c r="I411" s="12">
        <v>0</v>
      </c>
      <c r="J411" s="12">
        <v>0</v>
      </c>
      <c r="K411" s="12">
        <v>0</v>
      </c>
      <c r="L411" s="12">
        <v>0</v>
      </c>
      <c r="M411" s="12">
        <v>0</v>
      </c>
      <c r="N411" s="15">
        <v>0</v>
      </c>
    </row>
    <row r="412" spans="2:14" ht="25" x14ac:dyDescent="0.3">
      <c r="E412" s="3" t="s">
        <v>206</v>
      </c>
      <c r="F412" s="4"/>
      <c r="G412" s="5">
        <v>0</v>
      </c>
      <c r="H412" s="7">
        <v>0</v>
      </c>
      <c r="I412" s="1">
        <v>0</v>
      </c>
      <c r="J412" s="1">
        <v>0</v>
      </c>
      <c r="K412" s="1">
        <v>0</v>
      </c>
      <c r="L412" s="1">
        <v>0</v>
      </c>
      <c r="M412" s="1">
        <v>0</v>
      </c>
      <c r="N412" s="6">
        <v>0</v>
      </c>
    </row>
    <row r="413" spans="2:14" x14ac:dyDescent="0.3">
      <c r="E413" s="53"/>
      <c r="F413" s="57"/>
      <c r="G413" s="75">
        <v>0</v>
      </c>
      <c r="H413" s="68">
        <v>0</v>
      </c>
      <c r="I413" s="43">
        <v>0</v>
      </c>
      <c r="J413" s="43">
        <v>0</v>
      </c>
      <c r="K413" s="43">
        <v>0</v>
      </c>
      <c r="L413" s="43">
        <v>0</v>
      </c>
      <c r="M413" s="43">
        <v>0</v>
      </c>
      <c r="N413" s="66">
        <v>0</v>
      </c>
    </row>
    <row r="415" spans="2:14" x14ac:dyDescent="0.3">
      <c r="B415" s="35" t="str">
        <f xml:space="preserve"> HYPERLINK("#'目次'!B10", "[4]")</f>
        <v>[4]</v>
      </c>
      <c r="C415" s="25" t="s">
        <v>54</v>
      </c>
    </row>
    <row r="418" spans="3:12" x14ac:dyDescent="0.3">
      <c r="C418" s="25" t="s">
        <v>62</v>
      </c>
    </row>
    <row r="419" spans="3:12" ht="37.5" x14ac:dyDescent="0.3">
      <c r="E419" s="95"/>
      <c r="F419" s="96"/>
      <c r="G419" s="37" t="s">
        <v>16</v>
      </c>
      <c r="H419" s="41" t="s">
        <v>55</v>
      </c>
      <c r="I419" s="18" t="s">
        <v>56</v>
      </c>
      <c r="J419" s="18" t="s">
        <v>57</v>
      </c>
      <c r="K419" s="18" t="s">
        <v>58</v>
      </c>
      <c r="L419" s="34" t="s">
        <v>59</v>
      </c>
    </row>
    <row r="420" spans="3:12" x14ac:dyDescent="0.3">
      <c r="E420" s="97"/>
      <c r="F420" s="98"/>
      <c r="G420" s="40"/>
      <c r="H420" s="36"/>
      <c r="I420" s="19"/>
      <c r="J420" s="19"/>
      <c r="K420" s="19"/>
      <c r="L420" s="39"/>
    </row>
    <row r="421" spans="3:12" x14ac:dyDescent="0.3">
      <c r="E421" s="63" t="s">
        <v>16</v>
      </c>
      <c r="F421" s="58"/>
      <c r="G421" s="38">
        <v>55336</v>
      </c>
      <c r="H421" s="20">
        <v>4906</v>
      </c>
      <c r="I421" s="20">
        <v>24562</v>
      </c>
      <c r="J421" s="20">
        <v>17342</v>
      </c>
      <c r="K421" s="20">
        <v>6139</v>
      </c>
      <c r="L421" s="51">
        <v>2387</v>
      </c>
    </row>
    <row r="422" spans="3:12" x14ac:dyDescent="0.3">
      <c r="E422" s="53"/>
      <c r="F422" s="59"/>
      <c r="G422" s="10">
        <v>100</v>
      </c>
      <c r="H422" s="2">
        <v>8.8658377909499997</v>
      </c>
      <c r="I422" s="2">
        <v>44.387017493133001</v>
      </c>
      <c r="J422" s="2">
        <v>31.339453520311999</v>
      </c>
      <c r="K422" s="2">
        <v>11.094043660545999</v>
      </c>
      <c r="L422" s="13">
        <v>4.3136475350590002</v>
      </c>
    </row>
    <row r="423" spans="3:12" ht="25" x14ac:dyDescent="0.3">
      <c r="E423" s="3" t="s">
        <v>63</v>
      </c>
      <c r="F423" s="4"/>
      <c r="G423" s="29">
        <v>72</v>
      </c>
      <c r="H423" s="32">
        <v>4</v>
      </c>
      <c r="I423" s="17">
        <v>40</v>
      </c>
      <c r="J423" s="17">
        <v>21</v>
      </c>
      <c r="K423" s="17">
        <v>7</v>
      </c>
      <c r="L423" s="33">
        <v>0</v>
      </c>
    </row>
    <row r="424" spans="3:12" x14ac:dyDescent="0.3">
      <c r="E424" s="9"/>
      <c r="F424" s="8"/>
      <c r="G424" s="10">
        <v>100</v>
      </c>
      <c r="H424" s="11">
        <v>5.5555555555560003</v>
      </c>
      <c r="I424" s="2">
        <v>55.555555555555998</v>
      </c>
      <c r="J424" s="2">
        <v>29.166666666666998</v>
      </c>
      <c r="K424" s="2">
        <v>9.7222222222219994</v>
      </c>
      <c r="L424" s="15">
        <v>0</v>
      </c>
    </row>
    <row r="425" spans="3:12" ht="25" x14ac:dyDescent="0.3">
      <c r="E425" s="3" t="s">
        <v>64</v>
      </c>
      <c r="F425" s="4"/>
      <c r="G425" s="5">
        <v>32</v>
      </c>
      <c r="H425" s="7">
        <v>2</v>
      </c>
      <c r="I425" s="1">
        <v>15</v>
      </c>
      <c r="J425" s="1">
        <v>9</v>
      </c>
      <c r="K425" s="1">
        <v>3</v>
      </c>
      <c r="L425" s="6">
        <v>3</v>
      </c>
    </row>
    <row r="426" spans="3:12" x14ac:dyDescent="0.3">
      <c r="E426" s="9"/>
      <c r="F426" s="8"/>
      <c r="G426" s="10">
        <v>100</v>
      </c>
      <c r="H426" s="11">
        <v>6.25</v>
      </c>
      <c r="I426" s="2">
        <v>46.875</v>
      </c>
      <c r="J426" s="2">
        <v>28.125</v>
      </c>
      <c r="K426" s="2">
        <v>9.375</v>
      </c>
      <c r="L426" s="13">
        <v>9.375</v>
      </c>
    </row>
    <row r="427" spans="3:12" ht="25" x14ac:dyDescent="0.3">
      <c r="E427" s="3" t="s">
        <v>65</v>
      </c>
      <c r="F427" s="4"/>
      <c r="G427" s="5">
        <v>5</v>
      </c>
      <c r="H427" s="7">
        <v>1</v>
      </c>
      <c r="I427" s="1">
        <v>2</v>
      </c>
      <c r="J427" s="1">
        <v>2</v>
      </c>
      <c r="K427" s="1">
        <v>0</v>
      </c>
      <c r="L427" s="6">
        <v>0</v>
      </c>
    </row>
    <row r="428" spans="3:12" x14ac:dyDescent="0.3">
      <c r="E428" s="9"/>
      <c r="F428" s="8"/>
      <c r="G428" s="10">
        <v>100</v>
      </c>
      <c r="H428" s="11">
        <v>20</v>
      </c>
      <c r="I428" s="2">
        <v>40</v>
      </c>
      <c r="J428" s="2">
        <v>40</v>
      </c>
      <c r="K428" s="12">
        <v>0</v>
      </c>
      <c r="L428" s="15">
        <v>0</v>
      </c>
    </row>
    <row r="429" spans="3:12" ht="25" x14ac:dyDescent="0.3">
      <c r="E429" s="3" t="s">
        <v>66</v>
      </c>
      <c r="F429" s="4"/>
      <c r="G429" s="5">
        <v>3</v>
      </c>
      <c r="H429" s="7">
        <v>1</v>
      </c>
      <c r="I429" s="1">
        <v>1</v>
      </c>
      <c r="J429" s="1">
        <v>1</v>
      </c>
      <c r="K429" s="1">
        <v>0</v>
      </c>
      <c r="L429" s="6">
        <v>0</v>
      </c>
    </row>
    <row r="430" spans="3:12" x14ac:dyDescent="0.3">
      <c r="E430" s="9"/>
      <c r="F430" s="8"/>
      <c r="G430" s="10">
        <v>100</v>
      </c>
      <c r="H430" s="11">
        <v>33.333333333333002</v>
      </c>
      <c r="I430" s="2">
        <v>33.333333333333002</v>
      </c>
      <c r="J430" s="2">
        <v>33.333333333333002</v>
      </c>
      <c r="K430" s="12">
        <v>0</v>
      </c>
      <c r="L430" s="15">
        <v>0</v>
      </c>
    </row>
    <row r="431" spans="3:12" ht="25" x14ac:dyDescent="0.3">
      <c r="E431" s="3" t="s">
        <v>67</v>
      </c>
      <c r="F431" s="4"/>
      <c r="G431" s="5">
        <v>10</v>
      </c>
      <c r="H431" s="7">
        <v>0</v>
      </c>
      <c r="I431" s="1">
        <v>6</v>
      </c>
      <c r="J431" s="1">
        <v>2</v>
      </c>
      <c r="K431" s="1">
        <v>1</v>
      </c>
      <c r="L431" s="6">
        <v>1</v>
      </c>
    </row>
    <row r="432" spans="3:12" x14ac:dyDescent="0.3">
      <c r="E432" s="9"/>
      <c r="F432" s="8"/>
      <c r="G432" s="10">
        <v>100</v>
      </c>
      <c r="H432" s="21">
        <v>0</v>
      </c>
      <c r="I432" s="2">
        <v>60</v>
      </c>
      <c r="J432" s="2">
        <v>20</v>
      </c>
      <c r="K432" s="2">
        <v>10</v>
      </c>
      <c r="L432" s="13">
        <v>10</v>
      </c>
    </row>
    <row r="433" spans="5:12" ht="25" x14ac:dyDescent="0.3">
      <c r="E433" s="3" t="s">
        <v>68</v>
      </c>
      <c r="F433" s="4"/>
      <c r="G433" s="5">
        <v>22</v>
      </c>
      <c r="H433" s="7">
        <v>2</v>
      </c>
      <c r="I433" s="1">
        <v>7</v>
      </c>
      <c r="J433" s="1">
        <v>7</v>
      </c>
      <c r="K433" s="1">
        <v>4</v>
      </c>
      <c r="L433" s="6">
        <v>2</v>
      </c>
    </row>
    <row r="434" spans="5:12" x14ac:dyDescent="0.3">
      <c r="E434" s="9"/>
      <c r="F434" s="8"/>
      <c r="G434" s="10">
        <v>100</v>
      </c>
      <c r="H434" s="11">
        <v>9.0909090909089993</v>
      </c>
      <c r="I434" s="2">
        <v>31.818181818182001</v>
      </c>
      <c r="J434" s="2">
        <v>31.818181818182001</v>
      </c>
      <c r="K434" s="2">
        <v>18.181818181817999</v>
      </c>
      <c r="L434" s="13">
        <v>9.0909090909089993</v>
      </c>
    </row>
    <row r="435" spans="5:12" ht="25" x14ac:dyDescent="0.3">
      <c r="E435" s="3" t="s">
        <v>69</v>
      </c>
      <c r="F435" s="4"/>
      <c r="G435" s="5">
        <v>379</v>
      </c>
      <c r="H435" s="7">
        <v>32</v>
      </c>
      <c r="I435" s="1">
        <v>181</v>
      </c>
      <c r="J435" s="1">
        <v>111</v>
      </c>
      <c r="K435" s="1">
        <v>45</v>
      </c>
      <c r="L435" s="6">
        <v>10</v>
      </c>
    </row>
    <row r="436" spans="5:12" x14ac:dyDescent="0.3">
      <c r="E436" s="9"/>
      <c r="F436" s="8"/>
      <c r="G436" s="10">
        <v>100</v>
      </c>
      <c r="H436" s="11">
        <v>8.4432717678099998</v>
      </c>
      <c r="I436" s="2">
        <v>47.757255936675001</v>
      </c>
      <c r="J436" s="2">
        <v>29.287598944591</v>
      </c>
      <c r="K436" s="2">
        <v>11.873350923483001</v>
      </c>
      <c r="L436" s="13">
        <v>2.638522427441</v>
      </c>
    </row>
    <row r="437" spans="5:12" ht="25" x14ac:dyDescent="0.3">
      <c r="E437" s="3" t="s">
        <v>70</v>
      </c>
      <c r="F437" s="4"/>
      <c r="G437" s="5">
        <v>216</v>
      </c>
      <c r="H437" s="7">
        <v>20</v>
      </c>
      <c r="I437" s="1">
        <v>98</v>
      </c>
      <c r="J437" s="1">
        <v>67</v>
      </c>
      <c r="K437" s="1">
        <v>23</v>
      </c>
      <c r="L437" s="6">
        <v>8</v>
      </c>
    </row>
    <row r="438" spans="5:12" x14ac:dyDescent="0.3">
      <c r="E438" s="9"/>
      <c r="F438" s="8"/>
      <c r="G438" s="10">
        <v>100</v>
      </c>
      <c r="H438" s="11">
        <v>9.2592592592590002</v>
      </c>
      <c r="I438" s="2">
        <v>45.370370370369997</v>
      </c>
      <c r="J438" s="2">
        <v>31.018518518518999</v>
      </c>
      <c r="K438" s="2">
        <v>10.648148148148</v>
      </c>
      <c r="L438" s="13">
        <v>3.7037037037039999</v>
      </c>
    </row>
    <row r="439" spans="5:12" ht="25" x14ac:dyDescent="0.3">
      <c r="E439" s="3" t="s">
        <v>71</v>
      </c>
      <c r="F439" s="4"/>
      <c r="G439" s="5">
        <v>221</v>
      </c>
      <c r="H439" s="7">
        <v>23</v>
      </c>
      <c r="I439" s="1">
        <v>106</v>
      </c>
      <c r="J439" s="1">
        <v>57</v>
      </c>
      <c r="K439" s="1">
        <v>28</v>
      </c>
      <c r="L439" s="6">
        <v>7</v>
      </c>
    </row>
    <row r="440" spans="5:12" x14ac:dyDescent="0.3">
      <c r="E440" s="9"/>
      <c r="F440" s="8"/>
      <c r="G440" s="10">
        <v>100</v>
      </c>
      <c r="H440" s="11">
        <v>10.407239819005</v>
      </c>
      <c r="I440" s="2">
        <v>47.963800904976999</v>
      </c>
      <c r="J440" s="2">
        <v>25.791855203619999</v>
      </c>
      <c r="K440" s="2">
        <v>12.669683257919001</v>
      </c>
      <c r="L440" s="13">
        <v>3.1674208144799998</v>
      </c>
    </row>
    <row r="441" spans="5:12" ht="25" x14ac:dyDescent="0.3">
      <c r="E441" s="3" t="s">
        <v>72</v>
      </c>
      <c r="F441" s="4"/>
      <c r="G441" s="5">
        <v>81</v>
      </c>
      <c r="H441" s="7">
        <v>10</v>
      </c>
      <c r="I441" s="1">
        <v>40</v>
      </c>
      <c r="J441" s="1">
        <v>21</v>
      </c>
      <c r="K441" s="1">
        <v>5</v>
      </c>
      <c r="L441" s="6">
        <v>5</v>
      </c>
    </row>
    <row r="442" spans="5:12" x14ac:dyDescent="0.3">
      <c r="E442" s="9"/>
      <c r="F442" s="8"/>
      <c r="G442" s="10">
        <v>100</v>
      </c>
      <c r="H442" s="11">
        <v>12.345679012346</v>
      </c>
      <c r="I442" s="2">
        <v>49.382716049382999</v>
      </c>
      <c r="J442" s="2">
        <v>25.925925925925998</v>
      </c>
      <c r="K442" s="2">
        <v>6.1728395061730001</v>
      </c>
      <c r="L442" s="13">
        <v>6.1728395061730001</v>
      </c>
    </row>
    <row r="443" spans="5:12" ht="25" x14ac:dyDescent="0.3">
      <c r="E443" s="3" t="s">
        <v>73</v>
      </c>
      <c r="F443" s="4"/>
      <c r="G443" s="5">
        <v>79</v>
      </c>
      <c r="H443" s="7">
        <v>7</v>
      </c>
      <c r="I443" s="1">
        <v>40</v>
      </c>
      <c r="J443" s="1">
        <v>23</v>
      </c>
      <c r="K443" s="1">
        <v>6</v>
      </c>
      <c r="L443" s="6">
        <v>3</v>
      </c>
    </row>
    <row r="444" spans="5:12" x14ac:dyDescent="0.3">
      <c r="E444" s="9"/>
      <c r="F444" s="8"/>
      <c r="G444" s="10">
        <v>100</v>
      </c>
      <c r="H444" s="11">
        <v>8.8607594936710008</v>
      </c>
      <c r="I444" s="2">
        <v>50.632911392404999</v>
      </c>
      <c r="J444" s="2">
        <v>29.113924050632999</v>
      </c>
      <c r="K444" s="2">
        <v>7.5949367088609998</v>
      </c>
      <c r="L444" s="13">
        <v>3.7974683544299999</v>
      </c>
    </row>
    <row r="445" spans="5:12" ht="25" x14ac:dyDescent="0.3">
      <c r="E445" s="3" t="s">
        <v>74</v>
      </c>
      <c r="F445" s="4"/>
      <c r="G445" s="5">
        <v>95</v>
      </c>
      <c r="H445" s="7">
        <v>12</v>
      </c>
      <c r="I445" s="1">
        <v>45</v>
      </c>
      <c r="J445" s="1">
        <v>29</v>
      </c>
      <c r="K445" s="1">
        <v>7</v>
      </c>
      <c r="L445" s="6">
        <v>2</v>
      </c>
    </row>
    <row r="446" spans="5:12" x14ac:dyDescent="0.3">
      <c r="E446" s="9"/>
      <c r="F446" s="8"/>
      <c r="G446" s="10">
        <v>100</v>
      </c>
      <c r="H446" s="11">
        <v>12.631578947368</v>
      </c>
      <c r="I446" s="2">
        <v>47.368421052632002</v>
      </c>
      <c r="J446" s="2">
        <v>30.526315789474001</v>
      </c>
      <c r="K446" s="2">
        <v>7.3684210526319998</v>
      </c>
      <c r="L446" s="13">
        <v>2.1052631578950001</v>
      </c>
    </row>
    <row r="447" spans="5:12" ht="25" x14ac:dyDescent="0.3">
      <c r="E447" s="3" t="s">
        <v>75</v>
      </c>
      <c r="F447" s="4"/>
      <c r="G447" s="5">
        <v>524</v>
      </c>
      <c r="H447" s="7">
        <v>40</v>
      </c>
      <c r="I447" s="1">
        <v>259</v>
      </c>
      <c r="J447" s="1">
        <v>149</v>
      </c>
      <c r="K447" s="1">
        <v>55</v>
      </c>
      <c r="L447" s="6">
        <v>21</v>
      </c>
    </row>
    <row r="448" spans="5:12" x14ac:dyDescent="0.3">
      <c r="E448" s="9"/>
      <c r="F448" s="8"/>
      <c r="G448" s="10">
        <v>100</v>
      </c>
      <c r="H448" s="11">
        <v>7.6335877862599997</v>
      </c>
      <c r="I448" s="2">
        <v>49.427480916031001</v>
      </c>
      <c r="J448" s="2">
        <v>28.435114503817001</v>
      </c>
      <c r="K448" s="2">
        <v>10.496183206107</v>
      </c>
      <c r="L448" s="13">
        <v>4.0076335877859997</v>
      </c>
    </row>
    <row r="449" spans="5:12" ht="25" x14ac:dyDescent="0.3">
      <c r="E449" s="3" t="s">
        <v>76</v>
      </c>
      <c r="F449" s="4"/>
      <c r="G449" s="5">
        <v>554</v>
      </c>
      <c r="H449" s="7">
        <v>43</v>
      </c>
      <c r="I449" s="1">
        <v>279</v>
      </c>
      <c r="J449" s="1">
        <v>164</v>
      </c>
      <c r="K449" s="1">
        <v>50</v>
      </c>
      <c r="L449" s="6">
        <v>18</v>
      </c>
    </row>
    <row r="450" spans="5:12" x14ac:dyDescent="0.3">
      <c r="E450" s="9"/>
      <c r="F450" s="8"/>
      <c r="G450" s="10">
        <v>100</v>
      </c>
      <c r="H450" s="11">
        <v>7.7617328519860003</v>
      </c>
      <c r="I450" s="2">
        <v>50.361010830325</v>
      </c>
      <c r="J450" s="2">
        <v>29.602888086642999</v>
      </c>
      <c r="K450" s="2">
        <v>9.0252707581229998</v>
      </c>
      <c r="L450" s="13">
        <v>3.2490974729239999</v>
      </c>
    </row>
    <row r="451" spans="5:12" ht="25" x14ac:dyDescent="0.3">
      <c r="E451" s="3" t="s">
        <v>77</v>
      </c>
      <c r="F451" s="4"/>
      <c r="G451" s="5">
        <v>848</v>
      </c>
      <c r="H451" s="7">
        <v>72</v>
      </c>
      <c r="I451" s="1">
        <v>421</v>
      </c>
      <c r="J451" s="1">
        <v>247</v>
      </c>
      <c r="K451" s="1">
        <v>87</v>
      </c>
      <c r="L451" s="6">
        <v>21</v>
      </c>
    </row>
    <row r="452" spans="5:12" x14ac:dyDescent="0.3">
      <c r="E452" s="9"/>
      <c r="F452" s="8"/>
      <c r="G452" s="10">
        <v>100</v>
      </c>
      <c r="H452" s="11">
        <v>8.4905660377360004</v>
      </c>
      <c r="I452" s="2">
        <v>49.646226415093999</v>
      </c>
      <c r="J452" s="2">
        <v>29.127358490565999</v>
      </c>
      <c r="K452" s="2">
        <v>10.259433962264</v>
      </c>
      <c r="L452" s="13">
        <v>2.4764150943400001</v>
      </c>
    </row>
    <row r="453" spans="5:12" ht="25" x14ac:dyDescent="0.3">
      <c r="E453" s="3" t="s">
        <v>78</v>
      </c>
      <c r="F453" s="4"/>
      <c r="G453" s="5">
        <v>610</v>
      </c>
      <c r="H453" s="7">
        <v>51</v>
      </c>
      <c r="I453" s="1">
        <v>268</v>
      </c>
      <c r="J453" s="1">
        <v>211</v>
      </c>
      <c r="K453" s="1">
        <v>64</v>
      </c>
      <c r="L453" s="6">
        <v>16</v>
      </c>
    </row>
    <row r="454" spans="5:12" x14ac:dyDescent="0.3">
      <c r="E454" s="9"/>
      <c r="F454" s="8"/>
      <c r="G454" s="10">
        <v>100</v>
      </c>
      <c r="H454" s="11">
        <v>8.3606557377050006</v>
      </c>
      <c r="I454" s="2">
        <v>43.934426229507999</v>
      </c>
      <c r="J454" s="2">
        <v>34.590163934426002</v>
      </c>
      <c r="K454" s="2">
        <v>10.491803278689</v>
      </c>
      <c r="L454" s="13">
        <v>2.6229508196719999</v>
      </c>
    </row>
    <row r="455" spans="5:12" ht="25" x14ac:dyDescent="0.3">
      <c r="E455" s="3" t="s">
        <v>79</v>
      </c>
      <c r="F455" s="4"/>
      <c r="G455" s="5">
        <v>564</v>
      </c>
      <c r="H455" s="7">
        <v>53</v>
      </c>
      <c r="I455" s="1">
        <v>258</v>
      </c>
      <c r="J455" s="1">
        <v>175</v>
      </c>
      <c r="K455" s="1">
        <v>63</v>
      </c>
      <c r="L455" s="6">
        <v>15</v>
      </c>
    </row>
    <row r="456" spans="5:12" x14ac:dyDescent="0.3">
      <c r="E456" s="9"/>
      <c r="F456" s="8"/>
      <c r="G456" s="10">
        <v>100</v>
      </c>
      <c r="H456" s="11">
        <v>9.3971631205670008</v>
      </c>
      <c r="I456" s="2">
        <v>45.744680851063997</v>
      </c>
      <c r="J456" s="2">
        <v>31.028368794325999</v>
      </c>
      <c r="K456" s="2">
        <v>11.170212765957</v>
      </c>
      <c r="L456" s="13">
        <v>2.6595744680850002</v>
      </c>
    </row>
    <row r="457" spans="5:12" ht="25" x14ac:dyDescent="0.3">
      <c r="E457" s="3" t="s">
        <v>80</v>
      </c>
      <c r="F457" s="4"/>
      <c r="G457" s="5">
        <v>635</v>
      </c>
      <c r="H457" s="7">
        <v>65</v>
      </c>
      <c r="I457" s="1">
        <v>281</v>
      </c>
      <c r="J457" s="1">
        <v>178</v>
      </c>
      <c r="K457" s="1">
        <v>79</v>
      </c>
      <c r="L457" s="6">
        <v>32</v>
      </c>
    </row>
    <row r="458" spans="5:12" x14ac:dyDescent="0.3">
      <c r="E458" s="9"/>
      <c r="F458" s="8"/>
      <c r="G458" s="10">
        <v>100</v>
      </c>
      <c r="H458" s="11">
        <v>10.236220472441</v>
      </c>
      <c r="I458" s="2">
        <v>44.251968503937</v>
      </c>
      <c r="J458" s="2">
        <v>28.031496062992002</v>
      </c>
      <c r="K458" s="2">
        <v>12.440944881889999</v>
      </c>
      <c r="L458" s="13">
        <v>5.0393700787400002</v>
      </c>
    </row>
    <row r="459" spans="5:12" ht="25" x14ac:dyDescent="0.3">
      <c r="E459" s="3" t="s">
        <v>81</v>
      </c>
      <c r="F459" s="4"/>
      <c r="G459" s="5">
        <v>576</v>
      </c>
      <c r="H459" s="7">
        <v>35</v>
      </c>
      <c r="I459" s="1">
        <v>265</v>
      </c>
      <c r="J459" s="1">
        <v>216</v>
      </c>
      <c r="K459" s="1">
        <v>40</v>
      </c>
      <c r="L459" s="6">
        <v>20</v>
      </c>
    </row>
    <row r="460" spans="5:12" x14ac:dyDescent="0.3">
      <c r="E460" s="9"/>
      <c r="F460" s="8"/>
      <c r="G460" s="10">
        <v>100</v>
      </c>
      <c r="H460" s="11">
        <v>6.0763888888890003</v>
      </c>
      <c r="I460" s="2">
        <v>46.006944444444002</v>
      </c>
      <c r="J460" s="2">
        <v>37.5</v>
      </c>
      <c r="K460" s="2">
        <v>6.9444444444439997</v>
      </c>
      <c r="L460" s="13">
        <v>3.4722222222219998</v>
      </c>
    </row>
    <row r="461" spans="5:12" ht="25" x14ac:dyDescent="0.3">
      <c r="E461" s="3" t="s">
        <v>82</v>
      </c>
      <c r="F461" s="4"/>
      <c r="G461" s="5">
        <v>699</v>
      </c>
      <c r="H461" s="7">
        <v>55</v>
      </c>
      <c r="I461" s="1">
        <v>330</v>
      </c>
      <c r="J461" s="1">
        <v>226</v>
      </c>
      <c r="K461" s="1">
        <v>66</v>
      </c>
      <c r="L461" s="6">
        <v>22</v>
      </c>
    </row>
    <row r="462" spans="5:12" x14ac:dyDescent="0.3">
      <c r="E462" s="9"/>
      <c r="F462" s="8"/>
      <c r="G462" s="10">
        <v>100</v>
      </c>
      <c r="H462" s="11">
        <v>7.8683834048639998</v>
      </c>
      <c r="I462" s="2">
        <v>47.210300429184997</v>
      </c>
      <c r="J462" s="2">
        <v>32.331902718168998</v>
      </c>
      <c r="K462" s="2">
        <v>9.4420600858369994</v>
      </c>
      <c r="L462" s="13">
        <v>3.1473533619460001</v>
      </c>
    </row>
    <row r="463" spans="5:12" ht="25" x14ac:dyDescent="0.3">
      <c r="E463" s="3" t="s">
        <v>83</v>
      </c>
      <c r="F463" s="4"/>
      <c r="G463" s="5">
        <v>1217</v>
      </c>
      <c r="H463" s="7">
        <v>87</v>
      </c>
      <c r="I463" s="1">
        <v>591</v>
      </c>
      <c r="J463" s="1">
        <v>372</v>
      </c>
      <c r="K463" s="1">
        <v>125</v>
      </c>
      <c r="L463" s="6">
        <v>42</v>
      </c>
    </row>
    <row r="464" spans="5:12" x14ac:dyDescent="0.3">
      <c r="E464" s="9"/>
      <c r="F464" s="8"/>
      <c r="G464" s="10">
        <v>100</v>
      </c>
      <c r="H464" s="11">
        <v>7.1487263763350004</v>
      </c>
      <c r="I464" s="2">
        <v>48.562037797864001</v>
      </c>
      <c r="J464" s="2">
        <v>30.566967953984999</v>
      </c>
      <c r="K464" s="2">
        <v>10.271158586688999</v>
      </c>
      <c r="L464" s="13">
        <v>3.451109285127</v>
      </c>
    </row>
    <row r="465" spans="5:12" ht="25" x14ac:dyDescent="0.3">
      <c r="E465" s="3" t="s">
        <v>84</v>
      </c>
      <c r="F465" s="4"/>
      <c r="G465" s="5">
        <v>1004</v>
      </c>
      <c r="H465" s="7">
        <v>62</v>
      </c>
      <c r="I465" s="1">
        <v>464</v>
      </c>
      <c r="J465" s="1">
        <v>328</v>
      </c>
      <c r="K465" s="1">
        <v>119</v>
      </c>
      <c r="L465" s="6">
        <v>31</v>
      </c>
    </row>
    <row r="466" spans="5:12" x14ac:dyDescent="0.3">
      <c r="E466" s="9"/>
      <c r="F466" s="8"/>
      <c r="G466" s="10">
        <v>100</v>
      </c>
      <c r="H466" s="11">
        <v>6.1752988047809998</v>
      </c>
      <c r="I466" s="2">
        <v>46.215139442230999</v>
      </c>
      <c r="J466" s="2">
        <v>32.669322709162998</v>
      </c>
      <c r="K466" s="2">
        <v>11.852589641433999</v>
      </c>
      <c r="L466" s="13">
        <v>3.0876494023899999</v>
      </c>
    </row>
    <row r="467" spans="5:12" ht="25" x14ac:dyDescent="0.3">
      <c r="E467" s="3" t="s">
        <v>85</v>
      </c>
      <c r="F467" s="4"/>
      <c r="G467" s="5">
        <v>959</v>
      </c>
      <c r="H467" s="7">
        <v>78</v>
      </c>
      <c r="I467" s="1">
        <v>440</v>
      </c>
      <c r="J467" s="1">
        <v>316</v>
      </c>
      <c r="K467" s="1">
        <v>91</v>
      </c>
      <c r="L467" s="6">
        <v>34</v>
      </c>
    </row>
    <row r="468" spans="5:12" x14ac:dyDescent="0.3">
      <c r="E468" s="9"/>
      <c r="F468" s="8"/>
      <c r="G468" s="10">
        <v>100</v>
      </c>
      <c r="H468" s="11">
        <v>8.1334723670490003</v>
      </c>
      <c r="I468" s="2">
        <v>45.881126173097002</v>
      </c>
      <c r="J468" s="2">
        <v>32.950990615224001</v>
      </c>
      <c r="K468" s="2">
        <v>9.4890510948909998</v>
      </c>
      <c r="L468" s="13">
        <v>3.5453597497390001</v>
      </c>
    </row>
    <row r="469" spans="5:12" ht="25" x14ac:dyDescent="0.3">
      <c r="E469" s="3" t="s">
        <v>86</v>
      </c>
      <c r="F469" s="4"/>
      <c r="G469" s="5">
        <v>2121</v>
      </c>
      <c r="H469" s="7">
        <v>212</v>
      </c>
      <c r="I469" s="1">
        <v>932</v>
      </c>
      <c r="J469" s="1">
        <v>624</v>
      </c>
      <c r="K469" s="1">
        <v>248</v>
      </c>
      <c r="L469" s="6">
        <v>105</v>
      </c>
    </row>
    <row r="470" spans="5:12" x14ac:dyDescent="0.3">
      <c r="E470" s="9"/>
      <c r="F470" s="8"/>
      <c r="G470" s="10">
        <v>100</v>
      </c>
      <c r="H470" s="11">
        <v>9.9952852428100005</v>
      </c>
      <c r="I470" s="2">
        <v>43.941537010844002</v>
      </c>
      <c r="J470" s="2">
        <v>29.420084865629001</v>
      </c>
      <c r="K470" s="2">
        <v>11.692597831212</v>
      </c>
      <c r="L470" s="13">
        <v>4.9504950495050002</v>
      </c>
    </row>
    <row r="471" spans="5:12" ht="25" x14ac:dyDescent="0.3">
      <c r="E471" s="3" t="s">
        <v>87</v>
      </c>
      <c r="F471" s="4"/>
      <c r="G471" s="5">
        <v>549</v>
      </c>
      <c r="H471" s="7">
        <v>23</v>
      </c>
      <c r="I471" s="1">
        <v>229</v>
      </c>
      <c r="J471" s="1">
        <v>202</v>
      </c>
      <c r="K471" s="1">
        <v>68</v>
      </c>
      <c r="L471" s="6">
        <v>27</v>
      </c>
    </row>
    <row r="472" spans="5:12" x14ac:dyDescent="0.3">
      <c r="E472" s="9"/>
      <c r="F472" s="8"/>
      <c r="G472" s="10">
        <v>100</v>
      </c>
      <c r="H472" s="11">
        <v>4.1894353369759996</v>
      </c>
      <c r="I472" s="2">
        <v>41.712204007285997</v>
      </c>
      <c r="J472" s="2">
        <v>36.794171220400997</v>
      </c>
      <c r="K472" s="2">
        <v>12.386156648451999</v>
      </c>
      <c r="L472" s="13">
        <v>4.918032786885</v>
      </c>
    </row>
    <row r="473" spans="5:12" ht="25" x14ac:dyDescent="0.3">
      <c r="E473" s="3" t="s">
        <v>88</v>
      </c>
      <c r="F473" s="4"/>
      <c r="G473" s="5">
        <v>757</v>
      </c>
      <c r="H473" s="7">
        <v>39</v>
      </c>
      <c r="I473" s="1">
        <v>341</v>
      </c>
      <c r="J473" s="1">
        <v>269</v>
      </c>
      <c r="K473" s="1">
        <v>80</v>
      </c>
      <c r="L473" s="6">
        <v>28</v>
      </c>
    </row>
    <row r="474" spans="5:12" x14ac:dyDescent="0.3">
      <c r="E474" s="9"/>
      <c r="F474" s="8"/>
      <c r="G474" s="10">
        <v>100</v>
      </c>
      <c r="H474" s="11">
        <v>5.1519154557459999</v>
      </c>
      <c r="I474" s="2">
        <v>45.046235138705001</v>
      </c>
      <c r="J474" s="2">
        <v>35.535006605020001</v>
      </c>
      <c r="K474" s="2">
        <v>10.568031704095</v>
      </c>
      <c r="L474" s="13">
        <v>3.6988110964329999</v>
      </c>
    </row>
    <row r="475" spans="5:12" ht="25" x14ac:dyDescent="0.3">
      <c r="E475" s="3" t="s">
        <v>89</v>
      </c>
      <c r="F475" s="4"/>
      <c r="G475" s="5">
        <v>1246</v>
      </c>
      <c r="H475" s="7">
        <v>80</v>
      </c>
      <c r="I475" s="1">
        <v>560</v>
      </c>
      <c r="J475" s="1">
        <v>445</v>
      </c>
      <c r="K475" s="1">
        <v>124</v>
      </c>
      <c r="L475" s="6">
        <v>37</v>
      </c>
    </row>
    <row r="476" spans="5:12" x14ac:dyDescent="0.3">
      <c r="E476" s="9"/>
      <c r="F476" s="8"/>
      <c r="G476" s="10">
        <v>100</v>
      </c>
      <c r="H476" s="11">
        <v>6.420545746388</v>
      </c>
      <c r="I476" s="2">
        <v>44.943820224718998</v>
      </c>
      <c r="J476" s="2">
        <v>35.714285714286</v>
      </c>
      <c r="K476" s="2">
        <v>9.9518459069019993</v>
      </c>
      <c r="L476" s="13">
        <v>2.9695024077049998</v>
      </c>
    </row>
    <row r="477" spans="5:12" ht="25" x14ac:dyDescent="0.3">
      <c r="E477" s="3" t="s">
        <v>90</v>
      </c>
      <c r="F477" s="4"/>
      <c r="G477" s="5">
        <v>1144</v>
      </c>
      <c r="H477" s="7">
        <v>63</v>
      </c>
      <c r="I477" s="1">
        <v>501</v>
      </c>
      <c r="J477" s="1">
        <v>404</v>
      </c>
      <c r="K477" s="1">
        <v>135</v>
      </c>
      <c r="L477" s="6">
        <v>41</v>
      </c>
    </row>
    <row r="478" spans="5:12" x14ac:dyDescent="0.3">
      <c r="E478" s="9"/>
      <c r="F478" s="8"/>
      <c r="G478" s="10">
        <v>100</v>
      </c>
      <c r="H478" s="11">
        <v>5.5069930069930004</v>
      </c>
      <c r="I478" s="2">
        <v>43.793706293706002</v>
      </c>
      <c r="J478" s="2">
        <v>35.314685314685001</v>
      </c>
      <c r="K478" s="2">
        <v>11.800699300699</v>
      </c>
      <c r="L478" s="13">
        <v>3.5839160839159998</v>
      </c>
    </row>
    <row r="479" spans="5:12" ht="25" x14ac:dyDescent="0.3">
      <c r="E479" s="3" t="s">
        <v>91</v>
      </c>
      <c r="F479" s="4"/>
      <c r="G479" s="5">
        <v>1315</v>
      </c>
      <c r="H479" s="7">
        <v>73</v>
      </c>
      <c r="I479" s="1">
        <v>567</v>
      </c>
      <c r="J479" s="1">
        <v>458</v>
      </c>
      <c r="K479" s="1">
        <v>173</v>
      </c>
      <c r="L479" s="6">
        <v>44</v>
      </c>
    </row>
    <row r="480" spans="5:12" x14ac:dyDescent="0.3">
      <c r="E480" s="9"/>
      <c r="F480" s="8"/>
      <c r="G480" s="10">
        <v>100</v>
      </c>
      <c r="H480" s="11">
        <v>5.5513307984790004</v>
      </c>
      <c r="I480" s="2">
        <v>43.117870722432997</v>
      </c>
      <c r="J480" s="2">
        <v>34.828897338403003</v>
      </c>
      <c r="K480" s="2">
        <v>13.155893536122001</v>
      </c>
      <c r="L480" s="13">
        <v>3.3460076045629998</v>
      </c>
    </row>
    <row r="481" spans="5:12" ht="25" x14ac:dyDescent="0.3">
      <c r="E481" s="3" t="s">
        <v>92</v>
      </c>
      <c r="F481" s="4"/>
      <c r="G481" s="5">
        <v>3455</v>
      </c>
      <c r="H481" s="7">
        <v>259</v>
      </c>
      <c r="I481" s="1">
        <v>1491</v>
      </c>
      <c r="J481" s="1">
        <v>1134</v>
      </c>
      <c r="K481" s="1">
        <v>416</v>
      </c>
      <c r="L481" s="6">
        <v>155</v>
      </c>
    </row>
    <row r="482" spans="5:12" x14ac:dyDescent="0.3">
      <c r="E482" s="9"/>
      <c r="F482" s="8"/>
      <c r="G482" s="10">
        <v>100</v>
      </c>
      <c r="H482" s="11">
        <v>7.496382054993</v>
      </c>
      <c r="I482" s="2">
        <v>43.154848046310001</v>
      </c>
      <c r="J482" s="2">
        <v>32.821997105644002</v>
      </c>
      <c r="K482" s="2">
        <v>12.040520984081001</v>
      </c>
      <c r="L482" s="13">
        <v>4.4862518089729999</v>
      </c>
    </row>
    <row r="483" spans="5:12" ht="25" x14ac:dyDescent="0.3">
      <c r="E483" s="3" t="s">
        <v>93</v>
      </c>
      <c r="F483" s="4"/>
      <c r="G483" s="5">
        <v>186</v>
      </c>
      <c r="H483" s="7">
        <v>7</v>
      </c>
      <c r="I483" s="1">
        <v>74</v>
      </c>
      <c r="J483" s="1">
        <v>79</v>
      </c>
      <c r="K483" s="1">
        <v>23</v>
      </c>
      <c r="L483" s="6">
        <v>3</v>
      </c>
    </row>
    <row r="484" spans="5:12" x14ac:dyDescent="0.3">
      <c r="E484" s="9"/>
      <c r="F484" s="8"/>
      <c r="G484" s="10">
        <v>100</v>
      </c>
      <c r="H484" s="11">
        <v>3.7634408602149998</v>
      </c>
      <c r="I484" s="2">
        <v>39.784946236559001</v>
      </c>
      <c r="J484" s="2">
        <v>42.473118279570002</v>
      </c>
      <c r="K484" s="2">
        <v>12.365591397849</v>
      </c>
      <c r="L484" s="13">
        <v>1.6129032258060001</v>
      </c>
    </row>
    <row r="485" spans="5:12" ht="25" x14ac:dyDescent="0.3">
      <c r="E485" s="3" t="s">
        <v>94</v>
      </c>
      <c r="F485" s="4"/>
      <c r="G485" s="5">
        <v>227</v>
      </c>
      <c r="H485" s="7">
        <v>8</v>
      </c>
      <c r="I485" s="1">
        <v>89</v>
      </c>
      <c r="J485" s="1">
        <v>92</v>
      </c>
      <c r="K485" s="1">
        <v>33</v>
      </c>
      <c r="L485" s="6">
        <v>5</v>
      </c>
    </row>
    <row r="486" spans="5:12" x14ac:dyDescent="0.3">
      <c r="E486" s="9"/>
      <c r="F486" s="8"/>
      <c r="G486" s="10">
        <v>100</v>
      </c>
      <c r="H486" s="11">
        <v>3.52422907489</v>
      </c>
      <c r="I486" s="2">
        <v>39.207048458149998</v>
      </c>
      <c r="J486" s="2">
        <v>40.528634361233003</v>
      </c>
      <c r="K486" s="2">
        <v>14.537444933921</v>
      </c>
      <c r="L486" s="13">
        <v>2.2026431718060002</v>
      </c>
    </row>
    <row r="487" spans="5:12" ht="25" x14ac:dyDescent="0.3">
      <c r="E487" s="3" t="s">
        <v>95</v>
      </c>
      <c r="F487" s="4"/>
      <c r="G487" s="5">
        <v>396</v>
      </c>
      <c r="H487" s="7">
        <v>12</v>
      </c>
      <c r="I487" s="1">
        <v>155</v>
      </c>
      <c r="J487" s="1">
        <v>154</v>
      </c>
      <c r="K487" s="1">
        <v>63</v>
      </c>
      <c r="L487" s="6">
        <v>12</v>
      </c>
    </row>
    <row r="488" spans="5:12" x14ac:dyDescent="0.3">
      <c r="E488" s="9"/>
      <c r="F488" s="8"/>
      <c r="G488" s="10">
        <v>100</v>
      </c>
      <c r="H488" s="11">
        <v>3.0303030303030001</v>
      </c>
      <c r="I488" s="2">
        <v>39.141414141414003</v>
      </c>
      <c r="J488" s="2">
        <v>38.888888888888999</v>
      </c>
      <c r="K488" s="2">
        <v>15.909090909091001</v>
      </c>
      <c r="L488" s="13">
        <v>3.0303030303030001</v>
      </c>
    </row>
    <row r="489" spans="5:12" ht="25" x14ac:dyDescent="0.3">
      <c r="E489" s="3" t="s">
        <v>96</v>
      </c>
      <c r="F489" s="4"/>
      <c r="G489" s="5">
        <v>311</v>
      </c>
      <c r="H489" s="7">
        <v>10</v>
      </c>
      <c r="I489" s="1">
        <v>115</v>
      </c>
      <c r="J489" s="1">
        <v>131</v>
      </c>
      <c r="K489" s="1">
        <v>45</v>
      </c>
      <c r="L489" s="6">
        <v>10</v>
      </c>
    </row>
    <row r="490" spans="5:12" x14ac:dyDescent="0.3">
      <c r="E490" s="9"/>
      <c r="F490" s="8"/>
      <c r="G490" s="10">
        <v>100</v>
      </c>
      <c r="H490" s="11">
        <v>3.215434083601</v>
      </c>
      <c r="I490" s="2">
        <v>36.977491961414998</v>
      </c>
      <c r="J490" s="2">
        <v>42.122186495176997</v>
      </c>
      <c r="K490" s="2">
        <v>14.469453376205999</v>
      </c>
      <c r="L490" s="13">
        <v>3.215434083601</v>
      </c>
    </row>
    <row r="491" spans="5:12" ht="25" x14ac:dyDescent="0.3">
      <c r="E491" s="3" t="s">
        <v>97</v>
      </c>
      <c r="F491" s="4"/>
      <c r="G491" s="5">
        <v>441</v>
      </c>
      <c r="H491" s="7">
        <v>17</v>
      </c>
      <c r="I491" s="1">
        <v>173</v>
      </c>
      <c r="J491" s="1">
        <v>177</v>
      </c>
      <c r="K491" s="1">
        <v>67</v>
      </c>
      <c r="L491" s="6">
        <v>7</v>
      </c>
    </row>
    <row r="492" spans="5:12" x14ac:dyDescent="0.3">
      <c r="E492" s="9"/>
      <c r="F492" s="8"/>
      <c r="G492" s="10">
        <v>100</v>
      </c>
      <c r="H492" s="11">
        <v>3.8548752834469999</v>
      </c>
      <c r="I492" s="2">
        <v>39.229024943311003</v>
      </c>
      <c r="J492" s="2">
        <v>40.136054421769003</v>
      </c>
      <c r="K492" s="2">
        <v>15.192743764172</v>
      </c>
      <c r="L492" s="13">
        <v>1.587301587302</v>
      </c>
    </row>
    <row r="493" spans="5:12" ht="25" x14ac:dyDescent="0.3">
      <c r="E493" s="3" t="s">
        <v>98</v>
      </c>
      <c r="F493" s="4"/>
      <c r="G493" s="5">
        <v>2445</v>
      </c>
      <c r="H493" s="7">
        <v>121</v>
      </c>
      <c r="I493" s="1">
        <v>915</v>
      </c>
      <c r="J493" s="1">
        <v>969</v>
      </c>
      <c r="K493" s="1">
        <v>336</v>
      </c>
      <c r="L493" s="6">
        <v>104</v>
      </c>
    </row>
    <row r="494" spans="5:12" x14ac:dyDescent="0.3">
      <c r="E494" s="9"/>
      <c r="F494" s="8"/>
      <c r="G494" s="10">
        <v>100</v>
      </c>
      <c r="H494" s="11">
        <v>4.9488752556240003</v>
      </c>
      <c r="I494" s="2">
        <v>37.423312883435997</v>
      </c>
      <c r="J494" s="2">
        <v>39.631901840490997</v>
      </c>
      <c r="K494" s="2">
        <v>13.742331288343999</v>
      </c>
      <c r="L494" s="13">
        <v>4.2535787321059999</v>
      </c>
    </row>
    <row r="495" spans="5:12" ht="25" x14ac:dyDescent="0.3">
      <c r="E495" s="3" t="s">
        <v>99</v>
      </c>
      <c r="F495" s="4"/>
      <c r="G495" s="5">
        <v>31</v>
      </c>
      <c r="H495" s="7">
        <v>2</v>
      </c>
      <c r="I495" s="1">
        <v>6</v>
      </c>
      <c r="J495" s="1">
        <v>14</v>
      </c>
      <c r="K495" s="1">
        <v>8</v>
      </c>
      <c r="L495" s="6">
        <v>1</v>
      </c>
    </row>
    <row r="496" spans="5:12" x14ac:dyDescent="0.3">
      <c r="E496" s="9"/>
      <c r="F496" s="8"/>
      <c r="G496" s="10">
        <v>100</v>
      </c>
      <c r="H496" s="11">
        <v>6.4516129032259997</v>
      </c>
      <c r="I496" s="2">
        <v>19.354838709677001</v>
      </c>
      <c r="J496" s="2">
        <v>45.161290322581003</v>
      </c>
      <c r="K496" s="2">
        <v>25.806451612903</v>
      </c>
      <c r="L496" s="13">
        <v>3.2258064516129998</v>
      </c>
    </row>
    <row r="497" spans="5:12" ht="25" x14ac:dyDescent="0.3">
      <c r="E497" s="3" t="s">
        <v>100</v>
      </c>
      <c r="F497" s="4"/>
      <c r="G497" s="5">
        <v>40</v>
      </c>
      <c r="H497" s="7">
        <v>0</v>
      </c>
      <c r="I497" s="1">
        <v>21</v>
      </c>
      <c r="J497" s="1">
        <v>12</v>
      </c>
      <c r="K497" s="1">
        <v>4</v>
      </c>
      <c r="L497" s="6">
        <v>3</v>
      </c>
    </row>
    <row r="498" spans="5:12" x14ac:dyDescent="0.3">
      <c r="E498" s="9"/>
      <c r="F498" s="8"/>
      <c r="G498" s="10">
        <v>100</v>
      </c>
      <c r="H498" s="21">
        <v>0</v>
      </c>
      <c r="I498" s="2">
        <v>52.5</v>
      </c>
      <c r="J498" s="2">
        <v>30</v>
      </c>
      <c r="K498" s="2">
        <v>10</v>
      </c>
      <c r="L498" s="13">
        <v>7.5</v>
      </c>
    </row>
    <row r="499" spans="5:12" ht="25" x14ac:dyDescent="0.3">
      <c r="E499" s="3" t="s">
        <v>101</v>
      </c>
      <c r="F499" s="4"/>
      <c r="G499" s="5">
        <v>42</v>
      </c>
      <c r="H499" s="7">
        <v>3</v>
      </c>
      <c r="I499" s="1">
        <v>16</v>
      </c>
      <c r="J499" s="1">
        <v>17</v>
      </c>
      <c r="K499" s="1">
        <v>5</v>
      </c>
      <c r="L499" s="6">
        <v>1</v>
      </c>
    </row>
    <row r="500" spans="5:12" x14ac:dyDescent="0.3">
      <c r="E500" s="9"/>
      <c r="F500" s="8"/>
      <c r="G500" s="10">
        <v>100</v>
      </c>
      <c r="H500" s="11">
        <v>7.1428571428570002</v>
      </c>
      <c r="I500" s="2">
        <v>38.095238095238003</v>
      </c>
      <c r="J500" s="2">
        <v>40.476190476189998</v>
      </c>
      <c r="K500" s="2">
        <v>11.904761904761999</v>
      </c>
      <c r="L500" s="13">
        <v>2.3809523809519999</v>
      </c>
    </row>
    <row r="501" spans="5:12" ht="25" x14ac:dyDescent="0.3">
      <c r="E501" s="3" t="s">
        <v>102</v>
      </c>
      <c r="F501" s="4"/>
      <c r="G501" s="5">
        <v>22</v>
      </c>
      <c r="H501" s="7">
        <v>2</v>
      </c>
      <c r="I501" s="1">
        <v>3</v>
      </c>
      <c r="J501" s="1">
        <v>10</v>
      </c>
      <c r="K501" s="1">
        <v>6</v>
      </c>
      <c r="L501" s="6">
        <v>1</v>
      </c>
    </row>
    <row r="502" spans="5:12" x14ac:dyDescent="0.3">
      <c r="E502" s="9"/>
      <c r="F502" s="8"/>
      <c r="G502" s="10">
        <v>100</v>
      </c>
      <c r="H502" s="11">
        <v>9.0909090909089993</v>
      </c>
      <c r="I502" s="2">
        <v>13.636363636364001</v>
      </c>
      <c r="J502" s="2">
        <v>45.454545454544999</v>
      </c>
      <c r="K502" s="2">
        <v>27.272727272727</v>
      </c>
      <c r="L502" s="13">
        <v>4.5454545454549997</v>
      </c>
    </row>
    <row r="503" spans="5:12" ht="25" x14ac:dyDescent="0.3">
      <c r="E503" s="3" t="s">
        <v>103</v>
      </c>
      <c r="F503" s="4"/>
      <c r="G503" s="5">
        <v>75</v>
      </c>
      <c r="H503" s="7">
        <v>1</v>
      </c>
      <c r="I503" s="1">
        <v>24</v>
      </c>
      <c r="J503" s="1">
        <v>34</v>
      </c>
      <c r="K503" s="1">
        <v>16</v>
      </c>
      <c r="L503" s="6">
        <v>0</v>
      </c>
    </row>
    <row r="504" spans="5:12" x14ac:dyDescent="0.3">
      <c r="E504" s="9"/>
      <c r="F504" s="8"/>
      <c r="G504" s="10">
        <v>100</v>
      </c>
      <c r="H504" s="11">
        <v>1.333333333333</v>
      </c>
      <c r="I504" s="2">
        <v>32</v>
      </c>
      <c r="J504" s="2">
        <v>45.333333333333002</v>
      </c>
      <c r="K504" s="2">
        <v>21.333333333333002</v>
      </c>
      <c r="L504" s="15">
        <v>0</v>
      </c>
    </row>
    <row r="505" spans="5:12" ht="25" x14ac:dyDescent="0.3">
      <c r="E505" s="3" t="s">
        <v>104</v>
      </c>
      <c r="F505" s="4"/>
      <c r="G505" s="5">
        <v>1364</v>
      </c>
      <c r="H505" s="7">
        <v>52</v>
      </c>
      <c r="I505" s="1">
        <v>434</v>
      </c>
      <c r="J505" s="1">
        <v>581</v>
      </c>
      <c r="K505" s="1">
        <v>232</v>
      </c>
      <c r="L505" s="6">
        <v>65</v>
      </c>
    </row>
    <row r="506" spans="5:12" x14ac:dyDescent="0.3">
      <c r="E506" s="9"/>
      <c r="F506" s="8"/>
      <c r="G506" s="10">
        <v>100</v>
      </c>
      <c r="H506" s="11">
        <v>3.812316715543</v>
      </c>
      <c r="I506" s="2">
        <v>31.818181818182001</v>
      </c>
      <c r="J506" s="2">
        <v>42.595307917889002</v>
      </c>
      <c r="K506" s="2">
        <v>17.008797653959</v>
      </c>
      <c r="L506" s="13">
        <v>4.7653958944279999</v>
      </c>
    </row>
    <row r="507" spans="5:12" ht="25" x14ac:dyDescent="0.3">
      <c r="E507" s="3" t="s">
        <v>105</v>
      </c>
      <c r="F507" s="4"/>
      <c r="G507" s="5">
        <v>1</v>
      </c>
      <c r="H507" s="7">
        <v>0</v>
      </c>
      <c r="I507" s="1">
        <v>0</v>
      </c>
      <c r="J507" s="1">
        <v>1</v>
      </c>
      <c r="K507" s="1">
        <v>0</v>
      </c>
      <c r="L507" s="6">
        <v>0</v>
      </c>
    </row>
    <row r="508" spans="5:12" x14ac:dyDescent="0.3">
      <c r="E508" s="9"/>
      <c r="F508" s="8"/>
      <c r="G508" s="10">
        <v>100</v>
      </c>
      <c r="H508" s="21">
        <v>0</v>
      </c>
      <c r="I508" s="12">
        <v>0</v>
      </c>
      <c r="J508" s="2">
        <v>100</v>
      </c>
      <c r="K508" s="12">
        <v>0</v>
      </c>
      <c r="L508" s="15">
        <v>0</v>
      </c>
    </row>
    <row r="509" spans="5:12" ht="25" x14ac:dyDescent="0.3">
      <c r="E509" s="3" t="s">
        <v>106</v>
      </c>
      <c r="F509" s="4"/>
      <c r="G509" s="5">
        <v>0</v>
      </c>
      <c r="H509" s="7">
        <v>0</v>
      </c>
      <c r="I509" s="1">
        <v>0</v>
      </c>
      <c r="J509" s="1">
        <v>0</v>
      </c>
      <c r="K509" s="1">
        <v>0</v>
      </c>
      <c r="L509" s="6">
        <v>0</v>
      </c>
    </row>
    <row r="510" spans="5:12" x14ac:dyDescent="0.3">
      <c r="E510" s="9"/>
      <c r="F510" s="8"/>
      <c r="G510" s="31">
        <v>0</v>
      </c>
      <c r="H510" s="21">
        <v>0</v>
      </c>
      <c r="I510" s="12">
        <v>0</v>
      </c>
      <c r="J510" s="12">
        <v>0</v>
      </c>
      <c r="K510" s="12">
        <v>0</v>
      </c>
      <c r="L510" s="15">
        <v>0</v>
      </c>
    </row>
    <row r="511" spans="5:12" ht="25" x14ac:dyDescent="0.3">
      <c r="E511" s="3" t="s">
        <v>107</v>
      </c>
      <c r="F511" s="4"/>
      <c r="G511" s="5">
        <v>2</v>
      </c>
      <c r="H511" s="7">
        <v>0</v>
      </c>
      <c r="I511" s="1">
        <v>2</v>
      </c>
      <c r="J511" s="1">
        <v>0</v>
      </c>
      <c r="K511" s="1">
        <v>0</v>
      </c>
      <c r="L511" s="6">
        <v>0</v>
      </c>
    </row>
    <row r="512" spans="5:12" x14ac:dyDescent="0.3">
      <c r="E512" s="9"/>
      <c r="F512" s="8"/>
      <c r="G512" s="10">
        <v>100</v>
      </c>
      <c r="H512" s="21">
        <v>0</v>
      </c>
      <c r="I512" s="2">
        <v>100</v>
      </c>
      <c r="J512" s="12">
        <v>0</v>
      </c>
      <c r="K512" s="12">
        <v>0</v>
      </c>
      <c r="L512" s="15">
        <v>0</v>
      </c>
    </row>
    <row r="513" spans="5:12" ht="25" x14ac:dyDescent="0.3">
      <c r="E513" s="3" t="s">
        <v>108</v>
      </c>
      <c r="F513" s="4"/>
      <c r="G513" s="5">
        <v>1</v>
      </c>
      <c r="H513" s="7">
        <v>0</v>
      </c>
      <c r="I513" s="1">
        <v>0</v>
      </c>
      <c r="J513" s="1">
        <v>1</v>
      </c>
      <c r="K513" s="1">
        <v>0</v>
      </c>
      <c r="L513" s="6">
        <v>0</v>
      </c>
    </row>
    <row r="514" spans="5:12" x14ac:dyDescent="0.3">
      <c r="E514" s="9"/>
      <c r="F514" s="8"/>
      <c r="G514" s="10">
        <v>100</v>
      </c>
      <c r="H514" s="21">
        <v>0</v>
      </c>
      <c r="I514" s="12">
        <v>0</v>
      </c>
      <c r="J514" s="2">
        <v>100</v>
      </c>
      <c r="K514" s="12">
        <v>0</v>
      </c>
      <c r="L514" s="15">
        <v>0</v>
      </c>
    </row>
    <row r="515" spans="5:12" ht="25" x14ac:dyDescent="0.3">
      <c r="E515" s="3" t="s">
        <v>109</v>
      </c>
      <c r="F515" s="4"/>
      <c r="G515" s="5">
        <v>3</v>
      </c>
      <c r="H515" s="7">
        <v>0</v>
      </c>
      <c r="I515" s="1">
        <v>0</v>
      </c>
      <c r="J515" s="1">
        <v>2</v>
      </c>
      <c r="K515" s="1">
        <v>0</v>
      </c>
      <c r="L515" s="6">
        <v>1</v>
      </c>
    </row>
    <row r="516" spans="5:12" x14ac:dyDescent="0.3">
      <c r="E516" s="9"/>
      <c r="F516" s="8"/>
      <c r="G516" s="10">
        <v>100</v>
      </c>
      <c r="H516" s="21">
        <v>0</v>
      </c>
      <c r="I516" s="12">
        <v>0</v>
      </c>
      <c r="J516" s="2">
        <v>66.666666666666998</v>
      </c>
      <c r="K516" s="12">
        <v>0</v>
      </c>
      <c r="L516" s="13">
        <v>33.333333333333002</v>
      </c>
    </row>
    <row r="517" spans="5:12" x14ac:dyDescent="0.3">
      <c r="E517" s="3" t="s">
        <v>110</v>
      </c>
      <c r="F517" s="4"/>
      <c r="G517" s="5">
        <v>240</v>
      </c>
      <c r="H517" s="7">
        <v>8</v>
      </c>
      <c r="I517" s="1">
        <v>71</v>
      </c>
      <c r="J517" s="1">
        <v>99</v>
      </c>
      <c r="K517" s="1">
        <v>53</v>
      </c>
      <c r="L517" s="6">
        <v>9</v>
      </c>
    </row>
    <row r="518" spans="5:12" x14ac:dyDescent="0.3">
      <c r="E518" s="9"/>
      <c r="F518" s="8"/>
      <c r="G518" s="10">
        <v>100</v>
      </c>
      <c r="H518" s="11">
        <v>3.333333333333</v>
      </c>
      <c r="I518" s="2">
        <v>29.583333333333002</v>
      </c>
      <c r="J518" s="2">
        <v>41.25</v>
      </c>
      <c r="K518" s="2">
        <v>22.083333333333002</v>
      </c>
      <c r="L518" s="13">
        <v>3.75</v>
      </c>
    </row>
    <row r="519" spans="5:12" ht="25" x14ac:dyDescent="0.3">
      <c r="E519" s="3" t="s">
        <v>111</v>
      </c>
      <c r="F519" s="4"/>
      <c r="G519" s="5">
        <v>159</v>
      </c>
      <c r="H519" s="7">
        <v>13</v>
      </c>
      <c r="I519" s="1">
        <v>83</v>
      </c>
      <c r="J519" s="1">
        <v>49</v>
      </c>
      <c r="K519" s="1">
        <v>11</v>
      </c>
      <c r="L519" s="6">
        <v>3</v>
      </c>
    </row>
    <row r="520" spans="5:12" x14ac:dyDescent="0.3">
      <c r="E520" s="9"/>
      <c r="F520" s="8"/>
      <c r="G520" s="10">
        <v>100</v>
      </c>
      <c r="H520" s="11">
        <v>8.1761006289309996</v>
      </c>
      <c r="I520" s="2">
        <v>52.201257861635</v>
      </c>
      <c r="J520" s="2">
        <v>30.817610062892999</v>
      </c>
      <c r="K520" s="2">
        <v>6.9182389937110003</v>
      </c>
      <c r="L520" s="13">
        <v>1.88679245283</v>
      </c>
    </row>
    <row r="521" spans="5:12" ht="25" x14ac:dyDescent="0.3">
      <c r="E521" s="3" t="s">
        <v>112</v>
      </c>
      <c r="F521" s="4"/>
      <c r="G521" s="5">
        <v>63</v>
      </c>
      <c r="H521" s="7">
        <v>2</v>
      </c>
      <c r="I521" s="1">
        <v>42</v>
      </c>
      <c r="J521" s="1">
        <v>14</v>
      </c>
      <c r="K521" s="1">
        <v>4</v>
      </c>
      <c r="L521" s="6">
        <v>1</v>
      </c>
    </row>
    <row r="522" spans="5:12" x14ac:dyDescent="0.3">
      <c r="E522" s="9"/>
      <c r="F522" s="8"/>
      <c r="G522" s="10">
        <v>100</v>
      </c>
      <c r="H522" s="11">
        <v>3.1746031746029999</v>
      </c>
      <c r="I522" s="2">
        <v>66.666666666666998</v>
      </c>
      <c r="J522" s="2">
        <v>22.222222222222001</v>
      </c>
      <c r="K522" s="2">
        <v>6.3492063492059998</v>
      </c>
      <c r="L522" s="13">
        <v>1.587301587302</v>
      </c>
    </row>
    <row r="523" spans="5:12" ht="25" x14ac:dyDescent="0.3">
      <c r="E523" s="3" t="s">
        <v>113</v>
      </c>
      <c r="F523" s="4"/>
      <c r="G523" s="5">
        <v>27</v>
      </c>
      <c r="H523" s="7">
        <v>4</v>
      </c>
      <c r="I523" s="1">
        <v>12</v>
      </c>
      <c r="J523" s="1">
        <v>6</v>
      </c>
      <c r="K523" s="1">
        <v>4</v>
      </c>
      <c r="L523" s="6">
        <v>1</v>
      </c>
    </row>
    <row r="524" spans="5:12" x14ac:dyDescent="0.3">
      <c r="E524" s="9"/>
      <c r="F524" s="8"/>
      <c r="G524" s="10">
        <v>100</v>
      </c>
      <c r="H524" s="11">
        <v>14.814814814815</v>
      </c>
      <c r="I524" s="2">
        <v>44.444444444444002</v>
      </c>
      <c r="J524" s="2">
        <v>22.222222222222001</v>
      </c>
      <c r="K524" s="2">
        <v>14.814814814815</v>
      </c>
      <c r="L524" s="13">
        <v>3.7037037037039999</v>
      </c>
    </row>
    <row r="525" spans="5:12" ht="25" x14ac:dyDescent="0.3">
      <c r="E525" s="3" t="s">
        <v>114</v>
      </c>
      <c r="F525" s="4"/>
      <c r="G525" s="5">
        <v>8</v>
      </c>
      <c r="H525" s="7">
        <v>0</v>
      </c>
      <c r="I525" s="1">
        <v>3</v>
      </c>
      <c r="J525" s="1">
        <v>4</v>
      </c>
      <c r="K525" s="1">
        <v>1</v>
      </c>
      <c r="L525" s="6">
        <v>0</v>
      </c>
    </row>
    <row r="526" spans="5:12" x14ac:dyDescent="0.3">
      <c r="E526" s="9"/>
      <c r="F526" s="8"/>
      <c r="G526" s="10">
        <v>100</v>
      </c>
      <c r="H526" s="21">
        <v>0</v>
      </c>
      <c r="I526" s="2">
        <v>37.5</v>
      </c>
      <c r="J526" s="2">
        <v>50</v>
      </c>
      <c r="K526" s="2">
        <v>12.5</v>
      </c>
      <c r="L526" s="15">
        <v>0</v>
      </c>
    </row>
    <row r="527" spans="5:12" ht="25" x14ac:dyDescent="0.3">
      <c r="E527" s="3" t="s">
        <v>115</v>
      </c>
      <c r="F527" s="4"/>
      <c r="G527" s="5">
        <v>13</v>
      </c>
      <c r="H527" s="7">
        <v>3</v>
      </c>
      <c r="I527" s="1">
        <v>7</v>
      </c>
      <c r="J527" s="1">
        <v>2</v>
      </c>
      <c r="K527" s="1">
        <v>1</v>
      </c>
      <c r="L527" s="6">
        <v>0</v>
      </c>
    </row>
    <row r="528" spans="5:12" x14ac:dyDescent="0.3">
      <c r="E528" s="9"/>
      <c r="F528" s="8"/>
      <c r="G528" s="10">
        <v>100</v>
      </c>
      <c r="H528" s="11">
        <v>23.076923076922998</v>
      </c>
      <c r="I528" s="2">
        <v>53.846153846154003</v>
      </c>
      <c r="J528" s="2">
        <v>15.384615384615</v>
      </c>
      <c r="K528" s="2">
        <v>7.6923076923079998</v>
      </c>
      <c r="L528" s="15">
        <v>0</v>
      </c>
    </row>
    <row r="529" spans="5:12" ht="25" x14ac:dyDescent="0.3">
      <c r="E529" s="3" t="s">
        <v>116</v>
      </c>
      <c r="F529" s="4"/>
      <c r="G529" s="5">
        <v>28</v>
      </c>
      <c r="H529" s="7">
        <v>3</v>
      </c>
      <c r="I529" s="1">
        <v>12</v>
      </c>
      <c r="J529" s="1">
        <v>9</v>
      </c>
      <c r="K529" s="1">
        <v>3</v>
      </c>
      <c r="L529" s="6">
        <v>1</v>
      </c>
    </row>
    <row r="530" spans="5:12" x14ac:dyDescent="0.3">
      <c r="E530" s="9"/>
      <c r="F530" s="8"/>
      <c r="G530" s="10">
        <v>100</v>
      </c>
      <c r="H530" s="11">
        <v>10.714285714286</v>
      </c>
      <c r="I530" s="2">
        <v>42.857142857143003</v>
      </c>
      <c r="J530" s="2">
        <v>32.142857142856997</v>
      </c>
      <c r="K530" s="2">
        <v>10.714285714286</v>
      </c>
      <c r="L530" s="13">
        <v>3.5714285714290002</v>
      </c>
    </row>
    <row r="531" spans="5:12" ht="25" x14ac:dyDescent="0.3">
      <c r="E531" s="3" t="s">
        <v>117</v>
      </c>
      <c r="F531" s="4"/>
      <c r="G531" s="5">
        <v>762</v>
      </c>
      <c r="H531" s="7">
        <v>82</v>
      </c>
      <c r="I531" s="1">
        <v>373</v>
      </c>
      <c r="J531" s="1">
        <v>236</v>
      </c>
      <c r="K531" s="1">
        <v>45</v>
      </c>
      <c r="L531" s="6">
        <v>26</v>
      </c>
    </row>
    <row r="532" spans="5:12" x14ac:dyDescent="0.3">
      <c r="E532" s="9"/>
      <c r="F532" s="8"/>
      <c r="G532" s="10">
        <v>100</v>
      </c>
      <c r="H532" s="11">
        <v>10.761154855642999</v>
      </c>
      <c r="I532" s="2">
        <v>48.950131233595997</v>
      </c>
      <c r="J532" s="2">
        <v>30.971128608924001</v>
      </c>
      <c r="K532" s="2">
        <v>5.9055118110239997</v>
      </c>
      <c r="L532" s="13">
        <v>3.412073490814</v>
      </c>
    </row>
    <row r="533" spans="5:12" ht="25" x14ac:dyDescent="0.3">
      <c r="E533" s="3" t="s">
        <v>118</v>
      </c>
      <c r="F533" s="4"/>
      <c r="G533" s="5">
        <v>390</v>
      </c>
      <c r="H533" s="7">
        <v>47</v>
      </c>
      <c r="I533" s="1">
        <v>191</v>
      </c>
      <c r="J533" s="1">
        <v>95</v>
      </c>
      <c r="K533" s="1">
        <v>46</v>
      </c>
      <c r="L533" s="6">
        <v>11</v>
      </c>
    </row>
    <row r="534" spans="5:12" x14ac:dyDescent="0.3">
      <c r="E534" s="9"/>
      <c r="F534" s="8"/>
      <c r="G534" s="10">
        <v>100</v>
      </c>
      <c r="H534" s="11">
        <v>12.051282051282</v>
      </c>
      <c r="I534" s="2">
        <v>48.974358974358999</v>
      </c>
      <c r="J534" s="2">
        <v>24.358974358973999</v>
      </c>
      <c r="K534" s="2">
        <v>11.794871794872</v>
      </c>
      <c r="L534" s="13">
        <v>2.8205128205130001</v>
      </c>
    </row>
    <row r="535" spans="5:12" ht="25" x14ac:dyDescent="0.3">
      <c r="E535" s="3" t="s">
        <v>119</v>
      </c>
      <c r="F535" s="4"/>
      <c r="G535" s="5">
        <v>391</v>
      </c>
      <c r="H535" s="7">
        <v>55</v>
      </c>
      <c r="I535" s="1">
        <v>196</v>
      </c>
      <c r="J535" s="1">
        <v>102</v>
      </c>
      <c r="K535" s="1">
        <v>29</v>
      </c>
      <c r="L535" s="6">
        <v>9</v>
      </c>
    </row>
    <row r="536" spans="5:12" x14ac:dyDescent="0.3">
      <c r="E536" s="9"/>
      <c r="F536" s="8"/>
      <c r="G536" s="10">
        <v>100</v>
      </c>
      <c r="H536" s="11">
        <v>14.066496163683</v>
      </c>
      <c r="I536" s="2">
        <v>50.127877237851997</v>
      </c>
      <c r="J536" s="2">
        <v>26.086956521739001</v>
      </c>
      <c r="K536" s="2">
        <v>7.4168797953960004</v>
      </c>
      <c r="L536" s="13">
        <v>2.3017902813300002</v>
      </c>
    </row>
    <row r="537" spans="5:12" ht="25" x14ac:dyDescent="0.3">
      <c r="E537" s="3" t="s">
        <v>120</v>
      </c>
      <c r="F537" s="4"/>
      <c r="G537" s="5">
        <v>195</v>
      </c>
      <c r="H537" s="7">
        <v>27</v>
      </c>
      <c r="I537" s="1">
        <v>103</v>
      </c>
      <c r="J537" s="1">
        <v>42</v>
      </c>
      <c r="K537" s="1">
        <v>17</v>
      </c>
      <c r="L537" s="6">
        <v>6</v>
      </c>
    </row>
    <row r="538" spans="5:12" x14ac:dyDescent="0.3">
      <c r="E538" s="9"/>
      <c r="F538" s="8"/>
      <c r="G538" s="10">
        <v>100</v>
      </c>
      <c r="H538" s="11">
        <v>13.846153846153999</v>
      </c>
      <c r="I538" s="2">
        <v>52.820512820513002</v>
      </c>
      <c r="J538" s="2">
        <v>21.538461538461998</v>
      </c>
      <c r="K538" s="2">
        <v>8.7179487179489996</v>
      </c>
      <c r="L538" s="13">
        <v>3.0769230769229998</v>
      </c>
    </row>
    <row r="539" spans="5:12" ht="25" x14ac:dyDescent="0.3">
      <c r="E539" s="3" t="s">
        <v>121</v>
      </c>
      <c r="F539" s="4"/>
      <c r="G539" s="5">
        <v>196</v>
      </c>
      <c r="H539" s="7">
        <v>26</v>
      </c>
      <c r="I539" s="1">
        <v>85</v>
      </c>
      <c r="J539" s="1">
        <v>64</v>
      </c>
      <c r="K539" s="1">
        <v>13</v>
      </c>
      <c r="L539" s="6">
        <v>8</v>
      </c>
    </row>
    <row r="540" spans="5:12" x14ac:dyDescent="0.3">
      <c r="E540" s="9"/>
      <c r="F540" s="8"/>
      <c r="G540" s="10">
        <v>100</v>
      </c>
      <c r="H540" s="11">
        <v>13.265306122448999</v>
      </c>
      <c r="I540" s="2">
        <v>43.367346938776002</v>
      </c>
      <c r="J540" s="2">
        <v>32.653061224490003</v>
      </c>
      <c r="K540" s="2">
        <v>6.6326530612239996</v>
      </c>
      <c r="L540" s="13">
        <v>4.0816326530609999</v>
      </c>
    </row>
    <row r="541" spans="5:12" ht="25" x14ac:dyDescent="0.3">
      <c r="E541" s="3" t="s">
        <v>122</v>
      </c>
      <c r="F541" s="4"/>
      <c r="G541" s="5">
        <v>210</v>
      </c>
      <c r="H541" s="7">
        <v>18</v>
      </c>
      <c r="I541" s="1">
        <v>114</v>
      </c>
      <c r="J541" s="1">
        <v>57</v>
      </c>
      <c r="K541" s="1">
        <v>15</v>
      </c>
      <c r="L541" s="6">
        <v>6</v>
      </c>
    </row>
    <row r="542" spans="5:12" x14ac:dyDescent="0.3">
      <c r="E542" s="9"/>
      <c r="F542" s="8"/>
      <c r="G542" s="10">
        <v>100</v>
      </c>
      <c r="H542" s="11">
        <v>8.5714285714289993</v>
      </c>
      <c r="I542" s="2">
        <v>54.285714285714</v>
      </c>
      <c r="J542" s="2">
        <v>27.142857142857</v>
      </c>
      <c r="K542" s="2">
        <v>7.1428571428570002</v>
      </c>
      <c r="L542" s="13">
        <v>2.8571428571430002</v>
      </c>
    </row>
    <row r="543" spans="5:12" ht="25" x14ac:dyDescent="0.3">
      <c r="E543" s="3" t="s">
        <v>123</v>
      </c>
      <c r="F543" s="4"/>
      <c r="G543" s="5">
        <v>498</v>
      </c>
      <c r="H543" s="7">
        <v>71</v>
      </c>
      <c r="I543" s="1">
        <v>230</v>
      </c>
      <c r="J543" s="1">
        <v>139</v>
      </c>
      <c r="K543" s="1">
        <v>44</v>
      </c>
      <c r="L543" s="6">
        <v>14</v>
      </c>
    </row>
    <row r="544" spans="5:12" x14ac:dyDescent="0.3">
      <c r="E544" s="9"/>
      <c r="F544" s="8"/>
      <c r="G544" s="10">
        <v>100</v>
      </c>
      <c r="H544" s="11">
        <v>14.25702811245</v>
      </c>
      <c r="I544" s="2">
        <v>46.184738955823001</v>
      </c>
      <c r="J544" s="2">
        <v>27.911646586345</v>
      </c>
      <c r="K544" s="2">
        <v>8.8353413654619999</v>
      </c>
      <c r="L544" s="13">
        <v>2.8112449799200001</v>
      </c>
    </row>
    <row r="545" spans="5:12" ht="25" x14ac:dyDescent="0.3">
      <c r="E545" s="3" t="s">
        <v>124</v>
      </c>
      <c r="F545" s="4"/>
      <c r="G545" s="5">
        <v>510</v>
      </c>
      <c r="H545" s="7">
        <v>68</v>
      </c>
      <c r="I545" s="1">
        <v>254</v>
      </c>
      <c r="J545" s="1">
        <v>131</v>
      </c>
      <c r="K545" s="1">
        <v>39</v>
      </c>
      <c r="L545" s="6">
        <v>18</v>
      </c>
    </row>
    <row r="546" spans="5:12" x14ac:dyDescent="0.3">
      <c r="E546" s="9"/>
      <c r="F546" s="8"/>
      <c r="G546" s="10">
        <v>100</v>
      </c>
      <c r="H546" s="11">
        <v>13.333333333333</v>
      </c>
      <c r="I546" s="2">
        <v>49.803921568626997</v>
      </c>
      <c r="J546" s="2">
        <v>25.686274509804001</v>
      </c>
      <c r="K546" s="2">
        <v>7.647058823529</v>
      </c>
      <c r="L546" s="13">
        <v>3.5294117647059999</v>
      </c>
    </row>
    <row r="547" spans="5:12" ht="25" x14ac:dyDescent="0.3">
      <c r="E547" s="3" t="s">
        <v>125</v>
      </c>
      <c r="F547" s="4"/>
      <c r="G547" s="5">
        <v>855</v>
      </c>
      <c r="H547" s="7">
        <v>111</v>
      </c>
      <c r="I547" s="1">
        <v>439</v>
      </c>
      <c r="J547" s="1">
        <v>201</v>
      </c>
      <c r="K547" s="1">
        <v>73</v>
      </c>
      <c r="L547" s="6">
        <v>31</v>
      </c>
    </row>
    <row r="548" spans="5:12" x14ac:dyDescent="0.3">
      <c r="E548" s="9"/>
      <c r="F548" s="8"/>
      <c r="G548" s="10">
        <v>100</v>
      </c>
      <c r="H548" s="11">
        <v>12.982456140350999</v>
      </c>
      <c r="I548" s="2">
        <v>51.345029239765999</v>
      </c>
      <c r="J548" s="2">
        <v>23.508771929824999</v>
      </c>
      <c r="K548" s="2">
        <v>8.5380116959060004</v>
      </c>
      <c r="L548" s="13">
        <v>3.6257309941520002</v>
      </c>
    </row>
    <row r="549" spans="5:12" ht="25" x14ac:dyDescent="0.3">
      <c r="E549" s="3" t="s">
        <v>126</v>
      </c>
      <c r="F549" s="4"/>
      <c r="G549" s="5">
        <v>516</v>
      </c>
      <c r="H549" s="7">
        <v>58</v>
      </c>
      <c r="I549" s="1">
        <v>267</v>
      </c>
      <c r="J549" s="1">
        <v>139</v>
      </c>
      <c r="K549" s="1">
        <v>45</v>
      </c>
      <c r="L549" s="6">
        <v>7</v>
      </c>
    </row>
    <row r="550" spans="5:12" x14ac:dyDescent="0.3">
      <c r="E550" s="9"/>
      <c r="F550" s="8"/>
      <c r="G550" s="10">
        <v>100</v>
      </c>
      <c r="H550" s="11">
        <v>11.240310077519</v>
      </c>
      <c r="I550" s="2">
        <v>51.744186046511999</v>
      </c>
      <c r="J550" s="2">
        <v>26.937984496123999</v>
      </c>
      <c r="K550" s="2">
        <v>8.7209302325580005</v>
      </c>
      <c r="L550" s="13">
        <v>1.356589147287</v>
      </c>
    </row>
    <row r="551" spans="5:12" ht="25" x14ac:dyDescent="0.3">
      <c r="E551" s="3" t="s">
        <v>127</v>
      </c>
      <c r="F551" s="4"/>
      <c r="G551" s="5">
        <v>791</v>
      </c>
      <c r="H551" s="7">
        <v>123</v>
      </c>
      <c r="I551" s="1">
        <v>389</v>
      </c>
      <c r="J551" s="1">
        <v>177</v>
      </c>
      <c r="K551" s="1">
        <v>77</v>
      </c>
      <c r="L551" s="6">
        <v>25</v>
      </c>
    </row>
    <row r="552" spans="5:12" x14ac:dyDescent="0.3">
      <c r="E552" s="9"/>
      <c r="F552" s="8"/>
      <c r="G552" s="10">
        <v>100</v>
      </c>
      <c r="H552" s="11">
        <v>15.549936788875</v>
      </c>
      <c r="I552" s="2">
        <v>49.178255372945998</v>
      </c>
      <c r="J552" s="2">
        <v>22.376738305941998</v>
      </c>
      <c r="K552" s="2">
        <v>9.7345132743360008</v>
      </c>
      <c r="L552" s="13">
        <v>3.1605562579009998</v>
      </c>
    </row>
    <row r="553" spans="5:12" ht="25" x14ac:dyDescent="0.3">
      <c r="E553" s="3" t="s">
        <v>128</v>
      </c>
      <c r="F553" s="4"/>
      <c r="G553" s="5">
        <v>2142</v>
      </c>
      <c r="H553" s="7">
        <v>291</v>
      </c>
      <c r="I553" s="1">
        <v>1065</v>
      </c>
      <c r="J553" s="1">
        <v>532</v>
      </c>
      <c r="K553" s="1">
        <v>182</v>
      </c>
      <c r="L553" s="6">
        <v>72</v>
      </c>
    </row>
    <row r="554" spans="5:12" x14ac:dyDescent="0.3">
      <c r="E554" s="9"/>
      <c r="F554" s="8"/>
      <c r="G554" s="10">
        <v>100</v>
      </c>
      <c r="H554" s="11">
        <v>13.585434173669</v>
      </c>
      <c r="I554" s="2">
        <v>49.719887955182003</v>
      </c>
      <c r="J554" s="2">
        <v>24.836601307190001</v>
      </c>
      <c r="K554" s="2">
        <v>8.4967320261440005</v>
      </c>
      <c r="L554" s="13">
        <v>3.361344537815</v>
      </c>
    </row>
    <row r="555" spans="5:12" ht="25" x14ac:dyDescent="0.3">
      <c r="E555" s="3" t="s">
        <v>129</v>
      </c>
      <c r="F555" s="4"/>
      <c r="G555" s="5">
        <v>355</v>
      </c>
      <c r="H555" s="7">
        <v>39</v>
      </c>
      <c r="I555" s="1">
        <v>172</v>
      </c>
      <c r="J555" s="1">
        <v>99</v>
      </c>
      <c r="K555" s="1">
        <v>27</v>
      </c>
      <c r="L555" s="6">
        <v>18</v>
      </c>
    </row>
    <row r="556" spans="5:12" x14ac:dyDescent="0.3">
      <c r="E556" s="9"/>
      <c r="F556" s="8"/>
      <c r="G556" s="10">
        <v>100</v>
      </c>
      <c r="H556" s="11">
        <v>10.985915492958</v>
      </c>
      <c r="I556" s="2">
        <v>48.450704225351998</v>
      </c>
      <c r="J556" s="2">
        <v>27.887323943662</v>
      </c>
      <c r="K556" s="2">
        <v>7.6056338028169996</v>
      </c>
      <c r="L556" s="13">
        <v>5.0704225352109997</v>
      </c>
    </row>
    <row r="557" spans="5:12" ht="25" x14ac:dyDescent="0.3">
      <c r="E557" s="3" t="s">
        <v>130</v>
      </c>
      <c r="F557" s="4"/>
      <c r="G557" s="5">
        <v>348</v>
      </c>
      <c r="H557" s="7">
        <v>35</v>
      </c>
      <c r="I557" s="1">
        <v>167</v>
      </c>
      <c r="J557" s="1">
        <v>106</v>
      </c>
      <c r="K557" s="1">
        <v>27</v>
      </c>
      <c r="L557" s="6">
        <v>13</v>
      </c>
    </row>
    <row r="558" spans="5:12" x14ac:dyDescent="0.3">
      <c r="E558" s="9"/>
      <c r="F558" s="8"/>
      <c r="G558" s="10">
        <v>100</v>
      </c>
      <c r="H558" s="11">
        <v>10.057471264368001</v>
      </c>
      <c r="I558" s="2">
        <v>47.988505747125998</v>
      </c>
      <c r="J558" s="2">
        <v>30.459770114943002</v>
      </c>
      <c r="K558" s="2">
        <v>7.7586206896550003</v>
      </c>
      <c r="L558" s="13">
        <v>3.7356321839079998</v>
      </c>
    </row>
    <row r="559" spans="5:12" ht="25" x14ac:dyDescent="0.3">
      <c r="E559" s="3" t="s">
        <v>131</v>
      </c>
      <c r="F559" s="4"/>
      <c r="G559" s="5">
        <v>660</v>
      </c>
      <c r="H559" s="7">
        <v>76</v>
      </c>
      <c r="I559" s="1">
        <v>285</v>
      </c>
      <c r="J559" s="1">
        <v>215</v>
      </c>
      <c r="K559" s="1">
        <v>59</v>
      </c>
      <c r="L559" s="6">
        <v>25</v>
      </c>
    </row>
    <row r="560" spans="5:12" x14ac:dyDescent="0.3">
      <c r="E560" s="9"/>
      <c r="F560" s="8"/>
      <c r="G560" s="10">
        <v>100</v>
      </c>
      <c r="H560" s="11">
        <v>11.515151515152001</v>
      </c>
      <c r="I560" s="2">
        <v>43.181818181818002</v>
      </c>
      <c r="J560" s="2">
        <v>32.575757575757997</v>
      </c>
      <c r="K560" s="2">
        <v>8.9393939393939998</v>
      </c>
      <c r="L560" s="13">
        <v>3.7878787878789999</v>
      </c>
    </row>
    <row r="561" spans="5:12" ht="25" x14ac:dyDescent="0.3">
      <c r="E561" s="3" t="s">
        <v>132</v>
      </c>
      <c r="F561" s="4"/>
      <c r="G561" s="5">
        <v>489</v>
      </c>
      <c r="H561" s="7">
        <v>53</v>
      </c>
      <c r="I561" s="1">
        <v>212</v>
      </c>
      <c r="J561" s="1">
        <v>156</v>
      </c>
      <c r="K561" s="1">
        <v>54</v>
      </c>
      <c r="L561" s="6">
        <v>14</v>
      </c>
    </row>
    <row r="562" spans="5:12" x14ac:dyDescent="0.3">
      <c r="E562" s="9"/>
      <c r="F562" s="8"/>
      <c r="G562" s="10">
        <v>100</v>
      </c>
      <c r="H562" s="11">
        <v>10.838445807771</v>
      </c>
      <c r="I562" s="2">
        <v>43.353783231084002</v>
      </c>
      <c r="J562" s="2">
        <v>31.901840490798001</v>
      </c>
      <c r="K562" s="2">
        <v>11.042944785275999</v>
      </c>
      <c r="L562" s="13">
        <v>2.8629856850720001</v>
      </c>
    </row>
    <row r="563" spans="5:12" ht="25" x14ac:dyDescent="0.3">
      <c r="E563" s="3" t="s">
        <v>133</v>
      </c>
      <c r="F563" s="4"/>
      <c r="G563" s="5">
        <v>652</v>
      </c>
      <c r="H563" s="7">
        <v>94</v>
      </c>
      <c r="I563" s="1">
        <v>318</v>
      </c>
      <c r="J563" s="1">
        <v>156</v>
      </c>
      <c r="K563" s="1">
        <v>59</v>
      </c>
      <c r="L563" s="6">
        <v>25</v>
      </c>
    </row>
    <row r="564" spans="5:12" x14ac:dyDescent="0.3">
      <c r="E564" s="9"/>
      <c r="F564" s="8"/>
      <c r="G564" s="10">
        <v>100</v>
      </c>
      <c r="H564" s="11">
        <v>14.417177914110001</v>
      </c>
      <c r="I564" s="2">
        <v>48.773006134969002</v>
      </c>
      <c r="J564" s="2">
        <v>23.926380368097998</v>
      </c>
      <c r="K564" s="2">
        <v>9.0490797546009993</v>
      </c>
      <c r="L564" s="13">
        <v>3.8343558282210002</v>
      </c>
    </row>
    <row r="565" spans="5:12" ht="25" x14ac:dyDescent="0.3">
      <c r="E565" s="3" t="s">
        <v>134</v>
      </c>
      <c r="F565" s="4"/>
      <c r="G565" s="5">
        <v>6629</v>
      </c>
      <c r="H565" s="7">
        <v>713</v>
      </c>
      <c r="I565" s="1">
        <v>3162</v>
      </c>
      <c r="J565" s="1">
        <v>1756</v>
      </c>
      <c r="K565" s="1">
        <v>695</v>
      </c>
      <c r="L565" s="6">
        <v>303</v>
      </c>
    </row>
    <row r="566" spans="5:12" x14ac:dyDescent="0.3">
      <c r="E566" s="9"/>
      <c r="F566" s="8"/>
      <c r="G566" s="10">
        <v>100</v>
      </c>
      <c r="H566" s="11">
        <v>10.755770101071001</v>
      </c>
      <c r="I566" s="2">
        <v>47.699502187359002</v>
      </c>
      <c r="J566" s="2">
        <v>26.489666616383001</v>
      </c>
      <c r="K566" s="2">
        <v>10.484235933021999</v>
      </c>
      <c r="L566" s="13">
        <v>4.5708251621659999</v>
      </c>
    </row>
    <row r="567" spans="5:12" ht="25" x14ac:dyDescent="0.3">
      <c r="E567" s="3" t="s">
        <v>135</v>
      </c>
      <c r="F567" s="4"/>
      <c r="G567" s="5">
        <v>164</v>
      </c>
      <c r="H567" s="7">
        <v>13</v>
      </c>
      <c r="I567" s="1">
        <v>71</v>
      </c>
      <c r="J567" s="1">
        <v>55</v>
      </c>
      <c r="K567" s="1">
        <v>19</v>
      </c>
      <c r="L567" s="6">
        <v>6</v>
      </c>
    </row>
    <row r="568" spans="5:12" x14ac:dyDescent="0.3">
      <c r="E568" s="9"/>
      <c r="F568" s="8"/>
      <c r="G568" s="10">
        <v>100</v>
      </c>
      <c r="H568" s="11">
        <v>7.9268292682929999</v>
      </c>
      <c r="I568" s="2">
        <v>43.292682926829002</v>
      </c>
      <c r="J568" s="2">
        <v>33.536585365854002</v>
      </c>
      <c r="K568" s="2">
        <v>11.585365853659001</v>
      </c>
      <c r="L568" s="13">
        <v>3.6585365853659999</v>
      </c>
    </row>
    <row r="569" spans="5:12" ht="25" x14ac:dyDescent="0.3">
      <c r="E569" s="3" t="s">
        <v>136</v>
      </c>
      <c r="F569" s="4"/>
      <c r="G569" s="5">
        <v>145</v>
      </c>
      <c r="H569" s="7">
        <v>17</v>
      </c>
      <c r="I569" s="1">
        <v>67</v>
      </c>
      <c r="J569" s="1">
        <v>42</v>
      </c>
      <c r="K569" s="1">
        <v>12</v>
      </c>
      <c r="L569" s="6">
        <v>7</v>
      </c>
    </row>
    <row r="570" spans="5:12" x14ac:dyDescent="0.3">
      <c r="E570" s="9"/>
      <c r="F570" s="8"/>
      <c r="G570" s="10">
        <v>100</v>
      </c>
      <c r="H570" s="11">
        <v>11.724137931034001</v>
      </c>
      <c r="I570" s="2">
        <v>46.206896551724</v>
      </c>
      <c r="J570" s="2">
        <v>28.965517241379001</v>
      </c>
      <c r="K570" s="2">
        <v>8.2758620689659992</v>
      </c>
      <c r="L570" s="13">
        <v>4.8275862068970001</v>
      </c>
    </row>
    <row r="571" spans="5:12" ht="25" x14ac:dyDescent="0.3">
      <c r="E571" s="3" t="s">
        <v>137</v>
      </c>
      <c r="F571" s="4"/>
      <c r="G571" s="5">
        <v>278</v>
      </c>
      <c r="H571" s="7">
        <v>39</v>
      </c>
      <c r="I571" s="1">
        <v>104</v>
      </c>
      <c r="J571" s="1">
        <v>86</v>
      </c>
      <c r="K571" s="1">
        <v>31</v>
      </c>
      <c r="L571" s="6">
        <v>18</v>
      </c>
    </row>
    <row r="572" spans="5:12" x14ac:dyDescent="0.3">
      <c r="E572" s="9"/>
      <c r="F572" s="8"/>
      <c r="G572" s="10">
        <v>100</v>
      </c>
      <c r="H572" s="11">
        <v>14.028776978417</v>
      </c>
      <c r="I572" s="2">
        <v>37.410071942446002</v>
      </c>
      <c r="J572" s="2">
        <v>30.935251798561001</v>
      </c>
      <c r="K572" s="2">
        <v>11.151079136690999</v>
      </c>
      <c r="L572" s="13">
        <v>6.4748201438850002</v>
      </c>
    </row>
    <row r="573" spans="5:12" ht="25" x14ac:dyDescent="0.3">
      <c r="E573" s="3" t="s">
        <v>138</v>
      </c>
      <c r="F573" s="4"/>
      <c r="G573" s="5">
        <v>208</v>
      </c>
      <c r="H573" s="7">
        <v>18</v>
      </c>
      <c r="I573" s="1">
        <v>107</v>
      </c>
      <c r="J573" s="1">
        <v>59</v>
      </c>
      <c r="K573" s="1">
        <v>19</v>
      </c>
      <c r="L573" s="6">
        <v>5</v>
      </c>
    </row>
    <row r="574" spans="5:12" x14ac:dyDescent="0.3">
      <c r="E574" s="9"/>
      <c r="F574" s="8"/>
      <c r="G574" s="10">
        <v>100</v>
      </c>
      <c r="H574" s="11">
        <v>8.6538461538460005</v>
      </c>
      <c r="I574" s="2">
        <v>51.442307692307999</v>
      </c>
      <c r="J574" s="2">
        <v>28.365384615385</v>
      </c>
      <c r="K574" s="2">
        <v>9.1346153846149996</v>
      </c>
      <c r="L574" s="13">
        <v>2.4038461538460001</v>
      </c>
    </row>
    <row r="575" spans="5:12" ht="25" x14ac:dyDescent="0.3">
      <c r="E575" s="3" t="s">
        <v>139</v>
      </c>
      <c r="F575" s="4"/>
      <c r="G575" s="5">
        <v>334</v>
      </c>
      <c r="H575" s="7">
        <v>39</v>
      </c>
      <c r="I575" s="1">
        <v>141</v>
      </c>
      <c r="J575" s="1">
        <v>105</v>
      </c>
      <c r="K575" s="1">
        <v>29</v>
      </c>
      <c r="L575" s="6">
        <v>20</v>
      </c>
    </row>
    <row r="576" spans="5:12" x14ac:dyDescent="0.3">
      <c r="E576" s="9"/>
      <c r="F576" s="8"/>
      <c r="G576" s="10">
        <v>100</v>
      </c>
      <c r="H576" s="11">
        <v>11.676646706587</v>
      </c>
      <c r="I576" s="2">
        <v>42.215568862274999</v>
      </c>
      <c r="J576" s="2">
        <v>31.437125748503</v>
      </c>
      <c r="K576" s="2">
        <v>8.6826347305390001</v>
      </c>
      <c r="L576" s="13">
        <v>5.9880239520960004</v>
      </c>
    </row>
    <row r="577" spans="5:12" ht="25" x14ac:dyDescent="0.3">
      <c r="E577" s="3" t="s">
        <v>140</v>
      </c>
      <c r="F577" s="4"/>
      <c r="G577" s="5">
        <v>6871</v>
      </c>
      <c r="H577" s="7">
        <v>673</v>
      </c>
      <c r="I577" s="1">
        <v>3040</v>
      </c>
      <c r="J577" s="1">
        <v>2078</v>
      </c>
      <c r="K577" s="1">
        <v>704</v>
      </c>
      <c r="L577" s="6">
        <v>376</v>
      </c>
    </row>
    <row r="578" spans="5:12" x14ac:dyDescent="0.3">
      <c r="E578" s="9"/>
      <c r="F578" s="8"/>
      <c r="G578" s="10">
        <v>100</v>
      </c>
      <c r="H578" s="11">
        <v>9.7947896958230007</v>
      </c>
      <c r="I578" s="2">
        <v>44.243923737446998</v>
      </c>
      <c r="J578" s="2">
        <v>30.243050502109998</v>
      </c>
      <c r="K578" s="2">
        <v>10.245961286567001</v>
      </c>
      <c r="L578" s="13">
        <v>5.4722747780530003</v>
      </c>
    </row>
    <row r="579" spans="5:12" ht="25" x14ac:dyDescent="0.3">
      <c r="E579" s="3" t="s">
        <v>141</v>
      </c>
      <c r="F579" s="4"/>
      <c r="G579" s="5">
        <v>45</v>
      </c>
      <c r="H579" s="7">
        <v>3</v>
      </c>
      <c r="I579" s="1">
        <v>14</v>
      </c>
      <c r="J579" s="1">
        <v>22</v>
      </c>
      <c r="K579" s="1">
        <v>3</v>
      </c>
      <c r="L579" s="6">
        <v>3</v>
      </c>
    </row>
    <row r="580" spans="5:12" x14ac:dyDescent="0.3">
      <c r="E580" s="9"/>
      <c r="F580" s="8"/>
      <c r="G580" s="10">
        <v>100</v>
      </c>
      <c r="H580" s="11">
        <v>6.666666666667</v>
      </c>
      <c r="I580" s="2">
        <v>31.111111111111001</v>
      </c>
      <c r="J580" s="2">
        <v>48.888888888888999</v>
      </c>
      <c r="K580" s="2">
        <v>6.666666666667</v>
      </c>
      <c r="L580" s="13">
        <v>6.666666666667</v>
      </c>
    </row>
    <row r="581" spans="5:12" ht="25" x14ac:dyDescent="0.3">
      <c r="E581" s="3" t="s">
        <v>142</v>
      </c>
      <c r="F581" s="4"/>
      <c r="G581" s="5">
        <v>33</v>
      </c>
      <c r="H581" s="7">
        <v>5</v>
      </c>
      <c r="I581" s="1">
        <v>15</v>
      </c>
      <c r="J581" s="1">
        <v>10</v>
      </c>
      <c r="K581" s="1">
        <v>2</v>
      </c>
      <c r="L581" s="6">
        <v>1</v>
      </c>
    </row>
    <row r="582" spans="5:12" x14ac:dyDescent="0.3">
      <c r="E582" s="9"/>
      <c r="F582" s="8"/>
      <c r="G582" s="10">
        <v>100</v>
      </c>
      <c r="H582" s="11">
        <v>15.151515151515</v>
      </c>
      <c r="I582" s="2">
        <v>45.454545454544999</v>
      </c>
      <c r="J582" s="2">
        <v>30.303030303029999</v>
      </c>
      <c r="K582" s="2">
        <v>6.0606060606060002</v>
      </c>
      <c r="L582" s="13">
        <v>3.0303030303030001</v>
      </c>
    </row>
    <row r="583" spans="5:12" ht="25" x14ac:dyDescent="0.3">
      <c r="E583" s="3" t="s">
        <v>143</v>
      </c>
      <c r="F583" s="4"/>
      <c r="G583" s="5">
        <v>62</v>
      </c>
      <c r="H583" s="7">
        <v>5</v>
      </c>
      <c r="I583" s="1">
        <v>21</v>
      </c>
      <c r="J583" s="1">
        <v>25</v>
      </c>
      <c r="K583" s="1">
        <v>11</v>
      </c>
      <c r="L583" s="6">
        <v>0</v>
      </c>
    </row>
    <row r="584" spans="5:12" x14ac:dyDescent="0.3">
      <c r="E584" s="9"/>
      <c r="F584" s="8"/>
      <c r="G584" s="10">
        <v>100</v>
      </c>
      <c r="H584" s="11">
        <v>8.0645161290320004</v>
      </c>
      <c r="I584" s="2">
        <v>33.870967741934997</v>
      </c>
      <c r="J584" s="2">
        <v>40.322580645160997</v>
      </c>
      <c r="K584" s="2">
        <v>17.741935483871</v>
      </c>
      <c r="L584" s="15">
        <v>0</v>
      </c>
    </row>
    <row r="585" spans="5:12" ht="25" x14ac:dyDescent="0.3">
      <c r="E585" s="3" t="s">
        <v>144</v>
      </c>
      <c r="F585" s="4"/>
      <c r="G585" s="5">
        <v>56</v>
      </c>
      <c r="H585" s="7">
        <v>2</v>
      </c>
      <c r="I585" s="1">
        <v>21</v>
      </c>
      <c r="J585" s="1">
        <v>23</v>
      </c>
      <c r="K585" s="1">
        <v>7</v>
      </c>
      <c r="L585" s="6">
        <v>3</v>
      </c>
    </row>
    <row r="586" spans="5:12" x14ac:dyDescent="0.3">
      <c r="E586" s="9"/>
      <c r="F586" s="8"/>
      <c r="G586" s="10">
        <v>100</v>
      </c>
      <c r="H586" s="11">
        <v>3.5714285714290002</v>
      </c>
      <c r="I586" s="2">
        <v>37.5</v>
      </c>
      <c r="J586" s="2">
        <v>41.071428571429003</v>
      </c>
      <c r="K586" s="2">
        <v>12.5</v>
      </c>
      <c r="L586" s="13">
        <v>5.3571428571429998</v>
      </c>
    </row>
    <row r="587" spans="5:12" ht="25" x14ac:dyDescent="0.3">
      <c r="E587" s="3" t="s">
        <v>145</v>
      </c>
      <c r="F587" s="4"/>
      <c r="G587" s="5">
        <v>58</v>
      </c>
      <c r="H587" s="7">
        <v>3</v>
      </c>
      <c r="I587" s="1">
        <v>18</v>
      </c>
      <c r="J587" s="1">
        <v>21</v>
      </c>
      <c r="K587" s="1">
        <v>15</v>
      </c>
      <c r="L587" s="6">
        <v>1</v>
      </c>
    </row>
    <row r="588" spans="5:12" x14ac:dyDescent="0.3">
      <c r="E588" s="9"/>
      <c r="F588" s="8"/>
      <c r="G588" s="10">
        <v>100</v>
      </c>
      <c r="H588" s="11">
        <v>5.1724137931029999</v>
      </c>
      <c r="I588" s="2">
        <v>31.034482758620999</v>
      </c>
      <c r="J588" s="2">
        <v>36.206896551724</v>
      </c>
      <c r="K588" s="2">
        <v>25.862068965517</v>
      </c>
      <c r="L588" s="13">
        <v>1.7241379310339999</v>
      </c>
    </row>
    <row r="589" spans="5:12" ht="25" x14ac:dyDescent="0.3">
      <c r="E589" s="3" t="s">
        <v>146</v>
      </c>
      <c r="F589" s="4"/>
      <c r="G589" s="5">
        <v>2655</v>
      </c>
      <c r="H589" s="7">
        <v>180</v>
      </c>
      <c r="I589" s="1">
        <v>1035</v>
      </c>
      <c r="J589" s="1">
        <v>894</v>
      </c>
      <c r="K589" s="1">
        <v>400</v>
      </c>
      <c r="L589" s="6">
        <v>146</v>
      </c>
    </row>
    <row r="590" spans="5:12" x14ac:dyDescent="0.3">
      <c r="E590" s="9"/>
      <c r="F590" s="8"/>
      <c r="G590" s="10">
        <v>100</v>
      </c>
      <c r="H590" s="11">
        <v>6.7796610169490004</v>
      </c>
      <c r="I590" s="2">
        <v>38.983050847458003</v>
      </c>
      <c r="J590" s="2">
        <v>33.672316384181002</v>
      </c>
      <c r="K590" s="2">
        <v>15.065913370998</v>
      </c>
      <c r="L590" s="13">
        <v>5.4990583804139996</v>
      </c>
    </row>
    <row r="591" spans="5:12" ht="25" x14ac:dyDescent="0.3">
      <c r="E591" s="3" t="s">
        <v>147</v>
      </c>
      <c r="F591" s="4"/>
      <c r="G591" s="5">
        <v>9</v>
      </c>
      <c r="H591" s="7">
        <v>0</v>
      </c>
      <c r="I591" s="1">
        <v>0</v>
      </c>
      <c r="J591" s="1">
        <v>5</v>
      </c>
      <c r="K591" s="1">
        <v>2</v>
      </c>
      <c r="L591" s="6">
        <v>2</v>
      </c>
    </row>
    <row r="592" spans="5:12" x14ac:dyDescent="0.3">
      <c r="E592" s="9"/>
      <c r="F592" s="8"/>
      <c r="G592" s="10">
        <v>100</v>
      </c>
      <c r="H592" s="21">
        <v>0</v>
      </c>
      <c r="I592" s="12">
        <v>0</v>
      </c>
      <c r="J592" s="2">
        <v>55.555555555555998</v>
      </c>
      <c r="K592" s="2">
        <v>22.222222222222001</v>
      </c>
      <c r="L592" s="13">
        <v>22.222222222222001</v>
      </c>
    </row>
    <row r="593" spans="5:12" ht="25" x14ac:dyDescent="0.3">
      <c r="E593" s="3" t="s">
        <v>148</v>
      </c>
      <c r="F593" s="4"/>
      <c r="G593" s="5">
        <v>5</v>
      </c>
      <c r="H593" s="7">
        <v>0</v>
      </c>
      <c r="I593" s="1">
        <v>2</v>
      </c>
      <c r="J593" s="1">
        <v>2</v>
      </c>
      <c r="K593" s="1">
        <v>0</v>
      </c>
      <c r="L593" s="6">
        <v>1</v>
      </c>
    </row>
    <row r="594" spans="5:12" x14ac:dyDescent="0.3">
      <c r="E594" s="9"/>
      <c r="F594" s="8"/>
      <c r="G594" s="10">
        <v>100</v>
      </c>
      <c r="H594" s="21">
        <v>0</v>
      </c>
      <c r="I594" s="2">
        <v>40</v>
      </c>
      <c r="J594" s="2">
        <v>40</v>
      </c>
      <c r="K594" s="12">
        <v>0</v>
      </c>
      <c r="L594" s="13">
        <v>20</v>
      </c>
    </row>
    <row r="595" spans="5:12" ht="25" x14ac:dyDescent="0.3">
      <c r="E595" s="3" t="s">
        <v>149</v>
      </c>
      <c r="F595" s="4"/>
      <c r="G595" s="5">
        <v>9</v>
      </c>
      <c r="H595" s="7">
        <v>0</v>
      </c>
      <c r="I595" s="1">
        <v>3</v>
      </c>
      <c r="J595" s="1">
        <v>2</v>
      </c>
      <c r="K595" s="1">
        <v>4</v>
      </c>
      <c r="L595" s="6">
        <v>0</v>
      </c>
    </row>
    <row r="596" spans="5:12" x14ac:dyDescent="0.3">
      <c r="E596" s="9"/>
      <c r="F596" s="8"/>
      <c r="G596" s="10">
        <v>100</v>
      </c>
      <c r="H596" s="21">
        <v>0</v>
      </c>
      <c r="I596" s="2">
        <v>33.333333333333002</v>
      </c>
      <c r="J596" s="2">
        <v>22.222222222222001</v>
      </c>
      <c r="K596" s="2">
        <v>44.444444444444002</v>
      </c>
      <c r="L596" s="15">
        <v>0</v>
      </c>
    </row>
    <row r="597" spans="5:12" ht="25" x14ac:dyDescent="0.3">
      <c r="E597" s="3" t="s">
        <v>150</v>
      </c>
      <c r="F597" s="4"/>
      <c r="G597" s="5">
        <v>4</v>
      </c>
      <c r="H597" s="7">
        <v>0</v>
      </c>
      <c r="I597" s="1">
        <v>0</v>
      </c>
      <c r="J597" s="1">
        <v>3</v>
      </c>
      <c r="K597" s="1">
        <v>0</v>
      </c>
      <c r="L597" s="6">
        <v>1</v>
      </c>
    </row>
    <row r="598" spans="5:12" x14ac:dyDescent="0.3">
      <c r="E598" s="9"/>
      <c r="F598" s="8"/>
      <c r="G598" s="10">
        <v>100</v>
      </c>
      <c r="H598" s="21">
        <v>0</v>
      </c>
      <c r="I598" s="12">
        <v>0</v>
      </c>
      <c r="J598" s="2">
        <v>75</v>
      </c>
      <c r="K598" s="12">
        <v>0</v>
      </c>
      <c r="L598" s="13">
        <v>25</v>
      </c>
    </row>
    <row r="599" spans="5:12" ht="25" x14ac:dyDescent="0.3">
      <c r="E599" s="3" t="s">
        <v>151</v>
      </c>
      <c r="F599" s="4"/>
      <c r="G599" s="5">
        <v>10</v>
      </c>
      <c r="H599" s="7">
        <v>1</v>
      </c>
      <c r="I599" s="1">
        <v>0</v>
      </c>
      <c r="J599" s="1">
        <v>7</v>
      </c>
      <c r="K599" s="1">
        <v>2</v>
      </c>
      <c r="L599" s="6">
        <v>0</v>
      </c>
    </row>
    <row r="600" spans="5:12" x14ac:dyDescent="0.3">
      <c r="E600" s="9"/>
      <c r="F600" s="8"/>
      <c r="G600" s="10">
        <v>100</v>
      </c>
      <c r="H600" s="11">
        <v>10</v>
      </c>
      <c r="I600" s="12">
        <v>0</v>
      </c>
      <c r="J600" s="2">
        <v>70</v>
      </c>
      <c r="K600" s="2">
        <v>20</v>
      </c>
      <c r="L600" s="15">
        <v>0</v>
      </c>
    </row>
    <row r="601" spans="5:12" ht="25" x14ac:dyDescent="0.3">
      <c r="E601" s="3" t="s">
        <v>152</v>
      </c>
      <c r="F601" s="4"/>
      <c r="G601" s="5">
        <v>866</v>
      </c>
      <c r="H601" s="7">
        <v>36</v>
      </c>
      <c r="I601" s="1">
        <v>279</v>
      </c>
      <c r="J601" s="1">
        <v>369</v>
      </c>
      <c r="K601" s="1">
        <v>145</v>
      </c>
      <c r="L601" s="6">
        <v>37</v>
      </c>
    </row>
    <row r="602" spans="5:12" x14ac:dyDescent="0.3">
      <c r="E602" s="9"/>
      <c r="F602" s="8"/>
      <c r="G602" s="10">
        <v>100</v>
      </c>
      <c r="H602" s="11">
        <v>4.1570438799079996</v>
      </c>
      <c r="I602" s="2">
        <v>32.217090069283998</v>
      </c>
      <c r="J602" s="2">
        <v>42.609699769053002</v>
      </c>
      <c r="K602" s="2">
        <v>16.743648960739002</v>
      </c>
      <c r="L602" s="13">
        <v>4.2725173210160001</v>
      </c>
    </row>
    <row r="603" spans="5:12" ht="25" x14ac:dyDescent="0.3">
      <c r="E603" s="3" t="s">
        <v>153</v>
      </c>
      <c r="F603" s="4"/>
      <c r="G603" s="5">
        <v>1</v>
      </c>
      <c r="H603" s="7">
        <v>0</v>
      </c>
      <c r="I603" s="1">
        <v>0</v>
      </c>
      <c r="J603" s="1">
        <v>1</v>
      </c>
      <c r="K603" s="1">
        <v>0</v>
      </c>
      <c r="L603" s="6">
        <v>0</v>
      </c>
    </row>
    <row r="604" spans="5:12" x14ac:dyDescent="0.3">
      <c r="E604" s="9"/>
      <c r="F604" s="8"/>
      <c r="G604" s="10">
        <v>100</v>
      </c>
      <c r="H604" s="21">
        <v>0</v>
      </c>
      <c r="I604" s="12">
        <v>0</v>
      </c>
      <c r="J604" s="2">
        <v>100</v>
      </c>
      <c r="K604" s="12">
        <v>0</v>
      </c>
      <c r="L604" s="15">
        <v>0</v>
      </c>
    </row>
    <row r="605" spans="5:12" ht="25" x14ac:dyDescent="0.3">
      <c r="E605" s="3" t="s">
        <v>154</v>
      </c>
      <c r="F605" s="4"/>
      <c r="G605" s="5">
        <v>1</v>
      </c>
      <c r="H605" s="7">
        <v>0</v>
      </c>
      <c r="I605" s="1">
        <v>1</v>
      </c>
      <c r="J605" s="1">
        <v>0</v>
      </c>
      <c r="K605" s="1">
        <v>0</v>
      </c>
      <c r="L605" s="6">
        <v>0</v>
      </c>
    </row>
    <row r="606" spans="5:12" x14ac:dyDescent="0.3">
      <c r="E606" s="9"/>
      <c r="F606" s="8"/>
      <c r="G606" s="10">
        <v>100</v>
      </c>
      <c r="H606" s="21">
        <v>0</v>
      </c>
      <c r="I606" s="2">
        <v>100</v>
      </c>
      <c r="J606" s="12">
        <v>0</v>
      </c>
      <c r="K606" s="12">
        <v>0</v>
      </c>
      <c r="L606" s="15">
        <v>0</v>
      </c>
    </row>
    <row r="607" spans="5:12" ht="25" x14ac:dyDescent="0.3">
      <c r="E607" s="3" t="s">
        <v>155</v>
      </c>
      <c r="F607" s="4"/>
      <c r="G607" s="5">
        <v>2</v>
      </c>
      <c r="H607" s="7">
        <v>0</v>
      </c>
      <c r="I607" s="1">
        <v>0</v>
      </c>
      <c r="J607" s="1">
        <v>1</v>
      </c>
      <c r="K607" s="1">
        <v>0</v>
      </c>
      <c r="L607" s="6">
        <v>1</v>
      </c>
    </row>
    <row r="608" spans="5:12" x14ac:dyDescent="0.3">
      <c r="E608" s="9"/>
      <c r="F608" s="8"/>
      <c r="G608" s="10">
        <v>100</v>
      </c>
      <c r="H608" s="21">
        <v>0</v>
      </c>
      <c r="I608" s="12">
        <v>0</v>
      </c>
      <c r="J608" s="2">
        <v>50</v>
      </c>
      <c r="K608" s="12">
        <v>0</v>
      </c>
      <c r="L608" s="13">
        <v>50</v>
      </c>
    </row>
    <row r="609" spans="5:12" ht="25" x14ac:dyDescent="0.3">
      <c r="E609" s="3" t="s">
        <v>156</v>
      </c>
      <c r="F609" s="4"/>
      <c r="G609" s="5">
        <v>1</v>
      </c>
      <c r="H609" s="7">
        <v>0</v>
      </c>
      <c r="I609" s="1">
        <v>1</v>
      </c>
      <c r="J609" s="1">
        <v>0</v>
      </c>
      <c r="K609" s="1">
        <v>0</v>
      </c>
      <c r="L609" s="6">
        <v>0</v>
      </c>
    </row>
    <row r="610" spans="5:12" x14ac:dyDescent="0.3">
      <c r="E610" s="9"/>
      <c r="F610" s="8"/>
      <c r="G610" s="10">
        <v>100</v>
      </c>
      <c r="H610" s="21">
        <v>0</v>
      </c>
      <c r="I610" s="2">
        <v>100</v>
      </c>
      <c r="J610" s="12">
        <v>0</v>
      </c>
      <c r="K610" s="12">
        <v>0</v>
      </c>
      <c r="L610" s="15">
        <v>0</v>
      </c>
    </row>
    <row r="611" spans="5:12" ht="25" x14ac:dyDescent="0.3">
      <c r="E611" s="3" t="s">
        <v>157</v>
      </c>
      <c r="F611" s="4"/>
      <c r="G611" s="5">
        <v>3</v>
      </c>
      <c r="H611" s="7">
        <v>0</v>
      </c>
      <c r="I611" s="1">
        <v>1</v>
      </c>
      <c r="J611" s="1">
        <v>2</v>
      </c>
      <c r="K611" s="1">
        <v>0</v>
      </c>
      <c r="L611" s="6">
        <v>0</v>
      </c>
    </row>
    <row r="612" spans="5:12" x14ac:dyDescent="0.3">
      <c r="E612" s="9"/>
      <c r="F612" s="8"/>
      <c r="G612" s="10">
        <v>100</v>
      </c>
      <c r="H612" s="21">
        <v>0</v>
      </c>
      <c r="I612" s="2">
        <v>33.333333333333002</v>
      </c>
      <c r="J612" s="2">
        <v>66.666666666666998</v>
      </c>
      <c r="K612" s="12">
        <v>0</v>
      </c>
      <c r="L612" s="15">
        <v>0</v>
      </c>
    </row>
    <row r="613" spans="5:12" x14ac:dyDescent="0.3">
      <c r="E613" s="3" t="s">
        <v>158</v>
      </c>
      <c r="F613" s="4"/>
      <c r="G613" s="5">
        <v>127</v>
      </c>
      <c r="H613" s="7">
        <v>4</v>
      </c>
      <c r="I613" s="1">
        <v>36</v>
      </c>
      <c r="J613" s="1">
        <v>53</v>
      </c>
      <c r="K613" s="1">
        <v>29</v>
      </c>
      <c r="L613" s="6">
        <v>5</v>
      </c>
    </row>
    <row r="614" spans="5:12" x14ac:dyDescent="0.3">
      <c r="E614" s="9"/>
      <c r="F614" s="8"/>
      <c r="G614" s="10">
        <v>100</v>
      </c>
      <c r="H614" s="11">
        <v>3.1496062992130001</v>
      </c>
      <c r="I614" s="2">
        <v>28.346456692913002</v>
      </c>
      <c r="J614" s="2">
        <v>41.732283464566997</v>
      </c>
      <c r="K614" s="2">
        <v>22.834645669291</v>
      </c>
      <c r="L614" s="13">
        <v>3.9370078740159999</v>
      </c>
    </row>
    <row r="615" spans="5:12" ht="25" x14ac:dyDescent="0.3">
      <c r="E615" s="3" t="s">
        <v>159</v>
      </c>
      <c r="F615" s="4"/>
      <c r="G615" s="5">
        <v>6</v>
      </c>
      <c r="H615" s="7">
        <v>2</v>
      </c>
      <c r="I615" s="1">
        <v>3</v>
      </c>
      <c r="J615" s="1">
        <v>0</v>
      </c>
      <c r="K615" s="1">
        <v>0</v>
      </c>
      <c r="L615" s="6">
        <v>1</v>
      </c>
    </row>
    <row r="616" spans="5:12" x14ac:dyDescent="0.3">
      <c r="E616" s="9"/>
      <c r="F616" s="8"/>
      <c r="G616" s="10">
        <v>100</v>
      </c>
      <c r="H616" s="11">
        <v>33.333333333333002</v>
      </c>
      <c r="I616" s="2">
        <v>50</v>
      </c>
      <c r="J616" s="12">
        <v>0</v>
      </c>
      <c r="K616" s="12">
        <v>0</v>
      </c>
      <c r="L616" s="13">
        <v>16.666666666666998</v>
      </c>
    </row>
    <row r="617" spans="5:12" ht="25" x14ac:dyDescent="0.3">
      <c r="E617" s="3" t="s">
        <v>160</v>
      </c>
      <c r="F617" s="4"/>
      <c r="G617" s="5">
        <v>4</v>
      </c>
      <c r="H617" s="7">
        <v>1</v>
      </c>
      <c r="I617" s="1">
        <v>1</v>
      </c>
      <c r="J617" s="1">
        <v>1</v>
      </c>
      <c r="K617" s="1">
        <v>1</v>
      </c>
      <c r="L617" s="6">
        <v>0</v>
      </c>
    </row>
    <row r="618" spans="5:12" x14ac:dyDescent="0.3">
      <c r="E618" s="9"/>
      <c r="F618" s="8"/>
      <c r="G618" s="10">
        <v>100</v>
      </c>
      <c r="H618" s="11">
        <v>25</v>
      </c>
      <c r="I618" s="2">
        <v>25</v>
      </c>
      <c r="J618" s="2">
        <v>25</v>
      </c>
      <c r="K618" s="2">
        <v>25</v>
      </c>
      <c r="L618" s="15">
        <v>0</v>
      </c>
    </row>
    <row r="619" spans="5:12" ht="25" x14ac:dyDescent="0.3">
      <c r="E619" s="3" t="s">
        <v>161</v>
      </c>
      <c r="F619" s="4"/>
      <c r="G619" s="5">
        <v>1</v>
      </c>
      <c r="H619" s="7">
        <v>0</v>
      </c>
      <c r="I619" s="1">
        <v>1</v>
      </c>
      <c r="J619" s="1">
        <v>0</v>
      </c>
      <c r="K619" s="1">
        <v>0</v>
      </c>
      <c r="L619" s="6">
        <v>0</v>
      </c>
    </row>
    <row r="620" spans="5:12" x14ac:dyDescent="0.3">
      <c r="E620" s="9"/>
      <c r="F620" s="8"/>
      <c r="G620" s="10">
        <v>100</v>
      </c>
      <c r="H620" s="21">
        <v>0</v>
      </c>
      <c r="I620" s="2">
        <v>100</v>
      </c>
      <c r="J620" s="12">
        <v>0</v>
      </c>
      <c r="K620" s="12">
        <v>0</v>
      </c>
      <c r="L620" s="15">
        <v>0</v>
      </c>
    </row>
    <row r="621" spans="5:12" ht="25" x14ac:dyDescent="0.3">
      <c r="E621" s="3" t="s">
        <v>162</v>
      </c>
      <c r="F621" s="4"/>
      <c r="G621" s="5">
        <v>0</v>
      </c>
      <c r="H621" s="7">
        <v>0</v>
      </c>
      <c r="I621" s="1">
        <v>0</v>
      </c>
      <c r="J621" s="1">
        <v>0</v>
      </c>
      <c r="K621" s="1">
        <v>0</v>
      </c>
      <c r="L621" s="6">
        <v>0</v>
      </c>
    </row>
    <row r="622" spans="5:12" x14ac:dyDescent="0.3">
      <c r="E622" s="9"/>
      <c r="F622" s="8"/>
      <c r="G622" s="31">
        <v>0</v>
      </c>
      <c r="H622" s="21">
        <v>0</v>
      </c>
      <c r="I622" s="12">
        <v>0</v>
      </c>
      <c r="J622" s="12">
        <v>0</v>
      </c>
      <c r="K622" s="12">
        <v>0</v>
      </c>
      <c r="L622" s="15">
        <v>0</v>
      </c>
    </row>
    <row r="623" spans="5:12" ht="25" x14ac:dyDescent="0.3">
      <c r="E623" s="3" t="s">
        <v>163</v>
      </c>
      <c r="F623" s="4"/>
      <c r="G623" s="5">
        <v>0</v>
      </c>
      <c r="H623" s="7">
        <v>0</v>
      </c>
      <c r="I623" s="1">
        <v>0</v>
      </c>
      <c r="J623" s="1">
        <v>0</v>
      </c>
      <c r="K623" s="1">
        <v>0</v>
      </c>
      <c r="L623" s="6">
        <v>0</v>
      </c>
    </row>
    <row r="624" spans="5:12" x14ac:dyDescent="0.3">
      <c r="E624" s="9"/>
      <c r="F624" s="8"/>
      <c r="G624" s="31">
        <v>0</v>
      </c>
      <c r="H624" s="21">
        <v>0</v>
      </c>
      <c r="I624" s="12">
        <v>0</v>
      </c>
      <c r="J624" s="12">
        <v>0</v>
      </c>
      <c r="K624" s="12">
        <v>0</v>
      </c>
      <c r="L624" s="15">
        <v>0</v>
      </c>
    </row>
    <row r="625" spans="5:12" ht="25" x14ac:dyDescent="0.3">
      <c r="E625" s="3" t="s">
        <v>164</v>
      </c>
      <c r="F625" s="4"/>
      <c r="G625" s="5">
        <v>1</v>
      </c>
      <c r="H625" s="7">
        <v>0</v>
      </c>
      <c r="I625" s="1">
        <v>0</v>
      </c>
      <c r="J625" s="1">
        <v>1</v>
      </c>
      <c r="K625" s="1">
        <v>0</v>
      </c>
      <c r="L625" s="6">
        <v>0</v>
      </c>
    </row>
    <row r="626" spans="5:12" x14ac:dyDescent="0.3">
      <c r="E626" s="9"/>
      <c r="F626" s="8"/>
      <c r="G626" s="10">
        <v>100</v>
      </c>
      <c r="H626" s="21">
        <v>0</v>
      </c>
      <c r="I626" s="12">
        <v>0</v>
      </c>
      <c r="J626" s="2">
        <v>100</v>
      </c>
      <c r="K626" s="12">
        <v>0</v>
      </c>
      <c r="L626" s="15">
        <v>0</v>
      </c>
    </row>
    <row r="627" spans="5:12" ht="25" x14ac:dyDescent="0.3">
      <c r="E627" s="3" t="s">
        <v>165</v>
      </c>
      <c r="F627" s="4"/>
      <c r="G627" s="5">
        <v>18</v>
      </c>
      <c r="H627" s="7">
        <v>3</v>
      </c>
      <c r="I627" s="1">
        <v>8</v>
      </c>
      <c r="J627" s="1">
        <v>2</v>
      </c>
      <c r="K627" s="1">
        <v>2</v>
      </c>
      <c r="L627" s="6">
        <v>3</v>
      </c>
    </row>
    <row r="628" spans="5:12" x14ac:dyDescent="0.3">
      <c r="E628" s="9"/>
      <c r="F628" s="8"/>
      <c r="G628" s="10">
        <v>100</v>
      </c>
      <c r="H628" s="11">
        <v>16.666666666666998</v>
      </c>
      <c r="I628" s="2">
        <v>44.444444444444002</v>
      </c>
      <c r="J628" s="2">
        <v>11.111111111111001</v>
      </c>
      <c r="K628" s="2">
        <v>11.111111111111001</v>
      </c>
      <c r="L628" s="13">
        <v>16.666666666666998</v>
      </c>
    </row>
    <row r="629" spans="5:12" ht="25" x14ac:dyDescent="0.3">
      <c r="E629" s="3" t="s">
        <v>166</v>
      </c>
      <c r="F629" s="4"/>
      <c r="G629" s="5">
        <v>5</v>
      </c>
      <c r="H629" s="7">
        <v>0</v>
      </c>
      <c r="I629" s="1">
        <v>3</v>
      </c>
      <c r="J629" s="1">
        <v>2</v>
      </c>
      <c r="K629" s="1">
        <v>0</v>
      </c>
      <c r="L629" s="6">
        <v>0</v>
      </c>
    </row>
    <row r="630" spans="5:12" x14ac:dyDescent="0.3">
      <c r="E630" s="9"/>
      <c r="F630" s="8"/>
      <c r="G630" s="10">
        <v>100</v>
      </c>
      <c r="H630" s="21">
        <v>0</v>
      </c>
      <c r="I630" s="2">
        <v>60</v>
      </c>
      <c r="J630" s="2">
        <v>40</v>
      </c>
      <c r="K630" s="12">
        <v>0</v>
      </c>
      <c r="L630" s="15">
        <v>0</v>
      </c>
    </row>
    <row r="631" spans="5:12" ht="25" x14ac:dyDescent="0.3">
      <c r="E631" s="3" t="s">
        <v>167</v>
      </c>
      <c r="F631" s="4"/>
      <c r="G631" s="5">
        <v>13</v>
      </c>
      <c r="H631" s="7">
        <v>2</v>
      </c>
      <c r="I631" s="1">
        <v>8</v>
      </c>
      <c r="J631" s="1">
        <v>1</v>
      </c>
      <c r="K631" s="1">
        <v>1</v>
      </c>
      <c r="L631" s="6">
        <v>1</v>
      </c>
    </row>
    <row r="632" spans="5:12" x14ac:dyDescent="0.3">
      <c r="E632" s="9"/>
      <c r="F632" s="8"/>
      <c r="G632" s="10">
        <v>100</v>
      </c>
      <c r="H632" s="11">
        <v>15.384615384615</v>
      </c>
      <c r="I632" s="2">
        <v>61.538461538462002</v>
      </c>
      <c r="J632" s="2">
        <v>7.6923076923079998</v>
      </c>
      <c r="K632" s="2">
        <v>7.6923076923079998</v>
      </c>
      <c r="L632" s="13">
        <v>7.6923076923079998</v>
      </c>
    </row>
    <row r="633" spans="5:12" ht="25" x14ac:dyDescent="0.3">
      <c r="E633" s="3" t="s">
        <v>168</v>
      </c>
      <c r="F633" s="4"/>
      <c r="G633" s="5">
        <v>5</v>
      </c>
      <c r="H633" s="7">
        <v>1</v>
      </c>
      <c r="I633" s="1">
        <v>2</v>
      </c>
      <c r="J633" s="1">
        <v>1</v>
      </c>
      <c r="K633" s="1">
        <v>0</v>
      </c>
      <c r="L633" s="6">
        <v>1</v>
      </c>
    </row>
    <row r="634" spans="5:12" x14ac:dyDescent="0.3">
      <c r="E634" s="9"/>
      <c r="F634" s="8"/>
      <c r="G634" s="10">
        <v>100</v>
      </c>
      <c r="H634" s="11">
        <v>20</v>
      </c>
      <c r="I634" s="2">
        <v>40</v>
      </c>
      <c r="J634" s="2">
        <v>20</v>
      </c>
      <c r="K634" s="12">
        <v>0</v>
      </c>
      <c r="L634" s="13">
        <v>20</v>
      </c>
    </row>
    <row r="635" spans="5:12" ht="25" x14ac:dyDescent="0.3">
      <c r="E635" s="3" t="s">
        <v>169</v>
      </c>
      <c r="F635" s="4"/>
      <c r="G635" s="5">
        <v>7</v>
      </c>
      <c r="H635" s="7">
        <v>3</v>
      </c>
      <c r="I635" s="1">
        <v>3</v>
      </c>
      <c r="J635" s="1">
        <v>0</v>
      </c>
      <c r="K635" s="1">
        <v>0</v>
      </c>
      <c r="L635" s="6">
        <v>1</v>
      </c>
    </row>
    <row r="636" spans="5:12" x14ac:dyDescent="0.3">
      <c r="E636" s="9"/>
      <c r="F636" s="8"/>
      <c r="G636" s="10">
        <v>100</v>
      </c>
      <c r="H636" s="11">
        <v>42.857142857143003</v>
      </c>
      <c r="I636" s="2">
        <v>42.857142857143003</v>
      </c>
      <c r="J636" s="12">
        <v>0</v>
      </c>
      <c r="K636" s="12">
        <v>0</v>
      </c>
      <c r="L636" s="13">
        <v>14.285714285714</v>
      </c>
    </row>
    <row r="637" spans="5:12" ht="25" x14ac:dyDescent="0.3">
      <c r="E637" s="3" t="s">
        <v>170</v>
      </c>
      <c r="F637" s="4"/>
      <c r="G637" s="5">
        <v>6</v>
      </c>
      <c r="H637" s="7">
        <v>1</v>
      </c>
      <c r="I637" s="1">
        <v>2</v>
      </c>
      <c r="J637" s="1">
        <v>1</v>
      </c>
      <c r="K637" s="1">
        <v>0</v>
      </c>
      <c r="L637" s="6">
        <v>2</v>
      </c>
    </row>
    <row r="638" spans="5:12" x14ac:dyDescent="0.3">
      <c r="E638" s="9"/>
      <c r="F638" s="8"/>
      <c r="G638" s="10">
        <v>100</v>
      </c>
      <c r="H638" s="11">
        <v>16.666666666666998</v>
      </c>
      <c r="I638" s="2">
        <v>33.333333333333002</v>
      </c>
      <c r="J638" s="2">
        <v>16.666666666666998</v>
      </c>
      <c r="K638" s="12">
        <v>0</v>
      </c>
      <c r="L638" s="13">
        <v>33.333333333333002</v>
      </c>
    </row>
    <row r="639" spans="5:12" ht="25" x14ac:dyDescent="0.3">
      <c r="E639" s="3" t="s">
        <v>171</v>
      </c>
      <c r="F639" s="4"/>
      <c r="G639" s="5">
        <v>5</v>
      </c>
      <c r="H639" s="7">
        <v>2</v>
      </c>
      <c r="I639" s="1">
        <v>3</v>
      </c>
      <c r="J639" s="1">
        <v>0</v>
      </c>
      <c r="K639" s="1">
        <v>0</v>
      </c>
      <c r="L639" s="6">
        <v>0</v>
      </c>
    </row>
    <row r="640" spans="5:12" x14ac:dyDescent="0.3">
      <c r="E640" s="9"/>
      <c r="F640" s="8"/>
      <c r="G640" s="10">
        <v>100</v>
      </c>
      <c r="H640" s="11">
        <v>40</v>
      </c>
      <c r="I640" s="2">
        <v>60</v>
      </c>
      <c r="J640" s="12">
        <v>0</v>
      </c>
      <c r="K640" s="12">
        <v>0</v>
      </c>
      <c r="L640" s="15">
        <v>0</v>
      </c>
    </row>
    <row r="641" spans="5:12" ht="25" x14ac:dyDescent="0.3">
      <c r="E641" s="3" t="s">
        <v>172</v>
      </c>
      <c r="F641" s="4"/>
      <c r="G641" s="5">
        <v>5</v>
      </c>
      <c r="H641" s="7">
        <v>2</v>
      </c>
      <c r="I641" s="1">
        <v>2</v>
      </c>
      <c r="J641" s="1">
        <v>1</v>
      </c>
      <c r="K641" s="1">
        <v>0</v>
      </c>
      <c r="L641" s="6">
        <v>0</v>
      </c>
    </row>
    <row r="642" spans="5:12" x14ac:dyDescent="0.3">
      <c r="E642" s="9"/>
      <c r="F642" s="8"/>
      <c r="G642" s="10">
        <v>100</v>
      </c>
      <c r="H642" s="11">
        <v>40</v>
      </c>
      <c r="I642" s="2">
        <v>40</v>
      </c>
      <c r="J642" s="2">
        <v>20</v>
      </c>
      <c r="K642" s="12">
        <v>0</v>
      </c>
      <c r="L642" s="15">
        <v>0</v>
      </c>
    </row>
    <row r="643" spans="5:12" ht="25" x14ac:dyDescent="0.3">
      <c r="E643" s="3" t="s">
        <v>173</v>
      </c>
      <c r="F643" s="4"/>
      <c r="G643" s="5">
        <v>11</v>
      </c>
      <c r="H643" s="7">
        <v>3</v>
      </c>
      <c r="I643" s="1">
        <v>1</v>
      </c>
      <c r="J643" s="1">
        <v>4</v>
      </c>
      <c r="K643" s="1">
        <v>1</v>
      </c>
      <c r="L643" s="6">
        <v>2</v>
      </c>
    </row>
    <row r="644" spans="5:12" x14ac:dyDescent="0.3">
      <c r="E644" s="9"/>
      <c r="F644" s="8"/>
      <c r="G644" s="10">
        <v>100</v>
      </c>
      <c r="H644" s="11">
        <v>27.272727272727</v>
      </c>
      <c r="I644" s="2">
        <v>9.0909090909089993</v>
      </c>
      <c r="J644" s="2">
        <v>36.363636363635997</v>
      </c>
      <c r="K644" s="2">
        <v>9.0909090909089993</v>
      </c>
      <c r="L644" s="13">
        <v>18.181818181817999</v>
      </c>
    </row>
    <row r="645" spans="5:12" ht="25" x14ac:dyDescent="0.3">
      <c r="E645" s="3" t="s">
        <v>174</v>
      </c>
      <c r="F645" s="4"/>
      <c r="G645" s="5">
        <v>15</v>
      </c>
      <c r="H645" s="7">
        <v>8</v>
      </c>
      <c r="I645" s="1">
        <v>5</v>
      </c>
      <c r="J645" s="1">
        <v>2</v>
      </c>
      <c r="K645" s="1">
        <v>0</v>
      </c>
      <c r="L645" s="6">
        <v>0</v>
      </c>
    </row>
    <row r="646" spans="5:12" x14ac:dyDescent="0.3">
      <c r="E646" s="9"/>
      <c r="F646" s="8"/>
      <c r="G646" s="10">
        <v>100</v>
      </c>
      <c r="H646" s="11">
        <v>53.333333333333002</v>
      </c>
      <c r="I646" s="2">
        <v>33.333333333333002</v>
      </c>
      <c r="J646" s="2">
        <v>13.333333333333</v>
      </c>
      <c r="K646" s="12">
        <v>0</v>
      </c>
      <c r="L646" s="15">
        <v>0</v>
      </c>
    </row>
    <row r="647" spans="5:12" ht="25" x14ac:dyDescent="0.3">
      <c r="E647" s="3" t="s">
        <v>175</v>
      </c>
      <c r="F647" s="4"/>
      <c r="G647" s="5">
        <v>9</v>
      </c>
      <c r="H647" s="7">
        <v>2</v>
      </c>
      <c r="I647" s="1">
        <v>2</v>
      </c>
      <c r="J647" s="1">
        <v>2</v>
      </c>
      <c r="K647" s="1">
        <v>0</v>
      </c>
      <c r="L647" s="6">
        <v>3</v>
      </c>
    </row>
    <row r="648" spans="5:12" x14ac:dyDescent="0.3">
      <c r="E648" s="9"/>
      <c r="F648" s="8"/>
      <c r="G648" s="10">
        <v>100</v>
      </c>
      <c r="H648" s="11">
        <v>22.222222222222001</v>
      </c>
      <c r="I648" s="2">
        <v>22.222222222222001</v>
      </c>
      <c r="J648" s="2">
        <v>22.222222222222001</v>
      </c>
      <c r="K648" s="12">
        <v>0</v>
      </c>
      <c r="L648" s="13">
        <v>33.333333333333002</v>
      </c>
    </row>
    <row r="649" spans="5:12" ht="25" x14ac:dyDescent="0.3">
      <c r="E649" s="3" t="s">
        <v>176</v>
      </c>
      <c r="F649" s="4"/>
      <c r="G649" s="5">
        <v>37</v>
      </c>
      <c r="H649" s="7">
        <v>7</v>
      </c>
      <c r="I649" s="1">
        <v>20</v>
      </c>
      <c r="J649" s="1">
        <v>3</v>
      </c>
      <c r="K649" s="1">
        <v>2</v>
      </c>
      <c r="L649" s="6">
        <v>5</v>
      </c>
    </row>
    <row r="650" spans="5:12" x14ac:dyDescent="0.3">
      <c r="E650" s="9"/>
      <c r="F650" s="8"/>
      <c r="G650" s="10">
        <v>100</v>
      </c>
      <c r="H650" s="11">
        <v>18.918918918919001</v>
      </c>
      <c r="I650" s="2">
        <v>54.054054054053999</v>
      </c>
      <c r="J650" s="2">
        <v>8.1081081081080004</v>
      </c>
      <c r="K650" s="2">
        <v>5.4054054054050003</v>
      </c>
      <c r="L650" s="13">
        <v>13.513513513514001</v>
      </c>
    </row>
    <row r="651" spans="5:12" ht="25" x14ac:dyDescent="0.3">
      <c r="E651" s="3" t="s">
        <v>177</v>
      </c>
      <c r="F651" s="4"/>
      <c r="G651" s="5">
        <v>8</v>
      </c>
      <c r="H651" s="7">
        <v>3</v>
      </c>
      <c r="I651" s="1">
        <v>2</v>
      </c>
      <c r="J651" s="1">
        <v>1</v>
      </c>
      <c r="K651" s="1">
        <v>0</v>
      </c>
      <c r="L651" s="6">
        <v>2</v>
      </c>
    </row>
    <row r="652" spans="5:12" x14ac:dyDescent="0.3">
      <c r="E652" s="9"/>
      <c r="F652" s="8"/>
      <c r="G652" s="10">
        <v>100</v>
      </c>
      <c r="H652" s="11">
        <v>37.5</v>
      </c>
      <c r="I652" s="2">
        <v>25</v>
      </c>
      <c r="J652" s="2">
        <v>12.5</v>
      </c>
      <c r="K652" s="12">
        <v>0</v>
      </c>
      <c r="L652" s="13">
        <v>25</v>
      </c>
    </row>
    <row r="653" spans="5:12" ht="25" x14ac:dyDescent="0.3">
      <c r="E653" s="3" t="s">
        <v>178</v>
      </c>
      <c r="F653" s="4"/>
      <c r="G653" s="5">
        <v>9</v>
      </c>
      <c r="H653" s="7">
        <v>1</v>
      </c>
      <c r="I653" s="1">
        <v>6</v>
      </c>
      <c r="J653" s="1">
        <v>2</v>
      </c>
      <c r="K653" s="1">
        <v>0</v>
      </c>
      <c r="L653" s="6">
        <v>0</v>
      </c>
    </row>
    <row r="654" spans="5:12" x14ac:dyDescent="0.3">
      <c r="E654" s="9"/>
      <c r="F654" s="8"/>
      <c r="G654" s="10">
        <v>100</v>
      </c>
      <c r="H654" s="11">
        <v>11.111111111111001</v>
      </c>
      <c r="I654" s="2">
        <v>66.666666666666998</v>
      </c>
      <c r="J654" s="2">
        <v>22.222222222222001</v>
      </c>
      <c r="K654" s="12">
        <v>0</v>
      </c>
      <c r="L654" s="15">
        <v>0</v>
      </c>
    </row>
    <row r="655" spans="5:12" ht="25" x14ac:dyDescent="0.3">
      <c r="E655" s="3" t="s">
        <v>179</v>
      </c>
      <c r="F655" s="4"/>
      <c r="G655" s="5">
        <v>11</v>
      </c>
      <c r="H655" s="7">
        <v>3</v>
      </c>
      <c r="I655" s="1">
        <v>5</v>
      </c>
      <c r="J655" s="1">
        <v>2</v>
      </c>
      <c r="K655" s="1">
        <v>0</v>
      </c>
      <c r="L655" s="6">
        <v>1</v>
      </c>
    </row>
    <row r="656" spans="5:12" x14ac:dyDescent="0.3">
      <c r="E656" s="9"/>
      <c r="F656" s="8"/>
      <c r="G656" s="10">
        <v>100</v>
      </c>
      <c r="H656" s="11">
        <v>27.272727272727</v>
      </c>
      <c r="I656" s="2">
        <v>45.454545454544999</v>
      </c>
      <c r="J656" s="2">
        <v>18.181818181817999</v>
      </c>
      <c r="K656" s="12">
        <v>0</v>
      </c>
      <c r="L656" s="13">
        <v>9.0909090909089993</v>
      </c>
    </row>
    <row r="657" spans="5:12" ht="25" x14ac:dyDescent="0.3">
      <c r="E657" s="3" t="s">
        <v>180</v>
      </c>
      <c r="F657" s="4"/>
      <c r="G657" s="5">
        <v>13</v>
      </c>
      <c r="H657" s="7">
        <v>1</v>
      </c>
      <c r="I657" s="1">
        <v>6</v>
      </c>
      <c r="J657" s="1">
        <v>4</v>
      </c>
      <c r="K657" s="1">
        <v>0</v>
      </c>
      <c r="L657" s="6">
        <v>2</v>
      </c>
    </row>
    <row r="658" spans="5:12" x14ac:dyDescent="0.3">
      <c r="E658" s="9"/>
      <c r="F658" s="8"/>
      <c r="G658" s="10">
        <v>100</v>
      </c>
      <c r="H658" s="11">
        <v>7.6923076923079998</v>
      </c>
      <c r="I658" s="2">
        <v>46.153846153845997</v>
      </c>
      <c r="J658" s="2">
        <v>30.769230769231001</v>
      </c>
      <c r="K658" s="12">
        <v>0</v>
      </c>
      <c r="L658" s="13">
        <v>15.384615384615</v>
      </c>
    </row>
    <row r="659" spans="5:12" ht="25" x14ac:dyDescent="0.3">
      <c r="E659" s="3" t="s">
        <v>181</v>
      </c>
      <c r="F659" s="4"/>
      <c r="G659" s="5">
        <v>13</v>
      </c>
      <c r="H659" s="7">
        <v>2</v>
      </c>
      <c r="I659" s="1">
        <v>5</v>
      </c>
      <c r="J659" s="1">
        <v>3</v>
      </c>
      <c r="K659" s="1">
        <v>0</v>
      </c>
      <c r="L659" s="6">
        <v>3</v>
      </c>
    </row>
    <row r="660" spans="5:12" x14ac:dyDescent="0.3">
      <c r="E660" s="9"/>
      <c r="F660" s="8"/>
      <c r="G660" s="10">
        <v>100</v>
      </c>
      <c r="H660" s="11">
        <v>15.384615384615</v>
      </c>
      <c r="I660" s="2">
        <v>38.461538461537998</v>
      </c>
      <c r="J660" s="2">
        <v>23.076923076922998</v>
      </c>
      <c r="K660" s="12">
        <v>0</v>
      </c>
      <c r="L660" s="13">
        <v>23.076923076922998</v>
      </c>
    </row>
    <row r="661" spans="5:12" ht="25" x14ac:dyDescent="0.3">
      <c r="E661" s="3" t="s">
        <v>182</v>
      </c>
      <c r="F661" s="4"/>
      <c r="G661" s="5">
        <v>74</v>
      </c>
      <c r="H661" s="7">
        <v>13</v>
      </c>
      <c r="I661" s="1">
        <v>28</v>
      </c>
      <c r="J661" s="1">
        <v>20</v>
      </c>
      <c r="K661" s="1">
        <v>3</v>
      </c>
      <c r="L661" s="6">
        <v>10</v>
      </c>
    </row>
    <row r="662" spans="5:12" x14ac:dyDescent="0.3">
      <c r="E662" s="9"/>
      <c r="F662" s="8"/>
      <c r="G662" s="10">
        <v>100</v>
      </c>
      <c r="H662" s="11">
        <v>17.567567567567998</v>
      </c>
      <c r="I662" s="2">
        <v>37.837837837838002</v>
      </c>
      <c r="J662" s="2">
        <v>27.027027027027</v>
      </c>
      <c r="K662" s="2">
        <v>4.0540540540540002</v>
      </c>
      <c r="L662" s="13">
        <v>13.513513513514001</v>
      </c>
    </row>
    <row r="663" spans="5:12" ht="25" x14ac:dyDescent="0.3">
      <c r="E663" s="3" t="s">
        <v>183</v>
      </c>
      <c r="F663" s="4"/>
      <c r="G663" s="5">
        <v>5</v>
      </c>
      <c r="H663" s="7">
        <v>2</v>
      </c>
      <c r="I663" s="1">
        <v>2</v>
      </c>
      <c r="J663" s="1">
        <v>1</v>
      </c>
      <c r="K663" s="1">
        <v>0</v>
      </c>
      <c r="L663" s="6">
        <v>0</v>
      </c>
    </row>
    <row r="664" spans="5:12" x14ac:dyDescent="0.3">
      <c r="E664" s="9"/>
      <c r="F664" s="8"/>
      <c r="G664" s="10">
        <v>100</v>
      </c>
      <c r="H664" s="11">
        <v>40</v>
      </c>
      <c r="I664" s="2">
        <v>40</v>
      </c>
      <c r="J664" s="2">
        <v>20</v>
      </c>
      <c r="K664" s="12">
        <v>0</v>
      </c>
      <c r="L664" s="15">
        <v>0</v>
      </c>
    </row>
    <row r="665" spans="5:12" ht="25" x14ac:dyDescent="0.3">
      <c r="E665" s="3" t="s">
        <v>184</v>
      </c>
      <c r="F665" s="4"/>
      <c r="G665" s="5">
        <v>3</v>
      </c>
      <c r="H665" s="7">
        <v>0</v>
      </c>
      <c r="I665" s="1">
        <v>1</v>
      </c>
      <c r="J665" s="1">
        <v>1</v>
      </c>
      <c r="K665" s="1">
        <v>0</v>
      </c>
      <c r="L665" s="6">
        <v>1</v>
      </c>
    </row>
    <row r="666" spans="5:12" x14ac:dyDescent="0.3">
      <c r="E666" s="9"/>
      <c r="F666" s="8"/>
      <c r="G666" s="10">
        <v>100</v>
      </c>
      <c r="H666" s="21">
        <v>0</v>
      </c>
      <c r="I666" s="2">
        <v>33.333333333333002</v>
      </c>
      <c r="J666" s="2">
        <v>33.333333333333002</v>
      </c>
      <c r="K666" s="12">
        <v>0</v>
      </c>
      <c r="L666" s="13">
        <v>33.333333333333002</v>
      </c>
    </row>
    <row r="667" spans="5:12" ht="25" x14ac:dyDescent="0.3">
      <c r="E667" s="3" t="s">
        <v>185</v>
      </c>
      <c r="F667" s="4"/>
      <c r="G667" s="5">
        <v>8</v>
      </c>
      <c r="H667" s="7">
        <v>1</v>
      </c>
      <c r="I667" s="1">
        <v>3</v>
      </c>
      <c r="J667" s="1">
        <v>2</v>
      </c>
      <c r="K667" s="1">
        <v>0</v>
      </c>
      <c r="L667" s="6">
        <v>2</v>
      </c>
    </row>
    <row r="668" spans="5:12" x14ac:dyDescent="0.3">
      <c r="E668" s="9"/>
      <c r="F668" s="8"/>
      <c r="G668" s="10">
        <v>100</v>
      </c>
      <c r="H668" s="11">
        <v>12.5</v>
      </c>
      <c r="I668" s="2">
        <v>37.5</v>
      </c>
      <c r="J668" s="2">
        <v>25</v>
      </c>
      <c r="K668" s="12">
        <v>0</v>
      </c>
      <c r="L668" s="13">
        <v>25</v>
      </c>
    </row>
    <row r="669" spans="5:12" ht="25" x14ac:dyDescent="0.3">
      <c r="E669" s="3" t="s">
        <v>186</v>
      </c>
      <c r="F669" s="4"/>
      <c r="G669" s="5">
        <v>4</v>
      </c>
      <c r="H669" s="7">
        <v>1</v>
      </c>
      <c r="I669" s="1">
        <v>0</v>
      </c>
      <c r="J669" s="1">
        <v>1</v>
      </c>
      <c r="K669" s="1">
        <v>0</v>
      </c>
      <c r="L669" s="6">
        <v>2</v>
      </c>
    </row>
    <row r="670" spans="5:12" x14ac:dyDescent="0.3">
      <c r="E670" s="9"/>
      <c r="F670" s="8"/>
      <c r="G670" s="10">
        <v>100</v>
      </c>
      <c r="H670" s="11">
        <v>25</v>
      </c>
      <c r="I670" s="12">
        <v>0</v>
      </c>
      <c r="J670" s="2">
        <v>25</v>
      </c>
      <c r="K670" s="12">
        <v>0</v>
      </c>
      <c r="L670" s="13">
        <v>50</v>
      </c>
    </row>
    <row r="671" spans="5:12" ht="25" x14ac:dyDescent="0.3">
      <c r="E671" s="3" t="s">
        <v>187</v>
      </c>
      <c r="F671" s="4"/>
      <c r="G671" s="5">
        <v>5</v>
      </c>
      <c r="H671" s="7">
        <v>1</v>
      </c>
      <c r="I671" s="1">
        <v>1</v>
      </c>
      <c r="J671" s="1">
        <v>2</v>
      </c>
      <c r="K671" s="1">
        <v>0</v>
      </c>
      <c r="L671" s="6">
        <v>1</v>
      </c>
    </row>
    <row r="672" spans="5:12" x14ac:dyDescent="0.3">
      <c r="E672" s="9"/>
      <c r="F672" s="8"/>
      <c r="G672" s="10">
        <v>100</v>
      </c>
      <c r="H672" s="11">
        <v>20</v>
      </c>
      <c r="I672" s="2">
        <v>20</v>
      </c>
      <c r="J672" s="2">
        <v>40</v>
      </c>
      <c r="K672" s="12">
        <v>0</v>
      </c>
      <c r="L672" s="13">
        <v>20</v>
      </c>
    </row>
    <row r="673" spans="5:12" ht="25" x14ac:dyDescent="0.3">
      <c r="E673" s="3" t="s">
        <v>188</v>
      </c>
      <c r="F673" s="4"/>
      <c r="G673" s="5">
        <v>62</v>
      </c>
      <c r="H673" s="7">
        <v>9</v>
      </c>
      <c r="I673" s="1">
        <v>24</v>
      </c>
      <c r="J673" s="1">
        <v>15</v>
      </c>
      <c r="K673" s="1">
        <v>1</v>
      </c>
      <c r="L673" s="6">
        <v>13</v>
      </c>
    </row>
    <row r="674" spans="5:12" x14ac:dyDescent="0.3">
      <c r="E674" s="9"/>
      <c r="F674" s="8"/>
      <c r="G674" s="10">
        <v>100</v>
      </c>
      <c r="H674" s="11">
        <v>14.516129032258</v>
      </c>
      <c r="I674" s="2">
        <v>38.709677419355003</v>
      </c>
      <c r="J674" s="2">
        <v>24.193548387097</v>
      </c>
      <c r="K674" s="2">
        <v>1.6129032258060001</v>
      </c>
      <c r="L674" s="13">
        <v>20.967741935484</v>
      </c>
    </row>
    <row r="675" spans="5:12" ht="25" x14ac:dyDescent="0.3">
      <c r="E675" s="3" t="s">
        <v>189</v>
      </c>
      <c r="F675" s="4"/>
      <c r="G675" s="5">
        <v>0</v>
      </c>
      <c r="H675" s="7">
        <v>0</v>
      </c>
      <c r="I675" s="1">
        <v>0</v>
      </c>
      <c r="J675" s="1">
        <v>0</v>
      </c>
      <c r="K675" s="1">
        <v>0</v>
      </c>
      <c r="L675" s="6">
        <v>0</v>
      </c>
    </row>
    <row r="676" spans="5:12" x14ac:dyDescent="0.3">
      <c r="E676" s="9"/>
      <c r="F676" s="8"/>
      <c r="G676" s="31">
        <v>0</v>
      </c>
      <c r="H676" s="21">
        <v>0</v>
      </c>
      <c r="I676" s="12">
        <v>0</v>
      </c>
      <c r="J676" s="12">
        <v>0</v>
      </c>
      <c r="K676" s="12">
        <v>0</v>
      </c>
      <c r="L676" s="15">
        <v>0</v>
      </c>
    </row>
    <row r="677" spans="5:12" ht="25" x14ac:dyDescent="0.3">
      <c r="E677" s="3" t="s">
        <v>190</v>
      </c>
      <c r="F677" s="4"/>
      <c r="G677" s="5">
        <v>0</v>
      </c>
      <c r="H677" s="7">
        <v>0</v>
      </c>
      <c r="I677" s="1">
        <v>0</v>
      </c>
      <c r="J677" s="1">
        <v>0</v>
      </c>
      <c r="K677" s="1">
        <v>0</v>
      </c>
      <c r="L677" s="6">
        <v>0</v>
      </c>
    </row>
    <row r="678" spans="5:12" x14ac:dyDescent="0.3">
      <c r="E678" s="9"/>
      <c r="F678" s="8"/>
      <c r="G678" s="31">
        <v>0</v>
      </c>
      <c r="H678" s="21">
        <v>0</v>
      </c>
      <c r="I678" s="12">
        <v>0</v>
      </c>
      <c r="J678" s="12">
        <v>0</v>
      </c>
      <c r="K678" s="12">
        <v>0</v>
      </c>
      <c r="L678" s="15">
        <v>0</v>
      </c>
    </row>
    <row r="679" spans="5:12" ht="25" x14ac:dyDescent="0.3">
      <c r="E679" s="3" t="s">
        <v>191</v>
      </c>
      <c r="F679" s="4"/>
      <c r="G679" s="5">
        <v>0</v>
      </c>
      <c r="H679" s="7">
        <v>0</v>
      </c>
      <c r="I679" s="1">
        <v>0</v>
      </c>
      <c r="J679" s="1">
        <v>0</v>
      </c>
      <c r="K679" s="1">
        <v>0</v>
      </c>
      <c r="L679" s="6">
        <v>0</v>
      </c>
    </row>
    <row r="680" spans="5:12" x14ac:dyDescent="0.3">
      <c r="E680" s="9"/>
      <c r="F680" s="8"/>
      <c r="G680" s="31">
        <v>0</v>
      </c>
      <c r="H680" s="21">
        <v>0</v>
      </c>
      <c r="I680" s="12">
        <v>0</v>
      </c>
      <c r="J680" s="12">
        <v>0</v>
      </c>
      <c r="K680" s="12">
        <v>0</v>
      </c>
      <c r="L680" s="15">
        <v>0</v>
      </c>
    </row>
    <row r="681" spans="5:12" ht="25" x14ac:dyDescent="0.3">
      <c r="E681" s="3" t="s">
        <v>192</v>
      </c>
      <c r="F681" s="4"/>
      <c r="G681" s="5">
        <v>0</v>
      </c>
      <c r="H681" s="7">
        <v>0</v>
      </c>
      <c r="I681" s="1">
        <v>0</v>
      </c>
      <c r="J681" s="1">
        <v>0</v>
      </c>
      <c r="K681" s="1">
        <v>0</v>
      </c>
      <c r="L681" s="6">
        <v>0</v>
      </c>
    </row>
    <row r="682" spans="5:12" x14ac:dyDescent="0.3">
      <c r="E682" s="9"/>
      <c r="F682" s="8"/>
      <c r="G682" s="31">
        <v>0</v>
      </c>
      <c r="H682" s="21">
        <v>0</v>
      </c>
      <c r="I682" s="12">
        <v>0</v>
      </c>
      <c r="J682" s="12">
        <v>0</v>
      </c>
      <c r="K682" s="12">
        <v>0</v>
      </c>
      <c r="L682" s="15">
        <v>0</v>
      </c>
    </row>
    <row r="683" spans="5:12" ht="25" x14ac:dyDescent="0.3">
      <c r="E683" s="3" t="s">
        <v>193</v>
      </c>
      <c r="F683" s="4"/>
      <c r="G683" s="5">
        <v>2</v>
      </c>
      <c r="H683" s="7">
        <v>0</v>
      </c>
      <c r="I683" s="1">
        <v>2</v>
      </c>
      <c r="J683" s="1">
        <v>0</v>
      </c>
      <c r="K683" s="1">
        <v>0</v>
      </c>
      <c r="L683" s="6">
        <v>0</v>
      </c>
    </row>
    <row r="684" spans="5:12" x14ac:dyDescent="0.3">
      <c r="E684" s="9"/>
      <c r="F684" s="8"/>
      <c r="G684" s="10">
        <v>100</v>
      </c>
      <c r="H684" s="21">
        <v>0</v>
      </c>
      <c r="I684" s="2">
        <v>100</v>
      </c>
      <c r="J684" s="12">
        <v>0</v>
      </c>
      <c r="K684" s="12">
        <v>0</v>
      </c>
      <c r="L684" s="15">
        <v>0</v>
      </c>
    </row>
    <row r="685" spans="5:12" ht="25" x14ac:dyDescent="0.3">
      <c r="E685" s="3" t="s">
        <v>194</v>
      </c>
      <c r="F685" s="4"/>
      <c r="G685" s="5">
        <v>17</v>
      </c>
      <c r="H685" s="7">
        <v>1</v>
      </c>
      <c r="I685" s="1">
        <v>6</v>
      </c>
      <c r="J685" s="1">
        <v>5</v>
      </c>
      <c r="K685" s="1">
        <v>0</v>
      </c>
      <c r="L685" s="6">
        <v>5</v>
      </c>
    </row>
    <row r="686" spans="5:12" x14ac:dyDescent="0.3">
      <c r="E686" s="9"/>
      <c r="F686" s="8"/>
      <c r="G686" s="10">
        <v>100</v>
      </c>
      <c r="H686" s="11">
        <v>5.8823529411760003</v>
      </c>
      <c r="I686" s="2">
        <v>35.294117647058997</v>
      </c>
      <c r="J686" s="2">
        <v>29.411764705882</v>
      </c>
      <c r="K686" s="12">
        <v>0</v>
      </c>
      <c r="L686" s="13">
        <v>29.411764705882</v>
      </c>
    </row>
    <row r="687" spans="5:12" ht="25" x14ac:dyDescent="0.3">
      <c r="E687" s="3" t="s">
        <v>195</v>
      </c>
      <c r="F687" s="4"/>
      <c r="G687" s="5">
        <v>1</v>
      </c>
      <c r="H687" s="7">
        <v>0</v>
      </c>
      <c r="I687" s="1">
        <v>0</v>
      </c>
      <c r="J687" s="1">
        <v>1</v>
      </c>
      <c r="K687" s="1">
        <v>0</v>
      </c>
      <c r="L687" s="6">
        <v>0</v>
      </c>
    </row>
    <row r="688" spans="5:12" x14ac:dyDescent="0.3">
      <c r="E688" s="9"/>
      <c r="F688" s="8"/>
      <c r="G688" s="10">
        <v>100</v>
      </c>
      <c r="H688" s="21">
        <v>0</v>
      </c>
      <c r="I688" s="12">
        <v>0</v>
      </c>
      <c r="J688" s="2">
        <v>100</v>
      </c>
      <c r="K688" s="12">
        <v>0</v>
      </c>
      <c r="L688" s="15">
        <v>0</v>
      </c>
    </row>
    <row r="689" spans="5:12" ht="25" x14ac:dyDescent="0.3">
      <c r="E689" s="3" t="s">
        <v>196</v>
      </c>
      <c r="F689" s="4"/>
      <c r="G689" s="5">
        <v>0</v>
      </c>
      <c r="H689" s="7">
        <v>0</v>
      </c>
      <c r="I689" s="1">
        <v>0</v>
      </c>
      <c r="J689" s="1">
        <v>0</v>
      </c>
      <c r="K689" s="1">
        <v>0</v>
      </c>
      <c r="L689" s="6">
        <v>0</v>
      </c>
    </row>
    <row r="690" spans="5:12" x14ac:dyDescent="0.3">
      <c r="E690" s="9"/>
      <c r="F690" s="8"/>
      <c r="G690" s="31">
        <v>0</v>
      </c>
      <c r="H690" s="21">
        <v>0</v>
      </c>
      <c r="I690" s="12">
        <v>0</v>
      </c>
      <c r="J690" s="12">
        <v>0</v>
      </c>
      <c r="K690" s="12">
        <v>0</v>
      </c>
      <c r="L690" s="15">
        <v>0</v>
      </c>
    </row>
    <row r="691" spans="5:12" ht="25" x14ac:dyDescent="0.3">
      <c r="E691" s="3" t="s">
        <v>197</v>
      </c>
      <c r="F691" s="4"/>
      <c r="G691" s="5">
        <v>0</v>
      </c>
      <c r="H691" s="7">
        <v>0</v>
      </c>
      <c r="I691" s="1">
        <v>0</v>
      </c>
      <c r="J691" s="1">
        <v>0</v>
      </c>
      <c r="K691" s="1">
        <v>0</v>
      </c>
      <c r="L691" s="6">
        <v>0</v>
      </c>
    </row>
    <row r="692" spans="5:12" x14ac:dyDescent="0.3">
      <c r="E692" s="9"/>
      <c r="F692" s="8"/>
      <c r="G692" s="31">
        <v>0</v>
      </c>
      <c r="H692" s="21">
        <v>0</v>
      </c>
      <c r="I692" s="12">
        <v>0</v>
      </c>
      <c r="J692" s="12">
        <v>0</v>
      </c>
      <c r="K692" s="12">
        <v>0</v>
      </c>
      <c r="L692" s="15">
        <v>0</v>
      </c>
    </row>
    <row r="693" spans="5:12" ht="25" x14ac:dyDescent="0.3">
      <c r="E693" s="3" t="s">
        <v>198</v>
      </c>
      <c r="F693" s="4"/>
      <c r="G693" s="5">
        <v>1</v>
      </c>
      <c r="H693" s="7">
        <v>0</v>
      </c>
      <c r="I693" s="1">
        <v>0</v>
      </c>
      <c r="J693" s="1">
        <v>1</v>
      </c>
      <c r="K693" s="1">
        <v>0</v>
      </c>
      <c r="L693" s="6">
        <v>0</v>
      </c>
    </row>
    <row r="694" spans="5:12" x14ac:dyDescent="0.3">
      <c r="E694" s="9"/>
      <c r="F694" s="8"/>
      <c r="G694" s="10">
        <v>100</v>
      </c>
      <c r="H694" s="21">
        <v>0</v>
      </c>
      <c r="I694" s="12">
        <v>0</v>
      </c>
      <c r="J694" s="2">
        <v>100</v>
      </c>
      <c r="K694" s="12">
        <v>0</v>
      </c>
      <c r="L694" s="15">
        <v>0</v>
      </c>
    </row>
    <row r="695" spans="5:12" ht="25" x14ac:dyDescent="0.3">
      <c r="E695" s="3" t="s">
        <v>199</v>
      </c>
      <c r="F695" s="4"/>
      <c r="G695" s="5">
        <v>0</v>
      </c>
      <c r="H695" s="7">
        <v>0</v>
      </c>
      <c r="I695" s="1">
        <v>0</v>
      </c>
      <c r="J695" s="1">
        <v>0</v>
      </c>
      <c r="K695" s="1">
        <v>0</v>
      </c>
      <c r="L695" s="6">
        <v>0</v>
      </c>
    </row>
    <row r="696" spans="5:12" x14ac:dyDescent="0.3">
      <c r="E696" s="9"/>
      <c r="F696" s="8"/>
      <c r="G696" s="31">
        <v>0</v>
      </c>
      <c r="H696" s="21">
        <v>0</v>
      </c>
      <c r="I696" s="12">
        <v>0</v>
      </c>
      <c r="J696" s="12">
        <v>0</v>
      </c>
      <c r="K696" s="12">
        <v>0</v>
      </c>
      <c r="L696" s="15">
        <v>0</v>
      </c>
    </row>
    <row r="697" spans="5:12" ht="25" x14ac:dyDescent="0.3">
      <c r="E697" s="3" t="s">
        <v>200</v>
      </c>
      <c r="F697" s="4"/>
      <c r="G697" s="5">
        <v>2</v>
      </c>
      <c r="H697" s="7">
        <v>0</v>
      </c>
      <c r="I697" s="1">
        <v>0</v>
      </c>
      <c r="J697" s="1">
        <v>2</v>
      </c>
      <c r="K697" s="1">
        <v>0</v>
      </c>
      <c r="L697" s="6">
        <v>0</v>
      </c>
    </row>
    <row r="698" spans="5:12" x14ac:dyDescent="0.3">
      <c r="E698" s="9"/>
      <c r="F698" s="8"/>
      <c r="G698" s="10">
        <v>100</v>
      </c>
      <c r="H698" s="21">
        <v>0</v>
      </c>
      <c r="I698" s="12">
        <v>0</v>
      </c>
      <c r="J698" s="2">
        <v>100</v>
      </c>
      <c r="K698" s="12">
        <v>0</v>
      </c>
      <c r="L698" s="15">
        <v>0</v>
      </c>
    </row>
    <row r="699" spans="5:12" ht="25" x14ac:dyDescent="0.3">
      <c r="E699" s="3" t="s">
        <v>201</v>
      </c>
      <c r="F699" s="4"/>
      <c r="G699" s="5">
        <v>0</v>
      </c>
      <c r="H699" s="7">
        <v>0</v>
      </c>
      <c r="I699" s="1">
        <v>0</v>
      </c>
      <c r="J699" s="1">
        <v>0</v>
      </c>
      <c r="K699" s="1">
        <v>0</v>
      </c>
      <c r="L699" s="6">
        <v>0</v>
      </c>
    </row>
    <row r="700" spans="5:12" x14ac:dyDescent="0.3">
      <c r="E700" s="9"/>
      <c r="F700" s="8"/>
      <c r="G700" s="31">
        <v>0</v>
      </c>
      <c r="H700" s="21">
        <v>0</v>
      </c>
      <c r="I700" s="12">
        <v>0</v>
      </c>
      <c r="J700" s="12">
        <v>0</v>
      </c>
      <c r="K700" s="12">
        <v>0</v>
      </c>
      <c r="L700" s="15">
        <v>0</v>
      </c>
    </row>
    <row r="701" spans="5:12" ht="25" x14ac:dyDescent="0.3">
      <c r="E701" s="3" t="s">
        <v>202</v>
      </c>
      <c r="F701" s="4"/>
      <c r="G701" s="5">
        <v>0</v>
      </c>
      <c r="H701" s="7">
        <v>0</v>
      </c>
      <c r="I701" s="1">
        <v>0</v>
      </c>
      <c r="J701" s="1">
        <v>0</v>
      </c>
      <c r="K701" s="1">
        <v>0</v>
      </c>
      <c r="L701" s="6">
        <v>0</v>
      </c>
    </row>
    <row r="702" spans="5:12" x14ac:dyDescent="0.3">
      <c r="E702" s="9"/>
      <c r="F702" s="8"/>
      <c r="G702" s="31">
        <v>0</v>
      </c>
      <c r="H702" s="21">
        <v>0</v>
      </c>
      <c r="I702" s="12">
        <v>0</v>
      </c>
      <c r="J702" s="12">
        <v>0</v>
      </c>
      <c r="K702" s="12">
        <v>0</v>
      </c>
      <c r="L702" s="15">
        <v>0</v>
      </c>
    </row>
    <row r="703" spans="5:12" ht="25" x14ac:dyDescent="0.3">
      <c r="E703" s="3" t="s">
        <v>203</v>
      </c>
      <c r="F703" s="4"/>
      <c r="G703" s="5">
        <v>0</v>
      </c>
      <c r="H703" s="7">
        <v>0</v>
      </c>
      <c r="I703" s="1">
        <v>0</v>
      </c>
      <c r="J703" s="1">
        <v>0</v>
      </c>
      <c r="K703" s="1">
        <v>0</v>
      </c>
      <c r="L703" s="6">
        <v>0</v>
      </c>
    </row>
    <row r="704" spans="5:12" x14ac:dyDescent="0.3">
      <c r="E704" s="9"/>
      <c r="F704" s="8"/>
      <c r="G704" s="31">
        <v>0</v>
      </c>
      <c r="H704" s="21">
        <v>0</v>
      </c>
      <c r="I704" s="12">
        <v>0</v>
      </c>
      <c r="J704" s="12">
        <v>0</v>
      </c>
      <c r="K704" s="12">
        <v>0</v>
      </c>
      <c r="L704" s="15">
        <v>0</v>
      </c>
    </row>
    <row r="705" spans="2:14" ht="25" x14ac:dyDescent="0.3">
      <c r="E705" s="3" t="s">
        <v>204</v>
      </c>
      <c r="F705" s="4"/>
      <c r="G705" s="5">
        <v>1</v>
      </c>
      <c r="H705" s="7">
        <v>1</v>
      </c>
      <c r="I705" s="1">
        <v>0</v>
      </c>
      <c r="J705" s="1">
        <v>0</v>
      </c>
      <c r="K705" s="1">
        <v>0</v>
      </c>
      <c r="L705" s="6">
        <v>0</v>
      </c>
    </row>
    <row r="706" spans="2:14" x14ac:dyDescent="0.3">
      <c r="E706" s="9"/>
      <c r="F706" s="8"/>
      <c r="G706" s="10">
        <v>100</v>
      </c>
      <c r="H706" s="11">
        <v>100</v>
      </c>
      <c r="I706" s="12">
        <v>0</v>
      </c>
      <c r="J706" s="12">
        <v>0</v>
      </c>
      <c r="K706" s="12">
        <v>0</v>
      </c>
      <c r="L706" s="15">
        <v>0</v>
      </c>
    </row>
    <row r="707" spans="2:14" ht="25" x14ac:dyDescent="0.3">
      <c r="E707" s="3" t="s">
        <v>205</v>
      </c>
      <c r="F707" s="4"/>
      <c r="G707" s="5">
        <v>0</v>
      </c>
      <c r="H707" s="7">
        <v>0</v>
      </c>
      <c r="I707" s="1">
        <v>0</v>
      </c>
      <c r="J707" s="1">
        <v>0</v>
      </c>
      <c r="K707" s="1">
        <v>0</v>
      </c>
      <c r="L707" s="6">
        <v>0</v>
      </c>
    </row>
    <row r="708" spans="2:14" x14ac:dyDescent="0.3">
      <c r="E708" s="9"/>
      <c r="F708" s="8"/>
      <c r="G708" s="31">
        <v>0</v>
      </c>
      <c r="H708" s="21">
        <v>0</v>
      </c>
      <c r="I708" s="12">
        <v>0</v>
      </c>
      <c r="J708" s="12">
        <v>0</v>
      </c>
      <c r="K708" s="12">
        <v>0</v>
      </c>
      <c r="L708" s="15">
        <v>0</v>
      </c>
    </row>
    <row r="709" spans="2:14" ht="25" x14ac:dyDescent="0.3">
      <c r="E709" s="3" t="s">
        <v>206</v>
      </c>
      <c r="F709" s="4"/>
      <c r="G709" s="5">
        <v>0</v>
      </c>
      <c r="H709" s="7">
        <v>0</v>
      </c>
      <c r="I709" s="1">
        <v>0</v>
      </c>
      <c r="J709" s="1">
        <v>0</v>
      </c>
      <c r="K709" s="1">
        <v>0</v>
      </c>
      <c r="L709" s="6">
        <v>0</v>
      </c>
    </row>
    <row r="710" spans="2:14" x14ac:dyDescent="0.3">
      <c r="E710" s="53"/>
      <c r="F710" s="57"/>
      <c r="G710" s="75">
        <v>0</v>
      </c>
      <c r="H710" s="68">
        <v>0</v>
      </c>
      <c r="I710" s="43">
        <v>0</v>
      </c>
      <c r="J710" s="43">
        <v>0</v>
      </c>
      <c r="K710" s="43">
        <v>0</v>
      </c>
      <c r="L710" s="66">
        <v>0</v>
      </c>
    </row>
    <row r="712" spans="2:14" x14ac:dyDescent="0.3">
      <c r="B712" s="35" t="str">
        <f xml:space="preserve"> HYPERLINK("#'目次'!B11", "[5]")</f>
        <v>[5]</v>
      </c>
      <c r="C712" s="25" t="s">
        <v>14</v>
      </c>
    </row>
    <row r="715" spans="2:14" x14ac:dyDescent="0.3">
      <c r="C715" s="25" t="s">
        <v>209</v>
      </c>
    </row>
    <row r="716" spans="2:14" ht="25" x14ac:dyDescent="0.3">
      <c r="E716" s="95"/>
      <c r="F716" s="96"/>
      <c r="G716" s="37" t="s">
        <v>16</v>
      </c>
      <c r="H716" s="41" t="s">
        <v>17</v>
      </c>
      <c r="I716" s="18" t="s">
        <v>18</v>
      </c>
      <c r="J716" s="18" t="s">
        <v>19</v>
      </c>
      <c r="K716" s="18" t="s">
        <v>20</v>
      </c>
      <c r="L716" s="18" t="s">
        <v>21</v>
      </c>
      <c r="M716" s="18" t="s">
        <v>22</v>
      </c>
      <c r="N716" s="34" t="s">
        <v>23</v>
      </c>
    </row>
    <row r="717" spans="2:14" x14ac:dyDescent="0.3">
      <c r="E717" s="97"/>
      <c r="F717" s="98"/>
      <c r="G717" s="40"/>
      <c r="H717" s="36"/>
      <c r="I717" s="19"/>
      <c r="J717" s="19"/>
      <c r="K717" s="19"/>
      <c r="L717" s="19"/>
      <c r="M717" s="19"/>
      <c r="N717" s="39"/>
    </row>
    <row r="718" spans="2:14" x14ac:dyDescent="0.3">
      <c r="E718" s="63" t="s">
        <v>16</v>
      </c>
      <c r="F718" s="58"/>
      <c r="G718" s="38">
        <v>55336</v>
      </c>
      <c r="H718" s="20">
        <v>10222</v>
      </c>
      <c r="I718" s="20">
        <v>19178</v>
      </c>
      <c r="J718" s="20">
        <v>13973</v>
      </c>
      <c r="K718" s="20">
        <v>7022</v>
      </c>
      <c r="L718" s="20">
        <v>3794</v>
      </c>
      <c r="M718" s="20">
        <v>900</v>
      </c>
      <c r="N718" s="51">
        <v>247</v>
      </c>
    </row>
    <row r="719" spans="2:14" x14ac:dyDescent="0.3">
      <c r="E719" s="53"/>
      <c r="F719" s="59"/>
      <c r="G719" s="10">
        <v>100</v>
      </c>
      <c r="H719" s="2">
        <v>18.472603729941</v>
      </c>
      <c r="I719" s="2">
        <v>34.657365910076997</v>
      </c>
      <c r="J719" s="2">
        <v>25.251192713603999</v>
      </c>
      <c r="K719" s="2">
        <v>12.689749891570999</v>
      </c>
      <c r="L719" s="2">
        <v>6.8562960821169998</v>
      </c>
      <c r="M719" s="2">
        <v>1.626427642041</v>
      </c>
      <c r="N719" s="13">
        <v>0.44636403064899999</v>
      </c>
    </row>
    <row r="720" spans="2:14" x14ac:dyDescent="0.3">
      <c r="E720" s="3" t="s">
        <v>210</v>
      </c>
      <c r="F720" s="4"/>
      <c r="G720" s="29">
        <v>141</v>
      </c>
      <c r="H720" s="32">
        <v>24</v>
      </c>
      <c r="I720" s="17">
        <v>45</v>
      </c>
      <c r="J720" s="17">
        <v>40</v>
      </c>
      <c r="K720" s="17">
        <v>22</v>
      </c>
      <c r="L720" s="17">
        <v>8</v>
      </c>
      <c r="M720" s="17">
        <v>2</v>
      </c>
      <c r="N720" s="33">
        <v>0</v>
      </c>
    </row>
    <row r="721" spans="5:14" x14ac:dyDescent="0.3">
      <c r="E721" s="9"/>
      <c r="F721" s="8"/>
      <c r="G721" s="10">
        <v>100</v>
      </c>
      <c r="H721" s="11">
        <v>17.021276595745</v>
      </c>
      <c r="I721" s="2">
        <v>31.914893617021001</v>
      </c>
      <c r="J721" s="2">
        <v>28.368794326241002</v>
      </c>
      <c r="K721" s="2">
        <v>15.602836879432999</v>
      </c>
      <c r="L721" s="2">
        <v>5.6737588652479998</v>
      </c>
      <c r="M721" s="2">
        <v>1.4184397163119999</v>
      </c>
      <c r="N721" s="15">
        <v>0</v>
      </c>
    </row>
    <row r="722" spans="5:14" ht="25" x14ac:dyDescent="0.3">
      <c r="E722" s="3" t="s">
        <v>211</v>
      </c>
      <c r="F722" s="4"/>
      <c r="G722" s="5">
        <v>0</v>
      </c>
      <c r="H722" s="7">
        <v>0</v>
      </c>
      <c r="I722" s="1">
        <v>0</v>
      </c>
      <c r="J722" s="1">
        <v>0</v>
      </c>
      <c r="K722" s="1">
        <v>0</v>
      </c>
      <c r="L722" s="1">
        <v>0</v>
      </c>
      <c r="M722" s="1">
        <v>0</v>
      </c>
      <c r="N722" s="6">
        <v>0</v>
      </c>
    </row>
    <row r="723" spans="5:14" x14ac:dyDescent="0.3">
      <c r="E723" s="9"/>
      <c r="F723" s="8"/>
      <c r="G723" s="31">
        <v>0</v>
      </c>
      <c r="H723" s="21">
        <v>0</v>
      </c>
      <c r="I723" s="12">
        <v>0</v>
      </c>
      <c r="J723" s="12">
        <v>0</v>
      </c>
      <c r="K723" s="12">
        <v>0</v>
      </c>
      <c r="L723" s="12">
        <v>0</v>
      </c>
      <c r="M723" s="12">
        <v>0</v>
      </c>
      <c r="N723" s="15">
        <v>0</v>
      </c>
    </row>
    <row r="724" spans="5:14" ht="25" x14ac:dyDescent="0.3">
      <c r="E724" s="3" t="s">
        <v>212</v>
      </c>
      <c r="F724" s="4"/>
      <c r="G724" s="5">
        <v>0</v>
      </c>
      <c r="H724" s="7">
        <v>0</v>
      </c>
      <c r="I724" s="1">
        <v>0</v>
      </c>
      <c r="J724" s="1">
        <v>0</v>
      </c>
      <c r="K724" s="1">
        <v>0</v>
      </c>
      <c r="L724" s="1">
        <v>0</v>
      </c>
      <c r="M724" s="1">
        <v>0</v>
      </c>
      <c r="N724" s="6">
        <v>0</v>
      </c>
    </row>
    <row r="725" spans="5:14" x14ac:dyDescent="0.3">
      <c r="E725" s="9"/>
      <c r="F725" s="8"/>
      <c r="G725" s="31">
        <v>0</v>
      </c>
      <c r="H725" s="21">
        <v>0</v>
      </c>
      <c r="I725" s="12">
        <v>0</v>
      </c>
      <c r="J725" s="12">
        <v>0</v>
      </c>
      <c r="K725" s="12">
        <v>0</v>
      </c>
      <c r="L725" s="12">
        <v>0</v>
      </c>
      <c r="M725" s="12">
        <v>0</v>
      </c>
      <c r="N725" s="15">
        <v>0</v>
      </c>
    </row>
    <row r="726" spans="5:14" ht="37.5" x14ac:dyDescent="0.3">
      <c r="E726" s="3" t="s">
        <v>213</v>
      </c>
      <c r="F726" s="4"/>
      <c r="G726" s="5">
        <v>1</v>
      </c>
      <c r="H726" s="7">
        <v>1</v>
      </c>
      <c r="I726" s="1">
        <v>0</v>
      </c>
      <c r="J726" s="1">
        <v>0</v>
      </c>
      <c r="K726" s="1">
        <v>0</v>
      </c>
      <c r="L726" s="1">
        <v>0</v>
      </c>
      <c r="M726" s="1">
        <v>0</v>
      </c>
      <c r="N726" s="6">
        <v>0</v>
      </c>
    </row>
    <row r="727" spans="5:14" x14ac:dyDescent="0.3">
      <c r="E727" s="9"/>
      <c r="F727" s="8"/>
      <c r="G727" s="10">
        <v>100</v>
      </c>
      <c r="H727" s="11">
        <v>100</v>
      </c>
      <c r="I727" s="12">
        <v>0</v>
      </c>
      <c r="J727" s="12">
        <v>0</v>
      </c>
      <c r="K727" s="12">
        <v>0</v>
      </c>
      <c r="L727" s="12">
        <v>0</v>
      </c>
      <c r="M727" s="12">
        <v>0</v>
      </c>
      <c r="N727" s="15">
        <v>0</v>
      </c>
    </row>
    <row r="728" spans="5:14" x14ac:dyDescent="0.3">
      <c r="E728" s="3" t="s">
        <v>214</v>
      </c>
      <c r="F728" s="4"/>
      <c r="G728" s="5">
        <v>0</v>
      </c>
      <c r="H728" s="7">
        <v>0</v>
      </c>
      <c r="I728" s="1">
        <v>0</v>
      </c>
      <c r="J728" s="1">
        <v>0</v>
      </c>
      <c r="K728" s="1">
        <v>0</v>
      </c>
      <c r="L728" s="1">
        <v>0</v>
      </c>
      <c r="M728" s="1">
        <v>0</v>
      </c>
      <c r="N728" s="6">
        <v>0</v>
      </c>
    </row>
    <row r="729" spans="5:14" x14ac:dyDescent="0.3">
      <c r="E729" s="9"/>
      <c r="F729" s="8"/>
      <c r="G729" s="31">
        <v>0</v>
      </c>
      <c r="H729" s="21">
        <v>0</v>
      </c>
      <c r="I729" s="12">
        <v>0</v>
      </c>
      <c r="J729" s="12">
        <v>0</v>
      </c>
      <c r="K729" s="12">
        <v>0</v>
      </c>
      <c r="L729" s="12">
        <v>0</v>
      </c>
      <c r="M729" s="12">
        <v>0</v>
      </c>
      <c r="N729" s="15">
        <v>0</v>
      </c>
    </row>
    <row r="730" spans="5:14" x14ac:dyDescent="0.3">
      <c r="E730" s="3" t="s">
        <v>215</v>
      </c>
      <c r="F730" s="4"/>
      <c r="G730" s="5">
        <v>0</v>
      </c>
      <c r="H730" s="7">
        <v>0</v>
      </c>
      <c r="I730" s="1">
        <v>0</v>
      </c>
      <c r="J730" s="1">
        <v>0</v>
      </c>
      <c r="K730" s="1">
        <v>0</v>
      </c>
      <c r="L730" s="1">
        <v>0</v>
      </c>
      <c r="M730" s="1">
        <v>0</v>
      </c>
      <c r="N730" s="6">
        <v>0</v>
      </c>
    </row>
    <row r="731" spans="5:14" x14ac:dyDescent="0.3">
      <c r="E731" s="9"/>
      <c r="F731" s="8"/>
      <c r="G731" s="31">
        <v>0</v>
      </c>
      <c r="H731" s="21">
        <v>0</v>
      </c>
      <c r="I731" s="12">
        <v>0</v>
      </c>
      <c r="J731" s="12">
        <v>0</v>
      </c>
      <c r="K731" s="12">
        <v>0</v>
      </c>
      <c r="L731" s="12">
        <v>0</v>
      </c>
      <c r="M731" s="12">
        <v>0</v>
      </c>
      <c r="N731" s="15">
        <v>0</v>
      </c>
    </row>
    <row r="732" spans="5:14" x14ac:dyDescent="0.3">
      <c r="E732" s="3" t="s">
        <v>216</v>
      </c>
      <c r="F732" s="4"/>
      <c r="G732" s="5">
        <v>854</v>
      </c>
      <c r="H732" s="7">
        <v>137</v>
      </c>
      <c r="I732" s="1">
        <v>231</v>
      </c>
      <c r="J732" s="1">
        <v>255</v>
      </c>
      <c r="K732" s="1">
        <v>123</v>
      </c>
      <c r="L732" s="1">
        <v>96</v>
      </c>
      <c r="M732" s="1">
        <v>11</v>
      </c>
      <c r="N732" s="6">
        <v>1</v>
      </c>
    </row>
    <row r="733" spans="5:14" x14ac:dyDescent="0.3">
      <c r="E733" s="9"/>
      <c r="F733" s="8"/>
      <c r="G733" s="10">
        <v>100</v>
      </c>
      <c r="H733" s="11">
        <v>16.042154566745001</v>
      </c>
      <c r="I733" s="2">
        <v>27.049180327868999</v>
      </c>
      <c r="J733" s="2">
        <v>29.859484777517999</v>
      </c>
      <c r="K733" s="2">
        <v>14.40281030445</v>
      </c>
      <c r="L733" s="2">
        <v>11.241217798595001</v>
      </c>
      <c r="M733" s="2">
        <v>1.288056206089</v>
      </c>
      <c r="N733" s="13">
        <v>0.117096018735</v>
      </c>
    </row>
    <row r="734" spans="5:14" ht="25" x14ac:dyDescent="0.3">
      <c r="E734" s="3" t="s">
        <v>217</v>
      </c>
      <c r="F734" s="4"/>
      <c r="G734" s="5">
        <v>166</v>
      </c>
      <c r="H734" s="7">
        <v>50</v>
      </c>
      <c r="I734" s="1">
        <v>60</v>
      </c>
      <c r="J734" s="1">
        <v>27</v>
      </c>
      <c r="K734" s="1">
        <v>23</v>
      </c>
      <c r="L734" s="1">
        <v>5</v>
      </c>
      <c r="M734" s="1">
        <v>1</v>
      </c>
      <c r="N734" s="6">
        <v>0</v>
      </c>
    </row>
    <row r="735" spans="5:14" x14ac:dyDescent="0.3">
      <c r="E735" s="9"/>
      <c r="F735" s="8"/>
      <c r="G735" s="10">
        <v>100</v>
      </c>
      <c r="H735" s="11">
        <v>30.120481927711001</v>
      </c>
      <c r="I735" s="2">
        <v>36.144578313253</v>
      </c>
      <c r="J735" s="2">
        <v>16.265060240964001</v>
      </c>
      <c r="K735" s="2">
        <v>13.855421686747</v>
      </c>
      <c r="L735" s="2">
        <v>3.0120481927710001</v>
      </c>
      <c r="M735" s="2">
        <v>0.60240963855399998</v>
      </c>
      <c r="N735" s="15">
        <v>0</v>
      </c>
    </row>
    <row r="736" spans="5:14" ht="25" x14ac:dyDescent="0.3">
      <c r="E736" s="3" t="s">
        <v>218</v>
      </c>
      <c r="F736" s="4"/>
      <c r="G736" s="5">
        <v>34</v>
      </c>
      <c r="H736" s="7">
        <v>9</v>
      </c>
      <c r="I736" s="1">
        <v>9</v>
      </c>
      <c r="J736" s="1">
        <v>10</v>
      </c>
      <c r="K736" s="1">
        <v>2</v>
      </c>
      <c r="L736" s="1">
        <v>3</v>
      </c>
      <c r="M736" s="1">
        <v>1</v>
      </c>
      <c r="N736" s="6">
        <v>0</v>
      </c>
    </row>
    <row r="737" spans="5:14" x14ac:dyDescent="0.3">
      <c r="E737" s="9"/>
      <c r="F737" s="8"/>
      <c r="G737" s="10">
        <v>100</v>
      </c>
      <c r="H737" s="11">
        <v>26.470588235293999</v>
      </c>
      <c r="I737" s="2">
        <v>26.470588235293999</v>
      </c>
      <c r="J737" s="2">
        <v>29.411764705882</v>
      </c>
      <c r="K737" s="2">
        <v>5.8823529411760003</v>
      </c>
      <c r="L737" s="2">
        <v>8.8235294117649996</v>
      </c>
      <c r="M737" s="2">
        <v>2.9411764705880001</v>
      </c>
      <c r="N737" s="15">
        <v>0</v>
      </c>
    </row>
    <row r="738" spans="5:14" ht="37.5" x14ac:dyDescent="0.3">
      <c r="E738" s="3" t="s">
        <v>219</v>
      </c>
      <c r="F738" s="4"/>
      <c r="G738" s="5">
        <v>14</v>
      </c>
      <c r="H738" s="7">
        <v>2</v>
      </c>
      <c r="I738" s="1">
        <v>6</v>
      </c>
      <c r="J738" s="1">
        <v>4</v>
      </c>
      <c r="K738" s="1">
        <v>0</v>
      </c>
      <c r="L738" s="1">
        <v>2</v>
      </c>
      <c r="M738" s="1">
        <v>0</v>
      </c>
      <c r="N738" s="6">
        <v>0</v>
      </c>
    </row>
    <row r="739" spans="5:14" x14ac:dyDescent="0.3">
      <c r="E739" s="9"/>
      <c r="F739" s="8"/>
      <c r="G739" s="10">
        <v>100</v>
      </c>
      <c r="H739" s="11">
        <v>14.285714285714</v>
      </c>
      <c r="I739" s="2">
        <v>42.857142857143003</v>
      </c>
      <c r="J739" s="2">
        <v>28.571428571428999</v>
      </c>
      <c r="K739" s="12">
        <v>0</v>
      </c>
      <c r="L739" s="2">
        <v>14.285714285714</v>
      </c>
      <c r="M739" s="12">
        <v>0</v>
      </c>
      <c r="N739" s="15">
        <v>0</v>
      </c>
    </row>
    <row r="740" spans="5:14" x14ac:dyDescent="0.3">
      <c r="E740" s="3" t="s">
        <v>220</v>
      </c>
      <c r="F740" s="4"/>
      <c r="G740" s="5">
        <v>0</v>
      </c>
      <c r="H740" s="7">
        <v>0</v>
      </c>
      <c r="I740" s="1">
        <v>0</v>
      </c>
      <c r="J740" s="1">
        <v>0</v>
      </c>
      <c r="K740" s="1">
        <v>0</v>
      </c>
      <c r="L740" s="1">
        <v>0</v>
      </c>
      <c r="M740" s="1">
        <v>0</v>
      </c>
      <c r="N740" s="6">
        <v>0</v>
      </c>
    </row>
    <row r="741" spans="5:14" x14ac:dyDescent="0.3">
      <c r="E741" s="9"/>
      <c r="F741" s="8"/>
      <c r="G741" s="31">
        <v>0</v>
      </c>
      <c r="H741" s="21">
        <v>0</v>
      </c>
      <c r="I741" s="12">
        <v>0</v>
      </c>
      <c r="J741" s="12">
        <v>0</v>
      </c>
      <c r="K741" s="12">
        <v>0</v>
      </c>
      <c r="L741" s="12">
        <v>0</v>
      </c>
      <c r="M741" s="12">
        <v>0</v>
      </c>
      <c r="N741" s="15">
        <v>0</v>
      </c>
    </row>
    <row r="742" spans="5:14" x14ac:dyDescent="0.3">
      <c r="E742" s="3" t="s">
        <v>221</v>
      </c>
      <c r="F742" s="4"/>
      <c r="G742" s="5">
        <v>2</v>
      </c>
      <c r="H742" s="7">
        <v>0</v>
      </c>
      <c r="I742" s="1">
        <v>1</v>
      </c>
      <c r="J742" s="1">
        <v>0</v>
      </c>
      <c r="K742" s="1">
        <v>1</v>
      </c>
      <c r="L742" s="1">
        <v>0</v>
      </c>
      <c r="M742" s="1">
        <v>0</v>
      </c>
      <c r="N742" s="6">
        <v>0</v>
      </c>
    </row>
    <row r="743" spans="5:14" x14ac:dyDescent="0.3">
      <c r="E743" s="9"/>
      <c r="F743" s="8"/>
      <c r="G743" s="10">
        <v>100</v>
      </c>
      <c r="H743" s="21">
        <v>0</v>
      </c>
      <c r="I743" s="2">
        <v>50</v>
      </c>
      <c r="J743" s="12">
        <v>0</v>
      </c>
      <c r="K743" s="2">
        <v>50</v>
      </c>
      <c r="L743" s="12">
        <v>0</v>
      </c>
      <c r="M743" s="12">
        <v>0</v>
      </c>
      <c r="N743" s="15">
        <v>0</v>
      </c>
    </row>
    <row r="744" spans="5:14" x14ac:dyDescent="0.3">
      <c r="E744" s="3" t="s">
        <v>222</v>
      </c>
      <c r="F744" s="4"/>
      <c r="G744" s="5">
        <v>940</v>
      </c>
      <c r="H744" s="7">
        <v>110</v>
      </c>
      <c r="I744" s="1">
        <v>248</v>
      </c>
      <c r="J744" s="1">
        <v>263</v>
      </c>
      <c r="K744" s="1">
        <v>178</v>
      </c>
      <c r="L744" s="1">
        <v>116</v>
      </c>
      <c r="M744" s="1">
        <v>22</v>
      </c>
      <c r="N744" s="6">
        <v>3</v>
      </c>
    </row>
    <row r="745" spans="5:14" x14ac:dyDescent="0.3">
      <c r="E745" s="9"/>
      <c r="F745" s="8"/>
      <c r="G745" s="10">
        <v>100</v>
      </c>
      <c r="H745" s="11">
        <v>11.702127659574</v>
      </c>
      <c r="I745" s="2">
        <v>26.382978723404001</v>
      </c>
      <c r="J745" s="2">
        <v>27.978723404255</v>
      </c>
      <c r="K745" s="2">
        <v>18.936170212766001</v>
      </c>
      <c r="L745" s="2">
        <v>12.340425531915001</v>
      </c>
      <c r="M745" s="2">
        <v>2.3404255319149998</v>
      </c>
      <c r="N745" s="13">
        <v>0.31914893617000001</v>
      </c>
    </row>
    <row r="746" spans="5:14" ht="25" x14ac:dyDescent="0.3">
      <c r="E746" s="3" t="s">
        <v>223</v>
      </c>
      <c r="F746" s="4"/>
      <c r="G746" s="5">
        <v>2323</v>
      </c>
      <c r="H746" s="7">
        <v>523</v>
      </c>
      <c r="I746" s="1">
        <v>856</v>
      </c>
      <c r="J746" s="1">
        <v>526</v>
      </c>
      <c r="K746" s="1">
        <v>295</v>
      </c>
      <c r="L746" s="1">
        <v>95</v>
      </c>
      <c r="M746" s="1">
        <v>25</v>
      </c>
      <c r="N746" s="6">
        <v>3</v>
      </c>
    </row>
    <row r="747" spans="5:14" x14ac:dyDescent="0.3">
      <c r="E747" s="9"/>
      <c r="F747" s="8"/>
      <c r="G747" s="10">
        <v>100</v>
      </c>
      <c r="H747" s="11">
        <v>22.513990529488002</v>
      </c>
      <c r="I747" s="2">
        <v>36.848902281533</v>
      </c>
      <c r="J747" s="2">
        <v>22.643133878604999</v>
      </c>
      <c r="K747" s="2">
        <v>12.699095996556</v>
      </c>
      <c r="L747" s="2">
        <v>4.0895393887209996</v>
      </c>
      <c r="M747" s="2">
        <v>1.0761945759789999</v>
      </c>
      <c r="N747" s="13">
        <v>0.12914334911799999</v>
      </c>
    </row>
    <row r="748" spans="5:14" ht="25" x14ac:dyDescent="0.3">
      <c r="E748" s="3" t="s">
        <v>224</v>
      </c>
      <c r="F748" s="4"/>
      <c r="G748" s="5">
        <v>293</v>
      </c>
      <c r="H748" s="7">
        <v>68</v>
      </c>
      <c r="I748" s="1">
        <v>94</v>
      </c>
      <c r="J748" s="1">
        <v>69</v>
      </c>
      <c r="K748" s="1">
        <v>43</v>
      </c>
      <c r="L748" s="1">
        <v>16</v>
      </c>
      <c r="M748" s="1">
        <v>3</v>
      </c>
      <c r="N748" s="6">
        <v>0</v>
      </c>
    </row>
    <row r="749" spans="5:14" x14ac:dyDescent="0.3">
      <c r="E749" s="9"/>
      <c r="F749" s="8"/>
      <c r="G749" s="10">
        <v>100</v>
      </c>
      <c r="H749" s="11">
        <v>23.208191126279999</v>
      </c>
      <c r="I749" s="2">
        <v>32.081911262798997</v>
      </c>
      <c r="J749" s="2">
        <v>23.549488054607998</v>
      </c>
      <c r="K749" s="2">
        <v>14.675767918089001</v>
      </c>
      <c r="L749" s="2">
        <v>5.4607508532419997</v>
      </c>
      <c r="M749" s="2">
        <v>1.0238907849829999</v>
      </c>
      <c r="N749" s="15">
        <v>0</v>
      </c>
    </row>
    <row r="750" spans="5:14" ht="37.5" x14ac:dyDescent="0.3">
      <c r="E750" s="3" t="s">
        <v>225</v>
      </c>
      <c r="F750" s="4"/>
      <c r="G750" s="5">
        <v>106</v>
      </c>
      <c r="H750" s="7">
        <v>23</v>
      </c>
      <c r="I750" s="1">
        <v>41</v>
      </c>
      <c r="J750" s="1">
        <v>22</v>
      </c>
      <c r="K750" s="1">
        <v>11</v>
      </c>
      <c r="L750" s="1">
        <v>7</v>
      </c>
      <c r="M750" s="1">
        <v>2</v>
      </c>
      <c r="N750" s="6">
        <v>0</v>
      </c>
    </row>
    <row r="751" spans="5:14" x14ac:dyDescent="0.3">
      <c r="E751" s="9"/>
      <c r="F751" s="8"/>
      <c r="G751" s="10">
        <v>100</v>
      </c>
      <c r="H751" s="11">
        <v>21.698113207546999</v>
      </c>
      <c r="I751" s="2">
        <v>38.679245283019</v>
      </c>
      <c r="J751" s="2">
        <v>20.754716981131999</v>
      </c>
      <c r="K751" s="2">
        <v>10.377358490565999</v>
      </c>
      <c r="L751" s="2">
        <v>6.6037735849060004</v>
      </c>
      <c r="M751" s="2">
        <v>1.88679245283</v>
      </c>
      <c r="N751" s="15">
        <v>0</v>
      </c>
    </row>
    <row r="752" spans="5:14" x14ac:dyDescent="0.3">
      <c r="E752" s="3" t="s">
        <v>226</v>
      </c>
      <c r="F752" s="4"/>
      <c r="G752" s="5">
        <v>1</v>
      </c>
      <c r="H752" s="7">
        <v>0</v>
      </c>
      <c r="I752" s="1">
        <v>0</v>
      </c>
      <c r="J752" s="1">
        <v>0</v>
      </c>
      <c r="K752" s="1">
        <v>1</v>
      </c>
      <c r="L752" s="1">
        <v>0</v>
      </c>
      <c r="M752" s="1">
        <v>0</v>
      </c>
      <c r="N752" s="6">
        <v>0</v>
      </c>
    </row>
    <row r="753" spans="5:14" x14ac:dyDescent="0.3">
      <c r="E753" s="9"/>
      <c r="F753" s="8"/>
      <c r="G753" s="10">
        <v>100</v>
      </c>
      <c r="H753" s="21">
        <v>0</v>
      </c>
      <c r="I753" s="12">
        <v>0</v>
      </c>
      <c r="J753" s="12">
        <v>0</v>
      </c>
      <c r="K753" s="2">
        <v>100</v>
      </c>
      <c r="L753" s="12">
        <v>0</v>
      </c>
      <c r="M753" s="12">
        <v>0</v>
      </c>
      <c r="N753" s="15">
        <v>0</v>
      </c>
    </row>
    <row r="754" spans="5:14" x14ac:dyDescent="0.3">
      <c r="E754" s="3" t="s">
        <v>227</v>
      </c>
      <c r="F754" s="4"/>
      <c r="G754" s="5">
        <v>59</v>
      </c>
      <c r="H754" s="7">
        <v>9</v>
      </c>
      <c r="I754" s="1">
        <v>15</v>
      </c>
      <c r="J754" s="1">
        <v>13</v>
      </c>
      <c r="K754" s="1">
        <v>13</v>
      </c>
      <c r="L754" s="1">
        <v>8</v>
      </c>
      <c r="M754" s="1">
        <v>1</v>
      </c>
      <c r="N754" s="6">
        <v>0</v>
      </c>
    </row>
    <row r="755" spans="5:14" x14ac:dyDescent="0.3">
      <c r="E755" s="9"/>
      <c r="F755" s="8"/>
      <c r="G755" s="10">
        <v>100</v>
      </c>
      <c r="H755" s="11">
        <v>15.254237288136</v>
      </c>
      <c r="I755" s="2">
        <v>25.423728813558998</v>
      </c>
      <c r="J755" s="2">
        <v>22.033898305085</v>
      </c>
      <c r="K755" s="2">
        <v>22.033898305085</v>
      </c>
      <c r="L755" s="2">
        <v>13.559322033898001</v>
      </c>
      <c r="M755" s="2">
        <v>1.6949152542370001</v>
      </c>
      <c r="N755" s="15">
        <v>0</v>
      </c>
    </row>
    <row r="756" spans="5:14" x14ac:dyDescent="0.3">
      <c r="E756" s="3" t="s">
        <v>228</v>
      </c>
      <c r="F756" s="4"/>
      <c r="G756" s="5">
        <v>801</v>
      </c>
      <c r="H756" s="7">
        <v>88</v>
      </c>
      <c r="I756" s="1">
        <v>226</v>
      </c>
      <c r="J756" s="1">
        <v>211</v>
      </c>
      <c r="K756" s="1">
        <v>154</v>
      </c>
      <c r="L756" s="1">
        <v>105</v>
      </c>
      <c r="M756" s="1">
        <v>15</v>
      </c>
      <c r="N756" s="6">
        <v>2</v>
      </c>
    </row>
    <row r="757" spans="5:14" x14ac:dyDescent="0.3">
      <c r="E757" s="9"/>
      <c r="F757" s="8"/>
      <c r="G757" s="10">
        <v>100</v>
      </c>
      <c r="H757" s="11">
        <v>10.986267166041999</v>
      </c>
      <c r="I757" s="2">
        <v>28.214731585517999</v>
      </c>
      <c r="J757" s="2">
        <v>26.342072409488001</v>
      </c>
      <c r="K757" s="2">
        <v>19.225967540574</v>
      </c>
      <c r="L757" s="2">
        <v>13.10861423221</v>
      </c>
      <c r="M757" s="2">
        <v>1.87265917603</v>
      </c>
      <c r="N757" s="13">
        <v>0.24968789013699999</v>
      </c>
    </row>
    <row r="758" spans="5:14" ht="25" x14ac:dyDescent="0.3">
      <c r="E758" s="3" t="s">
        <v>229</v>
      </c>
      <c r="F758" s="4"/>
      <c r="G758" s="5">
        <v>4681</v>
      </c>
      <c r="H758" s="7">
        <v>943</v>
      </c>
      <c r="I758" s="1">
        <v>1800</v>
      </c>
      <c r="J758" s="1">
        <v>1067</v>
      </c>
      <c r="K758" s="1">
        <v>565</v>
      </c>
      <c r="L758" s="1">
        <v>233</v>
      </c>
      <c r="M758" s="1">
        <v>66</v>
      </c>
      <c r="N758" s="6">
        <v>7</v>
      </c>
    </row>
    <row r="759" spans="5:14" x14ac:dyDescent="0.3">
      <c r="E759" s="9"/>
      <c r="F759" s="8"/>
      <c r="G759" s="10">
        <v>100</v>
      </c>
      <c r="H759" s="11">
        <v>20.145268105105998</v>
      </c>
      <c r="I759" s="2">
        <v>38.453321939756002</v>
      </c>
      <c r="J759" s="2">
        <v>22.794274727622</v>
      </c>
      <c r="K759" s="2">
        <v>12.070070497756999</v>
      </c>
      <c r="L759" s="2">
        <v>4.9775688955349997</v>
      </c>
      <c r="M759" s="2">
        <v>1.409955137791</v>
      </c>
      <c r="N759" s="13">
        <v>0.14954069643199999</v>
      </c>
    </row>
    <row r="760" spans="5:14" ht="25" x14ac:dyDescent="0.3">
      <c r="E760" s="3" t="s">
        <v>230</v>
      </c>
      <c r="F760" s="4"/>
      <c r="G760" s="5">
        <v>682</v>
      </c>
      <c r="H760" s="7">
        <v>139</v>
      </c>
      <c r="I760" s="1">
        <v>255</v>
      </c>
      <c r="J760" s="1">
        <v>146</v>
      </c>
      <c r="K760" s="1">
        <v>82</v>
      </c>
      <c r="L760" s="1">
        <v>44</v>
      </c>
      <c r="M760" s="1">
        <v>15</v>
      </c>
      <c r="N760" s="6">
        <v>1</v>
      </c>
    </row>
    <row r="761" spans="5:14" x14ac:dyDescent="0.3">
      <c r="E761" s="9"/>
      <c r="F761" s="8"/>
      <c r="G761" s="10">
        <v>100</v>
      </c>
      <c r="H761" s="11">
        <v>20.381231671554001</v>
      </c>
      <c r="I761" s="2">
        <v>37.390029325512998</v>
      </c>
      <c r="J761" s="2">
        <v>21.407624633430999</v>
      </c>
      <c r="K761" s="2">
        <v>12.023460410557</v>
      </c>
      <c r="L761" s="2">
        <v>6.4516129032259997</v>
      </c>
      <c r="M761" s="2">
        <v>2.199413489736</v>
      </c>
      <c r="N761" s="13">
        <v>0.146627565982</v>
      </c>
    </row>
    <row r="762" spans="5:14" ht="37.5" x14ac:dyDescent="0.3">
      <c r="E762" s="3" t="s">
        <v>231</v>
      </c>
      <c r="F762" s="4"/>
      <c r="G762" s="5">
        <v>225</v>
      </c>
      <c r="H762" s="7">
        <v>44</v>
      </c>
      <c r="I762" s="1">
        <v>96</v>
      </c>
      <c r="J762" s="1">
        <v>46</v>
      </c>
      <c r="K762" s="1">
        <v>22</v>
      </c>
      <c r="L762" s="1">
        <v>11</v>
      </c>
      <c r="M762" s="1">
        <v>5</v>
      </c>
      <c r="N762" s="6">
        <v>1</v>
      </c>
    </row>
    <row r="763" spans="5:14" x14ac:dyDescent="0.3">
      <c r="E763" s="9"/>
      <c r="F763" s="8"/>
      <c r="G763" s="10">
        <v>100</v>
      </c>
      <c r="H763" s="11">
        <v>19.555555555556001</v>
      </c>
      <c r="I763" s="2">
        <v>42.666666666666998</v>
      </c>
      <c r="J763" s="2">
        <v>20.444444444443999</v>
      </c>
      <c r="K763" s="2">
        <v>9.7777777777780006</v>
      </c>
      <c r="L763" s="2">
        <v>4.8888888888890003</v>
      </c>
      <c r="M763" s="2">
        <v>2.2222222222219998</v>
      </c>
      <c r="N763" s="13">
        <v>0.444444444444</v>
      </c>
    </row>
    <row r="764" spans="5:14" x14ac:dyDescent="0.3">
      <c r="E764" s="3" t="s">
        <v>232</v>
      </c>
      <c r="F764" s="4"/>
      <c r="G764" s="5">
        <v>7</v>
      </c>
      <c r="H764" s="7">
        <v>1</v>
      </c>
      <c r="I764" s="1">
        <v>2</v>
      </c>
      <c r="J764" s="1">
        <v>2</v>
      </c>
      <c r="K764" s="1">
        <v>2</v>
      </c>
      <c r="L764" s="1">
        <v>0</v>
      </c>
      <c r="M764" s="1">
        <v>0</v>
      </c>
      <c r="N764" s="6">
        <v>0</v>
      </c>
    </row>
    <row r="765" spans="5:14" x14ac:dyDescent="0.3">
      <c r="E765" s="9"/>
      <c r="F765" s="8"/>
      <c r="G765" s="10">
        <v>100</v>
      </c>
      <c r="H765" s="11">
        <v>14.285714285714</v>
      </c>
      <c r="I765" s="2">
        <v>28.571428571428999</v>
      </c>
      <c r="J765" s="2">
        <v>28.571428571428999</v>
      </c>
      <c r="K765" s="2">
        <v>28.571428571428999</v>
      </c>
      <c r="L765" s="12">
        <v>0</v>
      </c>
      <c r="M765" s="12">
        <v>0</v>
      </c>
      <c r="N765" s="15">
        <v>0</v>
      </c>
    </row>
    <row r="766" spans="5:14" x14ac:dyDescent="0.3">
      <c r="E766" s="3" t="s">
        <v>233</v>
      </c>
      <c r="F766" s="4"/>
      <c r="G766" s="5">
        <v>147</v>
      </c>
      <c r="H766" s="7">
        <v>18</v>
      </c>
      <c r="I766" s="1">
        <v>45</v>
      </c>
      <c r="J766" s="1">
        <v>45</v>
      </c>
      <c r="K766" s="1">
        <v>24</v>
      </c>
      <c r="L766" s="1">
        <v>14</v>
      </c>
      <c r="M766" s="1">
        <v>1</v>
      </c>
      <c r="N766" s="6">
        <v>0</v>
      </c>
    </row>
    <row r="767" spans="5:14" x14ac:dyDescent="0.3">
      <c r="E767" s="9"/>
      <c r="F767" s="8"/>
      <c r="G767" s="10">
        <v>100</v>
      </c>
      <c r="H767" s="11">
        <v>12.244897959184</v>
      </c>
      <c r="I767" s="2">
        <v>30.612244897958998</v>
      </c>
      <c r="J767" s="2">
        <v>30.612244897958998</v>
      </c>
      <c r="K767" s="2">
        <v>16.326530612245001</v>
      </c>
      <c r="L767" s="2">
        <v>9.5238095238099998</v>
      </c>
      <c r="M767" s="2">
        <v>0.68027210884400002</v>
      </c>
      <c r="N767" s="15">
        <v>0</v>
      </c>
    </row>
    <row r="768" spans="5:14" x14ac:dyDescent="0.3">
      <c r="E768" s="3" t="s">
        <v>234</v>
      </c>
      <c r="F768" s="4"/>
      <c r="G768" s="5">
        <v>722</v>
      </c>
      <c r="H768" s="7">
        <v>85</v>
      </c>
      <c r="I768" s="1">
        <v>237</v>
      </c>
      <c r="J768" s="1">
        <v>195</v>
      </c>
      <c r="K768" s="1">
        <v>122</v>
      </c>
      <c r="L768" s="1">
        <v>65</v>
      </c>
      <c r="M768" s="1">
        <v>16</v>
      </c>
      <c r="N768" s="6">
        <v>2</v>
      </c>
    </row>
    <row r="769" spans="5:14" x14ac:dyDescent="0.3">
      <c r="E769" s="9"/>
      <c r="F769" s="8"/>
      <c r="G769" s="10">
        <v>100</v>
      </c>
      <c r="H769" s="11">
        <v>11.772853185596</v>
      </c>
      <c r="I769" s="2">
        <v>32.825484764542999</v>
      </c>
      <c r="J769" s="2">
        <v>27.008310249307002</v>
      </c>
      <c r="K769" s="2">
        <v>16.897506925207999</v>
      </c>
      <c r="L769" s="2">
        <v>9.0027700831019999</v>
      </c>
      <c r="M769" s="2">
        <v>2.2160664819939999</v>
      </c>
      <c r="N769" s="13">
        <v>0.27700831024900002</v>
      </c>
    </row>
    <row r="770" spans="5:14" ht="25" x14ac:dyDescent="0.3">
      <c r="E770" s="3" t="s">
        <v>235</v>
      </c>
      <c r="F770" s="4"/>
      <c r="G770" s="5">
        <v>6253</v>
      </c>
      <c r="H770" s="7">
        <v>1168</v>
      </c>
      <c r="I770" s="1">
        <v>2458</v>
      </c>
      <c r="J770" s="1">
        <v>1519</v>
      </c>
      <c r="K770" s="1">
        <v>751</v>
      </c>
      <c r="L770" s="1">
        <v>259</v>
      </c>
      <c r="M770" s="1">
        <v>85</v>
      </c>
      <c r="N770" s="6">
        <v>13</v>
      </c>
    </row>
    <row r="771" spans="5:14" x14ac:dyDescent="0.3">
      <c r="E771" s="9"/>
      <c r="F771" s="8"/>
      <c r="G771" s="10">
        <v>100</v>
      </c>
      <c r="H771" s="11">
        <v>18.679034063648999</v>
      </c>
      <c r="I771" s="2">
        <v>39.309131616823997</v>
      </c>
      <c r="J771" s="2">
        <v>24.292339676954999</v>
      </c>
      <c r="K771" s="2">
        <v>12.010235087158</v>
      </c>
      <c r="L771" s="2">
        <v>4.1420118343199999</v>
      </c>
      <c r="M771" s="2">
        <v>1.359347513194</v>
      </c>
      <c r="N771" s="13">
        <v>0.20790020789999999</v>
      </c>
    </row>
    <row r="772" spans="5:14" ht="25" x14ac:dyDescent="0.3">
      <c r="E772" s="3" t="s">
        <v>236</v>
      </c>
      <c r="F772" s="4"/>
      <c r="G772" s="5">
        <v>910</v>
      </c>
      <c r="H772" s="7">
        <v>184</v>
      </c>
      <c r="I772" s="1">
        <v>344</v>
      </c>
      <c r="J772" s="1">
        <v>196</v>
      </c>
      <c r="K772" s="1">
        <v>113</v>
      </c>
      <c r="L772" s="1">
        <v>53</v>
      </c>
      <c r="M772" s="1">
        <v>15</v>
      </c>
      <c r="N772" s="6">
        <v>5</v>
      </c>
    </row>
    <row r="773" spans="5:14" x14ac:dyDescent="0.3">
      <c r="E773" s="9"/>
      <c r="F773" s="8"/>
      <c r="G773" s="10">
        <v>100</v>
      </c>
      <c r="H773" s="11">
        <v>20.219780219779999</v>
      </c>
      <c r="I773" s="2">
        <v>37.802197802198002</v>
      </c>
      <c r="J773" s="2">
        <v>21.538461538461998</v>
      </c>
      <c r="K773" s="2">
        <v>12.417582417582</v>
      </c>
      <c r="L773" s="2">
        <v>5.8241758241759998</v>
      </c>
      <c r="M773" s="2">
        <v>1.648351648352</v>
      </c>
      <c r="N773" s="13">
        <v>0.54945054945100003</v>
      </c>
    </row>
    <row r="774" spans="5:14" ht="37.5" x14ac:dyDescent="0.3">
      <c r="E774" s="3" t="s">
        <v>237</v>
      </c>
      <c r="F774" s="4"/>
      <c r="G774" s="5">
        <v>248</v>
      </c>
      <c r="H774" s="7">
        <v>49</v>
      </c>
      <c r="I774" s="1">
        <v>99</v>
      </c>
      <c r="J774" s="1">
        <v>58</v>
      </c>
      <c r="K774" s="1">
        <v>26</v>
      </c>
      <c r="L774" s="1">
        <v>8</v>
      </c>
      <c r="M774" s="1">
        <v>7</v>
      </c>
      <c r="N774" s="6">
        <v>1</v>
      </c>
    </row>
    <row r="775" spans="5:14" x14ac:dyDescent="0.3">
      <c r="E775" s="9"/>
      <c r="F775" s="8"/>
      <c r="G775" s="10">
        <v>100</v>
      </c>
      <c r="H775" s="11">
        <v>19.758064516129</v>
      </c>
      <c r="I775" s="2">
        <v>39.919354838709999</v>
      </c>
      <c r="J775" s="2">
        <v>23.387096774193999</v>
      </c>
      <c r="K775" s="2">
        <v>10.483870967742</v>
      </c>
      <c r="L775" s="2">
        <v>3.2258064516129998</v>
      </c>
      <c r="M775" s="2">
        <v>2.822580645161</v>
      </c>
      <c r="N775" s="13">
        <v>0.40322580645200001</v>
      </c>
    </row>
    <row r="776" spans="5:14" x14ac:dyDescent="0.3">
      <c r="E776" s="3" t="s">
        <v>238</v>
      </c>
      <c r="F776" s="4"/>
      <c r="G776" s="5">
        <v>30</v>
      </c>
      <c r="H776" s="7">
        <v>6</v>
      </c>
      <c r="I776" s="1">
        <v>4</v>
      </c>
      <c r="J776" s="1">
        <v>12</v>
      </c>
      <c r="K776" s="1">
        <v>3</v>
      </c>
      <c r="L776" s="1">
        <v>5</v>
      </c>
      <c r="M776" s="1">
        <v>0</v>
      </c>
      <c r="N776" s="6">
        <v>0</v>
      </c>
    </row>
    <row r="777" spans="5:14" x14ac:dyDescent="0.3">
      <c r="E777" s="9"/>
      <c r="F777" s="8"/>
      <c r="G777" s="10">
        <v>100</v>
      </c>
      <c r="H777" s="11">
        <v>20</v>
      </c>
      <c r="I777" s="2">
        <v>13.333333333333</v>
      </c>
      <c r="J777" s="2">
        <v>40</v>
      </c>
      <c r="K777" s="2">
        <v>10</v>
      </c>
      <c r="L777" s="2">
        <v>16.666666666666998</v>
      </c>
      <c r="M777" s="12">
        <v>0</v>
      </c>
      <c r="N777" s="15">
        <v>0</v>
      </c>
    </row>
    <row r="778" spans="5:14" x14ac:dyDescent="0.3">
      <c r="E778" s="3" t="s">
        <v>239</v>
      </c>
      <c r="F778" s="4"/>
      <c r="G778" s="5">
        <v>257</v>
      </c>
      <c r="H778" s="7">
        <v>43</v>
      </c>
      <c r="I778" s="1">
        <v>76</v>
      </c>
      <c r="J778" s="1">
        <v>65</v>
      </c>
      <c r="K778" s="1">
        <v>45</v>
      </c>
      <c r="L778" s="1">
        <v>27</v>
      </c>
      <c r="M778" s="1">
        <v>1</v>
      </c>
      <c r="N778" s="6">
        <v>0</v>
      </c>
    </row>
    <row r="779" spans="5:14" x14ac:dyDescent="0.3">
      <c r="E779" s="9"/>
      <c r="F779" s="8"/>
      <c r="G779" s="10">
        <v>100</v>
      </c>
      <c r="H779" s="11">
        <v>16.731517509728</v>
      </c>
      <c r="I779" s="2">
        <v>29.571984435798001</v>
      </c>
      <c r="J779" s="2">
        <v>25.291828793773998</v>
      </c>
      <c r="K779" s="2">
        <v>17.509727626459</v>
      </c>
      <c r="L779" s="2">
        <v>10.505836575875</v>
      </c>
      <c r="M779" s="2">
        <v>0.38910505836600001</v>
      </c>
      <c r="N779" s="15">
        <v>0</v>
      </c>
    </row>
    <row r="780" spans="5:14" x14ac:dyDescent="0.3">
      <c r="E780" s="3" t="s">
        <v>240</v>
      </c>
      <c r="F780" s="4"/>
      <c r="G780" s="5">
        <v>214</v>
      </c>
      <c r="H780" s="7">
        <v>36</v>
      </c>
      <c r="I780" s="1">
        <v>91</v>
      </c>
      <c r="J780" s="1">
        <v>47</v>
      </c>
      <c r="K780" s="1">
        <v>24</v>
      </c>
      <c r="L780" s="1">
        <v>13</v>
      </c>
      <c r="M780" s="1">
        <v>2</v>
      </c>
      <c r="N780" s="6">
        <v>1</v>
      </c>
    </row>
    <row r="781" spans="5:14" x14ac:dyDescent="0.3">
      <c r="E781" s="9"/>
      <c r="F781" s="8"/>
      <c r="G781" s="10">
        <v>100</v>
      </c>
      <c r="H781" s="11">
        <v>16.822429906541998</v>
      </c>
      <c r="I781" s="2">
        <v>42.523364485980998</v>
      </c>
      <c r="J781" s="2">
        <v>21.96261682243</v>
      </c>
      <c r="K781" s="2">
        <v>11.214953271028</v>
      </c>
      <c r="L781" s="2">
        <v>6.0747663551400004</v>
      </c>
      <c r="M781" s="2">
        <v>0.93457943925200004</v>
      </c>
      <c r="N781" s="13">
        <v>0.46728971962600002</v>
      </c>
    </row>
    <row r="782" spans="5:14" ht="25" x14ac:dyDescent="0.3">
      <c r="E782" s="3" t="s">
        <v>241</v>
      </c>
      <c r="F782" s="4"/>
      <c r="G782" s="5">
        <v>2510</v>
      </c>
      <c r="H782" s="7">
        <v>586</v>
      </c>
      <c r="I782" s="1">
        <v>1086</v>
      </c>
      <c r="J782" s="1">
        <v>567</v>
      </c>
      <c r="K782" s="1">
        <v>176</v>
      </c>
      <c r="L782" s="1">
        <v>64</v>
      </c>
      <c r="M782" s="1">
        <v>27</v>
      </c>
      <c r="N782" s="6">
        <v>4</v>
      </c>
    </row>
    <row r="783" spans="5:14" x14ac:dyDescent="0.3">
      <c r="E783" s="9"/>
      <c r="F783" s="8"/>
      <c r="G783" s="10">
        <v>100</v>
      </c>
      <c r="H783" s="11">
        <v>23.346613545817</v>
      </c>
      <c r="I783" s="2">
        <v>43.266932270916001</v>
      </c>
      <c r="J783" s="2">
        <v>22.589641434263001</v>
      </c>
      <c r="K783" s="2">
        <v>7.0119521912350002</v>
      </c>
      <c r="L783" s="2">
        <v>2.5498007968129999</v>
      </c>
      <c r="M783" s="2">
        <v>1.0756972111550001</v>
      </c>
      <c r="N783" s="13">
        <v>0.15936254980100001</v>
      </c>
    </row>
    <row r="784" spans="5:14" ht="25" x14ac:dyDescent="0.3">
      <c r="E784" s="3" t="s">
        <v>242</v>
      </c>
      <c r="F784" s="4"/>
      <c r="G784" s="5">
        <v>845</v>
      </c>
      <c r="H784" s="7">
        <v>196</v>
      </c>
      <c r="I784" s="1">
        <v>380</v>
      </c>
      <c r="J784" s="1">
        <v>151</v>
      </c>
      <c r="K784" s="1">
        <v>65</v>
      </c>
      <c r="L784" s="1">
        <v>34</v>
      </c>
      <c r="M784" s="1">
        <v>14</v>
      </c>
      <c r="N784" s="6">
        <v>5</v>
      </c>
    </row>
    <row r="785" spans="5:14" x14ac:dyDescent="0.3">
      <c r="E785" s="9"/>
      <c r="F785" s="8"/>
      <c r="G785" s="10">
        <v>100</v>
      </c>
      <c r="H785" s="11">
        <v>23.195266272188999</v>
      </c>
      <c r="I785" s="2">
        <v>44.970414201182997</v>
      </c>
      <c r="J785" s="2">
        <v>17.869822485206999</v>
      </c>
      <c r="K785" s="2">
        <v>7.6923076923079998</v>
      </c>
      <c r="L785" s="2">
        <v>4.0236686390529997</v>
      </c>
      <c r="M785" s="2">
        <v>1.6568047337280001</v>
      </c>
      <c r="N785" s="13">
        <v>0.59171597633100004</v>
      </c>
    </row>
    <row r="786" spans="5:14" ht="37.5" x14ac:dyDescent="0.3">
      <c r="E786" s="3" t="s">
        <v>243</v>
      </c>
      <c r="F786" s="4"/>
      <c r="G786" s="5">
        <v>154</v>
      </c>
      <c r="H786" s="7">
        <v>42</v>
      </c>
      <c r="I786" s="1">
        <v>61</v>
      </c>
      <c r="J786" s="1">
        <v>34</v>
      </c>
      <c r="K786" s="1">
        <v>9</v>
      </c>
      <c r="L786" s="1">
        <v>5</v>
      </c>
      <c r="M786" s="1">
        <v>2</v>
      </c>
      <c r="N786" s="6">
        <v>1</v>
      </c>
    </row>
    <row r="787" spans="5:14" x14ac:dyDescent="0.3">
      <c r="E787" s="9"/>
      <c r="F787" s="8"/>
      <c r="G787" s="10">
        <v>100</v>
      </c>
      <c r="H787" s="11">
        <v>27.272727272727</v>
      </c>
      <c r="I787" s="2">
        <v>39.610389610390001</v>
      </c>
      <c r="J787" s="2">
        <v>22.077922077922</v>
      </c>
      <c r="K787" s="2">
        <v>5.844155844156</v>
      </c>
      <c r="L787" s="2">
        <v>3.2467532467529998</v>
      </c>
      <c r="M787" s="2">
        <v>1.298701298701</v>
      </c>
      <c r="N787" s="13">
        <v>0.64935064935099995</v>
      </c>
    </row>
    <row r="788" spans="5:14" x14ac:dyDescent="0.3">
      <c r="E788" s="3" t="s">
        <v>244</v>
      </c>
      <c r="F788" s="4"/>
      <c r="G788" s="5">
        <v>76</v>
      </c>
      <c r="H788" s="7">
        <v>9</v>
      </c>
      <c r="I788" s="1">
        <v>32</v>
      </c>
      <c r="J788" s="1">
        <v>14</v>
      </c>
      <c r="K788" s="1">
        <v>12</v>
      </c>
      <c r="L788" s="1">
        <v>4</v>
      </c>
      <c r="M788" s="1">
        <v>2</v>
      </c>
      <c r="N788" s="6">
        <v>3</v>
      </c>
    </row>
    <row r="789" spans="5:14" x14ac:dyDescent="0.3">
      <c r="E789" s="9"/>
      <c r="F789" s="8"/>
      <c r="G789" s="10">
        <v>100</v>
      </c>
      <c r="H789" s="11">
        <v>11.842105263158</v>
      </c>
      <c r="I789" s="2">
        <v>42.105263157895003</v>
      </c>
      <c r="J789" s="2">
        <v>18.421052631578998</v>
      </c>
      <c r="K789" s="2">
        <v>15.789473684211</v>
      </c>
      <c r="L789" s="2">
        <v>5.2631578947369997</v>
      </c>
      <c r="M789" s="2">
        <v>2.6315789473679998</v>
      </c>
      <c r="N789" s="13">
        <v>3.947368421053</v>
      </c>
    </row>
    <row r="790" spans="5:14" x14ac:dyDescent="0.3">
      <c r="E790" s="3" t="s">
        <v>245</v>
      </c>
      <c r="F790" s="4"/>
      <c r="G790" s="5">
        <v>191</v>
      </c>
      <c r="H790" s="7">
        <v>28</v>
      </c>
      <c r="I790" s="1">
        <v>87</v>
      </c>
      <c r="J790" s="1">
        <v>37</v>
      </c>
      <c r="K790" s="1">
        <v>26</v>
      </c>
      <c r="L790" s="1">
        <v>9</v>
      </c>
      <c r="M790" s="1">
        <v>1</v>
      </c>
      <c r="N790" s="6">
        <v>3</v>
      </c>
    </row>
    <row r="791" spans="5:14" x14ac:dyDescent="0.3">
      <c r="E791" s="9"/>
      <c r="F791" s="8"/>
      <c r="G791" s="10">
        <v>100</v>
      </c>
      <c r="H791" s="11">
        <v>14.659685863874</v>
      </c>
      <c r="I791" s="2">
        <v>45.549738219894998</v>
      </c>
      <c r="J791" s="2">
        <v>19.371727748691001</v>
      </c>
      <c r="K791" s="2">
        <v>13.612565445026</v>
      </c>
      <c r="L791" s="2">
        <v>4.7120418848170003</v>
      </c>
      <c r="M791" s="2">
        <v>0.52356020942399994</v>
      </c>
      <c r="N791" s="13">
        <v>1.5706806282720001</v>
      </c>
    </row>
    <row r="792" spans="5:14" x14ac:dyDescent="0.3">
      <c r="E792" s="3" t="s">
        <v>246</v>
      </c>
      <c r="F792" s="4"/>
      <c r="G792" s="5">
        <v>95</v>
      </c>
      <c r="H792" s="7">
        <v>12</v>
      </c>
      <c r="I792" s="1">
        <v>41</v>
      </c>
      <c r="J792" s="1">
        <v>19</v>
      </c>
      <c r="K792" s="1">
        <v>10</v>
      </c>
      <c r="L792" s="1">
        <v>6</v>
      </c>
      <c r="M792" s="1">
        <v>6</v>
      </c>
      <c r="N792" s="6">
        <v>1</v>
      </c>
    </row>
    <row r="793" spans="5:14" x14ac:dyDescent="0.3">
      <c r="E793" s="9"/>
      <c r="F793" s="8"/>
      <c r="G793" s="10">
        <v>100</v>
      </c>
      <c r="H793" s="11">
        <v>12.631578947368</v>
      </c>
      <c r="I793" s="2">
        <v>43.157894736842003</v>
      </c>
      <c r="J793" s="2">
        <v>20</v>
      </c>
      <c r="K793" s="2">
        <v>10.526315789473999</v>
      </c>
      <c r="L793" s="2">
        <v>6.3157894736840001</v>
      </c>
      <c r="M793" s="2">
        <v>6.3157894736840001</v>
      </c>
      <c r="N793" s="13">
        <v>1.052631578947</v>
      </c>
    </row>
    <row r="794" spans="5:14" ht="25" x14ac:dyDescent="0.3">
      <c r="E794" s="3" t="s">
        <v>247</v>
      </c>
      <c r="F794" s="4"/>
      <c r="G794" s="5">
        <v>580</v>
      </c>
      <c r="H794" s="7">
        <v>174</v>
      </c>
      <c r="I794" s="1">
        <v>256</v>
      </c>
      <c r="J794" s="1">
        <v>94</v>
      </c>
      <c r="K794" s="1">
        <v>34</v>
      </c>
      <c r="L794" s="1">
        <v>12</v>
      </c>
      <c r="M794" s="1">
        <v>6</v>
      </c>
      <c r="N794" s="6">
        <v>4</v>
      </c>
    </row>
    <row r="795" spans="5:14" x14ac:dyDescent="0.3">
      <c r="E795" s="9"/>
      <c r="F795" s="8"/>
      <c r="G795" s="10">
        <v>100</v>
      </c>
      <c r="H795" s="11">
        <v>30</v>
      </c>
      <c r="I795" s="2">
        <v>44.137931034483003</v>
      </c>
      <c r="J795" s="2">
        <v>16.206896551724</v>
      </c>
      <c r="K795" s="2">
        <v>5.8620689655170004</v>
      </c>
      <c r="L795" s="2">
        <v>2.0689655172410002</v>
      </c>
      <c r="M795" s="2">
        <v>1.0344827586209999</v>
      </c>
      <c r="N795" s="13">
        <v>0.68965517241399998</v>
      </c>
    </row>
    <row r="796" spans="5:14" ht="25" x14ac:dyDescent="0.3">
      <c r="E796" s="3" t="s">
        <v>248</v>
      </c>
      <c r="F796" s="4"/>
      <c r="G796" s="5">
        <v>648</v>
      </c>
      <c r="H796" s="7">
        <v>172</v>
      </c>
      <c r="I796" s="1">
        <v>274</v>
      </c>
      <c r="J796" s="1">
        <v>124</v>
      </c>
      <c r="K796" s="1">
        <v>53</v>
      </c>
      <c r="L796" s="1">
        <v>10</v>
      </c>
      <c r="M796" s="1">
        <v>10</v>
      </c>
      <c r="N796" s="6">
        <v>5</v>
      </c>
    </row>
    <row r="797" spans="5:14" x14ac:dyDescent="0.3">
      <c r="E797" s="9"/>
      <c r="F797" s="8"/>
      <c r="G797" s="10">
        <v>100</v>
      </c>
      <c r="H797" s="11">
        <v>26.543209876542999</v>
      </c>
      <c r="I797" s="2">
        <v>42.283950617283999</v>
      </c>
      <c r="J797" s="2">
        <v>19.135802469135999</v>
      </c>
      <c r="K797" s="2">
        <v>8.1790123456790003</v>
      </c>
      <c r="L797" s="2">
        <v>1.543209876543</v>
      </c>
      <c r="M797" s="2">
        <v>1.543209876543</v>
      </c>
      <c r="N797" s="13">
        <v>0.77160493827200005</v>
      </c>
    </row>
    <row r="798" spans="5:14" ht="37.5" x14ac:dyDescent="0.3">
      <c r="E798" s="3" t="s">
        <v>249</v>
      </c>
      <c r="F798" s="4"/>
      <c r="G798" s="5">
        <v>54</v>
      </c>
      <c r="H798" s="7">
        <v>14</v>
      </c>
      <c r="I798" s="1">
        <v>25</v>
      </c>
      <c r="J798" s="1">
        <v>7</v>
      </c>
      <c r="K798" s="1">
        <v>4</v>
      </c>
      <c r="L798" s="1">
        <v>2</v>
      </c>
      <c r="M798" s="1">
        <v>2</v>
      </c>
      <c r="N798" s="6">
        <v>0</v>
      </c>
    </row>
    <row r="799" spans="5:14" x14ac:dyDescent="0.3">
      <c r="E799" s="9"/>
      <c r="F799" s="8"/>
      <c r="G799" s="10">
        <v>100</v>
      </c>
      <c r="H799" s="11">
        <v>25.925925925925998</v>
      </c>
      <c r="I799" s="2">
        <v>46.296296296295999</v>
      </c>
      <c r="J799" s="2">
        <v>12.962962962962999</v>
      </c>
      <c r="K799" s="2">
        <v>7.4074074074069998</v>
      </c>
      <c r="L799" s="2">
        <v>3.7037037037039999</v>
      </c>
      <c r="M799" s="2">
        <v>3.7037037037039999</v>
      </c>
      <c r="N799" s="15">
        <v>0</v>
      </c>
    </row>
    <row r="800" spans="5:14" x14ac:dyDescent="0.3">
      <c r="E800" s="3" t="s">
        <v>250</v>
      </c>
      <c r="F800" s="4"/>
      <c r="G800" s="5">
        <v>91</v>
      </c>
      <c r="H800" s="7">
        <v>18</v>
      </c>
      <c r="I800" s="1">
        <v>39</v>
      </c>
      <c r="J800" s="1">
        <v>20</v>
      </c>
      <c r="K800" s="1">
        <v>9</v>
      </c>
      <c r="L800" s="1">
        <v>3</v>
      </c>
      <c r="M800" s="1">
        <v>1</v>
      </c>
      <c r="N800" s="6">
        <v>1</v>
      </c>
    </row>
    <row r="801" spans="5:14" x14ac:dyDescent="0.3">
      <c r="E801" s="9"/>
      <c r="F801" s="8"/>
      <c r="G801" s="10">
        <v>100</v>
      </c>
      <c r="H801" s="11">
        <v>19.780219780220001</v>
      </c>
      <c r="I801" s="2">
        <v>42.857142857143003</v>
      </c>
      <c r="J801" s="2">
        <v>21.978021978021999</v>
      </c>
      <c r="K801" s="2">
        <v>9.8901098901100006</v>
      </c>
      <c r="L801" s="2">
        <v>3.2967032967029999</v>
      </c>
      <c r="M801" s="2">
        <v>1.098901098901</v>
      </c>
      <c r="N801" s="13">
        <v>1.098901098901</v>
      </c>
    </row>
    <row r="802" spans="5:14" x14ac:dyDescent="0.3">
      <c r="E802" s="3" t="s">
        <v>251</v>
      </c>
      <c r="F802" s="4"/>
      <c r="G802" s="5">
        <v>92</v>
      </c>
      <c r="H802" s="7">
        <v>18</v>
      </c>
      <c r="I802" s="1">
        <v>40</v>
      </c>
      <c r="J802" s="1">
        <v>24</v>
      </c>
      <c r="K802" s="1">
        <v>7</v>
      </c>
      <c r="L802" s="1">
        <v>2</v>
      </c>
      <c r="M802" s="1">
        <v>1</v>
      </c>
      <c r="N802" s="6">
        <v>0</v>
      </c>
    </row>
    <row r="803" spans="5:14" x14ac:dyDescent="0.3">
      <c r="E803" s="9"/>
      <c r="F803" s="8"/>
      <c r="G803" s="10">
        <v>100</v>
      </c>
      <c r="H803" s="11">
        <v>19.565217391304</v>
      </c>
      <c r="I803" s="2">
        <v>43.478260869564998</v>
      </c>
      <c r="J803" s="2">
        <v>26.086956521739001</v>
      </c>
      <c r="K803" s="2">
        <v>7.6086956521740001</v>
      </c>
      <c r="L803" s="2">
        <v>2.1739130434780001</v>
      </c>
      <c r="M803" s="2">
        <v>1.086956521739</v>
      </c>
      <c r="N803" s="15">
        <v>0</v>
      </c>
    </row>
    <row r="804" spans="5:14" x14ac:dyDescent="0.3">
      <c r="E804" s="3" t="s">
        <v>252</v>
      </c>
      <c r="F804" s="4"/>
      <c r="G804" s="5">
        <v>7</v>
      </c>
      <c r="H804" s="7">
        <v>1</v>
      </c>
      <c r="I804" s="1">
        <v>3</v>
      </c>
      <c r="J804" s="1">
        <v>2</v>
      </c>
      <c r="K804" s="1">
        <v>1</v>
      </c>
      <c r="L804" s="1">
        <v>0</v>
      </c>
      <c r="M804" s="1">
        <v>0</v>
      </c>
      <c r="N804" s="6">
        <v>0</v>
      </c>
    </row>
    <row r="805" spans="5:14" x14ac:dyDescent="0.3">
      <c r="E805" s="9"/>
      <c r="F805" s="8"/>
      <c r="G805" s="10">
        <v>100</v>
      </c>
      <c r="H805" s="11">
        <v>14.285714285714</v>
      </c>
      <c r="I805" s="2">
        <v>42.857142857143003</v>
      </c>
      <c r="J805" s="2">
        <v>28.571428571428999</v>
      </c>
      <c r="K805" s="2">
        <v>14.285714285714</v>
      </c>
      <c r="L805" s="12">
        <v>0</v>
      </c>
      <c r="M805" s="12">
        <v>0</v>
      </c>
      <c r="N805" s="15">
        <v>0</v>
      </c>
    </row>
    <row r="806" spans="5:14" ht="25" x14ac:dyDescent="0.3">
      <c r="E806" s="3" t="s">
        <v>253</v>
      </c>
      <c r="F806" s="4"/>
      <c r="G806" s="5">
        <v>107</v>
      </c>
      <c r="H806" s="7">
        <v>41</v>
      </c>
      <c r="I806" s="1">
        <v>43</v>
      </c>
      <c r="J806" s="1">
        <v>16</v>
      </c>
      <c r="K806" s="1">
        <v>2</v>
      </c>
      <c r="L806" s="1">
        <v>2</v>
      </c>
      <c r="M806" s="1">
        <v>2</v>
      </c>
      <c r="N806" s="6">
        <v>1</v>
      </c>
    </row>
    <row r="807" spans="5:14" x14ac:dyDescent="0.3">
      <c r="E807" s="9"/>
      <c r="F807" s="8"/>
      <c r="G807" s="10">
        <v>100</v>
      </c>
      <c r="H807" s="11">
        <v>38.317757009346003</v>
      </c>
      <c r="I807" s="2">
        <v>40.186915887849999</v>
      </c>
      <c r="J807" s="2">
        <v>14.953271028036999</v>
      </c>
      <c r="K807" s="2">
        <v>1.869158878505</v>
      </c>
      <c r="L807" s="2">
        <v>1.869158878505</v>
      </c>
      <c r="M807" s="2">
        <v>1.869158878505</v>
      </c>
      <c r="N807" s="13">
        <v>0.93457943925200004</v>
      </c>
    </row>
    <row r="808" spans="5:14" ht="25" x14ac:dyDescent="0.3">
      <c r="E808" s="3" t="s">
        <v>254</v>
      </c>
      <c r="F808" s="4"/>
      <c r="G808" s="5">
        <v>85</v>
      </c>
      <c r="H808" s="7">
        <v>28</v>
      </c>
      <c r="I808" s="1">
        <v>34</v>
      </c>
      <c r="J808" s="1">
        <v>12</v>
      </c>
      <c r="K808" s="1">
        <v>11</v>
      </c>
      <c r="L808" s="1">
        <v>0</v>
      </c>
      <c r="M808" s="1">
        <v>0</v>
      </c>
      <c r="N808" s="6">
        <v>0</v>
      </c>
    </row>
    <row r="809" spans="5:14" x14ac:dyDescent="0.3">
      <c r="E809" s="9"/>
      <c r="F809" s="8"/>
      <c r="G809" s="10">
        <v>100</v>
      </c>
      <c r="H809" s="11">
        <v>32.941176470587997</v>
      </c>
      <c r="I809" s="2">
        <v>40</v>
      </c>
      <c r="J809" s="2">
        <v>14.117647058824</v>
      </c>
      <c r="K809" s="2">
        <v>12.941176470587999</v>
      </c>
      <c r="L809" s="12">
        <v>0</v>
      </c>
      <c r="M809" s="12">
        <v>0</v>
      </c>
      <c r="N809" s="15">
        <v>0</v>
      </c>
    </row>
    <row r="810" spans="5:14" ht="37.5" x14ac:dyDescent="0.3">
      <c r="E810" s="3" t="s">
        <v>255</v>
      </c>
      <c r="F810" s="4"/>
      <c r="G810" s="5">
        <v>11</v>
      </c>
      <c r="H810" s="7">
        <v>4</v>
      </c>
      <c r="I810" s="1">
        <v>6</v>
      </c>
      <c r="J810" s="1">
        <v>0</v>
      </c>
      <c r="K810" s="1">
        <v>0</v>
      </c>
      <c r="L810" s="1">
        <v>0</v>
      </c>
      <c r="M810" s="1">
        <v>1</v>
      </c>
      <c r="N810" s="6">
        <v>0</v>
      </c>
    </row>
    <row r="811" spans="5:14" x14ac:dyDescent="0.3">
      <c r="E811" s="9"/>
      <c r="F811" s="8"/>
      <c r="G811" s="10">
        <v>100</v>
      </c>
      <c r="H811" s="11">
        <v>36.363636363635997</v>
      </c>
      <c r="I811" s="2">
        <v>54.545454545455001</v>
      </c>
      <c r="J811" s="12">
        <v>0</v>
      </c>
      <c r="K811" s="12">
        <v>0</v>
      </c>
      <c r="L811" s="12">
        <v>0</v>
      </c>
      <c r="M811" s="2">
        <v>9.0909090909089993</v>
      </c>
      <c r="N811" s="15">
        <v>0</v>
      </c>
    </row>
    <row r="812" spans="5:14" x14ac:dyDescent="0.3">
      <c r="E812" s="3" t="s">
        <v>256</v>
      </c>
      <c r="F812" s="4"/>
      <c r="G812" s="5">
        <v>28</v>
      </c>
      <c r="H812" s="7">
        <v>6</v>
      </c>
      <c r="I812" s="1">
        <v>10</v>
      </c>
      <c r="J812" s="1">
        <v>5</v>
      </c>
      <c r="K812" s="1">
        <v>2</v>
      </c>
      <c r="L812" s="1">
        <v>4</v>
      </c>
      <c r="M812" s="1">
        <v>1</v>
      </c>
      <c r="N812" s="6">
        <v>0</v>
      </c>
    </row>
    <row r="813" spans="5:14" x14ac:dyDescent="0.3">
      <c r="E813" s="9"/>
      <c r="F813" s="8"/>
      <c r="G813" s="10">
        <v>100</v>
      </c>
      <c r="H813" s="11">
        <v>21.428571428571001</v>
      </c>
      <c r="I813" s="2">
        <v>35.714285714286</v>
      </c>
      <c r="J813" s="2">
        <v>17.857142857143</v>
      </c>
      <c r="K813" s="2">
        <v>7.1428571428570002</v>
      </c>
      <c r="L813" s="2">
        <v>14.285714285714</v>
      </c>
      <c r="M813" s="2">
        <v>3.5714285714290002</v>
      </c>
      <c r="N813" s="15">
        <v>0</v>
      </c>
    </row>
    <row r="814" spans="5:14" x14ac:dyDescent="0.3">
      <c r="E814" s="3" t="s">
        <v>257</v>
      </c>
      <c r="F814" s="4"/>
      <c r="G814" s="5">
        <v>7</v>
      </c>
      <c r="H814" s="7">
        <v>0</v>
      </c>
      <c r="I814" s="1">
        <v>3</v>
      </c>
      <c r="J814" s="1">
        <v>0</v>
      </c>
      <c r="K814" s="1">
        <v>2</v>
      </c>
      <c r="L814" s="1">
        <v>1</v>
      </c>
      <c r="M814" s="1">
        <v>0</v>
      </c>
      <c r="N814" s="6">
        <v>1</v>
      </c>
    </row>
    <row r="815" spans="5:14" x14ac:dyDescent="0.3">
      <c r="E815" s="9"/>
      <c r="F815" s="8"/>
      <c r="G815" s="10">
        <v>100</v>
      </c>
      <c r="H815" s="21">
        <v>0</v>
      </c>
      <c r="I815" s="2">
        <v>42.857142857143003</v>
      </c>
      <c r="J815" s="12">
        <v>0</v>
      </c>
      <c r="K815" s="2">
        <v>28.571428571428999</v>
      </c>
      <c r="L815" s="2">
        <v>14.285714285714</v>
      </c>
      <c r="M815" s="12">
        <v>0</v>
      </c>
      <c r="N815" s="13">
        <v>14.285714285714</v>
      </c>
    </row>
    <row r="816" spans="5:14" x14ac:dyDescent="0.3">
      <c r="E816" s="3" t="s">
        <v>258</v>
      </c>
      <c r="F816" s="4"/>
      <c r="G816" s="5">
        <v>298</v>
      </c>
      <c r="H816" s="7">
        <v>38</v>
      </c>
      <c r="I816" s="1">
        <v>80</v>
      </c>
      <c r="J816" s="1">
        <v>86</v>
      </c>
      <c r="K816" s="1">
        <v>56</v>
      </c>
      <c r="L816" s="1">
        <v>36</v>
      </c>
      <c r="M816" s="1">
        <v>2</v>
      </c>
      <c r="N816" s="6">
        <v>0</v>
      </c>
    </row>
    <row r="817" spans="5:14" x14ac:dyDescent="0.3">
      <c r="E817" s="9"/>
      <c r="F817" s="8"/>
      <c r="G817" s="10">
        <v>100</v>
      </c>
      <c r="H817" s="11">
        <v>12.751677852348999</v>
      </c>
      <c r="I817" s="2">
        <v>26.845637583893001</v>
      </c>
      <c r="J817" s="2">
        <v>28.859060402685</v>
      </c>
      <c r="K817" s="2">
        <v>18.791946308724999</v>
      </c>
      <c r="L817" s="2">
        <v>12.080536912752001</v>
      </c>
      <c r="M817" s="2">
        <v>0.67114093959700005</v>
      </c>
      <c r="N817" s="15">
        <v>0</v>
      </c>
    </row>
    <row r="818" spans="5:14" ht="25" x14ac:dyDescent="0.3">
      <c r="E818" s="3" t="s">
        <v>259</v>
      </c>
      <c r="F818" s="4"/>
      <c r="G818" s="5">
        <v>0</v>
      </c>
      <c r="H818" s="7">
        <v>0</v>
      </c>
      <c r="I818" s="1">
        <v>0</v>
      </c>
      <c r="J818" s="1">
        <v>0</v>
      </c>
      <c r="K818" s="1">
        <v>0</v>
      </c>
      <c r="L818" s="1">
        <v>0</v>
      </c>
      <c r="M818" s="1">
        <v>0</v>
      </c>
      <c r="N818" s="6">
        <v>0</v>
      </c>
    </row>
    <row r="819" spans="5:14" x14ac:dyDescent="0.3">
      <c r="E819" s="9"/>
      <c r="F819" s="8"/>
      <c r="G819" s="31">
        <v>0</v>
      </c>
      <c r="H819" s="21">
        <v>0</v>
      </c>
      <c r="I819" s="12">
        <v>0</v>
      </c>
      <c r="J819" s="12">
        <v>0</v>
      </c>
      <c r="K819" s="12">
        <v>0</v>
      </c>
      <c r="L819" s="12">
        <v>0</v>
      </c>
      <c r="M819" s="12">
        <v>0</v>
      </c>
      <c r="N819" s="15">
        <v>0</v>
      </c>
    </row>
    <row r="820" spans="5:14" ht="25" x14ac:dyDescent="0.3">
      <c r="E820" s="3" t="s">
        <v>260</v>
      </c>
      <c r="F820" s="4"/>
      <c r="G820" s="5">
        <v>0</v>
      </c>
      <c r="H820" s="7">
        <v>0</v>
      </c>
      <c r="I820" s="1">
        <v>0</v>
      </c>
      <c r="J820" s="1">
        <v>0</v>
      </c>
      <c r="K820" s="1">
        <v>0</v>
      </c>
      <c r="L820" s="1">
        <v>0</v>
      </c>
      <c r="M820" s="1">
        <v>0</v>
      </c>
      <c r="N820" s="6">
        <v>0</v>
      </c>
    </row>
    <row r="821" spans="5:14" x14ac:dyDescent="0.3">
      <c r="E821" s="9"/>
      <c r="F821" s="8"/>
      <c r="G821" s="31">
        <v>0</v>
      </c>
      <c r="H821" s="21">
        <v>0</v>
      </c>
      <c r="I821" s="12">
        <v>0</v>
      </c>
      <c r="J821" s="12">
        <v>0</v>
      </c>
      <c r="K821" s="12">
        <v>0</v>
      </c>
      <c r="L821" s="12">
        <v>0</v>
      </c>
      <c r="M821" s="12">
        <v>0</v>
      </c>
      <c r="N821" s="15">
        <v>0</v>
      </c>
    </row>
    <row r="822" spans="5:14" ht="37.5" x14ac:dyDescent="0.3">
      <c r="E822" s="3" t="s">
        <v>261</v>
      </c>
      <c r="F822" s="4"/>
      <c r="G822" s="5">
        <v>0</v>
      </c>
      <c r="H822" s="7">
        <v>0</v>
      </c>
      <c r="I822" s="1">
        <v>0</v>
      </c>
      <c r="J822" s="1">
        <v>0</v>
      </c>
      <c r="K822" s="1">
        <v>0</v>
      </c>
      <c r="L822" s="1">
        <v>0</v>
      </c>
      <c r="M822" s="1">
        <v>0</v>
      </c>
      <c r="N822" s="6">
        <v>0</v>
      </c>
    </row>
    <row r="823" spans="5:14" x14ac:dyDescent="0.3">
      <c r="E823" s="9"/>
      <c r="F823" s="8"/>
      <c r="G823" s="31">
        <v>0</v>
      </c>
      <c r="H823" s="21">
        <v>0</v>
      </c>
      <c r="I823" s="12">
        <v>0</v>
      </c>
      <c r="J823" s="12">
        <v>0</v>
      </c>
      <c r="K823" s="12">
        <v>0</v>
      </c>
      <c r="L823" s="12">
        <v>0</v>
      </c>
      <c r="M823" s="12">
        <v>0</v>
      </c>
      <c r="N823" s="15">
        <v>0</v>
      </c>
    </row>
    <row r="824" spans="5:14" x14ac:dyDescent="0.3">
      <c r="E824" s="3" t="s">
        <v>262</v>
      </c>
      <c r="F824" s="4"/>
      <c r="G824" s="5">
        <v>0</v>
      </c>
      <c r="H824" s="7">
        <v>0</v>
      </c>
      <c r="I824" s="1">
        <v>0</v>
      </c>
      <c r="J824" s="1">
        <v>0</v>
      </c>
      <c r="K824" s="1">
        <v>0</v>
      </c>
      <c r="L824" s="1">
        <v>0</v>
      </c>
      <c r="M824" s="1">
        <v>0</v>
      </c>
      <c r="N824" s="6">
        <v>0</v>
      </c>
    </row>
    <row r="825" spans="5:14" x14ac:dyDescent="0.3">
      <c r="E825" s="9"/>
      <c r="F825" s="8"/>
      <c r="G825" s="31">
        <v>0</v>
      </c>
      <c r="H825" s="21">
        <v>0</v>
      </c>
      <c r="I825" s="12">
        <v>0</v>
      </c>
      <c r="J825" s="12">
        <v>0</v>
      </c>
      <c r="K825" s="12">
        <v>0</v>
      </c>
      <c r="L825" s="12">
        <v>0</v>
      </c>
      <c r="M825" s="12">
        <v>0</v>
      </c>
      <c r="N825" s="15">
        <v>0</v>
      </c>
    </row>
    <row r="826" spans="5:14" x14ac:dyDescent="0.3">
      <c r="E826" s="3" t="s">
        <v>263</v>
      </c>
      <c r="F826" s="4"/>
      <c r="G826" s="5">
        <v>0</v>
      </c>
      <c r="H826" s="7">
        <v>0</v>
      </c>
      <c r="I826" s="1">
        <v>0</v>
      </c>
      <c r="J826" s="1">
        <v>0</v>
      </c>
      <c r="K826" s="1">
        <v>0</v>
      </c>
      <c r="L826" s="1">
        <v>0</v>
      </c>
      <c r="M826" s="1">
        <v>0</v>
      </c>
      <c r="N826" s="6">
        <v>0</v>
      </c>
    </row>
    <row r="827" spans="5:14" x14ac:dyDescent="0.3">
      <c r="E827" s="9"/>
      <c r="F827" s="8"/>
      <c r="G827" s="31">
        <v>0</v>
      </c>
      <c r="H827" s="21">
        <v>0</v>
      </c>
      <c r="I827" s="12">
        <v>0</v>
      </c>
      <c r="J827" s="12">
        <v>0</v>
      </c>
      <c r="K827" s="12">
        <v>0</v>
      </c>
      <c r="L827" s="12">
        <v>0</v>
      </c>
      <c r="M827" s="12">
        <v>0</v>
      </c>
      <c r="N827" s="15">
        <v>0</v>
      </c>
    </row>
    <row r="828" spans="5:14" x14ac:dyDescent="0.3">
      <c r="E828" s="3" t="s">
        <v>264</v>
      </c>
      <c r="F828" s="4"/>
      <c r="G828" s="5">
        <v>1576</v>
      </c>
      <c r="H828" s="7">
        <v>220</v>
      </c>
      <c r="I828" s="1">
        <v>436</v>
      </c>
      <c r="J828" s="1">
        <v>483</v>
      </c>
      <c r="K828" s="1">
        <v>239</v>
      </c>
      <c r="L828" s="1">
        <v>183</v>
      </c>
      <c r="M828" s="1">
        <v>15</v>
      </c>
      <c r="N828" s="6">
        <v>0</v>
      </c>
    </row>
    <row r="829" spans="5:14" x14ac:dyDescent="0.3">
      <c r="E829" s="9"/>
      <c r="F829" s="8"/>
      <c r="G829" s="10">
        <v>100</v>
      </c>
      <c r="H829" s="11">
        <v>13.959390862944</v>
      </c>
      <c r="I829" s="2">
        <v>27.664974619289001</v>
      </c>
      <c r="J829" s="2">
        <v>30.647208121826999</v>
      </c>
      <c r="K829" s="2">
        <v>15.164974619289</v>
      </c>
      <c r="L829" s="2">
        <v>11.611675126904</v>
      </c>
      <c r="M829" s="2">
        <v>0.95177664974599996</v>
      </c>
      <c r="N829" s="15">
        <v>0</v>
      </c>
    </row>
    <row r="830" spans="5:14" ht="25" x14ac:dyDescent="0.3">
      <c r="E830" s="3" t="s">
        <v>265</v>
      </c>
      <c r="F830" s="4"/>
      <c r="G830" s="5">
        <v>223</v>
      </c>
      <c r="H830" s="7">
        <v>34</v>
      </c>
      <c r="I830" s="1">
        <v>57</v>
      </c>
      <c r="J830" s="1">
        <v>66</v>
      </c>
      <c r="K830" s="1">
        <v>38</v>
      </c>
      <c r="L830" s="1">
        <v>27</v>
      </c>
      <c r="M830" s="1">
        <v>1</v>
      </c>
      <c r="N830" s="6">
        <v>0</v>
      </c>
    </row>
    <row r="831" spans="5:14" x14ac:dyDescent="0.3">
      <c r="E831" s="9"/>
      <c r="F831" s="8"/>
      <c r="G831" s="10">
        <v>100</v>
      </c>
      <c r="H831" s="11">
        <v>15.2466367713</v>
      </c>
      <c r="I831" s="2">
        <v>25.560538116591999</v>
      </c>
      <c r="J831" s="2">
        <v>29.596412556053998</v>
      </c>
      <c r="K831" s="2">
        <v>17.040358744395</v>
      </c>
      <c r="L831" s="2">
        <v>12.107623318386</v>
      </c>
      <c r="M831" s="2">
        <v>0.44843049327399997</v>
      </c>
      <c r="N831" s="15">
        <v>0</v>
      </c>
    </row>
    <row r="832" spans="5:14" ht="25" x14ac:dyDescent="0.3">
      <c r="E832" s="3" t="s">
        <v>266</v>
      </c>
      <c r="F832" s="4"/>
      <c r="G832" s="5">
        <v>278</v>
      </c>
      <c r="H832" s="7">
        <v>32</v>
      </c>
      <c r="I832" s="1">
        <v>72</v>
      </c>
      <c r="J832" s="1">
        <v>91</v>
      </c>
      <c r="K832" s="1">
        <v>51</v>
      </c>
      <c r="L832" s="1">
        <v>29</v>
      </c>
      <c r="M832" s="1">
        <v>2</v>
      </c>
      <c r="N832" s="6">
        <v>1</v>
      </c>
    </row>
    <row r="833" spans="5:14" x14ac:dyDescent="0.3">
      <c r="E833" s="9"/>
      <c r="F833" s="8"/>
      <c r="G833" s="10">
        <v>100</v>
      </c>
      <c r="H833" s="11">
        <v>11.510791366906</v>
      </c>
      <c r="I833" s="2">
        <v>25.899280575540001</v>
      </c>
      <c r="J833" s="2">
        <v>32.733812949639997</v>
      </c>
      <c r="K833" s="2">
        <v>18.345323741007</v>
      </c>
      <c r="L833" s="2">
        <v>10.431654676259001</v>
      </c>
      <c r="M833" s="2">
        <v>0.71942446043200003</v>
      </c>
      <c r="N833" s="13">
        <v>0.35971223021600002</v>
      </c>
    </row>
    <row r="834" spans="5:14" ht="37.5" x14ac:dyDescent="0.3">
      <c r="E834" s="3" t="s">
        <v>267</v>
      </c>
      <c r="F834" s="4"/>
      <c r="G834" s="5">
        <v>65</v>
      </c>
      <c r="H834" s="7">
        <v>17</v>
      </c>
      <c r="I834" s="1">
        <v>19</v>
      </c>
      <c r="J834" s="1">
        <v>14</v>
      </c>
      <c r="K834" s="1">
        <v>8</v>
      </c>
      <c r="L834" s="1">
        <v>6</v>
      </c>
      <c r="M834" s="1">
        <v>0</v>
      </c>
      <c r="N834" s="6">
        <v>1</v>
      </c>
    </row>
    <row r="835" spans="5:14" x14ac:dyDescent="0.3">
      <c r="E835" s="9"/>
      <c r="F835" s="8"/>
      <c r="G835" s="10">
        <v>100</v>
      </c>
      <c r="H835" s="11">
        <v>26.153846153846001</v>
      </c>
      <c r="I835" s="2">
        <v>29.230769230768999</v>
      </c>
      <c r="J835" s="2">
        <v>21.538461538461998</v>
      </c>
      <c r="K835" s="2">
        <v>12.307692307691999</v>
      </c>
      <c r="L835" s="2">
        <v>9.2307692307690008</v>
      </c>
      <c r="M835" s="12">
        <v>0</v>
      </c>
      <c r="N835" s="13">
        <v>1.538461538462</v>
      </c>
    </row>
    <row r="836" spans="5:14" x14ac:dyDescent="0.3">
      <c r="E836" s="3" t="s">
        <v>268</v>
      </c>
      <c r="F836" s="4"/>
      <c r="G836" s="5">
        <v>0</v>
      </c>
      <c r="H836" s="7">
        <v>0</v>
      </c>
      <c r="I836" s="1">
        <v>0</v>
      </c>
      <c r="J836" s="1">
        <v>0</v>
      </c>
      <c r="K836" s="1">
        <v>0</v>
      </c>
      <c r="L836" s="1">
        <v>0</v>
      </c>
      <c r="M836" s="1">
        <v>0</v>
      </c>
      <c r="N836" s="6">
        <v>0</v>
      </c>
    </row>
    <row r="837" spans="5:14" x14ac:dyDescent="0.3">
      <c r="E837" s="9"/>
      <c r="F837" s="8"/>
      <c r="G837" s="31">
        <v>0</v>
      </c>
      <c r="H837" s="21">
        <v>0</v>
      </c>
      <c r="I837" s="12">
        <v>0</v>
      </c>
      <c r="J837" s="12">
        <v>0</v>
      </c>
      <c r="K837" s="12">
        <v>0</v>
      </c>
      <c r="L837" s="12">
        <v>0</v>
      </c>
      <c r="M837" s="12">
        <v>0</v>
      </c>
      <c r="N837" s="15">
        <v>0</v>
      </c>
    </row>
    <row r="838" spans="5:14" x14ac:dyDescent="0.3">
      <c r="E838" s="3" t="s">
        <v>269</v>
      </c>
      <c r="F838" s="4"/>
      <c r="G838" s="5">
        <v>2</v>
      </c>
      <c r="H838" s="7">
        <v>1</v>
      </c>
      <c r="I838" s="1">
        <v>0</v>
      </c>
      <c r="J838" s="1">
        <v>0</v>
      </c>
      <c r="K838" s="1">
        <v>0</v>
      </c>
      <c r="L838" s="1">
        <v>1</v>
      </c>
      <c r="M838" s="1">
        <v>0</v>
      </c>
      <c r="N838" s="6">
        <v>0</v>
      </c>
    </row>
    <row r="839" spans="5:14" x14ac:dyDescent="0.3">
      <c r="E839" s="9"/>
      <c r="F839" s="8"/>
      <c r="G839" s="10">
        <v>100</v>
      </c>
      <c r="H839" s="11">
        <v>50</v>
      </c>
      <c r="I839" s="12">
        <v>0</v>
      </c>
      <c r="J839" s="12">
        <v>0</v>
      </c>
      <c r="K839" s="12">
        <v>0</v>
      </c>
      <c r="L839" s="2">
        <v>50</v>
      </c>
      <c r="M839" s="12">
        <v>0</v>
      </c>
      <c r="N839" s="15">
        <v>0</v>
      </c>
    </row>
    <row r="840" spans="5:14" x14ac:dyDescent="0.3">
      <c r="E840" s="3" t="s">
        <v>270</v>
      </c>
      <c r="F840" s="4"/>
      <c r="G840" s="5">
        <v>1111</v>
      </c>
      <c r="H840" s="7">
        <v>143</v>
      </c>
      <c r="I840" s="1">
        <v>288</v>
      </c>
      <c r="J840" s="1">
        <v>379</v>
      </c>
      <c r="K840" s="1">
        <v>172</v>
      </c>
      <c r="L840" s="1">
        <v>115</v>
      </c>
      <c r="M840" s="1">
        <v>12</v>
      </c>
      <c r="N840" s="6">
        <v>2</v>
      </c>
    </row>
    <row r="841" spans="5:14" x14ac:dyDescent="0.3">
      <c r="E841" s="9"/>
      <c r="F841" s="8"/>
      <c r="G841" s="10">
        <v>100</v>
      </c>
      <c r="H841" s="11">
        <v>12.871287128713</v>
      </c>
      <c r="I841" s="2">
        <v>25.922592259226001</v>
      </c>
      <c r="J841" s="2">
        <v>34.113411341133997</v>
      </c>
      <c r="K841" s="2">
        <v>15.481548154815</v>
      </c>
      <c r="L841" s="2">
        <v>10.35103510351</v>
      </c>
      <c r="M841" s="2">
        <v>1.0801080108009999</v>
      </c>
      <c r="N841" s="13">
        <v>0.18001800179999999</v>
      </c>
    </row>
    <row r="842" spans="5:14" ht="25" x14ac:dyDescent="0.3">
      <c r="E842" s="3" t="s">
        <v>271</v>
      </c>
      <c r="F842" s="4"/>
      <c r="G842" s="5">
        <v>1591</v>
      </c>
      <c r="H842" s="7">
        <v>259</v>
      </c>
      <c r="I842" s="1">
        <v>486</v>
      </c>
      <c r="J842" s="1">
        <v>436</v>
      </c>
      <c r="K842" s="1">
        <v>259</v>
      </c>
      <c r="L842" s="1">
        <v>138</v>
      </c>
      <c r="M842" s="1">
        <v>13</v>
      </c>
      <c r="N842" s="6">
        <v>0</v>
      </c>
    </row>
    <row r="843" spans="5:14" x14ac:dyDescent="0.3">
      <c r="E843" s="9"/>
      <c r="F843" s="8"/>
      <c r="G843" s="10">
        <v>100</v>
      </c>
      <c r="H843" s="11">
        <v>16.279069767442</v>
      </c>
      <c r="I843" s="2">
        <v>30.546825895663002</v>
      </c>
      <c r="J843" s="2">
        <v>27.404148334380999</v>
      </c>
      <c r="K843" s="2">
        <v>16.279069767442</v>
      </c>
      <c r="L843" s="2">
        <v>8.6737900691390006</v>
      </c>
      <c r="M843" s="2">
        <v>0.81709616593300005</v>
      </c>
      <c r="N843" s="15">
        <v>0</v>
      </c>
    </row>
    <row r="844" spans="5:14" ht="25" x14ac:dyDescent="0.3">
      <c r="E844" s="3" t="s">
        <v>272</v>
      </c>
      <c r="F844" s="4"/>
      <c r="G844" s="5">
        <v>2111</v>
      </c>
      <c r="H844" s="7">
        <v>306</v>
      </c>
      <c r="I844" s="1">
        <v>570</v>
      </c>
      <c r="J844" s="1">
        <v>602</v>
      </c>
      <c r="K844" s="1">
        <v>370</v>
      </c>
      <c r="L844" s="1">
        <v>239</v>
      </c>
      <c r="M844" s="1">
        <v>22</v>
      </c>
      <c r="N844" s="6">
        <v>2</v>
      </c>
    </row>
    <row r="845" spans="5:14" x14ac:dyDescent="0.3">
      <c r="E845" s="9"/>
      <c r="F845" s="8"/>
      <c r="G845" s="10">
        <v>100</v>
      </c>
      <c r="H845" s="11">
        <v>14.495499763145</v>
      </c>
      <c r="I845" s="2">
        <v>27.001421127427999</v>
      </c>
      <c r="J845" s="2">
        <v>28.517290383704001</v>
      </c>
      <c r="K845" s="2">
        <v>17.527238275698998</v>
      </c>
      <c r="L845" s="2">
        <v>11.321648507816001</v>
      </c>
      <c r="M845" s="2">
        <v>1.0421601136900001</v>
      </c>
      <c r="N845" s="13">
        <v>9.4741828516999999E-2</v>
      </c>
    </row>
    <row r="846" spans="5:14" ht="37.5" x14ac:dyDescent="0.3">
      <c r="E846" s="3" t="s">
        <v>273</v>
      </c>
      <c r="F846" s="4"/>
      <c r="G846" s="5">
        <v>410</v>
      </c>
      <c r="H846" s="7">
        <v>82</v>
      </c>
      <c r="I846" s="1">
        <v>131</v>
      </c>
      <c r="J846" s="1">
        <v>97</v>
      </c>
      <c r="K846" s="1">
        <v>59</v>
      </c>
      <c r="L846" s="1">
        <v>33</v>
      </c>
      <c r="M846" s="1">
        <v>7</v>
      </c>
      <c r="N846" s="6">
        <v>1</v>
      </c>
    </row>
    <row r="847" spans="5:14" x14ac:dyDescent="0.3">
      <c r="E847" s="9"/>
      <c r="F847" s="8"/>
      <c r="G847" s="10">
        <v>100</v>
      </c>
      <c r="H847" s="11">
        <v>20</v>
      </c>
      <c r="I847" s="2">
        <v>31.951219512194999</v>
      </c>
      <c r="J847" s="2">
        <v>23.658536585366001</v>
      </c>
      <c r="K847" s="2">
        <v>14.390243902439</v>
      </c>
      <c r="L847" s="2">
        <v>8.0487804878050007</v>
      </c>
      <c r="M847" s="2">
        <v>1.7073170731709999</v>
      </c>
      <c r="N847" s="13">
        <v>0.243902439024</v>
      </c>
    </row>
    <row r="848" spans="5:14" x14ac:dyDescent="0.3">
      <c r="E848" s="3" t="s">
        <v>274</v>
      </c>
      <c r="F848" s="4"/>
      <c r="G848" s="5">
        <v>3</v>
      </c>
      <c r="H848" s="7">
        <v>0</v>
      </c>
      <c r="I848" s="1">
        <v>0</v>
      </c>
      <c r="J848" s="1">
        <v>0</v>
      </c>
      <c r="K848" s="1">
        <v>1</v>
      </c>
      <c r="L848" s="1">
        <v>2</v>
      </c>
      <c r="M848" s="1">
        <v>0</v>
      </c>
      <c r="N848" s="6">
        <v>0</v>
      </c>
    </row>
    <row r="849" spans="5:14" x14ac:dyDescent="0.3">
      <c r="E849" s="9"/>
      <c r="F849" s="8"/>
      <c r="G849" s="10">
        <v>100</v>
      </c>
      <c r="H849" s="21">
        <v>0</v>
      </c>
      <c r="I849" s="12">
        <v>0</v>
      </c>
      <c r="J849" s="12">
        <v>0</v>
      </c>
      <c r="K849" s="2">
        <v>33.333333333333002</v>
      </c>
      <c r="L849" s="2">
        <v>66.666666666666998</v>
      </c>
      <c r="M849" s="12">
        <v>0</v>
      </c>
      <c r="N849" s="15">
        <v>0</v>
      </c>
    </row>
    <row r="850" spans="5:14" x14ac:dyDescent="0.3">
      <c r="E850" s="3" t="s">
        <v>275</v>
      </c>
      <c r="F850" s="4"/>
      <c r="G850" s="5">
        <v>67</v>
      </c>
      <c r="H850" s="7">
        <v>7</v>
      </c>
      <c r="I850" s="1">
        <v>16</v>
      </c>
      <c r="J850" s="1">
        <v>19</v>
      </c>
      <c r="K850" s="1">
        <v>11</v>
      </c>
      <c r="L850" s="1">
        <v>13</v>
      </c>
      <c r="M850" s="1">
        <v>1</v>
      </c>
      <c r="N850" s="6">
        <v>0</v>
      </c>
    </row>
    <row r="851" spans="5:14" x14ac:dyDescent="0.3">
      <c r="E851" s="9"/>
      <c r="F851" s="8"/>
      <c r="G851" s="10">
        <v>100</v>
      </c>
      <c r="H851" s="11">
        <v>10.447761194030001</v>
      </c>
      <c r="I851" s="2">
        <v>23.880597014925002</v>
      </c>
      <c r="J851" s="2">
        <v>28.358208955224001</v>
      </c>
      <c r="K851" s="2">
        <v>16.417910447760999</v>
      </c>
      <c r="L851" s="2">
        <v>19.402985074627001</v>
      </c>
      <c r="M851" s="2">
        <v>1.492537313433</v>
      </c>
      <c r="N851" s="15">
        <v>0</v>
      </c>
    </row>
    <row r="852" spans="5:14" x14ac:dyDescent="0.3">
      <c r="E852" s="3" t="s">
        <v>276</v>
      </c>
      <c r="F852" s="4"/>
      <c r="G852" s="5">
        <v>846</v>
      </c>
      <c r="H852" s="7">
        <v>116</v>
      </c>
      <c r="I852" s="1">
        <v>258</v>
      </c>
      <c r="J852" s="1">
        <v>245</v>
      </c>
      <c r="K852" s="1">
        <v>136</v>
      </c>
      <c r="L852" s="1">
        <v>79</v>
      </c>
      <c r="M852" s="1">
        <v>10</v>
      </c>
      <c r="N852" s="6">
        <v>2</v>
      </c>
    </row>
    <row r="853" spans="5:14" x14ac:dyDescent="0.3">
      <c r="E853" s="9"/>
      <c r="F853" s="8"/>
      <c r="G853" s="10">
        <v>100</v>
      </c>
      <c r="H853" s="11">
        <v>13.71158392435</v>
      </c>
      <c r="I853" s="2">
        <v>30.496453900709</v>
      </c>
      <c r="J853" s="2">
        <v>28.959810874704001</v>
      </c>
      <c r="K853" s="2">
        <v>16.075650118203001</v>
      </c>
      <c r="L853" s="2">
        <v>9.3380614657209993</v>
      </c>
      <c r="M853" s="2">
        <v>1.1820330969270001</v>
      </c>
      <c r="N853" s="13">
        <v>0.23640661938499999</v>
      </c>
    </row>
    <row r="854" spans="5:14" ht="25" x14ac:dyDescent="0.3">
      <c r="E854" s="3" t="s">
        <v>277</v>
      </c>
      <c r="F854" s="4"/>
      <c r="G854" s="5">
        <v>2206</v>
      </c>
      <c r="H854" s="7">
        <v>417</v>
      </c>
      <c r="I854" s="1">
        <v>744</v>
      </c>
      <c r="J854" s="1">
        <v>561</v>
      </c>
      <c r="K854" s="1">
        <v>282</v>
      </c>
      <c r="L854" s="1">
        <v>160</v>
      </c>
      <c r="M854" s="1">
        <v>33</v>
      </c>
      <c r="N854" s="6">
        <v>9</v>
      </c>
    </row>
    <row r="855" spans="5:14" x14ac:dyDescent="0.3">
      <c r="E855" s="9"/>
      <c r="F855" s="8"/>
      <c r="G855" s="10">
        <v>100</v>
      </c>
      <c r="H855" s="11">
        <v>18.902991840435</v>
      </c>
      <c r="I855" s="2">
        <v>33.726201269265999</v>
      </c>
      <c r="J855" s="2">
        <v>25.430643699002999</v>
      </c>
      <c r="K855" s="2">
        <v>12.783318223027999</v>
      </c>
      <c r="L855" s="2">
        <v>7.252946509519</v>
      </c>
      <c r="M855" s="2">
        <v>1.495920217588</v>
      </c>
      <c r="N855" s="13">
        <v>0.40797824115999998</v>
      </c>
    </row>
    <row r="856" spans="5:14" ht="25" x14ac:dyDescent="0.3">
      <c r="E856" s="3" t="s">
        <v>278</v>
      </c>
      <c r="F856" s="4"/>
      <c r="G856" s="5">
        <v>4808</v>
      </c>
      <c r="H856" s="7">
        <v>868</v>
      </c>
      <c r="I856" s="1">
        <v>1534</v>
      </c>
      <c r="J856" s="1">
        <v>1278</v>
      </c>
      <c r="K856" s="1">
        <v>660</v>
      </c>
      <c r="L856" s="1">
        <v>375</v>
      </c>
      <c r="M856" s="1">
        <v>75</v>
      </c>
      <c r="N856" s="6">
        <v>18</v>
      </c>
    </row>
    <row r="857" spans="5:14" x14ac:dyDescent="0.3">
      <c r="E857" s="9"/>
      <c r="F857" s="8"/>
      <c r="G857" s="10">
        <v>100</v>
      </c>
      <c r="H857" s="11">
        <v>18.053244592346001</v>
      </c>
      <c r="I857" s="2">
        <v>31.905158069883999</v>
      </c>
      <c r="J857" s="2">
        <v>26.580698835275001</v>
      </c>
      <c r="K857" s="2">
        <v>13.727121464226</v>
      </c>
      <c r="L857" s="2">
        <v>7.7995008319470003</v>
      </c>
      <c r="M857" s="2">
        <v>1.559900166389</v>
      </c>
      <c r="N857" s="13">
        <v>0.374376039933</v>
      </c>
    </row>
    <row r="858" spans="5:14" ht="37.5" x14ac:dyDescent="0.3">
      <c r="E858" s="3" t="s">
        <v>279</v>
      </c>
      <c r="F858" s="4"/>
      <c r="G858" s="5">
        <v>791</v>
      </c>
      <c r="H858" s="7">
        <v>164</v>
      </c>
      <c r="I858" s="1">
        <v>248</v>
      </c>
      <c r="J858" s="1">
        <v>215</v>
      </c>
      <c r="K858" s="1">
        <v>87</v>
      </c>
      <c r="L858" s="1">
        <v>52</v>
      </c>
      <c r="M858" s="1">
        <v>23</v>
      </c>
      <c r="N858" s="6">
        <v>2</v>
      </c>
    </row>
    <row r="859" spans="5:14" x14ac:dyDescent="0.3">
      <c r="E859" s="9"/>
      <c r="F859" s="8"/>
      <c r="G859" s="10">
        <v>100</v>
      </c>
      <c r="H859" s="11">
        <v>20.733249051832999</v>
      </c>
      <c r="I859" s="2">
        <v>31.352718078382001</v>
      </c>
      <c r="J859" s="2">
        <v>27.180783817952001</v>
      </c>
      <c r="K859" s="2">
        <v>10.998735777497</v>
      </c>
      <c r="L859" s="2">
        <v>6.5739570164350001</v>
      </c>
      <c r="M859" s="2">
        <v>2.9077117572689999</v>
      </c>
      <c r="N859" s="13">
        <v>0.25284450063199998</v>
      </c>
    </row>
    <row r="860" spans="5:14" x14ac:dyDescent="0.3">
      <c r="E860" s="3" t="s">
        <v>280</v>
      </c>
      <c r="F860" s="4"/>
      <c r="G860" s="5">
        <v>49</v>
      </c>
      <c r="H860" s="7">
        <v>7</v>
      </c>
      <c r="I860" s="1">
        <v>16</v>
      </c>
      <c r="J860" s="1">
        <v>10</v>
      </c>
      <c r="K860" s="1">
        <v>5</v>
      </c>
      <c r="L860" s="1">
        <v>10</v>
      </c>
      <c r="M860" s="1">
        <v>0</v>
      </c>
      <c r="N860" s="6">
        <v>1</v>
      </c>
    </row>
    <row r="861" spans="5:14" x14ac:dyDescent="0.3">
      <c r="E861" s="9"/>
      <c r="F861" s="8"/>
      <c r="G861" s="10">
        <v>100</v>
      </c>
      <c r="H861" s="11">
        <v>14.285714285714</v>
      </c>
      <c r="I861" s="2">
        <v>32.653061224490003</v>
      </c>
      <c r="J861" s="2">
        <v>20.408163265306001</v>
      </c>
      <c r="K861" s="2">
        <v>10.204081632653001</v>
      </c>
      <c r="L861" s="2">
        <v>20.408163265306001</v>
      </c>
      <c r="M861" s="12">
        <v>0</v>
      </c>
      <c r="N861" s="13">
        <v>2.040816326531</v>
      </c>
    </row>
    <row r="862" spans="5:14" x14ac:dyDescent="0.3">
      <c r="E862" s="3" t="s">
        <v>281</v>
      </c>
      <c r="F862" s="4"/>
      <c r="G862" s="5">
        <v>342</v>
      </c>
      <c r="H862" s="7">
        <v>54</v>
      </c>
      <c r="I862" s="1">
        <v>95</v>
      </c>
      <c r="J862" s="1">
        <v>88</v>
      </c>
      <c r="K862" s="1">
        <v>61</v>
      </c>
      <c r="L862" s="1">
        <v>40</v>
      </c>
      <c r="M862" s="1">
        <v>4</v>
      </c>
      <c r="N862" s="6">
        <v>0</v>
      </c>
    </row>
    <row r="863" spans="5:14" x14ac:dyDescent="0.3">
      <c r="E863" s="9"/>
      <c r="F863" s="8"/>
      <c r="G863" s="10">
        <v>100</v>
      </c>
      <c r="H863" s="11">
        <v>15.789473684211</v>
      </c>
      <c r="I863" s="2">
        <v>27.777777777777999</v>
      </c>
      <c r="J863" s="2">
        <v>25.730994152047</v>
      </c>
      <c r="K863" s="2">
        <v>17.836257309941999</v>
      </c>
      <c r="L863" s="2">
        <v>11.695906432749</v>
      </c>
      <c r="M863" s="2">
        <v>1.1695906432750001</v>
      </c>
      <c r="N863" s="15">
        <v>0</v>
      </c>
    </row>
    <row r="864" spans="5:14" x14ac:dyDescent="0.3">
      <c r="E864" s="3" t="s">
        <v>282</v>
      </c>
      <c r="F864" s="4"/>
      <c r="G864" s="5">
        <v>657</v>
      </c>
      <c r="H864" s="7">
        <v>96</v>
      </c>
      <c r="I864" s="1">
        <v>196</v>
      </c>
      <c r="J864" s="1">
        <v>195</v>
      </c>
      <c r="K864" s="1">
        <v>90</v>
      </c>
      <c r="L864" s="1">
        <v>60</v>
      </c>
      <c r="M864" s="1">
        <v>15</v>
      </c>
      <c r="N864" s="6">
        <v>5</v>
      </c>
    </row>
    <row r="865" spans="5:14" x14ac:dyDescent="0.3">
      <c r="E865" s="9"/>
      <c r="F865" s="8"/>
      <c r="G865" s="10">
        <v>100</v>
      </c>
      <c r="H865" s="11">
        <v>14.611872146119</v>
      </c>
      <c r="I865" s="2">
        <v>29.832572298325999</v>
      </c>
      <c r="J865" s="2">
        <v>29.680365296803998</v>
      </c>
      <c r="K865" s="2">
        <v>13.698630136986001</v>
      </c>
      <c r="L865" s="2">
        <v>9.1324200913240006</v>
      </c>
      <c r="M865" s="2">
        <v>2.2831050228310001</v>
      </c>
      <c r="N865" s="13">
        <v>0.76103500760999998</v>
      </c>
    </row>
    <row r="866" spans="5:14" ht="25" x14ac:dyDescent="0.3">
      <c r="E866" s="3" t="s">
        <v>283</v>
      </c>
      <c r="F866" s="4"/>
      <c r="G866" s="5">
        <v>1327</v>
      </c>
      <c r="H866" s="7">
        <v>269</v>
      </c>
      <c r="I866" s="1">
        <v>450</v>
      </c>
      <c r="J866" s="1">
        <v>325</v>
      </c>
      <c r="K866" s="1">
        <v>158</v>
      </c>
      <c r="L866" s="1">
        <v>89</v>
      </c>
      <c r="M866" s="1">
        <v>32</v>
      </c>
      <c r="N866" s="6">
        <v>4</v>
      </c>
    </row>
    <row r="867" spans="5:14" x14ac:dyDescent="0.3">
      <c r="E867" s="9"/>
      <c r="F867" s="8"/>
      <c r="G867" s="10">
        <v>100</v>
      </c>
      <c r="H867" s="11">
        <v>20.271288620949999</v>
      </c>
      <c r="I867" s="2">
        <v>33.911077618688999</v>
      </c>
      <c r="J867" s="2">
        <v>24.491333835719999</v>
      </c>
      <c r="K867" s="2">
        <v>11.906556141673001</v>
      </c>
      <c r="L867" s="2">
        <v>6.7068575734740001</v>
      </c>
      <c r="M867" s="2">
        <v>2.41145440844</v>
      </c>
      <c r="N867" s="13">
        <v>0.301431801055</v>
      </c>
    </row>
    <row r="868" spans="5:14" ht="25" x14ac:dyDescent="0.3">
      <c r="E868" s="3" t="s">
        <v>284</v>
      </c>
      <c r="F868" s="4"/>
      <c r="G868" s="5">
        <v>4597</v>
      </c>
      <c r="H868" s="7">
        <v>817</v>
      </c>
      <c r="I868" s="1">
        <v>1522</v>
      </c>
      <c r="J868" s="1">
        <v>1242</v>
      </c>
      <c r="K868" s="1">
        <v>559</v>
      </c>
      <c r="L868" s="1">
        <v>336</v>
      </c>
      <c r="M868" s="1">
        <v>101</v>
      </c>
      <c r="N868" s="6">
        <v>20</v>
      </c>
    </row>
    <row r="869" spans="5:14" x14ac:dyDescent="0.3">
      <c r="E869" s="9"/>
      <c r="F869" s="8"/>
      <c r="G869" s="10">
        <v>100</v>
      </c>
      <c r="H869" s="11">
        <v>17.772460300195998</v>
      </c>
      <c r="I869" s="2">
        <v>33.108549053730997</v>
      </c>
      <c r="J869" s="2">
        <v>27.017620187079</v>
      </c>
      <c r="K869" s="2">
        <v>12.160104415923</v>
      </c>
      <c r="L869" s="2">
        <v>7.309114639983</v>
      </c>
      <c r="M869" s="2">
        <v>2.1970850554710002</v>
      </c>
      <c r="N869" s="13">
        <v>0.435066347618</v>
      </c>
    </row>
    <row r="870" spans="5:14" ht="37.5" x14ac:dyDescent="0.3">
      <c r="E870" s="3" t="s">
        <v>285</v>
      </c>
      <c r="F870" s="4"/>
      <c r="G870" s="5">
        <v>588</v>
      </c>
      <c r="H870" s="7">
        <v>102</v>
      </c>
      <c r="I870" s="1">
        <v>222</v>
      </c>
      <c r="J870" s="1">
        <v>150</v>
      </c>
      <c r="K870" s="1">
        <v>70</v>
      </c>
      <c r="L870" s="1">
        <v>31</v>
      </c>
      <c r="M870" s="1">
        <v>12</v>
      </c>
      <c r="N870" s="6">
        <v>1</v>
      </c>
    </row>
    <row r="871" spans="5:14" x14ac:dyDescent="0.3">
      <c r="E871" s="9"/>
      <c r="F871" s="8"/>
      <c r="G871" s="10">
        <v>100</v>
      </c>
      <c r="H871" s="11">
        <v>17.346938775510001</v>
      </c>
      <c r="I871" s="2">
        <v>37.755102040815999</v>
      </c>
      <c r="J871" s="2">
        <v>25.510204081632999</v>
      </c>
      <c r="K871" s="2">
        <v>11.904761904761999</v>
      </c>
      <c r="L871" s="2">
        <v>5.2721088435369996</v>
      </c>
      <c r="M871" s="2">
        <v>2.040816326531</v>
      </c>
      <c r="N871" s="13">
        <v>0.17006802721100001</v>
      </c>
    </row>
    <row r="872" spans="5:14" x14ac:dyDescent="0.3">
      <c r="E872" s="3" t="s">
        <v>286</v>
      </c>
      <c r="F872" s="4"/>
      <c r="G872" s="5">
        <v>173</v>
      </c>
      <c r="H872" s="7">
        <v>22</v>
      </c>
      <c r="I872" s="1">
        <v>50</v>
      </c>
      <c r="J872" s="1">
        <v>58</v>
      </c>
      <c r="K872" s="1">
        <v>20</v>
      </c>
      <c r="L872" s="1">
        <v>18</v>
      </c>
      <c r="M872" s="1">
        <v>4</v>
      </c>
      <c r="N872" s="6">
        <v>1</v>
      </c>
    </row>
    <row r="873" spans="5:14" x14ac:dyDescent="0.3">
      <c r="E873" s="9"/>
      <c r="F873" s="8"/>
      <c r="G873" s="10">
        <v>100</v>
      </c>
      <c r="H873" s="11">
        <v>12.716763005780001</v>
      </c>
      <c r="I873" s="2">
        <v>28.901734104046</v>
      </c>
      <c r="J873" s="2">
        <v>33.526011560694002</v>
      </c>
      <c r="K873" s="2">
        <v>11.560693641618</v>
      </c>
      <c r="L873" s="2">
        <v>10.404624277457</v>
      </c>
      <c r="M873" s="2">
        <v>2.3121387283239998</v>
      </c>
      <c r="N873" s="13">
        <v>0.57803468208099995</v>
      </c>
    </row>
    <row r="874" spans="5:14" x14ac:dyDescent="0.3">
      <c r="E874" s="3" t="s">
        <v>287</v>
      </c>
      <c r="F874" s="4"/>
      <c r="G874" s="5">
        <v>545</v>
      </c>
      <c r="H874" s="7">
        <v>67</v>
      </c>
      <c r="I874" s="1">
        <v>162</v>
      </c>
      <c r="J874" s="1">
        <v>176</v>
      </c>
      <c r="K874" s="1">
        <v>69</v>
      </c>
      <c r="L874" s="1">
        <v>57</v>
      </c>
      <c r="M874" s="1">
        <v>11</v>
      </c>
      <c r="N874" s="6">
        <v>3</v>
      </c>
    </row>
    <row r="875" spans="5:14" x14ac:dyDescent="0.3">
      <c r="E875" s="9"/>
      <c r="F875" s="8"/>
      <c r="G875" s="10">
        <v>100</v>
      </c>
      <c r="H875" s="11">
        <v>12.293577981651</v>
      </c>
      <c r="I875" s="2">
        <v>29.724770642201999</v>
      </c>
      <c r="J875" s="2">
        <v>32.293577981650998</v>
      </c>
      <c r="K875" s="2">
        <v>12.660550458715999</v>
      </c>
      <c r="L875" s="2">
        <v>10.45871559633</v>
      </c>
      <c r="M875" s="2">
        <v>2.018348623853</v>
      </c>
      <c r="N875" s="13">
        <v>0.55045871559600001</v>
      </c>
    </row>
    <row r="876" spans="5:14" x14ac:dyDescent="0.3">
      <c r="E876" s="3" t="s">
        <v>288</v>
      </c>
      <c r="F876" s="4"/>
      <c r="G876" s="5">
        <v>240</v>
      </c>
      <c r="H876" s="7">
        <v>47</v>
      </c>
      <c r="I876" s="1">
        <v>84</v>
      </c>
      <c r="J876" s="1">
        <v>62</v>
      </c>
      <c r="K876" s="1">
        <v>21</v>
      </c>
      <c r="L876" s="1">
        <v>17</v>
      </c>
      <c r="M876" s="1">
        <v>6</v>
      </c>
      <c r="N876" s="6">
        <v>3</v>
      </c>
    </row>
    <row r="877" spans="5:14" x14ac:dyDescent="0.3">
      <c r="E877" s="9"/>
      <c r="F877" s="8"/>
      <c r="G877" s="10">
        <v>100</v>
      </c>
      <c r="H877" s="11">
        <v>19.583333333333002</v>
      </c>
      <c r="I877" s="2">
        <v>35</v>
      </c>
      <c r="J877" s="2">
        <v>25.833333333333002</v>
      </c>
      <c r="K877" s="2">
        <v>8.75</v>
      </c>
      <c r="L877" s="2">
        <v>7.083333333333</v>
      </c>
      <c r="M877" s="2">
        <v>2.5</v>
      </c>
      <c r="N877" s="13">
        <v>1.25</v>
      </c>
    </row>
    <row r="878" spans="5:14" ht="25" x14ac:dyDescent="0.3">
      <c r="E878" s="3" t="s">
        <v>289</v>
      </c>
      <c r="F878" s="4"/>
      <c r="G878" s="5">
        <v>418</v>
      </c>
      <c r="H878" s="7">
        <v>90</v>
      </c>
      <c r="I878" s="1">
        <v>172</v>
      </c>
      <c r="J878" s="1">
        <v>94</v>
      </c>
      <c r="K878" s="1">
        <v>37</v>
      </c>
      <c r="L878" s="1">
        <v>12</v>
      </c>
      <c r="M878" s="1">
        <v>13</v>
      </c>
      <c r="N878" s="6">
        <v>0</v>
      </c>
    </row>
    <row r="879" spans="5:14" x14ac:dyDescent="0.3">
      <c r="E879" s="9"/>
      <c r="F879" s="8"/>
      <c r="G879" s="10">
        <v>100</v>
      </c>
      <c r="H879" s="11">
        <v>21.531100478469</v>
      </c>
      <c r="I879" s="2">
        <v>41.148325358851999</v>
      </c>
      <c r="J879" s="2">
        <v>22.488038277512</v>
      </c>
      <c r="K879" s="2">
        <v>8.8516746411479996</v>
      </c>
      <c r="L879" s="2">
        <v>2.870813397129</v>
      </c>
      <c r="M879" s="2">
        <v>3.1100478468900001</v>
      </c>
      <c r="N879" s="15">
        <v>0</v>
      </c>
    </row>
    <row r="880" spans="5:14" ht="25" x14ac:dyDescent="0.3">
      <c r="E880" s="3" t="s">
        <v>290</v>
      </c>
      <c r="F880" s="4"/>
      <c r="G880" s="5">
        <v>1572</v>
      </c>
      <c r="H880" s="7">
        <v>346</v>
      </c>
      <c r="I880" s="1">
        <v>590</v>
      </c>
      <c r="J880" s="1">
        <v>389</v>
      </c>
      <c r="K880" s="1">
        <v>148</v>
      </c>
      <c r="L880" s="1">
        <v>65</v>
      </c>
      <c r="M880" s="1">
        <v>28</v>
      </c>
      <c r="N880" s="6">
        <v>6</v>
      </c>
    </row>
    <row r="881" spans="5:14" x14ac:dyDescent="0.3">
      <c r="E881" s="9"/>
      <c r="F881" s="8"/>
      <c r="G881" s="10">
        <v>100</v>
      </c>
      <c r="H881" s="11">
        <v>22.010178117048</v>
      </c>
      <c r="I881" s="2">
        <v>37.531806615775999</v>
      </c>
      <c r="J881" s="2">
        <v>24.745547073790998</v>
      </c>
      <c r="K881" s="2">
        <v>9.4147582697200001</v>
      </c>
      <c r="L881" s="2">
        <v>4.1348600508909996</v>
      </c>
      <c r="M881" s="2">
        <v>1.781170483461</v>
      </c>
      <c r="N881" s="13">
        <v>0.38167938931299999</v>
      </c>
    </row>
    <row r="882" spans="5:14" ht="37.5" x14ac:dyDescent="0.3">
      <c r="E882" s="3" t="s">
        <v>291</v>
      </c>
      <c r="F882" s="4"/>
      <c r="G882" s="5">
        <v>168</v>
      </c>
      <c r="H882" s="7">
        <v>35</v>
      </c>
      <c r="I882" s="1">
        <v>78</v>
      </c>
      <c r="J882" s="1">
        <v>29</v>
      </c>
      <c r="K882" s="1">
        <v>12</v>
      </c>
      <c r="L882" s="1">
        <v>11</v>
      </c>
      <c r="M882" s="1">
        <v>3</v>
      </c>
      <c r="N882" s="6">
        <v>0</v>
      </c>
    </row>
    <row r="883" spans="5:14" x14ac:dyDescent="0.3">
      <c r="E883" s="9"/>
      <c r="F883" s="8"/>
      <c r="G883" s="10">
        <v>100</v>
      </c>
      <c r="H883" s="11">
        <v>20.833333333333002</v>
      </c>
      <c r="I883" s="2">
        <v>46.428571428570997</v>
      </c>
      <c r="J883" s="2">
        <v>17.261904761905001</v>
      </c>
      <c r="K883" s="2">
        <v>7.1428571428570002</v>
      </c>
      <c r="L883" s="2">
        <v>6.5476190476190004</v>
      </c>
      <c r="M883" s="2">
        <v>1.785714285714</v>
      </c>
      <c r="N883" s="15">
        <v>0</v>
      </c>
    </row>
    <row r="884" spans="5:14" x14ac:dyDescent="0.3">
      <c r="E884" s="3" t="s">
        <v>292</v>
      </c>
      <c r="F884" s="4"/>
      <c r="G884" s="5">
        <v>186</v>
      </c>
      <c r="H884" s="7">
        <v>30</v>
      </c>
      <c r="I884" s="1">
        <v>62</v>
      </c>
      <c r="J884" s="1">
        <v>48</v>
      </c>
      <c r="K884" s="1">
        <v>24</v>
      </c>
      <c r="L884" s="1">
        <v>16</v>
      </c>
      <c r="M884" s="1">
        <v>5</v>
      </c>
      <c r="N884" s="6">
        <v>1</v>
      </c>
    </row>
    <row r="885" spans="5:14" x14ac:dyDescent="0.3">
      <c r="E885" s="9"/>
      <c r="F885" s="8"/>
      <c r="G885" s="10">
        <v>100</v>
      </c>
      <c r="H885" s="11">
        <v>16.129032258064999</v>
      </c>
      <c r="I885" s="2">
        <v>33.333333333333002</v>
      </c>
      <c r="J885" s="2">
        <v>25.806451612903</v>
      </c>
      <c r="K885" s="2">
        <v>12.903225806451999</v>
      </c>
      <c r="L885" s="2">
        <v>8.6021505376339995</v>
      </c>
      <c r="M885" s="2">
        <v>2.6881720430109999</v>
      </c>
      <c r="N885" s="13">
        <v>0.53763440860199996</v>
      </c>
    </row>
    <row r="886" spans="5:14" x14ac:dyDescent="0.3">
      <c r="E886" s="3" t="s">
        <v>293</v>
      </c>
      <c r="F886" s="4"/>
      <c r="G886" s="5">
        <v>279</v>
      </c>
      <c r="H886" s="7">
        <v>55</v>
      </c>
      <c r="I886" s="1">
        <v>90</v>
      </c>
      <c r="J886" s="1">
        <v>77</v>
      </c>
      <c r="K886" s="1">
        <v>28</v>
      </c>
      <c r="L886" s="1">
        <v>24</v>
      </c>
      <c r="M886" s="1">
        <v>1</v>
      </c>
      <c r="N886" s="6">
        <v>4</v>
      </c>
    </row>
    <row r="887" spans="5:14" x14ac:dyDescent="0.3">
      <c r="E887" s="9"/>
      <c r="F887" s="8"/>
      <c r="G887" s="10">
        <v>100</v>
      </c>
      <c r="H887" s="11">
        <v>19.713261648745998</v>
      </c>
      <c r="I887" s="2">
        <v>32.258064516128997</v>
      </c>
      <c r="J887" s="2">
        <v>27.598566308243999</v>
      </c>
      <c r="K887" s="2">
        <v>10.035842293907001</v>
      </c>
      <c r="L887" s="2">
        <v>8.6021505376339995</v>
      </c>
      <c r="M887" s="2">
        <v>0.35842293906799999</v>
      </c>
      <c r="N887" s="13">
        <v>1.433691756272</v>
      </c>
    </row>
    <row r="888" spans="5:14" x14ac:dyDescent="0.3">
      <c r="E888" s="3" t="s">
        <v>294</v>
      </c>
      <c r="F888" s="4"/>
      <c r="G888" s="5">
        <v>66</v>
      </c>
      <c r="H888" s="7">
        <v>18</v>
      </c>
      <c r="I888" s="1">
        <v>19</v>
      </c>
      <c r="J888" s="1">
        <v>17</v>
      </c>
      <c r="K888" s="1">
        <v>10</v>
      </c>
      <c r="L888" s="1">
        <v>1</v>
      </c>
      <c r="M888" s="1">
        <v>0</v>
      </c>
      <c r="N888" s="6">
        <v>1</v>
      </c>
    </row>
    <row r="889" spans="5:14" x14ac:dyDescent="0.3">
      <c r="E889" s="9"/>
      <c r="F889" s="8"/>
      <c r="G889" s="10">
        <v>100</v>
      </c>
      <c r="H889" s="11">
        <v>27.272727272727</v>
      </c>
      <c r="I889" s="2">
        <v>28.787878787878999</v>
      </c>
      <c r="J889" s="2">
        <v>25.757575757575999</v>
      </c>
      <c r="K889" s="2">
        <v>15.151515151515</v>
      </c>
      <c r="L889" s="2">
        <v>1.5151515151520001</v>
      </c>
      <c r="M889" s="12">
        <v>0</v>
      </c>
      <c r="N889" s="13">
        <v>1.5151515151520001</v>
      </c>
    </row>
    <row r="890" spans="5:14" ht="25" x14ac:dyDescent="0.3">
      <c r="E890" s="3" t="s">
        <v>295</v>
      </c>
      <c r="F890" s="4"/>
      <c r="G890" s="5">
        <v>110</v>
      </c>
      <c r="H890" s="7">
        <v>31</v>
      </c>
      <c r="I890" s="1">
        <v>47</v>
      </c>
      <c r="J890" s="1">
        <v>26</v>
      </c>
      <c r="K890" s="1">
        <v>2</v>
      </c>
      <c r="L890" s="1">
        <v>1</v>
      </c>
      <c r="M890" s="1">
        <v>3</v>
      </c>
      <c r="N890" s="6">
        <v>0</v>
      </c>
    </row>
    <row r="891" spans="5:14" x14ac:dyDescent="0.3">
      <c r="E891" s="9"/>
      <c r="F891" s="8"/>
      <c r="G891" s="10">
        <v>100</v>
      </c>
      <c r="H891" s="11">
        <v>28.181818181817999</v>
      </c>
      <c r="I891" s="2">
        <v>42.727272727272997</v>
      </c>
      <c r="J891" s="2">
        <v>23.636363636363999</v>
      </c>
      <c r="K891" s="2">
        <v>1.818181818182</v>
      </c>
      <c r="L891" s="2">
        <v>0.90909090909099999</v>
      </c>
      <c r="M891" s="2">
        <v>2.7272727272730002</v>
      </c>
      <c r="N891" s="15">
        <v>0</v>
      </c>
    </row>
    <row r="892" spans="5:14" ht="25" x14ac:dyDescent="0.3">
      <c r="E892" s="3" t="s">
        <v>296</v>
      </c>
      <c r="F892" s="4"/>
      <c r="G892" s="5">
        <v>407</v>
      </c>
      <c r="H892" s="7">
        <v>106</v>
      </c>
      <c r="I892" s="1">
        <v>167</v>
      </c>
      <c r="J892" s="1">
        <v>90</v>
      </c>
      <c r="K892" s="1">
        <v>27</v>
      </c>
      <c r="L892" s="1">
        <v>11</v>
      </c>
      <c r="M892" s="1">
        <v>5</v>
      </c>
      <c r="N892" s="6">
        <v>1</v>
      </c>
    </row>
    <row r="893" spans="5:14" x14ac:dyDescent="0.3">
      <c r="E893" s="9"/>
      <c r="F893" s="8"/>
      <c r="G893" s="10">
        <v>100</v>
      </c>
      <c r="H893" s="11">
        <v>26.044226044226001</v>
      </c>
      <c r="I893" s="2">
        <v>41.031941031941003</v>
      </c>
      <c r="J893" s="2">
        <v>22.113022113022001</v>
      </c>
      <c r="K893" s="2">
        <v>6.6339066339070003</v>
      </c>
      <c r="L893" s="2">
        <v>2.7027027027030002</v>
      </c>
      <c r="M893" s="2">
        <v>1.228501228501</v>
      </c>
      <c r="N893" s="13">
        <v>0.24570024569999999</v>
      </c>
    </row>
    <row r="894" spans="5:14" ht="37.5" x14ac:dyDescent="0.3">
      <c r="E894" s="3" t="s">
        <v>297</v>
      </c>
      <c r="F894" s="4"/>
      <c r="G894" s="5">
        <v>43</v>
      </c>
      <c r="H894" s="7">
        <v>10</v>
      </c>
      <c r="I894" s="1">
        <v>20</v>
      </c>
      <c r="J894" s="1">
        <v>7</v>
      </c>
      <c r="K894" s="1">
        <v>4</v>
      </c>
      <c r="L894" s="1">
        <v>1</v>
      </c>
      <c r="M894" s="1">
        <v>1</v>
      </c>
      <c r="N894" s="6">
        <v>0</v>
      </c>
    </row>
    <row r="895" spans="5:14" x14ac:dyDescent="0.3">
      <c r="E895" s="9"/>
      <c r="F895" s="8"/>
      <c r="G895" s="10">
        <v>100</v>
      </c>
      <c r="H895" s="11">
        <v>23.255813953488001</v>
      </c>
      <c r="I895" s="2">
        <v>46.511627906976997</v>
      </c>
      <c r="J895" s="2">
        <v>16.279069767442</v>
      </c>
      <c r="K895" s="2">
        <v>9.3023255813949994</v>
      </c>
      <c r="L895" s="2">
        <v>2.3255813953489999</v>
      </c>
      <c r="M895" s="2">
        <v>2.3255813953489999</v>
      </c>
      <c r="N895" s="15">
        <v>0</v>
      </c>
    </row>
    <row r="896" spans="5:14" x14ac:dyDescent="0.3">
      <c r="E896" s="3" t="s">
        <v>298</v>
      </c>
      <c r="F896" s="4"/>
      <c r="G896" s="5">
        <v>158</v>
      </c>
      <c r="H896" s="7">
        <v>21</v>
      </c>
      <c r="I896" s="1">
        <v>60</v>
      </c>
      <c r="J896" s="1">
        <v>38</v>
      </c>
      <c r="K896" s="1">
        <v>21</v>
      </c>
      <c r="L896" s="1">
        <v>11</v>
      </c>
      <c r="M896" s="1">
        <v>3</v>
      </c>
      <c r="N896" s="6">
        <v>4</v>
      </c>
    </row>
    <row r="897" spans="5:14" x14ac:dyDescent="0.3">
      <c r="E897" s="9"/>
      <c r="F897" s="8"/>
      <c r="G897" s="10">
        <v>100</v>
      </c>
      <c r="H897" s="11">
        <v>13.291139240506</v>
      </c>
      <c r="I897" s="2">
        <v>37.974683544304</v>
      </c>
      <c r="J897" s="2">
        <v>24.050632911392</v>
      </c>
      <c r="K897" s="2">
        <v>13.291139240506</v>
      </c>
      <c r="L897" s="2">
        <v>6.9620253164559998</v>
      </c>
      <c r="M897" s="2">
        <v>1.8987341772149999</v>
      </c>
      <c r="N897" s="13">
        <v>2.5316455696200002</v>
      </c>
    </row>
    <row r="898" spans="5:14" x14ac:dyDescent="0.3">
      <c r="E898" s="3" t="s">
        <v>299</v>
      </c>
      <c r="F898" s="4"/>
      <c r="G898" s="5">
        <v>109</v>
      </c>
      <c r="H898" s="7">
        <v>25</v>
      </c>
      <c r="I898" s="1">
        <v>38</v>
      </c>
      <c r="J898" s="1">
        <v>30</v>
      </c>
      <c r="K898" s="1">
        <v>11</v>
      </c>
      <c r="L898" s="1">
        <v>5</v>
      </c>
      <c r="M898" s="1">
        <v>0</v>
      </c>
      <c r="N898" s="6">
        <v>0</v>
      </c>
    </row>
    <row r="899" spans="5:14" x14ac:dyDescent="0.3">
      <c r="E899" s="9"/>
      <c r="F899" s="8"/>
      <c r="G899" s="10">
        <v>100</v>
      </c>
      <c r="H899" s="11">
        <v>22.935779816514</v>
      </c>
      <c r="I899" s="2">
        <v>34.862385321101002</v>
      </c>
      <c r="J899" s="2">
        <v>27.522935779817001</v>
      </c>
      <c r="K899" s="2">
        <v>10.091743119266001</v>
      </c>
      <c r="L899" s="2">
        <v>4.5871559633030001</v>
      </c>
      <c r="M899" s="12">
        <v>0</v>
      </c>
      <c r="N899" s="15">
        <v>0</v>
      </c>
    </row>
    <row r="900" spans="5:14" x14ac:dyDescent="0.3">
      <c r="E900" s="3" t="s">
        <v>300</v>
      </c>
      <c r="F900" s="4"/>
      <c r="G900" s="5">
        <v>15</v>
      </c>
      <c r="H900" s="7">
        <v>5</v>
      </c>
      <c r="I900" s="1">
        <v>7</v>
      </c>
      <c r="J900" s="1">
        <v>0</v>
      </c>
      <c r="K900" s="1">
        <v>3</v>
      </c>
      <c r="L900" s="1">
        <v>0</v>
      </c>
      <c r="M900" s="1">
        <v>0</v>
      </c>
      <c r="N900" s="6">
        <v>0</v>
      </c>
    </row>
    <row r="901" spans="5:14" x14ac:dyDescent="0.3">
      <c r="E901" s="9"/>
      <c r="F901" s="8"/>
      <c r="G901" s="10">
        <v>100</v>
      </c>
      <c r="H901" s="11">
        <v>33.333333333333002</v>
      </c>
      <c r="I901" s="2">
        <v>46.666666666666998</v>
      </c>
      <c r="J901" s="12">
        <v>0</v>
      </c>
      <c r="K901" s="2">
        <v>20</v>
      </c>
      <c r="L901" s="12">
        <v>0</v>
      </c>
      <c r="M901" s="12">
        <v>0</v>
      </c>
      <c r="N901" s="15">
        <v>0</v>
      </c>
    </row>
    <row r="902" spans="5:14" ht="25" x14ac:dyDescent="0.3">
      <c r="E902" s="3" t="s">
        <v>301</v>
      </c>
      <c r="F902" s="4"/>
      <c r="G902" s="5">
        <v>12</v>
      </c>
      <c r="H902" s="7">
        <v>3</v>
      </c>
      <c r="I902" s="1">
        <v>5</v>
      </c>
      <c r="J902" s="1">
        <v>2</v>
      </c>
      <c r="K902" s="1">
        <v>2</v>
      </c>
      <c r="L902" s="1">
        <v>0</v>
      </c>
      <c r="M902" s="1">
        <v>0</v>
      </c>
      <c r="N902" s="6">
        <v>0</v>
      </c>
    </row>
    <row r="903" spans="5:14" x14ac:dyDescent="0.3">
      <c r="E903" s="9"/>
      <c r="F903" s="8"/>
      <c r="G903" s="10">
        <v>100</v>
      </c>
      <c r="H903" s="11">
        <v>25</v>
      </c>
      <c r="I903" s="2">
        <v>41.666666666666998</v>
      </c>
      <c r="J903" s="2">
        <v>16.666666666666998</v>
      </c>
      <c r="K903" s="2">
        <v>16.666666666666998</v>
      </c>
      <c r="L903" s="12">
        <v>0</v>
      </c>
      <c r="M903" s="12">
        <v>0</v>
      </c>
      <c r="N903" s="15">
        <v>0</v>
      </c>
    </row>
    <row r="904" spans="5:14" ht="25" x14ac:dyDescent="0.3">
      <c r="E904" s="3" t="s">
        <v>302</v>
      </c>
      <c r="F904" s="4"/>
      <c r="G904" s="5">
        <v>35</v>
      </c>
      <c r="H904" s="7">
        <v>12</v>
      </c>
      <c r="I904" s="1">
        <v>16</v>
      </c>
      <c r="J904" s="1">
        <v>6</v>
      </c>
      <c r="K904" s="1">
        <v>0</v>
      </c>
      <c r="L904" s="1">
        <v>0</v>
      </c>
      <c r="M904" s="1">
        <v>0</v>
      </c>
      <c r="N904" s="6">
        <v>1</v>
      </c>
    </row>
    <row r="905" spans="5:14" x14ac:dyDescent="0.3">
      <c r="E905" s="9"/>
      <c r="F905" s="8"/>
      <c r="G905" s="10">
        <v>100</v>
      </c>
      <c r="H905" s="11">
        <v>34.285714285714</v>
      </c>
      <c r="I905" s="2">
        <v>45.714285714286</v>
      </c>
      <c r="J905" s="2">
        <v>17.142857142857</v>
      </c>
      <c r="K905" s="12">
        <v>0</v>
      </c>
      <c r="L905" s="12">
        <v>0</v>
      </c>
      <c r="M905" s="12">
        <v>0</v>
      </c>
      <c r="N905" s="13">
        <v>2.8571428571430002</v>
      </c>
    </row>
    <row r="906" spans="5:14" ht="37.5" x14ac:dyDescent="0.3">
      <c r="E906" s="3" t="s">
        <v>303</v>
      </c>
      <c r="F906" s="4"/>
      <c r="G906" s="5">
        <v>5</v>
      </c>
      <c r="H906" s="7">
        <v>2</v>
      </c>
      <c r="I906" s="1">
        <v>2</v>
      </c>
      <c r="J906" s="1">
        <v>0</v>
      </c>
      <c r="K906" s="1">
        <v>1</v>
      </c>
      <c r="L906" s="1">
        <v>0</v>
      </c>
      <c r="M906" s="1">
        <v>0</v>
      </c>
      <c r="N906" s="6">
        <v>0</v>
      </c>
    </row>
    <row r="907" spans="5:14" x14ac:dyDescent="0.3">
      <c r="E907" s="9"/>
      <c r="F907" s="8"/>
      <c r="G907" s="10">
        <v>100</v>
      </c>
      <c r="H907" s="11">
        <v>40</v>
      </c>
      <c r="I907" s="2">
        <v>40</v>
      </c>
      <c r="J907" s="12">
        <v>0</v>
      </c>
      <c r="K907" s="2">
        <v>20</v>
      </c>
      <c r="L907" s="12">
        <v>0</v>
      </c>
      <c r="M907" s="12">
        <v>0</v>
      </c>
      <c r="N907" s="15">
        <v>0</v>
      </c>
    </row>
    <row r="908" spans="5:14" x14ac:dyDescent="0.3">
      <c r="E908" s="3" t="s">
        <v>304</v>
      </c>
      <c r="F908" s="4"/>
      <c r="G908" s="5">
        <v>47</v>
      </c>
      <c r="H908" s="7">
        <v>8</v>
      </c>
      <c r="I908" s="1">
        <v>15</v>
      </c>
      <c r="J908" s="1">
        <v>16</v>
      </c>
      <c r="K908" s="1">
        <v>5</v>
      </c>
      <c r="L908" s="1">
        <v>2</v>
      </c>
      <c r="M908" s="1">
        <v>1</v>
      </c>
      <c r="N908" s="6">
        <v>0</v>
      </c>
    </row>
    <row r="909" spans="5:14" x14ac:dyDescent="0.3">
      <c r="E909" s="9"/>
      <c r="F909" s="8"/>
      <c r="G909" s="10">
        <v>100</v>
      </c>
      <c r="H909" s="11">
        <v>17.021276595745</v>
      </c>
      <c r="I909" s="2">
        <v>31.914893617021001</v>
      </c>
      <c r="J909" s="2">
        <v>34.042553191488999</v>
      </c>
      <c r="K909" s="2">
        <v>10.638297872340001</v>
      </c>
      <c r="L909" s="2">
        <v>4.2553191489359996</v>
      </c>
      <c r="M909" s="2">
        <v>2.1276595744679998</v>
      </c>
      <c r="N909" s="15">
        <v>0</v>
      </c>
    </row>
    <row r="910" spans="5:14" x14ac:dyDescent="0.3">
      <c r="E910" s="3" t="s">
        <v>305</v>
      </c>
      <c r="F910" s="4"/>
      <c r="G910" s="5">
        <v>22</v>
      </c>
      <c r="H910" s="7">
        <v>4</v>
      </c>
      <c r="I910" s="1">
        <v>8</v>
      </c>
      <c r="J910" s="1">
        <v>7</v>
      </c>
      <c r="K910" s="1">
        <v>1</v>
      </c>
      <c r="L910" s="1">
        <v>2</v>
      </c>
      <c r="M910" s="1">
        <v>0</v>
      </c>
      <c r="N910" s="6">
        <v>0</v>
      </c>
    </row>
    <row r="911" spans="5:14" x14ac:dyDescent="0.3">
      <c r="E911" s="9"/>
      <c r="F911" s="8"/>
      <c r="G911" s="10">
        <v>100</v>
      </c>
      <c r="H911" s="11">
        <v>18.181818181817999</v>
      </c>
      <c r="I911" s="2">
        <v>36.363636363635997</v>
      </c>
      <c r="J911" s="2">
        <v>31.818181818182001</v>
      </c>
      <c r="K911" s="2">
        <v>4.5454545454549997</v>
      </c>
      <c r="L911" s="2">
        <v>9.0909090909089993</v>
      </c>
      <c r="M911" s="12">
        <v>0</v>
      </c>
      <c r="N911" s="15">
        <v>0</v>
      </c>
    </row>
    <row r="912" spans="5:14" x14ac:dyDescent="0.3">
      <c r="E912" s="3" t="s">
        <v>306</v>
      </c>
      <c r="F912" s="4"/>
      <c r="G912" s="5">
        <v>12</v>
      </c>
      <c r="H912" s="7">
        <v>2</v>
      </c>
      <c r="I912" s="1">
        <v>2</v>
      </c>
      <c r="J912" s="1">
        <v>3</v>
      </c>
      <c r="K912" s="1">
        <v>3</v>
      </c>
      <c r="L912" s="1">
        <v>2</v>
      </c>
      <c r="M912" s="1">
        <v>0</v>
      </c>
      <c r="N912" s="6">
        <v>0</v>
      </c>
    </row>
    <row r="913" spans="5:14" x14ac:dyDescent="0.3">
      <c r="E913" s="9"/>
      <c r="F913" s="8"/>
      <c r="G913" s="10">
        <v>100</v>
      </c>
      <c r="H913" s="11">
        <v>16.666666666666998</v>
      </c>
      <c r="I913" s="2">
        <v>16.666666666666998</v>
      </c>
      <c r="J913" s="2">
        <v>25</v>
      </c>
      <c r="K913" s="2">
        <v>25</v>
      </c>
      <c r="L913" s="2">
        <v>16.666666666666998</v>
      </c>
      <c r="M913" s="12">
        <v>0</v>
      </c>
      <c r="N913" s="15">
        <v>0</v>
      </c>
    </row>
    <row r="914" spans="5:14" ht="25" x14ac:dyDescent="0.3">
      <c r="E914" s="3" t="s">
        <v>307</v>
      </c>
      <c r="F914" s="4"/>
      <c r="G914" s="5">
        <v>0</v>
      </c>
      <c r="H914" s="7">
        <v>0</v>
      </c>
      <c r="I914" s="1">
        <v>0</v>
      </c>
      <c r="J914" s="1">
        <v>0</v>
      </c>
      <c r="K914" s="1">
        <v>0</v>
      </c>
      <c r="L914" s="1">
        <v>0</v>
      </c>
      <c r="M914" s="1">
        <v>0</v>
      </c>
      <c r="N914" s="6">
        <v>0</v>
      </c>
    </row>
    <row r="915" spans="5:14" x14ac:dyDescent="0.3">
      <c r="E915" s="9"/>
      <c r="F915" s="8"/>
      <c r="G915" s="31">
        <v>0</v>
      </c>
      <c r="H915" s="21">
        <v>0</v>
      </c>
      <c r="I915" s="12">
        <v>0</v>
      </c>
      <c r="J915" s="12">
        <v>0</v>
      </c>
      <c r="K915" s="12">
        <v>0</v>
      </c>
      <c r="L915" s="12">
        <v>0</v>
      </c>
      <c r="M915" s="12">
        <v>0</v>
      </c>
      <c r="N915" s="15">
        <v>0</v>
      </c>
    </row>
    <row r="916" spans="5:14" ht="25" x14ac:dyDescent="0.3">
      <c r="E916" s="3" t="s">
        <v>308</v>
      </c>
      <c r="F916" s="4"/>
      <c r="G916" s="5">
        <v>0</v>
      </c>
      <c r="H916" s="7">
        <v>0</v>
      </c>
      <c r="I916" s="1">
        <v>0</v>
      </c>
      <c r="J916" s="1">
        <v>0</v>
      </c>
      <c r="K916" s="1">
        <v>0</v>
      </c>
      <c r="L916" s="1">
        <v>0</v>
      </c>
      <c r="M916" s="1">
        <v>0</v>
      </c>
      <c r="N916" s="6">
        <v>0</v>
      </c>
    </row>
    <row r="917" spans="5:14" x14ac:dyDescent="0.3">
      <c r="E917" s="9"/>
      <c r="F917" s="8"/>
      <c r="G917" s="31">
        <v>0</v>
      </c>
      <c r="H917" s="21">
        <v>0</v>
      </c>
      <c r="I917" s="12">
        <v>0</v>
      </c>
      <c r="J917" s="12">
        <v>0</v>
      </c>
      <c r="K917" s="12">
        <v>0</v>
      </c>
      <c r="L917" s="12">
        <v>0</v>
      </c>
      <c r="M917" s="12">
        <v>0</v>
      </c>
      <c r="N917" s="15">
        <v>0</v>
      </c>
    </row>
    <row r="918" spans="5:14" ht="37.5" x14ac:dyDescent="0.3">
      <c r="E918" s="3" t="s">
        <v>309</v>
      </c>
      <c r="F918" s="4"/>
      <c r="G918" s="5">
        <v>0</v>
      </c>
      <c r="H918" s="7">
        <v>0</v>
      </c>
      <c r="I918" s="1">
        <v>0</v>
      </c>
      <c r="J918" s="1">
        <v>0</v>
      </c>
      <c r="K918" s="1">
        <v>0</v>
      </c>
      <c r="L918" s="1">
        <v>0</v>
      </c>
      <c r="M918" s="1">
        <v>0</v>
      </c>
      <c r="N918" s="6">
        <v>0</v>
      </c>
    </row>
    <row r="919" spans="5:14" x14ac:dyDescent="0.3">
      <c r="E919" s="9"/>
      <c r="F919" s="8"/>
      <c r="G919" s="31">
        <v>0</v>
      </c>
      <c r="H919" s="21">
        <v>0</v>
      </c>
      <c r="I919" s="12">
        <v>0</v>
      </c>
      <c r="J919" s="12">
        <v>0</v>
      </c>
      <c r="K919" s="12">
        <v>0</v>
      </c>
      <c r="L919" s="12">
        <v>0</v>
      </c>
      <c r="M919" s="12">
        <v>0</v>
      </c>
      <c r="N919" s="15">
        <v>0</v>
      </c>
    </row>
    <row r="920" spans="5:14" x14ac:dyDescent="0.3">
      <c r="E920" s="3" t="s">
        <v>310</v>
      </c>
      <c r="F920" s="4"/>
      <c r="G920" s="5">
        <v>0</v>
      </c>
      <c r="H920" s="7">
        <v>0</v>
      </c>
      <c r="I920" s="1">
        <v>0</v>
      </c>
      <c r="J920" s="1">
        <v>0</v>
      </c>
      <c r="K920" s="1">
        <v>0</v>
      </c>
      <c r="L920" s="1">
        <v>0</v>
      </c>
      <c r="M920" s="1">
        <v>0</v>
      </c>
      <c r="N920" s="6">
        <v>0</v>
      </c>
    </row>
    <row r="921" spans="5:14" x14ac:dyDescent="0.3">
      <c r="E921" s="9"/>
      <c r="F921" s="8"/>
      <c r="G921" s="31">
        <v>0</v>
      </c>
      <c r="H921" s="21">
        <v>0</v>
      </c>
      <c r="I921" s="12">
        <v>0</v>
      </c>
      <c r="J921" s="12">
        <v>0</v>
      </c>
      <c r="K921" s="12">
        <v>0</v>
      </c>
      <c r="L921" s="12">
        <v>0</v>
      </c>
      <c r="M921" s="12">
        <v>0</v>
      </c>
      <c r="N921" s="15">
        <v>0</v>
      </c>
    </row>
    <row r="922" spans="5:14" x14ac:dyDescent="0.3">
      <c r="E922" s="3" t="s">
        <v>311</v>
      </c>
      <c r="F922" s="4"/>
      <c r="G922" s="5">
        <v>0</v>
      </c>
      <c r="H922" s="7">
        <v>0</v>
      </c>
      <c r="I922" s="1">
        <v>0</v>
      </c>
      <c r="J922" s="1">
        <v>0</v>
      </c>
      <c r="K922" s="1">
        <v>0</v>
      </c>
      <c r="L922" s="1">
        <v>0</v>
      </c>
      <c r="M922" s="1">
        <v>0</v>
      </c>
      <c r="N922" s="6">
        <v>0</v>
      </c>
    </row>
    <row r="923" spans="5:14" x14ac:dyDescent="0.3">
      <c r="E923" s="9"/>
      <c r="F923" s="8"/>
      <c r="G923" s="31">
        <v>0</v>
      </c>
      <c r="H923" s="21">
        <v>0</v>
      </c>
      <c r="I923" s="12">
        <v>0</v>
      </c>
      <c r="J923" s="12">
        <v>0</v>
      </c>
      <c r="K923" s="12">
        <v>0</v>
      </c>
      <c r="L923" s="12">
        <v>0</v>
      </c>
      <c r="M923" s="12">
        <v>0</v>
      </c>
      <c r="N923" s="15">
        <v>0</v>
      </c>
    </row>
    <row r="924" spans="5:14" x14ac:dyDescent="0.3">
      <c r="E924" s="3" t="s">
        <v>312</v>
      </c>
      <c r="F924" s="4"/>
      <c r="G924" s="5">
        <v>43</v>
      </c>
      <c r="H924" s="7">
        <v>6</v>
      </c>
      <c r="I924" s="1">
        <v>7</v>
      </c>
      <c r="J924" s="1">
        <v>16</v>
      </c>
      <c r="K924" s="1">
        <v>6</v>
      </c>
      <c r="L924" s="1">
        <v>7</v>
      </c>
      <c r="M924" s="1">
        <v>0</v>
      </c>
      <c r="N924" s="6">
        <v>1</v>
      </c>
    </row>
    <row r="925" spans="5:14" x14ac:dyDescent="0.3">
      <c r="E925" s="9"/>
      <c r="F925" s="8"/>
      <c r="G925" s="10">
        <v>100</v>
      </c>
      <c r="H925" s="11">
        <v>13.953488372093</v>
      </c>
      <c r="I925" s="2">
        <v>16.279069767442</v>
      </c>
      <c r="J925" s="2">
        <v>37.209302325581</v>
      </c>
      <c r="K925" s="2">
        <v>13.953488372093</v>
      </c>
      <c r="L925" s="2">
        <v>16.279069767442</v>
      </c>
      <c r="M925" s="12">
        <v>0</v>
      </c>
      <c r="N925" s="13">
        <v>2.3255813953489999</v>
      </c>
    </row>
    <row r="926" spans="5:14" ht="25" x14ac:dyDescent="0.3">
      <c r="E926" s="3" t="s">
        <v>313</v>
      </c>
      <c r="F926" s="4"/>
      <c r="G926" s="5">
        <v>1</v>
      </c>
      <c r="H926" s="7">
        <v>0</v>
      </c>
      <c r="I926" s="1">
        <v>0</v>
      </c>
      <c r="J926" s="1">
        <v>0</v>
      </c>
      <c r="K926" s="1">
        <v>1</v>
      </c>
      <c r="L926" s="1">
        <v>0</v>
      </c>
      <c r="M926" s="1">
        <v>0</v>
      </c>
      <c r="N926" s="6">
        <v>0</v>
      </c>
    </row>
    <row r="927" spans="5:14" x14ac:dyDescent="0.3">
      <c r="E927" s="9"/>
      <c r="F927" s="8"/>
      <c r="G927" s="10">
        <v>100</v>
      </c>
      <c r="H927" s="21">
        <v>0</v>
      </c>
      <c r="I927" s="12">
        <v>0</v>
      </c>
      <c r="J927" s="12">
        <v>0</v>
      </c>
      <c r="K927" s="2">
        <v>100</v>
      </c>
      <c r="L927" s="12">
        <v>0</v>
      </c>
      <c r="M927" s="12">
        <v>0</v>
      </c>
      <c r="N927" s="15">
        <v>0</v>
      </c>
    </row>
    <row r="928" spans="5:14" ht="25" x14ac:dyDescent="0.3">
      <c r="E928" s="3" t="s">
        <v>314</v>
      </c>
      <c r="F928" s="4"/>
      <c r="G928" s="5">
        <v>6</v>
      </c>
      <c r="H928" s="7">
        <v>0</v>
      </c>
      <c r="I928" s="1">
        <v>3</v>
      </c>
      <c r="J928" s="1">
        <v>2</v>
      </c>
      <c r="K928" s="1">
        <v>0</v>
      </c>
      <c r="L928" s="1">
        <v>0</v>
      </c>
      <c r="M928" s="1">
        <v>1</v>
      </c>
      <c r="N928" s="6">
        <v>0</v>
      </c>
    </row>
    <row r="929" spans="5:14" x14ac:dyDescent="0.3">
      <c r="E929" s="9"/>
      <c r="F929" s="8"/>
      <c r="G929" s="10">
        <v>100</v>
      </c>
      <c r="H929" s="21">
        <v>0</v>
      </c>
      <c r="I929" s="2">
        <v>50</v>
      </c>
      <c r="J929" s="2">
        <v>33.333333333333002</v>
      </c>
      <c r="K929" s="12">
        <v>0</v>
      </c>
      <c r="L929" s="12">
        <v>0</v>
      </c>
      <c r="M929" s="2">
        <v>16.666666666666998</v>
      </c>
      <c r="N929" s="15">
        <v>0</v>
      </c>
    </row>
    <row r="930" spans="5:14" ht="37.5" x14ac:dyDescent="0.3">
      <c r="E930" s="3" t="s">
        <v>315</v>
      </c>
      <c r="F930" s="4"/>
      <c r="G930" s="5">
        <v>1</v>
      </c>
      <c r="H930" s="7">
        <v>0</v>
      </c>
      <c r="I930" s="1">
        <v>1</v>
      </c>
      <c r="J930" s="1">
        <v>0</v>
      </c>
      <c r="K930" s="1">
        <v>0</v>
      </c>
      <c r="L930" s="1">
        <v>0</v>
      </c>
      <c r="M930" s="1">
        <v>0</v>
      </c>
      <c r="N930" s="6">
        <v>0</v>
      </c>
    </row>
    <row r="931" spans="5:14" x14ac:dyDescent="0.3">
      <c r="E931" s="9"/>
      <c r="F931" s="8"/>
      <c r="G931" s="10">
        <v>100</v>
      </c>
      <c r="H931" s="21">
        <v>0</v>
      </c>
      <c r="I931" s="2">
        <v>100</v>
      </c>
      <c r="J931" s="12">
        <v>0</v>
      </c>
      <c r="K931" s="12">
        <v>0</v>
      </c>
      <c r="L931" s="12">
        <v>0</v>
      </c>
      <c r="M931" s="12">
        <v>0</v>
      </c>
      <c r="N931" s="15">
        <v>0</v>
      </c>
    </row>
    <row r="932" spans="5:14" x14ac:dyDescent="0.3">
      <c r="E932" s="3" t="s">
        <v>316</v>
      </c>
      <c r="F932" s="4"/>
      <c r="G932" s="5">
        <v>0</v>
      </c>
      <c r="H932" s="7">
        <v>0</v>
      </c>
      <c r="I932" s="1">
        <v>0</v>
      </c>
      <c r="J932" s="1">
        <v>0</v>
      </c>
      <c r="K932" s="1">
        <v>0</v>
      </c>
      <c r="L932" s="1">
        <v>0</v>
      </c>
      <c r="M932" s="1">
        <v>0</v>
      </c>
      <c r="N932" s="6">
        <v>0</v>
      </c>
    </row>
    <row r="933" spans="5:14" x14ac:dyDescent="0.3">
      <c r="E933" s="9"/>
      <c r="F933" s="8"/>
      <c r="G933" s="31">
        <v>0</v>
      </c>
      <c r="H933" s="21">
        <v>0</v>
      </c>
      <c r="I933" s="12">
        <v>0</v>
      </c>
      <c r="J933" s="12">
        <v>0</v>
      </c>
      <c r="K933" s="12">
        <v>0</v>
      </c>
      <c r="L933" s="12">
        <v>0</v>
      </c>
      <c r="M933" s="12">
        <v>0</v>
      </c>
      <c r="N933" s="15">
        <v>0</v>
      </c>
    </row>
    <row r="934" spans="5:14" x14ac:dyDescent="0.3">
      <c r="E934" s="3" t="s">
        <v>317</v>
      </c>
      <c r="F934" s="4"/>
      <c r="G934" s="5">
        <v>1</v>
      </c>
      <c r="H934" s="7">
        <v>0</v>
      </c>
      <c r="I934" s="1">
        <v>1</v>
      </c>
      <c r="J934" s="1">
        <v>0</v>
      </c>
      <c r="K934" s="1">
        <v>0</v>
      </c>
      <c r="L934" s="1">
        <v>0</v>
      </c>
      <c r="M934" s="1">
        <v>0</v>
      </c>
      <c r="N934" s="6">
        <v>0</v>
      </c>
    </row>
    <row r="935" spans="5:14" x14ac:dyDescent="0.3">
      <c r="E935" s="9"/>
      <c r="F935" s="8"/>
      <c r="G935" s="10">
        <v>100</v>
      </c>
      <c r="H935" s="21">
        <v>0</v>
      </c>
      <c r="I935" s="2">
        <v>100</v>
      </c>
      <c r="J935" s="12">
        <v>0</v>
      </c>
      <c r="K935" s="12">
        <v>0</v>
      </c>
      <c r="L935" s="12">
        <v>0</v>
      </c>
      <c r="M935" s="12">
        <v>0</v>
      </c>
      <c r="N935" s="15">
        <v>0</v>
      </c>
    </row>
    <row r="936" spans="5:14" x14ac:dyDescent="0.3">
      <c r="E936" s="3" t="s">
        <v>318</v>
      </c>
      <c r="F936" s="4"/>
      <c r="G936" s="5">
        <v>25</v>
      </c>
      <c r="H936" s="7">
        <v>3</v>
      </c>
      <c r="I936" s="1">
        <v>9</v>
      </c>
      <c r="J936" s="1">
        <v>4</v>
      </c>
      <c r="K936" s="1">
        <v>1</v>
      </c>
      <c r="L936" s="1">
        <v>8</v>
      </c>
      <c r="M936" s="1">
        <v>0</v>
      </c>
      <c r="N936" s="6">
        <v>0</v>
      </c>
    </row>
    <row r="937" spans="5:14" x14ac:dyDescent="0.3">
      <c r="E937" s="9"/>
      <c r="F937" s="8"/>
      <c r="G937" s="10">
        <v>100</v>
      </c>
      <c r="H937" s="11">
        <v>12</v>
      </c>
      <c r="I937" s="2">
        <v>36</v>
      </c>
      <c r="J937" s="2">
        <v>16</v>
      </c>
      <c r="K937" s="2">
        <v>4</v>
      </c>
      <c r="L937" s="2">
        <v>32</v>
      </c>
      <c r="M937" s="12">
        <v>0</v>
      </c>
      <c r="N937" s="15">
        <v>0</v>
      </c>
    </row>
    <row r="938" spans="5:14" ht="25" x14ac:dyDescent="0.3">
      <c r="E938" s="3" t="s">
        <v>319</v>
      </c>
      <c r="F938" s="4"/>
      <c r="G938" s="5">
        <v>17</v>
      </c>
      <c r="H938" s="7">
        <v>1</v>
      </c>
      <c r="I938" s="1">
        <v>3</v>
      </c>
      <c r="J938" s="1">
        <v>2</v>
      </c>
      <c r="K938" s="1">
        <v>5</v>
      </c>
      <c r="L938" s="1">
        <v>6</v>
      </c>
      <c r="M938" s="1">
        <v>0</v>
      </c>
      <c r="N938" s="6">
        <v>0</v>
      </c>
    </row>
    <row r="939" spans="5:14" x14ac:dyDescent="0.3">
      <c r="E939" s="9"/>
      <c r="F939" s="8"/>
      <c r="G939" s="10">
        <v>100</v>
      </c>
      <c r="H939" s="11">
        <v>5.8823529411760003</v>
      </c>
      <c r="I939" s="2">
        <v>17.647058823529001</v>
      </c>
      <c r="J939" s="2">
        <v>11.764705882353001</v>
      </c>
      <c r="K939" s="2">
        <v>29.411764705882</v>
      </c>
      <c r="L939" s="2">
        <v>35.294117647058997</v>
      </c>
      <c r="M939" s="12">
        <v>0</v>
      </c>
      <c r="N939" s="15">
        <v>0</v>
      </c>
    </row>
    <row r="940" spans="5:14" ht="25" x14ac:dyDescent="0.3">
      <c r="E940" s="3" t="s">
        <v>320</v>
      </c>
      <c r="F940" s="4"/>
      <c r="G940" s="5">
        <v>21</v>
      </c>
      <c r="H940" s="7">
        <v>3</v>
      </c>
      <c r="I940" s="1">
        <v>4</v>
      </c>
      <c r="J940" s="1">
        <v>7</v>
      </c>
      <c r="K940" s="1">
        <v>2</v>
      </c>
      <c r="L940" s="1">
        <v>5</v>
      </c>
      <c r="M940" s="1">
        <v>0</v>
      </c>
      <c r="N940" s="6">
        <v>0</v>
      </c>
    </row>
    <row r="941" spans="5:14" x14ac:dyDescent="0.3">
      <c r="E941" s="9"/>
      <c r="F941" s="8"/>
      <c r="G941" s="10">
        <v>100</v>
      </c>
      <c r="H941" s="11">
        <v>14.285714285714</v>
      </c>
      <c r="I941" s="2">
        <v>19.047619047619001</v>
      </c>
      <c r="J941" s="2">
        <v>33.333333333333002</v>
      </c>
      <c r="K941" s="2">
        <v>9.5238095238099998</v>
      </c>
      <c r="L941" s="2">
        <v>23.809523809523998</v>
      </c>
      <c r="M941" s="12">
        <v>0</v>
      </c>
      <c r="N941" s="15">
        <v>0</v>
      </c>
    </row>
    <row r="942" spans="5:14" ht="37.5" x14ac:dyDescent="0.3">
      <c r="E942" s="3" t="s">
        <v>321</v>
      </c>
      <c r="F942" s="4"/>
      <c r="G942" s="5">
        <v>8</v>
      </c>
      <c r="H942" s="7">
        <v>0</v>
      </c>
      <c r="I942" s="1">
        <v>1</v>
      </c>
      <c r="J942" s="1">
        <v>2</v>
      </c>
      <c r="K942" s="1">
        <v>2</v>
      </c>
      <c r="L942" s="1">
        <v>2</v>
      </c>
      <c r="M942" s="1">
        <v>1</v>
      </c>
      <c r="N942" s="6">
        <v>0</v>
      </c>
    </row>
    <row r="943" spans="5:14" x14ac:dyDescent="0.3">
      <c r="E943" s="9"/>
      <c r="F943" s="8"/>
      <c r="G943" s="10">
        <v>100</v>
      </c>
      <c r="H943" s="21">
        <v>0</v>
      </c>
      <c r="I943" s="2">
        <v>12.5</v>
      </c>
      <c r="J943" s="2">
        <v>25</v>
      </c>
      <c r="K943" s="2">
        <v>25</v>
      </c>
      <c r="L943" s="2">
        <v>25</v>
      </c>
      <c r="M943" s="2">
        <v>12.5</v>
      </c>
      <c r="N943" s="15">
        <v>0</v>
      </c>
    </row>
    <row r="944" spans="5:14" x14ac:dyDescent="0.3">
      <c r="E944" s="3" t="s">
        <v>322</v>
      </c>
      <c r="F944" s="4"/>
      <c r="G944" s="5">
        <v>0</v>
      </c>
      <c r="H944" s="7">
        <v>0</v>
      </c>
      <c r="I944" s="1">
        <v>0</v>
      </c>
      <c r="J944" s="1">
        <v>0</v>
      </c>
      <c r="K944" s="1">
        <v>0</v>
      </c>
      <c r="L944" s="1">
        <v>0</v>
      </c>
      <c r="M944" s="1">
        <v>0</v>
      </c>
      <c r="N944" s="6">
        <v>0</v>
      </c>
    </row>
    <row r="945" spans="5:14" x14ac:dyDescent="0.3">
      <c r="E945" s="9"/>
      <c r="F945" s="8"/>
      <c r="G945" s="31">
        <v>0</v>
      </c>
      <c r="H945" s="21">
        <v>0</v>
      </c>
      <c r="I945" s="12">
        <v>0</v>
      </c>
      <c r="J945" s="12">
        <v>0</v>
      </c>
      <c r="K945" s="12">
        <v>0</v>
      </c>
      <c r="L945" s="12">
        <v>0</v>
      </c>
      <c r="M945" s="12">
        <v>0</v>
      </c>
      <c r="N945" s="15">
        <v>0</v>
      </c>
    </row>
    <row r="946" spans="5:14" x14ac:dyDescent="0.3">
      <c r="E946" s="3" t="s">
        <v>323</v>
      </c>
      <c r="F946" s="4"/>
      <c r="G946" s="5">
        <v>1</v>
      </c>
      <c r="H946" s="7">
        <v>0</v>
      </c>
      <c r="I946" s="1">
        <v>0</v>
      </c>
      <c r="J946" s="1">
        <v>1</v>
      </c>
      <c r="K946" s="1">
        <v>0</v>
      </c>
      <c r="L946" s="1">
        <v>0</v>
      </c>
      <c r="M946" s="1">
        <v>0</v>
      </c>
      <c r="N946" s="6">
        <v>0</v>
      </c>
    </row>
    <row r="947" spans="5:14" x14ac:dyDescent="0.3">
      <c r="E947" s="9"/>
      <c r="F947" s="8"/>
      <c r="G947" s="10">
        <v>100</v>
      </c>
      <c r="H947" s="21">
        <v>0</v>
      </c>
      <c r="I947" s="12">
        <v>0</v>
      </c>
      <c r="J947" s="2">
        <v>100</v>
      </c>
      <c r="K947" s="12">
        <v>0</v>
      </c>
      <c r="L947" s="12">
        <v>0</v>
      </c>
      <c r="M947" s="12">
        <v>0</v>
      </c>
      <c r="N947" s="15">
        <v>0</v>
      </c>
    </row>
    <row r="948" spans="5:14" x14ac:dyDescent="0.3">
      <c r="E948" s="3" t="s">
        <v>324</v>
      </c>
      <c r="F948" s="4"/>
      <c r="G948" s="5">
        <v>11</v>
      </c>
      <c r="H948" s="7">
        <v>1</v>
      </c>
      <c r="I948" s="1">
        <v>4</v>
      </c>
      <c r="J948" s="1">
        <v>3</v>
      </c>
      <c r="K948" s="1">
        <v>0</v>
      </c>
      <c r="L948" s="1">
        <v>3</v>
      </c>
      <c r="M948" s="1">
        <v>0</v>
      </c>
      <c r="N948" s="6">
        <v>0</v>
      </c>
    </row>
    <row r="949" spans="5:14" x14ac:dyDescent="0.3">
      <c r="E949" s="9"/>
      <c r="F949" s="8"/>
      <c r="G949" s="10">
        <v>100</v>
      </c>
      <c r="H949" s="11">
        <v>9.0909090909089993</v>
      </c>
      <c r="I949" s="2">
        <v>36.363636363635997</v>
      </c>
      <c r="J949" s="2">
        <v>27.272727272727</v>
      </c>
      <c r="K949" s="12">
        <v>0</v>
      </c>
      <c r="L949" s="2">
        <v>27.272727272727</v>
      </c>
      <c r="M949" s="12">
        <v>0</v>
      </c>
      <c r="N949" s="15">
        <v>0</v>
      </c>
    </row>
    <row r="950" spans="5:14" ht="25" x14ac:dyDescent="0.3">
      <c r="E950" s="3" t="s">
        <v>325</v>
      </c>
      <c r="F950" s="4"/>
      <c r="G950" s="5">
        <v>35</v>
      </c>
      <c r="H950" s="7">
        <v>5</v>
      </c>
      <c r="I950" s="1">
        <v>8</v>
      </c>
      <c r="J950" s="1">
        <v>11</v>
      </c>
      <c r="K950" s="1">
        <v>4</v>
      </c>
      <c r="L950" s="1">
        <v>4</v>
      </c>
      <c r="M950" s="1">
        <v>2</v>
      </c>
      <c r="N950" s="6">
        <v>1</v>
      </c>
    </row>
    <row r="951" spans="5:14" x14ac:dyDescent="0.3">
      <c r="E951" s="9"/>
      <c r="F951" s="8"/>
      <c r="G951" s="10">
        <v>100</v>
      </c>
      <c r="H951" s="11">
        <v>14.285714285714</v>
      </c>
      <c r="I951" s="2">
        <v>22.857142857143</v>
      </c>
      <c r="J951" s="2">
        <v>31.428571428571001</v>
      </c>
      <c r="K951" s="2">
        <v>11.428571428571001</v>
      </c>
      <c r="L951" s="2">
        <v>11.428571428571001</v>
      </c>
      <c r="M951" s="2">
        <v>5.7142857142860004</v>
      </c>
      <c r="N951" s="13">
        <v>2.8571428571430002</v>
      </c>
    </row>
    <row r="952" spans="5:14" ht="25" x14ac:dyDescent="0.3">
      <c r="E952" s="3" t="s">
        <v>326</v>
      </c>
      <c r="F952" s="4"/>
      <c r="G952" s="5">
        <v>46</v>
      </c>
      <c r="H952" s="7">
        <v>4</v>
      </c>
      <c r="I952" s="1">
        <v>12</v>
      </c>
      <c r="J952" s="1">
        <v>12</v>
      </c>
      <c r="K952" s="1">
        <v>7</v>
      </c>
      <c r="L952" s="1">
        <v>8</v>
      </c>
      <c r="M952" s="1">
        <v>2</v>
      </c>
      <c r="N952" s="6">
        <v>1</v>
      </c>
    </row>
    <row r="953" spans="5:14" x14ac:dyDescent="0.3">
      <c r="E953" s="9"/>
      <c r="F953" s="8"/>
      <c r="G953" s="10">
        <v>100</v>
      </c>
      <c r="H953" s="11">
        <v>8.6956521739130004</v>
      </c>
      <c r="I953" s="2">
        <v>26.086956521739001</v>
      </c>
      <c r="J953" s="2">
        <v>26.086956521739001</v>
      </c>
      <c r="K953" s="2">
        <v>15.217391304348</v>
      </c>
      <c r="L953" s="2">
        <v>17.391304347826001</v>
      </c>
      <c r="M953" s="2">
        <v>4.3478260869570002</v>
      </c>
      <c r="N953" s="13">
        <v>2.1739130434780001</v>
      </c>
    </row>
    <row r="954" spans="5:14" ht="37.5" x14ac:dyDescent="0.3">
      <c r="E954" s="3" t="s">
        <v>327</v>
      </c>
      <c r="F954" s="4"/>
      <c r="G954" s="5">
        <v>6</v>
      </c>
      <c r="H954" s="7">
        <v>1</v>
      </c>
      <c r="I954" s="1">
        <v>1</v>
      </c>
      <c r="J954" s="1">
        <v>1</v>
      </c>
      <c r="K954" s="1">
        <v>1</v>
      </c>
      <c r="L954" s="1">
        <v>2</v>
      </c>
      <c r="M954" s="1">
        <v>0</v>
      </c>
      <c r="N954" s="6">
        <v>0</v>
      </c>
    </row>
    <row r="955" spans="5:14" x14ac:dyDescent="0.3">
      <c r="E955" s="9"/>
      <c r="F955" s="8"/>
      <c r="G955" s="10">
        <v>100</v>
      </c>
      <c r="H955" s="11">
        <v>16.666666666666998</v>
      </c>
      <c r="I955" s="2">
        <v>16.666666666666998</v>
      </c>
      <c r="J955" s="2">
        <v>16.666666666666998</v>
      </c>
      <c r="K955" s="2">
        <v>16.666666666666998</v>
      </c>
      <c r="L955" s="2">
        <v>33.333333333333002</v>
      </c>
      <c r="M955" s="12">
        <v>0</v>
      </c>
      <c r="N955" s="15">
        <v>0</v>
      </c>
    </row>
    <row r="956" spans="5:14" x14ac:dyDescent="0.3">
      <c r="E956" s="3" t="s">
        <v>328</v>
      </c>
      <c r="F956" s="4"/>
      <c r="G956" s="5">
        <v>0</v>
      </c>
      <c r="H956" s="7">
        <v>0</v>
      </c>
      <c r="I956" s="1">
        <v>0</v>
      </c>
      <c r="J956" s="1">
        <v>0</v>
      </c>
      <c r="K956" s="1">
        <v>0</v>
      </c>
      <c r="L956" s="1">
        <v>0</v>
      </c>
      <c r="M956" s="1">
        <v>0</v>
      </c>
      <c r="N956" s="6">
        <v>0</v>
      </c>
    </row>
    <row r="957" spans="5:14" x14ac:dyDescent="0.3">
      <c r="E957" s="9"/>
      <c r="F957" s="8"/>
      <c r="G957" s="31">
        <v>0</v>
      </c>
      <c r="H957" s="21">
        <v>0</v>
      </c>
      <c r="I957" s="12">
        <v>0</v>
      </c>
      <c r="J957" s="12">
        <v>0</v>
      </c>
      <c r="K957" s="12">
        <v>0</v>
      </c>
      <c r="L957" s="12">
        <v>0</v>
      </c>
      <c r="M957" s="12">
        <v>0</v>
      </c>
      <c r="N957" s="15">
        <v>0</v>
      </c>
    </row>
    <row r="958" spans="5:14" x14ac:dyDescent="0.3">
      <c r="E958" s="3" t="s">
        <v>329</v>
      </c>
      <c r="F958" s="4"/>
      <c r="G958" s="5">
        <v>5</v>
      </c>
      <c r="H958" s="7">
        <v>0</v>
      </c>
      <c r="I958" s="1">
        <v>0</v>
      </c>
      <c r="J958" s="1">
        <v>2</v>
      </c>
      <c r="K958" s="1">
        <v>0</v>
      </c>
      <c r="L958" s="1">
        <v>2</v>
      </c>
      <c r="M958" s="1">
        <v>0</v>
      </c>
      <c r="N958" s="6">
        <v>1</v>
      </c>
    </row>
    <row r="959" spans="5:14" x14ac:dyDescent="0.3">
      <c r="E959" s="9"/>
      <c r="F959" s="8"/>
      <c r="G959" s="10">
        <v>100</v>
      </c>
      <c r="H959" s="21">
        <v>0</v>
      </c>
      <c r="I959" s="12">
        <v>0</v>
      </c>
      <c r="J959" s="2">
        <v>40</v>
      </c>
      <c r="K959" s="12">
        <v>0</v>
      </c>
      <c r="L959" s="2">
        <v>40</v>
      </c>
      <c r="M959" s="12">
        <v>0</v>
      </c>
      <c r="N959" s="13">
        <v>20</v>
      </c>
    </row>
    <row r="960" spans="5:14" x14ac:dyDescent="0.3">
      <c r="E960" s="3" t="s">
        <v>330</v>
      </c>
      <c r="F960" s="4"/>
      <c r="G960" s="5">
        <v>5</v>
      </c>
      <c r="H960" s="7">
        <v>0</v>
      </c>
      <c r="I960" s="1">
        <v>1</v>
      </c>
      <c r="J960" s="1">
        <v>2</v>
      </c>
      <c r="K960" s="1">
        <v>0</v>
      </c>
      <c r="L960" s="1">
        <v>2</v>
      </c>
      <c r="M960" s="1">
        <v>0</v>
      </c>
      <c r="N960" s="6">
        <v>0</v>
      </c>
    </row>
    <row r="961" spans="5:14" x14ac:dyDescent="0.3">
      <c r="E961" s="9"/>
      <c r="F961" s="8"/>
      <c r="G961" s="10">
        <v>100</v>
      </c>
      <c r="H961" s="21">
        <v>0</v>
      </c>
      <c r="I961" s="2">
        <v>20</v>
      </c>
      <c r="J961" s="2">
        <v>40</v>
      </c>
      <c r="K961" s="12">
        <v>0</v>
      </c>
      <c r="L961" s="2">
        <v>40</v>
      </c>
      <c r="M961" s="12">
        <v>0</v>
      </c>
      <c r="N961" s="15">
        <v>0</v>
      </c>
    </row>
    <row r="962" spans="5:14" ht="25" x14ac:dyDescent="0.3">
      <c r="E962" s="3" t="s">
        <v>331</v>
      </c>
      <c r="F962" s="4"/>
      <c r="G962" s="5">
        <v>23</v>
      </c>
      <c r="H962" s="7">
        <v>2</v>
      </c>
      <c r="I962" s="1">
        <v>10</v>
      </c>
      <c r="J962" s="1">
        <v>3</v>
      </c>
      <c r="K962" s="1">
        <v>2</v>
      </c>
      <c r="L962" s="1">
        <v>0</v>
      </c>
      <c r="M962" s="1">
        <v>4</v>
      </c>
      <c r="N962" s="6">
        <v>2</v>
      </c>
    </row>
    <row r="963" spans="5:14" x14ac:dyDescent="0.3">
      <c r="E963" s="9"/>
      <c r="F963" s="8"/>
      <c r="G963" s="10">
        <v>100</v>
      </c>
      <c r="H963" s="11">
        <v>8.6956521739130004</v>
      </c>
      <c r="I963" s="2">
        <v>43.478260869564998</v>
      </c>
      <c r="J963" s="2">
        <v>13.04347826087</v>
      </c>
      <c r="K963" s="2">
        <v>8.6956521739130004</v>
      </c>
      <c r="L963" s="12">
        <v>0</v>
      </c>
      <c r="M963" s="2">
        <v>17.391304347826001</v>
      </c>
      <c r="N963" s="13">
        <v>8.6956521739130004</v>
      </c>
    </row>
    <row r="964" spans="5:14" ht="25" x14ac:dyDescent="0.3">
      <c r="E964" s="3" t="s">
        <v>332</v>
      </c>
      <c r="F964" s="4"/>
      <c r="G964" s="5">
        <v>31</v>
      </c>
      <c r="H964" s="7">
        <v>1</v>
      </c>
      <c r="I964" s="1">
        <v>9</v>
      </c>
      <c r="J964" s="1">
        <v>6</v>
      </c>
      <c r="K964" s="1">
        <v>7</v>
      </c>
      <c r="L964" s="1">
        <v>6</v>
      </c>
      <c r="M964" s="1">
        <v>2</v>
      </c>
      <c r="N964" s="6">
        <v>0</v>
      </c>
    </row>
    <row r="965" spans="5:14" x14ac:dyDescent="0.3">
      <c r="E965" s="9"/>
      <c r="F965" s="8"/>
      <c r="G965" s="10">
        <v>100</v>
      </c>
      <c r="H965" s="11">
        <v>3.2258064516129998</v>
      </c>
      <c r="I965" s="2">
        <v>29.032258064516</v>
      </c>
      <c r="J965" s="2">
        <v>19.354838709677001</v>
      </c>
      <c r="K965" s="2">
        <v>22.580645161290001</v>
      </c>
      <c r="L965" s="2">
        <v>19.354838709677001</v>
      </c>
      <c r="M965" s="2">
        <v>6.4516129032259997</v>
      </c>
      <c r="N965" s="15">
        <v>0</v>
      </c>
    </row>
    <row r="966" spans="5:14" ht="37.5" x14ac:dyDescent="0.3">
      <c r="E966" s="3" t="s">
        <v>333</v>
      </c>
      <c r="F966" s="4"/>
      <c r="G966" s="5">
        <v>2</v>
      </c>
      <c r="H966" s="7">
        <v>0</v>
      </c>
      <c r="I966" s="1">
        <v>0</v>
      </c>
      <c r="J966" s="1">
        <v>2</v>
      </c>
      <c r="K966" s="1">
        <v>0</v>
      </c>
      <c r="L966" s="1">
        <v>0</v>
      </c>
      <c r="M966" s="1">
        <v>0</v>
      </c>
      <c r="N966" s="6">
        <v>0</v>
      </c>
    </row>
    <row r="967" spans="5:14" x14ac:dyDescent="0.3">
      <c r="E967" s="9"/>
      <c r="F967" s="8"/>
      <c r="G967" s="10">
        <v>100</v>
      </c>
      <c r="H967" s="21">
        <v>0</v>
      </c>
      <c r="I967" s="12">
        <v>0</v>
      </c>
      <c r="J967" s="2">
        <v>100</v>
      </c>
      <c r="K967" s="12">
        <v>0</v>
      </c>
      <c r="L967" s="12">
        <v>0</v>
      </c>
      <c r="M967" s="12">
        <v>0</v>
      </c>
      <c r="N967" s="15">
        <v>0</v>
      </c>
    </row>
    <row r="968" spans="5:14" x14ac:dyDescent="0.3">
      <c r="E968" s="3" t="s">
        <v>334</v>
      </c>
      <c r="F968" s="4"/>
      <c r="G968" s="5">
        <v>1</v>
      </c>
      <c r="H968" s="7">
        <v>0</v>
      </c>
      <c r="I968" s="1">
        <v>0</v>
      </c>
      <c r="J968" s="1">
        <v>1</v>
      </c>
      <c r="K968" s="1">
        <v>0</v>
      </c>
      <c r="L968" s="1">
        <v>0</v>
      </c>
      <c r="M968" s="1">
        <v>0</v>
      </c>
      <c r="N968" s="6">
        <v>0</v>
      </c>
    </row>
    <row r="969" spans="5:14" x14ac:dyDescent="0.3">
      <c r="E969" s="9"/>
      <c r="F969" s="8"/>
      <c r="G969" s="10">
        <v>100</v>
      </c>
      <c r="H969" s="21">
        <v>0</v>
      </c>
      <c r="I969" s="12">
        <v>0</v>
      </c>
      <c r="J969" s="2">
        <v>100</v>
      </c>
      <c r="K969" s="12">
        <v>0</v>
      </c>
      <c r="L969" s="12">
        <v>0</v>
      </c>
      <c r="M969" s="12">
        <v>0</v>
      </c>
      <c r="N969" s="15">
        <v>0</v>
      </c>
    </row>
    <row r="970" spans="5:14" x14ac:dyDescent="0.3">
      <c r="E970" s="3" t="s">
        <v>335</v>
      </c>
      <c r="F970" s="4"/>
      <c r="G970" s="5">
        <v>3</v>
      </c>
      <c r="H970" s="7">
        <v>0</v>
      </c>
      <c r="I970" s="1">
        <v>1</v>
      </c>
      <c r="J970" s="1">
        <v>1</v>
      </c>
      <c r="K970" s="1">
        <v>0</v>
      </c>
      <c r="L970" s="1">
        <v>0</v>
      </c>
      <c r="M970" s="1">
        <v>1</v>
      </c>
      <c r="N970" s="6">
        <v>0</v>
      </c>
    </row>
    <row r="971" spans="5:14" x14ac:dyDescent="0.3">
      <c r="E971" s="9"/>
      <c r="F971" s="8"/>
      <c r="G971" s="10">
        <v>100</v>
      </c>
      <c r="H971" s="21">
        <v>0</v>
      </c>
      <c r="I971" s="2">
        <v>33.333333333333002</v>
      </c>
      <c r="J971" s="2">
        <v>33.333333333333002</v>
      </c>
      <c r="K971" s="12">
        <v>0</v>
      </c>
      <c r="L971" s="12">
        <v>0</v>
      </c>
      <c r="M971" s="2">
        <v>33.333333333333002</v>
      </c>
      <c r="N971" s="15">
        <v>0</v>
      </c>
    </row>
    <row r="972" spans="5:14" x14ac:dyDescent="0.3">
      <c r="E972" s="3" t="s">
        <v>336</v>
      </c>
      <c r="F972" s="4"/>
      <c r="G972" s="5">
        <v>1</v>
      </c>
      <c r="H972" s="7">
        <v>0</v>
      </c>
      <c r="I972" s="1">
        <v>1</v>
      </c>
      <c r="J972" s="1">
        <v>0</v>
      </c>
      <c r="K972" s="1">
        <v>0</v>
      </c>
      <c r="L972" s="1">
        <v>0</v>
      </c>
      <c r="M972" s="1">
        <v>0</v>
      </c>
      <c r="N972" s="6">
        <v>0</v>
      </c>
    </row>
    <row r="973" spans="5:14" x14ac:dyDescent="0.3">
      <c r="E973" s="9"/>
      <c r="F973" s="8"/>
      <c r="G973" s="10">
        <v>100</v>
      </c>
      <c r="H973" s="21">
        <v>0</v>
      </c>
      <c r="I973" s="2">
        <v>100</v>
      </c>
      <c r="J973" s="12">
        <v>0</v>
      </c>
      <c r="K973" s="12">
        <v>0</v>
      </c>
      <c r="L973" s="12">
        <v>0</v>
      </c>
      <c r="M973" s="12">
        <v>0</v>
      </c>
      <c r="N973" s="15">
        <v>0</v>
      </c>
    </row>
    <row r="974" spans="5:14" ht="25" x14ac:dyDescent="0.3">
      <c r="E974" s="3" t="s">
        <v>337</v>
      </c>
      <c r="F974" s="4"/>
      <c r="G974" s="5">
        <v>3</v>
      </c>
      <c r="H974" s="7">
        <v>1</v>
      </c>
      <c r="I974" s="1">
        <v>0</v>
      </c>
      <c r="J974" s="1">
        <v>1</v>
      </c>
      <c r="K974" s="1">
        <v>1</v>
      </c>
      <c r="L974" s="1">
        <v>0</v>
      </c>
      <c r="M974" s="1">
        <v>0</v>
      </c>
      <c r="N974" s="6">
        <v>0</v>
      </c>
    </row>
    <row r="975" spans="5:14" x14ac:dyDescent="0.3">
      <c r="E975" s="9"/>
      <c r="F975" s="8"/>
      <c r="G975" s="10">
        <v>100</v>
      </c>
      <c r="H975" s="11">
        <v>33.333333333333002</v>
      </c>
      <c r="I975" s="12">
        <v>0</v>
      </c>
      <c r="J975" s="2">
        <v>33.333333333333002</v>
      </c>
      <c r="K975" s="2">
        <v>33.333333333333002</v>
      </c>
      <c r="L975" s="12">
        <v>0</v>
      </c>
      <c r="M975" s="12">
        <v>0</v>
      </c>
      <c r="N975" s="15">
        <v>0</v>
      </c>
    </row>
    <row r="976" spans="5:14" ht="25" x14ac:dyDescent="0.3">
      <c r="E976" s="3" t="s">
        <v>338</v>
      </c>
      <c r="F976" s="4"/>
      <c r="G976" s="5">
        <v>6</v>
      </c>
      <c r="H976" s="7">
        <v>0</v>
      </c>
      <c r="I976" s="1">
        <v>1</v>
      </c>
      <c r="J976" s="1">
        <v>3</v>
      </c>
      <c r="K976" s="1">
        <v>1</v>
      </c>
      <c r="L976" s="1">
        <v>0</v>
      </c>
      <c r="M976" s="1">
        <v>0</v>
      </c>
      <c r="N976" s="6">
        <v>1</v>
      </c>
    </row>
    <row r="977" spans="5:14" x14ac:dyDescent="0.3">
      <c r="E977" s="9"/>
      <c r="F977" s="8"/>
      <c r="G977" s="10">
        <v>100</v>
      </c>
      <c r="H977" s="21">
        <v>0</v>
      </c>
      <c r="I977" s="2">
        <v>16.666666666666998</v>
      </c>
      <c r="J977" s="2">
        <v>50</v>
      </c>
      <c r="K977" s="2">
        <v>16.666666666666998</v>
      </c>
      <c r="L977" s="12">
        <v>0</v>
      </c>
      <c r="M977" s="12">
        <v>0</v>
      </c>
      <c r="N977" s="13">
        <v>16.666666666666998</v>
      </c>
    </row>
    <row r="978" spans="5:14" ht="37.5" x14ac:dyDescent="0.3">
      <c r="E978" s="3" t="s">
        <v>339</v>
      </c>
      <c r="F978" s="4"/>
      <c r="G978" s="5">
        <v>1</v>
      </c>
      <c r="H978" s="7">
        <v>0</v>
      </c>
      <c r="I978" s="1">
        <v>0</v>
      </c>
      <c r="J978" s="1">
        <v>1</v>
      </c>
      <c r="K978" s="1">
        <v>0</v>
      </c>
      <c r="L978" s="1">
        <v>0</v>
      </c>
      <c r="M978" s="1">
        <v>0</v>
      </c>
      <c r="N978" s="6">
        <v>0</v>
      </c>
    </row>
    <row r="979" spans="5:14" x14ac:dyDescent="0.3">
      <c r="E979" s="9"/>
      <c r="F979" s="8"/>
      <c r="G979" s="10">
        <v>100</v>
      </c>
      <c r="H979" s="21">
        <v>0</v>
      </c>
      <c r="I979" s="12">
        <v>0</v>
      </c>
      <c r="J979" s="2">
        <v>100</v>
      </c>
      <c r="K979" s="12">
        <v>0</v>
      </c>
      <c r="L979" s="12">
        <v>0</v>
      </c>
      <c r="M979" s="12">
        <v>0</v>
      </c>
      <c r="N979" s="15">
        <v>0</v>
      </c>
    </row>
    <row r="980" spans="5:14" x14ac:dyDescent="0.3">
      <c r="E980" s="3" t="s">
        <v>340</v>
      </c>
      <c r="F980" s="4"/>
      <c r="G980" s="5">
        <v>0</v>
      </c>
      <c r="H980" s="7">
        <v>0</v>
      </c>
      <c r="I980" s="1">
        <v>0</v>
      </c>
      <c r="J980" s="1">
        <v>0</v>
      </c>
      <c r="K980" s="1">
        <v>0</v>
      </c>
      <c r="L980" s="1">
        <v>0</v>
      </c>
      <c r="M980" s="1">
        <v>0</v>
      </c>
      <c r="N980" s="6">
        <v>0</v>
      </c>
    </row>
    <row r="981" spans="5:14" x14ac:dyDescent="0.3">
      <c r="E981" s="9"/>
      <c r="F981" s="8"/>
      <c r="G981" s="31">
        <v>0</v>
      </c>
      <c r="H981" s="21">
        <v>0</v>
      </c>
      <c r="I981" s="12">
        <v>0</v>
      </c>
      <c r="J981" s="12">
        <v>0</v>
      </c>
      <c r="K981" s="12">
        <v>0</v>
      </c>
      <c r="L981" s="12">
        <v>0</v>
      </c>
      <c r="M981" s="12">
        <v>0</v>
      </c>
      <c r="N981" s="15">
        <v>0</v>
      </c>
    </row>
    <row r="982" spans="5:14" x14ac:dyDescent="0.3">
      <c r="E982" s="3" t="s">
        <v>341</v>
      </c>
      <c r="F982" s="4"/>
      <c r="G982" s="5">
        <v>1</v>
      </c>
      <c r="H982" s="7">
        <v>0</v>
      </c>
      <c r="I982" s="1">
        <v>0</v>
      </c>
      <c r="J982" s="1">
        <v>1</v>
      </c>
      <c r="K982" s="1">
        <v>0</v>
      </c>
      <c r="L982" s="1">
        <v>0</v>
      </c>
      <c r="M982" s="1">
        <v>0</v>
      </c>
      <c r="N982" s="6">
        <v>0</v>
      </c>
    </row>
    <row r="983" spans="5:14" x14ac:dyDescent="0.3">
      <c r="E983" s="9"/>
      <c r="F983" s="8"/>
      <c r="G983" s="10">
        <v>100</v>
      </c>
      <c r="H983" s="21">
        <v>0</v>
      </c>
      <c r="I983" s="12">
        <v>0</v>
      </c>
      <c r="J983" s="2">
        <v>100</v>
      </c>
      <c r="K983" s="12">
        <v>0</v>
      </c>
      <c r="L983" s="12">
        <v>0</v>
      </c>
      <c r="M983" s="12">
        <v>0</v>
      </c>
      <c r="N983" s="15">
        <v>0</v>
      </c>
    </row>
    <row r="984" spans="5:14" x14ac:dyDescent="0.3">
      <c r="E984" s="3" t="s">
        <v>342</v>
      </c>
      <c r="F984" s="4"/>
      <c r="G984" s="5">
        <v>0</v>
      </c>
      <c r="H984" s="7">
        <v>0</v>
      </c>
      <c r="I984" s="1">
        <v>0</v>
      </c>
      <c r="J984" s="1">
        <v>0</v>
      </c>
      <c r="K984" s="1">
        <v>0</v>
      </c>
      <c r="L984" s="1">
        <v>0</v>
      </c>
      <c r="M984" s="1">
        <v>0</v>
      </c>
      <c r="N984" s="6">
        <v>0</v>
      </c>
    </row>
    <row r="985" spans="5:14" x14ac:dyDescent="0.3">
      <c r="E985" s="9"/>
      <c r="F985" s="8"/>
      <c r="G985" s="31">
        <v>0</v>
      </c>
      <c r="H985" s="21">
        <v>0</v>
      </c>
      <c r="I985" s="12">
        <v>0</v>
      </c>
      <c r="J985" s="12">
        <v>0</v>
      </c>
      <c r="K985" s="12">
        <v>0</v>
      </c>
      <c r="L985" s="12">
        <v>0</v>
      </c>
      <c r="M985" s="12">
        <v>0</v>
      </c>
      <c r="N985" s="15">
        <v>0</v>
      </c>
    </row>
    <row r="986" spans="5:14" ht="25" x14ac:dyDescent="0.3">
      <c r="E986" s="3" t="s">
        <v>343</v>
      </c>
      <c r="F986" s="4"/>
      <c r="G986" s="5">
        <v>2</v>
      </c>
      <c r="H986" s="7">
        <v>0</v>
      </c>
      <c r="I986" s="1">
        <v>2</v>
      </c>
      <c r="J986" s="1">
        <v>0</v>
      </c>
      <c r="K986" s="1">
        <v>0</v>
      </c>
      <c r="L986" s="1">
        <v>0</v>
      </c>
      <c r="M986" s="1">
        <v>0</v>
      </c>
      <c r="N986" s="6">
        <v>0</v>
      </c>
    </row>
    <row r="987" spans="5:14" x14ac:dyDescent="0.3">
      <c r="E987" s="9"/>
      <c r="F987" s="8"/>
      <c r="G987" s="10">
        <v>100</v>
      </c>
      <c r="H987" s="21">
        <v>0</v>
      </c>
      <c r="I987" s="2">
        <v>100</v>
      </c>
      <c r="J987" s="12">
        <v>0</v>
      </c>
      <c r="K987" s="12">
        <v>0</v>
      </c>
      <c r="L987" s="12">
        <v>0</v>
      </c>
      <c r="M987" s="12">
        <v>0</v>
      </c>
      <c r="N987" s="15">
        <v>0</v>
      </c>
    </row>
    <row r="988" spans="5:14" ht="25" x14ac:dyDescent="0.3">
      <c r="E988" s="3" t="s">
        <v>344</v>
      </c>
      <c r="F988" s="4"/>
      <c r="G988" s="5">
        <v>1</v>
      </c>
      <c r="H988" s="7">
        <v>0</v>
      </c>
      <c r="I988" s="1">
        <v>1</v>
      </c>
      <c r="J988" s="1">
        <v>0</v>
      </c>
      <c r="K988" s="1">
        <v>0</v>
      </c>
      <c r="L988" s="1">
        <v>0</v>
      </c>
      <c r="M988" s="1">
        <v>0</v>
      </c>
      <c r="N988" s="6">
        <v>0</v>
      </c>
    </row>
    <row r="989" spans="5:14" x14ac:dyDescent="0.3">
      <c r="E989" s="9"/>
      <c r="F989" s="8"/>
      <c r="G989" s="10">
        <v>100</v>
      </c>
      <c r="H989" s="21">
        <v>0</v>
      </c>
      <c r="I989" s="2">
        <v>100</v>
      </c>
      <c r="J989" s="12">
        <v>0</v>
      </c>
      <c r="K989" s="12">
        <v>0</v>
      </c>
      <c r="L989" s="12">
        <v>0</v>
      </c>
      <c r="M989" s="12">
        <v>0</v>
      </c>
      <c r="N989" s="15">
        <v>0</v>
      </c>
    </row>
    <row r="990" spans="5:14" ht="37.5" x14ac:dyDescent="0.3">
      <c r="E990" s="3" t="s">
        <v>345</v>
      </c>
      <c r="F990" s="4"/>
      <c r="G990" s="5">
        <v>0</v>
      </c>
      <c r="H990" s="7">
        <v>0</v>
      </c>
      <c r="I990" s="1">
        <v>0</v>
      </c>
      <c r="J990" s="1">
        <v>0</v>
      </c>
      <c r="K990" s="1">
        <v>0</v>
      </c>
      <c r="L990" s="1">
        <v>0</v>
      </c>
      <c r="M990" s="1">
        <v>0</v>
      </c>
      <c r="N990" s="6">
        <v>0</v>
      </c>
    </row>
    <row r="991" spans="5:14" x14ac:dyDescent="0.3">
      <c r="E991" s="9"/>
      <c r="F991" s="8"/>
      <c r="G991" s="31">
        <v>0</v>
      </c>
      <c r="H991" s="21">
        <v>0</v>
      </c>
      <c r="I991" s="12">
        <v>0</v>
      </c>
      <c r="J991" s="12">
        <v>0</v>
      </c>
      <c r="K991" s="12">
        <v>0</v>
      </c>
      <c r="L991" s="12">
        <v>0</v>
      </c>
      <c r="M991" s="12">
        <v>0</v>
      </c>
      <c r="N991" s="15">
        <v>0</v>
      </c>
    </row>
    <row r="992" spans="5:14" x14ac:dyDescent="0.3">
      <c r="E992" s="3" t="s">
        <v>346</v>
      </c>
      <c r="F992" s="4"/>
      <c r="G992" s="5">
        <v>0</v>
      </c>
      <c r="H992" s="7">
        <v>0</v>
      </c>
      <c r="I992" s="1">
        <v>0</v>
      </c>
      <c r="J992" s="1">
        <v>0</v>
      </c>
      <c r="K992" s="1">
        <v>0</v>
      </c>
      <c r="L992" s="1">
        <v>0</v>
      </c>
      <c r="M992" s="1">
        <v>0</v>
      </c>
      <c r="N992" s="6">
        <v>0</v>
      </c>
    </row>
    <row r="993" spans="5:14" x14ac:dyDescent="0.3">
      <c r="E993" s="9"/>
      <c r="F993" s="8"/>
      <c r="G993" s="31">
        <v>0</v>
      </c>
      <c r="H993" s="21">
        <v>0</v>
      </c>
      <c r="I993" s="12">
        <v>0</v>
      </c>
      <c r="J993" s="12">
        <v>0</v>
      </c>
      <c r="K993" s="12">
        <v>0</v>
      </c>
      <c r="L993" s="12">
        <v>0</v>
      </c>
      <c r="M993" s="12">
        <v>0</v>
      </c>
      <c r="N993" s="15">
        <v>0</v>
      </c>
    </row>
    <row r="994" spans="5:14" x14ac:dyDescent="0.3">
      <c r="E994" s="3" t="s">
        <v>347</v>
      </c>
      <c r="F994" s="4"/>
      <c r="G994" s="5">
        <v>1</v>
      </c>
      <c r="H994" s="7">
        <v>1</v>
      </c>
      <c r="I994" s="1">
        <v>0</v>
      </c>
      <c r="J994" s="1">
        <v>0</v>
      </c>
      <c r="K994" s="1">
        <v>0</v>
      </c>
      <c r="L994" s="1">
        <v>0</v>
      </c>
      <c r="M994" s="1">
        <v>0</v>
      </c>
      <c r="N994" s="6">
        <v>0</v>
      </c>
    </row>
    <row r="995" spans="5:14" x14ac:dyDescent="0.3">
      <c r="E995" s="9"/>
      <c r="F995" s="8"/>
      <c r="G995" s="10">
        <v>100</v>
      </c>
      <c r="H995" s="11">
        <v>100</v>
      </c>
      <c r="I995" s="12">
        <v>0</v>
      </c>
      <c r="J995" s="12">
        <v>0</v>
      </c>
      <c r="K995" s="12">
        <v>0</v>
      </c>
      <c r="L995" s="12">
        <v>0</v>
      </c>
      <c r="M995" s="12">
        <v>0</v>
      </c>
      <c r="N995" s="15">
        <v>0</v>
      </c>
    </row>
    <row r="996" spans="5:14" x14ac:dyDescent="0.3">
      <c r="E996" s="3" t="s">
        <v>348</v>
      </c>
      <c r="F996" s="4"/>
      <c r="G996" s="5">
        <v>0</v>
      </c>
      <c r="H996" s="7">
        <v>0</v>
      </c>
      <c r="I996" s="1">
        <v>0</v>
      </c>
      <c r="J996" s="1">
        <v>0</v>
      </c>
      <c r="K996" s="1">
        <v>0</v>
      </c>
      <c r="L996" s="1">
        <v>0</v>
      </c>
      <c r="M996" s="1">
        <v>0</v>
      </c>
      <c r="N996" s="6">
        <v>0</v>
      </c>
    </row>
    <row r="997" spans="5:14" x14ac:dyDescent="0.3">
      <c r="E997" s="9"/>
      <c r="F997" s="8"/>
      <c r="G997" s="31">
        <v>0</v>
      </c>
      <c r="H997" s="21">
        <v>0</v>
      </c>
      <c r="I997" s="12">
        <v>0</v>
      </c>
      <c r="J997" s="12">
        <v>0</v>
      </c>
      <c r="K997" s="12">
        <v>0</v>
      </c>
      <c r="L997" s="12">
        <v>0</v>
      </c>
      <c r="M997" s="12">
        <v>0</v>
      </c>
      <c r="N997" s="15">
        <v>0</v>
      </c>
    </row>
    <row r="998" spans="5:14" ht="25" x14ac:dyDescent="0.3">
      <c r="E998" s="3" t="s">
        <v>349</v>
      </c>
      <c r="F998" s="4"/>
      <c r="G998" s="5">
        <v>0</v>
      </c>
      <c r="H998" s="7">
        <v>0</v>
      </c>
      <c r="I998" s="1">
        <v>0</v>
      </c>
      <c r="J998" s="1">
        <v>0</v>
      </c>
      <c r="K998" s="1">
        <v>0</v>
      </c>
      <c r="L998" s="1">
        <v>0</v>
      </c>
      <c r="M998" s="1">
        <v>0</v>
      </c>
      <c r="N998" s="6">
        <v>0</v>
      </c>
    </row>
    <row r="999" spans="5:14" x14ac:dyDescent="0.3">
      <c r="E999" s="9"/>
      <c r="F999" s="8"/>
      <c r="G999" s="31">
        <v>0</v>
      </c>
      <c r="H999" s="21">
        <v>0</v>
      </c>
      <c r="I999" s="12">
        <v>0</v>
      </c>
      <c r="J999" s="12">
        <v>0</v>
      </c>
      <c r="K999" s="12">
        <v>0</v>
      </c>
      <c r="L999" s="12">
        <v>0</v>
      </c>
      <c r="M999" s="12">
        <v>0</v>
      </c>
      <c r="N999" s="15">
        <v>0</v>
      </c>
    </row>
    <row r="1000" spans="5:14" ht="25" x14ac:dyDescent="0.3">
      <c r="E1000" s="3" t="s">
        <v>350</v>
      </c>
      <c r="F1000" s="4"/>
      <c r="G1000" s="5">
        <v>0</v>
      </c>
      <c r="H1000" s="7">
        <v>0</v>
      </c>
      <c r="I1000" s="1">
        <v>0</v>
      </c>
      <c r="J1000" s="1">
        <v>0</v>
      </c>
      <c r="K1000" s="1">
        <v>0</v>
      </c>
      <c r="L1000" s="1">
        <v>0</v>
      </c>
      <c r="M1000" s="1">
        <v>0</v>
      </c>
      <c r="N1000" s="6">
        <v>0</v>
      </c>
    </row>
    <row r="1001" spans="5:14" x14ac:dyDescent="0.3">
      <c r="E1001" s="9"/>
      <c r="F1001" s="8"/>
      <c r="G1001" s="31">
        <v>0</v>
      </c>
      <c r="H1001" s="21">
        <v>0</v>
      </c>
      <c r="I1001" s="12">
        <v>0</v>
      </c>
      <c r="J1001" s="12">
        <v>0</v>
      </c>
      <c r="K1001" s="12">
        <v>0</v>
      </c>
      <c r="L1001" s="12">
        <v>0</v>
      </c>
      <c r="M1001" s="12">
        <v>0</v>
      </c>
      <c r="N1001" s="15">
        <v>0</v>
      </c>
    </row>
    <row r="1002" spans="5:14" ht="37.5" x14ac:dyDescent="0.3">
      <c r="E1002" s="3" t="s">
        <v>351</v>
      </c>
      <c r="F1002" s="4"/>
      <c r="G1002" s="5">
        <v>1</v>
      </c>
      <c r="H1002" s="7">
        <v>0</v>
      </c>
      <c r="I1002" s="1">
        <v>0</v>
      </c>
      <c r="J1002" s="1">
        <v>0</v>
      </c>
      <c r="K1002" s="1">
        <v>0</v>
      </c>
      <c r="L1002" s="1">
        <v>1</v>
      </c>
      <c r="M1002" s="1">
        <v>0</v>
      </c>
      <c r="N1002" s="6">
        <v>0</v>
      </c>
    </row>
    <row r="1003" spans="5:14" x14ac:dyDescent="0.3">
      <c r="E1003" s="9"/>
      <c r="F1003" s="8"/>
      <c r="G1003" s="10">
        <v>100</v>
      </c>
      <c r="H1003" s="21">
        <v>0</v>
      </c>
      <c r="I1003" s="12">
        <v>0</v>
      </c>
      <c r="J1003" s="12">
        <v>0</v>
      </c>
      <c r="K1003" s="12">
        <v>0</v>
      </c>
      <c r="L1003" s="2">
        <v>100</v>
      </c>
      <c r="M1003" s="12">
        <v>0</v>
      </c>
      <c r="N1003" s="15">
        <v>0</v>
      </c>
    </row>
    <row r="1004" spans="5:14" x14ac:dyDescent="0.3">
      <c r="E1004" s="3" t="s">
        <v>352</v>
      </c>
      <c r="F1004" s="4"/>
      <c r="G1004" s="5">
        <v>0</v>
      </c>
      <c r="H1004" s="7">
        <v>0</v>
      </c>
      <c r="I1004" s="1">
        <v>0</v>
      </c>
      <c r="J1004" s="1">
        <v>0</v>
      </c>
      <c r="K1004" s="1">
        <v>0</v>
      </c>
      <c r="L1004" s="1">
        <v>0</v>
      </c>
      <c r="M1004" s="1">
        <v>0</v>
      </c>
      <c r="N1004" s="6">
        <v>0</v>
      </c>
    </row>
    <row r="1005" spans="5:14" x14ac:dyDescent="0.3">
      <c r="E1005" s="9"/>
      <c r="F1005" s="8"/>
      <c r="G1005" s="31">
        <v>0</v>
      </c>
      <c r="H1005" s="21">
        <v>0</v>
      </c>
      <c r="I1005" s="12">
        <v>0</v>
      </c>
      <c r="J1005" s="12">
        <v>0</v>
      </c>
      <c r="K1005" s="12">
        <v>0</v>
      </c>
      <c r="L1005" s="12">
        <v>0</v>
      </c>
      <c r="M1005" s="12">
        <v>0</v>
      </c>
      <c r="N1005" s="15">
        <v>0</v>
      </c>
    </row>
    <row r="1006" spans="5:14" x14ac:dyDescent="0.3">
      <c r="E1006" s="3" t="s">
        <v>353</v>
      </c>
      <c r="F1006" s="4"/>
      <c r="G1006" s="5">
        <v>0</v>
      </c>
      <c r="H1006" s="7">
        <v>0</v>
      </c>
      <c r="I1006" s="1">
        <v>0</v>
      </c>
      <c r="J1006" s="1">
        <v>0</v>
      </c>
      <c r="K1006" s="1">
        <v>0</v>
      </c>
      <c r="L1006" s="1">
        <v>0</v>
      </c>
      <c r="M1006" s="1">
        <v>0</v>
      </c>
      <c r="N1006" s="6">
        <v>0</v>
      </c>
    </row>
    <row r="1007" spans="5:14" x14ac:dyDescent="0.3">
      <c r="E1007" s="53"/>
      <c r="F1007" s="57"/>
      <c r="G1007" s="75">
        <v>0</v>
      </c>
      <c r="H1007" s="68">
        <v>0</v>
      </c>
      <c r="I1007" s="43">
        <v>0</v>
      </c>
      <c r="J1007" s="43">
        <v>0</v>
      </c>
      <c r="K1007" s="43">
        <v>0</v>
      </c>
      <c r="L1007" s="43">
        <v>0</v>
      </c>
      <c r="M1007" s="43">
        <v>0</v>
      </c>
      <c r="N1007" s="66">
        <v>0</v>
      </c>
    </row>
    <row r="1009" spans="2:12" x14ac:dyDescent="0.3">
      <c r="B1009" s="35" t="str">
        <f xml:space="preserve"> HYPERLINK("#'目次'!B12", "[6]")</f>
        <v>[6]</v>
      </c>
      <c r="C1009" s="25" t="s">
        <v>54</v>
      </c>
    </row>
    <row r="1012" spans="2:12" x14ac:dyDescent="0.3">
      <c r="C1012" s="25" t="s">
        <v>209</v>
      </c>
    </row>
    <row r="1013" spans="2:12" ht="37.5" x14ac:dyDescent="0.3">
      <c r="E1013" s="95"/>
      <c r="F1013" s="96"/>
      <c r="G1013" s="37" t="s">
        <v>16</v>
      </c>
      <c r="H1013" s="41" t="s">
        <v>55</v>
      </c>
      <c r="I1013" s="18" t="s">
        <v>56</v>
      </c>
      <c r="J1013" s="18" t="s">
        <v>57</v>
      </c>
      <c r="K1013" s="18" t="s">
        <v>58</v>
      </c>
      <c r="L1013" s="34" t="s">
        <v>59</v>
      </c>
    </row>
    <row r="1014" spans="2:12" x14ac:dyDescent="0.3">
      <c r="E1014" s="97"/>
      <c r="F1014" s="98"/>
      <c r="G1014" s="40"/>
      <c r="H1014" s="36"/>
      <c r="I1014" s="19"/>
      <c r="J1014" s="19"/>
      <c r="K1014" s="19"/>
      <c r="L1014" s="39"/>
    </row>
    <row r="1015" spans="2:12" x14ac:dyDescent="0.3">
      <c r="E1015" s="63" t="s">
        <v>16</v>
      </c>
      <c r="F1015" s="58"/>
      <c r="G1015" s="38">
        <v>55336</v>
      </c>
      <c r="H1015" s="20">
        <v>4906</v>
      </c>
      <c r="I1015" s="20">
        <v>24562</v>
      </c>
      <c r="J1015" s="20">
        <v>17342</v>
      </c>
      <c r="K1015" s="20">
        <v>6139</v>
      </c>
      <c r="L1015" s="51">
        <v>2387</v>
      </c>
    </row>
    <row r="1016" spans="2:12" x14ac:dyDescent="0.3">
      <c r="E1016" s="53"/>
      <c r="F1016" s="59"/>
      <c r="G1016" s="10">
        <v>100</v>
      </c>
      <c r="H1016" s="2">
        <v>8.8658377909499997</v>
      </c>
      <c r="I1016" s="2">
        <v>44.387017493133001</v>
      </c>
      <c r="J1016" s="2">
        <v>31.339453520311999</v>
      </c>
      <c r="K1016" s="2">
        <v>11.094043660545999</v>
      </c>
      <c r="L1016" s="13">
        <v>4.3136475350590002</v>
      </c>
    </row>
    <row r="1017" spans="2:12" x14ac:dyDescent="0.3">
      <c r="E1017" s="3" t="s">
        <v>210</v>
      </c>
      <c r="F1017" s="4"/>
      <c r="G1017" s="29">
        <v>141</v>
      </c>
      <c r="H1017" s="32">
        <v>10</v>
      </c>
      <c r="I1017" s="17">
        <v>70</v>
      </c>
      <c r="J1017" s="17">
        <v>41</v>
      </c>
      <c r="K1017" s="17">
        <v>15</v>
      </c>
      <c r="L1017" s="33">
        <v>5</v>
      </c>
    </row>
    <row r="1018" spans="2:12" x14ac:dyDescent="0.3">
      <c r="E1018" s="9"/>
      <c r="F1018" s="8"/>
      <c r="G1018" s="10">
        <v>100</v>
      </c>
      <c r="H1018" s="11">
        <v>7.0921985815599999</v>
      </c>
      <c r="I1018" s="2">
        <v>49.645390070921998</v>
      </c>
      <c r="J1018" s="2">
        <v>29.078014184396999</v>
      </c>
      <c r="K1018" s="2">
        <v>10.638297872340001</v>
      </c>
      <c r="L1018" s="13">
        <v>3.54609929078</v>
      </c>
    </row>
    <row r="1019" spans="2:12" ht="25" x14ac:dyDescent="0.3">
      <c r="E1019" s="3" t="s">
        <v>211</v>
      </c>
      <c r="F1019" s="4"/>
      <c r="G1019" s="5">
        <v>0</v>
      </c>
      <c r="H1019" s="7">
        <v>0</v>
      </c>
      <c r="I1019" s="1">
        <v>0</v>
      </c>
      <c r="J1019" s="1">
        <v>0</v>
      </c>
      <c r="K1019" s="1">
        <v>0</v>
      </c>
      <c r="L1019" s="6">
        <v>0</v>
      </c>
    </row>
    <row r="1020" spans="2:12" x14ac:dyDescent="0.3">
      <c r="E1020" s="9"/>
      <c r="F1020" s="8"/>
      <c r="G1020" s="31">
        <v>0</v>
      </c>
      <c r="H1020" s="21">
        <v>0</v>
      </c>
      <c r="I1020" s="12">
        <v>0</v>
      </c>
      <c r="J1020" s="12">
        <v>0</v>
      </c>
      <c r="K1020" s="12">
        <v>0</v>
      </c>
      <c r="L1020" s="15">
        <v>0</v>
      </c>
    </row>
    <row r="1021" spans="2:12" ht="25" x14ac:dyDescent="0.3">
      <c r="E1021" s="3" t="s">
        <v>212</v>
      </c>
      <c r="F1021" s="4"/>
      <c r="G1021" s="5">
        <v>0</v>
      </c>
      <c r="H1021" s="7">
        <v>0</v>
      </c>
      <c r="I1021" s="1">
        <v>0</v>
      </c>
      <c r="J1021" s="1">
        <v>0</v>
      </c>
      <c r="K1021" s="1">
        <v>0</v>
      </c>
      <c r="L1021" s="6">
        <v>0</v>
      </c>
    </row>
    <row r="1022" spans="2:12" x14ac:dyDescent="0.3">
      <c r="E1022" s="9"/>
      <c r="F1022" s="8"/>
      <c r="G1022" s="31">
        <v>0</v>
      </c>
      <c r="H1022" s="21">
        <v>0</v>
      </c>
      <c r="I1022" s="12">
        <v>0</v>
      </c>
      <c r="J1022" s="12">
        <v>0</v>
      </c>
      <c r="K1022" s="12">
        <v>0</v>
      </c>
      <c r="L1022" s="15">
        <v>0</v>
      </c>
    </row>
    <row r="1023" spans="2:12" ht="37.5" x14ac:dyDescent="0.3">
      <c r="E1023" s="3" t="s">
        <v>213</v>
      </c>
      <c r="F1023" s="4"/>
      <c r="G1023" s="5">
        <v>1</v>
      </c>
      <c r="H1023" s="7">
        <v>0</v>
      </c>
      <c r="I1023" s="1">
        <v>0</v>
      </c>
      <c r="J1023" s="1">
        <v>0</v>
      </c>
      <c r="K1023" s="1">
        <v>0</v>
      </c>
      <c r="L1023" s="6">
        <v>1</v>
      </c>
    </row>
    <row r="1024" spans="2:12" x14ac:dyDescent="0.3">
      <c r="E1024" s="9"/>
      <c r="F1024" s="8"/>
      <c r="G1024" s="10">
        <v>100</v>
      </c>
      <c r="H1024" s="21">
        <v>0</v>
      </c>
      <c r="I1024" s="12">
        <v>0</v>
      </c>
      <c r="J1024" s="12">
        <v>0</v>
      </c>
      <c r="K1024" s="12">
        <v>0</v>
      </c>
      <c r="L1024" s="13">
        <v>100</v>
      </c>
    </row>
    <row r="1025" spans="5:12" x14ac:dyDescent="0.3">
      <c r="E1025" s="3" t="s">
        <v>214</v>
      </c>
      <c r="F1025" s="4"/>
      <c r="G1025" s="5">
        <v>0</v>
      </c>
      <c r="H1025" s="7">
        <v>0</v>
      </c>
      <c r="I1025" s="1">
        <v>0</v>
      </c>
      <c r="J1025" s="1">
        <v>0</v>
      </c>
      <c r="K1025" s="1">
        <v>0</v>
      </c>
      <c r="L1025" s="6">
        <v>0</v>
      </c>
    </row>
    <row r="1026" spans="5:12" x14ac:dyDescent="0.3">
      <c r="E1026" s="9"/>
      <c r="F1026" s="8"/>
      <c r="G1026" s="31">
        <v>0</v>
      </c>
      <c r="H1026" s="21">
        <v>0</v>
      </c>
      <c r="I1026" s="12">
        <v>0</v>
      </c>
      <c r="J1026" s="12">
        <v>0</v>
      </c>
      <c r="K1026" s="12">
        <v>0</v>
      </c>
      <c r="L1026" s="15">
        <v>0</v>
      </c>
    </row>
    <row r="1027" spans="5:12" x14ac:dyDescent="0.3">
      <c r="E1027" s="3" t="s">
        <v>215</v>
      </c>
      <c r="F1027" s="4"/>
      <c r="G1027" s="5">
        <v>0</v>
      </c>
      <c r="H1027" s="7">
        <v>0</v>
      </c>
      <c r="I1027" s="1">
        <v>0</v>
      </c>
      <c r="J1027" s="1">
        <v>0</v>
      </c>
      <c r="K1027" s="1">
        <v>0</v>
      </c>
      <c r="L1027" s="6">
        <v>0</v>
      </c>
    </row>
    <row r="1028" spans="5:12" x14ac:dyDescent="0.3">
      <c r="E1028" s="9"/>
      <c r="F1028" s="8"/>
      <c r="G1028" s="31">
        <v>0</v>
      </c>
      <c r="H1028" s="21">
        <v>0</v>
      </c>
      <c r="I1028" s="12">
        <v>0</v>
      </c>
      <c r="J1028" s="12">
        <v>0</v>
      </c>
      <c r="K1028" s="12">
        <v>0</v>
      </c>
      <c r="L1028" s="15">
        <v>0</v>
      </c>
    </row>
    <row r="1029" spans="5:12" x14ac:dyDescent="0.3">
      <c r="E1029" s="3" t="s">
        <v>216</v>
      </c>
      <c r="F1029" s="4"/>
      <c r="G1029" s="5">
        <v>854</v>
      </c>
      <c r="H1029" s="7">
        <v>95</v>
      </c>
      <c r="I1029" s="1">
        <v>419</v>
      </c>
      <c r="J1029" s="1">
        <v>225</v>
      </c>
      <c r="K1029" s="1">
        <v>87</v>
      </c>
      <c r="L1029" s="6">
        <v>28</v>
      </c>
    </row>
    <row r="1030" spans="5:12" x14ac:dyDescent="0.3">
      <c r="E1030" s="9"/>
      <c r="F1030" s="8"/>
      <c r="G1030" s="10">
        <v>100</v>
      </c>
      <c r="H1030" s="11">
        <v>11.124121779858999</v>
      </c>
      <c r="I1030" s="2">
        <v>49.063231850116999</v>
      </c>
      <c r="J1030" s="2">
        <v>26.346604215456999</v>
      </c>
      <c r="K1030" s="2">
        <v>10.187353629977</v>
      </c>
      <c r="L1030" s="13">
        <v>3.2786885245900002</v>
      </c>
    </row>
    <row r="1031" spans="5:12" ht="25" x14ac:dyDescent="0.3">
      <c r="E1031" s="3" t="s">
        <v>217</v>
      </c>
      <c r="F1031" s="4"/>
      <c r="G1031" s="5">
        <v>166</v>
      </c>
      <c r="H1031" s="7">
        <v>7</v>
      </c>
      <c r="I1031" s="1">
        <v>62</v>
      </c>
      <c r="J1031" s="1">
        <v>67</v>
      </c>
      <c r="K1031" s="1">
        <v>24</v>
      </c>
      <c r="L1031" s="6">
        <v>6</v>
      </c>
    </row>
    <row r="1032" spans="5:12" x14ac:dyDescent="0.3">
      <c r="E1032" s="9"/>
      <c r="F1032" s="8"/>
      <c r="G1032" s="10">
        <v>100</v>
      </c>
      <c r="H1032" s="11">
        <v>4.2168674698800004</v>
      </c>
      <c r="I1032" s="2">
        <v>37.349397590361001</v>
      </c>
      <c r="J1032" s="2">
        <v>40.361445783133</v>
      </c>
      <c r="K1032" s="2">
        <v>14.457831325300999</v>
      </c>
      <c r="L1032" s="13">
        <v>3.6144578313250002</v>
      </c>
    </row>
    <row r="1033" spans="5:12" ht="25" x14ac:dyDescent="0.3">
      <c r="E1033" s="3" t="s">
        <v>218</v>
      </c>
      <c r="F1033" s="4"/>
      <c r="G1033" s="5">
        <v>34</v>
      </c>
      <c r="H1033" s="7">
        <v>1</v>
      </c>
      <c r="I1033" s="1">
        <v>20</v>
      </c>
      <c r="J1033" s="1">
        <v>11</v>
      </c>
      <c r="K1033" s="1">
        <v>1</v>
      </c>
      <c r="L1033" s="6">
        <v>1</v>
      </c>
    </row>
    <row r="1034" spans="5:12" x14ac:dyDescent="0.3">
      <c r="E1034" s="9"/>
      <c r="F1034" s="8"/>
      <c r="G1034" s="10">
        <v>100</v>
      </c>
      <c r="H1034" s="11">
        <v>2.9411764705880001</v>
      </c>
      <c r="I1034" s="2">
        <v>58.823529411765001</v>
      </c>
      <c r="J1034" s="2">
        <v>32.352941176470999</v>
      </c>
      <c r="K1034" s="2">
        <v>2.9411764705880001</v>
      </c>
      <c r="L1034" s="13">
        <v>2.9411764705880001</v>
      </c>
    </row>
    <row r="1035" spans="5:12" ht="37.5" x14ac:dyDescent="0.3">
      <c r="E1035" s="3" t="s">
        <v>219</v>
      </c>
      <c r="F1035" s="4"/>
      <c r="G1035" s="5">
        <v>14</v>
      </c>
      <c r="H1035" s="7">
        <v>1</v>
      </c>
      <c r="I1035" s="1">
        <v>8</v>
      </c>
      <c r="J1035" s="1">
        <v>4</v>
      </c>
      <c r="K1035" s="1">
        <v>1</v>
      </c>
      <c r="L1035" s="6">
        <v>0</v>
      </c>
    </row>
    <row r="1036" spans="5:12" x14ac:dyDescent="0.3">
      <c r="E1036" s="9"/>
      <c r="F1036" s="8"/>
      <c r="G1036" s="10">
        <v>100</v>
      </c>
      <c r="H1036" s="11">
        <v>7.1428571428570002</v>
      </c>
      <c r="I1036" s="2">
        <v>57.142857142856997</v>
      </c>
      <c r="J1036" s="2">
        <v>28.571428571428999</v>
      </c>
      <c r="K1036" s="2">
        <v>7.1428571428570002</v>
      </c>
      <c r="L1036" s="15">
        <v>0</v>
      </c>
    </row>
    <row r="1037" spans="5:12" x14ac:dyDescent="0.3">
      <c r="E1037" s="3" t="s">
        <v>220</v>
      </c>
      <c r="F1037" s="4"/>
      <c r="G1037" s="5">
        <v>0</v>
      </c>
      <c r="H1037" s="7">
        <v>0</v>
      </c>
      <c r="I1037" s="1">
        <v>0</v>
      </c>
      <c r="J1037" s="1">
        <v>0</v>
      </c>
      <c r="K1037" s="1">
        <v>0</v>
      </c>
      <c r="L1037" s="6">
        <v>0</v>
      </c>
    </row>
    <row r="1038" spans="5:12" x14ac:dyDescent="0.3">
      <c r="E1038" s="9"/>
      <c r="F1038" s="8"/>
      <c r="G1038" s="31">
        <v>0</v>
      </c>
      <c r="H1038" s="21">
        <v>0</v>
      </c>
      <c r="I1038" s="12">
        <v>0</v>
      </c>
      <c r="J1038" s="12">
        <v>0</v>
      </c>
      <c r="K1038" s="12">
        <v>0</v>
      </c>
      <c r="L1038" s="15">
        <v>0</v>
      </c>
    </row>
    <row r="1039" spans="5:12" x14ac:dyDescent="0.3">
      <c r="E1039" s="3" t="s">
        <v>221</v>
      </c>
      <c r="F1039" s="4"/>
      <c r="G1039" s="5">
        <v>2</v>
      </c>
      <c r="H1039" s="7">
        <v>0</v>
      </c>
      <c r="I1039" s="1">
        <v>0</v>
      </c>
      <c r="J1039" s="1">
        <v>1</v>
      </c>
      <c r="K1039" s="1">
        <v>1</v>
      </c>
      <c r="L1039" s="6">
        <v>0</v>
      </c>
    </row>
    <row r="1040" spans="5:12" x14ac:dyDescent="0.3">
      <c r="E1040" s="9"/>
      <c r="F1040" s="8"/>
      <c r="G1040" s="10">
        <v>100</v>
      </c>
      <c r="H1040" s="21">
        <v>0</v>
      </c>
      <c r="I1040" s="12">
        <v>0</v>
      </c>
      <c r="J1040" s="2">
        <v>50</v>
      </c>
      <c r="K1040" s="2">
        <v>50</v>
      </c>
      <c r="L1040" s="15">
        <v>0</v>
      </c>
    </row>
    <row r="1041" spans="5:12" x14ac:dyDescent="0.3">
      <c r="E1041" s="3" t="s">
        <v>222</v>
      </c>
      <c r="F1041" s="4"/>
      <c r="G1041" s="5">
        <v>940</v>
      </c>
      <c r="H1041" s="7">
        <v>125</v>
      </c>
      <c r="I1041" s="1">
        <v>479</v>
      </c>
      <c r="J1041" s="1">
        <v>240</v>
      </c>
      <c r="K1041" s="1">
        <v>52</v>
      </c>
      <c r="L1041" s="6">
        <v>44</v>
      </c>
    </row>
    <row r="1042" spans="5:12" x14ac:dyDescent="0.3">
      <c r="E1042" s="9"/>
      <c r="F1042" s="8"/>
      <c r="G1042" s="10">
        <v>100</v>
      </c>
      <c r="H1042" s="11">
        <v>13.297872340426</v>
      </c>
      <c r="I1042" s="2">
        <v>50.957446808511001</v>
      </c>
      <c r="J1042" s="2">
        <v>25.531914893617</v>
      </c>
      <c r="K1042" s="2">
        <v>5.5319148936170004</v>
      </c>
      <c r="L1042" s="13">
        <v>4.6808510638299996</v>
      </c>
    </row>
    <row r="1043" spans="5:12" ht="25" x14ac:dyDescent="0.3">
      <c r="E1043" s="3" t="s">
        <v>223</v>
      </c>
      <c r="F1043" s="4"/>
      <c r="G1043" s="5">
        <v>2323</v>
      </c>
      <c r="H1043" s="7">
        <v>150</v>
      </c>
      <c r="I1043" s="1">
        <v>1068</v>
      </c>
      <c r="J1043" s="1">
        <v>760</v>
      </c>
      <c r="K1043" s="1">
        <v>284</v>
      </c>
      <c r="L1043" s="6">
        <v>61</v>
      </c>
    </row>
    <row r="1044" spans="5:12" x14ac:dyDescent="0.3">
      <c r="E1044" s="9"/>
      <c r="F1044" s="8"/>
      <c r="G1044" s="10">
        <v>100</v>
      </c>
      <c r="H1044" s="11">
        <v>6.4571674558760002</v>
      </c>
      <c r="I1044" s="2">
        <v>45.975032285837003</v>
      </c>
      <c r="J1044" s="2">
        <v>32.716315109771998</v>
      </c>
      <c r="K1044" s="2">
        <v>12.225570383125</v>
      </c>
      <c r="L1044" s="13">
        <v>2.6259147653900001</v>
      </c>
    </row>
    <row r="1045" spans="5:12" ht="25" x14ac:dyDescent="0.3">
      <c r="E1045" s="3" t="s">
        <v>224</v>
      </c>
      <c r="F1045" s="4"/>
      <c r="G1045" s="5">
        <v>293</v>
      </c>
      <c r="H1045" s="7">
        <v>30</v>
      </c>
      <c r="I1045" s="1">
        <v>132</v>
      </c>
      <c r="J1045" s="1">
        <v>83</v>
      </c>
      <c r="K1045" s="1">
        <v>40</v>
      </c>
      <c r="L1045" s="6">
        <v>8</v>
      </c>
    </row>
    <row r="1046" spans="5:12" x14ac:dyDescent="0.3">
      <c r="E1046" s="9"/>
      <c r="F1046" s="8"/>
      <c r="G1046" s="10">
        <v>100</v>
      </c>
      <c r="H1046" s="11">
        <v>10.238907849828999</v>
      </c>
      <c r="I1046" s="2">
        <v>45.051194539249003</v>
      </c>
      <c r="J1046" s="2">
        <v>28.327645051194999</v>
      </c>
      <c r="K1046" s="2">
        <v>13.651877133106</v>
      </c>
      <c r="L1046" s="13">
        <v>2.7303754266209999</v>
      </c>
    </row>
    <row r="1047" spans="5:12" ht="37.5" x14ac:dyDescent="0.3">
      <c r="E1047" s="3" t="s">
        <v>225</v>
      </c>
      <c r="F1047" s="4"/>
      <c r="G1047" s="5">
        <v>106</v>
      </c>
      <c r="H1047" s="7">
        <v>9</v>
      </c>
      <c r="I1047" s="1">
        <v>55</v>
      </c>
      <c r="J1047" s="1">
        <v>25</v>
      </c>
      <c r="K1047" s="1">
        <v>13</v>
      </c>
      <c r="L1047" s="6">
        <v>4</v>
      </c>
    </row>
    <row r="1048" spans="5:12" x14ac:dyDescent="0.3">
      <c r="E1048" s="9"/>
      <c r="F1048" s="8"/>
      <c r="G1048" s="10">
        <v>100</v>
      </c>
      <c r="H1048" s="11">
        <v>8.4905660377360004</v>
      </c>
      <c r="I1048" s="2">
        <v>51.886792452830001</v>
      </c>
      <c r="J1048" s="2">
        <v>23.584905660377</v>
      </c>
      <c r="K1048" s="2">
        <v>12.264150943396</v>
      </c>
      <c r="L1048" s="13">
        <v>3.7735849056599999</v>
      </c>
    </row>
    <row r="1049" spans="5:12" x14ac:dyDescent="0.3">
      <c r="E1049" s="3" t="s">
        <v>226</v>
      </c>
      <c r="F1049" s="4"/>
      <c r="G1049" s="5">
        <v>1</v>
      </c>
      <c r="H1049" s="7">
        <v>0</v>
      </c>
      <c r="I1049" s="1">
        <v>1</v>
      </c>
      <c r="J1049" s="1">
        <v>0</v>
      </c>
      <c r="K1049" s="1">
        <v>0</v>
      </c>
      <c r="L1049" s="6">
        <v>0</v>
      </c>
    </row>
    <row r="1050" spans="5:12" x14ac:dyDescent="0.3">
      <c r="E1050" s="9"/>
      <c r="F1050" s="8"/>
      <c r="G1050" s="10">
        <v>100</v>
      </c>
      <c r="H1050" s="21">
        <v>0</v>
      </c>
      <c r="I1050" s="2">
        <v>100</v>
      </c>
      <c r="J1050" s="12">
        <v>0</v>
      </c>
      <c r="K1050" s="12">
        <v>0</v>
      </c>
      <c r="L1050" s="15">
        <v>0</v>
      </c>
    </row>
    <row r="1051" spans="5:12" x14ac:dyDescent="0.3">
      <c r="E1051" s="3" t="s">
        <v>227</v>
      </c>
      <c r="F1051" s="4"/>
      <c r="G1051" s="5">
        <v>59</v>
      </c>
      <c r="H1051" s="7">
        <v>8</v>
      </c>
      <c r="I1051" s="1">
        <v>26</v>
      </c>
      <c r="J1051" s="1">
        <v>15</v>
      </c>
      <c r="K1051" s="1">
        <v>7</v>
      </c>
      <c r="L1051" s="6">
        <v>3</v>
      </c>
    </row>
    <row r="1052" spans="5:12" x14ac:dyDescent="0.3">
      <c r="E1052" s="9"/>
      <c r="F1052" s="8"/>
      <c r="G1052" s="10">
        <v>100</v>
      </c>
      <c r="H1052" s="11">
        <v>13.559322033898001</v>
      </c>
      <c r="I1052" s="2">
        <v>44.067796610168998</v>
      </c>
      <c r="J1052" s="2">
        <v>25.423728813558998</v>
      </c>
      <c r="K1052" s="2">
        <v>11.864406779661</v>
      </c>
      <c r="L1052" s="13">
        <v>5.0847457627120001</v>
      </c>
    </row>
    <row r="1053" spans="5:12" x14ac:dyDescent="0.3">
      <c r="E1053" s="3" t="s">
        <v>228</v>
      </c>
      <c r="F1053" s="4"/>
      <c r="G1053" s="5">
        <v>801</v>
      </c>
      <c r="H1053" s="7">
        <v>105</v>
      </c>
      <c r="I1053" s="1">
        <v>396</v>
      </c>
      <c r="J1053" s="1">
        <v>199</v>
      </c>
      <c r="K1053" s="1">
        <v>55</v>
      </c>
      <c r="L1053" s="6">
        <v>46</v>
      </c>
    </row>
    <row r="1054" spans="5:12" x14ac:dyDescent="0.3">
      <c r="E1054" s="9"/>
      <c r="F1054" s="8"/>
      <c r="G1054" s="10">
        <v>100</v>
      </c>
      <c r="H1054" s="11">
        <v>13.10861423221</v>
      </c>
      <c r="I1054" s="2">
        <v>49.438202247191001</v>
      </c>
      <c r="J1054" s="2">
        <v>24.843945068663999</v>
      </c>
      <c r="K1054" s="2">
        <v>6.866416978777</v>
      </c>
      <c r="L1054" s="13">
        <v>5.7428214731590002</v>
      </c>
    </row>
    <row r="1055" spans="5:12" ht="25" x14ac:dyDescent="0.3">
      <c r="E1055" s="3" t="s">
        <v>229</v>
      </c>
      <c r="F1055" s="4"/>
      <c r="G1055" s="5">
        <v>4681</v>
      </c>
      <c r="H1055" s="7">
        <v>320</v>
      </c>
      <c r="I1055" s="1">
        <v>2120</v>
      </c>
      <c r="J1055" s="1">
        <v>1544</v>
      </c>
      <c r="K1055" s="1">
        <v>538</v>
      </c>
      <c r="L1055" s="6">
        <v>159</v>
      </c>
    </row>
    <row r="1056" spans="5:12" x14ac:dyDescent="0.3">
      <c r="E1056" s="9"/>
      <c r="F1056" s="8"/>
      <c r="G1056" s="10">
        <v>100</v>
      </c>
      <c r="H1056" s="11">
        <v>6.836146122623</v>
      </c>
      <c r="I1056" s="2">
        <v>45.289468062380003</v>
      </c>
      <c r="J1056" s="2">
        <v>32.984405041658</v>
      </c>
      <c r="K1056" s="2">
        <v>11.493270668660999</v>
      </c>
      <c r="L1056" s="13">
        <v>3.3967101046780002</v>
      </c>
    </row>
    <row r="1057" spans="5:12" ht="25" x14ac:dyDescent="0.3">
      <c r="E1057" s="3" t="s">
        <v>230</v>
      </c>
      <c r="F1057" s="4"/>
      <c r="G1057" s="5">
        <v>682</v>
      </c>
      <c r="H1057" s="7">
        <v>66</v>
      </c>
      <c r="I1057" s="1">
        <v>313</v>
      </c>
      <c r="J1057" s="1">
        <v>207</v>
      </c>
      <c r="K1057" s="1">
        <v>64</v>
      </c>
      <c r="L1057" s="6">
        <v>32</v>
      </c>
    </row>
    <row r="1058" spans="5:12" x14ac:dyDescent="0.3">
      <c r="E1058" s="9"/>
      <c r="F1058" s="8"/>
      <c r="G1058" s="10">
        <v>100</v>
      </c>
      <c r="H1058" s="11">
        <v>9.6774193548389995</v>
      </c>
      <c r="I1058" s="2">
        <v>45.894428152492999</v>
      </c>
      <c r="J1058" s="2">
        <v>30.351906158357998</v>
      </c>
      <c r="K1058" s="2">
        <v>9.3841642228740003</v>
      </c>
      <c r="L1058" s="13">
        <v>4.6920821114370002</v>
      </c>
    </row>
    <row r="1059" spans="5:12" ht="37.5" x14ac:dyDescent="0.3">
      <c r="E1059" s="3" t="s">
        <v>231</v>
      </c>
      <c r="F1059" s="4"/>
      <c r="G1059" s="5">
        <v>225</v>
      </c>
      <c r="H1059" s="7">
        <v>20</v>
      </c>
      <c r="I1059" s="1">
        <v>97</v>
      </c>
      <c r="J1059" s="1">
        <v>81</v>
      </c>
      <c r="K1059" s="1">
        <v>19</v>
      </c>
      <c r="L1059" s="6">
        <v>8</v>
      </c>
    </row>
    <row r="1060" spans="5:12" x14ac:dyDescent="0.3">
      <c r="E1060" s="9"/>
      <c r="F1060" s="8"/>
      <c r="G1060" s="10">
        <v>100</v>
      </c>
      <c r="H1060" s="11">
        <v>8.8888888888889994</v>
      </c>
      <c r="I1060" s="2">
        <v>43.111111111111001</v>
      </c>
      <c r="J1060" s="2">
        <v>36</v>
      </c>
      <c r="K1060" s="2">
        <v>8.4444444444440006</v>
      </c>
      <c r="L1060" s="13">
        <v>3.5555555555559999</v>
      </c>
    </row>
    <row r="1061" spans="5:12" x14ac:dyDescent="0.3">
      <c r="E1061" s="3" t="s">
        <v>232</v>
      </c>
      <c r="F1061" s="4"/>
      <c r="G1061" s="5">
        <v>7</v>
      </c>
      <c r="H1061" s="7">
        <v>0</v>
      </c>
      <c r="I1061" s="1">
        <v>4</v>
      </c>
      <c r="J1061" s="1">
        <v>3</v>
      </c>
      <c r="K1061" s="1">
        <v>0</v>
      </c>
      <c r="L1061" s="6">
        <v>0</v>
      </c>
    </row>
    <row r="1062" spans="5:12" x14ac:dyDescent="0.3">
      <c r="E1062" s="9"/>
      <c r="F1062" s="8"/>
      <c r="G1062" s="10">
        <v>100</v>
      </c>
      <c r="H1062" s="21">
        <v>0</v>
      </c>
      <c r="I1062" s="2">
        <v>57.142857142856997</v>
      </c>
      <c r="J1062" s="2">
        <v>42.857142857143003</v>
      </c>
      <c r="K1062" s="12">
        <v>0</v>
      </c>
      <c r="L1062" s="15">
        <v>0</v>
      </c>
    </row>
    <row r="1063" spans="5:12" x14ac:dyDescent="0.3">
      <c r="E1063" s="3" t="s">
        <v>233</v>
      </c>
      <c r="F1063" s="4"/>
      <c r="G1063" s="5">
        <v>147</v>
      </c>
      <c r="H1063" s="7">
        <v>16</v>
      </c>
      <c r="I1063" s="1">
        <v>82</v>
      </c>
      <c r="J1063" s="1">
        <v>36</v>
      </c>
      <c r="K1063" s="1">
        <v>11</v>
      </c>
      <c r="L1063" s="6">
        <v>2</v>
      </c>
    </row>
    <row r="1064" spans="5:12" x14ac:dyDescent="0.3">
      <c r="E1064" s="9"/>
      <c r="F1064" s="8"/>
      <c r="G1064" s="10">
        <v>100</v>
      </c>
      <c r="H1064" s="11">
        <v>10.884353741497</v>
      </c>
      <c r="I1064" s="2">
        <v>55.782312925169997</v>
      </c>
      <c r="J1064" s="2">
        <v>24.489795918367001</v>
      </c>
      <c r="K1064" s="2">
        <v>7.4829931972789998</v>
      </c>
      <c r="L1064" s="13">
        <v>1.360544217687</v>
      </c>
    </row>
    <row r="1065" spans="5:12" x14ac:dyDescent="0.3">
      <c r="E1065" s="3" t="s">
        <v>234</v>
      </c>
      <c r="F1065" s="4"/>
      <c r="G1065" s="5">
        <v>722</v>
      </c>
      <c r="H1065" s="7">
        <v>75</v>
      </c>
      <c r="I1065" s="1">
        <v>367</v>
      </c>
      <c r="J1065" s="1">
        <v>178</v>
      </c>
      <c r="K1065" s="1">
        <v>50</v>
      </c>
      <c r="L1065" s="6">
        <v>52</v>
      </c>
    </row>
    <row r="1066" spans="5:12" x14ac:dyDescent="0.3">
      <c r="E1066" s="9"/>
      <c r="F1066" s="8"/>
      <c r="G1066" s="10">
        <v>100</v>
      </c>
      <c r="H1066" s="11">
        <v>10.387811634348999</v>
      </c>
      <c r="I1066" s="2">
        <v>50.831024930748001</v>
      </c>
      <c r="J1066" s="2">
        <v>24.653739612188001</v>
      </c>
      <c r="K1066" s="2">
        <v>6.9252077562330001</v>
      </c>
      <c r="L1066" s="13">
        <v>7.2022160664820003</v>
      </c>
    </row>
    <row r="1067" spans="5:12" ht="25" x14ac:dyDescent="0.3">
      <c r="E1067" s="3" t="s">
        <v>235</v>
      </c>
      <c r="F1067" s="4"/>
      <c r="G1067" s="5">
        <v>6253</v>
      </c>
      <c r="H1067" s="7">
        <v>333</v>
      </c>
      <c r="I1067" s="1">
        <v>2673</v>
      </c>
      <c r="J1067" s="1">
        <v>2276</v>
      </c>
      <c r="K1067" s="1">
        <v>772</v>
      </c>
      <c r="L1067" s="6">
        <v>199</v>
      </c>
    </row>
    <row r="1068" spans="5:12" x14ac:dyDescent="0.3">
      <c r="E1068" s="9"/>
      <c r="F1068" s="8"/>
      <c r="G1068" s="10">
        <v>100</v>
      </c>
      <c r="H1068" s="11">
        <v>5.3254437869820004</v>
      </c>
      <c r="I1068" s="2">
        <v>42.747481209020002</v>
      </c>
      <c r="J1068" s="2">
        <v>36.398528706221001</v>
      </c>
      <c r="K1068" s="2">
        <v>12.346073884535</v>
      </c>
      <c r="L1068" s="13">
        <v>3.1824724132419999</v>
      </c>
    </row>
    <row r="1069" spans="5:12" ht="25" x14ac:dyDescent="0.3">
      <c r="E1069" s="3" t="s">
        <v>236</v>
      </c>
      <c r="F1069" s="4"/>
      <c r="G1069" s="5">
        <v>910</v>
      </c>
      <c r="H1069" s="7">
        <v>72</v>
      </c>
      <c r="I1069" s="1">
        <v>399</v>
      </c>
      <c r="J1069" s="1">
        <v>290</v>
      </c>
      <c r="K1069" s="1">
        <v>99</v>
      </c>
      <c r="L1069" s="6">
        <v>50</v>
      </c>
    </row>
    <row r="1070" spans="5:12" x14ac:dyDescent="0.3">
      <c r="E1070" s="9"/>
      <c r="F1070" s="8"/>
      <c r="G1070" s="10">
        <v>100</v>
      </c>
      <c r="H1070" s="11">
        <v>7.9120879120880003</v>
      </c>
      <c r="I1070" s="2">
        <v>43.846153846154003</v>
      </c>
      <c r="J1070" s="2">
        <v>31.868131868132</v>
      </c>
      <c r="K1070" s="2">
        <v>10.879120879121</v>
      </c>
      <c r="L1070" s="13">
        <v>5.4945054945049998</v>
      </c>
    </row>
    <row r="1071" spans="5:12" ht="37.5" x14ac:dyDescent="0.3">
      <c r="E1071" s="3" t="s">
        <v>237</v>
      </c>
      <c r="F1071" s="4"/>
      <c r="G1071" s="5">
        <v>248</v>
      </c>
      <c r="H1071" s="7">
        <v>14</v>
      </c>
      <c r="I1071" s="1">
        <v>114</v>
      </c>
      <c r="J1071" s="1">
        <v>71</v>
      </c>
      <c r="K1071" s="1">
        <v>36</v>
      </c>
      <c r="L1071" s="6">
        <v>13</v>
      </c>
    </row>
    <row r="1072" spans="5:12" x14ac:dyDescent="0.3">
      <c r="E1072" s="9"/>
      <c r="F1072" s="8"/>
      <c r="G1072" s="10">
        <v>100</v>
      </c>
      <c r="H1072" s="11">
        <v>5.6451612903230002</v>
      </c>
      <c r="I1072" s="2">
        <v>45.967741935484</v>
      </c>
      <c r="J1072" s="2">
        <v>28.629032258064999</v>
      </c>
      <c r="K1072" s="2">
        <v>14.516129032258</v>
      </c>
      <c r="L1072" s="13">
        <v>5.2419354838709999</v>
      </c>
    </row>
    <row r="1073" spans="5:12" x14ac:dyDescent="0.3">
      <c r="E1073" s="3" t="s">
        <v>238</v>
      </c>
      <c r="F1073" s="4"/>
      <c r="G1073" s="5">
        <v>30</v>
      </c>
      <c r="H1073" s="7">
        <v>3</v>
      </c>
      <c r="I1073" s="1">
        <v>15</v>
      </c>
      <c r="J1073" s="1">
        <v>6</v>
      </c>
      <c r="K1073" s="1">
        <v>6</v>
      </c>
      <c r="L1073" s="6">
        <v>0</v>
      </c>
    </row>
    <row r="1074" spans="5:12" x14ac:dyDescent="0.3">
      <c r="E1074" s="9"/>
      <c r="F1074" s="8"/>
      <c r="G1074" s="10">
        <v>100</v>
      </c>
      <c r="H1074" s="11">
        <v>10</v>
      </c>
      <c r="I1074" s="2">
        <v>50</v>
      </c>
      <c r="J1074" s="2">
        <v>20</v>
      </c>
      <c r="K1074" s="2">
        <v>20</v>
      </c>
      <c r="L1074" s="15">
        <v>0</v>
      </c>
    </row>
    <row r="1075" spans="5:12" x14ac:dyDescent="0.3">
      <c r="E1075" s="3" t="s">
        <v>239</v>
      </c>
      <c r="F1075" s="4"/>
      <c r="G1075" s="5">
        <v>257</v>
      </c>
      <c r="H1075" s="7">
        <v>34</v>
      </c>
      <c r="I1075" s="1">
        <v>106</v>
      </c>
      <c r="J1075" s="1">
        <v>78</v>
      </c>
      <c r="K1075" s="1">
        <v>31</v>
      </c>
      <c r="L1075" s="6">
        <v>8</v>
      </c>
    </row>
    <row r="1076" spans="5:12" x14ac:dyDescent="0.3">
      <c r="E1076" s="9"/>
      <c r="F1076" s="8"/>
      <c r="G1076" s="10">
        <v>100</v>
      </c>
      <c r="H1076" s="11">
        <v>13.229571984435999</v>
      </c>
      <c r="I1076" s="2">
        <v>41.245136186769997</v>
      </c>
      <c r="J1076" s="2">
        <v>30.350194552529</v>
      </c>
      <c r="K1076" s="2">
        <v>12.062256809339001</v>
      </c>
      <c r="L1076" s="13">
        <v>3.1128404669259999</v>
      </c>
    </row>
    <row r="1077" spans="5:12" x14ac:dyDescent="0.3">
      <c r="E1077" s="3" t="s">
        <v>240</v>
      </c>
      <c r="F1077" s="4"/>
      <c r="G1077" s="5">
        <v>214</v>
      </c>
      <c r="H1077" s="7">
        <v>14</v>
      </c>
      <c r="I1077" s="1">
        <v>88</v>
      </c>
      <c r="J1077" s="1">
        <v>78</v>
      </c>
      <c r="K1077" s="1">
        <v>20</v>
      </c>
      <c r="L1077" s="6">
        <v>14</v>
      </c>
    </row>
    <row r="1078" spans="5:12" x14ac:dyDescent="0.3">
      <c r="E1078" s="9"/>
      <c r="F1078" s="8"/>
      <c r="G1078" s="10">
        <v>100</v>
      </c>
      <c r="H1078" s="11">
        <v>6.5420560747660002</v>
      </c>
      <c r="I1078" s="2">
        <v>41.121495327102998</v>
      </c>
      <c r="J1078" s="2">
        <v>36.448598130840999</v>
      </c>
      <c r="K1078" s="2">
        <v>9.3457943925230005</v>
      </c>
      <c r="L1078" s="13">
        <v>6.5420560747660002</v>
      </c>
    </row>
    <row r="1079" spans="5:12" ht="25" x14ac:dyDescent="0.3">
      <c r="E1079" s="3" t="s">
        <v>241</v>
      </c>
      <c r="F1079" s="4"/>
      <c r="G1079" s="5">
        <v>2510</v>
      </c>
      <c r="H1079" s="7">
        <v>89</v>
      </c>
      <c r="I1079" s="1">
        <v>920</v>
      </c>
      <c r="J1079" s="1">
        <v>1048</v>
      </c>
      <c r="K1079" s="1">
        <v>398</v>
      </c>
      <c r="L1079" s="6">
        <v>55</v>
      </c>
    </row>
    <row r="1080" spans="5:12" x14ac:dyDescent="0.3">
      <c r="E1080" s="9"/>
      <c r="F1080" s="8"/>
      <c r="G1080" s="10">
        <v>100</v>
      </c>
      <c r="H1080" s="11">
        <v>3.5458167330679999</v>
      </c>
      <c r="I1080" s="2">
        <v>36.653386454183</v>
      </c>
      <c r="J1080" s="2">
        <v>41.752988047808998</v>
      </c>
      <c r="K1080" s="2">
        <v>15.856573705179001</v>
      </c>
      <c r="L1080" s="13">
        <v>2.191235059761</v>
      </c>
    </row>
    <row r="1081" spans="5:12" ht="25" x14ac:dyDescent="0.3">
      <c r="E1081" s="3" t="s">
        <v>242</v>
      </c>
      <c r="F1081" s="4"/>
      <c r="G1081" s="5">
        <v>845</v>
      </c>
      <c r="H1081" s="7">
        <v>47</v>
      </c>
      <c r="I1081" s="1">
        <v>339</v>
      </c>
      <c r="J1081" s="1">
        <v>321</v>
      </c>
      <c r="K1081" s="1">
        <v>96</v>
      </c>
      <c r="L1081" s="6">
        <v>42</v>
      </c>
    </row>
    <row r="1082" spans="5:12" x14ac:dyDescent="0.3">
      <c r="E1082" s="9"/>
      <c r="F1082" s="8"/>
      <c r="G1082" s="10">
        <v>100</v>
      </c>
      <c r="H1082" s="11">
        <v>5.5621301775149998</v>
      </c>
      <c r="I1082" s="2">
        <v>40.118343195266</v>
      </c>
      <c r="J1082" s="2">
        <v>37.988165680473003</v>
      </c>
      <c r="K1082" s="2">
        <v>11.360946745562</v>
      </c>
      <c r="L1082" s="13">
        <v>4.9704142011829999</v>
      </c>
    </row>
    <row r="1083" spans="5:12" ht="37.5" x14ac:dyDescent="0.3">
      <c r="E1083" s="3" t="s">
        <v>243</v>
      </c>
      <c r="F1083" s="4"/>
      <c r="G1083" s="5">
        <v>154</v>
      </c>
      <c r="H1083" s="7">
        <v>7</v>
      </c>
      <c r="I1083" s="1">
        <v>64</v>
      </c>
      <c r="J1083" s="1">
        <v>55</v>
      </c>
      <c r="K1083" s="1">
        <v>22</v>
      </c>
      <c r="L1083" s="6">
        <v>6</v>
      </c>
    </row>
    <row r="1084" spans="5:12" x14ac:dyDescent="0.3">
      <c r="E1084" s="9"/>
      <c r="F1084" s="8"/>
      <c r="G1084" s="10">
        <v>100</v>
      </c>
      <c r="H1084" s="11">
        <v>4.5454545454549997</v>
      </c>
      <c r="I1084" s="2">
        <v>41.558441558441999</v>
      </c>
      <c r="J1084" s="2">
        <v>35.714285714286</v>
      </c>
      <c r="K1084" s="2">
        <v>14.285714285714</v>
      </c>
      <c r="L1084" s="13">
        <v>3.896103896104</v>
      </c>
    </row>
    <row r="1085" spans="5:12" x14ac:dyDescent="0.3">
      <c r="E1085" s="3" t="s">
        <v>244</v>
      </c>
      <c r="F1085" s="4"/>
      <c r="G1085" s="5">
        <v>76</v>
      </c>
      <c r="H1085" s="7">
        <v>2</v>
      </c>
      <c r="I1085" s="1">
        <v>31</v>
      </c>
      <c r="J1085" s="1">
        <v>28</v>
      </c>
      <c r="K1085" s="1">
        <v>9</v>
      </c>
      <c r="L1085" s="6">
        <v>6</v>
      </c>
    </row>
    <row r="1086" spans="5:12" x14ac:dyDescent="0.3">
      <c r="E1086" s="9"/>
      <c r="F1086" s="8"/>
      <c r="G1086" s="10">
        <v>100</v>
      </c>
      <c r="H1086" s="11">
        <v>2.6315789473679998</v>
      </c>
      <c r="I1086" s="2">
        <v>40.789473684211004</v>
      </c>
      <c r="J1086" s="2">
        <v>36.842105263157997</v>
      </c>
      <c r="K1086" s="2">
        <v>11.842105263158</v>
      </c>
      <c r="L1086" s="13">
        <v>7.8947368421049999</v>
      </c>
    </row>
    <row r="1087" spans="5:12" x14ac:dyDescent="0.3">
      <c r="E1087" s="3" t="s">
        <v>245</v>
      </c>
      <c r="F1087" s="4"/>
      <c r="G1087" s="5">
        <v>191</v>
      </c>
      <c r="H1087" s="7">
        <v>14</v>
      </c>
      <c r="I1087" s="1">
        <v>70</v>
      </c>
      <c r="J1087" s="1">
        <v>72</v>
      </c>
      <c r="K1087" s="1">
        <v>23</v>
      </c>
      <c r="L1087" s="6">
        <v>12</v>
      </c>
    </row>
    <row r="1088" spans="5:12" x14ac:dyDescent="0.3">
      <c r="E1088" s="9"/>
      <c r="F1088" s="8"/>
      <c r="G1088" s="10">
        <v>100</v>
      </c>
      <c r="H1088" s="11">
        <v>7.3298429319369998</v>
      </c>
      <c r="I1088" s="2">
        <v>36.649214659686002</v>
      </c>
      <c r="J1088" s="2">
        <v>37.696335078533998</v>
      </c>
      <c r="K1088" s="2">
        <v>12.041884816753999</v>
      </c>
      <c r="L1088" s="13">
        <v>6.2827225130890003</v>
      </c>
    </row>
    <row r="1089" spans="5:12" x14ac:dyDescent="0.3">
      <c r="E1089" s="3" t="s">
        <v>246</v>
      </c>
      <c r="F1089" s="4"/>
      <c r="G1089" s="5">
        <v>95</v>
      </c>
      <c r="H1089" s="7">
        <v>3</v>
      </c>
      <c r="I1089" s="1">
        <v>32</v>
      </c>
      <c r="J1089" s="1">
        <v>46</v>
      </c>
      <c r="K1089" s="1">
        <v>8</v>
      </c>
      <c r="L1089" s="6">
        <v>6</v>
      </c>
    </row>
    <row r="1090" spans="5:12" x14ac:dyDescent="0.3">
      <c r="E1090" s="9"/>
      <c r="F1090" s="8"/>
      <c r="G1090" s="10">
        <v>100</v>
      </c>
      <c r="H1090" s="11">
        <v>3.1578947368420001</v>
      </c>
      <c r="I1090" s="2">
        <v>33.684210526316001</v>
      </c>
      <c r="J1090" s="2">
        <v>48.421052631579002</v>
      </c>
      <c r="K1090" s="2">
        <v>8.4210526315790002</v>
      </c>
      <c r="L1090" s="13">
        <v>6.3157894736840001</v>
      </c>
    </row>
    <row r="1091" spans="5:12" ht="25" x14ac:dyDescent="0.3">
      <c r="E1091" s="3" t="s">
        <v>247</v>
      </c>
      <c r="F1091" s="4"/>
      <c r="G1091" s="5">
        <v>580</v>
      </c>
      <c r="H1091" s="7">
        <v>11</v>
      </c>
      <c r="I1091" s="1">
        <v>173</v>
      </c>
      <c r="J1091" s="1">
        <v>245</v>
      </c>
      <c r="K1091" s="1">
        <v>126</v>
      </c>
      <c r="L1091" s="6">
        <v>25</v>
      </c>
    </row>
    <row r="1092" spans="5:12" x14ac:dyDescent="0.3">
      <c r="E1092" s="9"/>
      <c r="F1092" s="8"/>
      <c r="G1092" s="10">
        <v>100</v>
      </c>
      <c r="H1092" s="11">
        <v>1.8965517241380001</v>
      </c>
      <c r="I1092" s="2">
        <v>29.827586206896999</v>
      </c>
      <c r="J1092" s="2">
        <v>42.241379310345003</v>
      </c>
      <c r="K1092" s="2">
        <v>21.724137931034001</v>
      </c>
      <c r="L1092" s="13">
        <v>4.3103448275860003</v>
      </c>
    </row>
    <row r="1093" spans="5:12" ht="25" x14ac:dyDescent="0.3">
      <c r="E1093" s="3" t="s">
        <v>248</v>
      </c>
      <c r="F1093" s="4"/>
      <c r="G1093" s="5">
        <v>648</v>
      </c>
      <c r="H1093" s="7">
        <v>33</v>
      </c>
      <c r="I1093" s="1">
        <v>218</v>
      </c>
      <c r="J1093" s="1">
        <v>275</v>
      </c>
      <c r="K1093" s="1">
        <v>99</v>
      </c>
      <c r="L1093" s="6">
        <v>23</v>
      </c>
    </row>
    <row r="1094" spans="5:12" x14ac:dyDescent="0.3">
      <c r="E1094" s="9"/>
      <c r="F1094" s="8"/>
      <c r="G1094" s="10">
        <v>100</v>
      </c>
      <c r="H1094" s="11">
        <v>5.0925925925930002</v>
      </c>
      <c r="I1094" s="2">
        <v>33.641975308642003</v>
      </c>
      <c r="J1094" s="2">
        <v>42.438271604938002</v>
      </c>
      <c r="K1094" s="2">
        <v>15.277777777778001</v>
      </c>
      <c r="L1094" s="13">
        <v>3.5493827160490001</v>
      </c>
    </row>
    <row r="1095" spans="5:12" ht="37.5" x14ac:dyDescent="0.3">
      <c r="E1095" s="3" t="s">
        <v>249</v>
      </c>
      <c r="F1095" s="4"/>
      <c r="G1095" s="5">
        <v>54</v>
      </c>
      <c r="H1095" s="7">
        <v>2</v>
      </c>
      <c r="I1095" s="1">
        <v>19</v>
      </c>
      <c r="J1095" s="1">
        <v>22</v>
      </c>
      <c r="K1095" s="1">
        <v>8</v>
      </c>
      <c r="L1095" s="6">
        <v>3</v>
      </c>
    </row>
    <row r="1096" spans="5:12" x14ac:dyDescent="0.3">
      <c r="E1096" s="9"/>
      <c r="F1096" s="8"/>
      <c r="G1096" s="10">
        <v>100</v>
      </c>
      <c r="H1096" s="11">
        <v>3.7037037037039999</v>
      </c>
      <c r="I1096" s="2">
        <v>35.185185185184999</v>
      </c>
      <c r="J1096" s="2">
        <v>40.740740740741003</v>
      </c>
      <c r="K1096" s="2">
        <v>14.814814814815</v>
      </c>
      <c r="L1096" s="13">
        <v>5.5555555555560003</v>
      </c>
    </row>
    <row r="1097" spans="5:12" x14ac:dyDescent="0.3">
      <c r="E1097" s="3" t="s">
        <v>250</v>
      </c>
      <c r="F1097" s="4"/>
      <c r="G1097" s="5">
        <v>91</v>
      </c>
      <c r="H1097" s="7">
        <v>5</v>
      </c>
      <c r="I1097" s="1">
        <v>28</v>
      </c>
      <c r="J1097" s="1">
        <v>35</v>
      </c>
      <c r="K1097" s="1">
        <v>16</v>
      </c>
      <c r="L1097" s="6">
        <v>7</v>
      </c>
    </row>
    <row r="1098" spans="5:12" x14ac:dyDescent="0.3">
      <c r="E1098" s="9"/>
      <c r="F1098" s="8"/>
      <c r="G1098" s="10">
        <v>100</v>
      </c>
      <c r="H1098" s="11">
        <v>5.4945054945049998</v>
      </c>
      <c r="I1098" s="2">
        <v>30.769230769231001</v>
      </c>
      <c r="J1098" s="2">
        <v>38.461538461537998</v>
      </c>
      <c r="K1098" s="2">
        <v>17.582417582418</v>
      </c>
      <c r="L1098" s="13">
        <v>7.6923076923079998</v>
      </c>
    </row>
    <row r="1099" spans="5:12" x14ac:dyDescent="0.3">
      <c r="E1099" s="3" t="s">
        <v>251</v>
      </c>
      <c r="F1099" s="4"/>
      <c r="G1099" s="5">
        <v>92</v>
      </c>
      <c r="H1099" s="7">
        <v>4</v>
      </c>
      <c r="I1099" s="1">
        <v>33</v>
      </c>
      <c r="J1099" s="1">
        <v>39</v>
      </c>
      <c r="K1099" s="1">
        <v>14</v>
      </c>
      <c r="L1099" s="6">
        <v>2</v>
      </c>
    </row>
    <row r="1100" spans="5:12" x14ac:dyDescent="0.3">
      <c r="E1100" s="9"/>
      <c r="F1100" s="8"/>
      <c r="G1100" s="10">
        <v>100</v>
      </c>
      <c r="H1100" s="11">
        <v>4.3478260869570002</v>
      </c>
      <c r="I1100" s="2">
        <v>35.869565217390999</v>
      </c>
      <c r="J1100" s="2">
        <v>42.391304347826001</v>
      </c>
      <c r="K1100" s="2">
        <v>15.217391304348</v>
      </c>
      <c r="L1100" s="13">
        <v>2.1739130434780001</v>
      </c>
    </row>
    <row r="1101" spans="5:12" x14ac:dyDescent="0.3">
      <c r="E1101" s="3" t="s">
        <v>252</v>
      </c>
      <c r="F1101" s="4"/>
      <c r="G1101" s="5">
        <v>7</v>
      </c>
      <c r="H1101" s="7">
        <v>0</v>
      </c>
      <c r="I1101" s="1">
        <v>4</v>
      </c>
      <c r="J1101" s="1">
        <v>2</v>
      </c>
      <c r="K1101" s="1">
        <v>1</v>
      </c>
      <c r="L1101" s="6">
        <v>0</v>
      </c>
    </row>
    <row r="1102" spans="5:12" x14ac:dyDescent="0.3">
      <c r="E1102" s="9"/>
      <c r="F1102" s="8"/>
      <c r="G1102" s="10">
        <v>100</v>
      </c>
      <c r="H1102" s="21">
        <v>0</v>
      </c>
      <c r="I1102" s="2">
        <v>57.142857142856997</v>
      </c>
      <c r="J1102" s="2">
        <v>28.571428571428999</v>
      </c>
      <c r="K1102" s="2">
        <v>14.285714285714</v>
      </c>
      <c r="L1102" s="15">
        <v>0</v>
      </c>
    </row>
    <row r="1103" spans="5:12" ht="25" x14ac:dyDescent="0.3">
      <c r="E1103" s="3" t="s">
        <v>253</v>
      </c>
      <c r="F1103" s="4"/>
      <c r="G1103" s="5">
        <v>107</v>
      </c>
      <c r="H1103" s="7">
        <v>2</v>
      </c>
      <c r="I1103" s="1">
        <v>25</v>
      </c>
      <c r="J1103" s="1">
        <v>47</v>
      </c>
      <c r="K1103" s="1">
        <v>28</v>
      </c>
      <c r="L1103" s="6">
        <v>5</v>
      </c>
    </row>
    <row r="1104" spans="5:12" x14ac:dyDescent="0.3">
      <c r="E1104" s="9"/>
      <c r="F1104" s="8"/>
      <c r="G1104" s="10">
        <v>100</v>
      </c>
      <c r="H1104" s="11">
        <v>1.869158878505</v>
      </c>
      <c r="I1104" s="2">
        <v>23.364485981308</v>
      </c>
      <c r="J1104" s="2">
        <v>43.92523364486</v>
      </c>
      <c r="K1104" s="2">
        <v>26.168224299064999</v>
      </c>
      <c r="L1104" s="13">
        <v>4.6728971962620003</v>
      </c>
    </row>
    <row r="1105" spans="5:12" ht="25" x14ac:dyDescent="0.3">
      <c r="E1105" s="3" t="s">
        <v>254</v>
      </c>
      <c r="F1105" s="4"/>
      <c r="G1105" s="5">
        <v>85</v>
      </c>
      <c r="H1105" s="7">
        <v>2</v>
      </c>
      <c r="I1105" s="1">
        <v>28</v>
      </c>
      <c r="J1105" s="1">
        <v>36</v>
      </c>
      <c r="K1105" s="1">
        <v>17</v>
      </c>
      <c r="L1105" s="6">
        <v>2</v>
      </c>
    </row>
    <row r="1106" spans="5:12" x14ac:dyDescent="0.3">
      <c r="E1106" s="9"/>
      <c r="F1106" s="8"/>
      <c r="G1106" s="10">
        <v>100</v>
      </c>
      <c r="H1106" s="11">
        <v>2.352941176471</v>
      </c>
      <c r="I1106" s="2">
        <v>32.941176470587997</v>
      </c>
      <c r="J1106" s="2">
        <v>42.352941176470999</v>
      </c>
      <c r="K1106" s="2">
        <v>20</v>
      </c>
      <c r="L1106" s="13">
        <v>2.352941176471</v>
      </c>
    </row>
    <row r="1107" spans="5:12" ht="37.5" x14ac:dyDescent="0.3">
      <c r="E1107" s="3" t="s">
        <v>255</v>
      </c>
      <c r="F1107" s="4"/>
      <c r="G1107" s="5">
        <v>11</v>
      </c>
      <c r="H1107" s="7">
        <v>0</v>
      </c>
      <c r="I1107" s="1">
        <v>2</v>
      </c>
      <c r="J1107" s="1">
        <v>6</v>
      </c>
      <c r="K1107" s="1">
        <v>2</v>
      </c>
      <c r="L1107" s="6">
        <v>1</v>
      </c>
    </row>
    <row r="1108" spans="5:12" x14ac:dyDescent="0.3">
      <c r="E1108" s="9"/>
      <c r="F1108" s="8"/>
      <c r="G1108" s="10">
        <v>100</v>
      </c>
      <c r="H1108" s="21">
        <v>0</v>
      </c>
      <c r="I1108" s="2">
        <v>18.181818181817999</v>
      </c>
      <c r="J1108" s="2">
        <v>54.545454545455001</v>
      </c>
      <c r="K1108" s="2">
        <v>18.181818181817999</v>
      </c>
      <c r="L1108" s="13">
        <v>9.0909090909089993</v>
      </c>
    </row>
    <row r="1109" spans="5:12" x14ac:dyDescent="0.3">
      <c r="E1109" s="3" t="s">
        <v>256</v>
      </c>
      <c r="F1109" s="4"/>
      <c r="G1109" s="5">
        <v>28</v>
      </c>
      <c r="H1109" s="7">
        <v>3</v>
      </c>
      <c r="I1109" s="1">
        <v>9</v>
      </c>
      <c r="J1109" s="1">
        <v>10</v>
      </c>
      <c r="K1109" s="1">
        <v>5</v>
      </c>
      <c r="L1109" s="6">
        <v>1</v>
      </c>
    </row>
    <row r="1110" spans="5:12" x14ac:dyDescent="0.3">
      <c r="E1110" s="9"/>
      <c r="F1110" s="8"/>
      <c r="G1110" s="10">
        <v>100</v>
      </c>
      <c r="H1110" s="11">
        <v>10.714285714286</v>
      </c>
      <c r="I1110" s="2">
        <v>32.142857142856997</v>
      </c>
      <c r="J1110" s="2">
        <v>35.714285714286</v>
      </c>
      <c r="K1110" s="2">
        <v>17.857142857143</v>
      </c>
      <c r="L1110" s="13">
        <v>3.5714285714290002</v>
      </c>
    </row>
    <row r="1111" spans="5:12" x14ac:dyDescent="0.3">
      <c r="E1111" s="3" t="s">
        <v>257</v>
      </c>
      <c r="F1111" s="4"/>
      <c r="G1111" s="5">
        <v>7</v>
      </c>
      <c r="H1111" s="7">
        <v>1</v>
      </c>
      <c r="I1111" s="1">
        <v>4</v>
      </c>
      <c r="J1111" s="1">
        <v>1</v>
      </c>
      <c r="K1111" s="1">
        <v>0</v>
      </c>
      <c r="L1111" s="6">
        <v>1</v>
      </c>
    </row>
    <row r="1112" spans="5:12" x14ac:dyDescent="0.3">
      <c r="E1112" s="9"/>
      <c r="F1112" s="8"/>
      <c r="G1112" s="10">
        <v>100</v>
      </c>
      <c r="H1112" s="11">
        <v>14.285714285714</v>
      </c>
      <c r="I1112" s="2">
        <v>57.142857142856997</v>
      </c>
      <c r="J1112" s="2">
        <v>14.285714285714</v>
      </c>
      <c r="K1112" s="12">
        <v>0</v>
      </c>
      <c r="L1112" s="13">
        <v>14.285714285714</v>
      </c>
    </row>
    <row r="1113" spans="5:12" x14ac:dyDescent="0.3">
      <c r="E1113" s="3" t="s">
        <v>258</v>
      </c>
      <c r="F1113" s="4"/>
      <c r="G1113" s="5">
        <v>298</v>
      </c>
      <c r="H1113" s="7">
        <v>25</v>
      </c>
      <c r="I1113" s="1">
        <v>159</v>
      </c>
      <c r="J1113" s="1">
        <v>84</v>
      </c>
      <c r="K1113" s="1">
        <v>24</v>
      </c>
      <c r="L1113" s="6">
        <v>6</v>
      </c>
    </row>
    <row r="1114" spans="5:12" x14ac:dyDescent="0.3">
      <c r="E1114" s="9"/>
      <c r="F1114" s="8"/>
      <c r="G1114" s="10">
        <v>100</v>
      </c>
      <c r="H1114" s="11">
        <v>8.3892617449659994</v>
      </c>
      <c r="I1114" s="2">
        <v>53.355704697987001</v>
      </c>
      <c r="J1114" s="2">
        <v>28.187919463086999</v>
      </c>
      <c r="K1114" s="2">
        <v>8.0536912751679992</v>
      </c>
      <c r="L1114" s="13">
        <v>2.0134228187919998</v>
      </c>
    </row>
    <row r="1115" spans="5:12" ht="25" x14ac:dyDescent="0.3">
      <c r="E1115" s="3" t="s">
        <v>259</v>
      </c>
      <c r="F1115" s="4"/>
      <c r="G1115" s="5">
        <v>0</v>
      </c>
      <c r="H1115" s="7">
        <v>0</v>
      </c>
      <c r="I1115" s="1">
        <v>0</v>
      </c>
      <c r="J1115" s="1">
        <v>0</v>
      </c>
      <c r="K1115" s="1">
        <v>0</v>
      </c>
      <c r="L1115" s="6">
        <v>0</v>
      </c>
    </row>
    <row r="1116" spans="5:12" x14ac:dyDescent="0.3">
      <c r="E1116" s="9"/>
      <c r="F1116" s="8"/>
      <c r="G1116" s="31">
        <v>0</v>
      </c>
      <c r="H1116" s="21">
        <v>0</v>
      </c>
      <c r="I1116" s="12">
        <v>0</v>
      </c>
      <c r="J1116" s="12">
        <v>0</v>
      </c>
      <c r="K1116" s="12">
        <v>0</v>
      </c>
      <c r="L1116" s="15">
        <v>0</v>
      </c>
    </row>
    <row r="1117" spans="5:12" ht="25" x14ac:dyDescent="0.3">
      <c r="E1117" s="3" t="s">
        <v>260</v>
      </c>
      <c r="F1117" s="4"/>
      <c r="G1117" s="5">
        <v>0</v>
      </c>
      <c r="H1117" s="7">
        <v>0</v>
      </c>
      <c r="I1117" s="1">
        <v>0</v>
      </c>
      <c r="J1117" s="1">
        <v>0</v>
      </c>
      <c r="K1117" s="1">
        <v>0</v>
      </c>
      <c r="L1117" s="6">
        <v>0</v>
      </c>
    </row>
    <row r="1118" spans="5:12" x14ac:dyDescent="0.3">
      <c r="E1118" s="9"/>
      <c r="F1118" s="8"/>
      <c r="G1118" s="31">
        <v>0</v>
      </c>
      <c r="H1118" s="21">
        <v>0</v>
      </c>
      <c r="I1118" s="12">
        <v>0</v>
      </c>
      <c r="J1118" s="12">
        <v>0</v>
      </c>
      <c r="K1118" s="12">
        <v>0</v>
      </c>
      <c r="L1118" s="15">
        <v>0</v>
      </c>
    </row>
    <row r="1119" spans="5:12" ht="37.5" x14ac:dyDescent="0.3">
      <c r="E1119" s="3" t="s">
        <v>261</v>
      </c>
      <c r="F1119" s="4"/>
      <c r="G1119" s="5">
        <v>0</v>
      </c>
      <c r="H1119" s="7">
        <v>0</v>
      </c>
      <c r="I1119" s="1">
        <v>0</v>
      </c>
      <c r="J1119" s="1">
        <v>0</v>
      </c>
      <c r="K1119" s="1">
        <v>0</v>
      </c>
      <c r="L1119" s="6">
        <v>0</v>
      </c>
    </row>
    <row r="1120" spans="5:12" x14ac:dyDescent="0.3">
      <c r="E1120" s="9"/>
      <c r="F1120" s="8"/>
      <c r="G1120" s="31">
        <v>0</v>
      </c>
      <c r="H1120" s="21">
        <v>0</v>
      </c>
      <c r="I1120" s="12">
        <v>0</v>
      </c>
      <c r="J1120" s="12">
        <v>0</v>
      </c>
      <c r="K1120" s="12">
        <v>0</v>
      </c>
      <c r="L1120" s="15">
        <v>0</v>
      </c>
    </row>
    <row r="1121" spans="5:12" x14ac:dyDescent="0.3">
      <c r="E1121" s="3" t="s">
        <v>262</v>
      </c>
      <c r="F1121" s="4"/>
      <c r="G1121" s="5">
        <v>0</v>
      </c>
      <c r="H1121" s="7">
        <v>0</v>
      </c>
      <c r="I1121" s="1">
        <v>0</v>
      </c>
      <c r="J1121" s="1">
        <v>0</v>
      </c>
      <c r="K1121" s="1">
        <v>0</v>
      </c>
      <c r="L1121" s="6">
        <v>0</v>
      </c>
    </row>
    <row r="1122" spans="5:12" x14ac:dyDescent="0.3">
      <c r="E1122" s="9"/>
      <c r="F1122" s="8"/>
      <c r="G1122" s="31">
        <v>0</v>
      </c>
      <c r="H1122" s="21">
        <v>0</v>
      </c>
      <c r="I1122" s="12">
        <v>0</v>
      </c>
      <c r="J1122" s="12">
        <v>0</v>
      </c>
      <c r="K1122" s="12">
        <v>0</v>
      </c>
      <c r="L1122" s="15">
        <v>0</v>
      </c>
    </row>
    <row r="1123" spans="5:12" x14ac:dyDescent="0.3">
      <c r="E1123" s="3" t="s">
        <v>263</v>
      </c>
      <c r="F1123" s="4"/>
      <c r="G1123" s="5">
        <v>0</v>
      </c>
      <c r="H1123" s="7">
        <v>0</v>
      </c>
      <c r="I1123" s="1">
        <v>0</v>
      </c>
      <c r="J1123" s="1">
        <v>0</v>
      </c>
      <c r="K1123" s="1">
        <v>0</v>
      </c>
      <c r="L1123" s="6">
        <v>0</v>
      </c>
    </row>
    <row r="1124" spans="5:12" x14ac:dyDescent="0.3">
      <c r="E1124" s="9"/>
      <c r="F1124" s="8"/>
      <c r="G1124" s="31">
        <v>0</v>
      </c>
      <c r="H1124" s="21">
        <v>0</v>
      </c>
      <c r="I1124" s="12">
        <v>0</v>
      </c>
      <c r="J1124" s="12">
        <v>0</v>
      </c>
      <c r="K1124" s="12">
        <v>0</v>
      </c>
      <c r="L1124" s="15">
        <v>0</v>
      </c>
    </row>
    <row r="1125" spans="5:12" x14ac:dyDescent="0.3">
      <c r="E1125" s="3" t="s">
        <v>264</v>
      </c>
      <c r="F1125" s="4"/>
      <c r="G1125" s="5">
        <v>1576</v>
      </c>
      <c r="H1125" s="7">
        <v>170</v>
      </c>
      <c r="I1125" s="1">
        <v>749</v>
      </c>
      <c r="J1125" s="1">
        <v>473</v>
      </c>
      <c r="K1125" s="1">
        <v>133</v>
      </c>
      <c r="L1125" s="6">
        <v>51</v>
      </c>
    </row>
    <row r="1126" spans="5:12" x14ac:dyDescent="0.3">
      <c r="E1126" s="9"/>
      <c r="F1126" s="8"/>
      <c r="G1126" s="10">
        <v>100</v>
      </c>
      <c r="H1126" s="11">
        <v>10.786802030457</v>
      </c>
      <c r="I1126" s="2">
        <v>47.525380710660002</v>
      </c>
      <c r="J1126" s="2">
        <v>30.012690355330001</v>
      </c>
      <c r="K1126" s="2">
        <v>8.4390862944160006</v>
      </c>
      <c r="L1126" s="13">
        <v>3.236040609137</v>
      </c>
    </row>
    <row r="1127" spans="5:12" ht="25" x14ac:dyDescent="0.3">
      <c r="E1127" s="3" t="s">
        <v>265</v>
      </c>
      <c r="F1127" s="4"/>
      <c r="G1127" s="5">
        <v>223</v>
      </c>
      <c r="H1127" s="7">
        <v>38</v>
      </c>
      <c r="I1127" s="1">
        <v>122</v>
      </c>
      <c r="J1127" s="1">
        <v>42</v>
      </c>
      <c r="K1127" s="1">
        <v>15</v>
      </c>
      <c r="L1127" s="6">
        <v>6</v>
      </c>
    </row>
    <row r="1128" spans="5:12" x14ac:dyDescent="0.3">
      <c r="E1128" s="9"/>
      <c r="F1128" s="8"/>
      <c r="G1128" s="10">
        <v>100</v>
      </c>
      <c r="H1128" s="11">
        <v>17.040358744395</v>
      </c>
      <c r="I1128" s="2">
        <v>54.708520179372002</v>
      </c>
      <c r="J1128" s="2">
        <v>18.834080717489002</v>
      </c>
      <c r="K1128" s="2">
        <v>6.7264573991030003</v>
      </c>
      <c r="L1128" s="13">
        <v>2.690582959641</v>
      </c>
    </row>
    <row r="1129" spans="5:12" ht="25" x14ac:dyDescent="0.3">
      <c r="E1129" s="3" t="s">
        <v>266</v>
      </c>
      <c r="F1129" s="4"/>
      <c r="G1129" s="5">
        <v>278</v>
      </c>
      <c r="H1129" s="7">
        <v>39</v>
      </c>
      <c r="I1129" s="1">
        <v>160</v>
      </c>
      <c r="J1129" s="1">
        <v>65</v>
      </c>
      <c r="K1129" s="1">
        <v>6</v>
      </c>
      <c r="L1129" s="6">
        <v>8</v>
      </c>
    </row>
    <row r="1130" spans="5:12" x14ac:dyDescent="0.3">
      <c r="E1130" s="9"/>
      <c r="F1130" s="8"/>
      <c r="G1130" s="10">
        <v>100</v>
      </c>
      <c r="H1130" s="11">
        <v>14.028776978417</v>
      </c>
      <c r="I1130" s="2">
        <v>57.553956834532002</v>
      </c>
      <c r="J1130" s="2">
        <v>23.381294964028999</v>
      </c>
      <c r="K1130" s="2">
        <v>2.1582733812949999</v>
      </c>
      <c r="L1130" s="13">
        <v>2.877697841727</v>
      </c>
    </row>
    <row r="1131" spans="5:12" ht="37.5" x14ac:dyDescent="0.3">
      <c r="E1131" s="3" t="s">
        <v>267</v>
      </c>
      <c r="F1131" s="4"/>
      <c r="G1131" s="5">
        <v>65</v>
      </c>
      <c r="H1131" s="7">
        <v>8</v>
      </c>
      <c r="I1131" s="1">
        <v>29</v>
      </c>
      <c r="J1131" s="1">
        <v>16</v>
      </c>
      <c r="K1131" s="1">
        <v>11</v>
      </c>
      <c r="L1131" s="6">
        <v>1</v>
      </c>
    </row>
    <row r="1132" spans="5:12" x14ac:dyDescent="0.3">
      <c r="E1132" s="9"/>
      <c r="F1132" s="8"/>
      <c r="G1132" s="10">
        <v>100</v>
      </c>
      <c r="H1132" s="11">
        <v>12.307692307691999</v>
      </c>
      <c r="I1132" s="2">
        <v>44.615384615384997</v>
      </c>
      <c r="J1132" s="2">
        <v>24.615384615385</v>
      </c>
      <c r="K1132" s="2">
        <v>16.923076923077002</v>
      </c>
      <c r="L1132" s="13">
        <v>1.538461538462</v>
      </c>
    </row>
    <row r="1133" spans="5:12" x14ac:dyDescent="0.3">
      <c r="E1133" s="3" t="s">
        <v>268</v>
      </c>
      <c r="F1133" s="4"/>
      <c r="G1133" s="5">
        <v>0</v>
      </c>
      <c r="H1133" s="7">
        <v>0</v>
      </c>
      <c r="I1133" s="1">
        <v>0</v>
      </c>
      <c r="J1133" s="1">
        <v>0</v>
      </c>
      <c r="K1133" s="1">
        <v>0</v>
      </c>
      <c r="L1133" s="6">
        <v>0</v>
      </c>
    </row>
    <row r="1134" spans="5:12" x14ac:dyDescent="0.3">
      <c r="E1134" s="9"/>
      <c r="F1134" s="8"/>
      <c r="G1134" s="31">
        <v>0</v>
      </c>
      <c r="H1134" s="21">
        <v>0</v>
      </c>
      <c r="I1134" s="12">
        <v>0</v>
      </c>
      <c r="J1134" s="12">
        <v>0</v>
      </c>
      <c r="K1134" s="12">
        <v>0</v>
      </c>
      <c r="L1134" s="15">
        <v>0</v>
      </c>
    </row>
    <row r="1135" spans="5:12" x14ac:dyDescent="0.3">
      <c r="E1135" s="3" t="s">
        <v>269</v>
      </c>
      <c r="F1135" s="4"/>
      <c r="G1135" s="5">
        <v>2</v>
      </c>
      <c r="H1135" s="7">
        <v>1</v>
      </c>
      <c r="I1135" s="1">
        <v>0</v>
      </c>
      <c r="J1135" s="1">
        <v>1</v>
      </c>
      <c r="K1135" s="1">
        <v>0</v>
      </c>
      <c r="L1135" s="6">
        <v>0</v>
      </c>
    </row>
    <row r="1136" spans="5:12" x14ac:dyDescent="0.3">
      <c r="E1136" s="9"/>
      <c r="F1136" s="8"/>
      <c r="G1136" s="10">
        <v>100</v>
      </c>
      <c r="H1136" s="11">
        <v>50</v>
      </c>
      <c r="I1136" s="12">
        <v>0</v>
      </c>
      <c r="J1136" s="2">
        <v>50</v>
      </c>
      <c r="K1136" s="12">
        <v>0</v>
      </c>
      <c r="L1136" s="15">
        <v>0</v>
      </c>
    </row>
    <row r="1137" spans="5:12" x14ac:dyDescent="0.3">
      <c r="E1137" s="3" t="s">
        <v>270</v>
      </c>
      <c r="F1137" s="4"/>
      <c r="G1137" s="5">
        <v>1111</v>
      </c>
      <c r="H1137" s="7">
        <v>114</v>
      </c>
      <c r="I1137" s="1">
        <v>569</v>
      </c>
      <c r="J1137" s="1">
        <v>300</v>
      </c>
      <c r="K1137" s="1">
        <v>95</v>
      </c>
      <c r="L1137" s="6">
        <v>33</v>
      </c>
    </row>
    <row r="1138" spans="5:12" x14ac:dyDescent="0.3">
      <c r="E1138" s="9"/>
      <c r="F1138" s="8"/>
      <c r="G1138" s="10">
        <v>100</v>
      </c>
      <c r="H1138" s="11">
        <v>10.26102610261</v>
      </c>
      <c r="I1138" s="2">
        <v>51.215121512151001</v>
      </c>
      <c r="J1138" s="2">
        <v>27.002700270026999</v>
      </c>
      <c r="K1138" s="2">
        <v>8.5508550855089993</v>
      </c>
      <c r="L1138" s="13">
        <v>2.970297029703</v>
      </c>
    </row>
    <row r="1139" spans="5:12" ht="25" x14ac:dyDescent="0.3">
      <c r="E1139" s="3" t="s">
        <v>271</v>
      </c>
      <c r="F1139" s="4"/>
      <c r="G1139" s="5">
        <v>1591</v>
      </c>
      <c r="H1139" s="7">
        <v>193</v>
      </c>
      <c r="I1139" s="1">
        <v>774</v>
      </c>
      <c r="J1139" s="1">
        <v>419</v>
      </c>
      <c r="K1139" s="1">
        <v>166</v>
      </c>
      <c r="L1139" s="6">
        <v>39</v>
      </c>
    </row>
    <row r="1140" spans="5:12" x14ac:dyDescent="0.3">
      <c r="E1140" s="9"/>
      <c r="F1140" s="8"/>
      <c r="G1140" s="10">
        <v>100</v>
      </c>
      <c r="H1140" s="11">
        <v>12.130735386549</v>
      </c>
      <c r="I1140" s="2">
        <v>48.648648648649001</v>
      </c>
      <c r="J1140" s="2">
        <v>26.335637963545</v>
      </c>
      <c r="K1140" s="2">
        <v>10.433689503457</v>
      </c>
      <c r="L1140" s="13">
        <v>2.4512884977999998</v>
      </c>
    </row>
    <row r="1141" spans="5:12" ht="25" x14ac:dyDescent="0.3">
      <c r="E1141" s="3" t="s">
        <v>272</v>
      </c>
      <c r="F1141" s="4"/>
      <c r="G1141" s="5">
        <v>2111</v>
      </c>
      <c r="H1141" s="7">
        <v>348</v>
      </c>
      <c r="I1141" s="1">
        <v>1046</v>
      </c>
      <c r="J1141" s="1">
        <v>480</v>
      </c>
      <c r="K1141" s="1">
        <v>160</v>
      </c>
      <c r="L1141" s="6">
        <v>77</v>
      </c>
    </row>
    <row r="1142" spans="5:12" x14ac:dyDescent="0.3">
      <c r="E1142" s="9"/>
      <c r="F1142" s="8"/>
      <c r="G1142" s="10">
        <v>100</v>
      </c>
      <c r="H1142" s="11">
        <v>16.485078162009</v>
      </c>
      <c r="I1142" s="2">
        <v>49.549976314543002</v>
      </c>
      <c r="J1142" s="2">
        <v>22.738038844150001</v>
      </c>
      <c r="K1142" s="2">
        <v>7.5793462813829997</v>
      </c>
      <c r="L1142" s="13">
        <v>3.6475603979160001</v>
      </c>
    </row>
    <row r="1143" spans="5:12" ht="37.5" x14ac:dyDescent="0.3">
      <c r="E1143" s="3" t="s">
        <v>273</v>
      </c>
      <c r="F1143" s="4"/>
      <c r="G1143" s="5">
        <v>410</v>
      </c>
      <c r="H1143" s="7">
        <v>51</v>
      </c>
      <c r="I1143" s="1">
        <v>209</v>
      </c>
      <c r="J1143" s="1">
        <v>104</v>
      </c>
      <c r="K1143" s="1">
        <v>29</v>
      </c>
      <c r="L1143" s="6">
        <v>17</v>
      </c>
    </row>
    <row r="1144" spans="5:12" x14ac:dyDescent="0.3">
      <c r="E1144" s="9"/>
      <c r="F1144" s="8"/>
      <c r="G1144" s="10">
        <v>100</v>
      </c>
      <c r="H1144" s="11">
        <v>12.439024390244001</v>
      </c>
      <c r="I1144" s="2">
        <v>50.975609756098002</v>
      </c>
      <c r="J1144" s="2">
        <v>25.365853658536999</v>
      </c>
      <c r="K1144" s="2">
        <v>7.0731707317070001</v>
      </c>
      <c r="L1144" s="13">
        <v>4.1463414634150002</v>
      </c>
    </row>
    <row r="1145" spans="5:12" x14ac:dyDescent="0.3">
      <c r="E1145" s="3" t="s">
        <v>274</v>
      </c>
      <c r="F1145" s="4"/>
      <c r="G1145" s="5">
        <v>3</v>
      </c>
      <c r="H1145" s="7">
        <v>1</v>
      </c>
      <c r="I1145" s="1">
        <v>2</v>
      </c>
      <c r="J1145" s="1">
        <v>0</v>
      </c>
      <c r="K1145" s="1">
        <v>0</v>
      </c>
      <c r="L1145" s="6">
        <v>0</v>
      </c>
    </row>
    <row r="1146" spans="5:12" x14ac:dyDescent="0.3">
      <c r="E1146" s="9"/>
      <c r="F1146" s="8"/>
      <c r="G1146" s="10">
        <v>100</v>
      </c>
      <c r="H1146" s="11">
        <v>33.333333333333002</v>
      </c>
      <c r="I1146" s="2">
        <v>66.666666666666998</v>
      </c>
      <c r="J1146" s="12">
        <v>0</v>
      </c>
      <c r="K1146" s="12">
        <v>0</v>
      </c>
      <c r="L1146" s="15">
        <v>0</v>
      </c>
    </row>
    <row r="1147" spans="5:12" x14ac:dyDescent="0.3">
      <c r="E1147" s="3" t="s">
        <v>275</v>
      </c>
      <c r="F1147" s="4"/>
      <c r="G1147" s="5">
        <v>67</v>
      </c>
      <c r="H1147" s="7">
        <v>13</v>
      </c>
      <c r="I1147" s="1">
        <v>30</v>
      </c>
      <c r="J1147" s="1">
        <v>15</v>
      </c>
      <c r="K1147" s="1">
        <v>8</v>
      </c>
      <c r="L1147" s="6">
        <v>1</v>
      </c>
    </row>
    <row r="1148" spans="5:12" x14ac:dyDescent="0.3">
      <c r="E1148" s="9"/>
      <c r="F1148" s="8"/>
      <c r="G1148" s="10">
        <v>100</v>
      </c>
      <c r="H1148" s="11">
        <v>19.402985074627001</v>
      </c>
      <c r="I1148" s="2">
        <v>44.776119402985003</v>
      </c>
      <c r="J1148" s="2">
        <v>22.388059701492999</v>
      </c>
      <c r="K1148" s="2">
        <v>11.940298507463</v>
      </c>
      <c r="L1148" s="13">
        <v>1.492537313433</v>
      </c>
    </row>
    <row r="1149" spans="5:12" x14ac:dyDescent="0.3">
      <c r="E1149" s="3" t="s">
        <v>276</v>
      </c>
      <c r="F1149" s="4"/>
      <c r="G1149" s="5">
        <v>846</v>
      </c>
      <c r="H1149" s="7">
        <v>99</v>
      </c>
      <c r="I1149" s="1">
        <v>407</v>
      </c>
      <c r="J1149" s="1">
        <v>229</v>
      </c>
      <c r="K1149" s="1">
        <v>77</v>
      </c>
      <c r="L1149" s="6">
        <v>34</v>
      </c>
    </row>
    <row r="1150" spans="5:12" x14ac:dyDescent="0.3">
      <c r="E1150" s="9"/>
      <c r="F1150" s="8"/>
      <c r="G1150" s="10">
        <v>100</v>
      </c>
      <c r="H1150" s="11">
        <v>11.702127659574</v>
      </c>
      <c r="I1150" s="2">
        <v>48.108747044917003</v>
      </c>
      <c r="J1150" s="2">
        <v>27.068557919621998</v>
      </c>
      <c r="K1150" s="2">
        <v>9.1016548463360003</v>
      </c>
      <c r="L1150" s="13">
        <v>4.0189125295509998</v>
      </c>
    </row>
    <row r="1151" spans="5:12" ht="25" x14ac:dyDescent="0.3">
      <c r="E1151" s="3" t="s">
        <v>277</v>
      </c>
      <c r="F1151" s="4"/>
      <c r="G1151" s="5">
        <v>2206</v>
      </c>
      <c r="H1151" s="7">
        <v>237</v>
      </c>
      <c r="I1151" s="1">
        <v>991</v>
      </c>
      <c r="J1151" s="1">
        <v>667</v>
      </c>
      <c r="K1151" s="1">
        <v>219</v>
      </c>
      <c r="L1151" s="6">
        <v>92</v>
      </c>
    </row>
    <row r="1152" spans="5:12" x14ac:dyDescent="0.3">
      <c r="E1152" s="9"/>
      <c r="F1152" s="8"/>
      <c r="G1152" s="10">
        <v>100</v>
      </c>
      <c r="H1152" s="11">
        <v>10.743427017226001</v>
      </c>
      <c r="I1152" s="2">
        <v>44.922937443335996</v>
      </c>
      <c r="J1152" s="2">
        <v>30.235720761559001</v>
      </c>
      <c r="K1152" s="2">
        <v>9.9274705349049999</v>
      </c>
      <c r="L1152" s="13">
        <v>4.1704442429739998</v>
      </c>
    </row>
    <row r="1153" spans="5:12" ht="25" x14ac:dyDescent="0.3">
      <c r="E1153" s="3" t="s">
        <v>278</v>
      </c>
      <c r="F1153" s="4"/>
      <c r="G1153" s="5">
        <v>4808</v>
      </c>
      <c r="H1153" s="7">
        <v>539</v>
      </c>
      <c r="I1153" s="1">
        <v>2318</v>
      </c>
      <c r="J1153" s="1">
        <v>1259</v>
      </c>
      <c r="K1153" s="1">
        <v>487</v>
      </c>
      <c r="L1153" s="6">
        <v>205</v>
      </c>
    </row>
    <row r="1154" spans="5:12" x14ac:dyDescent="0.3">
      <c r="E1154" s="9"/>
      <c r="F1154" s="8"/>
      <c r="G1154" s="10">
        <v>100</v>
      </c>
      <c r="H1154" s="11">
        <v>11.210482529118</v>
      </c>
      <c r="I1154" s="2">
        <v>48.211314475873998</v>
      </c>
      <c r="J1154" s="2">
        <v>26.185524126455999</v>
      </c>
      <c r="K1154" s="2">
        <v>10.128951747087999</v>
      </c>
      <c r="L1154" s="13">
        <v>4.263727121464</v>
      </c>
    </row>
    <row r="1155" spans="5:12" ht="37.5" x14ac:dyDescent="0.3">
      <c r="E1155" s="3" t="s">
        <v>279</v>
      </c>
      <c r="F1155" s="4"/>
      <c r="G1155" s="5">
        <v>791</v>
      </c>
      <c r="H1155" s="7">
        <v>72</v>
      </c>
      <c r="I1155" s="1">
        <v>389</v>
      </c>
      <c r="J1155" s="1">
        <v>205</v>
      </c>
      <c r="K1155" s="1">
        <v>86</v>
      </c>
      <c r="L1155" s="6">
        <v>39</v>
      </c>
    </row>
    <row r="1156" spans="5:12" x14ac:dyDescent="0.3">
      <c r="E1156" s="9"/>
      <c r="F1156" s="8"/>
      <c r="G1156" s="10">
        <v>100</v>
      </c>
      <c r="H1156" s="11">
        <v>9.1024020227559994</v>
      </c>
      <c r="I1156" s="2">
        <v>49.178255372945998</v>
      </c>
      <c r="J1156" s="2">
        <v>25.916561314791</v>
      </c>
      <c r="K1156" s="2">
        <v>10.872313527180999</v>
      </c>
      <c r="L1156" s="13">
        <v>4.9304677623259998</v>
      </c>
    </row>
    <row r="1157" spans="5:12" x14ac:dyDescent="0.3">
      <c r="E1157" s="3" t="s">
        <v>280</v>
      </c>
      <c r="F1157" s="4"/>
      <c r="G1157" s="5">
        <v>49</v>
      </c>
      <c r="H1157" s="7">
        <v>7</v>
      </c>
      <c r="I1157" s="1">
        <v>20</v>
      </c>
      <c r="J1157" s="1">
        <v>9</v>
      </c>
      <c r="K1157" s="1">
        <v>11</v>
      </c>
      <c r="L1157" s="6">
        <v>2</v>
      </c>
    </row>
    <row r="1158" spans="5:12" x14ac:dyDescent="0.3">
      <c r="E1158" s="9"/>
      <c r="F1158" s="8"/>
      <c r="G1158" s="10">
        <v>100</v>
      </c>
      <c r="H1158" s="11">
        <v>14.285714285714</v>
      </c>
      <c r="I1158" s="2">
        <v>40.816326530612002</v>
      </c>
      <c r="J1158" s="2">
        <v>18.367346938775999</v>
      </c>
      <c r="K1158" s="2">
        <v>22.448979591836999</v>
      </c>
      <c r="L1158" s="13">
        <v>4.0816326530609999</v>
      </c>
    </row>
    <row r="1159" spans="5:12" x14ac:dyDescent="0.3">
      <c r="E1159" s="3" t="s">
        <v>281</v>
      </c>
      <c r="F1159" s="4"/>
      <c r="G1159" s="5">
        <v>342</v>
      </c>
      <c r="H1159" s="7">
        <v>43</v>
      </c>
      <c r="I1159" s="1">
        <v>160</v>
      </c>
      <c r="J1159" s="1">
        <v>95</v>
      </c>
      <c r="K1159" s="1">
        <v>35</v>
      </c>
      <c r="L1159" s="6">
        <v>9</v>
      </c>
    </row>
    <row r="1160" spans="5:12" x14ac:dyDescent="0.3">
      <c r="E1160" s="9"/>
      <c r="F1160" s="8"/>
      <c r="G1160" s="10">
        <v>100</v>
      </c>
      <c r="H1160" s="11">
        <v>12.573099415205</v>
      </c>
      <c r="I1160" s="2">
        <v>46.783625730993997</v>
      </c>
      <c r="J1160" s="2">
        <v>27.777777777777999</v>
      </c>
      <c r="K1160" s="2">
        <v>10.233918128655001</v>
      </c>
      <c r="L1160" s="13">
        <v>2.6315789473679998</v>
      </c>
    </row>
    <row r="1161" spans="5:12" x14ac:dyDescent="0.3">
      <c r="E1161" s="3" t="s">
        <v>282</v>
      </c>
      <c r="F1161" s="4"/>
      <c r="G1161" s="5">
        <v>657</v>
      </c>
      <c r="H1161" s="7">
        <v>75</v>
      </c>
      <c r="I1161" s="1">
        <v>302</v>
      </c>
      <c r="J1161" s="1">
        <v>182</v>
      </c>
      <c r="K1161" s="1">
        <v>63</v>
      </c>
      <c r="L1161" s="6">
        <v>35</v>
      </c>
    </row>
    <row r="1162" spans="5:12" x14ac:dyDescent="0.3">
      <c r="E1162" s="9"/>
      <c r="F1162" s="8"/>
      <c r="G1162" s="10">
        <v>100</v>
      </c>
      <c r="H1162" s="11">
        <v>11.415525114155001</v>
      </c>
      <c r="I1162" s="2">
        <v>45.966514459664999</v>
      </c>
      <c r="J1162" s="2">
        <v>27.701674277016998</v>
      </c>
      <c r="K1162" s="2">
        <v>9.5890410958899999</v>
      </c>
      <c r="L1162" s="13">
        <v>5.3272450532719997</v>
      </c>
    </row>
    <row r="1163" spans="5:12" ht="25" x14ac:dyDescent="0.3">
      <c r="E1163" s="3" t="s">
        <v>283</v>
      </c>
      <c r="F1163" s="4"/>
      <c r="G1163" s="5">
        <v>1327</v>
      </c>
      <c r="H1163" s="7">
        <v>126</v>
      </c>
      <c r="I1163" s="1">
        <v>563</v>
      </c>
      <c r="J1163" s="1">
        <v>423</v>
      </c>
      <c r="K1163" s="1">
        <v>141</v>
      </c>
      <c r="L1163" s="6">
        <v>74</v>
      </c>
    </row>
    <row r="1164" spans="5:12" x14ac:dyDescent="0.3">
      <c r="E1164" s="9"/>
      <c r="F1164" s="8"/>
      <c r="G1164" s="10">
        <v>100</v>
      </c>
      <c r="H1164" s="11">
        <v>9.4951017332329997</v>
      </c>
      <c r="I1164" s="2">
        <v>42.426525998492998</v>
      </c>
      <c r="J1164" s="2">
        <v>31.876412961566999</v>
      </c>
      <c r="K1164" s="2">
        <v>10.625470987189001</v>
      </c>
      <c r="L1164" s="13">
        <v>5.5764883195179999</v>
      </c>
    </row>
    <row r="1165" spans="5:12" ht="25" x14ac:dyDescent="0.3">
      <c r="E1165" s="3" t="s">
        <v>284</v>
      </c>
      <c r="F1165" s="4"/>
      <c r="G1165" s="5">
        <v>4597</v>
      </c>
      <c r="H1165" s="7">
        <v>464</v>
      </c>
      <c r="I1165" s="1">
        <v>2056</v>
      </c>
      <c r="J1165" s="1">
        <v>1365</v>
      </c>
      <c r="K1165" s="1">
        <v>483</v>
      </c>
      <c r="L1165" s="6">
        <v>229</v>
      </c>
    </row>
    <row r="1166" spans="5:12" x14ac:dyDescent="0.3">
      <c r="E1166" s="9"/>
      <c r="F1166" s="8"/>
      <c r="G1166" s="10">
        <v>100</v>
      </c>
      <c r="H1166" s="11">
        <v>10.093539264738</v>
      </c>
      <c r="I1166" s="2">
        <v>44.724820535131997</v>
      </c>
      <c r="J1166" s="2">
        <v>29.693278224928999</v>
      </c>
      <c r="K1166" s="2">
        <v>10.506852294974999</v>
      </c>
      <c r="L1166" s="13">
        <v>4.9815096802259999</v>
      </c>
    </row>
    <row r="1167" spans="5:12" ht="37.5" x14ac:dyDescent="0.3">
      <c r="E1167" s="3" t="s">
        <v>285</v>
      </c>
      <c r="F1167" s="4"/>
      <c r="G1167" s="5">
        <v>588</v>
      </c>
      <c r="H1167" s="7">
        <v>47</v>
      </c>
      <c r="I1167" s="1">
        <v>254</v>
      </c>
      <c r="J1167" s="1">
        <v>194</v>
      </c>
      <c r="K1167" s="1">
        <v>58</v>
      </c>
      <c r="L1167" s="6">
        <v>35</v>
      </c>
    </row>
    <row r="1168" spans="5:12" x14ac:dyDescent="0.3">
      <c r="E1168" s="9"/>
      <c r="F1168" s="8"/>
      <c r="G1168" s="10">
        <v>100</v>
      </c>
      <c r="H1168" s="11">
        <v>7.9931972789119996</v>
      </c>
      <c r="I1168" s="2">
        <v>43.197278911565</v>
      </c>
      <c r="J1168" s="2">
        <v>32.993197278912</v>
      </c>
      <c r="K1168" s="2">
        <v>9.8639455782310002</v>
      </c>
      <c r="L1168" s="13">
        <v>5.9523809523809996</v>
      </c>
    </row>
    <row r="1169" spans="5:12" x14ac:dyDescent="0.3">
      <c r="E1169" s="3" t="s">
        <v>286</v>
      </c>
      <c r="F1169" s="4"/>
      <c r="G1169" s="5">
        <v>173</v>
      </c>
      <c r="H1169" s="7">
        <v>18</v>
      </c>
      <c r="I1169" s="1">
        <v>72</v>
      </c>
      <c r="J1169" s="1">
        <v>57</v>
      </c>
      <c r="K1169" s="1">
        <v>15</v>
      </c>
      <c r="L1169" s="6">
        <v>11</v>
      </c>
    </row>
    <row r="1170" spans="5:12" x14ac:dyDescent="0.3">
      <c r="E1170" s="9"/>
      <c r="F1170" s="8"/>
      <c r="G1170" s="10">
        <v>100</v>
      </c>
      <c r="H1170" s="11">
        <v>10.404624277457</v>
      </c>
      <c r="I1170" s="2">
        <v>41.618497109826997</v>
      </c>
      <c r="J1170" s="2">
        <v>32.947976878612998</v>
      </c>
      <c r="K1170" s="2">
        <v>8.6705202312140006</v>
      </c>
      <c r="L1170" s="13">
        <v>6.3583815028900004</v>
      </c>
    </row>
    <row r="1171" spans="5:12" x14ac:dyDescent="0.3">
      <c r="E1171" s="3" t="s">
        <v>287</v>
      </c>
      <c r="F1171" s="4"/>
      <c r="G1171" s="5">
        <v>545</v>
      </c>
      <c r="H1171" s="7">
        <v>63</v>
      </c>
      <c r="I1171" s="1">
        <v>241</v>
      </c>
      <c r="J1171" s="1">
        <v>169</v>
      </c>
      <c r="K1171" s="1">
        <v>47</v>
      </c>
      <c r="L1171" s="6">
        <v>25</v>
      </c>
    </row>
    <row r="1172" spans="5:12" x14ac:dyDescent="0.3">
      <c r="E1172" s="9"/>
      <c r="F1172" s="8"/>
      <c r="G1172" s="10">
        <v>100</v>
      </c>
      <c r="H1172" s="11">
        <v>11.559633027523001</v>
      </c>
      <c r="I1172" s="2">
        <v>44.220183486239002</v>
      </c>
      <c r="J1172" s="2">
        <v>31.009174311927001</v>
      </c>
      <c r="K1172" s="2">
        <v>8.6238532110089992</v>
      </c>
      <c r="L1172" s="13">
        <v>4.5871559633030001</v>
      </c>
    </row>
    <row r="1173" spans="5:12" x14ac:dyDescent="0.3">
      <c r="E1173" s="3" t="s">
        <v>288</v>
      </c>
      <c r="F1173" s="4"/>
      <c r="G1173" s="5">
        <v>240</v>
      </c>
      <c r="H1173" s="7">
        <v>19</v>
      </c>
      <c r="I1173" s="1">
        <v>88</v>
      </c>
      <c r="J1173" s="1">
        <v>82</v>
      </c>
      <c r="K1173" s="1">
        <v>33</v>
      </c>
      <c r="L1173" s="6">
        <v>18</v>
      </c>
    </row>
    <row r="1174" spans="5:12" x14ac:dyDescent="0.3">
      <c r="E1174" s="9"/>
      <c r="F1174" s="8"/>
      <c r="G1174" s="10">
        <v>100</v>
      </c>
      <c r="H1174" s="11">
        <v>7.916666666667</v>
      </c>
      <c r="I1174" s="2">
        <v>36.666666666666998</v>
      </c>
      <c r="J1174" s="2">
        <v>34.166666666666998</v>
      </c>
      <c r="K1174" s="2">
        <v>13.75</v>
      </c>
      <c r="L1174" s="13">
        <v>7.5</v>
      </c>
    </row>
    <row r="1175" spans="5:12" ht="25" x14ac:dyDescent="0.3">
      <c r="E1175" s="3" t="s">
        <v>289</v>
      </c>
      <c r="F1175" s="4"/>
      <c r="G1175" s="5">
        <v>418</v>
      </c>
      <c r="H1175" s="7">
        <v>17</v>
      </c>
      <c r="I1175" s="1">
        <v>149</v>
      </c>
      <c r="J1175" s="1">
        <v>167</v>
      </c>
      <c r="K1175" s="1">
        <v>68</v>
      </c>
      <c r="L1175" s="6">
        <v>17</v>
      </c>
    </row>
    <row r="1176" spans="5:12" x14ac:dyDescent="0.3">
      <c r="E1176" s="9"/>
      <c r="F1176" s="8"/>
      <c r="G1176" s="10">
        <v>100</v>
      </c>
      <c r="H1176" s="11">
        <v>4.0669856459330003</v>
      </c>
      <c r="I1176" s="2">
        <v>35.645933014354</v>
      </c>
      <c r="J1176" s="2">
        <v>39.952153110048002</v>
      </c>
      <c r="K1176" s="2">
        <v>16.267942583732001</v>
      </c>
      <c r="L1176" s="13">
        <v>4.0669856459330003</v>
      </c>
    </row>
    <row r="1177" spans="5:12" ht="25" x14ac:dyDescent="0.3">
      <c r="E1177" s="3" t="s">
        <v>290</v>
      </c>
      <c r="F1177" s="4"/>
      <c r="G1177" s="5">
        <v>1572</v>
      </c>
      <c r="H1177" s="7">
        <v>103</v>
      </c>
      <c r="I1177" s="1">
        <v>629</v>
      </c>
      <c r="J1177" s="1">
        <v>531</v>
      </c>
      <c r="K1177" s="1">
        <v>230</v>
      </c>
      <c r="L1177" s="6">
        <v>79</v>
      </c>
    </row>
    <row r="1178" spans="5:12" x14ac:dyDescent="0.3">
      <c r="E1178" s="9"/>
      <c r="F1178" s="8"/>
      <c r="G1178" s="10">
        <v>100</v>
      </c>
      <c r="H1178" s="11">
        <v>6.5521628498729996</v>
      </c>
      <c r="I1178" s="2">
        <v>40.012722646310003</v>
      </c>
      <c r="J1178" s="2">
        <v>33.778625954197999</v>
      </c>
      <c r="K1178" s="2">
        <v>14.631043256997</v>
      </c>
      <c r="L1178" s="13">
        <v>5.0254452926209998</v>
      </c>
    </row>
    <row r="1179" spans="5:12" ht="37.5" x14ac:dyDescent="0.3">
      <c r="E1179" s="3" t="s">
        <v>291</v>
      </c>
      <c r="F1179" s="4"/>
      <c r="G1179" s="5">
        <v>168</v>
      </c>
      <c r="H1179" s="7">
        <v>13</v>
      </c>
      <c r="I1179" s="1">
        <v>60</v>
      </c>
      <c r="J1179" s="1">
        <v>61</v>
      </c>
      <c r="K1179" s="1">
        <v>26</v>
      </c>
      <c r="L1179" s="6">
        <v>8</v>
      </c>
    </row>
    <row r="1180" spans="5:12" x14ac:dyDescent="0.3">
      <c r="E1180" s="9"/>
      <c r="F1180" s="8"/>
      <c r="G1180" s="10">
        <v>100</v>
      </c>
      <c r="H1180" s="11">
        <v>7.7380952380950001</v>
      </c>
      <c r="I1180" s="2">
        <v>35.714285714286</v>
      </c>
      <c r="J1180" s="2">
        <v>36.309523809524002</v>
      </c>
      <c r="K1180" s="2">
        <v>15.47619047619</v>
      </c>
      <c r="L1180" s="13">
        <v>4.7619047619049999</v>
      </c>
    </row>
    <row r="1181" spans="5:12" x14ac:dyDescent="0.3">
      <c r="E1181" s="3" t="s">
        <v>292</v>
      </c>
      <c r="F1181" s="4"/>
      <c r="G1181" s="5">
        <v>186</v>
      </c>
      <c r="H1181" s="7">
        <v>21</v>
      </c>
      <c r="I1181" s="1">
        <v>70</v>
      </c>
      <c r="J1181" s="1">
        <v>64</v>
      </c>
      <c r="K1181" s="1">
        <v>23</v>
      </c>
      <c r="L1181" s="6">
        <v>8</v>
      </c>
    </row>
    <row r="1182" spans="5:12" x14ac:dyDescent="0.3">
      <c r="E1182" s="9"/>
      <c r="F1182" s="8"/>
      <c r="G1182" s="10">
        <v>100</v>
      </c>
      <c r="H1182" s="11">
        <v>11.290322580645</v>
      </c>
      <c r="I1182" s="2">
        <v>37.634408602150998</v>
      </c>
      <c r="J1182" s="2">
        <v>34.408602150538002</v>
      </c>
      <c r="K1182" s="2">
        <v>12.365591397849</v>
      </c>
      <c r="L1182" s="13">
        <v>4.3010752688169998</v>
      </c>
    </row>
    <row r="1183" spans="5:12" x14ac:dyDescent="0.3">
      <c r="E1183" s="3" t="s">
        <v>293</v>
      </c>
      <c r="F1183" s="4"/>
      <c r="G1183" s="5">
        <v>279</v>
      </c>
      <c r="H1183" s="7">
        <v>24</v>
      </c>
      <c r="I1183" s="1">
        <v>110</v>
      </c>
      <c r="J1183" s="1">
        <v>78</v>
      </c>
      <c r="K1183" s="1">
        <v>54</v>
      </c>
      <c r="L1183" s="6">
        <v>13</v>
      </c>
    </row>
    <row r="1184" spans="5:12" x14ac:dyDescent="0.3">
      <c r="E1184" s="9"/>
      <c r="F1184" s="8"/>
      <c r="G1184" s="10">
        <v>100</v>
      </c>
      <c r="H1184" s="11">
        <v>8.6021505376339995</v>
      </c>
      <c r="I1184" s="2">
        <v>39.426523297491002</v>
      </c>
      <c r="J1184" s="2">
        <v>27.956989247311999</v>
      </c>
      <c r="K1184" s="2">
        <v>19.354838709677001</v>
      </c>
      <c r="L1184" s="13">
        <v>4.659498207885</v>
      </c>
    </row>
    <row r="1185" spans="5:12" x14ac:dyDescent="0.3">
      <c r="E1185" s="3" t="s">
        <v>294</v>
      </c>
      <c r="F1185" s="4"/>
      <c r="G1185" s="5">
        <v>66</v>
      </c>
      <c r="H1185" s="7">
        <v>1</v>
      </c>
      <c r="I1185" s="1">
        <v>25</v>
      </c>
      <c r="J1185" s="1">
        <v>25</v>
      </c>
      <c r="K1185" s="1">
        <v>13</v>
      </c>
      <c r="L1185" s="6">
        <v>2</v>
      </c>
    </row>
    <row r="1186" spans="5:12" x14ac:dyDescent="0.3">
      <c r="E1186" s="9"/>
      <c r="F1186" s="8"/>
      <c r="G1186" s="10">
        <v>100</v>
      </c>
      <c r="H1186" s="11">
        <v>1.5151515151520001</v>
      </c>
      <c r="I1186" s="2">
        <v>37.878787878788003</v>
      </c>
      <c r="J1186" s="2">
        <v>37.878787878788003</v>
      </c>
      <c r="K1186" s="2">
        <v>19.696969696970001</v>
      </c>
      <c r="L1186" s="13">
        <v>3.0303030303030001</v>
      </c>
    </row>
    <row r="1187" spans="5:12" ht="25" x14ac:dyDescent="0.3">
      <c r="E1187" s="3" t="s">
        <v>295</v>
      </c>
      <c r="F1187" s="4"/>
      <c r="G1187" s="5">
        <v>110</v>
      </c>
      <c r="H1187" s="7">
        <v>4</v>
      </c>
      <c r="I1187" s="1">
        <v>27</v>
      </c>
      <c r="J1187" s="1">
        <v>49</v>
      </c>
      <c r="K1187" s="1">
        <v>23</v>
      </c>
      <c r="L1187" s="6">
        <v>7</v>
      </c>
    </row>
    <row r="1188" spans="5:12" x14ac:dyDescent="0.3">
      <c r="E1188" s="9"/>
      <c r="F1188" s="8"/>
      <c r="G1188" s="10">
        <v>100</v>
      </c>
      <c r="H1188" s="11">
        <v>3.636363636364</v>
      </c>
      <c r="I1188" s="2">
        <v>24.545454545455001</v>
      </c>
      <c r="J1188" s="2">
        <v>44.545454545455001</v>
      </c>
      <c r="K1188" s="2">
        <v>20.909090909090999</v>
      </c>
      <c r="L1188" s="13">
        <v>6.363636363636</v>
      </c>
    </row>
    <row r="1189" spans="5:12" ht="25" x14ac:dyDescent="0.3">
      <c r="E1189" s="3" t="s">
        <v>296</v>
      </c>
      <c r="F1189" s="4"/>
      <c r="G1189" s="5">
        <v>407</v>
      </c>
      <c r="H1189" s="7">
        <v>15</v>
      </c>
      <c r="I1189" s="1">
        <v>129</v>
      </c>
      <c r="J1189" s="1">
        <v>182</v>
      </c>
      <c r="K1189" s="1">
        <v>67</v>
      </c>
      <c r="L1189" s="6">
        <v>14</v>
      </c>
    </row>
    <row r="1190" spans="5:12" x14ac:dyDescent="0.3">
      <c r="E1190" s="9"/>
      <c r="F1190" s="8"/>
      <c r="G1190" s="10">
        <v>100</v>
      </c>
      <c r="H1190" s="11">
        <v>3.685503685504</v>
      </c>
      <c r="I1190" s="2">
        <v>31.695331695332001</v>
      </c>
      <c r="J1190" s="2">
        <v>44.717444717444998</v>
      </c>
      <c r="K1190" s="2">
        <v>16.461916461916001</v>
      </c>
      <c r="L1190" s="13">
        <v>3.4398034398030002</v>
      </c>
    </row>
    <row r="1191" spans="5:12" ht="37.5" x14ac:dyDescent="0.3">
      <c r="E1191" s="3" t="s">
        <v>297</v>
      </c>
      <c r="F1191" s="4"/>
      <c r="G1191" s="5">
        <v>43</v>
      </c>
      <c r="H1191" s="7">
        <v>2</v>
      </c>
      <c r="I1191" s="1">
        <v>15</v>
      </c>
      <c r="J1191" s="1">
        <v>20</v>
      </c>
      <c r="K1191" s="1">
        <v>4</v>
      </c>
      <c r="L1191" s="6">
        <v>2</v>
      </c>
    </row>
    <row r="1192" spans="5:12" x14ac:dyDescent="0.3">
      <c r="E1192" s="9"/>
      <c r="F1192" s="8"/>
      <c r="G1192" s="10">
        <v>100</v>
      </c>
      <c r="H1192" s="11">
        <v>4.6511627906979998</v>
      </c>
      <c r="I1192" s="2">
        <v>34.883720930232997</v>
      </c>
      <c r="J1192" s="2">
        <v>46.511627906976997</v>
      </c>
      <c r="K1192" s="2">
        <v>9.3023255813949994</v>
      </c>
      <c r="L1192" s="13">
        <v>4.6511627906979998</v>
      </c>
    </row>
    <row r="1193" spans="5:12" x14ac:dyDescent="0.3">
      <c r="E1193" s="3" t="s">
        <v>298</v>
      </c>
      <c r="F1193" s="4"/>
      <c r="G1193" s="5">
        <v>158</v>
      </c>
      <c r="H1193" s="7">
        <v>9</v>
      </c>
      <c r="I1193" s="1">
        <v>51</v>
      </c>
      <c r="J1193" s="1">
        <v>62</v>
      </c>
      <c r="K1193" s="1">
        <v>25</v>
      </c>
      <c r="L1193" s="6">
        <v>11</v>
      </c>
    </row>
    <row r="1194" spans="5:12" x14ac:dyDescent="0.3">
      <c r="E1194" s="9"/>
      <c r="F1194" s="8"/>
      <c r="G1194" s="10">
        <v>100</v>
      </c>
      <c r="H1194" s="11">
        <v>5.6962025316459997</v>
      </c>
      <c r="I1194" s="2">
        <v>32.278481012657998</v>
      </c>
      <c r="J1194" s="2">
        <v>39.240506329113998</v>
      </c>
      <c r="K1194" s="2">
        <v>15.822784810127001</v>
      </c>
      <c r="L1194" s="13">
        <v>6.9620253164559998</v>
      </c>
    </row>
    <row r="1195" spans="5:12" x14ac:dyDescent="0.3">
      <c r="E1195" s="3" t="s">
        <v>299</v>
      </c>
      <c r="F1195" s="4"/>
      <c r="G1195" s="5">
        <v>109</v>
      </c>
      <c r="H1195" s="7">
        <v>4</v>
      </c>
      <c r="I1195" s="1">
        <v>38</v>
      </c>
      <c r="J1195" s="1">
        <v>44</v>
      </c>
      <c r="K1195" s="1">
        <v>17</v>
      </c>
      <c r="L1195" s="6">
        <v>6</v>
      </c>
    </row>
    <row r="1196" spans="5:12" x14ac:dyDescent="0.3">
      <c r="E1196" s="9"/>
      <c r="F1196" s="8"/>
      <c r="G1196" s="10">
        <v>100</v>
      </c>
      <c r="H1196" s="11">
        <v>3.669724770642</v>
      </c>
      <c r="I1196" s="2">
        <v>34.862385321101002</v>
      </c>
      <c r="J1196" s="2">
        <v>40.366972477064003</v>
      </c>
      <c r="K1196" s="2">
        <v>15.596330275229001</v>
      </c>
      <c r="L1196" s="13">
        <v>5.5045871559629997</v>
      </c>
    </row>
    <row r="1197" spans="5:12" x14ac:dyDescent="0.3">
      <c r="E1197" s="3" t="s">
        <v>300</v>
      </c>
      <c r="F1197" s="4"/>
      <c r="G1197" s="5">
        <v>15</v>
      </c>
      <c r="H1197" s="7">
        <v>1</v>
      </c>
      <c r="I1197" s="1">
        <v>4</v>
      </c>
      <c r="J1197" s="1">
        <v>7</v>
      </c>
      <c r="K1197" s="1">
        <v>3</v>
      </c>
      <c r="L1197" s="6">
        <v>0</v>
      </c>
    </row>
    <row r="1198" spans="5:12" x14ac:dyDescent="0.3">
      <c r="E1198" s="9"/>
      <c r="F1198" s="8"/>
      <c r="G1198" s="10">
        <v>100</v>
      </c>
      <c r="H1198" s="11">
        <v>6.666666666667</v>
      </c>
      <c r="I1198" s="2">
        <v>26.666666666666998</v>
      </c>
      <c r="J1198" s="2">
        <v>46.666666666666998</v>
      </c>
      <c r="K1198" s="2">
        <v>20</v>
      </c>
      <c r="L1198" s="15">
        <v>0</v>
      </c>
    </row>
    <row r="1199" spans="5:12" ht="25" x14ac:dyDescent="0.3">
      <c r="E1199" s="3" t="s">
        <v>301</v>
      </c>
      <c r="F1199" s="4"/>
      <c r="G1199" s="5">
        <v>12</v>
      </c>
      <c r="H1199" s="7">
        <v>0</v>
      </c>
      <c r="I1199" s="1">
        <v>1</v>
      </c>
      <c r="J1199" s="1">
        <v>8</v>
      </c>
      <c r="K1199" s="1">
        <v>3</v>
      </c>
      <c r="L1199" s="6">
        <v>0</v>
      </c>
    </row>
    <row r="1200" spans="5:12" x14ac:dyDescent="0.3">
      <c r="E1200" s="9"/>
      <c r="F1200" s="8"/>
      <c r="G1200" s="10">
        <v>100</v>
      </c>
      <c r="H1200" s="21">
        <v>0</v>
      </c>
      <c r="I1200" s="2">
        <v>8.333333333333</v>
      </c>
      <c r="J1200" s="2">
        <v>66.666666666666998</v>
      </c>
      <c r="K1200" s="2">
        <v>25</v>
      </c>
      <c r="L1200" s="15">
        <v>0</v>
      </c>
    </row>
    <row r="1201" spans="5:12" ht="25" x14ac:dyDescent="0.3">
      <c r="E1201" s="3" t="s">
        <v>302</v>
      </c>
      <c r="F1201" s="4"/>
      <c r="G1201" s="5">
        <v>35</v>
      </c>
      <c r="H1201" s="7">
        <v>0</v>
      </c>
      <c r="I1201" s="1">
        <v>8</v>
      </c>
      <c r="J1201" s="1">
        <v>18</v>
      </c>
      <c r="K1201" s="1">
        <v>8</v>
      </c>
      <c r="L1201" s="6">
        <v>1</v>
      </c>
    </row>
    <row r="1202" spans="5:12" x14ac:dyDescent="0.3">
      <c r="E1202" s="9"/>
      <c r="F1202" s="8"/>
      <c r="G1202" s="10">
        <v>100</v>
      </c>
      <c r="H1202" s="21">
        <v>0</v>
      </c>
      <c r="I1202" s="2">
        <v>22.857142857143</v>
      </c>
      <c r="J1202" s="2">
        <v>51.428571428570997</v>
      </c>
      <c r="K1202" s="2">
        <v>22.857142857143</v>
      </c>
      <c r="L1202" s="13">
        <v>2.8571428571430002</v>
      </c>
    </row>
    <row r="1203" spans="5:12" ht="37.5" x14ac:dyDescent="0.3">
      <c r="E1203" s="3" t="s">
        <v>303</v>
      </c>
      <c r="F1203" s="4"/>
      <c r="G1203" s="5">
        <v>5</v>
      </c>
      <c r="H1203" s="7">
        <v>0</v>
      </c>
      <c r="I1203" s="1">
        <v>1</v>
      </c>
      <c r="J1203" s="1">
        <v>2</v>
      </c>
      <c r="K1203" s="1">
        <v>2</v>
      </c>
      <c r="L1203" s="6">
        <v>0</v>
      </c>
    </row>
    <row r="1204" spans="5:12" x14ac:dyDescent="0.3">
      <c r="E1204" s="9"/>
      <c r="F1204" s="8"/>
      <c r="G1204" s="10">
        <v>100</v>
      </c>
      <c r="H1204" s="21">
        <v>0</v>
      </c>
      <c r="I1204" s="2">
        <v>20</v>
      </c>
      <c r="J1204" s="2">
        <v>40</v>
      </c>
      <c r="K1204" s="2">
        <v>40</v>
      </c>
      <c r="L1204" s="15">
        <v>0</v>
      </c>
    </row>
    <row r="1205" spans="5:12" x14ac:dyDescent="0.3">
      <c r="E1205" s="3" t="s">
        <v>304</v>
      </c>
      <c r="F1205" s="4"/>
      <c r="G1205" s="5">
        <v>47</v>
      </c>
      <c r="H1205" s="7">
        <v>2</v>
      </c>
      <c r="I1205" s="1">
        <v>20</v>
      </c>
      <c r="J1205" s="1">
        <v>12</v>
      </c>
      <c r="K1205" s="1">
        <v>10</v>
      </c>
      <c r="L1205" s="6">
        <v>3</v>
      </c>
    </row>
    <row r="1206" spans="5:12" x14ac:dyDescent="0.3">
      <c r="E1206" s="9"/>
      <c r="F1206" s="8"/>
      <c r="G1206" s="10">
        <v>100</v>
      </c>
      <c r="H1206" s="11">
        <v>4.2553191489359996</v>
      </c>
      <c r="I1206" s="2">
        <v>42.553191489362</v>
      </c>
      <c r="J1206" s="2">
        <v>25.531914893617</v>
      </c>
      <c r="K1206" s="2">
        <v>21.276595744681</v>
      </c>
      <c r="L1206" s="13">
        <v>6.3829787234040003</v>
      </c>
    </row>
    <row r="1207" spans="5:12" x14ac:dyDescent="0.3">
      <c r="E1207" s="3" t="s">
        <v>305</v>
      </c>
      <c r="F1207" s="4"/>
      <c r="G1207" s="5">
        <v>22</v>
      </c>
      <c r="H1207" s="7">
        <v>1</v>
      </c>
      <c r="I1207" s="1">
        <v>5</v>
      </c>
      <c r="J1207" s="1">
        <v>10</v>
      </c>
      <c r="K1207" s="1">
        <v>3</v>
      </c>
      <c r="L1207" s="6">
        <v>3</v>
      </c>
    </row>
    <row r="1208" spans="5:12" x14ac:dyDescent="0.3">
      <c r="E1208" s="9"/>
      <c r="F1208" s="8"/>
      <c r="G1208" s="10">
        <v>100</v>
      </c>
      <c r="H1208" s="11">
        <v>4.5454545454549997</v>
      </c>
      <c r="I1208" s="2">
        <v>22.727272727273</v>
      </c>
      <c r="J1208" s="2">
        <v>45.454545454544999</v>
      </c>
      <c r="K1208" s="2">
        <v>13.636363636364001</v>
      </c>
      <c r="L1208" s="13">
        <v>13.636363636364001</v>
      </c>
    </row>
    <row r="1209" spans="5:12" x14ac:dyDescent="0.3">
      <c r="E1209" s="3" t="s">
        <v>306</v>
      </c>
      <c r="F1209" s="4"/>
      <c r="G1209" s="5">
        <v>12</v>
      </c>
      <c r="H1209" s="7">
        <v>3</v>
      </c>
      <c r="I1209" s="1">
        <v>5</v>
      </c>
      <c r="J1209" s="1">
        <v>2</v>
      </c>
      <c r="K1209" s="1">
        <v>1</v>
      </c>
      <c r="L1209" s="6">
        <v>1</v>
      </c>
    </row>
    <row r="1210" spans="5:12" x14ac:dyDescent="0.3">
      <c r="E1210" s="9"/>
      <c r="F1210" s="8"/>
      <c r="G1210" s="10">
        <v>100</v>
      </c>
      <c r="H1210" s="11">
        <v>25</v>
      </c>
      <c r="I1210" s="2">
        <v>41.666666666666998</v>
      </c>
      <c r="J1210" s="2">
        <v>16.666666666666998</v>
      </c>
      <c r="K1210" s="2">
        <v>8.333333333333</v>
      </c>
      <c r="L1210" s="13">
        <v>8.333333333333</v>
      </c>
    </row>
    <row r="1211" spans="5:12" ht="25" x14ac:dyDescent="0.3">
      <c r="E1211" s="3" t="s">
        <v>307</v>
      </c>
      <c r="F1211" s="4"/>
      <c r="G1211" s="5">
        <v>0</v>
      </c>
      <c r="H1211" s="7">
        <v>0</v>
      </c>
      <c r="I1211" s="1">
        <v>0</v>
      </c>
      <c r="J1211" s="1">
        <v>0</v>
      </c>
      <c r="K1211" s="1">
        <v>0</v>
      </c>
      <c r="L1211" s="6">
        <v>0</v>
      </c>
    </row>
    <row r="1212" spans="5:12" x14ac:dyDescent="0.3">
      <c r="E1212" s="9"/>
      <c r="F1212" s="8"/>
      <c r="G1212" s="31">
        <v>0</v>
      </c>
      <c r="H1212" s="21">
        <v>0</v>
      </c>
      <c r="I1212" s="12">
        <v>0</v>
      </c>
      <c r="J1212" s="12">
        <v>0</v>
      </c>
      <c r="K1212" s="12">
        <v>0</v>
      </c>
      <c r="L1212" s="15">
        <v>0</v>
      </c>
    </row>
    <row r="1213" spans="5:12" ht="25" x14ac:dyDescent="0.3">
      <c r="E1213" s="3" t="s">
        <v>308</v>
      </c>
      <c r="F1213" s="4"/>
      <c r="G1213" s="5">
        <v>0</v>
      </c>
      <c r="H1213" s="7">
        <v>0</v>
      </c>
      <c r="I1213" s="1">
        <v>0</v>
      </c>
      <c r="J1213" s="1">
        <v>0</v>
      </c>
      <c r="K1213" s="1">
        <v>0</v>
      </c>
      <c r="L1213" s="6">
        <v>0</v>
      </c>
    </row>
    <row r="1214" spans="5:12" x14ac:dyDescent="0.3">
      <c r="E1214" s="9"/>
      <c r="F1214" s="8"/>
      <c r="G1214" s="31">
        <v>0</v>
      </c>
      <c r="H1214" s="21">
        <v>0</v>
      </c>
      <c r="I1214" s="12">
        <v>0</v>
      </c>
      <c r="J1214" s="12">
        <v>0</v>
      </c>
      <c r="K1214" s="12">
        <v>0</v>
      </c>
      <c r="L1214" s="15">
        <v>0</v>
      </c>
    </row>
    <row r="1215" spans="5:12" ht="37.5" x14ac:dyDescent="0.3">
      <c r="E1215" s="3" t="s">
        <v>309</v>
      </c>
      <c r="F1215" s="4"/>
      <c r="G1215" s="5">
        <v>0</v>
      </c>
      <c r="H1215" s="7">
        <v>0</v>
      </c>
      <c r="I1215" s="1">
        <v>0</v>
      </c>
      <c r="J1215" s="1">
        <v>0</v>
      </c>
      <c r="K1215" s="1">
        <v>0</v>
      </c>
      <c r="L1215" s="6">
        <v>0</v>
      </c>
    </row>
    <row r="1216" spans="5:12" x14ac:dyDescent="0.3">
      <c r="E1216" s="9"/>
      <c r="F1216" s="8"/>
      <c r="G1216" s="31">
        <v>0</v>
      </c>
      <c r="H1216" s="21">
        <v>0</v>
      </c>
      <c r="I1216" s="12">
        <v>0</v>
      </c>
      <c r="J1216" s="12">
        <v>0</v>
      </c>
      <c r="K1216" s="12">
        <v>0</v>
      </c>
      <c r="L1216" s="15">
        <v>0</v>
      </c>
    </row>
    <row r="1217" spans="5:12" x14ac:dyDescent="0.3">
      <c r="E1217" s="3" t="s">
        <v>310</v>
      </c>
      <c r="F1217" s="4"/>
      <c r="G1217" s="5">
        <v>0</v>
      </c>
      <c r="H1217" s="7">
        <v>0</v>
      </c>
      <c r="I1217" s="1">
        <v>0</v>
      </c>
      <c r="J1217" s="1">
        <v>0</v>
      </c>
      <c r="K1217" s="1">
        <v>0</v>
      </c>
      <c r="L1217" s="6">
        <v>0</v>
      </c>
    </row>
    <row r="1218" spans="5:12" x14ac:dyDescent="0.3">
      <c r="E1218" s="9"/>
      <c r="F1218" s="8"/>
      <c r="G1218" s="31">
        <v>0</v>
      </c>
      <c r="H1218" s="21">
        <v>0</v>
      </c>
      <c r="I1218" s="12">
        <v>0</v>
      </c>
      <c r="J1218" s="12">
        <v>0</v>
      </c>
      <c r="K1218" s="12">
        <v>0</v>
      </c>
      <c r="L1218" s="15">
        <v>0</v>
      </c>
    </row>
    <row r="1219" spans="5:12" x14ac:dyDescent="0.3">
      <c r="E1219" s="3" t="s">
        <v>311</v>
      </c>
      <c r="F1219" s="4"/>
      <c r="G1219" s="5">
        <v>0</v>
      </c>
      <c r="H1219" s="7">
        <v>0</v>
      </c>
      <c r="I1219" s="1">
        <v>0</v>
      </c>
      <c r="J1219" s="1">
        <v>0</v>
      </c>
      <c r="K1219" s="1">
        <v>0</v>
      </c>
      <c r="L1219" s="6">
        <v>0</v>
      </c>
    </row>
    <row r="1220" spans="5:12" x14ac:dyDescent="0.3">
      <c r="E1220" s="9"/>
      <c r="F1220" s="8"/>
      <c r="G1220" s="31">
        <v>0</v>
      </c>
      <c r="H1220" s="21">
        <v>0</v>
      </c>
      <c r="I1220" s="12">
        <v>0</v>
      </c>
      <c r="J1220" s="12">
        <v>0</v>
      </c>
      <c r="K1220" s="12">
        <v>0</v>
      </c>
      <c r="L1220" s="15">
        <v>0</v>
      </c>
    </row>
    <row r="1221" spans="5:12" x14ac:dyDescent="0.3">
      <c r="E1221" s="3" t="s">
        <v>312</v>
      </c>
      <c r="F1221" s="4"/>
      <c r="G1221" s="5">
        <v>43</v>
      </c>
      <c r="H1221" s="7">
        <v>8</v>
      </c>
      <c r="I1221" s="1">
        <v>19</v>
      </c>
      <c r="J1221" s="1">
        <v>6</v>
      </c>
      <c r="K1221" s="1">
        <v>3</v>
      </c>
      <c r="L1221" s="6">
        <v>7</v>
      </c>
    </row>
    <row r="1222" spans="5:12" x14ac:dyDescent="0.3">
      <c r="E1222" s="9"/>
      <c r="F1222" s="8"/>
      <c r="G1222" s="10">
        <v>100</v>
      </c>
      <c r="H1222" s="11">
        <v>18.604651162791001</v>
      </c>
      <c r="I1222" s="2">
        <v>44.186046511628</v>
      </c>
      <c r="J1222" s="2">
        <v>13.953488372093</v>
      </c>
      <c r="K1222" s="2">
        <v>6.9767441860470001</v>
      </c>
      <c r="L1222" s="13">
        <v>16.279069767442</v>
      </c>
    </row>
    <row r="1223" spans="5:12" ht="25" x14ac:dyDescent="0.3">
      <c r="E1223" s="3" t="s">
        <v>313</v>
      </c>
      <c r="F1223" s="4"/>
      <c r="G1223" s="5">
        <v>1</v>
      </c>
      <c r="H1223" s="7">
        <v>1</v>
      </c>
      <c r="I1223" s="1">
        <v>0</v>
      </c>
      <c r="J1223" s="1">
        <v>0</v>
      </c>
      <c r="K1223" s="1">
        <v>0</v>
      </c>
      <c r="L1223" s="6">
        <v>0</v>
      </c>
    </row>
    <row r="1224" spans="5:12" x14ac:dyDescent="0.3">
      <c r="E1224" s="9"/>
      <c r="F1224" s="8"/>
      <c r="G1224" s="10">
        <v>100</v>
      </c>
      <c r="H1224" s="11">
        <v>100</v>
      </c>
      <c r="I1224" s="12">
        <v>0</v>
      </c>
      <c r="J1224" s="12">
        <v>0</v>
      </c>
      <c r="K1224" s="12">
        <v>0</v>
      </c>
      <c r="L1224" s="15">
        <v>0</v>
      </c>
    </row>
    <row r="1225" spans="5:12" ht="25" x14ac:dyDescent="0.3">
      <c r="E1225" s="3" t="s">
        <v>314</v>
      </c>
      <c r="F1225" s="4"/>
      <c r="G1225" s="5">
        <v>6</v>
      </c>
      <c r="H1225" s="7">
        <v>0</v>
      </c>
      <c r="I1225" s="1">
        <v>5</v>
      </c>
      <c r="J1225" s="1">
        <v>0</v>
      </c>
      <c r="K1225" s="1">
        <v>0</v>
      </c>
      <c r="L1225" s="6">
        <v>1</v>
      </c>
    </row>
    <row r="1226" spans="5:12" x14ac:dyDescent="0.3">
      <c r="E1226" s="9"/>
      <c r="F1226" s="8"/>
      <c r="G1226" s="10">
        <v>100</v>
      </c>
      <c r="H1226" s="21">
        <v>0</v>
      </c>
      <c r="I1226" s="2">
        <v>83.333333333333002</v>
      </c>
      <c r="J1226" s="12">
        <v>0</v>
      </c>
      <c r="K1226" s="12">
        <v>0</v>
      </c>
      <c r="L1226" s="13">
        <v>16.666666666666998</v>
      </c>
    </row>
    <row r="1227" spans="5:12" ht="37.5" x14ac:dyDescent="0.3">
      <c r="E1227" s="3" t="s">
        <v>315</v>
      </c>
      <c r="F1227" s="4"/>
      <c r="G1227" s="5">
        <v>1</v>
      </c>
      <c r="H1227" s="7">
        <v>0</v>
      </c>
      <c r="I1227" s="1">
        <v>0</v>
      </c>
      <c r="J1227" s="1">
        <v>1</v>
      </c>
      <c r="K1227" s="1">
        <v>0</v>
      </c>
      <c r="L1227" s="6">
        <v>0</v>
      </c>
    </row>
    <row r="1228" spans="5:12" x14ac:dyDescent="0.3">
      <c r="E1228" s="9"/>
      <c r="F1228" s="8"/>
      <c r="G1228" s="10">
        <v>100</v>
      </c>
      <c r="H1228" s="21">
        <v>0</v>
      </c>
      <c r="I1228" s="12">
        <v>0</v>
      </c>
      <c r="J1228" s="2">
        <v>100</v>
      </c>
      <c r="K1228" s="12">
        <v>0</v>
      </c>
      <c r="L1228" s="15">
        <v>0</v>
      </c>
    </row>
    <row r="1229" spans="5:12" x14ac:dyDescent="0.3">
      <c r="E1229" s="3" t="s">
        <v>316</v>
      </c>
      <c r="F1229" s="4"/>
      <c r="G1229" s="5">
        <v>0</v>
      </c>
      <c r="H1229" s="7">
        <v>0</v>
      </c>
      <c r="I1229" s="1">
        <v>0</v>
      </c>
      <c r="J1229" s="1">
        <v>0</v>
      </c>
      <c r="K1229" s="1">
        <v>0</v>
      </c>
      <c r="L1229" s="6">
        <v>0</v>
      </c>
    </row>
    <row r="1230" spans="5:12" x14ac:dyDescent="0.3">
      <c r="E1230" s="9"/>
      <c r="F1230" s="8"/>
      <c r="G1230" s="31">
        <v>0</v>
      </c>
      <c r="H1230" s="21">
        <v>0</v>
      </c>
      <c r="I1230" s="12">
        <v>0</v>
      </c>
      <c r="J1230" s="12">
        <v>0</v>
      </c>
      <c r="K1230" s="12">
        <v>0</v>
      </c>
      <c r="L1230" s="15">
        <v>0</v>
      </c>
    </row>
    <row r="1231" spans="5:12" x14ac:dyDescent="0.3">
      <c r="E1231" s="3" t="s">
        <v>317</v>
      </c>
      <c r="F1231" s="4"/>
      <c r="G1231" s="5">
        <v>1</v>
      </c>
      <c r="H1231" s="7">
        <v>1</v>
      </c>
      <c r="I1231" s="1">
        <v>0</v>
      </c>
      <c r="J1231" s="1">
        <v>0</v>
      </c>
      <c r="K1231" s="1">
        <v>0</v>
      </c>
      <c r="L1231" s="6">
        <v>0</v>
      </c>
    </row>
    <row r="1232" spans="5:12" x14ac:dyDescent="0.3">
      <c r="E1232" s="9"/>
      <c r="F1232" s="8"/>
      <c r="G1232" s="10">
        <v>100</v>
      </c>
      <c r="H1232" s="11">
        <v>100</v>
      </c>
      <c r="I1232" s="12">
        <v>0</v>
      </c>
      <c r="J1232" s="12">
        <v>0</v>
      </c>
      <c r="K1232" s="12">
        <v>0</v>
      </c>
      <c r="L1232" s="15">
        <v>0</v>
      </c>
    </row>
    <row r="1233" spans="5:12" x14ac:dyDescent="0.3">
      <c r="E1233" s="3" t="s">
        <v>318</v>
      </c>
      <c r="F1233" s="4"/>
      <c r="G1233" s="5">
        <v>25</v>
      </c>
      <c r="H1233" s="7">
        <v>6</v>
      </c>
      <c r="I1233" s="1">
        <v>10</v>
      </c>
      <c r="J1233" s="1">
        <v>5</v>
      </c>
      <c r="K1233" s="1">
        <v>2</v>
      </c>
      <c r="L1233" s="6">
        <v>2</v>
      </c>
    </row>
    <row r="1234" spans="5:12" x14ac:dyDescent="0.3">
      <c r="E1234" s="9"/>
      <c r="F1234" s="8"/>
      <c r="G1234" s="10">
        <v>100</v>
      </c>
      <c r="H1234" s="11">
        <v>24</v>
      </c>
      <c r="I1234" s="2">
        <v>40</v>
      </c>
      <c r="J1234" s="2">
        <v>20</v>
      </c>
      <c r="K1234" s="2">
        <v>8</v>
      </c>
      <c r="L1234" s="13">
        <v>8</v>
      </c>
    </row>
    <row r="1235" spans="5:12" ht="25" x14ac:dyDescent="0.3">
      <c r="E1235" s="3" t="s">
        <v>319</v>
      </c>
      <c r="F1235" s="4"/>
      <c r="G1235" s="5">
        <v>17</v>
      </c>
      <c r="H1235" s="7">
        <v>7</v>
      </c>
      <c r="I1235" s="1">
        <v>7</v>
      </c>
      <c r="J1235" s="1">
        <v>2</v>
      </c>
      <c r="K1235" s="1">
        <v>0</v>
      </c>
      <c r="L1235" s="6">
        <v>1</v>
      </c>
    </row>
    <row r="1236" spans="5:12" x14ac:dyDescent="0.3">
      <c r="E1236" s="9"/>
      <c r="F1236" s="8"/>
      <c r="G1236" s="10">
        <v>100</v>
      </c>
      <c r="H1236" s="11">
        <v>41.176470588234999</v>
      </c>
      <c r="I1236" s="2">
        <v>41.176470588234999</v>
      </c>
      <c r="J1236" s="2">
        <v>11.764705882353001</v>
      </c>
      <c r="K1236" s="12">
        <v>0</v>
      </c>
      <c r="L1236" s="13">
        <v>5.8823529411760003</v>
      </c>
    </row>
    <row r="1237" spans="5:12" ht="25" x14ac:dyDescent="0.3">
      <c r="E1237" s="3" t="s">
        <v>320</v>
      </c>
      <c r="F1237" s="4"/>
      <c r="G1237" s="5">
        <v>21</v>
      </c>
      <c r="H1237" s="7">
        <v>8</v>
      </c>
      <c r="I1237" s="1">
        <v>7</v>
      </c>
      <c r="J1237" s="1">
        <v>4</v>
      </c>
      <c r="K1237" s="1">
        <v>0</v>
      </c>
      <c r="L1237" s="6">
        <v>2</v>
      </c>
    </row>
    <row r="1238" spans="5:12" x14ac:dyDescent="0.3">
      <c r="E1238" s="9"/>
      <c r="F1238" s="8"/>
      <c r="G1238" s="10">
        <v>100</v>
      </c>
      <c r="H1238" s="11">
        <v>38.095238095238003</v>
      </c>
      <c r="I1238" s="2">
        <v>33.333333333333002</v>
      </c>
      <c r="J1238" s="2">
        <v>19.047619047619001</v>
      </c>
      <c r="K1238" s="12">
        <v>0</v>
      </c>
      <c r="L1238" s="13">
        <v>9.5238095238099998</v>
      </c>
    </row>
    <row r="1239" spans="5:12" ht="37.5" x14ac:dyDescent="0.3">
      <c r="E1239" s="3" t="s">
        <v>321</v>
      </c>
      <c r="F1239" s="4"/>
      <c r="G1239" s="5">
        <v>8</v>
      </c>
      <c r="H1239" s="7">
        <v>3</v>
      </c>
      <c r="I1239" s="1">
        <v>3</v>
      </c>
      <c r="J1239" s="1">
        <v>1</v>
      </c>
      <c r="K1239" s="1">
        <v>0</v>
      </c>
      <c r="L1239" s="6">
        <v>1</v>
      </c>
    </row>
    <row r="1240" spans="5:12" x14ac:dyDescent="0.3">
      <c r="E1240" s="9"/>
      <c r="F1240" s="8"/>
      <c r="G1240" s="10">
        <v>100</v>
      </c>
      <c r="H1240" s="11">
        <v>37.5</v>
      </c>
      <c r="I1240" s="2">
        <v>37.5</v>
      </c>
      <c r="J1240" s="2">
        <v>12.5</v>
      </c>
      <c r="K1240" s="12">
        <v>0</v>
      </c>
      <c r="L1240" s="13">
        <v>12.5</v>
      </c>
    </row>
    <row r="1241" spans="5:12" x14ac:dyDescent="0.3">
      <c r="E1241" s="3" t="s">
        <v>322</v>
      </c>
      <c r="F1241" s="4"/>
      <c r="G1241" s="5">
        <v>0</v>
      </c>
      <c r="H1241" s="7">
        <v>0</v>
      </c>
      <c r="I1241" s="1">
        <v>0</v>
      </c>
      <c r="J1241" s="1">
        <v>0</v>
      </c>
      <c r="K1241" s="1">
        <v>0</v>
      </c>
      <c r="L1241" s="6">
        <v>0</v>
      </c>
    </row>
    <row r="1242" spans="5:12" x14ac:dyDescent="0.3">
      <c r="E1242" s="9"/>
      <c r="F1242" s="8"/>
      <c r="G1242" s="31">
        <v>0</v>
      </c>
      <c r="H1242" s="21">
        <v>0</v>
      </c>
      <c r="I1242" s="12">
        <v>0</v>
      </c>
      <c r="J1242" s="12">
        <v>0</v>
      </c>
      <c r="K1242" s="12">
        <v>0</v>
      </c>
      <c r="L1242" s="15">
        <v>0</v>
      </c>
    </row>
    <row r="1243" spans="5:12" x14ac:dyDescent="0.3">
      <c r="E1243" s="3" t="s">
        <v>323</v>
      </c>
      <c r="F1243" s="4"/>
      <c r="G1243" s="5">
        <v>1</v>
      </c>
      <c r="H1243" s="7">
        <v>0</v>
      </c>
      <c r="I1243" s="1">
        <v>0</v>
      </c>
      <c r="J1243" s="1">
        <v>0</v>
      </c>
      <c r="K1243" s="1">
        <v>0</v>
      </c>
      <c r="L1243" s="6">
        <v>1</v>
      </c>
    </row>
    <row r="1244" spans="5:12" x14ac:dyDescent="0.3">
      <c r="E1244" s="9"/>
      <c r="F1244" s="8"/>
      <c r="G1244" s="10">
        <v>100</v>
      </c>
      <c r="H1244" s="21">
        <v>0</v>
      </c>
      <c r="I1244" s="12">
        <v>0</v>
      </c>
      <c r="J1244" s="12">
        <v>0</v>
      </c>
      <c r="K1244" s="12">
        <v>0</v>
      </c>
      <c r="L1244" s="13">
        <v>100</v>
      </c>
    </row>
    <row r="1245" spans="5:12" x14ac:dyDescent="0.3">
      <c r="E1245" s="3" t="s">
        <v>324</v>
      </c>
      <c r="F1245" s="4"/>
      <c r="G1245" s="5">
        <v>11</v>
      </c>
      <c r="H1245" s="7">
        <v>2</v>
      </c>
      <c r="I1245" s="1">
        <v>3</v>
      </c>
      <c r="J1245" s="1">
        <v>3</v>
      </c>
      <c r="K1245" s="1">
        <v>0</v>
      </c>
      <c r="L1245" s="6">
        <v>3</v>
      </c>
    </row>
    <row r="1246" spans="5:12" x14ac:dyDescent="0.3">
      <c r="E1246" s="9"/>
      <c r="F1246" s="8"/>
      <c r="G1246" s="10">
        <v>100</v>
      </c>
      <c r="H1246" s="11">
        <v>18.181818181817999</v>
      </c>
      <c r="I1246" s="2">
        <v>27.272727272727</v>
      </c>
      <c r="J1246" s="2">
        <v>27.272727272727</v>
      </c>
      <c r="K1246" s="12">
        <v>0</v>
      </c>
      <c r="L1246" s="13">
        <v>27.272727272727</v>
      </c>
    </row>
    <row r="1247" spans="5:12" ht="25" x14ac:dyDescent="0.3">
      <c r="E1247" s="3" t="s">
        <v>325</v>
      </c>
      <c r="F1247" s="4"/>
      <c r="G1247" s="5">
        <v>35</v>
      </c>
      <c r="H1247" s="7">
        <v>5</v>
      </c>
      <c r="I1247" s="1">
        <v>14</v>
      </c>
      <c r="J1247" s="1">
        <v>11</v>
      </c>
      <c r="K1247" s="1">
        <v>1</v>
      </c>
      <c r="L1247" s="6">
        <v>4</v>
      </c>
    </row>
    <row r="1248" spans="5:12" x14ac:dyDescent="0.3">
      <c r="E1248" s="9"/>
      <c r="F1248" s="8"/>
      <c r="G1248" s="10">
        <v>100</v>
      </c>
      <c r="H1248" s="11">
        <v>14.285714285714</v>
      </c>
      <c r="I1248" s="2">
        <v>40</v>
      </c>
      <c r="J1248" s="2">
        <v>31.428571428571001</v>
      </c>
      <c r="K1248" s="2">
        <v>2.8571428571430002</v>
      </c>
      <c r="L1248" s="13">
        <v>11.428571428571001</v>
      </c>
    </row>
    <row r="1249" spans="5:12" ht="25" x14ac:dyDescent="0.3">
      <c r="E1249" s="3" t="s">
        <v>326</v>
      </c>
      <c r="F1249" s="4"/>
      <c r="G1249" s="5">
        <v>46</v>
      </c>
      <c r="H1249" s="7">
        <v>6</v>
      </c>
      <c r="I1249" s="1">
        <v>21</v>
      </c>
      <c r="J1249" s="1">
        <v>13</v>
      </c>
      <c r="K1249" s="1">
        <v>1</v>
      </c>
      <c r="L1249" s="6">
        <v>5</v>
      </c>
    </row>
    <row r="1250" spans="5:12" x14ac:dyDescent="0.3">
      <c r="E1250" s="9"/>
      <c r="F1250" s="8"/>
      <c r="G1250" s="10">
        <v>100</v>
      </c>
      <c r="H1250" s="11">
        <v>13.04347826087</v>
      </c>
      <c r="I1250" s="2">
        <v>45.652173913043001</v>
      </c>
      <c r="J1250" s="2">
        <v>28.260869565217</v>
      </c>
      <c r="K1250" s="2">
        <v>2.1739130434780001</v>
      </c>
      <c r="L1250" s="13">
        <v>10.869565217390999</v>
      </c>
    </row>
    <row r="1251" spans="5:12" ht="37.5" x14ac:dyDescent="0.3">
      <c r="E1251" s="3" t="s">
        <v>327</v>
      </c>
      <c r="F1251" s="4"/>
      <c r="G1251" s="5">
        <v>6</v>
      </c>
      <c r="H1251" s="7">
        <v>2</v>
      </c>
      <c r="I1251" s="1">
        <v>2</v>
      </c>
      <c r="J1251" s="1">
        <v>2</v>
      </c>
      <c r="K1251" s="1">
        <v>0</v>
      </c>
      <c r="L1251" s="6">
        <v>0</v>
      </c>
    </row>
    <row r="1252" spans="5:12" x14ac:dyDescent="0.3">
      <c r="E1252" s="9"/>
      <c r="F1252" s="8"/>
      <c r="G1252" s="10">
        <v>100</v>
      </c>
      <c r="H1252" s="11">
        <v>33.333333333333002</v>
      </c>
      <c r="I1252" s="2">
        <v>33.333333333333002</v>
      </c>
      <c r="J1252" s="2">
        <v>33.333333333333002</v>
      </c>
      <c r="K1252" s="12">
        <v>0</v>
      </c>
      <c r="L1252" s="15">
        <v>0</v>
      </c>
    </row>
    <row r="1253" spans="5:12" x14ac:dyDescent="0.3">
      <c r="E1253" s="3" t="s">
        <v>328</v>
      </c>
      <c r="F1253" s="4"/>
      <c r="G1253" s="5">
        <v>0</v>
      </c>
      <c r="H1253" s="7">
        <v>0</v>
      </c>
      <c r="I1253" s="1">
        <v>0</v>
      </c>
      <c r="J1253" s="1">
        <v>0</v>
      </c>
      <c r="K1253" s="1">
        <v>0</v>
      </c>
      <c r="L1253" s="6">
        <v>0</v>
      </c>
    </row>
    <row r="1254" spans="5:12" x14ac:dyDescent="0.3">
      <c r="E1254" s="9"/>
      <c r="F1254" s="8"/>
      <c r="G1254" s="31">
        <v>0</v>
      </c>
      <c r="H1254" s="21">
        <v>0</v>
      </c>
      <c r="I1254" s="12">
        <v>0</v>
      </c>
      <c r="J1254" s="12">
        <v>0</v>
      </c>
      <c r="K1254" s="12">
        <v>0</v>
      </c>
      <c r="L1254" s="15">
        <v>0</v>
      </c>
    </row>
    <row r="1255" spans="5:12" x14ac:dyDescent="0.3">
      <c r="E1255" s="3" t="s">
        <v>329</v>
      </c>
      <c r="F1255" s="4"/>
      <c r="G1255" s="5">
        <v>5</v>
      </c>
      <c r="H1255" s="7">
        <v>2</v>
      </c>
      <c r="I1255" s="1">
        <v>3</v>
      </c>
      <c r="J1255" s="1">
        <v>0</v>
      </c>
      <c r="K1255" s="1">
        <v>0</v>
      </c>
      <c r="L1255" s="6">
        <v>0</v>
      </c>
    </row>
    <row r="1256" spans="5:12" x14ac:dyDescent="0.3">
      <c r="E1256" s="9"/>
      <c r="F1256" s="8"/>
      <c r="G1256" s="10">
        <v>100</v>
      </c>
      <c r="H1256" s="11">
        <v>40</v>
      </c>
      <c r="I1256" s="2">
        <v>60</v>
      </c>
      <c r="J1256" s="12">
        <v>0</v>
      </c>
      <c r="K1256" s="12">
        <v>0</v>
      </c>
      <c r="L1256" s="15">
        <v>0</v>
      </c>
    </row>
    <row r="1257" spans="5:12" x14ac:dyDescent="0.3">
      <c r="E1257" s="3" t="s">
        <v>330</v>
      </c>
      <c r="F1257" s="4"/>
      <c r="G1257" s="5">
        <v>5</v>
      </c>
      <c r="H1257" s="7">
        <v>0</v>
      </c>
      <c r="I1257" s="1">
        <v>3</v>
      </c>
      <c r="J1257" s="1">
        <v>0</v>
      </c>
      <c r="K1257" s="1">
        <v>0</v>
      </c>
      <c r="L1257" s="6">
        <v>2</v>
      </c>
    </row>
    <row r="1258" spans="5:12" x14ac:dyDescent="0.3">
      <c r="E1258" s="9"/>
      <c r="F1258" s="8"/>
      <c r="G1258" s="10">
        <v>100</v>
      </c>
      <c r="H1258" s="21">
        <v>0</v>
      </c>
      <c r="I1258" s="2">
        <v>60</v>
      </c>
      <c r="J1258" s="12">
        <v>0</v>
      </c>
      <c r="K1258" s="12">
        <v>0</v>
      </c>
      <c r="L1258" s="13">
        <v>40</v>
      </c>
    </row>
    <row r="1259" spans="5:12" ht="25" x14ac:dyDescent="0.3">
      <c r="E1259" s="3" t="s">
        <v>331</v>
      </c>
      <c r="F1259" s="4"/>
      <c r="G1259" s="5">
        <v>23</v>
      </c>
      <c r="H1259" s="7">
        <v>3</v>
      </c>
      <c r="I1259" s="1">
        <v>5</v>
      </c>
      <c r="J1259" s="1">
        <v>10</v>
      </c>
      <c r="K1259" s="1">
        <v>0</v>
      </c>
      <c r="L1259" s="6">
        <v>5</v>
      </c>
    </row>
    <row r="1260" spans="5:12" x14ac:dyDescent="0.3">
      <c r="E1260" s="9"/>
      <c r="F1260" s="8"/>
      <c r="G1260" s="10">
        <v>100</v>
      </c>
      <c r="H1260" s="11">
        <v>13.04347826087</v>
      </c>
      <c r="I1260" s="2">
        <v>21.739130434783</v>
      </c>
      <c r="J1260" s="2">
        <v>43.478260869564998</v>
      </c>
      <c r="K1260" s="12">
        <v>0</v>
      </c>
      <c r="L1260" s="13">
        <v>21.739130434783</v>
      </c>
    </row>
    <row r="1261" spans="5:12" ht="25" x14ac:dyDescent="0.3">
      <c r="E1261" s="3" t="s">
        <v>332</v>
      </c>
      <c r="F1261" s="4"/>
      <c r="G1261" s="5">
        <v>31</v>
      </c>
      <c r="H1261" s="7">
        <v>8</v>
      </c>
      <c r="I1261" s="1">
        <v>11</v>
      </c>
      <c r="J1261" s="1">
        <v>6</v>
      </c>
      <c r="K1261" s="1">
        <v>0</v>
      </c>
      <c r="L1261" s="6">
        <v>6</v>
      </c>
    </row>
    <row r="1262" spans="5:12" x14ac:dyDescent="0.3">
      <c r="E1262" s="9"/>
      <c r="F1262" s="8"/>
      <c r="G1262" s="10">
        <v>100</v>
      </c>
      <c r="H1262" s="11">
        <v>25.806451612903</v>
      </c>
      <c r="I1262" s="2">
        <v>35.483870967742</v>
      </c>
      <c r="J1262" s="2">
        <v>19.354838709677001</v>
      </c>
      <c r="K1262" s="12">
        <v>0</v>
      </c>
      <c r="L1262" s="13">
        <v>19.354838709677001</v>
      </c>
    </row>
    <row r="1263" spans="5:12" ht="37.5" x14ac:dyDescent="0.3">
      <c r="E1263" s="3" t="s">
        <v>333</v>
      </c>
      <c r="F1263" s="4"/>
      <c r="G1263" s="5">
        <v>2</v>
      </c>
      <c r="H1263" s="7">
        <v>0</v>
      </c>
      <c r="I1263" s="1">
        <v>2</v>
      </c>
      <c r="J1263" s="1">
        <v>0</v>
      </c>
      <c r="K1263" s="1">
        <v>0</v>
      </c>
      <c r="L1263" s="6">
        <v>0</v>
      </c>
    </row>
    <row r="1264" spans="5:12" x14ac:dyDescent="0.3">
      <c r="E1264" s="9"/>
      <c r="F1264" s="8"/>
      <c r="G1264" s="10">
        <v>100</v>
      </c>
      <c r="H1264" s="21">
        <v>0</v>
      </c>
      <c r="I1264" s="2">
        <v>100</v>
      </c>
      <c r="J1264" s="12">
        <v>0</v>
      </c>
      <c r="K1264" s="12">
        <v>0</v>
      </c>
      <c r="L1264" s="15">
        <v>0</v>
      </c>
    </row>
    <row r="1265" spans="5:12" x14ac:dyDescent="0.3">
      <c r="E1265" s="3" t="s">
        <v>334</v>
      </c>
      <c r="F1265" s="4"/>
      <c r="G1265" s="5">
        <v>1</v>
      </c>
      <c r="H1265" s="7">
        <v>0</v>
      </c>
      <c r="I1265" s="1">
        <v>1</v>
      </c>
      <c r="J1265" s="1">
        <v>0</v>
      </c>
      <c r="K1265" s="1">
        <v>0</v>
      </c>
      <c r="L1265" s="6">
        <v>0</v>
      </c>
    </row>
    <row r="1266" spans="5:12" x14ac:dyDescent="0.3">
      <c r="E1266" s="9"/>
      <c r="F1266" s="8"/>
      <c r="G1266" s="10">
        <v>100</v>
      </c>
      <c r="H1266" s="21">
        <v>0</v>
      </c>
      <c r="I1266" s="2">
        <v>100</v>
      </c>
      <c r="J1266" s="12">
        <v>0</v>
      </c>
      <c r="K1266" s="12">
        <v>0</v>
      </c>
      <c r="L1266" s="15">
        <v>0</v>
      </c>
    </row>
    <row r="1267" spans="5:12" x14ac:dyDescent="0.3">
      <c r="E1267" s="3" t="s">
        <v>335</v>
      </c>
      <c r="F1267" s="4"/>
      <c r="G1267" s="5">
        <v>3</v>
      </c>
      <c r="H1267" s="7">
        <v>0</v>
      </c>
      <c r="I1267" s="1">
        <v>2</v>
      </c>
      <c r="J1267" s="1">
        <v>0</v>
      </c>
      <c r="K1267" s="1">
        <v>0</v>
      </c>
      <c r="L1267" s="6">
        <v>1</v>
      </c>
    </row>
    <row r="1268" spans="5:12" x14ac:dyDescent="0.3">
      <c r="E1268" s="9"/>
      <c r="F1268" s="8"/>
      <c r="G1268" s="10">
        <v>100</v>
      </c>
      <c r="H1268" s="21">
        <v>0</v>
      </c>
      <c r="I1268" s="2">
        <v>66.666666666666998</v>
      </c>
      <c r="J1268" s="12">
        <v>0</v>
      </c>
      <c r="K1268" s="12">
        <v>0</v>
      </c>
      <c r="L1268" s="13">
        <v>33.333333333333002</v>
      </c>
    </row>
    <row r="1269" spans="5:12" x14ac:dyDescent="0.3">
      <c r="E1269" s="3" t="s">
        <v>336</v>
      </c>
      <c r="F1269" s="4"/>
      <c r="G1269" s="5">
        <v>1</v>
      </c>
      <c r="H1269" s="7">
        <v>0</v>
      </c>
      <c r="I1269" s="1">
        <v>1</v>
      </c>
      <c r="J1269" s="1">
        <v>0</v>
      </c>
      <c r="K1269" s="1">
        <v>0</v>
      </c>
      <c r="L1269" s="6">
        <v>0</v>
      </c>
    </row>
    <row r="1270" spans="5:12" x14ac:dyDescent="0.3">
      <c r="E1270" s="9"/>
      <c r="F1270" s="8"/>
      <c r="G1270" s="10">
        <v>100</v>
      </c>
      <c r="H1270" s="21">
        <v>0</v>
      </c>
      <c r="I1270" s="2">
        <v>100</v>
      </c>
      <c r="J1270" s="12">
        <v>0</v>
      </c>
      <c r="K1270" s="12">
        <v>0</v>
      </c>
      <c r="L1270" s="15">
        <v>0</v>
      </c>
    </row>
    <row r="1271" spans="5:12" ht="25" x14ac:dyDescent="0.3">
      <c r="E1271" s="3" t="s">
        <v>337</v>
      </c>
      <c r="F1271" s="4"/>
      <c r="G1271" s="5">
        <v>3</v>
      </c>
      <c r="H1271" s="7">
        <v>1</v>
      </c>
      <c r="I1271" s="1">
        <v>1</v>
      </c>
      <c r="J1271" s="1">
        <v>1</v>
      </c>
      <c r="K1271" s="1">
        <v>0</v>
      </c>
      <c r="L1271" s="6">
        <v>0</v>
      </c>
    </row>
    <row r="1272" spans="5:12" x14ac:dyDescent="0.3">
      <c r="E1272" s="9"/>
      <c r="F1272" s="8"/>
      <c r="G1272" s="10">
        <v>100</v>
      </c>
      <c r="H1272" s="11">
        <v>33.333333333333002</v>
      </c>
      <c r="I1272" s="2">
        <v>33.333333333333002</v>
      </c>
      <c r="J1272" s="2">
        <v>33.333333333333002</v>
      </c>
      <c r="K1272" s="12">
        <v>0</v>
      </c>
      <c r="L1272" s="15">
        <v>0</v>
      </c>
    </row>
    <row r="1273" spans="5:12" ht="25" x14ac:dyDescent="0.3">
      <c r="E1273" s="3" t="s">
        <v>338</v>
      </c>
      <c r="F1273" s="4"/>
      <c r="G1273" s="5">
        <v>6</v>
      </c>
      <c r="H1273" s="7">
        <v>0</v>
      </c>
      <c r="I1273" s="1">
        <v>3</v>
      </c>
      <c r="J1273" s="1">
        <v>0</v>
      </c>
      <c r="K1273" s="1">
        <v>0</v>
      </c>
      <c r="L1273" s="6">
        <v>3</v>
      </c>
    </row>
    <row r="1274" spans="5:12" x14ac:dyDescent="0.3">
      <c r="E1274" s="9"/>
      <c r="F1274" s="8"/>
      <c r="G1274" s="10">
        <v>100</v>
      </c>
      <c r="H1274" s="21">
        <v>0</v>
      </c>
      <c r="I1274" s="2">
        <v>50</v>
      </c>
      <c r="J1274" s="12">
        <v>0</v>
      </c>
      <c r="K1274" s="12">
        <v>0</v>
      </c>
      <c r="L1274" s="13">
        <v>50</v>
      </c>
    </row>
    <row r="1275" spans="5:12" ht="37.5" x14ac:dyDescent="0.3">
      <c r="E1275" s="3" t="s">
        <v>339</v>
      </c>
      <c r="F1275" s="4"/>
      <c r="G1275" s="5">
        <v>1</v>
      </c>
      <c r="H1275" s="7">
        <v>0</v>
      </c>
      <c r="I1275" s="1">
        <v>0</v>
      </c>
      <c r="J1275" s="1">
        <v>1</v>
      </c>
      <c r="K1275" s="1">
        <v>0</v>
      </c>
      <c r="L1275" s="6">
        <v>0</v>
      </c>
    </row>
    <row r="1276" spans="5:12" x14ac:dyDescent="0.3">
      <c r="E1276" s="9"/>
      <c r="F1276" s="8"/>
      <c r="G1276" s="10">
        <v>100</v>
      </c>
      <c r="H1276" s="21">
        <v>0</v>
      </c>
      <c r="I1276" s="12">
        <v>0</v>
      </c>
      <c r="J1276" s="2">
        <v>100</v>
      </c>
      <c r="K1276" s="12">
        <v>0</v>
      </c>
      <c r="L1276" s="15">
        <v>0</v>
      </c>
    </row>
    <row r="1277" spans="5:12" x14ac:dyDescent="0.3">
      <c r="E1277" s="3" t="s">
        <v>340</v>
      </c>
      <c r="F1277" s="4"/>
      <c r="G1277" s="5">
        <v>0</v>
      </c>
      <c r="H1277" s="7">
        <v>0</v>
      </c>
      <c r="I1277" s="1">
        <v>0</v>
      </c>
      <c r="J1277" s="1">
        <v>0</v>
      </c>
      <c r="K1277" s="1">
        <v>0</v>
      </c>
      <c r="L1277" s="6">
        <v>0</v>
      </c>
    </row>
    <row r="1278" spans="5:12" x14ac:dyDescent="0.3">
      <c r="E1278" s="9"/>
      <c r="F1278" s="8"/>
      <c r="G1278" s="31">
        <v>0</v>
      </c>
      <c r="H1278" s="21">
        <v>0</v>
      </c>
      <c r="I1278" s="12">
        <v>0</v>
      </c>
      <c r="J1278" s="12">
        <v>0</v>
      </c>
      <c r="K1278" s="12">
        <v>0</v>
      </c>
      <c r="L1278" s="15">
        <v>0</v>
      </c>
    </row>
    <row r="1279" spans="5:12" x14ac:dyDescent="0.3">
      <c r="E1279" s="3" t="s">
        <v>341</v>
      </c>
      <c r="F1279" s="4"/>
      <c r="G1279" s="5">
        <v>1</v>
      </c>
      <c r="H1279" s="7">
        <v>0</v>
      </c>
      <c r="I1279" s="1">
        <v>1</v>
      </c>
      <c r="J1279" s="1">
        <v>0</v>
      </c>
      <c r="K1279" s="1">
        <v>0</v>
      </c>
      <c r="L1279" s="6">
        <v>0</v>
      </c>
    </row>
    <row r="1280" spans="5:12" x14ac:dyDescent="0.3">
      <c r="E1280" s="9"/>
      <c r="F1280" s="8"/>
      <c r="G1280" s="10">
        <v>100</v>
      </c>
      <c r="H1280" s="21">
        <v>0</v>
      </c>
      <c r="I1280" s="2">
        <v>100</v>
      </c>
      <c r="J1280" s="12">
        <v>0</v>
      </c>
      <c r="K1280" s="12">
        <v>0</v>
      </c>
      <c r="L1280" s="15">
        <v>0</v>
      </c>
    </row>
    <row r="1281" spans="5:12" x14ac:dyDescent="0.3">
      <c r="E1281" s="3" t="s">
        <v>342</v>
      </c>
      <c r="F1281" s="4"/>
      <c r="G1281" s="5">
        <v>0</v>
      </c>
      <c r="H1281" s="7">
        <v>0</v>
      </c>
      <c r="I1281" s="1">
        <v>0</v>
      </c>
      <c r="J1281" s="1">
        <v>0</v>
      </c>
      <c r="K1281" s="1">
        <v>0</v>
      </c>
      <c r="L1281" s="6">
        <v>0</v>
      </c>
    </row>
    <row r="1282" spans="5:12" x14ac:dyDescent="0.3">
      <c r="E1282" s="9"/>
      <c r="F1282" s="8"/>
      <c r="G1282" s="31">
        <v>0</v>
      </c>
      <c r="H1282" s="21">
        <v>0</v>
      </c>
      <c r="I1282" s="12">
        <v>0</v>
      </c>
      <c r="J1282" s="12">
        <v>0</v>
      </c>
      <c r="K1282" s="12">
        <v>0</v>
      </c>
      <c r="L1282" s="15">
        <v>0</v>
      </c>
    </row>
    <row r="1283" spans="5:12" ht="25" x14ac:dyDescent="0.3">
      <c r="E1283" s="3" t="s">
        <v>343</v>
      </c>
      <c r="F1283" s="4"/>
      <c r="G1283" s="5">
        <v>2</v>
      </c>
      <c r="H1283" s="7">
        <v>0</v>
      </c>
      <c r="I1283" s="1">
        <v>0</v>
      </c>
      <c r="J1283" s="1">
        <v>2</v>
      </c>
      <c r="K1283" s="1">
        <v>0</v>
      </c>
      <c r="L1283" s="6">
        <v>0</v>
      </c>
    </row>
    <row r="1284" spans="5:12" x14ac:dyDescent="0.3">
      <c r="E1284" s="9"/>
      <c r="F1284" s="8"/>
      <c r="G1284" s="10">
        <v>100</v>
      </c>
      <c r="H1284" s="21">
        <v>0</v>
      </c>
      <c r="I1284" s="12">
        <v>0</v>
      </c>
      <c r="J1284" s="2">
        <v>100</v>
      </c>
      <c r="K1284" s="12">
        <v>0</v>
      </c>
      <c r="L1284" s="15">
        <v>0</v>
      </c>
    </row>
    <row r="1285" spans="5:12" ht="25" x14ac:dyDescent="0.3">
      <c r="E1285" s="3" t="s">
        <v>344</v>
      </c>
      <c r="F1285" s="4"/>
      <c r="G1285" s="5">
        <v>1</v>
      </c>
      <c r="H1285" s="7">
        <v>0</v>
      </c>
      <c r="I1285" s="1">
        <v>0</v>
      </c>
      <c r="J1285" s="1">
        <v>1</v>
      </c>
      <c r="K1285" s="1">
        <v>0</v>
      </c>
      <c r="L1285" s="6">
        <v>0</v>
      </c>
    </row>
    <row r="1286" spans="5:12" x14ac:dyDescent="0.3">
      <c r="E1286" s="9"/>
      <c r="F1286" s="8"/>
      <c r="G1286" s="10">
        <v>100</v>
      </c>
      <c r="H1286" s="21">
        <v>0</v>
      </c>
      <c r="I1286" s="12">
        <v>0</v>
      </c>
      <c r="J1286" s="2">
        <v>100</v>
      </c>
      <c r="K1286" s="12">
        <v>0</v>
      </c>
      <c r="L1286" s="15">
        <v>0</v>
      </c>
    </row>
    <row r="1287" spans="5:12" ht="37.5" x14ac:dyDescent="0.3">
      <c r="E1287" s="3" t="s">
        <v>345</v>
      </c>
      <c r="F1287" s="4"/>
      <c r="G1287" s="5">
        <v>0</v>
      </c>
      <c r="H1287" s="7">
        <v>0</v>
      </c>
      <c r="I1287" s="1">
        <v>0</v>
      </c>
      <c r="J1287" s="1">
        <v>0</v>
      </c>
      <c r="K1287" s="1">
        <v>0</v>
      </c>
      <c r="L1287" s="6">
        <v>0</v>
      </c>
    </row>
    <row r="1288" spans="5:12" x14ac:dyDescent="0.3">
      <c r="E1288" s="9"/>
      <c r="F1288" s="8"/>
      <c r="G1288" s="31">
        <v>0</v>
      </c>
      <c r="H1288" s="21">
        <v>0</v>
      </c>
      <c r="I1288" s="12">
        <v>0</v>
      </c>
      <c r="J1288" s="12">
        <v>0</v>
      </c>
      <c r="K1288" s="12">
        <v>0</v>
      </c>
      <c r="L1288" s="15">
        <v>0</v>
      </c>
    </row>
    <row r="1289" spans="5:12" x14ac:dyDescent="0.3">
      <c r="E1289" s="3" t="s">
        <v>346</v>
      </c>
      <c r="F1289" s="4"/>
      <c r="G1289" s="5">
        <v>0</v>
      </c>
      <c r="H1289" s="7">
        <v>0</v>
      </c>
      <c r="I1289" s="1">
        <v>0</v>
      </c>
      <c r="J1289" s="1">
        <v>0</v>
      </c>
      <c r="K1289" s="1">
        <v>0</v>
      </c>
      <c r="L1289" s="6">
        <v>0</v>
      </c>
    </row>
    <row r="1290" spans="5:12" x14ac:dyDescent="0.3">
      <c r="E1290" s="9"/>
      <c r="F1290" s="8"/>
      <c r="G1290" s="31">
        <v>0</v>
      </c>
      <c r="H1290" s="21">
        <v>0</v>
      </c>
      <c r="I1290" s="12">
        <v>0</v>
      </c>
      <c r="J1290" s="12">
        <v>0</v>
      </c>
      <c r="K1290" s="12">
        <v>0</v>
      </c>
      <c r="L1290" s="15">
        <v>0</v>
      </c>
    </row>
    <row r="1291" spans="5:12" x14ac:dyDescent="0.3">
      <c r="E1291" s="3" t="s">
        <v>347</v>
      </c>
      <c r="F1291" s="4"/>
      <c r="G1291" s="5">
        <v>1</v>
      </c>
      <c r="H1291" s="7">
        <v>0</v>
      </c>
      <c r="I1291" s="1">
        <v>0</v>
      </c>
      <c r="J1291" s="1">
        <v>1</v>
      </c>
      <c r="K1291" s="1">
        <v>0</v>
      </c>
      <c r="L1291" s="6">
        <v>0</v>
      </c>
    </row>
    <row r="1292" spans="5:12" x14ac:dyDescent="0.3">
      <c r="E1292" s="9"/>
      <c r="F1292" s="8"/>
      <c r="G1292" s="10">
        <v>100</v>
      </c>
      <c r="H1292" s="21">
        <v>0</v>
      </c>
      <c r="I1292" s="12">
        <v>0</v>
      </c>
      <c r="J1292" s="2">
        <v>100</v>
      </c>
      <c r="K1292" s="12">
        <v>0</v>
      </c>
      <c r="L1292" s="15">
        <v>0</v>
      </c>
    </row>
    <row r="1293" spans="5:12" x14ac:dyDescent="0.3">
      <c r="E1293" s="3" t="s">
        <v>348</v>
      </c>
      <c r="F1293" s="4"/>
      <c r="G1293" s="5">
        <v>0</v>
      </c>
      <c r="H1293" s="7">
        <v>0</v>
      </c>
      <c r="I1293" s="1">
        <v>0</v>
      </c>
      <c r="J1293" s="1">
        <v>0</v>
      </c>
      <c r="K1293" s="1">
        <v>0</v>
      </c>
      <c r="L1293" s="6">
        <v>0</v>
      </c>
    </row>
    <row r="1294" spans="5:12" x14ac:dyDescent="0.3">
      <c r="E1294" s="9"/>
      <c r="F1294" s="8"/>
      <c r="G1294" s="31">
        <v>0</v>
      </c>
      <c r="H1294" s="21">
        <v>0</v>
      </c>
      <c r="I1294" s="12">
        <v>0</v>
      </c>
      <c r="J1294" s="12">
        <v>0</v>
      </c>
      <c r="K1294" s="12">
        <v>0</v>
      </c>
      <c r="L1294" s="15">
        <v>0</v>
      </c>
    </row>
    <row r="1295" spans="5:12" ht="25" x14ac:dyDescent="0.3">
      <c r="E1295" s="3" t="s">
        <v>349</v>
      </c>
      <c r="F1295" s="4"/>
      <c r="G1295" s="5">
        <v>0</v>
      </c>
      <c r="H1295" s="7">
        <v>0</v>
      </c>
      <c r="I1295" s="1">
        <v>0</v>
      </c>
      <c r="J1295" s="1">
        <v>0</v>
      </c>
      <c r="K1295" s="1">
        <v>0</v>
      </c>
      <c r="L1295" s="6">
        <v>0</v>
      </c>
    </row>
    <row r="1296" spans="5:12" x14ac:dyDescent="0.3">
      <c r="E1296" s="9"/>
      <c r="F1296" s="8"/>
      <c r="G1296" s="31">
        <v>0</v>
      </c>
      <c r="H1296" s="21">
        <v>0</v>
      </c>
      <c r="I1296" s="12">
        <v>0</v>
      </c>
      <c r="J1296" s="12">
        <v>0</v>
      </c>
      <c r="K1296" s="12">
        <v>0</v>
      </c>
      <c r="L1296" s="15">
        <v>0</v>
      </c>
    </row>
    <row r="1297" spans="2:14" ht="25" x14ac:dyDescent="0.3">
      <c r="E1297" s="3" t="s">
        <v>350</v>
      </c>
      <c r="F1297" s="4"/>
      <c r="G1297" s="5">
        <v>0</v>
      </c>
      <c r="H1297" s="7">
        <v>0</v>
      </c>
      <c r="I1297" s="1">
        <v>0</v>
      </c>
      <c r="J1297" s="1">
        <v>0</v>
      </c>
      <c r="K1297" s="1">
        <v>0</v>
      </c>
      <c r="L1297" s="6">
        <v>0</v>
      </c>
    </row>
    <row r="1298" spans="2:14" x14ac:dyDescent="0.3">
      <c r="E1298" s="9"/>
      <c r="F1298" s="8"/>
      <c r="G1298" s="31">
        <v>0</v>
      </c>
      <c r="H1298" s="21">
        <v>0</v>
      </c>
      <c r="I1298" s="12">
        <v>0</v>
      </c>
      <c r="J1298" s="12">
        <v>0</v>
      </c>
      <c r="K1298" s="12">
        <v>0</v>
      </c>
      <c r="L1298" s="15">
        <v>0</v>
      </c>
    </row>
    <row r="1299" spans="2:14" ht="37.5" x14ac:dyDescent="0.3">
      <c r="E1299" s="3" t="s">
        <v>351</v>
      </c>
      <c r="F1299" s="4"/>
      <c r="G1299" s="5">
        <v>1</v>
      </c>
      <c r="H1299" s="7">
        <v>1</v>
      </c>
      <c r="I1299" s="1">
        <v>0</v>
      </c>
      <c r="J1299" s="1">
        <v>0</v>
      </c>
      <c r="K1299" s="1">
        <v>0</v>
      </c>
      <c r="L1299" s="6">
        <v>0</v>
      </c>
    </row>
    <row r="1300" spans="2:14" x14ac:dyDescent="0.3">
      <c r="E1300" s="9"/>
      <c r="F1300" s="8"/>
      <c r="G1300" s="10">
        <v>100</v>
      </c>
      <c r="H1300" s="11">
        <v>100</v>
      </c>
      <c r="I1300" s="12">
        <v>0</v>
      </c>
      <c r="J1300" s="12">
        <v>0</v>
      </c>
      <c r="K1300" s="12">
        <v>0</v>
      </c>
      <c r="L1300" s="15">
        <v>0</v>
      </c>
    </row>
    <row r="1301" spans="2:14" x14ac:dyDescent="0.3">
      <c r="E1301" s="3" t="s">
        <v>352</v>
      </c>
      <c r="F1301" s="4"/>
      <c r="G1301" s="5">
        <v>0</v>
      </c>
      <c r="H1301" s="7">
        <v>0</v>
      </c>
      <c r="I1301" s="1">
        <v>0</v>
      </c>
      <c r="J1301" s="1">
        <v>0</v>
      </c>
      <c r="K1301" s="1">
        <v>0</v>
      </c>
      <c r="L1301" s="6">
        <v>0</v>
      </c>
    </row>
    <row r="1302" spans="2:14" x14ac:dyDescent="0.3">
      <c r="E1302" s="9"/>
      <c r="F1302" s="8"/>
      <c r="G1302" s="31">
        <v>0</v>
      </c>
      <c r="H1302" s="21">
        <v>0</v>
      </c>
      <c r="I1302" s="12">
        <v>0</v>
      </c>
      <c r="J1302" s="12">
        <v>0</v>
      </c>
      <c r="K1302" s="12">
        <v>0</v>
      </c>
      <c r="L1302" s="15">
        <v>0</v>
      </c>
    </row>
    <row r="1303" spans="2:14" x14ac:dyDescent="0.3">
      <c r="E1303" s="3" t="s">
        <v>353</v>
      </c>
      <c r="F1303" s="4"/>
      <c r="G1303" s="5">
        <v>0</v>
      </c>
      <c r="H1303" s="7">
        <v>0</v>
      </c>
      <c r="I1303" s="1">
        <v>0</v>
      </c>
      <c r="J1303" s="1">
        <v>0</v>
      </c>
      <c r="K1303" s="1">
        <v>0</v>
      </c>
      <c r="L1303" s="6">
        <v>0</v>
      </c>
    </row>
    <row r="1304" spans="2:14" x14ac:dyDescent="0.3">
      <c r="E1304" s="53"/>
      <c r="F1304" s="57"/>
      <c r="G1304" s="75">
        <v>0</v>
      </c>
      <c r="H1304" s="68">
        <v>0</v>
      </c>
      <c r="I1304" s="43">
        <v>0</v>
      </c>
      <c r="J1304" s="43">
        <v>0</v>
      </c>
      <c r="K1304" s="43">
        <v>0</v>
      </c>
      <c r="L1304" s="66">
        <v>0</v>
      </c>
    </row>
    <row r="1306" spans="2:14" x14ac:dyDescent="0.3">
      <c r="B1306" s="35" t="str">
        <f xml:space="preserve"> HYPERLINK("#'目次'!B13", "[7]")</f>
        <v>[7]</v>
      </c>
      <c r="C1306" s="25" t="s">
        <v>14</v>
      </c>
    </row>
    <row r="1309" spans="2:14" x14ac:dyDescent="0.3">
      <c r="C1309" s="25" t="s">
        <v>356</v>
      </c>
    </row>
    <row r="1310" spans="2:14" ht="25" x14ac:dyDescent="0.3">
      <c r="E1310" s="95"/>
      <c r="F1310" s="96"/>
      <c r="G1310" s="37" t="s">
        <v>16</v>
      </c>
      <c r="H1310" s="41" t="s">
        <v>17</v>
      </c>
      <c r="I1310" s="18" t="s">
        <v>18</v>
      </c>
      <c r="J1310" s="18" t="s">
        <v>19</v>
      </c>
      <c r="K1310" s="18" t="s">
        <v>20</v>
      </c>
      <c r="L1310" s="18" t="s">
        <v>21</v>
      </c>
      <c r="M1310" s="18" t="s">
        <v>22</v>
      </c>
      <c r="N1310" s="34" t="s">
        <v>23</v>
      </c>
    </row>
    <row r="1311" spans="2:14" x14ac:dyDescent="0.3">
      <c r="E1311" s="97"/>
      <c r="F1311" s="98"/>
      <c r="G1311" s="40"/>
      <c r="H1311" s="36"/>
      <c r="I1311" s="19"/>
      <c r="J1311" s="19"/>
      <c r="K1311" s="19"/>
      <c r="L1311" s="19"/>
      <c r="M1311" s="19"/>
      <c r="N1311" s="39"/>
    </row>
    <row r="1312" spans="2:14" x14ac:dyDescent="0.3">
      <c r="E1312" s="63" t="s">
        <v>16</v>
      </c>
      <c r="F1312" s="58"/>
      <c r="G1312" s="38">
        <v>55336</v>
      </c>
      <c r="H1312" s="20">
        <v>10222</v>
      </c>
      <c r="I1312" s="20">
        <v>19178</v>
      </c>
      <c r="J1312" s="20">
        <v>13973</v>
      </c>
      <c r="K1312" s="20">
        <v>7022</v>
      </c>
      <c r="L1312" s="20">
        <v>3794</v>
      </c>
      <c r="M1312" s="20">
        <v>900</v>
      </c>
      <c r="N1312" s="51">
        <v>247</v>
      </c>
    </row>
    <row r="1313" spans="5:14" x14ac:dyDescent="0.3">
      <c r="E1313" s="53"/>
      <c r="F1313" s="59"/>
      <c r="G1313" s="10">
        <v>100</v>
      </c>
      <c r="H1313" s="2">
        <v>18.472603729941</v>
      </c>
      <c r="I1313" s="2">
        <v>34.657365910076997</v>
      </c>
      <c r="J1313" s="2">
        <v>25.251192713603999</v>
      </c>
      <c r="K1313" s="2">
        <v>12.689749891570999</v>
      </c>
      <c r="L1313" s="2">
        <v>6.8562960821169998</v>
      </c>
      <c r="M1313" s="2">
        <v>1.626427642041</v>
      </c>
      <c r="N1313" s="13">
        <v>0.44636403064899999</v>
      </c>
    </row>
    <row r="1314" spans="5:14" x14ac:dyDescent="0.3">
      <c r="E1314" s="3" t="s">
        <v>357</v>
      </c>
      <c r="F1314" s="4"/>
      <c r="G1314" s="29">
        <v>7862</v>
      </c>
      <c r="H1314" s="32">
        <v>2056</v>
      </c>
      <c r="I1314" s="17">
        <v>3224</v>
      </c>
      <c r="J1314" s="17">
        <v>1500</v>
      </c>
      <c r="K1314" s="17">
        <v>699</v>
      </c>
      <c r="L1314" s="17">
        <v>243</v>
      </c>
      <c r="M1314" s="17">
        <v>121</v>
      </c>
      <c r="N1314" s="33">
        <v>19</v>
      </c>
    </row>
    <row r="1315" spans="5:14" x14ac:dyDescent="0.3">
      <c r="E1315" s="9"/>
      <c r="F1315" s="8"/>
      <c r="G1315" s="10">
        <v>100</v>
      </c>
      <c r="H1315" s="11">
        <v>26.151106588653999</v>
      </c>
      <c r="I1315" s="2">
        <v>41.007377257694998</v>
      </c>
      <c r="J1315" s="2">
        <v>19.079114729076998</v>
      </c>
      <c r="K1315" s="2">
        <v>8.8908674637500003</v>
      </c>
      <c r="L1315" s="2">
        <v>3.0908165861099999</v>
      </c>
      <c r="M1315" s="2">
        <v>1.5390485881460001</v>
      </c>
      <c r="N1315" s="13">
        <v>0.241668786568</v>
      </c>
    </row>
    <row r="1316" spans="5:14" ht="25" x14ac:dyDescent="0.3">
      <c r="E1316" s="3" t="s">
        <v>358</v>
      </c>
      <c r="F1316" s="4"/>
      <c r="G1316" s="5">
        <v>3251</v>
      </c>
      <c r="H1316" s="7">
        <v>747</v>
      </c>
      <c r="I1316" s="1">
        <v>1291</v>
      </c>
      <c r="J1316" s="1">
        <v>665</v>
      </c>
      <c r="K1316" s="1">
        <v>336</v>
      </c>
      <c r="L1316" s="1">
        <v>142</v>
      </c>
      <c r="M1316" s="1">
        <v>55</v>
      </c>
      <c r="N1316" s="6">
        <v>15</v>
      </c>
    </row>
    <row r="1317" spans="5:14" x14ac:dyDescent="0.3">
      <c r="E1317" s="9"/>
      <c r="F1317" s="8"/>
      <c r="G1317" s="10">
        <v>100</v>
      </c>
      <c r="H1317" s="11">
        <v>22.977545370655001</v>
      </c>
      <c r="I1317" s="2">
        <v>39.710858197477997</v>
      </c>
      <c r="J1317" s="2">
        <v>20.455244540140999</v>
      </c>
      <c r="K1317" s="2">
        <v>10.335281451861</v>
      </c>
      <c r="L1317" s="2">
        <v>4.3678868040600003</v>
      </c>
      <c r="M1317" s="2">
        <v>1.691787142418</v>
      </c>
      <c r="N1317" s="13">
        <v>0.46139649338700001</v>
      </c>
    </row>
    <row r="1318" spans="5:14" ht="37.5" x14ac:dyDescent="0.3">
      <c r="E1318" s="3" t="s">
        <v>359</v>
      </c>
      <c r="F1318" s="4"/>
      <c r="G1318" s="5">
        <v>631</v>
      </c>
      <c r="H1318" s="7">
        <v>154</v>
      </c>
      <c r="I1318" s="1">
        <v>263</v>
      </c>
      <c r="J1318" s="1">
        <v>120</v>
      </c>
      <c r="K1318" s="1">
        <v>59</v>
      </c>
      <c r="L1318" s="1">
        <v>21</v>
      </c>
      <c r="M1318" s="1">
        <v>11</v>
      </c>
      <c r="N1318" s="6">
        <v>3</v>
      </c>
    </row>
    <row r="1319" spans="5:14" x14ac:dyDescent="0.3">
      <c r="E1319" s="9"/>
      <c r="F1319" s="8"/>
      <c r="G1319" s="10">
        <v>100</v>
      </c>
      <c r="H1319" s="11">
        <v>24.405705229793998</v>
      </c>
      <c r="I1319" s="2">
        <v>41.679873217115997</v>
      </c>
      <c r="J1319" s="2">
        <v>19.017432646593001</v>
      </c>
      <c r="K1319" s="2">
        <v>9.3502377179079996</v>
      </c>
      <c r="L1319" s="2">
        <v>3.328050713154</v>
      </c>
      <c r="M1319" s="2">
        <v>1.7432646592709999</v>
      </c>
      <c r="N1319" s="13">
        <v>0.47543581616500002</v>
      </c>
    </row>
    <row r="1320" spans="5:14" x14ac:dyDescent="0.3">
      <c r="E1320" s="3" t="s">
        <v>360</v>
      </c>
      <c r="F1320" s="4"/>
      <c r="G1320" s="5">
        <v>6600</v>
      </c>
      <c r="H1320" s="7">
        <v>1599</v>
      </c>
      <c r="I1320" s="1">
        <v>2691</v>
      </c>
      <c r="J1320" s="1">
        <v>1290</v>
      </c>
      <c r="K1320" s="1">
        <v>665</v>
      </c>
      <c r="L1320" s="1">
        <v>244</v>
      </c>
      <c r="M1320" s="1">
        <v>94</v>
      </c>
      <c r="N1320" s="6">
        <v>17</v>
      </c>
    </row>
    <row r="1321" spans="5:14" x14ac:dyDescent="0.3">
      <c r="E1321" s="9"/>
      <c r="F1321" s="8"/>
      <c r="G1321" s="10">
        <v>100</v>
      </c>
      <c r="H1321" s="11">
        <v>24.227272727273</v>
      </c>
      <c r="I1321" s="2">
        <v>40.772727272727003</v>
      </c>
      <c r="J1321" s="2">
        <v>19.545454545455001</v>
      </c>
      <c r="K1321" s="2">
        <v>10.075757575758001</v>
      </c>
      <c r="L1321" s="2">
        <v>3.6969696969700001</v>
      </c>
      <c r="M1321" s="2">
        <v>1.424242424242</v>
      </c>
      <c r="N1321" s="13">
        <v>0.25757575757599999</v>
      </c>
    </row>
    <row r="1322" spans="5:14" x14ac:dyDescent="0.3">
      <c r="E1322" s="3" t="s">
        <v>361</v>
      </c>
      <c r="F1322" s="4"/>
      <c r="G1322" s="5">
        <v>81</v>
      </c>
      <c r="H1322" s="7">
        <v>15</v>
      </c>
      <c r="I1322" s="1">
        <v>25</v>
      </c>
      <c r="J1322" s="1">
        <v>19</v>
      </c>
      <c r="K1322" s="1">
        <v>14</v>
      </c>
      <c r="L1322" s="1">
        <v>7</v>
      </c>
      <c r="M1322" s="1">
        <v>1</v>
      </c>
      <c r="N1322" s="6">
        <v>0</v>
      </c>
    </row>
    <row r="1323" spans="5:14" x14ac:dyDescent="0.3">
      <c r="E1323" s="9"/>
      <c r="F1323" s="8"/>
      <c r="G1323" s="10">
        <v>100</v>
      </c>
      <c r="H1323" s="11">
        <v>18.518518518518999</v>
      </c>
      <c r="I1323" s="2">
        <v>30.864197530864001</v>
      </c>
      <c r="J1323" s="2">
        <v>23.456790123457001</v>
      </c>
      <c r="K1323" s="2">
        <v>17.283950617283999</v>
      </c>
      <c r="L1323" s="2">
        <v>8.6419753086419995</v>
      </c>
      <c r="M1323" s="2">
        <v>1.2345679012349999</v>
      </c>
      <c r="N1323" s="15">
        <v>0</v>
      </c>
    </row>
    <row r="1324" spans="5:14" x14ac:dyDescent="0.3">
      <c r="E1324" s="3" t="s">
        <v>362</v>
      </c>
      <c r="F1324" s="4"/>
      <c r="G1324" s="5">
        <v>116</v>
      </c>
      <c r="H1324" s="7">
        <v>30</v>
      </c>
      <c r="I1324" s="1">
        <v>30</v>
      </c>
      <c r="J1324" s="1">
        <v>26</v>
      </c>
      <c r="K1324" s="1">
        <v>20</v>
      </c>
      <c r="L1324" s="1">
        <v>8</v>
      </c>
      <c r="M1324" s="1">
        <v>2</v>
      </c>
      <c r="N1324" s="6">
        <v>0</v>
      </c>
    </row>
    <row r="1325" spans="5:14" x14ac:dyDescent="0.3">
      <c r="E1325" s="9"/>
      <c r="F1325" s="8"/>
      <c r="G1325" s="10">
        <v>100</v>
      </c>
      <c r="H1325" s="11">
        <v>25.862068965517</v>
      </c>
      <c r="I1325" s="2">
        <v>25.862068965517</v>
      </c>
      <c r="J1325" s="2">
        <v>22.413793103448</v>
      </c>
      <c r="K1325" s="2">
        <v>17.241379310345</v>
      </c>
      <c r="L1325" s="2">
        <v>6.8965517241379999</v>
      </c>
      <c r="M1325" s="2">
        <v>1.7241379310339999</v>
      </c>
      <c r="N1325" s="15">
        <v>0</v>
      </c>
    </row>
    <row r="1326" spans="5:14" x14ac:dyDescent="0.3">
      <c r="E1326" s="3" t="s">
        <v>363</v>
      </c>
      <c r="F1326" s="4"/>
      <c r="G1326" s="5">
        <v>243</v>
      </c>
      <c r="H1326" s="7">
        <v>56</v>
      </c>
      <c r="I1326" s="1">
        <v>111</v>
      </c>
      <c r="J1326" s="1">
        <v>43</v>
      </c>
      <c r="K1326" s="1">
        <v>20</v>
      </c>
      <c r="L1326" s="1">
        <v>8</v>
      </c>
      <c r="M1326" s="1">
        <v>3</v>
      </c>
      <c r="N1326" s="6">
        <v>2</v>
      </c>
    </row>
    <row r="1327" spans="5:14" x14ac:dyDescent="0.3">
      <c r="E1327" s="9"/>
      <c r="F1327" s="8"/>
      <c r="G1327" s="10">
        <v>100</v>
      </c>
      <c r="H1327" s="11">
        <v>23.045267489712</v>
      </c>
      <c r="I1327" s="2">
        <v>45.679012345678998</v>
      </c>
      <c r="J1327" s="2">
        <v>17.695473251029</v>
      </c>
      <c r="K1327" s="2">
        <v>8.2304526748970002</v>
      </c>
      <c r="L1327" s="2">
        <v>3.2921810699590002</v>
      </c>
      <c r="M1327" s="2">
        <v>1.2345679012349999</v>
      </c>
      <c r="N1327" s="13">
        <v>0.82304526748999995</v>
      </c>
    </row>
    <row r="1328" spans="5:14" x14ac:dyDescent="0.3">
      <c r="E1328" s="3" t="s">
        <v>364</v>
      </c>
      <c r="F1328" s="4"/>
      <c r="G1328" s="5">
        <v>60</v>
      </c>
      <c r="H1328" s="7">
        <v>18</v>
      </c>
      <c r="I1328" s="1">
        <v>23</v>
      </c>
      <c r="J1328" s="1">
        <v>9</v>
      </c>
      <c r="K1328" s="1">
        <v>7</v>
      </c>
      <c r="L1328" s="1">
        <v>2</v>
      </c>
      <c r="M1328" s="1">
        <v>1</v>
      </c>
      <c r="N1328" s="6">
        <v>0</v>
      </c>
    </row>
    <row r="1329" spans="5:14" x14ac:dyDescent="0.3">
      <c r="E1329" s="9"/>
      <c r="F1329" s="8"/>
      <c r="G1329" s="10">
        <v>100</v>
      </c>
      <c r="H1329" s="11">
        <v>30</v>
      </c>
      <c r="I1329" s="2">
        <v>38.333333333333002</v>
      </c>
      <c r="J1329" s="2">
        <v>15</v>
      </c>
      <c r="K1329" s="2">
        <v>11.666666666667</v>
      </c>
      <c r="L1329" s="2">
        <v>3.333333333333</v>
      </c>
      <c r="M1329" s="2">
        <v>1.666666666667</v>
      </c>
      <c r="N1329" s="15">
        <v>0</v>
      </c>
    </row>
    <row r="1330" spans="5:14" ht="37.5" x14ac:dyDescent="0.3">
      <c r="E1330" s="3" t="s">
        <v>365</v>
      </c>
      <c r="F1330" s="4"/>
      <c r="G1330" s="5">
        <v>188</v>
      </c>
      <c r="H1330" s="7">
        <v>37</v>
      </c>
      <c r="I1330" s="1">
        <v>95</v>
      </c>
      <c r="J1330" s="1">
        <v>29</v>
      </c>
      <c r="K1330" s="1">
        <v>15</v>
      </c>
      <c r="L1330" s="1">
        <v>8</v>
      </c>
      <c r="M1330" s="1">
        <v>2</v>
      </c>
      <c r="N1330" s="6">
        <v>2</v>
      </c>
    </row>
    <row r="1331" spans="5:14" x14ac:dyDescent="0.3">
      <c r="E1331" s="9"/>
      <c r="F1331" s="8"/>
      <c r="G1331" s="10">
        <v>100</v>
      </c>
      <c r="H1331" s="11">
        <v>19.680851063830001</v>
      </c>
      <c r="I1331" s="2">
        <v>50.531914893617</v>
      </c>
      <c r="J1331" s="2">
        <v>15.425531914894</v>
      </c>
      <c r="K1331" s="2">
        <v>7.9787234042549997</v>
      </c>
      <c r="L1331" s="2">
        <v>4.2553191489359996</v>
      </c>
      <c r="M1331" s="2">
        <v>1.0638297872339999</v>
      </c>
      <c r="N1331" s="13">
        <v>1.0638297872339999</v>
      </c>
    </row>
    <row r="1332" spans="5:14" ht="25" x14ac:dyDescent="0.3">
      <c r="E1332" s="3" t="s">
        <v>366</v>
      </c>
      <c r="F1332" s="4"/>
      <c r="G1332" s="5">
        <v>195</v>
      </c>
      <c r="H1332" s="7">
        <v>45</v>
      </c>
      <c r="I1332" s="1">
        <v>64</v>
      </c>
      <c r="J1332" s="1">
        <v>51</v>
      </c>
      <c r="K1332" s="1">
        <v>22</v>
      </c>
      <c r="L1332" s="1">
        <v>9</v>
      </c>
      <c r="M1332" s="1">
        <v>4</v>
      </c>
      <c r="N1332" s="6">
        <v>0</v>
      </c>
    </row>
    <row r="1333" spans="5:14" x14ac:dyDescent="0.3">
      <c r="E1333" s="9"/>
      <c r="F1333" s="8"/>
      <c r="G1333" s="10">
        <v>100</v>
      </c>
      <c r="H1333" s="11">
        <v>23.076923076922998</v>
      </c>
      <c r="I1333" s="2">
        <v>32.820512820513002</v>
      </c>
      <c r="J1333" s="2">
        <v>26.153846153846001</v>
      </c>
      <c r="K1333" s="2">
        <v>11.282051282051</v>
      </c>
      <c r="L1333" s="2">
        <v>4.6153846153850004</v>
      </c>
      <c r="M1333" s="2">
        <v>2.051282051282</v>
      </c>
      <c r="N1333" s="15">
        <v>0</v>
      </c>
    </row>
    <row r="1334" spans="5:14" x14ac:dyDescent="0.3">
      <c r="E1334" s="3" t="s">
        <v>367</v>
      </c>
      <c r="F1334" s="4"/>
      <c r="G1334" s="5">
        <v>347</v>
      </c>
      <c r="H1334" s="7">
        <v>64</v>
      </c>
      <c r="I1334" s="1">
        <v>129</v>
      </c>
      <c r="J1334" s="1">
        <v>79</v>
      </c>
      <c r="K1334" s="1">
        <v>50</v>
      </c>
      <c r="L1334" s="1">
        <v>20</v>
      </c>
      <c r="M1334" s="1">
        <v>5</v>
      </c>
      <c r="N1334" s="6">
        <v>0</v>
      </c>
    </row>
    <row r="1335" spans="5:14" x14ac:dyDescent="0.3">
      <c r="E1335" s="9"/>
      <c r="F1335" s="8"/>
      <c r="G1335" s="10">
        <v>100</v>
      </c>
      <c r="H1335" s="11">
        <v>18.443804034582001</v>
      </c>
      <c r="I1335" s="2">
        <v>37.175792507205003</v>
      </c>
      <c r="J1335" s="2">
        <v>22.766570605186999</v>
      </c>
      <c r="K1335" s="2">
        <v>14.409221902017</v>
      </c>
      <c r="L1335" s="2">
        <v>5.7636887608069998</v>
      </c>
      <c r="M1335" s="2">
        <v>1.440922190202</v>
      </c>
      <c r="N1335" s="15">
        <v>0</v>
      </c>
    </row>
    <row r="1336" spans="5:14" ht="25" x14ac:dyDescent="0.3">
      <c r="E1336" s="3" t="s">
        <v>368</v>
      </c>
      <c r="F1336" s="4"/>
      <c r="G1336" s="5">
        <v>153</v>
      </c>
      <c r="H1336" s="7">
        <v>24</v>
      </c>
      <c r="I1336" s="1">
        <v>48</v>
      </c>
      <c r="J1336" s="1">
        <v>50</v>
      </c>
      <c r="K1336" s="1">
        <v>18</v>
      </c>
      <c r="L1336" s="1">
        <v>9</v>
      </c>
      <c r="M1336" s="1">
        <v>4</v>
      </c>
      <c r="N1336" s="6">
        <v>0</v>
      </c>
    </row>
    <row r="1337" spans="5:14" x14ac:dyDescent="0.3">
      <c r="E1337" s="9"/>
      <c r="F1337" s="8"/>
      <c r="G1337" s="10">
        <v>100</v>
      </c>
      <c r="H1337" s="11">
        <v>15.686274509804001</v>
      </c>
      <c r="I1337" s="2">
        <v>31.372549019608002</v>
      </c>
      <c r="J1337" s="2">
        <v>32.679738562091998</v>
      </c>
      <c r="K1337" s="2">
        <v>11.764705882353001</v>
      </c>
      <c r="L1337" s="2">
        <v>5.8823529411760003</v>
      </c>
      <c r="M1337" s="2">
        <v>2.6143790849670001</v>
      </c>
      <c r="N1337" s="15">
        <v>0</v>
      </c>
    </row>
    <row r="1338" spans="5:14" x14ac:dyDescent="0.3">
      <c r="E1338" s="3" t="s">
        <v>369</v>
      </c>
      <c r="F1338" s="4"/>
      <c r="G1338" s="5">
        <v>416</v>
      </c>
      <c r="H1338" s="7">
        <v>58</v>
      </c>
      <c r="I1338" s="1">
        <v>131</v>
      </c>
      <c r="J1338" s="1">
        <v>122</v>
      </c>
      <c r="K1338" s="1">
        <v>61</v>
      </c>
      <c r="L1338" s="1">
        <v>40</v>
      </c>
      <c r="M1338" s="1">
        <v>4</v>
      </c>
      <c r="N1338" s="6">
        <v>0</v>
      </c>
    </row>
    <row r="1339" spans="5:14" x14ac:dyDescent="0.3">
      <c r="E1339" s="9"/>
      <c r="F1339" s="8"/>
      <c r="G1339" s="10">
        <v>100</v>
      </c>
      <c r="H1339" s="11">
        <v>13.942307692308001</v>
      </c>
      <c r="I1339" s="2">
        <v>31.490384615385</v>
      </c>
      <c r="J1339" s="2">
        <v>29.326923076922998</v>
      </c>
      <c r="K1339" s="2">
        <v>14.663461538462</v>
      </c>
      <c r="L1339" s="2">
        <v>9.6153846153850004</v>
      </c>
      <c r="M1339" s="2">
        <v>0.96153846153800004</v>
      </c>
      <c r="N1339" s="15">
        <v>0</v>
      </c>
    </row>
    <row r="1340" spans="5:14" x14ac:dyDescent="0.3">
      <c r="E1340" s="3" t="s">
        <v>370</v>
      </c>
      <c r="F1340" s="4"/>
      <c r="G1340" s="5">
        <v>270</v>
      </c>
      <c r="H1340" s="7">
        <v>58</v>
      </c>
      <c r="I1340" s="1">
        <v>97</v>
      </c>
      <c r="J1340" s="1">
        <v>59</v>
      </c>
      <c r="K1340" s="1">
        <v>32</v>
      </c>
      <c r="L1340" s="1">
        <v>18</v>
      </c>
      <c r="M1340" s="1">
        <v>5</v>
      </c>
      <c r="N1340" s="6">
        <v>1</v>
      </c>
    </row>
    <row r="1341" spans="5:14" x14ac:dyDescent="0.3">
      <c r="E1341" s="9"/>
      <c r="F1341" s="8"/>
      <c r="G1341" s="10">
        <v>100</v>
      </c>
      <c r="H1341" s="11">
        <v>21.481481481481001</v>
      </c>
      <c r="I1341" s="2">
        <v>35.925925925926002</v>
      </c>
      <c r="J1341" s="2">
        <v>21.851851851852</v>
      </c>
      <c r="K1341" s="2">
        <v>11.851851851852</v>
      </c>
      <c r="L1341" s="2">
        <v>6.666666666667</v>
      </c>
      <c r="M1341" s="2">
        <v>1.851851851852</v>
      </c>
      <c r="N1341" s="13">
        <v>0.37037037036999998</v>
      </c>
    </row>
    <row r="1342" spans="5:14" ht="25" x14ac:dyDescent="0.3">
      <c r="E1342" s="3" t="s">
        <v>371</v>
      </c>
      <c r="F1342" s="4"/>
      <c r="G1342" s="5">
        <v>12329</v>
      </c>
      <c r="H1342" s="7">
        <v>1850</v>
      </c>
      <c r="I1342" s="1">
        <v>4410</v>
      </c>
      <c r="J1342" s="1">
        <v>3300</v>
      </c>
      <c r="K1342" s="1">
        <v>1760</v>
      </c>
      <c r="L1342" s="1">
        <v>830</v>
      </c>
      <c r="M1342" s="1">
        <v>158</v>
      </c>
      <c r="N1342" s="6">
        <v>21</v>
      </c>
    </row>
    <row r="1343" spans="5:14" x14ac:dyDescent="0.3">
      <c r="E1343" s="9"/>
      <c r="F1343" s="8"/>
      <c r="G1343" s="10">
        <v>100</v>
      </c>
      <c r="H1343" s="11">
        <v>15.005272122638001</v>
      </c>
      <c r="I1343" s="2">
        <v>35.769324357206997</v>
      </c>
      <c r="J1343" s="2">
        <v>26.766161083623999</v>
      </c>
      <c r="K1343" s="2">
        <v>14.275285911266</v>
      </c>
      <c r="L1343" s="2">
        <v>6.7320950604269996</v>
      </c>
      <c r="M1343" s="2">
        <v>1.2815313488519999</v>
      </c>
      <c r="N1343" s="13">
        <v>0.17033011598700001</v>
      </c>
    </row>
    <row r="1344" spans="5:14" x14ac:dyDescent="0.3">
      <c r="E1344" s="3" t="s">
        <v>372</v>
      </c>
      <c r="F1344" s="4"/>
      <c r="G1344" s="5">
        <v>5334</v>
      </c>
      <c r="H1344" s="7">
        <v>986</v>
      </c>
      <c r="I1344" s="1">
        <v>1759</v>
      </c>
      <c r="J1344" s="1">
        <v>1379</v>
      </c>
      <c r="K1344" s="1">
        <v>717</v>
      </c>
      <c r="L1344" s="1">
        <v>394</v>
      </c>
      <c r="M1344" s="1">
        <v>89</v>
      </c>
      <c r="N1344" s="6">
        <v>10</v>
      </c>
    </row>
    <row r="1345" spans="5:14" x14ac:dyDescent="0.3">
      <c r="E1345" s="9"/>
      <c r="F1345" s="8"/>
      <c r="G1345" s="10">
        <v>100</v>
      </c>
      <c r="H1345" s="11">
        <v>18.485189351331002</v>
      </c>
      <c r="I1345" s="2">
        <v>32.977127859017997</v>
      </c>
      <c r="J1345" s="2">
        <v>25.853018372703001</v>
      </c>
      <c r="K1345" s="2">
        <v>13.442069741281999</v>
      </c>
      <c r="L1345" s="2">
        <v>7.3865766779150004</v>
      </c>
      <c r="M1345" s="2">
        <v>1.6685414323209999</v>
      </c>
      <c r="N1345" s="13">
        <v>0.18747656542900001</v>
      </c>
    </row>
    <row r="1346" spans="5:14" ht="25" x14ac:dyDescent="0.3">
      <c r="E1346" s="3" t="s">
        <v>373</v>
      </c>
      <c r="F1346" s="4"/>
      <c r="G1346" s="5">
        <v>13413</v>
      </c>
      <c r="H1346" s="7">
        <v>2427</v>
      </c>
      <c r="I1346" s="1">
        <v>4362</v>
      </c>
      <c r="J1346" s="1">
        <v>3571</v>
      </c>
      <c r="K1346" s="1">
        <v>1757</v>
      </c>
      <c r="L1346" s="1">
        <v>1024</v>
      </c>
      <c r="M1346" s="1">
        <v>226</v>
      </c>
      <c r="N1346" s="6">
        <v>46</v>
      </c>
    </row>
    <row r="1347" spans="5:14" x14ac:dyDescent="0.3">
      <c r="E1347" s="9"/>
      <c r="F1347" s="8"/>
      <c r="G1347" s="10">
        <v>100</v>
      </c>
      <c r="H1347" s="11">
        <v>18.094386043391001</v>
      </c>
      <c r="I1347" s="2">
        <v>32.520688883919</v>
      </c>
      <c r="J1347" s="2">
        <v>26.623425035413</v>
      </c>
      <c r="K1347" s="2">
        <v>13.099232088273</v>
      </c>
      <c r="L1347" s="2">
        <v>7.6343845523000002</v>
      </c>
      <c r="M1347" s="2">
        <v>1.684932528144</v>
      </c>
      <c r="N1347" s="13">
        <v>0.34295086856000001</v>
      </c>
    </row>
    <row r="1348" spans="5:14" ht="37.5" x14ac:dyDescent="0.3">
      <c r="E1348" s="3" t="s">
        <v>374</v>
      </c>
      <c r="F1348" s="4"/>
      <c r="G1348" s="5">
        <v>1968</v>
      </c>
      <c r="H1348" s="7">
        <v>398</v>
      </c>
      <c r="I1348" s="1">
        <v>677</v>
      </c>
      <c r="J1348" s="1">
        <v>493</v>
      </c>
      <c r="K1348" s="1">
        <v>223</v>
      </c>
      <c r="L1348" s="1">
        <v>129</v>
      </c>
      <c r="M1348" s="1">
        <v>44</v>
      </c>
      <c r="N1348" s="6">
        <v>4</v>
      </c>
    </row>
    <row r="1349" spans="5:14" x14ac:dyDescent="0.3">
      <c r="E1349" s="9"/>
      <c r="F1349" s="8"/>
      <c r="G1349" s="10">
        <v>100</v>
      </c>
      <c r="H1349" s="11">
        <v>20.223577235772002</v>
      </c>
      <c r="I1349" s="2">
        <v>34.400406504065003</v>
      </c>
      <c r="J1349" s="2">
        <v>25.05081300813</v>
      </c>
      <c r="K1349" s="2">
        <v>11.331300813007999</v>
      </c>
      <c r="L1349" s="2">
        <v>6.55487804878</v>
      </c>
      <c r="M1349" s="2">
        <v>2.2357723577240001</v>
      </c>
      <c r="N1349" s="13">
        <v>0.20325203251999999</v>
      </c>
    </row>
    <row r="1350" spans="5:14" x14ac:dyDescent="0.3">
      <c r="E1350" s="3" t="s">
        <v>375</v>
      </c>
      <c r="F1350" s="4"/>
      <c r="G1350" s="5">
        <v>13168</v>
      </c>
      <c r="H1350" s="7">
        <v>2446</v>
      </c>
      <c r="I1350" s="1">
        <v>4282</v>
      </c>
      <c r="J1350" s="1">
        <v>3532</v>
      </c>
      <c r="K1350" s="1">
        <v>1688</v>
      </c>
      <c r="L1350" s="1">
        <v>951</v>
      </c>
      <c r="M1350" s="1">
        <v>229</v>
      </c>
      <c r="N1350" s="6">
        <v>40</v>
      </c>
    </row>
    <row r="1351" spans="5:14" x14ac:dyDescent="0.3">
      <c r="E1351" s="9"/>
      <c r="F1351" s="8"/>
      <c r="G1351" s="10">
        <v>100</v>
      </c>
      <c r="H1351" s="11">
        <v>18.575334143378001</v>
      </c>
      <c r="I1351" s="2">
        <v>32.518226002429998</v>
      </c>
      <c r="J1351" s="2">
        <v>26.822600243012999</v>
      </c>
      <c r="K1351" s="2">
        <v>12.818955042527</v>
      </c>
      <c r="L1351" s="2">
        <v>7.2220534629399999</v>
      </c>
      <c r="M1351" s="2">
        <v>1.739064398542</v>
      </c>
      <c r="N1351" s="13">
        <v>0.30376670716900001</v>
      </c>
    </row>
    <row r="1352" spans="5:14" x14ac:dyDescent="0.3">
      <c r="E1352" s="3" t="s">
        <v>376</v>
      </c>
      <c r="F1352" s="4"/>
      <c r="G1352" s="5">
        <v>85</v>
      </c>
      <c r="H1352" s="7">
        <v>17</v>
      </c>
      <c r="I1352" s="1">
        <v>30</v>
      </c>
      <c r="J1352" s="1">
        <v>14</v>
      </c>
      <c r="K1352" s="1">
        <v>15</v>
      </c>
      <c r="L1352" s="1">
        <v>5</v>
      </c>
      <c r="M1352" s="1">
        <v>3</v>
      </c>
      <c r="N1352" s="6">
        <v>1</v>
      </c>
    </row>
    <row r="1353" spans="5:14" x14ac:dyDescent="0.3">
      <c r="E1353" s="9"/>
      <c r="F1353" s="8"/>
      <c r="G1353" s="10">
        <v>100</v>
      </c>
      <c r="H1353" s="11">
        <v>20</v>
      </c>
      <c r="I1353" s="2">
        <v>35.294117647058997</v>
      </c>
      <c r="J1353" s="2">
        <v>16.470588235293999</v>
      </c>
      <c r="K1353" s="2">
        <v>17.647058823529001</v>
      </c>
      <c r="L1353" s="2">
        <v>5.8823529411760003</v>
      </c>
      <c r="M1353" s="2">
        <v>3.5294117647059999</v>
      </c>
      <c r="N1353" s="13">
        <v>1.1764705882349999</v>
      </c>
    </row>
    <row r="1354" spans="5:14" x14ac:dyDescent="0.3">
      <c r="E1354" s="3" t="s">
        <v>377</v>
      </c>
      <c r="F1354" s="4"/>
      <c r="G1354" s="5">
        <v>155</v>
      </c>
      <c r="H1354" s="7">
        <v>37</v>
      </c>
      <c r="I1354" s="1">
        <v>51</v>
      </c>
      <c r="J1354" s="1">
        <v>30</v>
      </c>
      <c r="K1354" s="1">
        <v>20</v>
      </c>
      <c r="L1354" s="1">
        <v>15</v>
      </c>
      <c r="M1354" s="1">
        <v>1</v>
      </c>
      <c r="N1354" s="6">
        <v>1</v>
      </c>
    </row>
    <row r="1355" spans="5:14" x14ac:dyDescent="0.3">
      <c r="E1355" s="9"/>
      <c r="F1355" s="8"/>
      <c r="G1355" s="10">
        <v>100</v>
      </c>
      <c r="H1355" s="11">
        <v>23.870967741935001</v>
      </c>
      <c r="I1355" s="2">
        <v>32.903225806451999</v>
      </c>
      <c r="J1355" s="2">
        <v>19.354838709677001</v>
      </c>
      <c r="K1355" s="2">
        <v>12.903225806451999</v>
      </c>
      <c r="L1355" s="2">
        <v>9.6774193548389995</v>
      </c>
      <c r="M1355" s="2">
        <v>0.64516129032299996</v>
      </c>
      <c r="N1355" s="13">
        <v>0.64516129032299996</v>
      </c>
    </row>
    <row r="1356" spans="5:14" x14ac:dyDescent="0.3">
      <c r="E1356" s="3" t="s">
        <v>378</v>
      </c>
      <c r="F1356" s="4"/>
      <c r="G1356" s="5">
        <v>526</v>
      </c>
      <c r="H1356" s="7">
        <v>94</v>
      </c>
      <c r="I1356" s="1">
        <v>151</v>
      </c>
      <c r="J1356" s="1">
        <v>145</v>
      </c>
      <c r="K1356" s="1">
        <v>83</v>
      </c>
      <c r="L1356" s="1">
        <v>46</v>
      </c>
      <c r="M1356" s="1">
        <v>5</v>
      </c>
      <c r="N1356" s="6">
        <v>2</v>
      </c>
    </row>
    <row r="1357" spans="5:14" x14ac:dyDescent="0.3">
      <c r="E1357" s="9"/>
      <c r="F1357" s="8"/>
      <c r="G1357" s="10">
        <v>100</v>
      </c>
      <c r="H1357" s="11">
        <v>17.870722433459999</v>
      </c>
      <c r="I1357" s="2">
        <v>28.707224334601001</v>
      </c>
      <c r="J1357" s="2">
        <v>27.566539923954</v>
      </c>
      <c r="K1357" s="2">
        <v>15.779467680608001</v>
      </c>
      <c r="L1357" s="2">
        <v>8.7452471482889997</v>
      </c>
      <c r="M1357" s="2">
        <v>0.95057034220500003</v>
      </c>
      <c r="N1357" s="13">
        <v>0.38022813688200002</v>
      </c>
    </row>
    <row r="1358" spans="5:14" x14ac:dyDescent="0.3">
      <c r="E1358" s="3" t="s">
        <v>379</v>
      </c>
      <c r="F1358" s="4"/>
      <c r="G1358" s="5">
        <v>91</v>
      </c>
      <c r="H1358" s="7">
        <v>24</v>
      </c>
      <c r="I1358" s="1">
        <v>33</v>
      </c>
      <c r="J1358" s="1">
        <v>15</v>
      </c>
      <c r="K1358" s="1">
        <v>6</v>
      </c>
      <c r="L1358" s="1">
        <v>12</v>
      </c>
      <c r="M1358" s="1">
        <v>1</v>
      </c>
      <c r="N1358" s="6">
        <v>0</v>
      </c>
    </row>
    <row r="1359" spans="5:14" x14ac:dyDescent="0.3">
      <c r="E1359" s="9"/>
      <c r="F1359" s="8"/>
      <c r="G1359" s="10">
        <v>100</v>
      </c>
      <c r="H1359" s="11">
        <v>26.373626373625999</v>
      </c>
      <c r="I1359" s="2">
        <v>36.263736263736</v>
      </c>
      <c r="J1359" s="2">
        <v>16.483516483515999</v>
      </c>
      <c r="K1359" s="2">
        <v>6.5934065934069999</v>
      </c>
      <c r="L1359" s="2">
        <v>13.186813186813</v>
      </c>
      <c r="M1359" s="2">
        <v>1.098901098901</v>
      </c>
      <c r="N1359" s="15">
        <v>0</v>
      </c>
    </row>
    <row r="1360" spans="5:14" ht="37.5" x14ac:dyDescent="0.3">
      <c r="E1360" s="3" t="s">
        <v>380</v>
      </c>
      <c r="F1360" s="4"/>
      <c r="G1360" s="5">
        <v>201</v>
      </c>
      <c r="H1360" s="7">
        <v>44</v>
      </c>
      <c r="I1360" s="1">
        <v>61</v>
      </c>
      <c r="J1360" s="1">
        <v>57</v>
      </c>
      <c r="K1360" s="1">
        <v>22</v>
      </c>
      <c r="L1360" s="1">
        <v>16</v>
      </c>
      <c r="M1360" s="1">
        <v>0</v>
      </c>
      <c r="N1360" s="6">
        <v>1</v>
      </c>
    </row>
    <row r="1361" spans="5:14" x14ac:dyDescent="0.3">
      <c r="E1361" s="9"/>
      <c r="F1361" s="8"/>
      <c r="G1361" s="10">
        <v>100</v>
      </c>
      <c r="H1361" s="11">
        <v>21.890547263681999</v>
      </c>
      <c r="I1361" s="2">
        <v>30.348258706467998</v>
      </c>
      <c r="J1361" s="2">
        <v>28.358208955224001</v>
      </c>
      <c r="K1361" s="2">
        <v>10.945273631840999</v>
      </c>
      <c r="L1361" s="2">
        <v>7.9601990049750002</v>
      </c>
      <c r="M1361" s="12">
        <v>0</v>
      </c>
      <c r="N1361" s="13">
        <v>0.49751243781100002</v>
      </c>
    </row>
    <row r="1362" spans="5:14" ht="25" x14ac:dyDescent="0.3">
      <c r="E1362" s="3" t="s">
        <v>381</v>
      </c>
      <c r="F1362" s="4"/>
      <c r="G1362" s="5">
        <v>252</v>
      </c>
      <c r="H1362" s="7">
        <v>53</v>
      </c>
      <c r="I1362" s="1">
        <v>87</v>
      </c>
      <c r="J1362" s="1">
        <v>61</v>
      </c>
      <c r="K1362" s="1">
        <v>28</v>
      </c>
      <c r="L1362" s="1">
        <v>20</v>
      </c>
      <c r="M1362" s="1">
        <v>2</v>
      </c>
      <c r="N1362" s="6">
        <v>1</v>
      </c>
    </row>
    <row r="1363" spans="5:14" x14ac:dyDescent="0.3">
      <c r="E1363" s="9"/>
      <c r="F1363" s="8"/>
      <c r="G1363" s="10">
        <v>100</v>
      </c>
      <c r="H1363" s="11">
        <v>21.031746031746</v>
      </c>
      <c r="I1363" s="2">
        <v>34.523809523810002</v>
      </c>
      <c r="J1363" s="2">
        <v>24.206349206349</v>
      </c>
      <c r="K1363" s="2">
        <v>11.111111111111001</v>
      </c>
      <c r="L1363" s="2">
        <v>7.9365079365079998</v>
      </c>
      <c r="M1363" s="2">
        <v>0.793650793651</v>
      </c>
      <c r="N1363" s="13">
        <v>0.39682539682500001</v>
      </c>
    </row>
    <row r="1364" spans="5:14" x14ac:dyDescent="0.3">
      <c r="E1364" s="3" t="s">
        <v>382</v>
      </c>
      <c r="F1364" s="4"/>
      <c r="G1364" s="5">
        <v>539</v>
      </c>
      <c r="H1364" s="7">
        <v>94</v>
      </c>
      <c r="I1364" s="1">
        <v>171</v>
      </c>
      <c r="J1364" s="1">
        <v>166</v>
      </c>
      <c r="K1364" s="1">
        <v>68</v>
      </c>
      <c r="L1364" s="1">
        <v>34</v>
      </c>
      <c r="M1364" s="1">
        <v>6</v>
      </c>
      <c r="N1364" s="6">
        <v>0</v>
      </c>
    </row>
    <row r="1365" spans="5:14" x14ac:dyDescent="0.3">
      <c r="E1365" s="9"/>
      <c r="F1365" s="8"/>
      <c r="G1365" s="10">
        <v>100</v>
      </c>
      <c r="H1365" s="11">
        <v>17.439703153989001</v>
      </c>
      <c r="I1365" s="2">
        <v>31.725417439703001</v>
      </c>
      <c r="J1365" s="2">
        <v>30.797773654916998</v>
      </c>
      <c r="K1365" s="2">
        <v>12.615955473097999</v>
      </c>
      <c r="L1365" s="2">
        <v>6.3079777365489997</v>
      </c>
      <c r="M1365" s="2">
        <v>1.1131725417439999</v>
      </c>
      <c r="N1365" s="15">
        <v>0</v>
      </c>
    </row>
    <row r="1366" spans="5:14" ht="25" x14ac:dyDescent="0.3">
      <c r="E1366" s="3" t="s">
        <v>383</v>
      </c>
      <c r="F1366" s="4"/>
      <c r="G1366" s="5">
        <v>368</v>
      </c>
      <c r="H1366" s="7">
        <v>57</v>
      </c>
      <c r="I1366" s="1">
        <v>111</v>
      </c>
      <c r="J1366" s="1">
        <v>102</v>
      </c>
      <c r="K1366" s="1">
        <v>57</v>
      </c>
      <c r="L1366" s="1">
        <v>37</v>
      </c>
      <c r="M1366" s="1">
        <v>4</v>
      </c>
      <c r="N1366" s="6">
        <v>0</v>
      </c>
    </row>
    <row r="1367" spans="5:14" x14ac:dyDescent="0.3">
      <c r="E1367" s="9"/>
      <c r="F1367" s="8"/>
      <c r="G1367" s="10">
        <v>100</v>
      </c>
      <c r="H1367" s="11">
        <v>15.489130434783</v>
      </c>
      <c r="I1367" s="2">
        <v>30.163043478260999</v>
      </c>
      <c r="J1367" s="2">
        <v>27.717391304347998</v>
      </c>
      <c r="K1367" s="2">
        <v>15.489130434783</v>
      </c>
      <c r="L1367" s="2">
        <v>10.054347826087</v>
      </c>
      <c r="M1367" s="2">
        <v>1.086956521739</v>
      </c>
      <c r="N1367" s="15">
        <v>0</v>
      </c>
    </row>
    <row r="1368" spans="5:14" x14ac:dyDescent="0.3">
      <c r="E1368" s="3" t="s">
        <v>384</v>
      </c>
      <c r="F1368" s="4"/>
      <c r="G1368" s="5">
        <v>1070</v>
      </c>
      <c r="H1368" s="7">
        <v>142</v>
      </c>
      <c r="I1368" s="1">
        <v>272</v>
      </c>
      <c r="J1368" s="1">
        <v>348</v>
      </c>
      <c r="K1368" s="1">
        <v>172</v>
      </c>
      <c r="L1368" s="1">
        <v>123</v>
      </c>
      <c r="M1368" s="1">
        <v>12</v>
      </c>
      <c r="N1368" s="6">
        <v>1</v>
      </c>
    </row>
    <row r="1369" spans="5:14" x14ac:dyDescent="0.3">
      <c r="E1369" s="9"/>
      <c r="F1369" s="8"/>
      <c r="G1369" s="10">
        <v>100</v>
      </c>
      <c r="H1369" s="11">
        <v>13.271028037382999</v>
      </c>
      <c r="I1369" s="2">
        <v>25.420560747663998</v>
      </c>
      <c r="J1369" s="2">
        <v>32.523364485980998</v>
      </c>
      <c r="K1369" s="2">
        <v>16.07476635514</v>
      </c>
      <c r="L1369" s="2">
        <v>11.495327102804</v>
      </c>
      <c r="M1369" s="2">
        <v>1.1214953271029999</v>
      </c>
      <c r="N1369" s="13">
        <v>9.3457943924999995E-2</v>
      </c>
    </row>
    <row r="1370" spans="5:14" x14ac:dyDescent="0.3">
      <c r="E1370" s="3" t="s">
        <v>385</v>
      </c>
      <c r="F1370" s="4"/>
      <c r="G1370" s="5">
        <v>419</v>
      </c>
      <c r="H1370" s="7">
        <v>72</v>
      </c>
      <c r="I1370" s="1">
        <v>138</v>
      </c>
      <c r="J1370" s="1">
        <v>102</v>
      </c>
      <c r="K1370" s="1">
        <v>51</v>
      </c>
      <c r="L1370" s="1">
        <v>43</v>
      </c>
      <c r="M1370" s="1">
        <v>13</v>
      </c>
      <c r="N1370" s="6">
        <v>0</v>
      </c>
    </row>
    <row r="1371" spans="5:14" x14ac:dyDescent="0.3">
      <c r="E1371" s="9"/>
      <c r="F1371" s="8"/>
      <c r="G1371" s="10">
        <v>100</v>
      </c>
      <c r="H1371" s="11">
        <v>17.183770883055001</v>
      </c>
      <c r="I1371" s="2">
        <v>32.935560859189003</v>
      </c>
      <c r="J1371" s="2">
        <v>24.343675417661</v>
      </c>
      <c r="K1371" s="2">
        <v>12.171837708830999</v>
      </c>
      <c r="L1371" s="2">
        <v>10.262529832936</v>
      </c>
      <c r="M1371" s="2">
        <v>3.1026252983289999</v>
      </c>
      <c r="N1371" s="15">
        <v>0</v>
      </c>
    </row>
    <row r="1372" spans="5:14" ht="25" x14ac:dyDescent="0.3">
      <c r="E1372" s="3" t="s">
        <v>386</v>
      </c>
      <c r="F1372" s="4"/>
      <c r="G1372" s="5">
        <v>4092</v>
      </c>
      <c r="H1372" s="7">
        <v>563</v>
      </c>
      <c r="I1372" s="1">
        <v>1198</v>
      </c>
      <c r="J1372" s="1">
        <v>1224</v>
      </c>
      <c r="K1372" s="1">
        <v>608</v>
      </c>
      <c r="L1372" s="1">
        <v>433</v>
      </c>
      <c r="M1372" s="1">
        <v>47</v>
      </c>
      <c r="N1372" s="6">
        <v>19</v>
      </c>
    </row>
    <row r="1373" spans="5:14" x14ac:dyDescent="0.3">
      <c r="E1373" s="9"/>
      <c r="F1373" s="8"/>
      <c r="G1373" s="10">
        <v>100</v>
      </c>
      <c r="H1373" s="11">
        <v>13.758553274682001</v>
      </c>
      <c r="I1373" s="2">
        <v>29.276637341152998</v>
      </c>
      <c r="J1373" s="2">
        <v>29.912023460411</v>
      </c>
      <c r="K1373" s="2">
        <v>14.85826001955</v>
      </c>
      <c r="L1373" s="2">
        <v>10.581622678397</v>
      </c>
      <c r="M1373" s="2">
        <v>1.148582600196</v>
      </c>
      <c r="N1373" s="13">
        <v>0.46432062561100002</v>
      </c>
    </row>
    <row r="1374" spans="5:14" x14ac:dyDescent="0.3">
      <c r="E1374" s="3" t="s">
        <v>387</v>
      </c>
      <c r="F1374" s="4"/>
      <c r="G1374" s="5">
        <v>63</v>
      </c>
      <c r="H1374" s="7">
        <v>7</v>
      </c>
      <c r="I1374" s="1">
        <v>18</v>
      </c>
      <c r="J1374" s="1">
        <v>11</v>
      </c>
      <c r="K1374" s="1">
        <v>10</v>
      </c>
      <c r="L1374" s="1">
        <v>10</v>
      </c>
      <c r="M1374" s="1">
        <v>5</v>
      </c>
      <c r="N1374" s="6">
        <v>2</v>
      </c>
    </row>
    <row r="1375" spans="5:14" x14ac:dyDescent="0.3">
      <c r="E1375" s="9"/>
      <c r="F1375" s="8"/>
      <c r="G1375" s="10">
        <v>100</v>
      </c>
      <c r="H1375" s="11">
        <v>11.111111111111001</v>
      </c>
      <c r="I1375" s="2">
        <v>28.571428571428999</v>
      </c>
      <c r="J1375" s="2">
        <v>17.460317460317</v>
      </c>
      <c r="K1375" s="2">
        <v>15.873015873016</v>
      </c>
      <c r="L1375" s="2">
        <v>15.873015873016</v>
      </c>
      <c r="M1375" s="2">
        <v>7.9365079365079998</v>
      </c>
      <c r="N1375" s="13">
        <v>3.1746031746029999</v>
      </c>
    </row>
    <row r="1376" spans="5:14" ht="25" x14ac:dyDescent="0.3">
      <c r="E1376" s="3" t="s">
        <v>388</v>
      </c>
      <c r="F1376" s="4"/>
      <c r="G1376" s="5">
        <v>102</v>
      </c>
      <c r="H1376" s="7">
        <v>8</v>
      </c>
      <c r="I1376" s="1">
        <v>27</v>
      </c>
      <c r="J1376" s="1">
        <v>27</v>
      </c>
      <c r="K1376" s="1">
        <v>12</v>
      </c>
      <c r="L1376" s="1">
        <v>21</v>
      </c>
      <c r="M1376" s="1">
        <v>4</v>
      </c>
      <c r="N1376" s="6">
        <v>3</v>
      </c>
    </row>
    <row r="1377" spans="5:14" x14ac:dyDescent="0.3">
      <c r="E1377" s="9"/>
      <c r="F1377" s="8"/>
      <c r="G1377" s="10">
        <v>100</v>
      </c>
      <c r="H1377" s="11">
        <v>7.8431372549020004</v>
      </c>
      <c r="I1377" s="2">
        <v>26.470588235293999</v>
      </c>
      <c r="J1377" s="2">
        <v>26.470588235293999</v>
      </c>
      <c r="K1377" s="2">
        <v>11.764705882353001</v>
      </c>
      <c r="L1377" s="2">
        <v>20.588235294118</v>
      </c>
      <c r="M1377" s="2">
        <v>3.9215686274510002</v>
      </c>
      <c r="N1377" s="13">
        <v>2.9411764705880001</v>
      </c>
    </row>
    <row r="1378" spans="5:14" ht="37.5" x14ac:dyDescent="0.3">
      <c r="E1378" s="3" t="s">
        <v>389</v>
      </c>
      <c r="F1378" s="4"/>
      <c r="G1378" s="5">
        <v>17</v>
      </c>
      <c r="H1378" s="7">
        <v>2</v>
      </c>
      <c r="I1378" s="1">
        <v>2</v>
      </c>
      <c r="J1378" s="1">
        <v>6</v>
      </c>
      <c r="K1378" s="1">
        <v>2</v>
      </c>
      <c r="L1378" s="1">
        <v>4</v>
      </c>
      <c r="M1378" s="1">
        <v>1</v>
      </c>
      <c r="N1378" s="6">
        <v>0</v>
      </c>
    </row>
    <row r="1379" spans="5:14" x14ac:dyDescent="0.3">
      <c r="E1379" s="9"/>
      <c r="F1379" s="8"/>
      <c r="G1379" s="10">
        <v>100</v>
      </c>
      <c r="H1379" s="11">
        <v>11.764705882353001</v>
      </c>
      <c r="I1379" s="2">
        <v>11.764705882353001</v>
      </c>
      <c r="J1379" s="2">
        <v>35.294117647058997</v>
      </c>
      <c r="K1379" s="2">
        <v>11.764705882353001</v>
      </c>
      <c r="L1379" s="2">
        <v>23.529411764706001</v>
      </c>
      <c r="M1379" s="2">
        <v>5.8823529411760003</v>
      </c>
      <c r="N1379" s="15">
        <v>0</v>
      </c>
    </row>
    <row r="1380" spans="5:14" x14ac:dyDescent="0.3">
      <c r="E1380" s="3" t="s">
        <v>390</v>
      </c>
      <c r="F1380" s="4"/>
      <c r="G1380" s="5">
        <v>121</v>
      </c>
      <c r="H1380" s="7">
        <v>10</v>
      </c>
      <c r="I1380" s="1">
        <v>31</v>
      </c>
      <c r="J1380" s="1">
        <v>28</v>
      </c>
      <c r="K1380" s="1">
        <v>23</v>
      </c>
      <c r="L1380" s="1">
        <v>22</v>
      </c>
      <c r="M1380" s="1">
        <v>5</v>
      </c>
      <c r="N1380" s="6">
        <v>2</v>
      </c>
    </row>
    <row r="1381" spans="5:14" x14ac:dyDescent="0.3">
      <c r="E1381" s="9"/>
      <c r="F1381" s="8"/>
      <c r="G1381" s="10">
        <v>100</v>
      </c>
      <c r="H1381" s="11">
        <v>8.2644628099169992</v>
      </c>
      <c r="I1381" s="2">
        <v>25.619834710744001</v>
      </c>
      <c r="J1381" s="2">
        <v>23.140495867769001</v>
      </c>
      <c r="K1381" s="2">
        <v>19.008264462810001</v>
      </c>
      <c r="L1381" s="2">
        <v>18.181818181817999</v>
      </c>
      <c r="M1381" s="2">
        <v>4.1322314049589997</v>
      </c>
      <c r="N1381" s="13">
        <v>1.6528925619829999</v>
      </c>
    </row>
    <row r="1382" spans="5:14" x14ac:dyDescent="0.3">
      <c r="E1382" s="3" t="s">
        <v>391</v>
      </c>
      <c r="F1382" s="4"/>
      <c r="G1382" s="5">
        <v>3</v>
      </c>
      <c r="H1382" s="7">
        <v>0</v>
      </c>
      <c r="I1382" s="1">
        <v>3</v>
      </c>
      <c r="J1382" s="1">
        <v>0</v>
      </c>
      <c r="K1382" s="1">
        <v>0</v>
      </c>
      <c r="L1382" s="1">
        <v>0</v>
      </c>
      <c r="M1382" s="1">
        <v>0</v>
      </c>
      <c r="N1382" s="6">
        <v>0</v>
      </c>
    </row>
    <row r="1383" spans="5:14" x14ac:dyDescent="0.3">
      <c r="E1383" s="9"/>
      <c r="F1383" s="8"/>
      <c r="G1383" s="10">
        <v>100</v>
      </c>
      <c r="H1383" s="21">
        <v>0</v>
      </c>
      <c r="I1383" s="2">
        <v>100</v>
      </c>
      <c r="J1383" s="12">
        <v>0</v>
      </c>
      <c r="K1383" s="12">
        <v>0</v>
      </c>
      <c r="L1383" s="12">
        <v>0</v>
      </c>
      <c r="M1383" s="12">
        <v>0</v>
      </c>
      <c r="N1383" s="15">
        <v>0</v>
      </c>
    </row>
    <row r="1384" spans="5:14" x14ac:dyDescent="0.3">
      <c r="E1384" s="3" t="s">
        <v>392</v>
      </c>
      <c r="F1384" s="4"/>
      <c r="G1384" s="5">
        <v>6</v>
      </c>
      <c r="H1384" s="7">
        <v>0</v>
      </c>
      <c r="I1384" s="1">
        <v>4</v>
      </c>
      <c r="J1384" s="1">
        <v>1</v>
      </c>
      <c r="K1384" s="1">
        <v>0</v>
      </c>
      <c r="L1384" s="1">
        <v>1</v>
      </c>
      <c r="M1384" s="1">
        <v>0</v>
      </c>
      <c r="N1384" s="6">
        <v>0</v>
      </c>
    </row>
    <row r="1385" spans="5:14" x14ac:dyDescent="0.3">
      <c r="E1385" s="9"/>
      <c r="F1385" s="8"/>
      <c r="G1385" s="10">
        <v>100</v>
      </c>
      <c r="H1385" s="21">
        <v>0</v>
      </c>
      <c r="I1385" s="2">
        <v>66.666666666666998</v>
      </c>
      <c r="J1385" s="2">
        <v>16.666666666666998</v>
      </c>
      <c r="K1385" s="12">
        <v>0</v>
      </c>
      <c r="L1385" s="2">
        <v>16.666666666666998</v>
      </c>
      <c r="M1385" s="12">
        <v>0</v>
      </c>
      <c r="N1385" s="15">
        <v>0</v>
      </c>
    </row>
    <row r="1386" spans="5:14" x14ac:dyDescent="0.3">
      <c r="E1386" s="3" t="s">
        <v>393</v>
      </c>
      <c r="F1386" s="4"/>
      <c r="G1386" s="5">
        <v>3</v>
      </c>
      <c r="H1386" s="7">
        <v>0</v>
      </c>
      <c r="I1386" s="1">
        <v>2</v>
      </c>
      <c r="J1386" s="1">
        <v>0</v>
      </c>
      <c r="K1386" s="1">
        <v>0</v>
      </c>
      <c r="L1386" s="1">
        <v>1</v>
      </c>
      <c r="M1386" s="1">
        <v>0</v>
      </c>
      <c r="N1386" s="6">
        <v>0</v>
      </c>
    </row>
    <row r="1387" spans="5:14" x14ac:dyDescent="0.3">
      <c r="E1387" s="9"/>
      <c r="F1387" s="8"/>
      <c r="G1387" s="10">
        <v>100</v>
      </c>
      <c r="H1387" s="21">
        <v>0</v>
      </c>
      <c r="I1387" s="2">
        <v>66.666666666666998</v>
      </c>
      <c r="J1387" s="12">
        <v>0</v>
      </c>
      <c r="K1387" s="12">
        <v>0</v>
      </c>
      <c r="L1387" s="2">
        <v>33.333333333333002</v>
      </c>
      <c r="M1387" s="12">
        <v>0</v>
      </c>
      <c r="N1387" s="15">
        <v>0</v>
      </c>
    </row>
    <row r="1388" spans="5:14" x14ac:dyDescent="0.3">
      <c r="E1388" s="3" t="s">
        <v>394</v>
      </c>
      <c r="F1388" s="4"/>
      <c r="G1388" s="5">
        <v>3</v>
      </c>
      <c r="H1388" s="7">
        <v>0</v>
      </c>
      <c r="I1388" s="1">
        <v>3</v>
      </c>
      <c r="J1388" s="1">
        <v>0</v>
      </c>
      <c r="K1388" s="1">
        <v>0</v>
      </c>
      <c r="L1388" s="1">
        <v>0</v>
      </c>
      <c r="M1388" s="1">
        <v>0</v>
      </c>
      <c r="N1388" s="6">
        <v>0</v>
      </c>
    </row>
    <row r="1389" spans="5:14" x14ac:dyDescent="0.3">
      <c r="E1389" s="9"/>
      <c r="F1389" s="8"/>
      <c r="G1389" s="10">
        <v>100</v>
      </c>
      <c r="H1389" s="21">
        <v>0</v>
      </c>
      <c r="I1389" s="2">
        <v>100</v>
      </c>
      <c r="J1389" s="12">
        <v>0</v>
      </c>
      <c r="K1389" s="12">
        <v>0</v>
      </c>
      <c r="L1389" s="12">
        <v>0</v>
      </c>
      <c r="M1389" s="12">
        <v>0</v>
      </c>
      <c r="N1389" s="15">
        <v>0</v>
      </c>
    </row>
    <row r="1390" spans="5:14" ht="37.5" x14ac:dyDescent="0.3">
      <c r="E1390" s="3" t="s">
        <v>395</v>
      </c>
      <c r="F1390" s="4"/>
      <c r="G1390" s="5">
        <v>2</v>
      </c>
      <c r="H1390" s="7">
        <v>0</v>
      </c>
      <c r="I1390" s="1">
        <v>0</v>
      </c>
      <c r="J1390" s="1">
        <v>0</v>
      </c>
      <c r="K1390" s="1">
        <v>0</v>
      </c>
      <c r="L1390" s="1">
        <v>2</v>
      </c>
      <c r="M1390" s="1">
        <v>0</v>
      </c>
      <c r="N1390" s="6">
        <v>0</v>
      </c>
    </row>
    <row r="1391" spans="5:14" x14ac:dyDescent="0.3">
      <c r="E1391" s="9"/>
      <c r="F1391" s="8"/>
      <c r="G1391" s="10">
        <v>100</v>
      </c>
      <c r="H1391" s="21">
        <v>0</v>
      </c>
      <c r="I1391" s="12">
        <v>0</v>
      </c>
      <c r="J1391" s="12">
        <v>0</v>
      </c>
      <c r="K1391" s="12">
        <v>0</v>
      </c>
      <c r="L1391" s="2">
        <v>100</v>
      </c>
      <c r="M1391" s="12">
        <v>0</v>
      </c>
      <c r="N1391" s="15">
        <v>0</v>
      </c>
    </row>
    <row r="1392" spans="5:14" ht="25" x14ac:dyDescent="0.3">
      <c r="E1392" s="3" t="s">
        <v>396</v>
      </c>
      <c r="F1392" s="4"/>
      <c r="G1392" s="5">
        <v>7</v>
      </c>
      <c r="H1392" s="7">
        <v>0</v>
      </c>
      <c r="I1392" s="1">
        <v>3</v>
      </c>
      <c r="J1392" s="1">
        <v>0</v>
      </c>
      <c r="K1392" s="1">
        <v>1</v>
      </c>
      <c r="L1392" s="1">
        <v>3</v>
      </c>
      <c r="M1392" s="1">
        <v>0</v>
      </c>
      <c r="N1392" s="6">
        <v>0</v>
      </c>
    </row>
    <row r="1393" spans="2:14" x14ac:dyDescent="0.3">
      <c r="E1393" s="9"/>
      <c r="F1393" s="8"/>
      <c r="G1393" s="10">
        <v>100</v>
      </c>
      <c r="H1393" s="21">
        <v>0</v>
      </c>
      <c r="I1393" s="2">
        <v>42.857142857143003</v>
      </c>
      <c r="J1393" s="12">
        <v>0</v>
      </c>
      <c r="K1393" s="2">
        <v>14.285714285714</v>
      </c>
      <c r="L1393" s="2">
        <v>42.857142857143003</v>
      </c>
      <c r="M1393" s="12">
        <v>0</v>
      </c>
      <c r="N1393" s="15">
        <v>0</v>
      </c>
    </row>
    <row r="1394" spans="2:14" ht="25" x14ac:dyDescent="0.3">
      <c r="E1394" s="3" t="s">
        <v>397</v>
      </c>
      <c r="F1394" s="4"/>
      <c r="G1394" s="5">
        <v>9</v>
      </c>
      <c r="H1394" s="7">
        <v>2</v>
      </c>
      <c r="I1394" s="1">
        <v>2</v>
      </c>
      <c r="J1394" s="1">
        <v>2</v>
      </c>
      <c r="K1394" s="1">
        <v>2</v>
      </c>
      <c r="L1394" s="1">
        <v>1</v>
      </c>
      <c r="M1394" s="1">
        <v>0</v>
      </c>
      <c r="N1394" s="6">
        <v>0</v>
      </c>
    </row>
    <row r="1395" spans="2:14" x14ac:dyDescent="0.3">
      <c r="E1395" s="9"/>
      <c r="F1395" s="8"/>
      <c r="G1395" s="10">
        <v>100</v>
      </c>
      <c r="H1395" s="11">
        <v>22.222222222222001</v>
      </c>
      <c r="I1395" s="2">
        <v>22.222222222222001</v>
      </c>
      <c r="J1395" s="2">
        <v>22.222222222222001</v>
      </c>
      <c r="K1395" s="2">
        <v>22.222222222222001</v>
      </c>
      <c r="L1395" s="2">
        <v>11.111111111111001</v>
      </c>
      <c r="M1395" s="12">
        <v>0</v>
      </c>
      <c r="N1395" s="15">
        <v>0</v>
      </c>
    </row>
    <row r="1396" spans="2:14" ht="25" x14ac:dyDescent="0.3">
      <c r="E1396" s="3" t="s">
        <v>398</v>
      </c>
      <c r="F1396" s="4"/>
      <c r="G1396" s="5">
        <v>15</v>
      </c>
      <c r="H1396" s="7">
        <v>3</v>
      </c>
      <c r="I1396" s="1">
        <v>1</v>
      </c>
      <c r="J1396" s="1">
        <v>4</v>
      </c>
      <c r="K1396" s="1">
        <v>3</v>
      </c>
      <c r="L1396" s="1">
        <v>4</v>
      </c>
      <c r="M1396" s="1">
        <v>0</v>
      </c>
      <c r="N1396" s="6">
        <v>0</v>
      </c>
    </row>
    <row r="1397" spans="2:14" x14ac:dyDescent="0.3">
      <c r="E1397" s="9"/>
      <c r="F1397" s="8"/>
      <c r="G1397" s="10">
        <v>100</v>
      </c>
      <c r="H1397" s="11">
        <v>20</v>
      </c>
      <c r="I1397" s="2">
        <v>6.666666666667</v>
      </c>
      <c r="J1397" s="2">
        <v>26.666666666666998</v>
      </c>
      <c r="K1397" s="2">
        <v>20</v>
      </c>
      <c r="L1397" s="2">
        <v>26.666666666666998</v>
      </c>
      <c r="M1397" s="12">
        <v>0</v>
      </c>
      <c r="N1397" s="15">
        <v>0</v>
      </c>
    </row>
    <row r="1398" spans="2:14" x14ac:dyDescent="0.3">
      <c r="E1398" s="3" t="s">
        <v>399</v>
      </c>
      <c r="F1398" s="4"/>
      <c r="G1398" s="5">
        <v>27</v>
      </c>
      <c r="H1398" s="7">
        <v>4</v>
      </c>
      <c r="I1398" s="1">
        <v>3</v>
      </c>
      <c r="J1398" s="1">
        <v>10</v>
      </c>
      <c r="K1398" s="1">
        <v>4</v>
      </c>
      <c r="L1398" s="1">
        <v>6</v>
      </c>
      <c r="M1398" s="1">
        <v>0</v>
      </c>
      <c r="N1398" s="6">
        <v>0</v>
      </c>
    </row>
    <row r="1399" spans="2:14" x14ac:dyDescent="0.3">
      <c r="E1399" s="9"/>
      <c r="F1399" s="8"/>
      <c r="G1399" s="10">
        <v>100</v>
      </c>
      <c r="H1399" s="11">
        <v>14.814814814815</v>
      </c>
      <c r="I1399" s="2">
        <v>11.111111111111001</v>
      </c>
      <c r="J1399" s="2">
        <v>37.037037037037003</v>
      </c>
      <c r="K1399" s="2">
        <v>14.814814814815</v>
      </c>
      <c r="L1399" s="2">
        <v>22.222222222222001</v>
      </c>
      <c r="M1399" s="12">
        <v>0</v>
      </c>
      <c r="N1399" s="15">
        <v>0</v>
      </c>
    </row>
    <row r="1400" spans="2:14" x14ac:dyDescent="0.3">
      <c r="E1400" s="3" t="s">
        <v>400</v>
      </c>
      <c r="F1400" s="4"/>
      <c r="G1400" s="5">
        <v>12</v>
      </c>
      <c r="H1400" s="7">
        <v>1</v>
      </c>
      <c r="I1400" s="1">
        <v>4</v>
      </c>
      <c r="J1400" s="1">
        <v>3</v>
      </c>
      <c r="K1400" s="1">
        <v>2</v>
      </c>
      <c r="L1400" s="1">
        <v>2</v>
      </c>
      <c r="M1400" s="1">
        <v>0</v>
      </c>
      <c r="N1400" s="6">
        <v>0</v>
      </c>
    </row>
    <row r="1401" spans="2:14" x14ac:dyDescent="0.3">
      <c r="E1401" s="9"/>
      <c r="F1401" s="8"/>
      <c r="G1401" s="10">
        <v>100</v>
      </c>
      <c r="H1401" s="11">
        <v>8.333333333333</v>
      </c>
      <c r="I1401" s="2">
        <v>33.333333333333002</v>
      </c>
      <c r="J1401" s="2">
        <v>25</v>
      </c>
      <c r="K1401" s="2">
        <v>16.666666666666998</v>
      </c>
      <c r="L1401" s="2">
        <v>16.666666666666998</v>
      </c>
      <c r="M1401" s="12">
        <v>0</v>
      </c>
      <c r="N1401" s="15">
        <v>0</v>
      </c>
    </row>
    <row r="1402" spans="2:14" ht="25" x14ac:dyDescent="0.3">
      <c r="E1402" s="3" t="s">
        <v>401</v>
      </c>
      <c r="F1402" s="4"/>
      <c r="G1402" s="5">
        <v>68</v>
      </c>
      <c r="H1402" s="7">
        <v>6</v>
      </c>
      <c r="I1402" s="1">
        <v>17</v>
      </c>
      <c r="J1402" s="1">
        <v>23</v>
      </c>
      <c r="K1402" s="1">
        <v>7</v>
      </c>
      <c r="L1402" s="1">
        <v>11</v>
      </c>
      <c r="M1402" s="1">
        <v>2</v>
      </c>
      <c r="N1402" s="6">
        <v>2</v>
      </c>
    </row>
    <row r="1403" spans="2:14" x14ac:dyDescent="0.3">
      <c r="E1403" s="53"/>
      <c r="F1403" s="57"/>
      <c r="G1403" s="64">
        <v>100</v>
      </c>
      <c r="H1403" s="71">
        <v>8.8235294117649996</v>
      </c>
      <c r="I1403" s="44">
        <v>25</v>
      </c>
      <c r="J1403" s="44">
        <v>33.823529411765001</v>
      </c>
      <c r="K1403" s="44">
        <v>10.294117647059</v>
      </c>
      <c r="L1403" s="44">
        <v>16.176470588234999</v>
      </c>
      <c r="M1403" s="44">
        <v>2.9411764705880001</v>
      </c>
      <c r="N1403" s="73">
        <v>2.9411764705880001</v>
      </c>
    </row>
    <row r="1405" spans="2:14" x14ac:dyDescent="0.3">
      <c r="B1405" s="35" t="str">
        <f xml:space="preserve"> HYPERLINK("#'目次'!B14", "[8]")</f>
        <v>[8]</v>
      </c>
      <c r="C1405" s="25" t="s">
        <v>54</v>
      </c>
    </row>
    <row r="1408" spans="2:14" x14ac:dyDescent="0.3">
      <c r="C1408" s="25" t="s">
        <v>356</v>
      </c>
    </row>
    <row r="1409" spans="5:12" ht="37.5" x14ac:dyDescent="0.3">
      <c r="E1409" s="95"/>
      <c r="F1409" s="96"/>
      <c r="G1409" s="37" t="s">
        <v>16</v>
      </c>
      <c r="H1409" s="41" t="s">
        <v>55</v>
      </c>
      <c r="I1409" s="18" t="s">
        <v>56</v>
      </c>
      <c r="J1409" s="18" t="s">
        <v>57</v>
      </c>
      <c r="K1409" s="18" t="s">
        <v>58</v>
      </c>
      <c r="L1409" s="34" t="s">
        <v>59</v>
      </c>
    </row>
    <row r="1410" spans="5:12" x14ac:dyDescent="0.3">
      <c r="E1410" s="97"/>
      <c r="F1410" s="98"/>
      <c r="G1410" s="40"/>
      <c r="H1410" s="36"/>
      <c r="I1410" s="19"/>
      <c r="J1410" s="19"/>
      <c r="K1410" s="19"/>
      <c r="L1410" s="39"/>
    </row>
    <row r="1411" spans="5:12" x14ac:dyDescent="0.3">
      <c r="E1411" s="63" t="s">
        <v>16</v>
      </c>
      <c r="F1411" s="58"/>
      <c r="G1411" s="38">
        <v>55336</v>
      </c>
      <c r="H1411" s="20">
        <v>4906</v>
      </c>
      <c r="I1411" s="20">
        <v>24562</v>
      </c>
      <c r="J1411" s="20">
        <v>17342</v>
      </c>
      <c r="K1411" s="20">
        <v>6139</v>
      </c>
      <c r="L1411" s="51">
        <v>2387</v>
      </c>
    </row>
    <row r="1412" spans="5:12" x14ac:dyDescent="0.3">
      <c r="E1412" s="53"/>
      <c r="F1412" s="59"/>
      <c r="G1412" s="10">
        <v>100</v>
      </c>
      <c r="H1412" s="2">
        <v>8.8658377909499997</v>
      </c>
      <c r="I1412" s="2">
        <v>44.387017493133001</v>
      </c>
      <c r="J1412" s="2">
        <v>31.339453520311999</v>
      </c>
      <c r="K1412" s="2">
        <v>11.094043660545999</v>
      </c>
      <c r="L1412" s="13">
        <v>4.3136475350590002</v>
      </c>
    </row>
    <row r="1413" spans="5:12" x14ac:dyDescent="0.3">
      <c r="E1413" s="3" t="s">
        <v>357</v>
      </c>
      <c r="F1413" s="4"/>
      <c r="G1413" s="29">
        <v>7862</v>
      </c>
      <c r="H1413" s="32">
        <v>412</v>
      </c>
      <c r="I1413" s="17">
        <v>3174</v>
      </c>
      <c r="J1413" s="17">
        <v>2887</v>
      </c>
      <c r="K1413" s="17">
        <v>1130</v>
      </c>
      <c r="L1413" s="33">
        <v>259</v>
      </c>
    </row>
    <row r="1414" spans="5:12" x14ac:dyDescent="0.3">
      <c r="E1414" s="9"/>
      <c r="F1414" s="8"/>
      <c r="G1414" s="10">
        <v>100</v>
      </c>
      <c r="H1414" s="11">
        <v>5.2403968455859999</v>
      </c>
      <c r="I1414" s="2">
        <v>40.371406766725997</v>
      </c>
      <c r="J1414" s="2">
        <v>36.720936148562998</v>
      </c>
      <c r="K1414" s="2">
        <v>14.372933095903999</v>
      </c>
      <c r="L1414" s="13">
        <v>3.294327143221</v>
      </c>
    </row>
    <row r="1415" spans="5:12" ht="25" x14ac:dyDescent="0.3">
      <c r="E1415" s="3" t="s">
        <v>358</v>
      </c>
      <c r="F1415" s="4"/>
      <c r="G1415" s="5">
        <v>3251</v>
      </c>
      <c r="H1415" s="7">
        <v>234</v>
      </c>
      <c r="I1415" s="1">
        <v>1339</v>
      </c>
      <c r="J1415" s="1">
        <v>1142</v>
      </c>
      <c r="K1415" s="1">
        <v>386</v>
      </c>
      <c r="L1415" s="6">
        <v>150</v>
      </c>
    </row>
    <row r="1416" spans="5:12" x14ac:dyDescent="0.3">
      <c r="E1416" s="9"/>
      <c r="F1416" s="8"/>
      <c r="G1416" s="10">
        <v>100</v>
      </c>
      <c r="H1416" s="11">
        <v>7.1977852968320004</v>
      </c>
      <c r="I1416" s="2">
        <v>41.187326976314999</v>
      </c>
      <c r="J1416" s="2">
        <v>35.127653029836999</v>
      </c>
      <c r="K1416" s="2">
        <v>11.873269763150001</v>
      </c>
      <c r="L1416" s="13">
        <v>4.6139649338669999</v>
      </c>
    </row>
    <row r="1417" spans="5:12" ht="37.5" x14ac:dyDescent="0.3">
      <c r="E1417" s="3" t="s">
        <v>359</v>
      </c>
      <c r="F1417" s="4"/>
      <c r="G1417" s="5">
        <v>631</v>
      </c>
      <c r="H1417" s="7">
        <v>41</v>
      </c>
      <c r="I1417" s="1">
        <v>274</v>
      </c>
      <c r="J1417" s="1">
        <v>210</v>
      </c>
      <c r="K1417" s="1">
        <v>80</v>
      </c>
      <c r="L1417" s="6">
        <v>26</v>
      </c>
    </row>
    <row r="1418" spans="5:12" x14ac:dyDescent="0.3">
      <c r="E1418" s="9"/>
      <c r="F1418" s="8"/>
      <c r="G1418" s="10">
        <v>100</v>
      </c>
      <c r="H1418" s="11">
        <v>6.4976228209190001</v>
      </c>
      <c r="I1418" s="2">
        <v>43.423137876387003</v>
      </c>
      <c r="J1418" s="2">
        <v>33.280507131537</v>
      </c>
      <c r="K1418" s="2">
        <v>12.678288431062001</v>
      </c>
      <c r="L1418" s="13">
        <v>4.1204437400950003</v>
      </c>
    </row>
    <row r="1419" spans="5:12" x14ac:dyDescent="0.3">
      <c r="E1419" s="3" t="s">
        <v>360</v>
      </c>
      <c r="F1419" s="4"/>
      <c r="G1419" s="5">
        <v>6600</v>
      </c>
      <c r="H1419" s="7">
        <v>404</v>
      </c>
      <c r="I1419" s="1">
        <v>2820</v>
      </c>
      <c r="J1419" s="1">
        <v>2298</v>
      </c>
      <c r="K1419" s="1">
        <v>850</v>
      </c>
      <c r="L1419" s="6">
        <v>228</v>
      </c>
    </row>
    <row r="1420" spans="5:12" x14ac:dyDescent="0.3">
      <c r="E1420" s="9"/>
      <c r="F1420" s="8"/>
      <c r="G1420" s="10">
        <v>100</v>
      </c>
      <c r="H1420" s="11">
        <v>6.1212121212120003</v>
      </c>
      <c r="I1420" s="2">
        <v>42.727272727272997</v>
      </c>
      <c r="J1420" s="2">
        <v>34.818181818181998</v>
      </c>
      <c r="K1420" s="2">
        <v>12.878787878788</v>
      </c>
      <c r="L1420" s="13">
        <v>3.4545454545449998</v>
      </c>
    </row>
    <row r="1421" spans="5:12" x14ac:dyDescent="0.3">
      <c r="E1421" s="3" t="s">
        <v>361</v>
      </c>
      <c r="F1421" s="4"/>
      <c r="G1421" s="5">
        <v>81</v>
      </c>
      <c r="H1421" s="7">
        <v>9</v>
      </c>
      <c r="I1421" s="1">
        <v>35</v>
      </c>
      <c r="J1421" s="1">
        <v>23</v>
      </c>
      <c r="K1421" s="1">
        <v>9</v>
      </c>
      <c r="L1421" s="6">
        <v>5</v>
      </c>
    </row>
    <row r="1422" spans="5:12" x14ac:dyDescent="0.3">
      <c r="E1422" s="9"/>
      <c r="F1422" s="8"/>
      <c r="G1422" s="10">
        <v>100</v>
      </c>
      <c r="H1422" s="11">
        <v>11.111111111111001</v>
      </c>
      <c r="I1422" s="2">
        <v>43.209876543210001</v>
      </c>
      <c r="J1422" s="2">
        <v>28.395061728395</v>
      </c>
      <c r="K1422" s="2">
        <v>11.111111111111001</v>
      </c>
      <c r="L1422" s="13">
        <v>6.1728395061730001</v>
      </c>
    </row>
    <row r="1423" spans="5:12" x14ac:dyDescent="0.3">
      <c r="E1423" s="3" t="s">
        <v>362</v>
      </c>
      <c r="F1423" s="4"/>
      <c r="G1423" s="5">
        <v>116</v>
      </c>
      <c r="H1423" s="7">
        <v>12</v>
      </c>
      <c r="I1423" s="1">
        <v>46</v>
      </c>
      <c r="J1423" s="1">
        <v>38</v>
      </c>
      <c r="K1423" s="1">
        <v>13</v>
      </c>
      <c r="L1423" s="6">
        <v>7</v>
      </c>
    </row>
    <row r="1424" spans="5:12" x14ac:dyDescent="0.3">
      <c r="E1424" s="9"/>
      <c r="F1424" s="8"/>
      <c r="G1424" s="10">
        <v>100</v>
      </c>
      <c r="H1424" s="11">
        <v>10.344827586207</v>
      </c>
      <c r="I1424" s="2">
        <v>39.655172413792997</v>
      </c>
      <c r="J1424" s="2">
        <v>32.758620689654997</v>
      </c>
      <c r="K1424" s="2">
        <v>11.206896551724</v>
      </c>
      <c r="L1424" s="13">
        <v>6.0344827586210004</v>
      </c>
    </row>
    <row r="1425" spans="5:12" x14ac:dyDescent="0.3">
      <c r="E1425" s="3" t="s">
        <v>363</v>
      </c>
      <c r="F1425" s="4"/>
      <c r="G1425" s="5">
        <v>243</v>
      </c>
      <c r="H1425" s="7">
        <v>13</v>
      </c>
      <c r="I1425" s="1">
        <v>97</v>
      </c>
      <c r="J1425" s="1">
        <v>94</v>
      </c>
      <c r="K1425" s="1">
        <v>33</v>
      </c>
      <c r="L1425" s="6">
        <v>6</v>
      </c>
    </row>
    <row r="1426" spans="5:12" x14ac:dyDescent="0.3">
      <c r="E1426" s="9"/>
      <c r="F1426" s="8"/>
      <c r="G1426" s="10">
        <v>100</v>
      </c>
      <c r="H1426" s="11">
        <v>5.3497942386829997</v>
      </c>
      <c r="I1426" s="2">
        <v>39.917695473251001</v>
      </c>
      <c r="J1426" s="2">
        <v>38.683127572015998</v>
      </c>
      <c r="K1426" s="2">
        <v>13.58024691358</v>
      </c>
      <c r="L1426" s="13">
        <v>2.4691358024690002</v>
      </c>
    </row>
    <row r="1427" spans="5:12" x14ac:dyDescent="0.3">
      <c r="E1427" s="3" t="s">
        <v>364</v>
      </c>
      <c r="F1427" s="4"/>
      <c r="G1427" s="5">
        <v>60</v>
      </c>
      <c r="H1427" s="7">
        <v>5</v>
      </c>
      <c r="I1427" s="1">
        <v>24</v>
      </c>
      <c r="J1427" s="1">
        <v>19</v>
      </c>
      <c r="K1427" s="1">
        <v>9</v>
      </c>
      <c r="L1427" s="6">
        <v>3</v>
      </c>
    </row>
    <row r="1428" spans="5:12" x14ac:dyDescent="0.3">
      <c r="E1428" s="9"/>
      <c r="F1428" s="8"/>
      <c r="G1428" s="10">
        <v>100</v>
      </c>
      <c r="H1428" s="11">
        <v>8.333333333333</v>
      </c>
      <c r="I1428" s="2">
        <v>40</v>
      </c>
      <c r="J1428" s="2">
        <v>31.666666666666998</v>
      </c>
      <c r="K1428" s="2">
        <v>15</v>
      </c>
      <c r="L1428" s="13">
        <v>5</v>
      </c>
    </row>
    <row r="1429" spans="5:12" ht="37.5" x14ac:dyDescent="0.3">
      <c r="E1429" s="3" t="s">
        <v>365</v>
      </c>
      <c r="F1429" s="4"/>
      <c r="G1429" s="5">
        <v>188</v>
      </c>
      <c r="H1429" s="7">
        <v>9</v>
      </c>
      <c r="I1429" s="1">
        <v>76</v>
      </c>
      <c r="J1429" s="1">
        <v>70</v>
      </c>
      <c r="K1429" s="1">
        <v>24</v>
      </c>
      <c r="L1429" s="6">
        <v>9</v>
      </c>
    </row>
    <row r="1430" spans="5:12" x14ac:dyDescent="0.3">
      <c r="E1430" s="9"/>
      <c r="F1430" s="8"/>
      <c r="G1430" s="10">
        <v>100</v>
      </c>
      <c r="H1430" s="11">
        <v>4.787234042553</v>
      </c>
      <c r="I1430" s="2">
        <v>40.425531914894002</v>
      </c>
      <c r="J1430" s="2">
        <v>37.234042553191003</v>
      </c>
      <c r="K1430" s="2">
        <v>12.765957446809001</v>
      </c>
      <c r="L1430" s="13">
        <v>4.787234042553</v>
      </c>
    </row>
    <row r="1431" spans="5:12" ht="25" x14ac:dyDescent="0.3">
      <c r="E1431" s="3" t="s">
        <v>366</v>
      </c>
      <c r="F1431" s="4"/>
      <c r="G1431" s="5">
        <v>195</v>
      </c>
      <c r="H1431" s="7">
        <v>11</v>
      </c>
      <c r="I1431" s="1">
        <v>87</v>
      </c>
      <c r="J1431" s="1">
        <v>58</v>
      </c>
      <c r="K1431" s="1">
        <v>32</v>
      </c>
      <c r="L1431" s="6">
        <v>7</v>
      </c>
    </row>
    <row r="1432" spans="5:12" x14ac:dyDescent="0.3">
      <c r="E1432" s="9"/>
      <c r="F1432" s="8"/>
      <c r="G1432" s="10">
        <v>100</v>
      </c>
      <c r="H1432" s="11">
        <v>5.6410256410260002</v>
      </c>
      <c r="I1432" s="2">
        <v>44.615384615384997</v>
      </c>
      <c r="J1432" s="2">
        <v>29.74358974359</v>
      </c>
      <c r="K1432" s="2">
        <v>16.410256410256</v>
      </c>
      <c r="L1432" s="13">
        <v>3.5897435897440002</v>
      </c>
    </row>
    <row r="1433" spans="5:12" x14ac:dyDescent="0.3">
      <c r="E1433" s="3" t="s">
        <v>367</v>
      </c>
      <c r="F1433" s="4"/>
      <c r="G1433" s="5">
        <v>347</v>
      </c>
      <c r="H1433" s="7">
        <v>29</v>
      </c>
      <c r="I1433" s="1">
        <v>148</v>
      </c>
      <c r="J1433" s="1">
        <v>123</v>
      </c>
      <c r="K1433" s="1">
        <v>36</v>
      </c>
      <c r="L1433" s="6">
        <v>11</v>
      </c>
    </row>
    <row r="1434" spans="5:12" x14ac:dyDescent="0.3">
      <c r="E1434" s="9"/>
      <c r="F1434" s="8"/>
      <c r="G1434" s="10">
        <v>100</v>
      </c>
      <c r="H1434" s="11">
        <v>8.3573487031700004</v>
      </c>
      <c r="I1434" s="2">
        <v>42.651296829971002</v>
      </c>
      <c r="J1434" s="2">
        <v>35.446685878963002</v>
      </c>
      <c r="K1434" s="2">
        <v>10.374639769451999</v>
      </c>
      <c r="L1434" s="13">
        <v>3.170028818444</v>
      </c>
    </row>
    <row r="1435" spans="5:12" ht="25" x14ac:dyDescent="0.3">
      <c r="E1435" s="3" t="s">
        <v>368</v>
      </c>
      <c r="F1435" s="4"/>
      <c r="G1435" s="5">
        <v>153</v>
      </c>
      <c r="H1435" s="7">
        <v>11</v>
      </c>
      <c r="I1435" s="1">
        <v>73</v>
      </c>
      <c r="J1435" s="1">
        <v>44</v>
      </c>
      <c r="K1435" s="1">
        <v>17</v>
      </c>
      <c r="L1435" s="6">
        <v>8</v>
      </c>
    </row>
    <row r="1436" spans="5:12" x14ac:dyDescent="0.3">
      <c r="E1436" s="9"/>
      <c r="F1436" s="8"/>
      <c r="G1436" s="10">
        <v>100</v>
      </c>
      <c r="H1436" s="11">
        <v>7.1895424836600004</v>
      </c>
      <c r="I1436" s="2">
        <v>47.712418300654001</v>
      </c>
      <c r="J1436" s="2">
        <v>28.758169934641</v>
      </c>
      <c r="K1436" s="2">
        <v>11.111111111111001</v>
      </c>
      <c r="L1436" s="13">
        <v>5.2287581699350003</v>
      </c>
    </row>
    <row r="1437" spans="5:12" x14ac:dyDescent="0.3">
      <c r="E1437" s="3" t="s">
        <v>369</v>
      </c>
      <c r="F1437" s="4"/>
      <c r="G1437" s="5">
        <v>416</v>
      </c>
      <c r="H1437" s="7">
        <v>43</v>
      </c>
      <c r="I1437" s="1">
        <v>213</v>
      </c>
      <c r="J1437" s="1">
        <v>113</v>
      </c>
      <c r="K1437" s="1">
        <v>34</v>
      </c>
      <c r="L1437" s="6">
        <v>13</v>
      </c>
    </row>
    <row r="1438" spans="5:12" x14ac:dyDescent="0.3">
      <c r="E1438" s="9"/>
      <c r="F1438" s="8"/>
      <c r="G1438" s="10">
        <v>100</v>
      </c>
      <c r="H1438" s="11">
        <v>10.336538461538</v>
      </c>
      <c r="I1438" s="2">
        <v>51.201923076923002</v>
      </c>
      <c r="J1438" s="2">
        <v>27.163461538461998</v>
      </c>
      <c r="K1438" s="2">
        <v>8.1730769230769997</v>
      </c>
      <c r="L1438" s="13">
        <v>3.125</v>
      </c>
    </row>
    <row r="1439" spans="5:12" x14ac:dyDescent="0.3">
      <c r="E1439" s="3" t="s">
        <v>370</v>
      </c>
      <c r="F1439" s="4"/>
      <c r="G1439" s="5">
        <v>270</v>
      </c>
      <c r="H1439" s="7">
        <v>17</v>
      </c>
      <c r="I1439" s="1">
        <v>103</v>
      </c>
      <c r="J1439" s="1">
        <v>103</v>
      </c>
      <c r="K1439" s="1">
        <v>34</v>
      </c>
      <c r="L1439" s="6">
        <v>13</v>
      </c>
    </row>
    <row r="1440" spans="5:12" x14ac:dyDescent="0.3">
      <c r="E1440" s="9"/>
      <c r="F1440" s="8"/>
      <c r="G1440" s="10">
        <v>100</v>
      </c>
      <c r="H1440" s="11">
        <v>6.2962962962960001</v>
      </c>
      <c r="I1440" s="2">
        <v>38.148148148148003</v>
      </c>
      <c r="J1440" s="2">
        <v>38.148148148148003</v>
      </c>
      <c r="K1440" s="2">
        <v>12.592592592593</v>
      </c>
      <c r="L1440" s="13">
        <v>4.8148148148149996</v>
      </c>
    </row>
    <row r="1441" spans="5:12" ht="25" x14ac:dyDescent="0.3">
      <c r="E1441" s="3" t="s">
        <v>371</v>
      </c>
      <c r="F1441" s="4"/>
      <c r="G1441" s="5">
        <v>12329</v>
      </c>
      <c r="H1441" s="7">
        <v>913</v>
      </c>
      <c r="I1441" s="1">
        <v>5609</v>
      </c>
      <c r="J1441" s="1">
        <v>4069</v>
      </c>
      <c r="K1441" s="1">
        <v>1305</v>
      </c>
      <c r="L1441" s="6">
        <v>433</v>
      </c>
    </row>
    <row r="1442" spans="5:12" x14ac:dyDescent="0.3">
      <c r="E1442" s="9"/>
      <c r="F1442" s="8"/>
      <c r="G1442" s="10">
        <v>100</v>
      </c>
      <c r="H1442" s="11">
        <v>7.4053045664689998</v>
      </c>
      <c r="I1442" s="2">
        <v>45.494362884257001</v>
      </c>
      <c r="J1442" s="2">
        <v>33.003487711898998</v>
      </c>
      <c r="K1442" s="2">
        <v>10.584800064888</v>
      </c>
      <c r="L1442" s="13">
        <v>3.5120447724880002</v>
      </c>
    </row>
    <row r="1443" spans="5:12" x14ac:dyDescent="0.3">
      <c r="E1443" s="3" t="s">
        <v>372</v>
      </c>
      <c r="F1443" s="4"/>
      <c r="G1443" s="5">
        <v>5334</v>
      </c>
      <c r="H1443" s="7">
        <v>585</v>
      </c>
      <c r="I1443" s="1">
        <v>2407</v>
      </c>
      <c r="J1443" s="1">
        <v>1575</v>
      </c>
      <c r="K1443" s="1">
        <v>558</v>
      </c>
      <c r="L1443" s="6">
        <v>209</v>
      </c>
    </row>
    <row r="1444" spans="5:12" x14ac:dyDescent="0.3">
      <c r="E1444" s="9"/>
      <c r="F1444" s="8"/>
      <c r="G1444" s="10">
        <v>100</v>
      </c>
      <c r="H1444" s="11">
        <v>10.967379077615</v>
      </c>
      <c r="I1444" s="2">
        <v>45.125609298838</v>
      </c>
      <c r="J1444" s="2">
        <v>29.527559055118001</v>
      </c>
      <c r="K1444" s="2">
        <v>10.461192350956001</v>
      </c>
      <c r="L1444" s="13">
        <v>3.9182602174730001</v>
      </c>
    </row>
    <row r="1445" spans="5:12" ht="25" x14ac:dyDescent="0.3">
      <c r="E1445" s="3" t="s">
        <v>373</v>
      </c>
      <c r="F1445" s="4"/>
      <c r="G1445" s="5">
        <v>13413</v>
      </c>
      <c r="H1445" s="7">
        <v>1461</v>
      </c>
      <c r="I1445" s="1">
        <v>6167</v>
      </c>
      <c r="J1445" s="1">
        <v>3805</v>
      </c>
      <c r="K1445" s="1">
        <v>1391</v>
      </c>
      <c r="L1445" s="6">
        <v>589</v>
      </c>
    </row>
    <row r="1446" spans="5:12" x14ac:dyDescent="0.3">
      <c r="E1446" s="9"/>
      <c r="F1446" s="8"/>
      <c r="G1446" s="10">
        <v>100</v>
      </c>
      <c r="H1446" s="11">
        <v>10.892417803622999</v>
      </c>
      <c r="I1446" s="2">
        <v>45.977782748080003</v>
      </c>
      <c r="J1446" s="2">
        <v>28.368001192872999</v>
      </c>
      <c r="K1446" s="2">
        <v>10.370536047118</v>
      </c>
      <c r="L1446" s="13">
        <v>4.3912622083050001</v>
      </c>
    </row>
    <row r="1447" spans="5:12" ht="37.5" x14ac:dyDescent="0.3">
      <c r="E1447" s="3" t="s">
        <v>374</v>
      </c>
      <c r="F1447" s="4"/>
      <c r="G1447" s="5">
        <v>1968</v>
      </c>
      <c r="H1447" s="7">
        <v>179</v>
      </c>
      <c r="I1447" s="1">
        <v>921</v>
      </c>
      <c r="J1447" s="1">
        <v>564</v>
      </c>
      <c r="K1447" s="1">
        <v>206</v>
      </c>
      <c r="L1447" s="6">
        <v>98</v>
      </c>
    </row>
    <row r="1448" spans="5:12" x14ac:dyDescent="0.3">
      <c r="E1448" s="9"/>
      <c r="F1448" s="8"/>
      <c r="G1448" s="10">
        <v>100</v>
      </c>
      <c r="H1448" s="11">
        <v>9.0955284552850006</v>
      </c>
      <c r="I1448" s="2">
        <v>46.798780487804997</v>
      </c>
      <c r="J1448" s="2">
        <v>28.658536585366001</v>
      </c>
      <c r="K1448" s="2">
        <v>10.467479674797</v>
      </c>
      <c r="L1448" s="13">
        <v>4.9796747967480002</v>
      </c>
    </row>
    <row r="1449" spans="5:12" x14ac:dyDescent="0.3">
      <c r="E1449" s="3" t="s">
        <v>375</v>
      </c>
      <c r="F1449" s="4"/>
      <c r="G1449" s="5">
        <v>13168</v>
      </c>
      <c r="H1449" s="7">
        <v>1336</v>
      </c>
      <c r="I1449" s="1">
        <v>6084</v>
      </c>
      <c r="J1449" s="1">
        <v>3756</v>
      </c>
      <c r="K1449" s="1">
        <v>1436</v>
      </c>
      <c r="L1449" s="6">
        <v>556</v>
      </c>
    </row>
    <row r="1450" spans="5:12" x14ac:dyDescent="0.3">
      <c r="E1450" s="9"/>
      <c r="F1450" s="8"/>
      <c r="G1450" s="10">
        <v>100</v>
      </c>
      <c r="H1450" s="11">
        <v>10.145808019441001</v>
      </c>
      <c r="I1450" s="2">
        <v>46.202916160389002</v>
      </c>
      <c r="J1450" s="2">
        <v>28.523693803158999</v>
      </c>
      <c r="K1450" s="2">
        <v>10.905224787363</v>
      </c>
      <c r="L1450" s="13">
        <v>4.2223572296479999</v>
      </c>
    </row>
    <row r="1451" spans="5:12" x14ac:dyDescent="0.3">
      <c r="E1451" s="3" t="s">
        <v>376</v>
      </c>
      <c r="F1451" s="4"/>
      <c r="G1451" s="5">
        <v>85</v>
      </c>
      <c r="H1451" s="7">
        <v>11</v>
      </c>
      <c r="I1451" s="1">
        <v>37</v>
      </c>
      <c r="J1451" s="1">
        <v>21</v>
      </c>
      <c r="K1451" s="1">
        <v>9</v>
      </c>
      <c r="L1451" s="6">
        <v>7</v>
      </c>
    </row>
    <row r="1452" spans="5:12" x14ac:dyDescent="0.3">
      <c r="E1452" s="9"/>
      <c r="F1452" s="8"/>
      <c r="G1452" s="10">
        <v>100</v>
      </c>
      <c r="H1452" s="11">
        <v>12.941176470587999</v>
      </c>
      <c r="I1452" s="2">
        <v>43.529411764705998</v>
      </c>
      <c r="J1452" s="2">
        <v>24.705882352941</v>
      </c>
      <c r="K1452" s="2">
        <v>10.588235294118</v>
      </c>
      <c r="L1452" s="13">
        <v>8.2352941176469994</v>
      </c>
    </row>
    <row r="1453" spans="5:12" x14ac:dyDescent="0.3">
      <c r="E1453" s="3" t="s">
        <v>377</v>
      </c>
      <c r="F1453" s="4"/>
      <c r="G1453" s="5">
        <v>155</v>
      </c>
      <c r="H1453" s="7">
        <v>18</v>
      </c>
      <c r="I1453" s="1">
        <v>67</v>
      </c>
      <c r="J1453" s="1">
        <v>47</v>
      </c>
      <c r="K1453" s="1">
        <v>17</v>
      </c>
      <c r="L1453" s="6">
        <v>6</v>
      </c>
    </row>
    <row r="1454" spans="5:12" x14ac:dyDescent="0.3">
      <c r="E1454" s="9"/>
      <c r="F1454" s="8"/>
      <c r="G1454" s="10">
        <v>100</v>
      </c>
      <c r="H1454" s="11">
        <v>11.612903225806001</v>
      </c>
      <c r="I1454" s="2">
        <v>43.225806451613003</v>
      </c>
      <c r="J1454" s="2">
        <v>30.322580645161</v>
      </c>
      <c r="K1454" s="2">
        <v>10.967741935484</v>
      </c>
      <c r="L1454" s="13">
        <v>3.8709677419349999</v>
      </c>
    </row>
    <row r="1455" spans="5:12" x14ac:dyDescent="0.3">
      <c r="E1455" s="3" t="s">
        <v>378</v>
      </c>
      <c r="F1455" s="4"/>
      <c r="G1455" s="5">
        <v>526</v>
      </c>
      <c r="H1455" s="7">
        <v>69</v>
      </c>
      <c r="I1455" s="1">
        <v>236</v>
      </c>
      <c r="J1455" s="1">
        <v>133</v>
      </c>
      <c r="K1455" s="1">
        <v>61</v>
      </c>
      <c r="L1455" s="6">
        <v>27</v>
      </c>
    </row>
    <row r="1456" spans="5:12" x14ac:dyDescent="0.3">
      <c r="E1456" s="9"/>
      <c r="F1456" s="8"/>
      <c r="G1456" s="10">
        <v>100</v>
      </c>
      <c r="H1456" s="11">
        <v>13.117870722433</v>
      </c>
      <c r="I1456" s="2">
        <v>44.866920152090998</v>
      </c>
      <c r="J1456" s="2">
        <v>25.285171102662002</v>
      </c>
      <c r="K1456" s="2">
        <v>11.596958174905</v>
      </c>
      <c r="L1456" s="13">
        <v>5.1330798479090003</v>
      </c>
    </row>
    <row r="1457" spans="5:12" x14ac:dyDescent="0.3">
      <c r="E1457" s="3" t="s">
        <v>379</v>
      </c>
      <c r="F1457" s="4"/>
      <c r="G1457" s="5">
        <v>91</v>
      </c>
      <c r="H1457" s="7">
        <v>13</v>
      </c>
      <c r="I1457" s="1">
        <v>33</v>
      </c>
      <c r="J1457" s="1">
        <v>26</v>
      </c>
      <c r="K1457" s="1">
        <v>15</v>
      </c>
      <c r="L1457" s="6">
        <v>4</v>
      </c>
    </row>
    <row r="1458" spans="5:12" x14ac:dyDescent="0.3">
      <c r="E1458" s="9"/>
      <c r="F1458" s="8"/>
      <c r="G1458" s="10">
        <v>100</v>
      </c>
      <c r="H1458" s="11">
        <v>14.285714285714</v>
      </c>
      <c r="I1458" s="2">
        <v>36.263736263736</v>
      </c>
      <c r="J1458" s="2">
        <v>28.571428571428999</v>
      </c>
      <c r="K1458" s="2">
        <v>16.483516483515999</v>
      </c>
      <c r="L1458" s="13">
        <v>4.3956043956039998</v>
      </c>
    </row>
    <row r="1459" spans="5:12" ht="37.5" x14ac:dyDescent="0.3">
      <c r="E1459" s="3" t="s">
        <v>380</v>
      </c>
      <c r="F1459" s="4"/>
      <c r="G1459" s="5">
        <v>201</v>
      </c>
      <c r="H1459" s="7">
        <v>20</v>
      </c>
      <c r="I1459" s="1">
        <v>85</v>
      </c>
      <c r="J1459" s="1">
        <v>59</v>
      </c>
      <c r="K1459" s="1">
        <v>27</v>
      </c>
      <c r="L1459" s="6">
        <v>10</v>
      </c>
    </row>
    <row r="1460" spans="5:12" x14ac:dyDescent="0.3">
      <c r="E1460" s="9"/>
      <c r="F1460" s="8"/>
      <c r="G1460" s="10">
        <v>100</v>
      </c>
      <c r="H1460" s="11">
        <v>9.9502487562190005</v>
      </c>
      <c r="I1460" s="2">
        <v>42.288557213929998</v>
      </c>
      <c r="J1460" s="2">
        <v>29.353233830846001</v>
      </c>
      <c r="K1460" s="2">
        <v>13.432835820896001</v>
      </c>
      <c r="L1460" s="13">
        <v>4.9751243781090002</v>
      </c>
    </row>
    <row r="1461" spans="5:12" ht="25" x14ac:dyDescent="0.3">
      <c r="E1461" s="3" t="s">
        <v>381</v>
      </c>
      <c r="F1461" s="4"/>
      <c r="G1461" s="5">
        <v>252</v>
      </c>
      <c r="H1461" s="7">
        <v>14</v>
      </c>
      <c r="I1461" s="1">
        <v>106</v>
      </c>
      <c r="J1461" s="1">
        <v>84</v>
      </c>
      <c r="K1461" s="1">
        <v>42</v>
      </c>
      <c r="L1461" s="6">
        <v>6</v>
      </c>
    </row>
    <row r="1462" spans="5:12" x14ac:dyDescent="0.3">
      <c r="E1462" s="9"/>
      <c r="F1462" s="8"/>
      <c r="G1462" s="10">
        <v>100</v>
      </c>
      <c r="H1462" s="11">
        <v>5.5555555555560003</v>
      </c>
      <c r="I1462" s="2">
        <v>42.063492063491999</v>
      </c>
      <c r="J1462" s="2">
        <v>33.333333333333002</v>
      </c>
      <c r="K1462" s="2">
        <v>16.666666666666998</v>
      </c>
      <c r="L1462" s="13">
        <v>2.3809523809519999</v>
      </c>
    </row>
    <row r="1463" spans="5:12" x14ac:dyDescent="0.3">
      <c r="E1463" s="3" t="s">
        <v>382</v>
      </c>
      <c r="F1463" s="4"/>
      <c r="G1463" s="5">
        <v>539</v>
      </c>
      <c r="H1463" s="7">
        <v>42</v>
      </c>
      <c r="I1463" s="1">
        <v>235</v>
      </c>
      <c r="J1463" s="1">
        <v>178</v>
      </c>
      <c r="K1463" s="1">
        <v>69</v>
      </c>
      <c r="L1463" s="6">
        <v>15</v>
      </c>
    </row>
    <row r="1464" spans="5:12" x14ac:dyDescent="0.3">
      <c r="E1464" s="9"/>
      <c r="F1464" s="8"/>
      <c r="G1464" s="10">
        <v>100</v>
      </c>
      <c r="H1464" s="11">
        <v>7.792207792208</v>
      </c>
      <c r="I1464" s="2">
        <v>43.599257884971998</v>
      </c>
      <c r="J1464" s="2">
        <v>33.024118738403999</v>
      </c>
      <c r="K1464" s="2">
        <v>12.801484230055999</v>
      </c>
      <c r="L1464" s="13">
        <v>2.7829313543600001</v>
      </c>
    </row>
    <row r="1465" spans="5:12" ht="25" x14ac:dyDescent="0.3">
      <c r="E1465" s="3" t="s">
        <v>383</v>
      </c>
      <c r="F1465" s="4"/>
      <c r="G1465" s="5">
        <v>368</v>
      </c>
      <c r="H1465" s="7">
        <v>31</v>
      </c>
      <c r="I1465" s="1">
        <v>176</v>
      </c>
      <c r="J1465" s="1">
        <v>117</v>
      </c>
      <c r="K1465" s="1">
        <v>33</v>
      </c>
      <c r="L1465" s="6">
        <v>11</v>
      </c>
    </row>
    <row r="1466" spans="5:12" x14ac:dyDescent="0.3">
      <c r="E1466" s="9"/>
      <c r="F1466" s="8"/>
      <c r="G1466" s="10">
        <v>100</v>
      </c>
      <c r="H1466" s="11">
        <v>8.4239130434780005</v>
      </c>
      <c r="I1466" s="2">
        <v>47.826086956521998</v>
      </c>
      <c r="J1466" s="2">
        <v>31.79347826087</v>
      </c>
      <c r="K1466" s="2">
        <v>8.9673913043480002</v>
      </c>
      <c r="L1466" s="13">
        <v>2.9891304347830001</v>
      </c>
    </row>
    <row r="1467" spans="5:12" x14ac:dyDescent="0.3">
      <c r="E1467" s="3" t="s">
        <v>384</v>
      </c>
      <c r="F1467" s="4"/>
      <c r="G1467" s="5">
        <v>1070</v>
      </c>
      <c r="H1467" s="7">
        <v>115</v>
      </c>
      <c r="I1467" s="1">
        <v>549</v>
      </c>
      <c r="J1467" s="1">
        <v>290</v>
      </c>
      <c r="K1467" s="1">
        <v>80</v>
      </c>
      <c r="L1467" s="6">
        <v>36</v>
      </c>
    </row>
    <row r="1468" spans="5:12" x14ac:dyDescent="0.3">
      <c r="E1468" s="9"/>
      <c r="F1468" s="8"/>
      <c r="G1468" s="10">
        <v>100</v>
      </c>
      <c r="H1468" s="11">
        <v>10.747663551402001</v>
      </c>
      <c r="I1468" s="2">
        <v>51.308411214952997</v>
      </c>
      <c r="J1468" s="2">
        <v>27.102803738317998</v>
      </c>
      <c r="K1468" s="2">
        <v>7.4766355140189997</v>
      </c>
      <c r="L1468" s="13">
        <v>3.3644859813079999</v>
      </c>
    </row>
    <row r="1469" spans="5:12" x14ac:dyDescent="0.3">
      <c r="E1469" s="3" t="s">
        <v>385</v>
      </c>
      <c r="F1469" s="4"/>
      <c r="G1469" s="5">
        <v>419</v>
      </c>
      <c r="H1469" s="7">
        <v>58</v>
      </c>
      <c r="I1469" s="1">
        <v>168</v>
      </c>
      <c r="J1469" s="1">
        <v>121</v>
      </c>
      <c r="K1469" s="1">
        <v>50</v>
      </c>
      <c r="L1469" s="6">
        <v>22</v>
      </c>
    </row>
    <row r="1470" spans="5:12" x14ac:dyDescent="0.3">
      <c r="E1470" s="9"/>
      <c r="F1470" s="8"/>
      <c r="G1470" s="10">
        <v>100</v>
      </c>
      <c r="H1470" s="11">
        <v>13.842482100239</v>
      </c>
      <c r="I1470" s="2">
        <v>40.095465393795003</v>
      </c>
      <c r="J1470" s="2">
        <v>28.878281622911999</v>
      </c>
      <c r="K1470" s="2">
        <v>11.933174224344</v>
      </c>
      <c r="L1470" s="13">
        <v>5.2505966587110002</v>
      </c>
    </row>
    <row r="1471" spans="5:12" ht="25" x14ac:dyDescent="0.3">
      <c r="E1471" s="3" t="s">
        <v>386</v>
      </c>
      <c r="F1471" s="4"/>
      <c r="G1471" s="5">
        <v>4092</v>
      </c>
      <c r="H1471" s="7">
        <v>437</v>
      </c>
      <c r="I1471" s="1">
        <v>1862</v>
      </c>
      <c r="J1471" s="1">
        <v>1208</v>
      </c>
      <c r="K1471" s="1">
        <v>418</v>
      </c>
      <c r="L1471" s="6">
        <v>167</v>
      </c>
    </row>
    <row r="1472" spans="5:12" x14ac:dyDescent="0.3">
      <c r="E1472" s="9"/>
      <c r="F1472" s="8"/>
      <c r="G1472" s="10">
        <v>100</v>
      </c>
      <c r="H1472" s="11">
        <v>10.679374389052001</v>
      </c>
      <c r="I1472" s="2">
        <v>45.503421309872998</v>
      </c>
      <c r="J1472" s="2">
        <v>29.521016617790998</v>
      </c>
      <c r="K1472" s="2">
        <v>10.215053763441</v>
      </c>
      <c r="L1472" s="13">
        <v>4.0811339198440004</v>
      </c>
    </row>
    <row r="1473" spans="5:12" x14ac:dyDescent="0.3">
      <c r="E1473" s="3" t="s">
        <v>387</v>
      </c>
      <c r="F1473" s="4"/>
      <c r="G1473" s="5">
        <v>63</v>
      </c>
      <c r="H1473" s="7">
        <v>15</v>
      </c>
      <c r="I1473" s="1">
        <v>20</v>
      </c>
      <c r="J1473" s="1">
        <v>20</v>
      </c>
      <c r="K1473" s="1">
        <v>1</v>
      </c>
      <c r="L1473" s="6">
        <v>7</v>
      </c>
    </row>
    <row r="1474" spans="5:12" x14ac:dyDescent="0.3">
      <c r="E1474" s="9"/>
      <c r="F1474" s="8"/>
      <c r="G1474" s="10">
        <v>100</v>
      </c>
      <c r="H1474" s="11">
        <v>23.809523809523998</v>
      </c>
      <c r="I1474" s="2">
        <v>31.746031746031999</v>
      </c>
      <c r="J1474" s="2">
        <v>31.746031746031999</v>
      </c>
      <c r="K1474" s="2">
        <v>1.587301587302</v>
      </c>
      <c r="L1474" s="13">
        <v>11.111111111111001</v>
      </c>
    </row>
    <row r="1475" spans="5:12" ht="25" x14ac:dyDescent="0.3">
      <c r="E1475" s="3" t="s">
        <v>388</v>
      </c>
      <c r="F1475" s="4"/>
      <c r="G1475" s="5">
        <v>102</v>
      </c>
      <c r="H1475" s="7">
        <v>21</v>
      </c>
      <c r="I1475" s="1">
        <v>42</v>
      </c>
      <c r="J1475" s="1">
        <v>22</v>
      </c>
      <c r="K1475" s="1">
        <v>1</v>
      </c>
      <c r="L1475" s="6">
        <v>16</v>
      </c>
    </row>
    <row r="1476" spans="5:12" x14ac:dyDescent="0.3">
      <c r="E1476" s="9"/>
      <c r="F1476" s="8"/>
      <c r="G1476" s="10">
        <v>100</v>
      </c>
      <c r="H1476" s="11">
        <v>20.588235294118</v>
      </c>
      <c r="I1476" s="2">
        <v>41.176470588234999</v>
      </c>
      <c r="J1476" s="2">
        <v>21.568627450979999</v>
      </c>
      <c r="K1476" s="2">
        <v>0.98039215686299996</v>
      </c>
      <c r="L1476" s="13">
        <v>15.686274509804001</v>
      </c>
    </row>
    <row r="1477" spans="5:12" ht="37.5" x14ac:dyDescent="0.3">
      <c r="E1477" s="3" t="s">
        <v>389</v>
      </c>
      <c r="F1477" s="4"/>
      <c r="G1477" s="5">
        <v>17</v>
      </c>
      <c r="H1477" s="7">
        <v>5</v>
      </c>
      <c r="I1477" s="1">
        <v>7</v>
      </c>
      <c r="J1477" s="1">
        <v>4</v>
      </c>
      <c r="K1477" s="1">
        <v>0</v>
      </c>
      <c r="L1477" s="6">
        <v>1</v>
      </c>
    </row>
    <row r="1478" spans="5:12" x14ac:dyDescent="0.3">
      <c r="E1478" s="9"/>
      <c r="F1478" s="8"/>
      <c r="G1478" s="10">
        <v>100</v>
      </c>
      <c r="H1478" s="11">
        <v>29.411764705882</v>
      </c>
      <c r="I1478" s="2">
        <v>41.176470588234999</v>
      </c>
      <c r="J1478" s="2">
        <v>23.529411764706001</v>
      </c>
      <c r="K1478" s="12">
        <v>0</v>
      </c>
      <c r="L1478" s="13">
        <v>5.8823529411760003</v>
      </c>
    </row>
    <row r="1479" spans="5:12" x14ac:dyDescent="0.3">
      <c r="E1479" s="3" t="s">
        <v>390</v>
      </c>
      <c r="F1479" s="4"/>
      <c r="G1479" s="5">
        <v>121</v>
      </c>
      <c r="H1479" s="7">
        <v>29</v>
      </c>
      <c r="I1479" s="1">
        <v>50</v>
      </c>
      <c r="J1479" s="1">
        <v>28</v>
      </c>
      <c r="K1479" s="1">
        <v>1</v>
      </c>
      <c r="L1479" s="6">
        <v>13</v>
      </c>
    </row>
    <row r="1480" spans="5:12" x14ac:dyDescent="0.3">
      <c r="E1480" s="9"/>
      <c r="F1480" s="8"/>
      <c r="G1480" s="10">
        <v>100</v>
      </c>
      <c r="H1480" s="11">
        <v>23.966942148760001</v>
      </c>
      <c r="I1480" s="2">
        <v>41.322314049587</v>
      </c>
      <c r="J1480" s="2">
        <v>23.140495867769001</v>
      </c>
      <c r="K1480" s="2">
        <v>0.82644628099200002</v>
      </c>
      <c r="L1480" s="13">
        <v>10.743801652893</v>
      </c>
    </row>
    <row r="1481" spans="5:12" x14ac:dyDescent="0.3">
      <c r="E1481" s="3" t="s">
        <v>391</v>
      </c>
      <c r="F1481" s="4"/>
      <c r="G1481" s="5">
        <v>3</v>
      </c>
      <c r="H1481" s="7">
        <v>1</v>
      </c>
      <c r="I1481" s="1">
        <v>1</v>
      </c>
      <c r="J1481" s="1">
        <v>1</v>
      </c>
      <c r="K1481" s="1">
        <v>0</v>
      </c>
      <c r="L1481" s="6">
        <v>0</v>
      </c>
    </row>
    <row r="1482" spans="5:12" x14ac:dyDescent="0.3">
      <c r="E1482" s="9"/>
      <c r="F1482" s="8"/>
      <c r="G1482" s="10">
        <v>100</v>
      </c>
      <c r="H1482" s="11">
        <v>33.333333333333002</v>
      </c>
      <c r="I1482" s="2">
        <v>33.333333333333002</v>
      </c>
      <c r="J1482" s="2">
        <v>33.333333333333002</v>
      </c>
      <c r="K1482" s="12">
        <v>0</v>
      </c>
      <c r="L1482" s="15">
        <v>0</v>
      </c>
    </row>
    <row r="1483" spans="5:12" x14ac:dyDescent="0.3">
      <c r="E1483" s="3" t="s">
        <v>392</v>
      </c>
      <c r="F1483" s="4"/>
      <c r="G1483" s="5">
        <v>6</v>
      </c>
      <c r="H1483" s="7">
        <v>2</v>
      </c>
      <c r="I1483" s="1">
        <v>2</v>
      </c>
      <c r="J1483" s="1">
        <v>2</v>
      </c>
      <c r="K1483" s="1">
        <v>0</v>
      </c>
      <c r="L1483" s="6">
        <v>0</v>
      </c>
    </row>
    <row r="1484" spans="5:12" x14ac:dyDescent="0.3">
      <c r="E1484" s="9"/>
      <c r="F1484" s="8"/>
      <c r="G1484" s="10">
        <v>100</v>
      </c>
      <c r="H1484" s="11">
        <v>33.333333333333002</v>
      </c>
      <c r="I1484" s="2">
        <v>33.333333333333002</v>
      </c>
      <c r="J1484" s="2">
        <v>33.333333333333002</v>
      </c>
      <c r="K1484" s="12">
        <v>0</v>
      </c>
      <c r="L1484" s="15">
        <v>0</v>
      </c>
    </row>
    <row r="1485" spans="5:12" x14ac:dyDescent="0.3">
      <c r="E1485" s="3" t="s">
        <v>393</v>
      </c>
      <c r="F1485" s="4"/>
      <c r="G1485" s="5">
        <v>3</v>
      </c>
      <c r="H1485" s="7">
        <v>0</v>
      </c>
      <c r="I1485" s="1">
        <v>3</v>
      </c>
      <c r="J1485" s="1">
        <v>0</v>
      </c>
      <c r="K1485" s="1">
        <v>0</v>
      </c>
      <c r="L1485" s="6">
        <v>0</v>
      </c>
    </row>
    <row r="1486" spans="5:12" x14ac:dyDescent="0.3">
      <c r="E1486" s="9"/>
      <c r="F1486" s="8"/>
      <c r="G1486" s="10">
        <v>100</v>
      </c>
      <c r="H1486" s="21">
        <v>0</v>
      </c>
      <c r="I1486" s="2">
        <v>100</v>
      </c>
      <c r="J1486" s="12">
        <v>0</v>
      </c>
      <c r="K1486" s="12">
        <v>0</v>
      </c>
      <c r="L1486" s="15">
        <v>0</v>
      </c>
    </row>
    <row r="1487" spans="5:12" x14ac:dyDescent="0.3">
      <c r="E1487" s="3" t="s">
        <v>394</v>
      </c>
      <c r="F1487" s="4"/>
      <c r="G1487" s="5">
        <v>3</v>
      </c>
      <c r="H1487" s="7">
        <v>1</v>
      </c>
      <c r="I1487" s="1">
        <v>1</v>
      </c>
      <c r="J1487" s="1">
        <v>1</v>
      </c>
      <c r="K1487" s="1">
        <v>0</v>
      </c>
      <c r="L1487" s="6">
        <v>0</v>
      </c>
    </row>
    <row r="1488" spans="5:12" x14ac:dyDescent="0.3">
      <c r="E1488" s="9"/>
      <c r="F1488" s="8"/>
      <c r="G1488" s="10">
        <v>100</v>
      </c>
      <c r="H1488" s="11">
        <v>33.333333333333002</v>
      </c>
      <c r="I1488" s="2">
        <v>33.333333333333002</v>
      </c>
      <c r="J1488" s="2">
        <v>33.333333333333002</v>
      </c>
      <c r="K1488" s="12">
        <v>0</v>
      </c>
      <c r="L1488" s="15">
        <v>0</v>
      </c>
    </row>
    <row r="1489" spans="2:12" ht="37.5" x14ac:dyDescent="0.3">
      <c r="E1489" s="3" t="s">
        <v>395</v>
      </c>
      <c r="F1489" s="4"/>
      <c r="G1489" s="5">
        <v>2</v>
      </c>
      <c r="H1489" s="7">
        <v>0</v>
      </c>
      <c r="I1489" s="1">
        <v>1</v>
      </c>
      <c r="J1489" s="1">
        <v>0</v>
      </c>
      <c r="K1489" s="1">
        <v>0</v>
      </c>
      <c r="L1489" s="6">
        <v>1</v>
      </c>
    </row>
    <row r="1490" spans="2:12" x14ac:dyDescent="0.3">
      <c r="E1490" s="9"/>
      <c r="F1490" s="8"/>
      <c r="G1490" s="10">
        <v>100</v>
      </c>
      <c r="H1490" s="21">
        <v>0</v>
      </c>
      <c r="I1490" s="2">
        <v>50</v>
      </c>
      <c r="J1490" s="12">
        <v>0</v>
      </c>
      <c r="K1490" s="12">
        <v>0</v>
      </c>
      <c r="L1490" s="13">
        <v>50</v>
      </c>
    </row>
    <row r="1491" spans="2:12" ht="25" x14ac:dyDescent="0.3">
      <c r="E1491" s="3" t="s">
        <v>396</v>
      </c>
      <c r="F1491" s="4"/>
      <c r="G1491" s="5">
        <v>7</v>
      </c>
      <c r="H1491" s="7">
        <v>3</v>
      </c>
      <c r="I1491" s="1">
        <v>1</v>
      </c>
      <c r="J1491" s="1">
        <v>1</v>
      </c>
      <c r="K1491" s="1">
        <v>0</v>
      </c>
      <c r="L1491" s="6">
        <v>2</v>
      </c>
    </row>
    <row r="1492" spans="2:12" x14ac:dyDescent="0.3">
      <c r="E1492" s="9"/>
      <c r="F1492" s="8"/>
      <c r="G1492" s="10">
        <v>100</v>
      </c>
      <c r="H1492" s="11">
        <v>42.857142857143003</v>
      </c>
      <c r="I1492" s="2">
        <v>14.285714285714</v>
      </c>
      <c r="J1492" s="2">
        <v>14.285714285714</v>
      </c>
      <c r="K1492" s="12">
        <v>0</v>
      </c>
      <c r="L1492" s="13">
        <v>28.571428571428999</v>
      </c>
    </row>
    <row r="1493" spans="2:12" ht="25" x14ac:dyDescent="0.3">
      <c r="E1493" s="3" t="s">
        <v>397</v>
      </c>
      <c r="F1493" s="4"/>
      <c r="G1493" s="5">
        <v>9</v>
      </c>
      <c r="H1493" s="7">
        <v>2</v>
      </c>
      <c r="I1493" s="1">
        <v>3</v>
      </c>
      <c r="J1493" s="1">
        <v>3</v>
      </c>
      <c r="K1493" s="1">
        <v>0</v>
      </c>
      <c r="L1493" s="6">
        <v>1</v>
      </c>
    </row>
    <row r="1494" spans="2:12" x14ac:dyDescent="0.3">
      <c r="E1494" s="9"/>
      <c r="F1494" s="8"/>
      <c r="G1494" s="10">
        <v>100</v>
      </c>
      <c r="H1494" s="11">
        <v>22.222222222222001</v>
      </c>
      <c r="I1494" s="2">
        <v>33.333333333333002</v>
      </c>
      <c r="J1494" s="2">
        <v>33.333333333333002</v>
      </c>
      <c r="K1494" s="12">
        <v>0</v>
      </c>
      <c r="L1494" s="13">
        <v>11.111111111111001</v>
      </c>
    </row>
    <row r="1495" spans="2:12" ht="25" x14ac:dyDescent="0.3">
      <c r="E1495" s="3" t="s">
        <v>398</v>
      </c>
      <c r="F1495" s="4"/>
      <c r="G1495" s="5">
        <v>15</v>
      </c>
      <c r="H1495" s="7">
        <v>5</v>
      </c>
      <c r="I1495" s="1">
        <v>7</v>
      </c>
      <c r="J1495" s="1">
        <v>2</v>
      </c>
      <c r="K1495" s="1">
        <v>1</v>
      </c>
      <c r="L1495" s="6">
        <v>0</v>
      </c>
    </row>
    <row r="1496" spans="2:12" x14ac:dyDescent="0.3">
      <c r="E1496" s="9"/>
      <c r="F1496" s="8"/>
      <c r="G1496" s="10">
        <v>100</v>
      </c>
      <c r="H1496" s="11">
        <v>33.333333333333002</v>
      </c>
      <c r="I1496" s="2">
        <v>46.666666666666998</v>
      </c>
      <c r="J1496" s="2">
        <v>13.333333333333</v>
      </c>
      <c r="K1496" s="2">
        <v>6.666666666667</v>
      </c>
      <c r="L1496" s="15">
        <v>0</v>
      </c>
    </row>
    <row r="1497" spans="2:12" x14ac:dyDescent="0.3">
      <c r="E1497" s="3" t="s">
        <v>399</v>
      </c>
      <c r="F1497" s="4"/>
      <c r="G1497" s="5">
        <v>27</v>
      </c>
      <c r="H1497" s="7">
        <v>9</v>
      </c>
      <c r="I1497" s="1">
        <v>10</v>
      </c>
      <c r="J1497" s="1">
        <v>3</v>
      </c>
      <c r="K1497" s="1">
        <v>1</v>
      </c>
      <c r="L1497" s="6">
        <v>4</v>
      </c>
    </row>
    <row r="1498" spans="2:12" x14ac:dyDescent="0.3">
      <c r="E1498" s="9"/>
      <c r="F1498" s="8"/>
      <c r="G1498" s="10">
        <v>100</v>
      </c>
      <c r="H1498" s="11">
        <v>33.333333333333002</v>
      </c>
      <c r="I1498" s="2">
        <v>37.037037037037003</v>
      </c>
      <c r="J1498" s="2">
        <v>11.111111111111001</v>
      </c>
      <c r="K1498" s="2">
        <v>3.7037037037039999</v>
      </c>
      <c r="L1498" s="13">
        <v>14.814814814815</v>
      </c>
    </row>
    <row r="1499" spans="2:12" x14ac:dyDescent="0.3">
      <c r="E1499" s="3" t="s">
        <v>400</v>
      </c>
      <c r="F1499" s="4"/>
      <c r="G1499" s="5">
        <v>12</v>
      </c>
      <c r="H1499" s="7">
        <v>4</v>
      </c>
      <c r="I1499" s="1">
        <v>1</v>
      </c>
      <c r="J1499" s="1">
        <v>4</v>
      </c>
      <c r="K1499" s="1">
        <v>0</v>
      </c>
      <c r="L1499" s="6">
        <v>3</v>
      </c>
    </row>
    <row r="1500" spans="2:12" x14ac:dyDescent="0.3">
      <c r="E1500" s="9"/>
      <c r="F1500" s="8"/>
      <c r="G1500" s="10">
        <v>100</v>
      </c>
      <c r="H1500" s="11">
        <v>33.333333333333002</v>
      </c>
      <c r="I1500" s="2">
        <v>8.333333333333</v>
      </c>
      <c r="J1500" s="2">
        <v>33.333333333333002</v>
      </c>
      <c r="K1500" s="12">
        <v>0</v>
      </c>
      <c r="L1500" s="13">
        <v>25</v>
      </c>
    </row>
    <row r="1501" spans="2:12" ht="25" x14ac:dyDescent="0.3">
      <c r="E1501" s="3" t="s">
        <v>401</v>
      </c>
      <c r="F1501" s="4"/>
      <c r="G1501" s="5">
        <v>68</v>
      </c>
      <c r="H1501" s="7">
        <v>6</v>
      </c>
      <c r="I1501" s="1">
        <v>33</v>
      </c>
      <c r="J1501" s="1">
        <v>12</v>
      </c>
      <c r="K1501" s="1">
        <v>4</v>
      </c>
      <c r="L1501" s="6">
        <v>13</v>
      </c>
    </row>
    <row r="1502" spans="2:12" x14ac:dyDescent="0.3">
      <c r="E1502" s="53"/>
      <c r="F1502" s="57"/>
      <c r="G1502" s="64">
        <v>100</v>
      </c>
      <c r="H1502" s="71">
        <v>8.8235294117649996</v>
      </c>
      <c r="I1502" s="44">
        <v>48.529411764705998</v>
      </c>
      <c r="J1502" s="44">
        <v>17.647058823529001</v>
      </c>
      <c r="K1502" s="44">
        <v>5.8823529411760003</v>
      </c>
      <c r="L1502" s="73">
        <v>19.117647058824002</v>
      </c>
    </row>
    <row r="1504" spans="2:12" x14ac:dyDescent="0.3">
      <c r="B1504" s="35" t="str">
        <f xml:space="preserve"> HYPERLINK("#'目次'!B15", "[9]")</f>
        <v>[9]</v>
      </c>
      <c r="C1504" s="25" t="s">
        <v>14</v>
      </c>
    </row>
    <row r="1507" spans="3:14" x14ac:dyDescent="0.3">
      <c r="C1507" s="25" t="s">
        <v>405</v>
      </c>
    </row>
    <row r="1508" spans="3:14" ht="25" x14ac:dyDescent="0.3">
      <c r="E1508" s="95"/>
      <c r="F1508" s="96"/>
      <c r="G1508" s="37" t="s">
        <v>16</v>
      </c>
      <c r="H1508" s="41" t="s">
        <v>17</v>
      </c>
      <c r="I1508" s="18" t="s">
        <v>18</v>
      </c>
      <c r="J1508" s="18" t="s">
        <v>19</v>
      </c>
      <c r="K1508" s="18" t="s">
        <v>20</v>
      </c>
      <c r="L1508" s="18" t="s">
        <v>21</v>
      </c>
      <c r="M1508" s="18" t="s">
        <v>22</v>
      </c>
      <c r="N1508" s="34" t="s">
        <v>23</v>
      </c>
    </row>
    <row r="1509" spans="3:14" x14ac:dyDescent="0.3">
      <c r="E1509" s="97"/>
      <c r="F1509" s="98"/>
      <c r="G1509" s="40"/>
      <c r="H1509" s="36"/>
      <c r="I1509" s="19"/>
      <c r="J1509" s="19"/>
      <c r="K1509" s="19"/>
      <c r="L1509" s="19"/>
      <c r="M1509" s="19"/>
      <c r="N1509" s="39"/>
    </row>
    <row r="1510" spans="3:14" x14ac:dyDescent="0.3">
      <c r="E1510" s="63" t="s">
        <v>16</v>
      </c>
      <c r="F1510" s="58"/>
      <c r="G1510" s="38">
        <v>55336</v>
      </c>
      <c r="H1510" s="20">
        <v>10222</v>
      </c>
      <c r="I1510" s="20">
        <v>19178</v>
      </c>
      <c r="J1510" s="20">
        <v>13973</v>
      </c>
      <c r="K1510" s="20">
        <v>7022</v>
      </c>
      <c r="L1510" s="20">
        <v>3794</v>
      </c>
      <c r="M1510" s="20">
        <v>900</v>
      </c>
      <c r="N1510" s="51">
        <v>247</v>
      </c>
    </row>
    <row r="1511" spans="3:14" x14ac:dyDescent="0.3">
      <c r="E1511" s="53"/>
      <c r="F1511" s="59"/>
      <c r="G1511" s="10">
        <v>100</v>
      </c>
      <c r="H1511" s="2">
        <v>18.472603729941</v>
      </c>
      <c r="I1511" s="2">
        <v>34.657365910076997</v>
      </c>
      <c r="J1511" s="2">
        <v>25.251192713603999</v>
      </c>
      <c r="K1511" s="2">
        <v>12.689749891570999</v>
      </c>
      <c r="L1511" s="2">
        <v>6.8562960821169998</v>
      </c>
      <c r="M1511" s="2">
        <v>1.626427642041</v>
      </c>
      <c r="N1511" s="13">
        <v>0.44636403064899999</v>
      </c>
    </row>
    <row r="1512" spans="3:14" ht="25" x14ac:dyDescent="0.3">
      <c r="E1512" s="3" t="s">
        <v>406</v>
      </c>
      <c r="F1512" s="4"/>
      <c r="G1512" s="29">
        <v>0</v>
      </c>
      <c r="H1512" s="32">
        <v>0</v>
      </c>
      <c r="I1512" s="17">
        <v>0</v>
      </c>
      <c r="J1512" s="17">
        <v>0</v>
      </c>
      <c r="K1512" s="17">
        <v>0</v>
      </c>
      <c r="L1512" s="17">
        <v>0</v>
      </c>
      <c r="M1512" s="17">
        <v>0</v>
      </c>
      <c r="N1512" s="33">
        <v>0</v>
      </c>
    </row>
    <row r="1513" spans="3:14" x14ac:dyDescent="0.3">
      <c r="E1513" s="9"/>
      <c r="F1513" s="8"/>
      <c r="G1513" s="31">
        <v>0</v>
      </c>
      <c r="H1513" s="21">
        <v>0</v>
      </c>
      <c r="I1513" s="12">
        <v>0</v>
      </c>
      <c r="J1513" s="12">
        <v>0</v>
      </c>
      <c r="K1513" s="12">
        <v>0</v>
      </c>
      <c r="L1513" s="12">
        <v>0</v>
      </c>
      <c r="M1513" s="12">
        <v>0</v>
      </c>
      <c r="N1513" s="15">
        <v>0</v>
      </c>
    </row>
    <row r="1514" spans="3:14" ht="25" x14ac:dyDescent="0.3">
      <c r="E1514" s="3" t="s">
        <v>407</v>
      </c>
      <c r="F1514" s="4"/>
      <c r="G1514" s="5">
        <v>1</v>
      </c>
      <c r="H1514" s="7">
        <v>0</v>
      </c>
      <c r="I1514" s="1">
        <v>0</v>
      </c>
      <c r="J1514" s="1">
        <v>1</v>
      </c>
      <c r="K1514" s="1">
        <v>0</v>
      </c>
      <c r="L1514" s="1">
        <v>0</v>
      </c>
      <c r="M1514" s="1">
        <v>0</v>
      </c>
      <c r="N1514" s="6">
        <v>0</v>
      </c>
    </row>
    <row r="1515" spans="3:14" x14ac:dyDescent="0.3">
      <c r="E1515" s="9"/>
      <c r="F1515" s="8"/>
      <c r="G1515" s="10">
        <v>100</v>
      </c>
      <c r="H1515" s="21">
        <v>0</v>
      </c>
      <c r="I1515" s="12">
        <v>0</v>
      </c>
      <c r="J1515" s="2">
        <v>100</v>
      </c>
      <c r="K1515" s="12">
        <v>0</v>
      </c>
      <c r="L1515" s="12">
        <v>0</v>
      </c>
      <c r="M1515" s="12">
        <v>0</v>
      </c>
      <c r="N1515" s="15">
        <v>0</v>
      </c>
    </row>
    <row r="1516" spans="3:14" ht="37.5" x14ac:dyDescent="0.3">
      <c r="E1516" s="3" t="s">
        <v>408</v>
      </c>
      <c r="F1516" s="4"/>
      <c r="G1516" s="5">
        <v>1</v>
      </c>
      <c r="H1516" s="7">
        <v>0</v>
      </c>
      <c r="I1516" s="1">
        <v>0</v>
      </c>
      <c r="J1516" s="1">
        <v>0</v>
      </c>
      <c r="K1516" s="1">
        <v>1</v>
      </c>
      <c r="L1516" s="1">
        <v>0</v>
      </c>
      <c r="M1516" s="1">
        <v>0</v>
      </c>
      <c r="N1516" s="6">
        <v>0</v>
      </c>
    </row>
    <row r="1517" spans="3:14" x14ac:dyDescent="0.3">
      <c r="E1517" s="9"/>
      <c r="F1517" s="8"/>
      <c r="G1517" s="10">
        <v>100</v>
      </c>
      <c r="H1517" s="21">
        <v>0</v>
      </c>
      <c r="I1517" s="12">
        <v>0</v>
      </c>
      <c r="J1517" s="12">
        <v>0</v>
      </c>
      <c r="K1517" s="2">
        <v>100</v>
      </c>
      <c r="L1517" s="12">
        <v>0</v>
      </c>
      <c r="M1517" s="12">
        <v>0</v>
      </c>
      <c r="N1517" s="15">
        <v>0</v>
      </c>
    </row>
    <row r="1518" spans="3:14" x14ac:dyDescent="0.3">
      <c r="E1518" s="3" t="s">
        <v>409</v>
      </c>
      <c r="F1518" s="4"/>
      <c r="G1518" s="5">
        <v>0</v>
      </c>
      <c r="H1518" s="7">
        <v>0</v>
      </c>
      <c r="I1518" s="1">
        <v>0</v>
      </c>
      <c r="J1518" s="1">
        <v>0</v>
      </c>
      <c r="K1518" s="1">
        <v>0</v>
      </c>
      <c r="L1518" s="1">
        <v>0</v>
      </c>
      <c r="M1518" s="1">
        <v>0</v>
      </c>
      <c r="N1518" s="6">
        <v>0</v>
      </c>
    </row>
    <row r="1519" spans="3:14" x14ac:dyDescent="0.3">
      <c r="E1519" s="9"/>
      <c r="F1519" s="8"/>
      <c r="G1519" s="31">
        <v>0</v>
      </c>
      <c r="H1519" s="21">
        <v>0</v>
      </c>
      <c r="I1519" s="12">
        <v>0</v>
      </c>
      <c r="J1519" s="12">
        <v>0</v>
      </c>
      <c r="K1519" s="12">
        <v>0</v>
      </c>
      <c r="L1519" s="12">
        <v>0</v>
      </c>
      <c r="M1519" s="12">
        <v>0</v>
      </c>
      <c r="N1519" s="15">
        <v>0</v>
      </c>
    </row>
    <row r="1520" spans="3:14" x14ac:dyDescent="0.3">
      <c r="E1520" s="3" t="s">
        <v>410</v>
      </c>
      <c r="F1520" s="4"/>
      <c r="G1520" s="5">
        <v>50</v>
      </c>
      <c r="H1520" s="7">
        <v>11</v>
      </c>
      <c r="I1520" s="1">
        <v>15</v>
      </c>
      <c r="J1520" s="1">
        <v>12</v>
      </c>
      <c r="K1520" s="1">
        <v>8</v>
      </c>
      <c r="L1520" s="1">
        <v>4</v>
      </c>
      <c r="M1520" s="1">
        <v>0</v>
      </c>
      <c r="N1520" s="6">
        <v>0</v>
      </c>
    </row>
    <row r="1521" spans="5:14" x14ac:dyDescent="0.3">
      <c r="E1521" s="9"/>
      <c r="F1521" s="8"/>
      <c r="G1521" s="10">
        <v>100</v>
      </c>
      <c r="H1521" s="11">
        <v>22</v>
      </c>
      <c r="I1521" s="2">
        <v>30</v>
      </c>
      <c r="J1521" s="2">
        <v>24</v>
      </c>
      <c r="K1521" s="2">
        <v>16</v>
      </c>
      <c r="L1521" s="2">
        <v>8</v>
      </c>
      <c r="M1521" s="12">
        <v>0</v>
      </c>
      <c r="N1521" s="15">
        <v>0</v>
      </c>
    </row>
    <row r="1522" spans="5:14" x14ac:dyDescent="0.3">
      <c r="E1522" s="3" t="s">
        <v>411</v>
      </c>
      <c r="F1522" s="4"/>
      <c r="G1522" s="5">
        <v>63</v>
      </c>
      <c r="H1522" s="7">
        <v>14</v>
      </c>
      <c r="I1522" s="1">
        <v>19</v>
      </c>
      <c r="J1522" s="1">
        <v>16</v>
      </c>
      <c r="K1522" s="1">
        <v>8</v>
      </c>
      <c r="L1522" s="1">
        <v>5</v>
      </c>
      <c r="M1522" s="1">
        <v>1</v>
      </c>
      <c r="N1522" s="6">
        <v>0</v>
      </c>
    </row>
    <row r="1523" spans="5:14" x14ac:dyDescent="0.3">
      <c r="E1523" s="9"/>
      <c r="F1523" s="8"/>
      <c r="G1523" s="10">
        <v>100</v>
      </c>
      <c r="H1523" s="11">
        <v>22.222222222222001</v>
      </c>
      <c r="I1523" s="2">
        <v>30.158730158729998</v>
      </c>
      <c r="J1523" s="2">
        <v>25.396825396825001</v>
      </c>
      <c r="K1523" s="2">
        <v>12.698412698413</v>
      </c>
      <c r="L1523" s="2">
        <v>7.9365079365079998</v>
      </c>
      <c r="M1523" s="2">
        <v>1.587301587302</v>
      </c>
      <c r="N1523" s="15">
        <v>0</v>
      </c>
    </row>
    <row r="1524" spans="5:14" ht="25" x14ac:dyDescent="0.3">
      <c r="E1524" s="3" t="s">
        <v>412</v>
      </c>
      <c r="F1524" s="4"/>
      <c r="G1524" s="5">
        <v>1</v>
      </c>
      <c r="H1524" s="7">
        <v>0</v>
      </c>
      <c r="I1524" s="1">
        <v>0</v>
      </c>
      <c r="J1524" s="1">
        <v>1</v>
      </c>
      <c r="K1524" s="1">
        <v>0</v>
      </c>
      <c r="L1524" s="1">
        <v>0</v>
      </c>
      <c r="M1524" s="1">
        <v>0</v>
      </c>
      <c r="N1524" s="6">
        <v>0</v>
      </c>
    </row>
    <row r="1525" spans="5:14" x14ac:dyDescent="0.3">
      <c r="E1525" s="9"/>
      <c r="F1525" s="8"/>
      <c r="G1525" s="10">
        <v>100</v>
      </c>
      <c r="H1525" s="21">
        <v>0</v>
      </c>
      <c r="I1525" s="12">
        <v>0</v>
      </c>
      <c r="J1525" s="2">
        <v>100</v>
      </c>
      <c r="K1525" s="12">
        <v>0</v>
      </c>
      <c r="L1525" s="12">
        <v>0</v>
      </c>
      <c r="M1525" s="12">
        <v>0</v>
      </c>
      <c r="N1525" s="15">
        <v>0</v>
      </c>
    </row>
    <row r="1526" spans="5:14" ht="25" x14ac:dyDescent="0.3">
      <c r="E1526" s="3" t="s">
        <v>413</v>
      </c>
      <c r="F1526" s="4"/>
      <c r="G1526" s="5">
        <v>41</v>
      </c>
      <c r="H1526" s="7">
        <v>13</v>
      </c>
      <c r="I1526" s="1">
        <v>11</v>
      </c>
      <c r="J1526" s="1">
        <v>9</v>
      </c>
      <c r="K1526" s="1">
        <v>3</v>
      </c>
      <c r="L1526" s="1">
        <v>4</v>
      </c>
      <c r="M1526" s="1">
        <v>1</v>
      </c>
      <c r="N1526" s="6">
        <v>0</v>
      </c>
    </row>
    <row r="1527" spans="5:14" x14ac:dyDescent="0.3">
      <c r="E1527" s="9"/>
      <c r="F1527" s="8"/>
      <c r="G1527" s="10">
        <v>100</v>
      </c>
      <c r="H1527" s="11">
        <v>31.707317073171001</v>
      </c>
      <c r="I1527" s="2">
        <v>26.829268292683</v>
      </c>
      <c r="J1527" s="2">
        <v>21.951219512194999</v>
      </c>
      <c r="K1527" s="2">
        <v>7.3170731707319998</v>
      </c>
      <c r="L1527" s="2">
        <v>9.7560975609760003</v>
      </c>
      <c r="M1527" s="2">
        <v>2.4390243902440001</v>
      </c>
      <c r="N1527" s="15">
        <v>0</v>
      </c>
    </row>
    <row r="1528" spans="5:14" ht="37.5" x14ac:dyDescent="0.3">
      <c r="E1528" s="3" t="s">
        <v>414</v>
      </c>
      <c r="F1528" s="4"/>
      <c r="G1528" s="5">
        <v>7</v>
      </c>
      <c r="H1528" s="7">
        <v>2</v>
      </c>
      <c r="I1528" s="1">
        <v>0</v>
      </c>
      <c r="J1528" s="1">
        <v>4</v>
      </c>
      <c r="K1528" s="1">
        <v>0</v>
      </c>
      <c r="L1528" s="1">
        <v>1</v>
      </c>
      <c r="M1528" s="1">
        <v>0</v>
      </c>
      <c r="N1528" s="6">
        <v>0</v>
      </c>
    </row>
    <row r="1529" spans="5:14" x14ac:dyDescent="0.3">
      <c r="E1529" s="9"/>
      <c r="F1529" s="8"/>
      <c r="G1529" s="10">
        <v>100</v>
      </c>
      <c r="H1529" s="11">
        <v>28.571428571428999</v>
      </c>
      <c r="I1529" s="12">
        <v>0</v>
      </c>
      <c r="J1529" s="2">
        <v>57.142857142856997</v>
      </c>
      <c r="K1529" s="12">
        <v>0</v>
      </c>
      <c r="L1529" s="2">
        <v>14.285714285714</v>
      </c>
      <c r="M1529" s="12">
        <v>0</v>
      </c>
      <c r="N1529" s="15">
        <v>0</v>
      </c>
    </row>
    <row r="1530" spans="5:14" ht="25" x14ac:dyDescent="0.3">
      <c r="E1530" s="3" t="s">
        <v>415</v>
      </c>
      <c r="F1530" s="4"/>
      <c r="G1530" s="5">
        <v>23</v>
      </c>
      <c r="H1530" s="7">
        <v>4</v>
      </c>
      <c r="I1530" s="1">
        <v>8</v>
      </c>
      <c r="J1530" s="1">
        <v>7</v>
      </c>
      <c r="K1530" s="1">
        <v>3</v>
      </c>
      <c r="L1530" s="1">
        <v>1</v>
      </c>
      <c r="M1530" s="1">
        <v>0</v>
      </c>
      <c r="N1530" s="6">
        <v>0</v>
      </c>
    </row>
    <row r="1531" spans="5:14" x14ac:dyDescent="0.3">
      <c r="E1531" s="9"/>
      <c r="F1531" s="8"/>
      <c r="G1531" s="10">
        <v>100</v>
      </c>
      <c r="H1531" s="11">
        <v>17.391304347826001</v>
      </c>
      <c r="I1531" s="2">
        <v>34.782608695652002</v>
      </c>
      <c r="J1531" s="2">
        <v>30.434782608696</v>
      </c>
      <c r="K1531" s="2">
        <v>13.04347826087</v>
      </c>
      <c r="L1531" s="2">
        <v>4.3478260869570002</v>
      </c>
      <c r="M1531" s="12">
        <v>0</v>
      </c>
      <c r="N1531" s="15">
        <v>0</v>
      </c>
    </row>
    <row r="1532" spans="5:14" ht="25" x14ac:dyDescent="0.3">
      <c r="E1532" s="3" t="s">
        <v>416</v>
      </c>
      <c r="F1532" s="4"/>
      <c r="G1532" s="5">
        <v>25</v>
      </c>
      <c r="H1532" s="7">
        <v>3</v>
      </c>
      <c r="I1532" s="1">
        <v>7</v>
      </c>
      <c r="J1532" s="1">
        <v>6</v>
      </c>
      <c r="K1532" s="1">
        <v>8</v>
      </c>
      <c r="L1532" s="1">
        <v>1</v>
      </c>
      <c r="M1532" s="1">
        <v>0</v>
      </c>
      <c r="N1532" s="6">
        <v>0</v>
      </c>
    </row>
    <row r="1533" spans="5:14" x14ac:dyDescent="0.3">
      <c r="E1533" s="9"/>
      <c r="F1533" s="8"/>
      <c r="G1533" s="10">
        <v>100</v>
      </c>
      <c r="H1533" s="11">
        <v>12</v>
      </c>
      <c r="I1533" s="2">
        <v>28</v>
      </c>
      <c r="J1533" s="2">
        <v>24</v>
      </c>
      <c r="K1533" s="2">
        <v>32</v>
      </c>
      <c r="L1533" s="2">
        <v>4</v>
      </c>
      <c r="M1533" s="12">
        <v>0</v>
      </c>
      <c r="N1533" s="15">
        <v>0</v>
      </c>
    </row>
    <row r="1534" spans="5:14" ht="25" x14ac:dyDescent="0.3">
      <c r="E1534" s="3" t="s">
        <v>417</v>
      </c>
      <c r="F1534" s="4"/>
      <c r="G1534" s="5">
        <v>190</v>
      </c>
      <c r="H1534" s="7">
        <v>28</v>
      </c>
      <c r="I1534" s="1">
        <v>59</v>
      </c>
      <c r="J1534" s="1">
        <v>57</v>
      </c>
      <c r="K1534" s="1">
        <v>31</v>
      </c>
      <c r="L1534" s="1">
        <v>13</v>
      </c>
      <c r="M1534" s="1">
        <v>2</v>
      </c>
      <c r="N1534" s="6">
        <v>0</v>
      </c>
    </row>
    <row r="1535" spans="5:14" x14ac:dyDescent="0.3">
      <c r="E1535" s="9"/>
      <c r="F1535" s="8"/>
      <c r="G1535" s="10">
        <v>100</v>
      </c>
      <c r="H1535" s="11">
        <v>14.736842105262999</v>
      </c>
      <c r="I1535" s="2">
        <v>31.052631578947</v>
      </c>
      <c r="J1535" s="2">
        <v>30</v>
      </c>
      <c r="K1535" s="2">
        <v>16.315789473683999</v>
      </c>
      <c r="L1535" s="2">
        <v>6.8421052631580004</v>
      </c>
      <c r="M1535" s="2">
        <v>1.052631578947</v>
      </c>
      <c r="N1535" s="15">
        <v>0</v>
      </c>
    </row>
    <row r="1536" spans="5:14" x14ac:dyDescent="0.3">
      <c r="E1536" s="3" t="s">
        <v>418</v>
      </c>
      <c r="F1536" s="4"/>
      <c r="G1536" s="5">
        <v>143</v>
      </c>
      <c r="H1536" s="7">
        <v>21</v>
      </c>
      <c r="I1536" s="1">
        <v>39</v>
      </c>
      <c r="J1536" s="1">
        <v>44</v>
      </c>
      <c r="K1536" s="1">
        <v>25</v>
      </c>
      <c r="L1536" s="1">
        <v>13</v>
      </c>
      <c r="M1536" s="1">
        <v>1</v>
      </c>
      <c r="N1536" s="6">
        <v>0</v>
      </c>
    </row>
    <row r="1537" spans="5:14" x14ac:dyDescent="0.3">
      <c r="E1537" s="9"/>
      <c r="F1537" s="8"/>
      <c r="G1537" s="10">
        <v>100</v>
      </c>
      <c r="H1537" s="11">
        <v>14.685314685314999</v>
      </c>
      <c r="I1537" s="2">
        <v>27.272727272727</v>
      </c>
      <c r="J1537" s="2">
        <v>30.769230769231001</v>
      </c>
      <c r="K1537" s="2">
        <v>17.482517482517</v>
      </c>
      <c r="L1537" s="2">
        <v>9.0909090909089993</v>
      </c>
      <c r="M1537" s="2">
        <v>0.69930069930100003</v>
      </c>
      <c r="N1537" s="15">
        <v>0</v>
      </c>
    </row>
    <row r="1538" spans="5:14" x14ac:dyDescent="0.3">
      <c r="E1538" s="3" t="s">
        <v>419</v>
      </c>
      <c r="F1538" s="4"/>
      <c r="G1538" s="5">
        <v>7</v>
      </c>
      <c r="H1538" s="7">
        <v>0</v>
      </c>
      <c r="I1538" s="1">
        <v>1</v>
      </c>
      <c r="J1538" s="1">
        <v>2</v>
      </c>
      <c r="K1538" s="1">
        <v>3</v>
      </c>
      <c r="L1538" s="1">
        <v>1</v>
      </c>
      <c r="M1538" s="1">
        <v>0</v>
      </c>
      <c r="N1538" s="6">
        <v>0</v>
      </c>
    </row>
    <row r="1539" spans="5:14" x14ac:dyDescent="0.3">
      <c r="E1539" s="9"/>
      <c r="F1539" s="8"/>
      <c r="G1539" s="10">
        <v>100</v>
      </c>
      <c r="H1539" s="21">
        <v>0</v>
      </c>
      <c r="I1539" s="2">
        <v>14.285714285714</v>
      </c>
      <c r="J1539" s="2">
        <v>28.571428571428999</v>
      </c>
      <c r="K1539" s="2">
        <v>42.857142857143003</v>
      </c>
      <c r="L1539" s="2">
        <v>14.285714285714</v>
      </c>
      <c r="M1539" s="12">
        <v>0</v>
      </c>
      <c r="N1539" s="15">
        <v>0</v>
      </c>
    </row>
    <row r="1540" spans="5:14" ht="25" x14ac:dyDescent="0.3">
      <c r="E1540" s="3" t="s">
        <v>420</v>
      </c>
      <c r="F1540" s="4"/>
      <c r="G1540" s="5">
        <v>58</v>
      </c>
      <c r="H1540" s="7">
        <v>1</v>
      </c>
      <c r="I1540" s="1">
        <v>15</v>
      </c>
      <c r="J1540" s="1">
        <v>17</v>
      </c>
      <c r="K1540" s="1">
        <v>12</v>
      </c>
      <c r="L1540" s="1">
        <v>13</v>
      </c>
      <c r="M1540" s="1">
        <v>0</v>
      </c>
      <c r="N1540" s="6">
        <v>0</v>
      </c>
    </row>
    <row r="1541" spans="5:14" x14ac:dyDescent="0.3">
      <c r="E1541" s="9"/>
      <c r="F1541" s="8"/>
      <c r="G1541" s="10">
        <v>100</v>
      </c>
      <c r="H1541" s="11">
        <v>1.7241379310339999</v>
      </c>
      <c r="I1541" s="2">
        <v>25.862068965517</v>
      </c>
      <c r="J1541" s="2">
        <v>29.310344827586</v>
      </c>
      <c r="K1541" s="2">
        <v>20.689655172414</v>
      </c>
      <c r="L1541" s="2">
        <v>22.413793103448</v>
      </c>
      <c r="M1541" s="12">
        <v>0</v>
      </c>
      <c r="N1541" s="15">
        <v>0</v>
      </c>
    </row>
    <row r="1542" spans="5:14" ht="25" x14ac:dyDescent="0.3">
      <c r="E1542" s="3" t="s">
        <v>421</v>
      </c>
      <c r="F1542" s="4"/>
      <c r="G1542" s="5">
        <v>293</v>
      </c>
      <c r="H1542" s="7">
        <v>64</v>
      </c>
      <c r="I1542" s="1">
        <v>82</v>
      </c>
      <c r="J1542" s="1">
        <v>72</v>
      </c>
      <c r="K1542" s="1">
        <v>48</v>
      </c>
      <c r="L1542" s="1">
        <v>26</v>
      </c>
      <c r="M1542" s="1">
        <v>1</v>
      </c>
      <c r="N1542" s="6">
        <v>0</v>
      </c>
    </row>
    <row r="1543" spans="5:14" x14ac:dyDescent="0.3">
      <c r="E1543" s="9"/>
      <c r="F1543" s="8"/>
      <c r="G1543" s="10">
        <v>100</v>
      </c>
      <c r="H1543" s="11">
        <v>21.843003412969001</v>
      </c>
      <c r="I1543" s="2">
        <v>27.986348122867</v>
      </c>
      <c r="J1543" s="2">
        <v>24.573378839589999</v>
      </c>
      <c r="K1543" s="2">
        <v>16.382252559727</v>
      </c>
      <c r="L1543" s="2">
        <v>8.8737201365189993</v>
      </c>
      <c r="M1543" s="2">
        <v>0.34129692832800002</v>
      </c>
      <c r="N1543" s="15">
        <v>0</v>
      </c>
    </row>
    <row r="1544" spans="5:14" ht="25" x14ac:dyDescent="0.3">
      <c r="E1544" s="3" t="s">
        <v>422</v>
      </c>
      <c r="F1544" s="4"/>
      <c r="G1544" s="5">
        <v>331</v>
      </c>
      <c r="H1544" s="7">
        <v>44</v>
      </c>
      <c r="I1544" s="1">
        <v>88</v>
      </c>
      <c r="J1544" s="1">
        <v>105</v>
      </c>
      <c r="K1544" s="1">
        <v>56</v>
      </c>
      <c r="L1544" s="1">
        <v>34</v>
      </c>
      <c r="M1544" s="1">
        <v>3</v>
      </c>
      <c r="N1544" s="6">
        <v>1</v>
      </c>
    </row>
    <row r="1545" spans="5:14" x14ac:dyDescent="0.3">
      <c r="E1545" s="9"/>
      <c r="F1545" s="8"/>
      <c r="G1545" s="10">
        <v>100</v>
      </c>
      <c r="H1545" s="11">
        <v>13.293051359516999</v>
      </c>
      <c r="I1545" s="2">
        <v>26.586102719033001</v>
      </c>
      <c r="J1545" s="2">
        <v>31.722054380665</v>
      </c>
      <c r="K1545" s="2">
        <v>16.918429003021</v>
      </c>
      <c r="L1545" s="2">
        <v>10.271903323263</v>
      </c>
      <c r="M1545" s="2">
        <v>0.90634441087600004</v>
      </c>
      <c r="N1545" s="13">
        <v>0.30211480362499998</v>
      </c>
    </row>
    <row r="1546" spans="5:14" ht="37.5" x14ac:dyDescent="0.3">
      <c r="E1546" s="3" t="s">
        <v>423</v>
      </c>
      <c r="F1546" s="4"/>
      <c r="G1546" s="5">
        <v>86</v>
      </c>
      <c r="H1546" s="7">
        <v>20</v>
      </c>
      <c r="I1546" s="1">
        <v>24</v>
      </c>
      <c r="J1546" s="1">
        <v>24</v>
      </c>
      <c r="K1546" s="1">
        <v>9</v>
      </c>
      <c r="L1546" s="1">
        <v>8</v>
      </c>
      <c r="M1546" s="1">
        <v>0</v>
      </c>
      <c r="N1546" s="6">
        <v>1</v>
      </c>
    </row>
    <row r="1547" spans="5:14" x14ac:dyDescent="0.3">
      <c r="E1547" s="9"/>
      <c r="F1547" s="8"/>
      <c r="G1547" s="10">
        <v>100</v>
      </c>
      <c r="H1547" s="11">
        <v>23.255813953488001</v>
      </c>
      <c r="I1547" s="2">
        <v>27.906976744186</v>
      </c>
      <c r="J1547" s="2">
        <v>27.906976744186</v>
      </c>
      <c r="K1547" s="2">
        <v>10.465116279069999</v>
      </c>
      <c r="L1547" s="2">
        <v>9.3023255813949994</v>
      </c>
      <c r="M1547" s="12">
        <v>0</v>
      </c>
      <c r="N1547" s="13">
        <v>1.1627906976739999</v>
      </c>
    </row>
    <row r="1548" spans="5:14" x14ac:dyDescent="0.3">
      <c r="E1548" s="3" t="s">
        <v>424</v>
      </c>
      <c r="F1548" s="4"/>
      <c r="G1548" s="5">
        <v>128</v>
      </c>
      <c r="H1548" s="7">
        <v>29</v>
      </c>
      <c r="I1548" s="1">
        <v>27</v>
      </c>
      <c r="J1548" s="1">
        <v>34</v>
      </c>
      <c r="K1548" s="1">
        <v>19</v>
      </c>
      <c r="L1548" s="1">
        <v>17</v>
      </c>
      <c r="M1548" s="1">
        <v>1</v>
      </c>
      <c r="N1548" s="6">
        <v>1</v>
      </c>
    </row>
    <row r="1549" spans="5:14" x14ac:dyDescent="0.3">
      <c r="E1549" s="9"/>
      <c r="F1549" s="8"/>
      <c r="G1549" s="10">
        <v>100</v>
      </c>
      <c r="H1549" s="11">
        <v>22.65625</v>
      </c>
      <c r="I1549" s="2">
        <v>21.09375</v>
      </c>
      <c r="J1549" s="2">
        <v>26.5625</v>
      </c>
      <c r="K1549" s="2">
        <v>14.84375</v>
      </c>
      <c r="L1549" s="2">
        <v>13.28125</v>
      </c>
      <c r="M1549" s="2">
        <v>0.78125</v>
      </c>
      <c r="N1549" s="13">
        <v>0.78125</v>
      </c>
    </row>
    <row r="1550" spans="5:14" x14ac:dyDescent="0.3">
      <c r="E1550" s="3" t="s">
        <v>425</v>
      </c>
      <c r="F1550" s="4"/>
      <c r="G1550" s="5">
        <v>37</v>
      </c>
      <c r="H1550" s="7">
        <v>7</v>
      </c>
      <c r="I1550" s="1">
        <v>16</v>
      </c>
      <c r="J1550" s="1">
        <v>8</v>
      </c>
      <c r="K1550" s="1">
        <v>2</v>
      </c>
      <c r="L1550" s="1">
        <v>3</v>
      </c>
      <c r="M1550" s="1">
        <v>1</v>
      </c>
      <c r="N1550" s="6">
        <v>0</v>
      </c>
    </row>
    <row r="1551" spans="5:14" x14ac:dyDescent="0.3">
      <c r="E1551" s="9"/>
      <c r="F1551" s="8"/>
      <c r="G1551" s="10">
        <v>100</v>
      </c>
      <c r="H1551" s="11">
        <v>18.918918918919001</v>
      </c>
      <c r="I1551" s="2">
        <v>43.243243243243001</v>
      </c>
      <c r="J1551" s="2">
        <v>21.621621621622001</v>
      </c>
      <c r="K1551" s="2">
        <v>5.4054054054050003</v>
      </c>
      <c r="L1551" s="2">
        <v>8.1081081081080004</v>
      </c>
      <c r="M1551" s="2">
        <v>2.7027027027030002</v>
      </c>
      <c r="N1551" s="15">
        <v>0</v>
      </c>
    </row>
    <row r="1552" spans="5:14" x14ac:dyDescent="0.3">
      <c r="E1552" s="3" t="s">
        <v>426</v>
      </c>
      <c r="F1552" s="4"/>
      <c r="G1552" s="5">
        <v>49</v>
      </c>
      <c r="H1552" s="7">
        <v>8</v>
      </c>
      <c r="I1552" s="1">
        <v>17</v>
      </c>
      <c r="J1552" s="1">
        <v>12</v>
      </c>
      <c r="K1552" s="1">
        <v>6</v>
      </c>
      <c r="L1552" s="1">
        <v>6</v>
      </c>
      <c r="M1552" s="1">
        <v>0</v>
      </c>
      <c r="N1552" s="6">
        <v>0</v>
      </c>
    </row>
    <row r="1553" spans="5:14" x14ac:dyDescent="0.3">
      <c r="E1553" s="9"/>
      <c r="F1553" s="8"/>
      <c r="G1553" s="10">
        <v>100</v>
      </c>
      <c r="H1553" s="11">
        <v>16.326530612245001</v>
      </c>
      <c r="I1553" s="2">
        <v>34.693877551020002</v>
      </c>
      <c r="J1553" s="2">
        <v>24.489795918367001</v>
      </c>
      <c r="K1553" s="2">
        <v>12.244897959184</v>
      </c>
      <c r="L1553" s="2">
        <v>12.244897959184</v>
      </c>
      <c r="M1553" s="12">
        <v>0</v>
      </c>
      <c r="N1553" s="15">
        <v>0</v>
      </c>
    </row>
    <row r="1554" spans="5:14" ht="25" x14ac:dyDescent="0.3">
      <c r="E1554" s="3" t="s">
        <v>427</v>
      </c>
      <c r="F1554" s="4"/>
      <c r="G1554" s="5">
        <v>33</v>
      </c>
      <c r="H1554" s="7">
        <v>5</v>
      </c>
      <c r="I1554" s="1">
        <v>9</v>
      </c>
      <c r="J1554" s="1">
        <v>8</v>
      </c>
      <c r="K1554" s="1">
        <v>6</v>
      </c>
      <c r="L1554" s="1">
        <v>5</v>
      </c>
      <c r="M1554" s="1">
        <v>0</v>
      </c>
      <c r="N1554" s="6">
        <v>0</v>
      </c>
    </row>
    <row r="1555" spans="5:14" x14ac:dyDescent="0.3">
      <c r="E1555" s="9"/>
      <c r="F1555" s="8"/>
      <c r="G1555" s="10">
        <v>100</v>
      </c>
      <c r="H1555" s="11">
        <v>15.151515151515</v>
      </c>
      <c r="I1555" s="2">
        <v>27.272727272727</v>
      </c>
      <c r="J1555" s="2">
        <v>24.242424242424001</v>
      </c>
      <c r="K1555" s="2">
        <v>18.181818181817999</v>
      </c>
      <c r="L1555" s="2">
        <v>15.151515151515</v>
      </c>
      <c r="M1555" s="12">
        <v>0</v>
      </c>
      <c r="N1555" s="15">
        <v>0</v>
      </c>
    </row>
    <row r="1556" spans="5:14" ht="25" x14ac:dyDescent="0.3">
      <c r="E1556" s="3" t="s">
        <v>428</v>
      </c>
      <c r="F1556" s="4"/>
      <c r="G1556" s="5">
        <v>34</v>
      </c>
      <c r="H1556" s="7">
        <v>10</v>
      </c>
      <c r="I1556" s="1">
        <v>11</v>
      </c>
      <c r="J1556" s="1">
        <v>5</v>
      </c>
      <c r="K1556" s="1">
        <v>3</v>
      </c>
      <c r="L1556" s="1">
        <v>5</v>
      </c>
      <c r="M1556" s="1">
        <v>0</v>
      </c>
      <c r="N1556" s="6">
        <v>0</v>
      </c>
    </row>
    <row r="1557" spans="5:14" x14ac:dyDescent="0.3">
      <c r="E1557" s="9"/>
      <c r="F1557" s="8"/>
      <c r="G1557" s="10">
        <v>100</v>
      </c>
      <c r="H1557" s="11">
        <v>29.411764705882</v>
      </c>
      <c r="I1557" s="2">
        <v>32.352941176470999</v>
      </c>
      <c r="J1557" s="2">
        <v>14.705882352941</v>
      </c>
      <c r="K1557" s="2">
        <v>8.8235294117649996</v>
      </c>
      <c r="L1557" s="2">
        <v>14.705882352941</v>
      </c>
      <c r="M1557" s="12">
        <v>0</v>
      </c>
      <c r="N1557" s="15">
        <v>0</v>
      </c>
    </row>
    <row r="1558" spans="5:14" ht="37.5" x14ac:dyDescent="0.3">
      <c r="E1558" s="3" t="s">
        <v>429</v>
      </c>
      <c r="F1558" s="4"/>
      <c r="G1558" s="5">
        <v>18</v>
      </c>
      <c r="H1558" s="7">
        <v>2</v>
      </c>
      <c r="I1558" s="1">
        <v>6</v>
      </c>
      <c r="J1558" s="1">
        <v>4</v>
      </c>
      <c r="K1558" s="1">
        <v>1</v>
      </c>
      <c r="L1558" s="1">
        <v>5</v>
      </c>
      <c r="M1558" s="1">
        <v>0</v>
      </c>
      <c r="N1558" s="6">
        <v>0</v>
      </c>
    </row>
    <row r="1559" spans="5:14" x14ac:dyDescent="0.3">
      <c r="E1559" s="9"/>
      <c r="F1559" s="8"/>
      <c r="G1559" s="10">
        <v>100</v>
      </c>
      <c r="H1559" s="11">
        <v>11.111111111111001</v>
      </c>
      <c r="I1559" s="2">
        <v>33.333333333333002</v>
      </c>
      <c r="J1559" s="2">
        <v>22.222222222222001</v>
      </c>
      <c r="K1559" s="2">
        <v>5.5555555555560003</v>
      </c>
      <c r="L1559" s="2">
        <v>27.777777777777999</v>
      </c>
      <c r="M1559" s="12">
        <v>0</v>
      </c>
      <c r="N1559" s="15">
        <v>0</v>
      </c>
    </row>
    <row r="1560" spans="5:14" ht="25" x14ac:dyDescent="0.3">
      <c r="E1560" s="3" t="s">
        <v>430</v>
      </c>
      <c r="F1560" s="4"/>
      <c r="G1560" s="5">
        <v>160</v>
      </c>
      <c r="H1560" s="7">
        <v>38</v>
      </c>
      <c r="I1560" s="1">
        <v>47</v>
      </c>
      <c r="J1560" s="1">
        <v>36</v>
      </c>
      <c r="K1560" s="1">
        <v>19</v>
      </c>
      <c r="L1560" s="1">
        <v>18</v>
      </c>
      <c r="M1560" s="1">
        <v>2</v>
      </c>
      <c r="N1560" s="6">
        <v>0</v>
      </c>
    </row>
    <row r="1561" spans="5:14" x14ac:dyDescent="0.3">
      <c r="E1561" s="9"/>
      <c r="F1561" s="8"/>
      <c r="G1561" s="10">
        <v>100</v>
      </c>
      <c r="H1561" s="11">
        <v>23.75</v>
      </c>
      <c r="I1561" s="2">
        <v>29.375</v>
      </c>
      <c r="J1561" s="2">
        <v>22.5</v>
      </c>
      <c r="K1561" s="2">
        <v>11.875</v>
      </c>
      <c r="L1561" s="2">
        <v>11.25</v>
      </c>
      <c r="M1561" s="2">
        <v>1.25</v>
      </c>
      <c r="N1561" s="15">
        <v>0</v>
      </c>
    </row>
    <row r="1562" spans="5:14" ht="25" x14ac:dyDescent="0.3">
      <c r="E1562" s="3" t="s">
        <v>431</v>
      </c>
      <c r="F1562" s="4"/>
      <c r="G1562" s="5">
        <v>255</v>
      </c>
      <c r="H1562" s="7">
        <v>54</v>
      </c>
      <c r="I1562" s="1">
        <v>75</v>
      </c>
      <c r="J1562" s="1">
        <v>77</v>
      </c>
      <c r="K1562" s="1">
        <v>27</v>
      </c>
      <c r="L1562" s="1">
        <v>19</v>
      </c>
      <c r="M1562" s="1">
        <v>3</v>
      </c>
      <c r="N1562" s="6">
        <v>0</v>
      </c>
    </row>
    <row r="1563" spans="5:14" x14ac:dyDescent="0.3">
      <c r="E1563" s="9"/>
      <c r="F1563" s="8"/>
      <c r="G1563" s="10">
        <v>100</v>
      </c>
      <c r="H1563" s="11">
        <v>21.176470588234999</v>
      </c>
      <c r="I1563" s="2">
        <v>29.411764705882</v>
      </c>
      <c r="J1563" s="2">
        <v>30.196078431373</v>
      </c>
      <c r="K1563" s="2">
        <v>10.588235294118</v>
      </c>
      <c r="L1563" s="2">
        <v>7.4509803921569997</v>
      </c>
      <c r="M1563" s="2">
        <v>1.1764705882349999</v>
      </c>
      <c r="N1563" s="15">
        <v>0</v>
      </c>
    </row>
    <row r="1564" spans="5:14" ht="25" x14ac:dyDescent="0.3">
      <c r="E1564" s="3" t="s">
        <v>432</v>
      </c>
      <c r="F1564" s="4"/>
      <c r="G1564" s="5">
        <v>215</v>
      </c>
      <c r="H1564" s="7">
        <v>34</v>
      </c>
      <c r="I1564" s="1">
        <v>63</v>
      </c>
      <c r="J1564" s="1">
        <v>59</v>
      </c>
      <c r="K1564" s="1">
        <v>33</v>
      </c>
      <c r="L1564" s="1">
        <v>22</v>
      </c>
      <c r="M1564" s="1">
        <v>4</v>
      </c>
      <c r="N1564" s="6">
        <v>0</v>
      </c>
    </row>
    <row r="1565" spans="5:14" x14ac:dyDescent="0.3">
      <c r="E1565" s="9"/>
      <c r="F1565" s="8"/>
      <c r="G1565" s="10">
        <v>100</v>
      </c>
      <c r="H1565" s="11">
        <v>15.813953488372</v>
      </c>
      <c r="I1565" s="2">
        <v>29.302325581394999</v>
      </c>
      <c r="J1565" s="2">
        <v>27.441860465116001</v>
      </c>
      <c r="K1565" s="2">
        <v>15.348837209301999</v>
      </c>
      <c r="L1565" s="2">
        <v>10.232558139535</v>
      </c>
      <c r="M1565" s="2">
        <v>1.860465116279</v>
      </c>
      <c r="N1565" s="15">
        <v>0</v>
      </c>
    </row>
    <row r="1566" spans="5:14" x14ac:dyDescent="0.3">
      <c r="E1566" s="3" t="s">
        <v>433</v>
      </c>
      <c r="F1566" s="4"/>
      <c r="G1566" s="5">
        <v>800</v>
      </c>
      <c r="H1566" s="7">
        <v>112</v>
      </c>
      <c r="I1566" s="1">
        <v>208</v>
      </c>
      <c r="J1566" s="1">
        <v>267</v>
      </c>
      <c r="K1566" s="1">
        <v>117</v>
      </c>
      <c r="L1566" s="1">
        <v>88</v>
      </c>
      <c r="M1566" s="1">
        <v>8</v>
      </c>
      <c r="N1566" s="6">
        <v>0</v>
      </c>
    </row>
    <row r="1567" spans="5:14" x14ac:dyDescent="0.3">
      <c r="E1567" s="9"/>
      <c r="F1567" s="8"/>
      <c r="G1567" s="10">
        <v>100</v>
      </c>
      <c r="H1567" s="11">
        <v>14</v>
      </c>
      <c r="I1567" s="2">
        <v>26</v>
      </c>
      <c r="J1567" s="2">
        <v>33.375</v>
      </c>
      <c r="K1567" s="2">
        <v>14.625</v>
      </c>
      <c r="L1567" s="2">
        <v>11</v>
      </c>
      <c r="M1567" s="2">
        <v>1</v>
      </c>
      <c r="N1567" s="15">
        <v>0</v>
      </c>
    </row>
    <row r="1568" spans="5:14" x14ac:dyDescent="0.3">
      <c r="E1568" s="3" t="s">
        <v>434</v>
      </c>
      <c r="F1568" s="4"/>
      <c r="G1568" s="5">
        <v>88</v>
      </c>
      <c r="H1568" s="7">
        <v>10</v>
      </c>
      <c r="I1568" s="1">
        <v>28</v>
      </c>
      <c r="J1568" s="1">
        <v>20</v>
      </c>
      <c r="K1568" s="1">
        <v>13</v>
      </c>
      <c r="L1568" s="1">
        <v>15</v>
      </c>
      <c r="M1568" s="1">
        <v>2</v>
      </c>
      <c r="N1568" s="6">
        <v>0</v>
      </c>
    </row>
    <row r="1569" spans="5:14" x14ac:dyDescent="0.3">
      <c r="E1569" s="9"/>
      <c r="F1569" s="8"/>
      <c r="G1569" s="10">
        <v>100</v>
      </c>
      <c r="H1569" s="11">
        <v>11.363636363635999</v>
      </c>
      <c r="I1569" s="2">
        <v>31.818181818182001</v>
      </c>
      <c r="J1569" s="2">
        <v>22.727272727273</v>
      </c>
      <c r="K1569" s="2">
        <v>14.772727272727</v>
      </c>
      <c r="L1569" s="2">
        <v>17.045454545455001</v>
      </c>
      <c r="M1569" s="2">
        <v>2.2727272727269998</v>
      </c>
      <c r="N1569" s="15">
        <v>0</v>
      </c>
    </row>
    <row r="1570" spans="5:14" ht="25" x14ac:dyDescent="0.3">
      <c r="E1570" s="3" t="s">
        <v>435</v>
      </c>
      <c r="F1570" s="4"/>
      <c r="G1570" s="5">
        <v>1212</v>
      </c>
      <c r="H1570" s="7">
        <v>163</v>
      </c>
      <c r="I1570" s="1">
        <v>336</v>
      </c>
      <c r="J1570" s="1">
        <v>366</v>
      </c>
      <c r="K1570" s="1">
        <v>195</v>
      </c>
      <c r="L1570" s="1">
        <v>141</v>
      </c>
      <c r="M1570" s="1">
        <v>8</v>
      </c>
      <c r="N1570" s="6">
        <v>3</v>
      </c>
    </row>
    <row r="1571" spans="5:14" x14ac:dyDescent="0.3">
      <c r="E1571" s="9"/>
      <c r="F1571" s="8"/>
      <c r="G1571" s="10">
        <v>100</v>
      </c>
      <c r="H1571" s="11">
        <v>13.448844884488</v>
      </c>
      <c r="I1571" s="2">
        <v>27.722772277228</v>
      </c>
      <c r="J1571" s="2">
        <v>30.198019801979999</v>
      </c>
      <c r="K1571" s="2">
        <v>16.089108910890999</v>
      </c>
      <c r="L1571" s="2">
        <v>11.633663366337</v>
      </c>
      <c r="M1571" s="2">
        <v>0.66006600660100001</v>
      </c>
      <c r="N1571" s="13">
        <v>0.247524752475</v>
      </c>
    </row>
    <row r="1572" spans="5:14" ht="25" x14ac:dyDescent="0.3">
      <c r="E1572" s="3" t="s">
        <v>436</v>
      </c>
      <c r="F1572" s="4"/>
      <c r="G1572" s="5">
        <v>3217</v>
      </c>
      <c r="H1572" s="7">
        <v>673</v>
      </c>
      <c r="I1572" s="1">
        <v>1128</v>
      </c>
      <c r="J1572" s="1">
        <v>766</v>
      </c>
      <c r="K1572" s="1">
        <v>429</v>
      </c>
      <c r="L1572" s="1">
        <v>188</v>
      </c>
      <c r="M1572" s="1">
        <v>29</v>
      </c>
      <c r="N1572" s="6">
        <v>4</v>
      </c>
    </row>
    <row r="1573" spans="5:14" x14ac:dyDescent="0.3">
      <c r="E1573" s="9"/>
      <c r="F1573" s="8"/>
      <c r="G1573" s="10">
        <v>100</v>
      </c>
      <c r="H1573" s="11">
        <v>20.920111905502001</v>
      </c>
      <c r="I1573" s="2">
        <v>35.063723966428</v>
      </c>
      <c r="J1573" s="2">
        <v>23.811004041032</v>
      </c>
      <c r="K1573" s="2">
        <v>13.335405657445</v>
      </c>
      <c r="L1573" s="2">
        <v>5.8439539944050001</v>
      </c>
      <c r="M1573" s="2">
        <v>0.90146098849900003</v>
      </c>
      <c r="N1573" s="13">
        <v>0.124339446689</v>
      </c>
    </row>
    <row r="1574" spans="5:14" ht="25" x14ac:dyDescent="0.3">
      <c r="E1574" s="3" t="s">
        <v>437</v>
      </c>
      <c r="F1574" s="4"/>
      <c r="G1574" s="5">
        <v>2396</v>
      </c>
      <c r="H1574" s="7">
        <v>371</v>
      </c>
      <c r="I1574" s="1">
        <v>664</v>
      </c>
      <c r="J1574" s="1">
        <v>680</v>
      </c>
      <c r="K1574" s="1">
        <v>400</v>
      </c>
      <c r="L1574" s="1">
        <v>253</v>
      </c>
      <c r="M1574" s="1">
        <v>26</v>
      </c>
      <c r="N1574" s="6">
        <v>2</v>
      </c>
    </row>
    <row r="1575" spans="5:14" x14ac:dyDescent="0.3">
      <c r="E1575" s="9"/>
      <c r="F1575" s="8"/>
      <c r="G1575" s="10">
        <v>100</v>
      </c>
      <c r="H1575" s="11">
        <v>15.484140233723</v>
      </c>
      <c r="I1575" s="2">
        <v>27.71285475793</v>
      </c>
      <c r="J1575" s="2">
        <v>28.380634390651</v>
      </c>
      <c r="K1575" s="2">
        <v>16.694490818030001</v>
      </c>
      <c r="L1575" s="2">
        <v>10.559265442404</v>
      </c>
      <c r="M1575" s="2">
        <v>1.085141903172</v>
      </c>
      <c r="N1575" s="13">
        <v>8.3472454089999995E-2</v>
      </c>
    </row>
    <row r="1576" spans="5:14" ht="37.5" x14ac:dyDescent="0.3">
      <c r="E1576" s="3" t="s">
        <v>438</v>
      </c>
      <c r="F1576" s="4"/>
      <c r="G1576" s="5">
        <v>515</v>
      </c>
      <c r="H1576" s="7">
        <v>108</v>
      </c>
      <c r="I1576" s="1">
        <v>167</v>
      </c>
      <c r="J1576" s="1">
        <v>117</v>
      </c>
      <c r="K1576" s="1">
        <v>70</v>
      </c>
      <c r="L1576" s="1">
        <v>42</v>
      </c>
      <c r="M1576" s="1">
        <v>10</v>
      </c>
      <c r="N1576" s="6">
        <v>1</v>
      </c>
    </row>
    <row r="1577" spans="5:14" x14ac:dyDescent="0.3">
      <c r="E1577" s="9"/>
      <c r="F1577" s="8"/>
      <c r="G1577" s="10">
        <v>100</v>
      </c>
      <c r="H1577" s="11">
        <v>20.970873786407999</v>
      </c>
      <c r="I1577" s="2">
        <v>32.427184466019</v>
      </c>
      <c r="J1577" s="2">
        <v>22.718446601941999</v>
      </c>
      <c r="K1577" s="2">
        <v>13.592233009709</v>
      </c>
      <c r="L1577" s="2">
        <v>8.1553398058249993</v>
      </c>
      <c r="M1577" s="2">
        <v>1.9417475728160001</v>
      </c>
      <c r="N1577" s="13">
        <v>0.19417475728200001</v>
      </c>
    </row>
    <row r="1578" spans="5:14" x14ac:dyDescent="0.3">
      <c r="E1578" s="3" t="s">
        <v>439</v>
      </c>
      <c r="F1578" s="4"/>
      <c r="G1578" s="5">
        <v>3861</v>
      </c>
      <c r="H1578" s="7">
        <v>759</v>
      </c>
      <c r="I1578" s="1">
        <v>1271</v>
      </c>
      <c r="J1578" s="1">
        <v>978</v>
      </c>
      <c r="K1578" s="1">
        <v>546</v>
      </c>
      <c r="L1578" s="1">
        <v>260</v>
      </c>
      <c r="M1578" s="1">
        <v>43</v>
      </c>
      <c r="N1578" s="6">
        <v>4</v>
      </c>
    </row>
    <row r="1579" spans="5:14" x14ac:dyDescent="0.3">
      <c r="E1579" s="9"/>
      <c r="F1579" s="8"/>
      <c r="G1579" s="10">
        <v>100</v>
      </c>
      <c r="H1579" s="11">
        <v>19.65811965812</v>
      </c>
      <c r="I1579" s="2">
        <v>32.918932918933002</v>
      </c>
      <c r="J1579" s="2">
        <v>25.330225330225002</v>
      </c>
      <c r="K1579" s="2">
        <v>14.141414141414</v>
      </c>
      <c r="L1579" s="2">
        <v>6.734006734007</v>
      </c>
      <c r="M1579" s="2">
        <v>1.113701113701</v>
      </c>
      <c r="N1579" s="13">
        <v>0.10360010359999999</v>
      </c>
    </row>
    <row r="1580" spans="5:14" x14ac:dyDescent="0.3">
      <c r="E1580" s="3" t="s">
        <v>440</v>
      </c>
      <c r="F1580" s="4"/>
      <c r="G1580" s="5">
        <v>17</v>
      </c>
      <c r="H1580" s="7">
        <v>4</v>
      </c>
      <c r="I1580" s="1">
        <v>4</v>
      </c>
      <c r="J1580" s="1">
        <v>1</v>
      </c>
      <c r="K1580" s="1">
        <v>4</v>
      </c>
      <c r="L1580" s="1">
        <v>3</v>
      </c>
      <c r="M1580" s="1">
        <v>1</v>
      </c>
      <c r="N1580" s="6">
        <v>0</v>
      </c>
    </row>
    <row r="1581" spans="5:14" x14ac:dyDescent="0.3">
      <c r="E1581" s="9"/>
      <c r="F1581" s="8"/>
      <c r="G1581" s="10">
        <v>100</v>
      </c>
      <c r="H1581" s="11">
        <v>23.529411764706001</v>
      </c>
      <c r="I1581" s="2">
        <v>23.529411764706001</v>
      </c>
      <c r="J1581" s="2">
        <v>5.8823529411760003</v>
      </c>
      <c r="K1581" s="2">
        <v>23.529411764706001</v>
      </c>
      <c r="L1581" s="2">
        <v>17.647058823529001</v>
      </c>
      <c r="M1581" s="2">
        <v>5.8823529411760003</v>
      </c>
      <c r="N1581" s="15">
        <v>0</v>
      </c>
    </row>
    <row r="1582" spans="5:14" x14ac:dyDescent="0.3">
      <c r="E1582" s="3" t="s">
        <v>441</v>
      </c>
      <c r="F1582" s="4"/>
      <c r="G1582" s="5">
        <v>35</v>
      </c>
      <c r="H1582" s="7">
        <v>9</v>
      </c>
      <c r="I1582" s="1">
        <v>8</v>
      </c>
      <c r="J1582" s="1">
        <v>7</v>
      </c>
      <c r="K1582" s="1">
        <v>6</v>
      </c>
      <c r="L1582" s="1">
        <v>5</v>
      </c>
      <c r="M1582" s="1">
        <v>0</v>
      </c>
      <c r="N1582" s="6">
        <v>0</v>
      </c>
    </row>
    <row r="1583" spans="5:14" x14ac:dyDescent="0.3">
      <c r="E1583" s="9"/>
      <c r="F1583" s="8"/>
      <c r="G1583" s="10">
        <v>100</v>
      </c>
      <c r="H1583" s="11">
        <v>25.714285714286</v>
      </c>
      <c r="I1583" s="2">
        <v>22.857142857143</v>
      </c>
      <c r="J1583" s="2">
        <v>20</v>
      </c>
      <c r="K1583" s="2">
        <v>17.142857142857</v>
      </c>
      <c r="L1583" s="2">
        <v>14.285714285714</v>
      </c>
      <c r="M1583" s="12">
        <v>0</v>
      </c>
      <c r="N1583" s="15">
        <v>0</v>
      </c>
    </row>
    <row r="1584" spans="5:14" ht="25" x14ac:dyDescent="0.3">
      <c r="E1584" s="3" t="s">
        <v>442</v>
      </c>
      <c r="F1584" s="4"/>
      <c r="G1584" s="5">
        <v>168</v>
      </c>
      <c r="H1584" s="7">
        <v>25</v>
      </c>
      <c r="I1584" s="1">
        <v>44</v>
      </c>
      <c r="J1584" s="1">
        <v>42</v>
      </c>
      <c r="K1584" s="1">
        <v>35</v>
      </c>
      <c r="L1584" s="1">
        <v>22</v>
      </c>
      <c r="M1584" s="1">
        <v>0</v>
      </c>
      <c r="N1584" s="6">
        <v>0</v>
      </c>
    </row>
    <row r="1585" spans="5:14" x14ac:dyDescent="0.3">
      <c r="E1585" s="9"/>
      <c r="F1585" s="8"/>
      <c r="G1585" s="10">
        <v>100</v>
      </c>
      <c r="H1585" s="11">
        <v>14.880952380951999</v>
      </c>
      <c r="I1585" s="2">
        <v>26.190476190476002</v>
      </c>
      <c r="J1585" s="2">
        <v>25</v>
      </c>
      <c r="K1585" s="2">
        <v>20.833333333333002</v>
      </c>
      <c r="L1585" s="2">
        <v>13.095238095238001</v>
      </c>
      <c r="M1585" s="12">
        <v>0</v>
      </c>
      <c r="N1585" s="15">
        <v>0</v>
      </c>
    </row>
    <row r="1586" spans="5:14" ht="25" x14ac:dyDescent="0.3">
      <c r="E1586" s="3" t="s">
        <v>443</v>
      </c>
      <c r="F1586" s="4"/>
      <c r="G1586" s="5">
        <v>17</v>
      </c>
      <c r="H1586" s="7">
        <v>4</v>
      </c>
      <c r="I1586" s="1">
        <v>6</v>
      </c>
      <c r="J1586" s="1">
        <v>2</v>
      </c>
      <c r="K1586" s="1">
        <v>2</v>
      </c>
      <c r="L1586" s="1">
        <v>3</v>
      </c>
      <c r="M1586" s="1">
        <v>0</v>
      </c>
      <c r="N1586" s="6">
        <v>0</v>
      </c>
    </row>
    <row r="1587" spans="5:14" x14ac:dyDescent="0.3">
      <c r="E1587" s="9"/>
      <c r="F1587" s="8"/>
      <c r="G1587" s="10">
        <v>100</v>
      </c>
      <c r="H1587" s="11">
        <v>23.529411764706001</v>
      </c>
      <c r="I1587" s="2">
        <v>35.294117647058997</v>
      </c>
      <c r="J1587" s="2">
        <v>11.764705882353001</v>
      </c>
      <c r="K1587" s="2">
        <v>11.764705882353001</v>
      </c>
      <c r="L1587" s="2">
        <v>17.647058823529001</v>
      </c>
      <c r="M1587" s="12">
        <v>0</v>
      </c>
      <c r="N1587" s="15">
        <v>0</v>
      </c>
    </row>
    <row r="1588" spans="5:14" ht="37.5" x14ac:dyDescent="0.3">
      <c r="E1588" s="3" t="s">
        <v>444</v>
      </c>
      <c r="F1588" s="4"/>
      <c r="G1588" s="5">
        <v>53</v>
      </c>
      <c r="H1588" s="7">
        <v>5</v>
      </c>
      <c r="I1588" s="1">
        <v>18</v>
      </c>
      <c r="J1588" s="1">
        <v>10</v>
      </c>
      <c r="K1588" s="1">
        <v>14</v>
      </c>
      <c r="L1588" s="1">
        <v>6</v>
      </c>
      <c r="M1588" s="1">
        <v>0</v>
      </c>
      <c r="N1588" s="6">
        <v>0</v>
      </c>
    </row>
    <row r="1589" spans="5:14" x14ac:dyDescent="0.3">
      <c r="E1589" s="9"/>
      <c r="F1589" s="8"/>
      <c r="G1589" s="10">
        <v>100</v>
      </c>
      <c r="H1589" s="11">
        <v>9.4339622641510008</v>
      </c>
      <c r="I1589" s="2">
        <v>33.962264150943</v>
      </c>
      <c r="J1589" s="2">
        <v>18.867924528302002</v>
      </c>
      <c r="K1589" s="2">
        <v>26.415094339623</v>
      </c>
      <c r="L1589" s="2">
        <v>11.320754716981</v>
      </c>
      <c r="M1589" s="12">
        <v>0</v>
      </c>
      <c r="N1589" s="15">
        <v>0</v>
      </c>
    </row>
    <row r="1590" spans="5:14" ht="25" x14ac:dyDescent="0.3">
      <c r="E1590" s="3" t="s">
        <v>445</v>
      </c>
      <c r="F1590" s="4"/>
      <c r="G1590" s="5">
        <v>78</v>
      </c>
      <c r="H1590" s="7">
        <v>17</v>
      </c>
      <c r="I1590" s="1">
        <v>26</v>
      </c>
      <c r="J1590" s="1">
        <v>22</v>
      </c>
      <c r="K1590" s="1">
        <v>9</v>
      </c>
      <c r="L1590" s="1">
        <v>3</v>
      </c>
      <c r="M1590" s="1">
        <v>1</v>
      </c>
      <c r="N1590" s="6">
        <v>0</v>
      </c>
    </row>
    <row r="1591" spans="5:14" x14ac:dyDescent="0.3">
      <c r="E1591" s="9"/>
      <c r="F1591" s="8"/>
      <c r="G1591" s="10">
        <v>100</v>
      </c>
      <c r="H1591" s="11">
        <v>21.794871794872002</v>
      </c>
      <c r="I1591" s="2">
        <v>33.333333333333002</v>
      </c>
      <c r="J1591" s="2">
        <v>28.205128205127998</v>
      </c>
      <c r="K1591" s="2">
        <v>11.538461538462</v>
      </c>
      <c r="L1591" s="2">
        <v>3.8461538461539999</v>
      </c>
      <c r="M1591" s="2">
        <v>1.2820512820509999</v>
      </c>
      <c r="N1591" s="15">
        <v>0</v>
      </c>
    </row>
    <row r="1592" spans="5:14" ht="25" x14ac:dyDescent="0.3">
      <c r="E1592" s="3" t="s">
        <v>446</v>
      </c>
      <c r="F1592" s="4"/>
      <c r="G1592" s="5">
        <v>155</v>
      </c>
      <c r="H1592" s="7">
        <v>20</v>
      </c>
      <c r="I1592" s="1">
        <v>54</v>
      </c>
      <c r="J1592" s="1">
        <v>49</v>
      </c>
      <c r="K1592" s="1">
        <v>21</v>
      </c>
      <c r="L1592" s="1">
        <v>10</v>
      </c>
      <c r="M1592" s="1">
        <v>1</v>
      </c>
      <c r="N1592" s="6">
        <v>0</v>
      </c>
    </row>
    <row r="1593" spans="5:14" x14ac:dyDescent="0.3">
      <c r="E1593" s="9"/>
      <c r="F1593" s="8"/>
      <c r="G1593" s="10">
        <v>100</v>
      </c>
      <c r="H1593" s="11">
        <v>12.903225806451999</v>
      </c>
      <c r="I1593" s="2">
        <v>34.838709677418997</v>
      </c>
      <c r="J1593" s="2">
        <v>31.612903225806001</v>
      </c>
      <c r="K1593" s="2">
        <v>13.548387096774</v>
      </c>
      <c r="L1593" s="2">
        <v>6.4516129032259997</v>
      </c>
      <c r="M1593" s="2">
        <v>0.64516129032299996</v>
      </c>
      <c r="N1593" s="15">
        <v>0</v>
      </c>
    </row>
    <row r="1594" spans="5:14" ht="25" x14ac:dyDescent="0.3">
      <c r="E1594" s="3" t="s">
        <v>447</v>
      </c>
      <c r="F1594" s="4"/>
      <c r="G1594" s="5">
        <v>63</v>
      </c>
      <c r="H1594" s="7">
        <v>11</v>
      </c>
      <c r="I1594" s="1">
        <v>11</v>
      </c>
      <c r="J1594" s="1">
        <v>24</v>
      </c>
      <c r="K1594" s="1">
        <v>6</v>
      </c>
      <c r="L1594" s="1">
        <v>9</v>
      </c>
      <c r="M1594" s="1">
        <v>2</v>
      </c>
      <c r="N1594" s="6">
        <v>0</v>
      </c>
    </row>
    <row r="1595" spans="5:14" x14ac:dyDescent="0.3">
      <c r="E1595" s="9"/>
      <c r="F1595" s="8"/>
      <c r="G1595" s="10">
        <v>100</v>
      </c>
      <c r="H1595" s="11">
        <v>17.460317460317</v>
      </c>
      <c r="I1595" s="2">
        <v>17.460317460317</v>
      </c>
      <c r="J1595" s="2">
        <v>38.095238095238003</v>
      </c>
      <c r="K1595" s="2">
        <v>9.5238095238099998</v>
      </c>
      <c r="L1595" s="2">
        <v>14.285714285714</v>
      </c>
      <c r="M1595" s="2">
        <v>3.1746031746029999</v>
      </c>
      <c r="N1595" s="15">
        <v>0</v>
      </c>
    </row>
    <row r="1596" spans="5:14" x14ac:dyDescent="0.3">
      <c r="E1596" s="3" t="s">
        <v>448</v>
      </c>
      <c r="F1596" s="4"/>
      <c r="G1596" s="5">
        <v>322</v>
      </c>
      <c r="H1596" s="7">
        <v>35</v>
      </c>
      <c r="I1596" s="1">
        <v>84</v>
      </c>
      <c r="J1596" s="1">
        <v>103</v>
      </c>
      <c r="K1596" s="1">
        <v>59</v>
      </c>
      <c r="L1596" s="1">
        <v>37</v>
      </c>
      <c r="M1596" s="1">
        <v>4</v>
      </c>
      <c r="N1596" s="6">
        <v>0</v>
      </c>
    </row>
    <row r="1597" spans="5:14" x14ac:dyDescent="0.3">
      <c r="E1597" s="9"/>
      <c r="F1597" s="8"/>
      <c r="G1597" s="10">
        <v>100</v>
      </c>
      <c r="H1597" s="11">
        <v>10.869565217390999</v>
      </c>
      <c r="I1597" s="2">
        <v>26.086956521739001</v>
      </c>
      <c r="J1597" s="2">
        <v>31.987577639752001</v>
      </c>
      <c r="K1597" s="2">
        <v>18.322981366459999</v>
      </c>
      <c r="L1597" s="2">
        <v>11.490683229814</v>
      </c>
      <c r="M1597" s="2">
        <v>1.242236024845</v>
      </c>
      <c r="N1597" s="15">
        <v>0</v>
      </c>
    </row>
    <row r="1598" spans="5:14" x14ac:dyDescent="0.3">
      <c r="E1598" s="3" t="s">
        <v>449</v>
      </c>
      <c r="F1598" s="4"/>
      <c r="G1598" s="5">
        <v>132</v>
      </c>
      <c r="H1598" s="7">
        <v>25</v>
      </c>
      <c r="I1598" s="1">
        <v>40</v>
      </c>
      <c r="J1598" s="1">
        <v>30</v>
      </c>
      <c r="K1598" s="1">
        <v>19</v>
      </c>
      <c r="L1598" s="1">
        <v>14</v>
      </c>
      <c r="M1598" s="1">
        <v>4</v>
      </c>
      <c r="N1598" s="6">
        <v>0</v>
      </c>
    </row>
    <row r="1599" spans="5:14" x14ac:dyDescent="0.3">
      <c r="E1599" s="9"/>
      <c r="F1599" s="8"/>
      <c r="G1599" s="10">
        <v>100</v>
      </c>
      <c r="H1599" s="11">
        <v>18.939393939394002</v>
      </c>
      <c r="I1599" s="2">
        <v>30.303030303029999</v>
      </c>
      <c r="J1599" s="2">
        <v>22.727272727273</v>
      </c>
      <c r="K1599" s="2">
        <v>14.393939393939</v>
      </c>
      <c r="L1599" s="2">
        <v>10.606060606061</v>
      </c>
      <c r="M1599" s="2">
        <v>3.0303030303030001</v>
      </c>
      <c r="N1599" s="15">
        <v>0</v>
      </c>
    </row>
    <row r="1600" spans="5:14" ht="25" x14ac:dyDescent="0.3">
      <c r="E1600" s="3" t="s">
        <v>450</v>
      </c>
      <c r="F1600" s="4"/>
      <c r="G1600" s="5">
        <v>2164</v>
      </c>
      <c r="H1600" s="7">
        <v>267</v>
      </c>
      <c r="I1600" s="1">
        <v>567</v>
      </c>
      <c r="J1600" s="1">
        <v>648</v>
      </c>
      <c r="K1600" s="1">
        <v>400</v>
      </c>
      <c r="L1600" s="1">
        <v>249</v>
      </c>
      <c r="M1600" s="1">
        <v>32</v>
      </c>
      <c r="N1600" s="6">
        <v>1</v>
      </c>
    </row>
    <row r="1601" spans="5:14" x14ac:dyDescent="0.3">
      <c r="E1601" s="9"/>
      <c r="F1601" s="8"/>
      <c r="G1601" s="10">
        <v>100</v>
      </c>
      <c r="H1601" s="11">
        <v>12.338262476895</v>
      </c>
      <c r="I1601" s="2">
        <v>26.201478743068002</v>
      </c>
      <c r="J1601" s="2">
        <v>29.944547134935</v>
      </c>
      <c r="K1601" s="2">
        <v>18.484288354897998</v>
      </c>
      <c r="L1601" s="2">
        <v>11.506469500924</v>
      </c>
      <c r="M1601" s="2">
        <v>1.478743068392</v>
      </c>
      <c r="N1601" s="13">
        <v>4.6210720886999998E-2</v>
      </c>
    </row>
    <row r="1602" spans="5:14" ht="25" x14ac:dyDescent="0.3">
      <c r="E1602" s="3" t="s">
        <v>451</v>
      </c>
      <c r="F1602" s="4"/>
      <c r="G1602" s="5">
        <v>4719</v>
      </c>
      <c r="H1602" s="7">
        <v>1041</v>
      </c>
      <c r="I1602" s="1">
        <v>1795</v>
      </c>
      <c r="J1602" s="1">
        <v>1013</v>
      </c>
      <c r="K1602" s="1">
        <v>528</v>
      </c>
      <c r="L1602" s="1">
        <v>258</v>
      </c>
      <c r="M1602" s="1">
        <v>74</v>
      </c>
      <c r="N1602" s="6">
        <v>10</v>
      </c>
    </row>
    <row r="1603" spans="5:14" x14ac:dyDescent="0.3">
      <c r="E1603" s="9"/>
      <c r="F1603" s="8"/>
      <c r="G1603" s="10">
        <v>100</v>
      </c>
      <c r="H1603" s="11">
        <v>22.059758423394999</v>
      </c>
      <c r="I1603" s="2">
        <v>38.037719855901997</v>
      </c>
      <c r="J1603" s="2">
        <v>21.466412375503001</v>
      </c>
      <c r="K1603" s="2">
        <v>11.188811188811</v>
      </c>
      <c r="L1603" s="2">
        <v>5.4672600127150002</v>
      </c>
      <c r="M1603" s="2">
        <v>1.5681288408559999</v>
      </c>
      <c r="N1603" s="13">
        <v>0.21190930281799999</v>
      </c>
    </row>
    <row r="1604" spans="5:14" ht="25" x14ac:dyDescent="0.3">
      <c r="E1604" s="3" t="s">
        <v>452</v>
      </c>
      <c r="F1604" s="4"/>
      <c r="G1604" s="5">
        <v>5322</v>
      </c>
      <c r="H1604" s="7">
        <v>976</v>
      </c>
      <c r="I1604" s="1">
        <v>1738</v>
      </c>
      <c r="J1604" s="1">
        <v>1370</v>
      </c>
      <c r="K1604" s="1">
        <v>713</v>
      </c>
      <c r="L1604" s="1">
        <v>415</v>
      </c>
      <c r="M1604" s="1">
        <v>89</v>
      </c>
      <c r="N1604" s="6">
        <v>21</v>
      </c>
    </row>
    <row r="1605" spans="5:14" x14ac:dyDescent="0.3">
      <c r="E1605" s="9"/>
      <c r="F1605" s="8"/>
      <c r="G1605" s="10">
        <v>100</v>
      </c>
      <c r="H1605" s="11">
        <v>18.338970311912998</v>
      </c>
      <c r="I1605" s="2">
        <v>32.656895903795998</v>
      </c>
      <c r="J1605" s="2">
        <v>25.742202179631999</v>
      </c>
      <c r="K1605" s="2">
        <v>13.397219090567001</v>
      </c>
      <c r="L1605" s="2">
        <v>7.7978203682830003</v>
      </c>
      <c r="M1605" s="2">
        <v>1.6723036452460001</v>
      </c>
      <c r="N1605" s="13">
        <v>0.39458850056400002</v>
      </c>
    </row>
    <row r="1606" spans="5:14" ht="37.5" x14ac:dyDescent="0.3">
      <c r="E1606" s="3" t="s">
        <v>453</v>
      </c>
      <c r="F1606" s="4"/>
      <c r="G1606" s="5">
        <v>936</v>
      </c>
      <c r="H1606" s="7">
        <v>193</v>
      </c>
      <c r="I1606" s="1">
        <v>316</v>
      </c>
      <c r="J1606" s="1">
        <v>240</v>
      </c>
      <c r="K1606" s="1">
        <v>101</v>
      </c>
      <c r="L1606" s="1">
        <v>59</v>
      </c>
      <c r="M1606" s="1">
        <v>25</v>
      </c>
      <c r="N1606" s="6">
        <v>2</v>
      </c>
    </row>
    <row r="1607" spans="5:14" x14ac:dyDescent="0.3">
      <c r="E1607" s="9"/>
      <c r="F1607" s="8"/>
      <c r="G1607" s="10">
        <v>100</v>
      </c>
      <c r="H1607" s="11">
        <v>20.619658119657998</v>
      </c>
      <c r="I1607" s="2">
        <v>33.760683760684003</v>
      </c>
      <c r="J1607" s="2">
        <v>25.641025641026001</v>
      </c>
      <c r="K1607" s="2">
        <v>10.790598290598</v>
      </c>
      <c r="L1607" s="2">
        <v>6.3034188034190004</v>
      </c>
      <c r="M1607" s="2">
        <v>2.6709401709399998</v>
      </c>
      <c r="N1607" s="13">
        <v>0.213675213675</v>
      </c>
    </row>
    <row r="1608" spans="5:14" x14ac:dyDescent="0.3">
      <c r="E1608" s="3" t="s">
        <v>454</v>
      </c>
      <c r="F1608" s="4"/>
      <c r="G1608" s="5">
        <v>8938</v>
      </c>
      <c r="H1608" s="7">
        <v>1808</v>
      </c>
      <c r="I1608" s="1">
        <v>3188</v>
      </c>
      <c r="J1608" s="1">
        <v>2148</v>
      </c>
      <c r="K1608" s="1">
        <v>1057</v>
      </c>
      <c r="L1608" s="1">
        <v>571</v>
      </c>
      <c r="M1608" s="1">
        <v>144</v>
      </c>
      <c r="N1608" s="6">
        <v>22</v>
      </c>
    </row>
    <row r="1609" spans="5:14" x14ac:dyDescent="0.3">
      <c r="E1609" s="9"/>
      <c r="F1609" s="8"/>
      <c r="G1609" s="10">
        <v>100</v>
      </c>
      <c r="H1609" s="11">
        <v>20.228238979638</v>
      </c>
      <c r="I1609" s="2">
        <v>35.667934660998</v>
      </c>
      <c r="J1609" s="2">
        <v>24.032221973595998</v>
      </c>
      <c r="K1609" s="2">
        <v>11.8259118371</v>
      </c>
      <c r="L1609" s="2">
        <v>6.3884537927949996</v>
      </c>
      <c r="M1609" s="2">
        <v>1.6110986797939999</v>
      </c>
      <c r="N1609" s="13">
        <v>0.24614007607999999</v>
      </c>
    </row>
    <row r="1610" spans="5:14" x14ac:dyDescent="0.3">
      <c r="E1610" s="3" t="s">
        <v>455</v>
      </c>
      <c r="F1610" s="4"/>
      <c r="G1610" s="5">
        <v>24</v>
      </c>
      <c r="H1610" s="7">
        <v>2</v>
      </c>
      <c r="I1610" s="1">
        <v>11</v>
      </c>
      <c r="J1610" s="1">
        <v>5</v>
      </c>
      <c r="K1610" s="1">
        <v>3</v>
      </c>
      <c r="L1610" s="1">
        <v>2</v>
      </c>
      <c r="M1610" s="1">
        <v>0</v>
      </c>
      <c r="N1610" s="6">
        <v>1</v>
      </c>
    </row>
    <row r="1611" spans="5:14" x14ac:dyDescent="0.3">
      <c r="E1611" s="9"/>
      <c r="F1611" s="8"/>
      <c r="G1611" s="10">
        <v>100</v>
      </c>
      <c r="H1611" s="11">
        <v>8.333333333333</v>
      </c>
      <c r="I1611" s="2">
        <v>45.833333333333002</v>
      </c>
      <c r="J1611" s="2">
        <v>20.833333333333002</v>
      </c>
      <c r="K1611" s="2">
        <v>12.5</v>
      </c>
      <c r="L1611" s="2">
        <v>8.333333333333</v>
      </c>
      <c r="M1611" s="12">
        <v>0</v>
      </c>
      <c r="N1611" s="13">
        <v>4.166666666667</v>
      </c>
    </row>
    <row r="1612" spans="5:14" x14ac:dyDescent="0.3">
      <c r="E1612" s="3" t="s">
        <v>456</v>
      </c>
      <c r="F1612" s="4"/>
      <c r="G1612" s="5">
        <v>47</v>
      </c>
      <c r="H1612" s="7">
        <v>9</v>
      </c>
      <c r="I1612" s="1">
        <v>17</v>
      </c>
      <c r="J1612" s="1">
        <v>6</v>
      </c>
      <c r="K1612" s="1">
        <v>10</v>
      </c>
      <c r="L1612" s="1">
        <v>3</v>
      </c>
      <c r="M1612" s="1">
        <v>1</v>
      </c>
      <c r="N1612" s="6">
        <v>1</v>
      </c>
    </row>
    <row r="1613" spans="5:14" x14ac:dyDescent="0.3">
      <c r="E1613" s="9"/>
      <c r="F1613" s="8"/>
      <c r="G1613" s="10">
        <v>100</v>
      </c>
      <c r="H1613" s="11">
        <v>19.148936170212998</v>
      </c>
      <c r="I1613" s="2">
        <v>36.170212765956997</v>
      </c>
      <c r="J1613" s="2">
        <v>12.765957446809001</v>
      </c>
      <c r="K1613" s="2">
        <v>21.276595744681</v>
      </c>
      <c r="L1613" s="2">
        <v>6.3829787234040003</v>
      </c>
      <c r="M1613" s="2">
        <v>2.1276595744679998</v>
      </c>
      <c r="N1613" s="13">
        <v>2.1276595744679998</v>
      </c>
    </row>
    <row r="1614" spans="5:14" ht="25" x14ac:dyDescent="0.3">
      <c r="E1614" s="3" t="s">
        <v>457</v>
      </c>
      <c r="F1614" s="4"/>
      <c r="G1614" s="5">
        <v>264</v>
      </c>
      <c r="H1614" s="7">
        <v>57</v>
      </c>
      <c r="I1614" s="1">
        <v>88</v>
      </c>
      <c r="J1614" s="1">
        <v>66</v>
      </c>
      <c r="K1614" s="1">
        <v>31</v>
      </c>
      <c r="L1614" s="1">
        <v>17</v>
      </c>
      <c r="M1614" s="1">
        <v>5</v>
      </c>
      <c r="N1614" s="6">
        <v>0</v>
      </c>
    </row>
    <row r="1615" spans="5:14" x14ac:dyDescent="0.3">
      <c r="E1615" s="9"/>
      <c r="F1615" s="8"/>
      <c r="G1615" s="10">
        <v>100</v>
      </c>
      <c r="H1615" s="11">
        <v>21.590909090909001</v>
      </c>
      <c r="I1615" s="2">
        <v>33.333333333333002</v>
      </c>
      <c r="J1615" s="2">
        <v>25</v>
      </c>
      <c r="K1615" s="2">
        <v>11.742424242424001</v>
      </c>
      <c r="L1615" s="2">
        <v>6.4393939393939998</v>
      </c>
      <c r="M1615" s="2">
        <v>1.8939393939389999</v>
      </c>
      <c r="N1615" s="15">
        <v>0</v>
      </c>
    </row>
    <row r="1616" spans="5:14" ht="25" x14ac:dyDescent="0.3">
      <c r="E1616" s="3" t="s">
        <v>458</v>
      </c>
      <c r="F1616" s="4"/>
      <c r="G1616" s="5">
        <v>18</v>
      </c>
      <c r="H1616" s="7">
        <v>5</v>
      </c>
      <c r="I1616" s="1">
        <v>7</v>
      </c>
      <c r="J1616" s="1">
        <v>3</v>
      </c>
      <c r="K1616" s="1">
        <v>1</v>
      </c>
      <c r="L1616" s="1">
        <v>1</v>
      </c>
      <c r="M1616" s="1">
        <v>1</v>
      </c>
      <c r="N1616" s="6">
        <v>0</v>
      </c>
    </row>
    <row r="1617" spans="5:14" x14ac:dyDescent="0.3">
      <c r="E1617" s="9"/>
      <c r="F1617" s="8"/>
      <c r="G1617" s="10">
        <v>100</v>
      </c>
      <c r="H1617" s="11">
        <v>27.777777777777999</v>
      </c>
      <c r="I1617" s="2">
        <v>38.888888888888999</v>
      </c>
      <c r="J1617" s="2">
        <v>16.666666666666998</v>
      </c>
      <c r="K1617" s="2">
        <v>5.5555555555560003</v>
      </c>
      <c r="L1617" s="2">
        <v>5.5555555555560003</v>
      </c>
      <c r="M1617" s="2">
        <v>5.5555555555560003</v>
      </c>
      <c r="N1617" s="15">
        <v>0</v>
      </c>
    </row>
    <row r="1618" spans="5:14" ht="37.5" x14ac:dyDescent="0.3">
      <c r="E1618" s="3" t="s">
        <v>459</v>
      </c>
      <c r="F1618" s="4"/>
      <c r="G1618" s="5">
        <v>64</v>
      </c>
      <c r="H1618" s="7">
        <v>11</v>
      </c>
      <c r="I1618" s="1">
        <v>24</v>
      </c>
      <c r="J1618" s="1">
        <v>13</v>
      </c>
      <c r="K1618" s="1">
        <v>9</v>
      </c>
      <c r="L1618" s="1">
        <v>6</v>
      </c>
      <c r="M1618" s="1">
        <v>1</v>
      </c>
      <c r="N1618" s="6">
        <v>0</v>
      </c>
    </row>
    <row r="1619" spans="5:14" x14ac:dyDescent="0.3">
      <c r="E1619" s="9"/>
      <c r="F1619" s="8"/>
      <c r="G1619" s="10">
        <v>100</v>
      </c>
      <c r="H1619" s="11">
        <v>17.1875</v>
      </c>
      <c r="I1619" s="2">
        <v>37.5</v>
      </c>
      <c r="J1619" s="2">
        <v>20.3125</v>
      </c>
      <c r="K1619" s="2">
        <v>14.0625</v>
      </c>
      <c r="L1619" s="2">
        <v>9.375</v>
      </c>
      <c r="M1619" s="2">
        <v>1.5625</v>
      </c>
      <c r="N1619" s="15">
        <v>0</v>
      </c>
    </row>
    <row r="1620" spans="5:14" ht="25" x14ac:dyDescent="0.3">
      <c r="E1620" s="3" t="s">
        <v>460</v>
      </c>
      <c r="F1620" s="4"/>
      <c r="G1620" s="5">
        <v>62</v>
      </c>
      <c r="H1620" s="7">
        <v>13</v>
      </c>
      <c r="I1620" s="1">
        <v>26</v>
      </c>
      <c r="J1620" s="1">
        <v>10</v>
      </c>
      <c r="K1620" s="1">
        <v>7</v>
      </c>
      <c r="L1620" s="1">
        <v>5</v>
      </c>
      <c r="M1620" s="1">
        <v>1</v>
      </c>
      <c r="N1620" s="6">
        <v>0</v>
      </c>
    </row>
    <row r="1621" spans="5:14" x14ac:dyDescent="0.3">
      <c r="E1621" s="9"/>
      <c r="F1621" s="8"/>
      <c r="G1621" s="10">
        <v>100</v>
      </c>
      <c r="H1621" s="11">
        <v>20.967741935484</v>
      </c>
      <c r="I1621" s="2">
        <v>41.935483870968</v>
      </c>
      <c r="J1621" s="2">
        <v>16.129032258064999</v>
      </c>
      <c r="K1621" s="2">
        <v>11.290322580645</v>
      </c>
      <c r="L1621" s="2">
        <v>8.0645161290320004</v>
      </c>
      <c r="M1621" s="2">
        <v>1.6129032258060001</v>
      </c>
      <c r="N1621" s="15">
        <v>0</v>
      </c>
    </row>
    <row r="1622" spans="5:14" ht="25" x14ac:dyDescent="0.3">
      <c r="E1622" s="3" t="s">
        <v>461</v>
      </c>
      <c r="F1622" s="4"/>
      <c r="G1622" s="5">
        <v>135</v>
      </c>
      <c r="H1622" s="7">
        <v>19</v>
      </c>
      <c r="I1622" s="1">
        <v>42</v>
      </c>
      <c r="J1622" s="1">
        <v>40</v>
      </c>
      <c r="K1622" s="1">
        <v>24</v>
      </c>
      <c r="L1622" s="1">
        <v>7</v>
      </c>
      <c r="M1622" s="1">
        <v>3</v>
      </c>
      <c r="N1622" s="6">
        <v>0</v>
      </c>
    </row>
    <row r="1623" spans="5:14" x14ac:dyDescent="0.3">
      <c r="E1623" s="9"/>
      <c r="F1623" s="8"/>
      <c r="G1623" s="10">
        <v>100</v>
      </c>
      <c r="H1623" s="11">
        <v>14.074074074074</v>
      </c>
      <c r="I1623" s="2">
        <v>31.111111111111001</v>
      </c>
      <c r="J1623" s="2">
        <v>29.629629629629999</v>
      </c>
      <c r="K1623" s="2">
        <v>17.777777777777999</v>
      </c>
      <c r="L1623" s="2">
        <v>5.1851851851850004</v>
      </c>
      <c r="M1623" s="2">
        <v>2.2222222222219998</v>
      </c>
      <c r="N1623" s="15">
        <v>0</v>
      </c>
    </row>
    <row r="1624" spans="5:14" ht="25" x14ac:dyDescent="0.3">
      <c r="E1624" s="3" t="s">
        <v>462</v>
      </c>
      <c r="F1624" s="4"/>
      <c r="G1624" s="5">
        <v>26</v>
      </c>
      <c r="H1624" s="7">
        <v>5</v>
      </c>
      <c r="I1624" s="1">
        <v>8</v>
      </c>
      <c r="J1624" s="1">
        <v>6</v>
      </c>
      <c r="K1624" s="1">
        <v>4</v>
      </c>
      <c r="L1624" s="1">
        <v>3</v>
      </c>
      <c r="M1624" s="1">
        <v>0</v>
      </c>
      <c r="N1624" s="6">
        <v>0</v>
      </c>
    </row>
    <row r="1625" spans="5:14" x14ac:dyDescent="0.3">
      <c r="E1625" s="9"/>
      <c r="F1625" s="8"/>
      <c r="G1625" s="10">
        <v>100</v>
      </c>
      <c r="H1625" s="11">
        <v>19.230769230768999</v>
      </c>
      <c r="I1625" s="2">
        <v>30.769230769231001</v>
      </c>
      <c r="J1625" s="2">
        <v>23.076923076922998</v>
      </c>
      <c r="K1625" s="2">
        <v>15.384615384615</v>
      </c>
      <c r="L1625" s="2">
        <v>11.538461538462</v>
      </c>
      <c r="M1625" s="12">
        <v>0</v>
      </c>
      <c r="N1625" s="15">
        <v>0</v>
      </c>
    </row>
    <row r="1626" spans="5:14" x14ac:dyDescent="0.3">
      <c r="E1626" s="3" t="s">
        <v>463</v>
      </c>
      <c r="F1626" s="4"/>
      <c r="G1626" s="5">
        <v>114</v>
      </c>
      <c r="H1626" s="7">
        <v>15</v>
      </c>
      <c r="I1626" s="1">
        <v>37</v>
      </c>
      <c r="J1626" s="1">
        <v>24</v>
      </c>
      <c r="K1626" s="1">
        <v>21</v>
      </c>
      <c r="L1626" s="1">
        <v>17</v>
      </c>
      <c r="M1626" s="1">
        <v>0</v>
      </c>
      <c r="N1626" s="6">
        <v>0</v>
      </c>
    </row>
    <row r="1627" spans="5:14" x14ac:dyDescent="0.3">
      <c r="E1627" s="9"/>
      <c r="F1627" s="8"/>
      <c r="G1627" s="10">
        <v>100</v>
      </c>
      <c r="H1627" s="11">
        <v>13.157894736842</v>
      </c>
      <c r="I1627" s="2">
        <v>32.456140350877</v>
      </c>
      <c r="J1627" s="2">
        <v>21.052631578947</v>
      </c>
      <c r="K1627" s="2">
        <v>18.421052631578998</v>
      </c>
      <c r="L1627" s="2">
        <v>14.912280701754</v>
      </c>
      <c r="M1627" s="12">
        <v>0</v>
      </c>
      <c r="N1627" s="15">
        <v>0</v>
      </c>
    </row>
    <row r="1628" spans="5:14" x14ac:dyDescent="0.3">
      <c r="E1628" s="3" t="s">
        <v>464</v>
      </c>
      <c r="F1628" s="4"/>
      <c r="G1628" s="5">
        <v>201</v>
      </c>
      <c r="H1628" s="7">
        <v>32</v>
      </c>
      <c r="I1628" s="1">
        <v>67</v>
      </c>
      <c r="J1628" s="1">
        <v>50</v>
      </c>
      <c r="K1628" s="1">
        <v>26</v>
      </c>
      <c r="L1628" s="1">
        <v>20</v>
      </c>
      <c r="M1628" s="1">
        <v>6</v>
      </c>
      <c r="N1628" s="6">
        <v>0</v>
      </c>
    </row>
    <row r="1629" spans="5:14" x14ac:dyDescent="0.3">
      <c r="E1629" s="9"/>
      <c r="F1629" s="8"/>
      <c r="G1629" s="10">
        <v>100</v>
      </c>
      <c r="H1629" s="11">
        <v>15.92039800995</v>
      </c>
      <c r="I1629" s="2">
        <v>33.333333333333002</v>
      </c>
      <c r="J1629" s="2">
        <v>24.875621890546999</v>
      </c>
      <c r="K1629" s="2">
        <v>12.935323383085001</v>
      </c>
      <c r="L1629" s="2">
        <v>9.9502487562190005</v>
      </c>
      <c r="M1629" s="2">
        <v>2.985074626866</v>
      </c>
      <c r="N1629" s="15">
        <v>0</v>
      </c>
    </row>
    <row r="1630" spans="5:14" ht="25" x14ac:dyDescent="0.3">
      <c r="E1630" s="3" t="s">
        <v>465</v>
      </c>
      <c r="F1630" s="4"/>
      <c r="G1630" s="5">
        <v>3614</v>
      </c>
      <c r="H1630" s="7">
        <v>462</v>
      </c>
      <c r="I1630" s="1">
        <v>1143</v>
      </c>
      <c r="J1630" s="1">
        <v>1038</v>
      </c>
      <c r="K1630" s="1">
        <v>593</v>
      </c>
      <c r="L1630" s="1">
        <v>319</v>
      </c>
      <c r="M1630" s="1">
        <v>50</v>
      </c>
      <c r="N1630" s="6">
        <v>9</v>
      </c>
    </row>
    <row r="1631" spans="5:14" x14ac:dyDescent="0.3">
      <c r="E1631" s="9"/>
      <c r="F1631" s="8"/>
      <c r="G1631" s="10">
        <v>100</v>
      </c>
      <c r="H1631" s="11">
        <v>12.783619258439</v>
      </c>
      <c r="I1631" s="2">
        <v>31.627006087438001</v>
      </c>
      <c r="J1631" s="2">
        <v>28.721638074156001</v>
      </c>
      <c r="K1631" s="2">
        <v>16.408411732152999</v>
      </c>
      <c r="L1631" s="2">
        <v>8.8267847260650001</v>
      </c>
      <c r="M1631" s="2">
        <v>1.3835085777530001</v>
      </c>
      <c r="N1631" s="13">
        <v>0.249031543996</v>
      </c>
    </row>
    <row r="1632" spans="5:14" ht="25" x14ac:dyDescent="0.3">
      <c r="E1632" s="3" t="s">
        <v>466</v>
      </c>
      <c r="F1632" s="4"/>
      <c r="G1632" s="5">
        <v>3175</v>
      </c>
      <c r="H1632" s="7">
        <v>736</v>
      </c>
      <c r="I1632" s="1">
        <v>1203</v>
      </c>
      <c r="J1632" s="1">
        <v>693</v>
      </c>
      <c r="K1632" s="1">
        <v>315</v>
      </c>
      <c r="L1632" s="1">
        <v>144</v>
      </c>
      <c r="M1632" s="1">
        <v>72</v>
      </c>
      <c r="N1632" s="6">
        <v>12</v>
      </c>
    </row>
    <row r="1633" spans="5:14" x14ac:dyDescent="0.3">
      <c r="E1633" s="9"/>
      <c r="F1633" s="8"/>
      <c r="G1633" s="10">
        <v>100</v>
      </c>
      <c r="H1633" s="11">
        <v>23.181102362204999</v>
      </c>
      <c r="I1633" s="2">
        <v>37.889763779528003</v>
      </c>
      <c r="J1633" s="2">
        <v>21.826771653542998</v>
      </c>
      <c r="K1633" s="2">
        <v>9.9212598425199996</v>
      </c>
      <c r="L1633" s="2">
        <v>4.5354330708659996</v>
      </c>
      <c r="M1633" s="2">
        <v>2.2677165354329998</v>
      </c>
      <c r="N1633" s="13">
        <v>0.37795275590600003</v>
      </c>
    </row>
    <row r="1634" spans="5:14" ht="25" x14ac:dyDescent="0.3">
      <c r="E1634" s="3" t="s">
        <v>467</v>
      </c>
      <c r="F1634" s="4"/>
      <c r="G1634" s="5">
        <v>5317</v>
      </c>
      <c r="H1634" s="7">
        <v>973</v>
      </c>
      <c r="I1634" s="1">
        <v>1811</v>
      </c>
      <c r="J1634" s="1">
        <v>1380</v>
      </c>
      <c r="K1634" s="1">
        <v>646</v>
      </c>
      <c r="L1634" s="1">
        <v>374</v>
      </c>
      <c r="M1634" s="1">
        <v>110</v>
      </c>
      <c r="N1634" s="6">
        <v>23</v>
      </c>
    </row>
    <row r="1635" spans="5:14" x14ac:dyDescent="0.3">
      <c r="E1635" s="9"/>
      <c r="F1635" s="8"/>
      <c r="G1635" s="10">
        <v>100</v>
      </c>
      <c r="H1635" s="11">
        <v>18.299793116419</v>
      </c>
      <c r="I1635" s="2">
        <v>34.060560466428001</v>
      </c>
      <c r="J1635" s="2">
        <v>25.954485612187</v>
      </c>
      <c r="K1635" s="2">
        <v>12.149708482227</v>
      </c>
      <c r="L1635" s="2">
        <v>7.0340417528680002</v>
      </c>
      <c r="M1635" s="2">
        <v>2.0688358096670001</v>
      </c>
      <c r="N1635" s="13">
        <v>0.43257476020300001</v>
      </c>
    </row>
    <row r="1636" spans="5:14" ht="37.5" x14ac:dyDescent="0.3">
      <c r="E1636" s="3" t="s">
        <v>468</v>
      </c>
      <c r="F1636" s="4"/>
      <c r="G1636" s="5">
        <v>714</v>
      </c>
      <c r="H1636" s="7">
        <v>137</v>
      </c>
      <c r="I1636" s="1">
        <v>276</v>
      </c>
      <c r="J1636" s="1">
        <v>178</v>
      </c>
      <c r="K1636" s="1">
        <v>76</v>
      </c>
      <c r="L1636" s="1">
        <v>31</v>
      </c>
      <c r="M1636" s="1">
        <v>14</v>
      </c>
      <c r="N1636" s="6">
        <v>2</v>
      </c>
    </row>
    <row r="1637" spans="5:14" x14ac:dyDescent="0.3">
      <c r="E1637" s="9"/>
      <c r="F1637" s="8"/>
      <c r="G1637" s="10">
        <v>100</v>
      </c>
      <c r="H1637" s="11">
        <v>19.187675070028</v>
      </c>
      <c r="I1637" s="2">
        <v>38.655462184873997</v>
      </c>
      <c r="J1637" s="2">
        <v>24.929971988796002</v>
      </c>
      <c r="K1637" s="2">
        <v>10.644257703080999</v>
      </c>
      <c r="L1637" s="2">
        <v>4.3417366946779996</v>
      </c>
      <c r="M1637" s="2">
        <v>1.9607843137250001</v>
      </c>
      <c r="N1637" s="13">
        <v>0.28011204481800001</v>
      </c>
    </row>
    <row r="1638" spans="5:14" x14ac:dyDescent="0.3">
      <c r="E1638" s="3" t="s">
        <v>469</v>
      </c>
      <c r="F1638" s="4"/>
      <c r="G1638" s="5">
        <v>5397</v>
      </c>
      <c r="H1638" s="7">
        <v>1071</v>
      </c>
      <c r="I1638" s="1">
        <v>1889</v>
      </c>
      <c r="J1638" s="1">
        <v>1362</v>
      </c>
      <c r="K1638" s="1">
        <v>626</v>
      </c>
      <c r="L1638" s="1">
        <v>316</v>
      </c>
      <c r="M1638" s="1">
        <v>107</v>
      </c>
      <c r="N1638" s="6">
        <v>26</v>
      </c>
    </row>
    <row r="1639" spans="5:14" x14ac:dyDescent="0.3">
      <c r="E1639" s="9"/>
      <c r="F1639" s="8"/>
      <c r="G1639" s="10">
        <v>100</v>
      </c>
      <c r="H1639" s="11">
        <v>19.844357976653999</v>
      </c>
      <c r="I1639" s="2">
        <v>35.000926440614997</v>
      </c>
      <c r="J1639" s="2">
        <v>25.236242356864999</v>
      </c>
      <c r="K1639" s="2">
        <v>11.599036501760001</v>
      </c>
      <c r="L1639" s="2">
        <v>5.8551046877899999</v>
      </c>
      <c r="M1639" s="2">
        <v>1.982582916435</v>
      </c>
      <c r="N1639" s="13">
        <v>0.481749119881</v>
      </c>
    </row>
    <row r="1640" spans="5:14" x14ac:dyDescent="0.3">
      <c r="E1640" s="3" t="s">
        <v>470</v>
      </c>
      <c r="F1640" s="4"/>
      <c r="G1640" s="5">
        <v>36</v>
      </c>
      <c r="H1640" s="7">
        <v>7</v>
      </c>
      <c r="I1640" s="1">
        <v>10</v>
      </c>
      <c r="J1640" s="1">
        <v>5</v>
      </c>
      <c r="K1640" s="1">
        <v>12</v>
      </c>
      <c r="L1640" s="1">
        <v>0</v>
      </c>
      <c r="M1640" s="1">
        <v>2</v>
      </c>
      <c r="N1640" s="6">
        <v>0</v>
      </c>
    </row>
    <row r="1641" spans="5:14" x14ac:dyDescent="0.3">
      <c r="E1641" s="9"/>
      <c r="F1641" s="8"/>
      <c r="G1641" s="10">
        <v>100</v>
      </c>
      <c r="H1641" s="11">
        <v>19.444444444443999</v>
      </c>
      <c r="I1641" s="2">
        <v>27.777777777777999</v>
      </c>
      <c r="J1641" s="2">
        <v>13.888888888888999</v>
      </c>
      <c r="K1641" s="2">
        <v>33.333333333333002</v>
      </c>
      <c r="L1641" s="12">
        <v>0</v>
      </c>
      <c r="M1641" s="2">
        <v>5.5555555555560003</v>
      </c>
      <c r="N1641" s="15">
        <v>0</v>
      </c>
    </row>
    <row r="1642" spans="5:14" x14ac:dyDescent="0.3">
      <c r="E1642" s="3" t="s">
        <v>471</v>
      </c>
      <c r="F1642" s="4"/>
      <c r="G1642" s="5">
        <v>56</v>
      </c>
      <c r="H1642" s="7">
        <v>16</v>
      </c>
      <c r="I1642" s="1">
        <v>17</v>
      </c>
      <c r="J1642" s="1">
        <v>11</v>
      </c>
      <c r="K1642" s="1">
        <v>9</v>
      </c>
      <c r="L1642" s="1">
        <v>3</v>
      </c>
      <c r="M1642" s="1">
        <v>0</v>
      </c>
      <c r="N1642" s="6">
        <v>0</v>
      </c>
    </row>
    <row r="1643" spans="5:14" x14ac:dyDescent="0.3">
      <c r="E1643" s="9"/>
      <c r="F1643" s="8"/>
      <c r="G1643" s="10">
        <v>100</v>
      </c>
      <c r="H1643" s="11">
        <v>28.571428571428999</v>
      </c>
      <c r="I1643" s="2">
        <v>30.357142857143</v>
      </c>
      <c r="J1643" s="2">
        <v>19.642857142857</v>
      </c>
      <c r="K1643" s="2">
        <v>16.071428571428999</v>
      </c>
      <c r="L1643" s="2">
        <v>5.3571428571429998</v>
      </c>
      <c r="M1643" s="12">
        <v>0</v>
      </c>
      <c r="N1643" s="15">
        <v>0</v>
      </c>
    </row>
    <row r="1644" spans="5:14" ht="25" x14ac:dyDescent="0.3">
      <c r="E1644" s="3" t="s">
        <v>472</v>
      </c>
      <c r="F1644" s="4"/>
      <c r="G1644" s="5">
        <v>187</v>
      </c>
      <c r="H1644" s="7">
        <v>36</v>
      </c>
      <c r="I1644" s="1">
        <v>69</v>
      </c>
      <c r="J1644" s="1">
        <v>49</v>
      </c>
      <c r="K1644" s="1">
        <v>22</v>
      </c>
      <c r="L1644" s="1">
        <v>6</v>
      </c>
      <c r="M1644" s="1">
        <v>2</v>
      </c>
      <c r="N1644" s="6">
        <v>3</v>
      </c>
    </row>
    <row r="1645" spans="5:14" x14ac:dyDescent="0.3">
      <c r="E1645" s="9"/>
      <c r="F1645" s="8"/>
      <c r="G1645" s="10">
        <v>100</v>
      </c>
      <c r="H1645" s="11">
        <v>19.251336898396001</v>
      </c>
      <c r="I1645" s="2">
        <v>36.898395721924999</v>
      </c>
      <c r="J1645" s="2">
        <v>26.203208556149999</v>
      </c>
      <c r="K1645" s="2">
        <v>11.764705882353001</v>
      </c>
      <c r="L1645" s="2">
        <v>3.208556149733</v>
      </c>
      <c r="M1645" s="2">
        <v>1.069518716578</v>
      </c>
      <c r="N1645" s="13">
        <v>1.6042780748659999</v>
      </c>
    </row>
    <row r="1646" spans="5:14" ht="25" x14ac:dyDescent="0.3">
      <c r="E1646" s="3" t="s">
        <v>473</v>
      </c>
      <c r="F1646" s="4"/>
      <c r="G1646" s="5">
        <v>19</v>
      </c>
      <c r="H1646" s="7">
        <v>4</v>
      </c>
      <c r="I1646" s="1">
        <v>9</v>
      </c>
      <c r="J1646" s="1">
        <v>4</v>
      </c>
      <c r="K1646" s="1">
        <v>2</v>
      </c>
      <c r="L1646" s="1">
        <v>0</v>
      </c>
      <c r="M1646" s="1">
        <v>0</v>
      </c>
      <c r="N1646" s="6">
        <v>0</v>
      </c>
    </row>
    <row r="1647" spans="5:14" x14ac:dyDescent="0.3">
      <c r="E1647" s="9"/>
      <c r="F1647" s="8"/>
      <c r="G1647" s="10">
        <v>100</v>
      </c>
      <c r="H1647" s="11">
        <v>21.052631578947</v>
      </c>
      <c r="I1647" s="2">
        <v>47.368421052632002</v>
      </c>
      <c r="J1647" s="2">
        <v>21.052631578947</v>
      </c>
      <c r="K1647" s="2">
        <v>10.526315789473999</v>
      </c>
      <c r="L1647" s="12">
        <v>0</v>
      </c>
      <c r="M1647" s="12">
        <v>0</v>
      </c>
      <c r="N1647" s="15">
        <v>0</v>
      </c>
    </row>
    <row r="1648" spans="5:14" ht="37.5" x14ac:dyDescent="0.3">
      <c r="E1648" s="3" t="s">
        <v>474</v>
      </c>
      <c r="F1648" s="4"/>
      <c r="G1648" s="5">
        <v>80</v>
      </c>
      <c r="H1648" s="7">
        <v>18</v>
      </c>
      <c r="I1648" s="1">
        <v>31</v>
      </c>
      <c r="J1648" s="1">
        <v>21</v>
      </c>
      <c r="K1648" s="1">
        <v>4</v>
      </c>
      <c r="L1648" s="1">
        <v>3</v>
      </c>
      <c r="M1648" s="1">
        <v>1</v>
      </c>
      <c r="N1648" s="6">
        <v>2</v>
      </c>
    </row>
    <row r="1649" spans="5:14" x14ac:dyDescent="0.3">
      <c r="E1649" s="9"/>
      <c r="F1649" s="8"/>
      <c r="G1649" s="10">
        <v>100</v>
      </c>
      <c r="H1649" s="11">
        <v>22.5</v>
      </c>
      <c r="I1649" s="2">
        <v>38.75</v>
      </c>
      <c r="J1649" s="2">
        <v>26.25</v>
      </c>
      <c r="K1649" s="2">
        <v>5</v>
      </c>
      <c r="L1649" s="2">
        <v>3.75</v>
      </c>
      <c r="M1649" s="2">
        <v>1.25</v>
      </c>
      <c r="N1649" s="13">
        <v>2.5</v>
      </c>
    </row>
    <row r="1650" spans="5:14" ht="25" x14ac:dyDescent="0.3">
      <c r="E1650" s="3" t="s">
        <v>475</v>
      </c>
      <c r="F1650" s="4"/>
      <c r="G1650" s="5">
        <v>71</v>
      </c>
      <c r="H1650" s="7">
        <v>11</v>
      </c>
      <c r="I1650" s="1">
        <v>21</v>
      </c>
      <c r="J1650" s="1">
        <v>25</v>
      </c>
      <c r="K1650" s="1">
        <v>9</v>
      </c>
      <c r="L1650" s="1">
        <v>4</v>
      </c>
      <c r="M1650" s="1">
        <v>1</v>
      </c>
      <c r="N1650" s="6">
        <v>0</v>
      </c>
    </row>
    <row r="1651" spans="5:14" x14ac:dyDescent="0.3">
      <c r="E1651" s="9"/>
      <c r="F1651" s="8"/>
      <c r="G1651" s="10">
        <v>100</v>
      </c>
      <c r="H1651" s="11">
        <v>15.492957746479</v>
      </c>
      <c r="I1651" s="2">
        <v>29.577464788732001</v>
      </c>
      <c r="J1651" s="2">
        <v>35.211267605633999</v>
      </c>
      <c r="K1651" s="2">
        <v>12.676056338027999</v>
      </c>
      <c r="L1651" s="2">
        <v>5.6338028169010004</v>
      </c>
      <c r="M1651" s="2">
        <v>1.4084507042250001</v>
      </c>
      <c r="N1651" s="15">
        <v>0</v>
      </c>
    </row>
    <row r="1652" spans="5:14" ht="25" x14ac:dyDescent="0.3">
      <c r="E1652" s="3" t="s">
        <v>476</v>
      </c>
      <c r="F1652" s="4"/>
      <c r="G1652" s="5">
        <v>122</v>
      </c>
      <c r="H1652" s="7">
        <v>24</v>
      </c>
      <c r="I1652" s="1">
        <v>42</v>
      </c>
      <c r="J1652" s="1">
        <v>26</v>
      </c>
      <c r="K1652" s="1">
        <v>22</v>
      </c>
      <c r="L1652" s="1">
        <v>6</v>
      </c>
      <c r="M1652" s="1">
        <v>2</v>
      </c>
      <c r="N1652" s="6">
        <v>0</v>
      </c>
    </row>
    <row r="1653" spans="5:14" x14ac:dyDescent="0.3">
      <c r="E1653" s="9"/>
      <c r="F1653" s="8"/>
      <c r="G1653" s="10">
        <v>100</v>
      </c>
      <c r="H1653" s="11">
        <v>19.672131147540998</v>
      </c>
      <c r="I1653" s="2">
        <v>34.426229508196997</v>
      </c>
      <c r="J1653" s="2">
        <v>21.311475409836</v>
      </c>
      <c r="K1653" s="2">
        <v>18.032786885246001</v>
      </c>
      <c r="L1653" s="2">
        <v>4.918032786885</v>
      </c>
      <c r="M1653" s="2">
        <v>1.6393442622950001</v>
      </c>
      <c r="N1653" s="15">
        <v>0</v>
      </c>
    </row>
    <row r="1654" spans="5:14" ht="25" x14ac:dyDescent="0.3">
      <c r="E1654" s="3" t="s">
        <v>477</v>
      </c>
      <c r="F1654" s="4"/>
      <c r="G1654" s="5">
        <v>11</v>
      </c>
      <c r="H1654" s="7">
        <v>1</v>
      </c>
      <c r="I1654" s="1">
        <v>5</v>
      </c>
      <c r="J1654" s="1">
        <v>2</v>
      </c>
      <c r="K1654" s="1">
        <v>1</v>
      </c>
      <c r="L1654" s="1">
        <v>2</v>
      </c>
      <c r="M1654" s="1">
        <v>0</v>
      </c>
      <c r="N1654" s="6">
        <v>0</v>
      </c>
    </row>
    <row r="1655" spans="5:14" x14ac:dyDescent="0.3">
      <c r="E1655" s="9"/>
      <c r="F1655" s="8"/>
      <c r="G1655" s="10">
        <v>100</v>
      </c>
      <c r="H1655" s="11">
        <v>9.0909090909089993</v>
      </c>
      <c r="I1655" s="2">
        <v>45.454545454544999</v>
      </c>
      <c r="J1655" s="2">
        <v>18.181818181817999</v>
      </c>
      <c r="K1655" s="2">
        <v>9.0909090909089993</v>
      </c>
      <c r="L1655" s="2">
        <v>18.181818181817999</v>
      </c>
      <c r="M1655" s="12">
        <v>0</v>
      </c>
      <c r="N1655" s="15">
        <v>0</v>
      </c>
    </row>
    <row r="1656" spans="5:14" x14ac:dyDescent="0.3">
      <c r="E1656" s="3" t="s">
        <v>478</v>
      </c>
      <c r="F1656" s="4"/>
      <c r="G1656" s="5">
        <v>95</v>
      </c>
      <c r="H1656" s="7">
        <v>12</v>
      </c>
      <c r="I1656" s="1">
        <v>27</v>
      </c>
      <c r="J1656" s="1">
        <v>35</v>
      </c>
      <c r="K1656" s="1">
        <v>8</v>
      </c>
      <c r="L1656" s="1">
        <v>9</v>
      </c>
      <c r="M1656" s="1">
        <v>3</v>
      </c>
      <c r="N1656" s="6">
        <v>1</v>
      </c>
    </row>
    <row r="1657" spans="5:14" x14ac:dyDescent="0.3">
      <c r="E1657" s="9"/>
      <c r="F1657" s="8"/>
      <c r="G1657" s="10">
        <v>100</v>
      </c>
      <c r="H1657" s="11">
        <v>12.631578947368</v>
      </c>
      <c r="I1657" s="2">
        <v>28.421052631578998</v>
      </c>
      <c r="J1657" s="2">
        <v>36.842105263157997</v>
      </c>
      <c r="K1657" s="2">
        <v>8.4210526315790002</v>
      </c>
      <c r="L1657" s="2">
        <v>9.4736842105260006</v>
      </c>
      <c r="M1657" s="2">
        <v>3.1578947368420001</v>
      </c>
      <c r="N1657" s="13">
        <v>1.052631578947</v>
      </c>
    </row>
    <row r="1658" spans="5:14" x14ac:dyDescent="0.3">
      <c r="E1658" s="3" t="s">
        <v>479</v>
      </c>
      <c r="F1658" s="4"/>
      <c r="G1658" s="5">
        <v>146</v>
      </c>
      <c r="H1658" s="7">
        <v>35</v>
      </c>
      <c r="I1658" s="1">
        <v>56</v>
      </c>
      <c r="J1658" s="1">
        <v>31</v>
      </c>
      <c r="K1658" s="1">
        <v>11</v>
      </c>
      <c r="L1658" s="1">
        <v>8</v>
      </c>
      <c r="M1658" s="1">
        <v>5</v>
      </c>
      <c r="N1658" s="6">
        <v>0</v>
      </c>
    </row>
    <row r="1659" spans="5:14" x14ac:dyDescent="0.3">
      <c r="E1659" s="9"/>
      <c r="F1659" s="8"/>
      <c r="G1659" s="10">
        <v>100</v>
      </c>
      <c r="H1659" s="11">
        <v>23.972602739726</v>
      </c>
      <c r="I1659" s="2">
        <v>38.356164383562003</v>
      </c>
      <c r="J1659" s="2">
        <v>21.232876712328999</v>
      </c>
      <c r="K1659" s="2">
        <v>7.5342465753420003</v>
      </c>
      <c r="L1659" s="2">
        <v>5.4794520547949999</v>
      </c>
      <c r="M1659" s="2">
        <v>3.4246575342469998</v>
      </c>
      <c r="N1659" s="15">
        <v>0</v>
      </c>
    </row>
    <row r="1660" spans="5:14" ht="25" x14ac:dyDescent="0.3">
      <c r="E1660" s="3" t="s">
        <v>480</v>
      </c>
      <c r="F1660" s="4"/>
      <c r="G1660" s="5">
        <v>6104</v>
      </c>
      <c r="H1660" s="7">
        <v>892</v>
      </c>
      <c r="I1660" s="1">
        <v>2211</v>
      </c>
      <c r="J1660" s="1">
        <v>1661</v>
      </c>
      <c r="K1660" s="1">
        <v>860</v>
      </c>
      <c r="L1660" s="1">
        <v>393</v>
      </c>
      <c r="M1660" s="1">
        <v>78</v>
      </c>
      <c r="N1660" s="6">
        <v>9</v>
      </c>
    </row>
    <row r="1661" spans="5:14" x14ac:dyDescent="0.3">
      <c r="E1661" s="9"/>
      <c r="F1661" s="8"/>
      <c r="G1661" s="10">
        <v>100</v>
      </c>
      <c r="H1661" s="11">
        <v>14.613368283092999</v>
      </c>
      <c r="I1661" s="2">
        <v>36.222149410222997</v>
      </c>
      <c r="J1661" s="2">
        <v>27.211664482307</v>
      </c>
      <c r="K1661" s="2">
        <v>14.089121887287</v>
      </c>
      <c r="L1661" s="2">
        <v>6.4384010484929997</v>
      </c>
      <c r="M1661" s="2">
        <v>1.2778505897770001</v>
      </c>
      <c r="N1661" s="13">
        <v>0.14744429882000001</v>
      </c>
    </row>
    <row r="1662" spans="5:14" ht="25" x14ac:dyDescent="0.3">
      <c r="E1662" s="3" t="s">
        <v>481</v>
      </c>
      <c r="F1662" s="4"/>
      <c r="G1662" s="5">
        <v>1297</v>
      </c>
      <c r="H1662" s="7">
        <v>353</v>
      </c>
      <c r="I1662" s="1">
        <v>555</v>
      </c>
      <c r="J1662" s="1">
        <v>254</v>
      </c>
      <c r="K1662" s="1">
        <v>82</v>
      </c>
      <c r="L1662" s="1">
        <v>23</v>
      </c>
      <c r="M1662" s="1">
        <v>29</v>
      </c>
      <c r="N1662" s="6">
        <v>1</v>
      </c>
    </row>
    <row r="1663" spans="5:14" x14ac:dyDescent="0.3">
      <c r="E1663" s="9"/>
      <c r="F1663" s="8"/>
      <c r="G1663" s="10">
        <v>100</v>
      </c>
      <c r="H1663" s="11">
        <v>27.216653816499999</v>
      </c>
      <c r="I1663" s="2">
        <v>42.791056283731997</v>
      </c>
      <c r="J1663" s="2">
        <v>19.583654587510001</v>
      </c>
      <c r="K1663" s="2">
        <v>6.3222821896679999</v>
      </c>
      <c r="L1663" s="2">
        <v>1.7733230531999999</v>
      </c>
      <c r="M1663" s="2">
        <v>2.2359290670780001</v>
      </c>
      <c r="N1663" s="13">
        <v>7.7101002313000003E-2</v>
      </c>
    </row>
    <row r="1664" spans="5:14" ht="25" x14ac:dyDescent="0.3">
      <c r="E1664" s="3" t="s">
        <v>482</v>
      </c>
      <c r="F1664" s="4"/>
      <c r="G1664" s="5">
        <v>2303</v>
      </c>
      <c r="H1664" s="7">
        <v>519</v>
      </c>
      <c r="I1664" s="1">
        <v>919</v>
      </c>
      <c r="J1664" s="1">
        <v>510</v>
      </c>
      <c r="K1664" s="1">
        <v>206</v>
      </c>
      <c r="L1664" s="1">
        <v>94</v>
      </c>
      <c r="M1664" s="1">
        <v>42</v>
      </c>
      <c r="N1664" s="6">
        <v>13</v>
      </c>
    </row>
    <row r="1665" spans="5:14" x14ac:dyDescent="0.3">
      <c r="E1665" s="9"/>
      <c r="F1665" s="8"/>
      <c r="G1665" s="10">
        <v>100</v>
      </c>
      <c r="H1665" s="11">
        <v>22.535822839773999</v>
      </c>
      <c r="I1665" s="2">
        <v>39.904472427268999</v>
      </c>
      <c r="J1665" s="2">
        <v>22.145028224055999</v>
      </c>
      <c r="K1665" s="2">
        <v>8.9448545375599995</v>
      </c>
      <c r="L1665" s="2">
        <v>4.0816326530609999</v>
      </c>
      <c r="M1665" s="2">
        <v>1.8237082066870001</v>
      </c>
      <c r="N1665" s="13">
        <v>0.56448111159400005</v>
      </c>
    </row>
    <row r="1666" spans="5:14" ht="37.5" x14ac:dyDescent="0.3">
      <c r="E1666" s="3" t="s">
        <v>483</v>
      </c>
      <c r="F1666" s="4"/>
      <c r="G1666" s="5">
        <v>266</v>
      </c>
      <c r="H1666" s="7">
        <v>67</v>
      </c>
      <c r="I1666" s="1">
        <v>114</v>
      </c>
      <c r="J1666" s="1">
        <v>51</v>
      </c>
      <c r="K1666" s="1">
        <v>19</v>
      </c>
      <c r="L1666" s="1">
        <v>10</v>
      </c>
      <c r="M1666" s="1">
        <v>4</v>
      </c>
      <c r="N1666" s="6">
        <v>1</v>
      </c>
    </row>
    <row r="1667" spans="5:14" x14ac:dyDescent="0.3">
      <c r="E1667" s="9"/>
      <c r="F1667" s="8"/>
      <c r="G1667" s="10">
        <v>100</v>
      </c>
      <c r="H1667" s="11">
        <v>25.187969924811998</v>
      </c>
      <c r="I1667" s="2">
        <v>42.857142857143003</v>
      </c>
      <c r="J1667" s="2">
        <v>19.172932330826999</v>
      </c>
      <c r="K1667" s="2">
        <v>7.1428571428570002</v>
      </c>
      <c r="L1667" s="2">
        <v>3.7593984962409999</v>
      </c>
      <c r="M1667" s="2">
        <v>1.503759398496</v>
      </c>
      <c r="N1667" s="13">
        <v>0.37593984962400001</v>
      </c>
    </row>
    <row r="1668" spans="5:14" x14ac:dyDescent="0.3">
      <c r="E1668" s="3" t="s">
        <v>484</v>
      </c>
      <c r="F1668" s="4"/>
      <c r="G1668" s="5">
        <v>1144</v>
      </c>
      <c r="H1668" s="7">
        <v>279</v>
      </c>
      <c r="I1668" s="1">
        <v>454</v>
      </c>
      <c r="J1668" s="1">
        <v>240</v>
      </c>
      <c r="K1668" s="1">
        <v>99</v>
      </c>
      <c r="L1668" s="1">
        <v>42</v>
      </c>
      <c r="M1668" s="1">
        <v>27</v>
      </c>
      <c r="N1668" s="6">
        <v>3</v>
      </c>
    </row>
    <row r="1669" spans="5:14" x14ac:dyDescent="0.3">
      <c r="E1669" s="9"/>
      <c r="F1669" s="8"/>
      <c r="G1669" s="10">
        <v>100</v>
      </c>
      <c r="H1669" s="11">
        <v>24.388111888112</v>
      </c>
      <c r="I1669" s="2">
        <v>39.685314685314999</v>
      </c>
      <c r="J1669" s="2">
        <v>20.979020979021001</v>
      </c>
      <c r="K1669" s="2">
        <v>8.6538461538460005</v>
      </c>
      <c r="L1669" s="2">
        <v>3.6713286713289999</v>
      </c>
      <c r="M1669" s="2">
        <v>2.3601398601399999</v>
      </c>
      <c r="N1669" s="13">
        <v>0.26223776223799999</v>
      </c>
    </row>
    <row r="1670" spans="5:14" x14ac:dyDescent="0.3">
      <c r="E1670" s="3" t="s">
        <v>485</v>
      </c>
      <c r="F1670" s="4"/>
      <c r="G1670" s="5">
        <v>3</v>
      </c>
      <c r="H1670" s="7">
        <v>0</v>
      </c>
      <c r="I1670" s="1">
        <v>1</v>
      </c>
      <c r="J1670" s="1">
        <v>2</v>
      </c>
      <c r="K1670" s="1">
        <v>0</v>
      </c>
      <c r="L1670" s="1">
        <v>0</v>
      </c>
      <c r="M1670" s="1">
        <v>0</v>
      </c>
      <c r="N1670" s="6">
        <v>0</v>
      </c>
    </row>
    <row r="1671" spans="5:14" x14ac:dyDescent="0.3">
      <c r="E1671" s="9"/>
      <c r="F1671" s="8"/>
      <c r="G1671" s="10">
        <v>100</v>
      </c>
      <c r="H1671" s="21">
        <v>0</v>
      </c>
      <c r="I1671" s="2">
        <v>33.333333333333002</v>
      </c>
      <c r="J1671" s="2">
        <v>66.666666666666998</v>
      </c>
      <c r="K1671" s="12">
        <v>0</v>
      </c>
      <c r="L1671" s="12">
        <v>0</v>
      </c>
      <c r="M1671" s="12">
        <v>0</v>
      </c>
      <c r="N1671" s="15">
        <v>0</v>
      </c>
    </row>
    <row r="1672" spans="5:14" x14ac:dyDescent="0.3">
      <c r="E1672" s="3" t="s">
        <v>486</v>
      </c>
      <c r="F1672" s="4"/>
      <c r="G1672" s="5">
        <v>22</v>
      </c>
      <c r="H1672" s="7">
        <v>9</v>
      </c>
      <c r="I1672" s="1">
        <v>7</v>
      </c>
      <c r="J1672" s="1">
        <v>4</v>
      </c>
      <c r="K1672" s="1">
        <v>1</v>
      </c>
      <c r="L1672" s="1">
        <v>1</v>
      </c>
      <c r="M1672" s="1">
        <v>0</v>
      </c>
      <c r="N1672" s="6">
        <v>0</v>
      </c>
    </row>
    <row r="1673" spans="5:14" x14ac:dyDescent="0.3">
      <c r="E1673" s="9"/>
      <c r="F1673" s="8"/>
      <c r="G1673" s="10">
        <v>100</v>
      </c>
      <c r="H1673" s="11">
        <v>40.909090909090999</v>
      </c>
      <c r="I1673" s="2">
        <v>31.818181818182001</v>
      </c>
      <c r="J1673" s="2">
        <v>18.181818181817999</v>
      </c>
      <c r="K1673" s="2">
        <v>4.5454545454549997</v>
      </c>
      <c r="L1673" s="2">
        <v>4.5454545454549997</v>
      </c>
      <c r="M1673" s="12">
        <v>0</v>
      </c>
      <c r="N1673" s="15">
        <v>0</v>
      </c>
    </row>
    <row r="1674" spans="5:14" ht="25" x14ac:dyDescent="0.3">
      <c r="E1674" s="3" t="s">
        <v>487</v>
      </c>
      <c r="F1674" s="4"/>
      <c r="G1674" s="5">
        <v>83</v>
      </c>
      <c r="H1674" s="7">
        <v>20</v>
      </c>
      <c r="I1674" s="1">
        <v>32</v>
      </c>
      <c r="J1674" s="1">
        <v>19</v>
      </c>
      <c r="K1674" s="1">
        <v>7</v>
      </c>
      <c r="L1674" s="1">
        <v>5</v>
      </c>
      <c r="M1674" s="1">
        <v>0</v>
      </c>
      <c r="N1674" s="6">
        <v>0</v>
      </c>
    </row>
    <row r="1675" spans="5:14" x14ac:dyDescent="0.3">
      <c r="E1675" s="9"/>
      <c r="F1675" s="8"/>
      <c r="G1675" s="10">
        <v>100</v>
      </c>
      <c r="H1675" s="11">
        <v>24.096385542168999</v>
      </c>
      <c r="I1675" s="2">
        <v>38.554216867469997</v>
      </c>
      <c r="J1675" s="2">
        <v>22.89156626506</v>
      </c>
      <c r="K1675" s="2">
        <v>8.4337349397590007</v>
      </c>
      <c r="L1675" s="2">
        <v>6.0240963855420002</v>
      </c>
      <c r="M1675" s="12">
        <v>0</v>
      </c>
      <c r="N1675" s="15">
        <v>0</v>
      </c>
    </row>
    <row r="1676" spans="5:14" ht="25" x14ac:dyDescent="0.3">
      <c r="E1676" s="3" t="s">
        <v>488</v>
      </c>
      <c r="F1676" s="4"/>
      <c r="G1676" s="5">
        <v>15</v>
      </c>
      <c r="H1676" s="7">
        <v>2</v>
      </c>
      <c r="I1676" s="1">
        <v>11</v>
      </c>
      <c r="J1676" s="1">
        <v>0</v>
      </c>
      <c r="K1676" s="1">
        <v>1</v>
      </c>
      <c r="L1676" s="1">
        <v>1</v>
      </c>
      <c r="M1676" s="1">
        <v>0</v>
      </c>
      <c r="N1676" s="6">
        <v>0</v>
      </c>
    </row>
    <row r="1677" spans="5:14" x14ac:dyDescent="0.3">
      <c r="E1677" s="9"/>
      <c r="F1677" s="8"/>
      <c r="G1677" s="10">
        <v>100</v>
      </c>
      <c r="H1677" s="11">
        <v>13.333333333333</v>
      </c>
      <c r="I1677" s="2">
        <v>73.333333333333002</v>
      </c>
      <c r="J1677" s="12">
        <v>0</v>
      </c>
      <c r="K1677" s="2">
        <v>6.666666666667</v>
      </c>
      <c r="L1677" s="2">
        <v>6.666666666667</v>
      </c>
      <c r="M1677" s="12">
        <v>0</v>
      </c>
      <c r="N1677" s="15">
        <v>0</v>
      </c>
    </row>
    <row r="1678" spans="5:14" ht="37.5" x14ac:dyDescent="0.3">
      <c r="E1678" s="3" t="s">
        <v>489</v>
      </c>
      <c r="F1678" s="4"/>
      <c r="G1678" s="5">
        <v>99</v>
      </c>
      <c r="H1678" s="7">
        <v>28</v>
      </c>
      <c r="I1678" s="1">
        <v>43</v>
      </c>
      <c r="J1678" s="1">
        <v>16</v>
      </c>
      <c r="K1678" s="1">
        <v>8</v>
      </c>
      <c r="L1678" s="1">
        <v>3</v>
      </c>
      <c r="M1678" s="1">
        <v>0</v>
      </c>
      <c r="N1678" s="6">
        <v>1</v>
      </c>
    </row>
    <row r="1679" spans="5:14" x14ac:dyDescent="0.3">
      <c r="E1679" s="9"/>
      <c r="F1679" s="8"/>
      <c r="G1679" s="10">
        <v>100</v>
      </c>
      <c r="H1679" s="11">
        <v>28.282828282828</v>
      </c>
      <c r="I1679" s="2">
        <v>43.434343434342999</v>
      </c>
      <c r="J1679" s="2">
        <v>16.161616161615999</v>
      </c>
      <c r="K1679" s="2">
        <v>8.0808080808079996</v>
      </c>
      <c r="L1679" s="2">
        <v>3.0303030303030001</v>
      </c>
      <c r="M1679" s="12">
        <v>0</v>
      </c>
      <c r="N1679" s="13">
        <v>1.010101010101</v>
      </c>
    </row>
    <row r="1680" spans="5:14" ht="25" x14ac:dyDescent="0.3">
      <c r="E1680" s="3" t="s">
        <v>490</v>
      </c>
      <c r="F1680" s="4"/>
      <c r="G1680" s="5">
        <v>40</v>
      </c>
      <c r="H1680" s="7">
        <v>10</v>
      </c>
      <c r="I1680" s="1">
        <v>22</v>
      </c>
      <c r="J1680" s="1">
        <v>5</v>
      </c>
      <c r="K1680" s="1">
        <v>2</v>
      </c>
      <c r="L1680" s="1">
        <v>1</v>
      </c>
      <c r="M1680" s="1">
        <v>0</v>
      </c>
      <c r="N1680" s="6">
        <v>0</v>
      </c>
    </row>
    <row r="1681" spans="5:14" x14ac:dyDescent="0.3">
      <c r="E1681" s="9"/>
      <c r="F1681" s="8"/>
      <c r="G1681" s="10">
        <v>100</v>
      </c>
      <c r="H1681" s="11">
        <v>25</v>
      </c>
      <c r="I1681" s="2">
        <v>55</v>
      </c>
      <c r="J1681" s="2">
        <v>12.5</v>
      </c>
      <c r="K1681" s="2">
        <v>5</v>
      </c>
      <c r="L1681" s="2">
        <v>2.5</v>
      </c>
      <c r="M1681" s="12">
        <v>0</v>
      </c>
      <c r="N1681" s="15">
        <v>0</v>
      </c>
    </row>
    <row r="1682" spans="5:14" ht="25" x14ac:dyDescent="0.3">
      <c r="E1682" s="3" t="s">
        <v>491</v>
      </c>
      <c r="F1682" s="4"/>
      <c r="G1682" s="5">
        <v>124</v>
      </c>
      <c r="H1682" s="7">
        <v>22</v>
      </c>
      <c r="I1682" s="1">
        <v>52</v>
      </c>
      <c r="J1682" s="1">
        <v>32</v>
      </c>
      <c r="K1682" s="1">
        <v>10</v>
      </c>
      <c r="L1682" s="1">
        <v>7</v>
      </c>
      <c r="M1682" s="1">
        <v>1</v>
      </c>
      <c r="N1682" s="6">
        <v>0</v>
      </c>
    </row>
    <row r="1683" spans="5:14" x14ac:dyDescent="0.3">
      <c r="E1683" s="9"/>
      <c r="F1683" s="8"/>
      <c r="G1683" s="10">
        <v>100</v>
      </c>
      <c r="H1683" s="11">
        <v>17.741935483871</v>
      </c>
      <c r="I1683" s="2">
        <v>41.935483870968</v>
      </c>
      <c r="J1683" s="2">
        <v>25.806451612903</v>
      </c>
      <c r="K1683" s="2">
        <v>8.0645161290320004</v>
      </c>
      <c r="L1683" s="2">
        <v>5.6451612903230002</v>
      </c>
      <c r="M1683" s="2">
        <v>0.80645161290300005</v>
      </c>
      <c r="N1683" s="15">
        <v>0</v>
      </c>
    </row>
    <row r="1684" spans="5:14" ht="25" x14ac:dyDescent="0.3">
      <c r="E1684" s="3" t="s">
        <v>492</v>
      </c>
      <c r="F1684" s="4"/>
      <c r="G1684" s="5">
        <v>20</v>
      </c>
      <c r="H1684" s="7">
        <v>5</v>
      </c>
      <c r="I1684" s="1">
        <v>8</v>
      </c>
      <c r="J1684" s="1">
        <v>4</v>
      </c>
      <c r="K1684" s="1">
        <v>2</v>
      </c>
      <c r="L1684" s="1">
        <v>1</v>
      </c>
      <c r="M1684" s="1">
        <v>0</v>
      </c>
      <c r="N1684" s="6">
        <v>0</v>
      </c>
    </row>
    <row r="1685" spans="5:14" x14ac:dyDescent="0.3">
      <c r="E1685" s="9"/>
      <c r="F1685" s="8"/>
      <c r="G1685" s="10">
        <v>100</v>
      </c>
      <c r="H1685" s="11">
        <v>25</v>
      </c>
      <c r="I1685" s="2">
        <v>40</v>
      </c>
      <c r="J1685" s="2">
        <v>20</v>
      </c>
      <c r="K1685" s="2">
        <v>10</v>
      </c>
      <c r="L1685" s="2">
        <v>5</v>
      </c>
      <c r="M1685" s="12">
        <v>0</v>
      </c>
      <c r="N1685" s="15">
        <v>0</v>
      </c>
    </row>
    <row r="1686" spans="5:14" x14ac:dyDescent="0.3">
      <c r="E1686" s="3" t="s">
        <v>493</v>
      </c>
      <c r="F1686" s="4"/>
      <c r="G1686" s="5">
        <v>35</v>
      </c>
      <c r="H1686" s="7">
        <v>9</v>
      </c>
      <c r="I1686" s="1">
        <v>9</v>
      </c>
      <c r="J1686" s="1">
        <v>6</v>
      </c>
      <c r="K1686" s="1">
        <v>6</v>
      </c>
      <c r="L1686" s="1">
        <v>5</v>
      </c>
      <c r="M1686" s="1">
        <v>0</v>
      </c>
      <c r="N1686" s="6">
        <v>0</v>
      </c>
    </row>
    <row r="1687" spans="5:14" x14ac:dyDescent="0.3">
      <c r="E1687" s="9"/>
      <c r="F1687" s="8"/>
      <c r="G1687" s="10">
        <v>100</v>
      </c>
      <c r="H1687" s="11">
        <v>25.714285714286</v>
      </c>
      <c r="I1687" s="2">
        <v>25.714285714286</v>
      </c>
      <c r="J1687" s="2">
        <v>17.142857142857</v>
      </c>
      <c r="K1687" s="2">
        <v>17.142857142857</v>
      </c>
      <c r="L1687" s="2">
        <v>14.285714285714</v>
      </c>
      <c r="M1687" s="12">
        <v>0</v>
      </c>
      <c r="N1687" s="15">
        <v>0</v>
      </c>
    </row>
    <row r="1688" spans="5:14" x14ac:dyDescent="0.3">
      <c r="E1688" s="3" t="s">
        <v>494</v>
      </c>
      <c r="F1688" s="4"/>
      <c r="G1688" s="5">
        <v>67</v>
      </c>
      <c r="H1688" s="7">
        <v>17</v>
      </c>
      <c r="I1688" s="1">
        <v>21</v>
      </c>
      <c r="J1688" s="1">
        <v>16</v>
      </c>
      <c r="K1688" s="1">
        <v>8</v>
      </c>
      <c r="L1688" s="1">
        <v>4</v>
      </c>
      <c r="M1688" s="1">
        <v>1</v>
      </c>
      <c r="N1688" s="6">
        <v>0</v>
      </c>
    </row>
    <row r="1689" spans="5:14" x14ac:dyDescent="0.3">
      <c r="E1689" s="9"/>
      <c r="F1689" s="8"/>
      <c r="G1689" s="10">
        <v>100</v>
      </c>
      <c r="H1689" s="11">
        <v>25.373134328357999</v>
      </c>
      <c r="I1689" s="2">
        <v>31.343283582089999</v>
      </c>
      <c r="J1689" s="2">
        <v>23.880597014925002</v>
      </c>
      <c r="K1689" s="2">
        <v>11.940298507463</v>
      </c>
      <c r="L1689" s="2">
        <v>5.9701492537309999</v>
      </c>
      <c r="M1689" s="2">
        <v>1.492537313433</v>
      </c>
      <c r="N1689" s="15">
        <v>0</v>
      </c>
    </row>
    <row r="1690" spans="5:14" ht="25" x14ac:dyDescent="0.3">
      <c r="E1690" s="3" t="s">
        <v>495</v>
      </c>
      <c r="F1690" s="4"/>
      <c r="G1690" s="5">
        <v>2532</v>
      </c>
      <c r="H1690" s="7">
        <v>458</v>
      </c>
      <c r="I1690" s="1">
        <v>1041</v>
      </c>
      <c r="J1690" s="1">
        <v>637</v>
      </c>
      <c r="K1690" s="1">
        <v>233</v>
      </c>
      <c r="L1690" s="1">
        <v>122</v>
      </c>
      <c r="M1690" s="1">
        <v>27</v>
      </c>
      <c r="N1690" s="6">
        <v>14</v>
      </c>
    </row>
    <row r="1691" spans="5:14" x14ac:dyDescent="0.3">
      <c r="E1691" s="9"/>
      <c r="F1691" s="8"/>
      <c r="G1691" s="10">
        <v>100</v>
      </c>
      <c r="H1691" s="11">
        <v>18.088467614534</v>
      </c>
      <c r="I1691" s="2">
        <v>41.113744075828997</v>
      </c>
      <c r="J1691" s="2">
        <v>25.157977883095999</v>
      </c>
      <c r="K1691" s="2">
        <v>9.2022116903630007</v>
      </c>
      <c r="L1691" s="2">
        <v>4.8183254344390001</v>
      </c>
      <c r="M1691" s="2">
        <v>1.0663507109000001</v>
      </c>
      <c r="N1691" s="13">
        <v>0.55292259083700002</v>
      </c>
    </row>
    <row r="1692" spans="5:14" ht="25" x14ac:dyDescent="0.3">
      <c r="E1692" s="3" t="s">
        <v>496</v>
      </c>
      <c r="F1692" s="4"/>
      <c r="G1692" s="5">
        <v>463</v>
      </c>
      <c r="H1692" s="7">
        <v>149</v>
      </c>
      <c r="I1692" s="1">
        <v>200</v>
      </c>
      <c r="J1692" s="1">
        <v>76</v>
      </c>
      <c r="K1692" s="1">
        <v>21</v>
      </c>
      <c r="L1692" s="1">
        <v>6</v>
      </c>
      <c r="M1692" s="1">
        <v>8</v>
      </c>
      <c r="N1692" s="6">
        <v>3</v>
      </c>
    </row>
    <row r="1693" spans="5:14" x14ac:dyDescent="0.3">
      <c r="E1693" s="9"/>
      <c r="F1693" s="8"/>
      <c r="G1693" s="10">
        <v>100</v>
      </c>
      <c r="H1693" s="11">
        <v>32.181425485961</v>
      </c>
      <c r="I1693" s="2">
        <v>43.196544276457999</v>
      </c>
      <c r="J1693" s="2">
        <v>16.414686825054002</v>
      </c>
      <c r="K1693" s="2">
        <v>4.5356371490280001</v>
      </c>
      <c r="L1693" s="2">
        <v>1.2958963282939999</v>
      </c>
      <c r="M1693" s="2">
        <v>1.727861771058</v>
      </c>
      <c r="N1693" s="13">
        <v>0.64794816414699996</v>
      </c>
    </row>
    <row r="1694" spans="5:14" ht="25" x14ac:dyDescent="0.3">
      <c r="E1694" s="3" t="s">
        <v>497</v>
      </c>
      <c r="F1694" s="4"/>
      <c r="G1694" s="5">
        <v>987</v>
      </c>
      <c r="H1694" s="7">
        <v>263</v>
      </c>
      <c r="I1694" s="1">
        <v>416</v>
      </c>
      <c r="J1694" s="1">
        <v>200</v>
      </c>
      <c r="K1694" s="1">
        <v>72</v>
      </c>
      <c r="L1694" s="1">
        <v>17</v>
      </c>
      <c r="M1694" s="1">
        <v>15</v>
      </c>
      <c r="N1694" s="6">
        <v>4</v>
      </c>
    </row>
    <row r="1695" spans="5:14" x14ac:dyDescent="0.3">
      <c r="E1695" s="9"/>
      <c r="F1695" s="8"/>
      <c r="G1695" s="10">
        <v>100</v>
      </c>
      <c r="H1695" s="11">
        <v>26.646403242148001</v>
      </c>
      <c r="I1695" s="2">
        <v>42.147922998986999</v>
      </c>
      <c r="J1695" s="2">
        <v>20.263424518743999</v>
      </c>
      <c r="K1695" s="2">
        <v>7.2948328267480003</v>
      </c>
      <c r="L1695" s="2">
        <v>1.7223910840929999</v>
      </c>
      <c r="M1695" s="2">
        <v>1.5197568389060001</v>
      </c>
      <c r="N1695" s="13">
        <v>0.40526849037500001</v>
      </c>
    </row>
    <row r="1696" spans="5:14" ht="37.5" x14ac:dyDescent="0.3">
      <c r="E1696" s="3" t="s">
        <v>498</v>
      </c>
      <c r="F1696" s="4"/>
      <c r="G1696" s="5">
        <v>84</v>
      </c>
      <c r="H1696" s="7">
        <v>23</v>
      </c>
      <c r="I1696" s="1">
        <v>39</v>
      </c>
      <c r="J1696" s="1">
        <v>9</v>
      </c>
      <c r="K1696" s="1">
        <v>7</v>
      </c>
      <c r="L1696" s="1">
        <v>4</v>
      </c>
      <c r="M1696" s="1">
        <v>2</v>
      </c>
      <c r="N1696" s="6">
        <v>0</v>
      </c>
    </row>
    <row r="1697" spans="5:14" x14ac:dyDescent="0.3">
      <c r="E1697" s="9"/>
      <c r="F1697" s="8"/>
      <c r="G1697" s="10">
        <v>100</v>
      </c>
      <c r="H1697" s="11">
        <v>27.380952380951999</v>
      </c>
      <c r="I1697" s="2">
        <v>46.428571428570997</v>
      </c>
      <c r="J1697" s="2">
        <v>10.714285714286</v>
      </c>
      <c r="K1697" s="2">
        <v>8.333333333333</v>
      </c>
      <c r="L1697" s="2">
        <v>4.7619047619049999</v>
      </c>
      <c r="M1697" s="2">
        <v>2.3809523809519999</v>
      </c>
      <c r="N1697" s="15">
        <v>0</v>
      </c>
    </row>
    <row r="1698" spans="5:14" x14ac:dyDescent="0.3">
      <c r="E1698" s="3" t="s">
        <v>499</v>
      </c>
      <c r="F1698" s="4"/>
      <c r="G1698" s="5">
        <v>359</v>
      </c>
      <c r="H1698" s="7">
        <v>97</v>
      </c>
      <c r="I1698" s="1">
        <v>149</v>
      </c>
      <c r="J1698" s="1">
        <v>74</v>
      </c>
      <c r="K1698" s="1">
        <v>25</v>
      </c>
      <c r="L1698" s="1">
        <v>9</v>
      </c>
      <c r="M1698" s="1">
        <v>4</v>
      </c>
      <c r="N1698" s="6">
        <v>1</v>
      </c>
    </row>
    <row r="1699" spans="5:14" x14ac:dyDescent="0.3">
      <c r="E1699" s="9"/>
      <c r="F1699" s="8"/>
      <c r="G1699" s="10">
        <v>100</v>
      </c>
      <c r="H1699" s="11">
        <v>27.019498607241999</v>
      </c>
      <c r="I1699" s="2">
        <v>41.504178272981001</v>
      </c>
      <c r="J1699" s="2">
        <v>20.612813370474001</v>
      </c>
      <c r="K1699" s="2">
        <v>6.9637883008359998</v>
      </c>
      <c r="L1699" s="2">
        <v>2.5069637883009999</v>
      </c>
      <c r="M1699" s="2">
        <v>1.1142061281340001</v>
      </c>
      <c r="N1699" s="13">
        <v>0.27855153203299998</v>
      </c>
    </row>
    <row r="1700" spans="5:14" x14ac:dyDescent="0.3">
      <c r="E1700" s="3" t="s">
        <v>500</v>
      </c>
      <c r="F1700" s="4"/>
      <c r="G1700" s="5">
        <v>2</v>
      </c>
      <c r="H1700" s="7">
        <v>1</v>
      </c>
      <c r="I1700" s="1">
        <v>1</v>
      </c>
      <c r="J1700" s="1">
        <v>0</v>
      </c>
      <c r="K1700" s="1">
        <v>0</v>
      </c>
      <c r="L1700" s="1">
        <v>0</v>
      </c>
      <c r="M1700" s="1">
        <v>0</v>
      </c>
      <c r="N1700" s="6">
        <v>0</v>
      </c>
    </row>
    <row r="1701" spans="5:14" x14ac:dyDescent="0.3">
      <c r="E1701" s="9"/>
      <c r="F1701" s="8"/>
      <c r="G1701" s="10">
        <v>100</v>
      </c>
      <c r="H1701" s="11">
        <v>50</v>
      </c>
      <c r="I1701" s="2">
        <v>50</v>
      </c>
      <c r="J1701" s="12">
        <v>0</v>
      </c>
      <c r="K1701" s="12">
        <v>0</v>
      </c>
      <c r="L1701" s="12">
        <v>0</v>
      </c>
      <c r="M1701" s="12">
        <v>0</v>
      </c>
      <c r="N1701" s="15">
        <v>0</v>
      </c>
    </row>
    <row r="1702" spans="5:14" x14ac:dyDescent="0.3">
      <c r="E1702" s="3" t="s">
        <v>501</v>
      </c>
      <c r="F1702" s="4"/>
      <c r="G1702" s="5">
        <v>4</v>
      </c>
      <c r="H1702" s="7">
        <v>2</v>
      </c>
      <c r="I1702" s="1">
        <v>0</v>
      </c>
      <c r="J1702" s="1">
        <v>1</v>
      </c>
      <c r="K1702" s="1">
        <v>0</v>
      </c>
      <c r="L1702" s="1">
        <v>0</v>
      </c>
      <c r="M1702" s="1">
        <v>1</v>
      </c>
      <c r="N1702" s="6">
        <v>0</v>
      </c>
    </row>
    <row r="1703" spans="5:14" x14ac:dyDescent="0.3">
      <c r="E1703" s="9"/>
      <c r="F1703" s="8"/>
      <c r="G1703" s="10">
        <v>100</v>
      </c>
      <c r="H1703" s="11">
        <v>50</v>
      </c>
      <c r="I1703" s="12">
        <v>0</v>
      </c>
      <c r="J1703" s="2">
        <v>25</v>
      </c>
      <c r="K1703" s="12">
        <v>0</v>
      </c>
      <c r="L1703" s="12">
        <v>0</v>
      </c>
      <c r="M1703" s="2">
        <v>25</v>
      </c>
      <c r="N1703" s="15">
        <v>0</v>
      </c>
    </row>
    <row r="1704" spans="5:14" ht="25" x14ac:dyDescent="0.3">
      <c r="E1704" s="3" t="s">
        <v>502</v>
      </c>
      <c r="F1704" s="4"/>
      <c r="G1704" s="5">
        <v>34</v>
      </c>
      <c r="H1704" s="7">
        <v>6</v>
      </c>
      <c r="I1704" s="1">
        <v>21</v>
      </c>
      <c r="J1704" s="1">
        <v>3</v>
      </c>
      <c r="K1704" s="1">
        <v>2</v>
      </c>
      <c r="L1704" s="1">
        <v>0</v>
      </c>
      <c r="M1704" s="1">
        <v>1</v>
      </c>
      <c r="N1704" s="6">
        <v>1</v>
      </c>
    </row>
    <row r="1705" spans="5:14" x14ac:dyDescent="0.3">
      <c r="E1705" s="9"/>
      <c r="F1705" s="8"/>
      <c r="G1705" s="10">
        <v>100</v>
      </c>
      <c r="H1705" s="11">
        <v>17.647058823529001</v>
      </c>
      <c r="I1705" s="2">
        <v>61.764705882352999</v>
      </c>
      <c r="J1705" s="2">
        <v>8.8235294117649996</v>
      </c>
      <c r="K1705" s="2">
        <v>5.8823529411760003</v>
      </c>
      <c r="L1705" s="12">
        <v>0</v>
      </c>
      <c r="M1705" s="2">
        <v>2.9411764705880001</v>
      </c>
      <c r="N1705" s="13">
        <v>2.9411764705880001</v>
      </c>
    </row>
    <row r="1706" spans="5:14" ht="25" x14ac:dyDescent="0.3">
      <c r="E1706" s="3" t="s">
        <v>503</v>
      </c>
      <c r="F1706" s="4"/>
      <c r="G1706" s="5">
        <v>9</v>
      </c>
      <c r="H1706" s="7">
        <v>3</v>
      </c>
      <c r="I1706" s="1">
        <v>4</v>
      </c>
      <c r="J1706" s="1">
        <v>1</v>
      </c>
      <c r="K1706" s="1">
        <v>1</v>
      </c>
      <c r="L1706" s="1">
        <v>0</v>
      </c>
      <c r="M1706" s="1">
        <v>0</v>
      </c>
      <c r="N1706" s="6">
        <v>0</v>
      </c>
    </row>
    <row r="1707" spans="5:14" x14ac:dyDescent="0.3">
      <c r="E1707" s="9"/>
      <c r="F1707" s="8"/>
      <c r="G1707" s="10">
        <v>100</v>
      </c>
      <c r="H1707" s="11">
        <v>33.333333333333002</v>
      </c>
      <c r="I1707" s="2">
        <v>44.444444444444002</v>
      </c>
      <c r="J1707" s="2">
        <v>11.111111111111001</v>
      </c>
      <c r="K1707" s="2">
        <v>11.111111111111001</v>
      </c>
      <c r="L1707" s="12">
        <v>0</v>
      </c>
      <c r="M1707" s="12">
        <v>0</v>
      </c>
      <c r="N1707" s="15">
        <v>0</v>
      </c>
    </row>
    <row r="1708" spans="5:14" ht="37.5" x14ac:dyDescent="0.3">
      <c r="E1708" s="3" t="s">
        <v>504</v>
      </c>
      <c r="F1708" s="4"/>
      <c r="G1708" s="5">
        <v>55</v>
      </c>
      <c r="H1708" s="7">
        <v>12</v>
      </c>
      <c r="I1708" s="1">
        <v>30</v>
      </c>
      <c r="J1708" s="1">
        <v>12</v>
      </c>
      <c r="K1708" s="1">
        <v>0</v>
      </c>
      <c r="L1708" s="1">
        <v>1</v>
      </c>
      <c r="M1708" s="1">
        <v>0</v>
      </c>
      <c r="N1708" s="6">
        <v>0</v>
      </c>
    </row>
    <row r="1709" spans="5:14" x14ac:dyDescent="0.3">
      <c r="E1709" s="9"/>
      <c r="F1709" s="8"/>
      <c r="G1709" s="10">
        <v>100</v>
      </c>
      <c r="H1709" s="11">
        <v>21.818181818182001</v>
      </c>
      <c r="I1709" s="2">
        <v>54.545454545455001</v>
      </c>
      <c r="J1709" s="2">
        <v>21.818181818182001</v>
      </c>
      <c r="K1709" s="12">
        <v>0</v>
      </c>
      <c r="L1709" s="2">
        <v>1.818181818182</v>
      </c>
      <c r="M1709" s="12">
        <v>0</v>
      </c>
      <c r="N1709" s="15">
        <v>0</v>
      </c>
    </row>
    <row r="1710" spans="5:14" ht="25" x14ac:dyDescent="0.3">
      <c r="E1710" s="3" t="s">
        <v>505</v>
      </c>
      <c r="F1710" s="4"/>
      <c r="G1710" s="5">
        <v>15</v>
      </c>
      <c r="H1710" s="7">
        <v>5</v>
      </c>
      <c r="I1710" s="1">
        <v>3</v>
      </c>
      <c r="J1710" s="1">
        <v>4</v>
      </c>
      <c r="K1710" s="1">
        <v>2</v>
      </c>
      <c r="L1710" s="1">
        <v>0</v>
      </c>
      <c r="M1710" s="1">
        <v>1</v>
      </c>
      <c r="N1710" s="6">
        <v>0</v>
      </c>
    </row>
    <row r="1711" spans="5:14" x14ac:dyDescent="0.3">
      <c r="E1711" s="9"/>
      <c r="F1711" s="8"/>
      <c r="G1711" s="10">
        <v>100</v>
      </c>
      <c r="H1711" s="11">
        <v>33.333333333333002</v>
      </c>
      <c r="I1711" s="2">
        <v>20</v>
      </c>
      <c r="J1711" s="2">
        <v>26.666666666666998</v>
      </c>
      <c r="K1711" s="2">
        <v>13.333333333333</v>
      </c>
      <c r="L1711" s="12">
        <v>0</v>
      </c>
      <c r="M1711" s="2">
        <v>6.666666666667</v>
      </c>
      <c r="N1711" s="15">
        <v>0</v>
      </c>
    </row>
    <row r="1712" spans="5:14" ht="25" x14ac:dyDescent="0.3">
      <c r="E1712" s="3" t="s">
        <v>506</v>
      </c>
      <c r="F1712" s="4"/>
      <c r="G1712" s="5">
        <v>67</v>
      </c>
      <c r="H1712" s="7">
        <v>12</v>
      </c>
      <c r="I1712" s="1">
        <v>27</v>
      </c>
      <c r="J1712" s="1">
        <v>15</v>
      </c>
      <c r="K1712" s="1">
        <v>8</v>
      </c>
      <c r="L1712" s="1">
        <v>4</v>
      </c>
      <c r="M1712" s="1">
        <v>1</v>
      </c>
      <c r="N1712" s="6">
        <v>0</v>
      </c>
    </row>
    <row r="1713" spans="5:14" x14ac:dyDescent="0.3">
      <c r="E1713" s="9"/>
      <c r="F1713" s="8"/>
      <c r="G1713" s="10">
        <v>100</v>
      </c>
      <c r="H1713" s="11">
        <v>17.910447761194</v>
      </c>
      <c r="I1713" s="2">
        <v>40.298507462686999</v>
      </c>
      <c r="J1713" s="2">
        <v>22.388059701492999</v>
      </c>
      <c r="K1713" s="2">
        <v>11.940298507463</v>
      </c>
      <c r="L1713" s="2">
        <v>5.9701492537309999</v>
      </c>
      <c r="M1713" s="2">
        <v>1.492537313433</v>
      </c>
      <c r="N1713" s="15">
        <v>0</v>
      </c>
    </row>
    <row r="1714" spans="5:14" ht="25" x14ac:dyDescent="0.3">
      <c r="E1714" s="3" t="s">
        <v>507</v>
      </c>
      <c r="F1714" s="4"/>
      <c r="G1714" s="5">
        <v>9</v>
      </c>
      <c r="H1714" s="7">
        <v>0</v>
      </c>
      <c r="I1714" s="1">
        <v>5</v>
      </c>
      <c r="J1714" s="1">
        <v>3</v>
      </c>
      <c r="K1714" s="1">
        <v>1</v>
      </c>
      <c r="L1714" s="1">
        <v>0</v>
      </c>
      <c r="M1714" s="1">
        <v>0</v>
      </c>
      <c r="N1714" s="6">
        <v>0</v>
      </c>
    </row>
    <row r="1715" spans="5:14" x14ac:dyDescent="0.3">
      <c r="E1715" s="9"/>
      <c r="F1715" s="8"/>
      <c r="G1715" s="10">
        <v>100</v>
      </c>
      <c r="H1715" s="21">
        <v>0</v>
      </c>
      <c r="I1715" s="2">
        <v>55.555555555555998</v>
      </c>
      <c r="J1715" s="2">
        <v>33.333333333333002</v>
      </c>
      <c r="K1715" s="2">
        <v>11.111111111111001</v>
      </c>
      <c r="L1715" s="12">
        <v>0</v>
      </c>
      <c r="M1715" s="12">
        <v>0</v>
      </c>
      <c r="N1715" s="15">
        <v>0</v>
      </c>
    </row>
    <row r="1716" spans="5:14" x14ac:dyDescent="0.3">
      <c r="E1716" s="3" t="s">
        <v>508</v>
      </c>
      <c r="F1716" s="4"/>
      <c r="G1716" s="5">
        <v>4</v>
      </c>
      <c r="H1716" s="7">
        <v>0</v>
      </c>
      <c r="I1716" s="1">
        <v>2</v>
      </c>
      <c r="J1716" s="1">
        <v>1</v>
      </c>
      <c r="K1716" s="1">
        <v>1</v>
      </c>
      <c r="L1716" s="1">
        <v>0</v>
      </c>
      <c r="M1716" s="1">
        <v>0</v>
      </c>
      <c r="N1716" s="6">
        <v>0</v>
      </c>
    </row>
    <row r="1717" spans="5:14" x14ac:dyDescent="0.3">
      <c r="E1717" s="9"/>
      <c r="F1717" s="8"/>
      <c r="G1717" s="10">
        <v>100</v>
      </c>
      <c r="H1717" s="21">
        <v>0</v>
      </c>
      <c r="I1717" s="2">
        <v>50</v>
      </c>
      <c r="J1717" s="2">
        <v>25</v>
      </c>
      <c r="K1717" s="2">
        <v>25</v>
      </c>
      <c r="L1717" s="12">
        <v>0</v>
      </c>
      <c r="M1717" s="12">
        <v>0</v>
      </c>
      <c r="N1717" s="15">
        <v>0</v>
      </c>
    </row>
    <row r="1718" spans="5:14" x14ac:dyDescent="0.3">
      <c r="E1718" s="3" t="s">
        <v>509</v>
      </c>
      <c r="F1718" s="4"/>
      <c r="G1718" s="5">
        <v>47</v>
      </c>
      <c r="H1718" s="7">
        <v>10</v>
      </c>
      <c r="I1718" s="1">
        <v>21</v>
      </c>
      <c r="J1718" s="1">
        <v>11</v>
      </c>
      <c r="K1718" s="1">
        <v>4</v>
      </c>
      <c r="L1718" s="1">
        <v>0</v>
      </c>
      <c r="M1718" s="1">
        <v>0</v>
      </c>
      <c r="N1718" s="6">
        <v>1</v>
      </c>
    </row>
    <row r="1719" spans="5:14" x14ac:dyDescent="0.3">
      <c r="E1719" s="9"/>
      <c r="F1719" s="8"/>
      <c r="G1719" s="10">
        <v>100</v>
      </c>
      <c r="H1719" s="11">
        <v>21.276595744681</v>
      </c>
      <c r="I1719" s="2">
        <v>44.680851063829998</v>
      </c>
      <c r="J1719" s="2">
        <v>23.404255319149001</v>
      </c>
      <c r="K1719" s="2">
        <v>8.5106382978719992</v>
      </c>
      <c r="L1719" s="12">
        <v>0</v>
      </c>
      <c r="M1719" s="12">
        <v>0</v>
      </c>
      <c r="N1719" s="13">
        <v>2.1276595744679998</v>
      </c>
    </row>
    <row r="1720" spans="5:14" ht="25" x14ac:dyDescent="0.3">
      <c r="E1720" s="3" t="s">
        <v>510</v>
      </c>
      <c r="F1720" s="4"/>
      <c r="G1720" s="5">
        <v>702</v>
      </c>
      <c r="H1720" s="7">
        <v>148</v>
      </c>
      <c r="I1720" s="1">
        <v>275</v>
      </c>
      <c r="J1720" s="1">
        <v>161</v>
      </c>
      <c r="K1720" s="1">
        <v>70</v>
      </c>
      <c r="L1720" s="1">
        <v>30</v>
      </c>
      <c r="M1720" s="1">
        <v>12</v>
      </c>
      <c r="N1720" s="6">
        <v>6</v>
      </c>
    </row>
    <row r="1721" spans="5:14" x14ac:dyDescent="0.3">
      <c r="E1721" s="9"/>
      <c r="F1721" s="8"/>
      <c r="G1721" s="10">
        <v>100</v>
      </c>
      <c r="H1721" s="11">
        <v>21.082621082620999</v>
      </c>
      <c r="I1721" s="2">
        <v>39.173789173788997</v>
      </c>
      <c r="J1721" s="2">
        <v>22.934472934473</v>
      </c>
      <c r="K1721" s="2">
        <v>9.9715099715100006</v>
      </c>
      <c r="L1721" s="2">
        <v>4.2735042735039999</v>
      </c>
      <c r="M1721" s="2">
        <v>1.709401709402</v>
      </c>
      <c r="N1721" s="13">
        <v>0.85470085470099999</v>
      </c>
    </row>
    <row r="1722" spans="5:14" ht="25" x14ac:dyDescent="0.3">
      <c r="E1722" s="3" t="s">
        <v>511</v>
      </c>
      <c r="F1722" s="4"/>
      <c r="G1722" s="5">
        <v>95</v>
      </c>
      <c r="H1722" s="7">
        <v>33</v>
      </c>
      <c r="I1722" s="1">
        <v>38</v>
      </c>
      <c r="J1722" s="1">
        <v>16</v>
      </c>
      <c r="K1722" s="1">
        <v>3</v>
      </c>
      <c r="L1722" s="1">
        <v>2</v>
      </c>
      <c r="M1722" s="1">
        <v>2</v>
      </c>
      <c r="N1722" s="6">
        <v>1</v>
      </c>
    </row>
    <row r="1723" spans="5:14" x14ac:dyDescent="0.3">
      <c r="E1723" s="9"/>
      <c r="F1723" s="8"/>
      <c r="G1723" s="10">
        <v>100</v>
      </c>
      <c r="H1723" s="11">
        <v>34.736842105263001</v>
      </c>
      <c r="I1723" s="2">
        <v>40</v>
      </c>
      <c r="J1723" s="2">
        <v>16.842105263158</v>
      </c>
      <c r="K1723" s="2">
        <v>3.1578947368420001</v>
      </c>
      <c r="L1723" s="2">
        <v>2.1052631578950001</v>
      </c>
      <c r="M1723" s="2">
        <v>2.1052631578950001</v>
      </c>
      <c r="N1723" s="13">
        <v>1.052631578947</v>
      </c>
    </row>
    <row r="1724" spans="5:14" ht="25" x14ac:dyDescent="0.3">
      <c r="E1724" s="3" t="s">
        <v>512</v>
      </c>
      <c r="F1724" s="4"/>
      <c r="G1724" s="5">
        <v>109</v>
      </c>
      <c r="H1724" s="7">
        <v>36</v>
      </c>
      <c r="I1724" s="1">
        <v>44</v>
      </c>
      <c r="J1724" s="1">
        <v>17</v>
      </c>
      <c r="K1724" s="1">
        <v>12</v>
      </c>
      <c r="L1724" s="1">
        <v>0</v>
      </c>
      <c r="M1724" s="1">
        <v>0</v>
      </c>
      <c r="N1724" s="6">
        <v>0</v>
      </c>
    </row>
    <row r="1725" spans="5:14" x14ac:dyDescent="0.3">
      <c r="E1725" s="9"/>
      <c r="F1725" s="8"/>
      <c r="G1725" s="10">
        <v>100</v>
      </c>
      <c r="H1725" s="11">
        <v>33.027522935779999</v>
      </c>
      <c r="I1725" s="2">
        <v>40.366972477064003</v>
      </c>
      <c r="J1725" s="2">
        <v>15.596330275229001</v>
      </c>
      <c r="K1725" s="2">
        <v>11.009174311927</v>
      </c>
      <c r="L1725" s="12">
        <v>0</v>
      </c>
      <c r="M1725" s="12">
        <v>0</v>
      </c>
      <c r="N1725" s="15">
        <v>0</v>
      </c>
    </row>
    <row r="1726" spans="5:14" ht="37.5" x14ac:dyDescent="0.3">
      <c r="E1726" s="3" t="s">
        <v>513</v>
      </c>
      <c r="F1726" s="4"/>
      <c r="G1726" s="5">
        <v>14</v>
      </c>
      <c r="H1726" s="7">
        <v>6</v>
      </c>
      <c r="I1726" s="1">
        <v>6</v>
      </c>
      <c r="J1726" s="1">
        <v>0</v>
      </c>
      <c r="K1726" s="1">
        <v>1</v>
      </c>
      <c r="L1726" s="1">
        <v>0</v>
      </c>
      <c r="M1726" s="1">
        <v>1</v>
      </c>
      <c r="N1726" s="6">
        <v>0</v>
      </c>
    </row>
    <row r="1727" spans="5:14" x14ac:dyDescent="0.3">
      <c r="E1727" s="9"/>
      <c r="F1727" s="8"/>
      <c r="G1727" s="10">
        <v>100</v>
      </c>
      <c r="H1727" s="11">
        <v>42.857142857143003</v>
      </c>
      <c r="I1727" s="2">
        <v>42.857142857143003</v>
      </c>
      <c r="J1727" s="12">
        <v>0</v>
      </c>
      <c r="K1727" s="2">
        <v>7.1428571428570002</v>
      </c>
      <c r="L1727" s="12">
        <v>0</v>
      </c>
      <c r="M1727" s="2">
        <v>7.1428571428570002</v>
      </c>
      <c r="N1727" s="15">
        <v>0</v>
      </c>
    </row>
    <row r="1728" spans="5:14" x14ac:dyDescent="0.3">
      <c r="E1728" s="3" t="s">
        <v>514</v>
      </c>
      <c r="F1728" s="4"/>
      <c r="G1728" s="5">
        <v>62</v>
      </c>
      <c r="H1728" s="7">
        <v>12</v>
      </c>
      <c r="I1728" s="1">
        <v>26</v>
      </c>
      <c r="J1728" s="1">
        <v>14</v>
      </c>
      <c r="K1728" s="1">
        <v>4</v>
      </c>
      <c r="L1728" s="1">
        <v>2</v>
      </c>
      <c r="M1728" s="1">
        <v>2</v>
      </c>
      <c r="N1728" s="6">
        <v>2</v>
      </c>
    </row>
    <row r="1729" spans="5:14" x14ac:dyDescent="0.3">
      <c r="E1729" s="9"/>
      <c r="F1729" s="8"/>
      <c r="G1729" s="10">
        <v>100</v>
      </c>
      <c r="H1729" s="11">
        <v>19.354838709677001</v>
      </c>
      <c r="I1729" s="2">
        <v>41.935483870968</v>
      </c>
      <c r="J1729" s="2">
        <v>22.580645161290001</v>
      </c>
      <c r="K1729" s="2">
        <v>6.4516129032259997</v>
      </c>
      <c r="L1729" s="2">
        <v>3.2258064516129998</v>
      </c>
      <c r="M1729" s="2">
        <v>3.2258064516129998</v>
      </c>
      <c r="N1729" s="13">
        <v>3.2258064516129998</v>
      </c>
    </row>
    <row r="1730" spans="5:14" x14ac:dyDescent="0.3">
      <c r="E1730" s="3" t="s">
        <v>515</v>
      </c>
      <c r="F1730" s="4"/>
      <c r="G1730" s="5">
        <v>0</v>
      </c>
      <c r="H1730" s="7">
        <v>0</v>
      </c>
      <c r="I1730" s="1">
        <v>0</v>
      </c>
      <c r="J1730" s="1">
        <v>0</v>
      </c>
      <c r="K1730" s="1">
        <v>0</v>
      </c>
      <c r="L1730" s="1">
        <v>0</v>
      </c>
      <c r="M1730" s="1">
        <v>0</v>
      </c>
      <c r="N1730" s="6">
        <v>0</v>
      </c>
    </row>
    <row r="1731" spans="5:14" x14ac:dyDescent="0.3">
      <c r="E1731" s="9"/>
      <c r="F1731" s="8"/>
      <c r="G1731" s="31">
        <v>0</v>
      </c>
      <c r="H1731" s="21">
        <v>0</v>
      </c>
      <c r="I1731" s="12">
        <v>0</v>
      </c>
      <c r="J1731" s="12">
        <v>0</v>
      </c>
      <c r="K1731" s="12">
        <v>0</v>
      </c>
      <c r="L1731" s="12">
        <v>0</v>
      </c>
      <c r="M1731" s="12">
        <v>0</v>
      </c>
      <c r="N1731" s="15">
        <v>0</v>
      </c>
    </row>
    <row r="1732" spans="5:14" x14ac:dyDescent="0.3">
      <c r="E1732" s="3" t="s">
        <v>516</v>
      </c>
      <c r="F1732" s="4"/>
      <c r="G1732" s="5">
        <v>1</v>
      </c>
      <c r="H1732" s="7">
        <v>0</v>
      </c>
      <c r="I1732" s="1">
        <v>0</v>
      </c>
      <c r="J1732" s="1">
        <v>0</v>
      </c>
      <c r="K1732" s="1">
        <v>0</v>
      </c>
      <c r="L1732" s="1">
        <v>1</v>
      </c>
      <c r="M1732" s="1">
        <v>0</v>
      </c>
      <c r="N1732" s="6">
        <v>0</v>
      </c>
    </row>
    <row r="1733" spans="5:14" x14ac:dyDescent="0.3">
      <c r="E1733" s="9"/>
      <c r="F1733" s="8"/>
      <c r="G1733" s="10">
        <v>100</v>
      </c>
      <c r="H1733" s="21">
        <v>0</v>
      </c>
      <c r="I1733" s="12">
        <v>0</v>
      </c>
      <c r="J1733" s="12">
        <v>0</v>
      </c>
      <c r="K1733" s="12">
        <v>0</v>
      </c>
      <c r="L1733" s="2">
        <v>100</v>
      </c>
      <c r="M1733" s="12">
        <v>0</v>
      </c>
      <c r="N1733" s="15">
        <v>0</v>
      </c>
    </row>
    <row r="1734" spans="5:14" ht="25" x14ac:dyDescent="0.3">
      <c r="E1734" s="3" t="s">
        <v>517</v>
      </c>
      <c r="F1734" s="4"/>
      <c r="G1734" s="5">
        <v>2</v>
      </c>
      <c r="H1734" s="7">
        <v>1</v>
      </c>
      <c r="I1734" s="1">
        <v>1</v>
      </c>
      <c r="J1734" s="1">
        <v>0</v>
      </c>
      <c r="K1734" s="1">
        <v>0</v>
      </c>
      <c r="L1734" s="1">
        <v>0</v>
      </c>
      <c r="M1734" s="1">
        <v>0</v>
      </c>
      <c r="N1734" s="6">
        <v>0</v>
      </c>
    </row>
    <row r="1735" spans="5:14" x14ac:dyDescent="0.3">
      <c r="E1735" s="9"/>
      <c r="F1735" s="8"/>
      <c r="G1735" s="10">
        <v>100</v>
      </c>
      <c r="H1735" s="11">
        <v>50</v>
      </c>
      <c r="I1735" s="2">
        <v>50</v>
      </c>
      <c r="J1735" s="12">
        <v>0</v>
      </c>
      <c r="K1735" s="12">
        <v>0</v>
      </c>
      <c r="L1735" s="12">
        <v>0</v>
      </c>
      <c r="M1735" s="12">
        <v>0</v>
      </c>
      <c r="N1735" s="15">
        <v>0</v>
      </c>
    </row>
    <row r="1736" spans="5:14" ht="25" x14ac:dyDescent="0.3">
      <c r="E1736" s="3" t="s">
        <v>518</v>
      </c>
      <c r="F1736" s="4"/>
      <c r="G1736" s="5">
        <v>1</v>
      </c>
      <c r="H1736" s="7">
        <v>1</v>
      </c>
      <c r="I1736" s="1">
        <v>0</v>
      </c>
      <c r="J1736" s="1">
        <v>0</v>
      </c>
      <c r="K1736" s="1">
        <v>0</v>
      </c>
      <c r="L1736" s="1">
        <v>0</v>
      </c>
      <c r="M1736" s="1">
        <v>0</v>
      </c>
      <c r="N1736" s="6">
        <v>0</v>
      </c>
    </row>
    <row r="1737" spans="5:14" x14ac:dyDescent="0.3">
      <c r="E1737" s="9"/>
      <c r="F1737" s="8"/>
      <c r="G1737" s="10">
        <v>100</v>
      </c>
      <c r="H1737" s="11">
        <v>100</v>
      </c>
      <c r="I1737" s="12">
        <v>0</v>
      </c>
      <c r="J1737" s="12">
        <v>0</v>
      </c>
      <c r="K1737" s="12">
        <v>0</v>
      </c>
      <c r="L1737" s="12">
        <v>0</v>
      </c>
      <c r="M1737" s="12">
        <v>0</v>
      </c>
      <c r="N1737" s="15">
        <v>0</v>
      </c>
    </row>
    <row r="1738" spans="5:14" ht="37.5" x14ac:dyDescent="0.3">
      <c r="E1738" s="3" t="s">
        <v>519</v>
      </c>
      <c r="F1738" s="4"/>
      <c r="G1738" s="5">
        <v>15</v>
      </c>
      <c r="H1738" s="7">
        <v>3</v>
      </c>
      <c r="I1738" s="1">
        <v>4</v>
      </c>
      <c r="J1738" s="1">
        <v>6</v>
      </c>
      <c r="K1738" s="1">
        <v>1</v>
      </c>
      <c r="L1738" s="1">
        <v>1</v>
      </c>
      <c r="M1738" s="1">
        <v>0</v>
      </c>
      <c r="N1738" s="6">
        <v>0</v>
      </c>
    </row>
    <row r="1739" spans="5:14" x14ac:dyDescent="0.3">
      <c r="E1739" s="9"/>
      <c r="F1739" s="8"/>
      <c r="G1739" s="10">
        <v>100</v>
      </c>
      <c r="H1739" s="11">
        <v>20</v>
      </c>
      <c r="I1739" s="2">
        <v>26.666666666666998</v>
      </c>
      <c r="J1739" s="2">
        <v>40</v>
      </c>
      <c r="K1739" s="2">
        <v>6.666666666667</v>
      </c>
      <c r="L1739" s="2">
        <v>6.666666666667</v>
      </c>
      <c r="M1739" s="12">
        <v>0</v>
      </c>
      <c r="N1739" s="15">
        <v>0</v>
      </c>
    </row>
    <row r="1740" spans="5:14" ht="25" x14ac:dyDescent="0.3">
      <c r="E1740" s="3" t="s">
        <v>520</v>
      </c>
      <c r="F1740" s="4"/>
      <c r="G1740" s="5">
        <v>5</v>
      </c>
      <c r="H1740" s="7">
        <v>0</v>
      </c>
      <c r="I1740" s="1">
        <v>1</v>
      </c>
      <c r="J1740" s="1">
        <v>3</v>
      </c>
      <c r="K1740" s="1">
        <v>0</v>
      </c>
      <c r="L1740" s="1">
        <v>0</v>
      </c>
      <c r="M1740" s="1">
        <v>0</v>
      </c>
      <c r="N1740" s="6">
        <v>1</v>
      </c>
    </row>
    <row r="1741" spans="5:14" x14ac:dyDescent="0.3">
      <c r="E1741" s="9"/>
      <c r="F1741" s="8"/>
      <c r="G1741" s="10">
        <v>100</v>
      </c>
      <c r="H1741" s="21">
        <v>0</v>
      </c>
      <c r="I1741" s="2">
        <v>20</v>
      </c>
      <c r="J1741" s="2">
        <v>60</v>
      </c>
      <c r="K1741" s="12">
        <v>0</v>
      </c>
      <c r="L1741" s="12">
        <v>0</v>
      </c>
      <c r="M1741" s="12">
        <v>0</v>
      </c>
      <c r="N1741" s="13">
        <v>20</v>
      </c>
    </row>
    <row r="1742" spans="5:14" ht="25" x14ac:dyDescent="0.3">
      <c r="E1742" s="3" t="s">
        <v>521</v>
      </c>
      <c r="F1742" s="4"/>
      <c r="G1742" s="5">
        <v>12</v>
      </c>
      <c r="H1742" s="7">
        <v>6</v>
      </c>
      <c r="I1742" s="1">
        <v>3</v>
      </c>
      <c r="J1742" s="1">
        <v>2</v>
      </c>
      <c r="K1742" s="1">
        <v>0</v>
      </c>
      <c r="L1742" s="1">
        <v>1</v>
      </c>
      <c r="M1742" s="1">
        <v>0</v>
      </c>
      <c r="N1742" s="6">
        <v>0</v>
      </c>
    </row>
    <row r="1743" spans="5:14" x14ac:dyDescent="0.3">
      <c r="E1743" s="9"/>
      <c r="F1743" s="8"/>
      <c r="G1743" s="10">
        <v>100</v>
      </c>
      <c r="H1743" s="11">
        <v>50</v>
      </c>
      <c r="I1743" s="2">
        <v>25</v>
      </c>
      <c r="J1743" s="2">
        <v>16.666666666666998</v>
      </c>
      <c r="K1743" s="12">
        <v>0</v>
      </c>
      <c r="L1743" s="2">
        <v>8.333333333333</v>
      </c>
      <c r="M1743" s="12">
        <v>0</v>
      </c>
      <c r="N1743" s="15">
        <v>0</v>
      </c>
    </row>
    <row r="1744" spans="5:14" ht="25" x14ac:dyDescent="0.3">
      <c r="E1744" s="3" t="s">
        <v>522</v>
      </c>
      <c r="F1744" s="4"/>
      <c r="G1744" s="5">
        <v>2</v>
      </c>
      <c r="H1744" s="7">
        <v>0</v>
      </c>
      <c r="I1744" s="1">
        <v>1</v>
      </c>
      <c r="J1744" s="1">
        <v>1</v>
      </c>
      <c r="K1744" s="1">
        <v>0</v>
      </c>
      <c r="L1744" s="1">
        <v>0</v>
      </c>
      <c r="M1744" s="1">
        <v>0</v>
      </c>
      <c r="N1744" s="6">
        <v>0</v>
      </c>
    </row>
    <row r="1745" spans="2:14" x14ac:dyDescent="0.3">
      <c r="E1745" s="9"/>
      <c r="F1745" s="8"/>
      <c r="G1745" s="10">
        <v>100</v>
      </c>
      <c r="H1745" s="21">
        <v>0</v>
      </c>
      <c r="I1745" s="2">
        <v>50</v>
      </c>
      <c r="J1745" s="2">
        <v>50</v>
      </c>
      <c r="K1745" s="12">
        <v>0</v>
      </c>
      <c r="L1745" s="12">
        <v>0</v>
      </c>
      <c r="M1745" s="12">
        <v>0</v>
      </c>
      <c r="N1745" s="15">
        <v>0</v>
      </c>
    </row>
    <row r="1746" spans="2:14" x14ac:dyDescent="0.3">
      <c r="E1746" s="3" t="s">
        <v>523</v>
      </c>
      <c r="F1746" s="4"/>
      <c r="G1746" s="5">
        <v>0</v>
      </c>
      <c r="H1746" s="7">
        <v>0</v>
      </c>
      <c r="I1746" s="1">
        <v>0</v>
      </c>
      <c r="J1746" s="1">
        <v>0</v>
      </c>
      <c r="K1746" s="1">
        <v>0</v>
      </c>
      <c r="L1746" s="1">
        <v>0</v>
      </c>
      <c r="M1746" s="1">
        <v>0</v>
      </c>
      <c r="N1746" s="6">
        <v>0</v>
      </c>
    </row>
    <row r="1747" spans="2:14" x14ac:dyDescent="0.3">
      <c r="E1747" s="9"/>
      <c r="F1747" s="8"/>
      <c r="G1747" s="31">
        <v>0</v>
      </c>
      <c r="H1747" s="21">
        <v>0</v>
      </c>
      <c r="I1747" s="12">
        <v>0</v>
      </c>
      <c r="J1747" s="12">
        <v>0</v>
      </c>
      <c r="K1747" s="12">
        <v>0</v>
      </c>
      <c r="L1747" s="12">
        <v>0</v>
      </c>
      <c r="M1747" s="12">
        <v>0</v>
      </c>
      <c r="N1747" s="15">
        <v>0</v>
      </c>
    </row>
    <row r="1748" spans="2:14" x14ac:dyDescent="0.3">
      <c r="E1748" s="3" t="s">
        <v>524</v>
      </c>
      <c r="F1748" s="4"/>
      <c r="G1748" s="5">
        <v>13</v>
      </c>
      <c r="H1748" s="7">
        <v>2</v>
      </c>
      <c r="I1748" s="1">
        <v>5</v>
      </c>
      <c r="J1748" s="1">
        <v>4</v>
      </c>
      <c r="K1748" s="1">
        <v>1</v>
      </c>
      <c r="L1748" s="1">
        <v>1</v>
      </c>
      <c r="M1748" s="1">
        <v>0</v>
      </c>
      <c r="N1748" s="6">
        <v>0</v>
      </c>
    </row>
    <row r="1749" spans="2:14" x14ac:dyDescent="0.3">
      <c r="E1749" s="9"/>
      <c r="F1749" s="8"/>
      <c r="G1749" s="10">
        <v>100</v>
      </c>
      <c r="H1749" s="11">
        <v>15.384615384615</v>
      </c>
      <c r="I1749" s="2">
        <v>38.461538461537998</v>
      </c>
      <c r="J1749" s="2">
        <v>30.769230769231001</v>
      </c>
      <c r="K1749" s="2">
        <v>7.6923076923079998</v>
      </c>
      <c r="L1749" s="2">
        <v>7.6923076923079998</v>
      </c>
      <c r="M1749" s="12">
        <v>0</v>
      </c>
      <c r="N1749" s="15">
        <v>0</v>
      </c>
    </row>
    <row r="1750" spans="2:14" ht="25" x14ac:dyDescent="0.3">
      <c r="E1750" s="3" t="s">
        <v>525</v>
      </c>
      <c r="F1750" s="4"/>
      <c r="G1750" s="5">
        <v>103</v>
      </c>
      <c r="H1750" s="7">
        <v>28</v>
      </c>
      <c r="I1750" s="1">
        <v>37</v>
      </c>
      <c r="J1750" s="1">
        <v>19</v>
      </c>
      <c r="K1750" s="1">
        <v>12</v>
      </c>
      <c r="L1750" s="1">
        <v>7</v>
      </c>
      <c r="M1750" s="1">
        <v>0</v>
      </c>
      <c r="N1750" s="6">
        <v>0</v>
      </c>
    </row>
    <row r="1751" spans="2:14" x14ac:dyDescent="0.3">
      <c r="E1751" s="53"/>
      <c r="F1751" s="57"/>
      <c r="G1751" s="64">
        <v>100</v>
      </c>
      <c r="H1751" s="71">
        <v>27.184466019416998</v>
      </c>
      <c r="I1751" s="44">
        <v>35.922330097086999</v>
      </c>
      <c r="J1751" s="44">
        <v>18.446601941748</v>
      </c>
      <c r="K1751" s="44">
        <v>11.650485436893</v>
      </c>
      <c r="L1751" s="44">
        <v>6.796116504854</v>
      </c>
      <c r="M1751" s="43">
        <v>0</v>
      </c>
      <c r="N1751" s="66">
        <v>0</v>
      </c>
    </row>
    <row r="1753" spans="2:14" x14ac:dyDescent="0.3">
      <c r="B1753" s="35" t="str">
        <f xml:space="preserve"> HYPERLINK("#'目次'!B16", "[10]")</f>
        <v>[10]</v>
      </c>
      <c r="C1753" s="25" t="s">
        <v>54</v>
      </c>
    </row>
    <row r="1756" spans="2:14" x14ac:dyDescent="0.3">
      <c r="C1756" s="25" t="s">
        <v>405</v>
      </c>
    </row>
    <row r="1757" spans="2:14" ht="37.5" x14ac:dyDescent="0.3">
      <c r="E1757" s="95"/>
      <c r="F1757" s="96"/>
      <c r="G1757" s="37" t="s">
        <v>16</v>
      </c>
      <c r="H1757" s="41" t="s">
        <v>55</v>
      </c>
      <c r="I1757" s="18" t="s">
        <v>56</v>
      </c>
      <c r="J1757" s="18" t="s">
        <v>57</v>
      </c>
      <c r="K1757" s="18" t="s">
        <v>58</v>
      </c>
      <c r="L1757" s="34" t="s">
        <v>59</v>
      </c>
    </row>
    <row r="1758" spans="2:14" x14ac:dyDescent="0.3">
      <c r="E1758" s="97"/>
      <c r="F1758" s="98"/>
      <c r="G1758" s="40"/>
      <c r="H1758" s="36"/>
      <c r="I1758" s="19"/>
      <c r="J1758" s="19"/>
      <c r="K1758" s="19"/>
      <c r="L1758" s="39"/>
    </row>
    <row r="1759" spans="2:14" x14ac:dyDescent="0.3">
      <c r="E1759" s="63" t="s">
        <v>16</v>
      </c>
      <c r="F1759" s="58"/>
      <c r="G1759" s="38">
        <v>55336</v>
      </c>
      <c r="H1759" s="20">
        <v>4906</v>
      </c>
      <c r="I1759" s="20">
        <v>24562</v>
      </c>
      <c r="J1759" s="20">
        <v>17342</v>
      </c>
      <c r="K1759" s="20">
        <v>6139</v>
      </c>
      <c r="L1759" s="51">
        <v>2387</v>
      </c>
    </row>
    <row r="1760" spans="2:14" x14ac:dyDescent="0.3">
      <c r="E1760" s="53"/>
      <c r="F1760" s="59"/>
      <c r="G1760" s="10">
        <v>100</v>
      </c>
      <c r="H1760" s="2">
        <v>8.8658377909499997</v>
      </c>
      <c r="I1760" s="2">
        <v>44.387017493133001</v>
      </c>
      <c r="J1760" s="2">
        <v>31.339453520311999</v>
      </c>
      <c r="K1760" s="2">
        <v>11.094043660545999</v>
      </c>
      <c r="L1760" s="13">
        <v>4.3136475350590002</v>
      </c>
    </row>
    <row r="1761" spans="5:12" ht="25" x14ac:dyDescent="0.3">
      <c r="E1761" s="3" t="s">
        <v>406</v>
      </c>
      <c r="F1761" s="4"/>
      <c r="G1761" s="29">
        <v>0</v>
      </c>
      <c r="H1761" s="32">
        <v>0</v>
      </c>
      <c r="I1761" s="17">
        <v>0</v>
      </c>
      <c r="J1761" s="17">
        <v>0</v>
      </c>
      <c r="K1761" s="17">
        <v>0</v>
      </c>
      <c r="L1761" s="33">
        <v>0</v>
      </c>
    </row>
    <row r="1762" spans="5:12" x14ac:dyDescent="0.3">
      <c r="E1762" s="9"/>
      <c r="F1762" s="8"/>
      <c r="G1762" s="31">
        <v>0</v>
      </c>
      <c r="H1762" s="21">
        <v>0</v>
      </c>
      <c r="I1762" s="12">
        <v>0</v>
      </c>
      <c r="J1762" s="12">
        <v>0</v>
      </c>
      <c r="K1762" s="12">
        <v>0</v>
      </c>
      <c r="L1762" s="15">
        <v>0</v>
      </c>
    </row>
    <row r="1763" spans="5:12" ht="25" x14ac:dyDescent="0.3">
      <c r="E1763" s="3" t="s">
        <v>407</v>
      </c>
      <c r="F1763" s="4"/>
      <c r="G1763" s="5">
        <v>1</v>
      </c>
      <c r="H1763" s="7">
        <v>0</v>
      </c>
      <c r="I1763" s="1">
        <v>1</v>
      </c>
      <c r="J1763" s="1">
        <v>0</v>
      </c>
      <c r="K1763" s="1">
        <v>0</v>
      </c>
      <c r="L1763" s="6">
        <v>0</v>
      </c>
    </row>
    <row r="1764" spans="5:12" x14ac:dyDescent="0.3">
      <c r="E1764" s="9"/>
      <c r="F1764" s="8"/>
      <c r="G1764" s="10">
        <v>100</v>
      </c>
      <c r="H1764" s="21">
        <v>0</v>
      </c>
      <c r="I1764" s="2">
        <v>100</v>
      </c>
      <c r="J1764" s="12">
        <v>0</v>
      </c>
      <c r="K1764" s="12">
        <v>0</v>
      </c>
      <c r="L1764" s="15">
        <v>0</v>
      </c>
    </row>
    <row r="1765" spans="5:12" ht="37.5" x14ac:dyDescent="0.3">
      <c r="E1765" s="3" t="s">
        <v>408</v>
      </c>
      <c r="F1765" s="4"/>
      <c r="G1765" s="5">
        <v>1</v>
      </c>
      <c r="H1765" s="7">
        <v>0</v>
      </c>
      <c r="I1765" s="1">
        <v>0</v>
      </c>
      <c r="J1765" s="1">
        <v>0</v>
      </c>
      <c r="K1765" s="1">
        <v>0</v>
      </c>
      <c r="L1765" s="6">
        <v>1</v>
      </c>
    </row>
    <row r="1766" spans="5:12" x14ac:dyDescent="0.3">
      <c r="E1766" s="9"/>
      <c r="F1766" s="8"/>
      <c r="G1766" s="10">
        <v>100</v>
      </c>
      <c r="H1766" s="21">
        <v>0</v>
      </c>
      <c r="I1766" s="12">
        <v>0</v>
      </c>
      <c r="J1766" s="12">
        <v>0</v>
      </c>
      <c r="K1766" s="12">
        <v>0</v>
      </c>
      <c r="L1766" s="13">
        <v>100</v>
      </c>
    </row>
    <row r="1767" spans="5:12" x14ac:dyDescent="0.3">
      <c r="E1767" s="3" t="s">
        <v>409</v>
      </c>
      <c r="F1767" s="4"/>
      <c r="G1767" s="5">
        <v>0</v>
      </c>
      <c r="H1767" s="7">
        <v>0</v>
      </c>
      <c r="I1767" s="1">
        <v>0</v>
      </c>
      <c r="J1767" s="1">
        <v>0</v>
      </c>
      <c r="K1767" s="1">
        <v>0</v>
      </c>
      <c r="L1767" s="6">
        <v>0</v>
      </c>
    </row>
    <row r="1768" spans="5:12" x14ac:dyDescent="0.3">
      <c r="E1768" s="9"/>
      <c r="F1768" s="8"/>
      <c r="G1768" s="31">
        <v>0</v>
      </c>
      <c r="H1768" s="21">
        <v>0</v>
      </c>
      <c r="I1768" s="12">
        <v>0</v>
      </c>
      <c r="J1768" s="12">
        <v>0</v>
      </c>
      <c r="K1768" s="12">
        <v>0</v>
      </c>
      <c r="L1768" s="15">
        <v>0</v>
      </c>
    </row>
    <row r="1769" spans="5:12" x14ac:dyDescent="0.3">
      <c r="E1769" s="3" t="s">
        <v>410</v>
      </c>
      <c r="F1769" s="4"/>
      <c r="G1769" s="5">
        <v>50</v>
      </c>
      <c r="H1769" s="7">
        <v>9</v>
      </c>
      <c r="I1769" s="1">
        <v>20</v>
      </c>
      <c r="J1769" s="1">
        <v>14</v>
      </c>
      <c r="K1769" s="1">
        <v>6</v>
      </c>
      <c r="L1769" s="6">
        <v>1</v>
      </c>
    </row>
    <row r="1770" spans="5:12" x14ac:dyDescent="0.3">
      <c r="E1770" s="9"/>
      <c r="F1770" s="8"/>
      <c r="G1770" s="10">
        <v>100</v>
      </c>
      <c r="H1770" s="11">
        <v>18</v>
      </c>
      <c r="I1770" s="2">
        <v>40</v>
      </c>
      <c r="J1770" s="2">
        <v>28</v>
      </c>
      <c r="K1770" s="2">
        <v>12</v>
      </c>
      <c r="L1770" s="13">
        <v>2</v>
      </c>
    </row>
    <row r="1771" spans="5:12" x14ac:dyDescent="0.3">
      <c r="E1771" s="3" t="s">
        <v>411</v>
      </c>
      <c r="F1771" s="4"/>
      <c r="G1771" s="5">
        <v>63</v>
      </c>
      <c r="H1771" s="7">
        <v>9</v>
      </c>
      <c r="I1771" s="1">
        <v>26</v>
      </c>
      <c r="J1771" s="1">
        <v>19</v>
      </c>
      <c r="K1771" s="1">
        <v>6</v>
      </c>
      <c r="L1771" s="6">
        <v>3</v>
      </c>
    </row>
    <row r="1772" spans="5:12" x14ac:dyDescent="0.3">
      <c r="E1772" s="9"/>
      <c r="F1772" s="8"/>
      <c r="G1772" s="10">
        <v>100</v>
      </c>
      <c r="H1772" s="11">
        <v>14.285714285714</v>
      </c>
      <c r="I1772" s="2">
        <v>41.269841269841002</v>
      </c>
      <c r="J1772" s="2">
        <v>30.158730158729998</v>
      </c>
      <c r="K1772" s="2">
        <v>9.5238095238099998</v>
      </c>
      <c r="L1772" s="13">
        <v>4.7619047619049999</v>
      </c>
    </row>
    <row r="1773" spans="5:12" ht="25" x14ac:dyDescent="0.3">
      <c r="E1773" s="3" t="s">
        <v>412</v>
      </c>
      <c r="F1773" s="4"/>
      <c r="G1773" s="5">
        <v>1</v>
      </c>
      <c r="H1773" s="7">
        <v>0</v>
      </c>
      <c r="I1773" s="1">
        <v>0</v>
      </c>
      <c r="J1773" s="1">
        <v>0</v>
      </c>
      <c r="K1773" s="1">
        <v>0</v>
      </c>
      <c r="L1773" s="6">
        <v>1</v>
      </c>
    </row>
    <row r="1774" spans="5:12" x14ac:dyDescent="0.3">
      <c r="E1774" s="9"/>
      <c r="F1774" s="8"/>
      <c r="G1774" s="10">
        <v>100</v>
      </c>
      <c r="H1774" s="21">
        <v>0</v>
      </c>
      <c r="I1774" s="12">
        <v>0</v>
      </c>
      <c r="J1774" s="12">
        <v>0</v>
      </c>
      <c r="K1774" s="12">
        <v>0</v>
      </c>
      <c r="L1774" s="13">
        <v>100</v>
      </c>
    </row>
    <row r="1775" spans="5:12" ht="25" x14ac:dyDescent="0.3">
      <c r="E1775" s="3" t="s">
        <v>413</v>
      </c>
      <c r="F1775" s="4"/>
      <c r="G1775" s="5">
        <v>41</v>
      </c>
      <c r="H1775" s="7">
        <v>5</v>
      </c>
      <c r="I1775" s="1">
        <v>16</v>
      </c>
      <c r="J1775" s="1">
        <v>10</v>
      </c>
      <c r="K1775" s="1">
        <v>8</v>
      </c>
      <c r="L1775" s="6">
        <v>2</v>
      </c>
    </row>
    <row r="1776" spans="5:12" x14ac:dyDescent="0.3">
      <c r="E1776" s="9"/>
      <c r="F1776" s="8"/>
      <c r="G1776" s="10">
        <v>100</v>
      </c>
      <c r="H1776" s="11">
        <v>12.195121951220001</v>
      </c>
      <c r="I1776" s="2">
        <v>39.024390243901998</v>
      </c>
      <c r="J1776" s="2">
        <v>24.390243902439</v>
      </c>
      <c r="K1776" s="2">
        <v>19.512195121950999</v>
      </c>
      <c r="L1776" s="13">
        <v>4.8780487804880002</v>
      </c>
    </row>
    <row r="1777" spans="5:12" ht="37.5" x14ac:dyDescent="0.3">
      <c r="E1777" s="3" t="s">
        <v>414</v>
      </c>
      <c r="F1777" s="4"/>
      <c r="G1777" s="5">
        <v>7</v>
      </c>
      <c r="H1777" s="7">
        <v>1</v>
      </c>
      <c r="I1777" s="1">
        <v>4</v>
      </c>
      <c r="J1777" s="1">
        <v>0</v>
      </c>
      <c r="K1777" s="1">
        <v>2</v>
      </c>
      <c r="L1777" s="6">
        <v>0</v>
      </c>
    </row>
    <row r="1778" spans="5:12" x14ac:dyDescent="0.3">
      <c r="E1778" s="9"/>
      <c r="F1778" s="8"/>
      <c r="G1778" s="10">
        <v>100</v>
      </c>
      <c r="H1778" s="11">
        <v>14.285714285714</v>
      </c>
      <c r="I1778" s="2">
        <v>57.142857142856997</v>
      </c>
      <c r="J1778" s="12">
        <v>0</v>
      </c>
      <c r="K1778" s="2">
        <v>28.571428571428999</v>
      </c>
      <c r="L1778" s="15">
        <v>0</v>
      </c>
    </row>
    <row r="1779" spans="5:12" ht="25" x14ac:dyDescent="0.3">
      <c r="E1779" s="3" t="s">
        <v>415</v>
      </c>
      <c r="F1779" s="4"/>
      <c r="G1779" s="5">
        <v>23</v>
      </c>
      <c r="H1779" s="7">
        <v>0</v>
      </c>
      <c r="I1779" s="1">
        <v>10</v>
      </c>
      <c r="J1779" s="1">
        <v>10</v>
      </c>
      <c r="K1779" s="1">
        <v>3</v>
      </c>
      <c r="L1779" s="6">
        <v>0</v>
      </c>
    </row>
    <row r="1780" spans="5:12" x14ac:dyDescent="0.3">
      <c r="E1780" s="9"/>
      <c r="F1780" s="8"/>
      <c r="G1780" s="10">
        <v>100</v>
      </c>
      <c r="H1780" s="21">
        <v>0</v>
      </c>
      <c r="I1780" s="2">
        <v>43.478260869564998</v>
      </c>
      <c r="J1780" s="2">
        <v>43.478260869564998</v>
      </c>
      <c r="K1780" s="2">
        <v>13.04347826087</v>
      </c>
      <c r="L1780" s="15">
        <v>0</v>
      </c>
    </row>
    <row r="1781" spans="5:12" ht="25" x14ac:dyDescent="0.3">
      <c r="E1781" s="3" t="s">
        <v>416</v>
      </c>
      <c r="F1781" s="4"/>
      <c r="G1781" s="5">
        <v>25</v>
      </c>
      <c r="H1781" s="7">
        <v>3</v>
      </c>
      <c r="I1781" s="1">
        <v>10</v>
      </c>
      <c r="J1781" s="1">
        <v>9</v>
      </c>
      <c r="K1781" s="1">
        <v>3</v>
      </c>
      <c r="L1781" s="6">
        <v>0</v>
      </c>
    </row>
    <row r="1782" spans="5:12" x14ac:dyDescent="0.3">
      <c r="E1782" s="9"/>
      <c r="F1782" s="8"/>
      <c r="G1782" s="10">
        <v>100</v>
      </c>
      <c r="H1782" s="11">
        <v>12</v>
      </c>
      <c r="I1782" s="2">
        <v>40</v>
      </c>
      <c r="J1782" s="2">
        <v>36</v>
      </c>
      <c r="K1782" s="2">
        <v>12</v>
      </c>
      <c r="L1782" s="15">
        <v>0</v>
      </c>
    </row>
    <row r="1783" spans="5:12" ht="25" x14ac:dyDescent="0.3">
      <c r="E1783" s="3" t="s">
        <v>417</v>
      </c>
      <c r="F1783" s="4"/>
      <c r="G1783" s="5">
        <v>190</v>
      </c>
      <c r="H1783" s="7">
        <v>11</v>
      </c>
      <c r="I1783" s="1">
        <v>102</v>
      </c>
      <c r="J1783" s="1">
        <v>53</v>
      </c>
      <c r="K1783" s="1">
        <v>19</v>
      </c>
      <c r="L1783" s="6">
        <v>5</v>
      </c>
    </row>
    <row r="1784" spans="5:12" x14ac:dyDescent="0.3">
      <c r="E1784" s="9"/>
      <c r="F1784" s="8"/>
      <c r="G1784" s="10">
        <v>100</v>
      </c>
      <c r="H1784" s="11">
        <v>5.7894736842109999</v>
      </c>
      <c r="I1784" s="2">
        <v>53.684210526316001</v>
      </c>
      <c r="J1784" s="2">
        <v>27.894736842105001</v>
      </c>
      <c r="K1784" s="2">
        <v>10</v>
      </c>
      <c r="L1784" s="13">
        <v>2.6315789473679998</v>
      </c>
    </row>
    <row r="1785" spans="5:12" x14ac:dyDescent="0.3">
      <c r="E1785" s="3" t="s">
        <v>418</v>
      </c>
      <c r="F1785" s="4"/>
      <c r="G1785" s="5">
        <v>143</v>
      </c>
      <c r="H1785" s="7">
        <v>10</v>
      </c>
      <c r="I1785" s="1">
        <v>77</v>
      </c>
      <c r="J1785" s="1">
        <v>40</v>
      </c>
      <c r="K1785" s="1">
        <v>12</v>
      </c>
      <c r="L1785" s="6">
        <v>4</v>
      </c>
    </row>
    <row r="1786" spans="5:12" x14ac:dyDescent="0.3">
      <c r="E1786" s="9"/>
      <c r="F1786" s="8"/>
      <c r="G1786" s="10">
        <v>100</v>
      </c>
      <c r="H1786" s="11">
        <v>6.9930069930069996</v>
      </c>
      <c r="I1786" s="2">
        <v>53.846153846154003</v>
      </c>
      <c r="J1786" s="2">
        <v>27.972027972027998</v>
      </c>
      <c r="K1786" s="2">
        <v>8.3916083916080009</v>
      </c>
      <c r="L1786" s="13">
        <v>2.797202797203</v>
      </c>
    </row>
    <row r="1787" spans="5:12" x14ac:dyDescent="0.3">
      <c r="E1787" s="3" t="s">
        <v>419</v>
      </c>
      <c r="F1787" s="4"/>
      <c r="G1787" s="5">
        <v>7</v>
      </c>
      <c r="H1787" s="7">
        <v>2</v>
      </c>
      <c r="I1787" s="1">
        <v>2</v>
      </c>
      <c r="J1787" s="1">
        <v>3</v>
      </c>
      <c r="K1787" s="1">
        <v>0</v>
      </c>
      <c r="L1787" s="6">
        <v>0</v>
      </c>
    </row>
    <row r="1788" spans="5:12" x14ac:dyDescent="0.3">
      <c r="E1788" s="9"/>
      <c r="F1788" s="8"/>
      <c r="G1788" s="10">
        <v>100</v>
      </c>
      <c r="H1788" s="11">
        <v>28.571428571428999</v>
      </c>
      <c r="I1788" s="2">
        <v>28.571428571428999</v>
      </c>
      <c r="J1788" s="2">
        <v>42.857142857143003</v>
      </c>
      <c r="K1788" s="12">
        <v>0</v>
      </c>
      <c r="L1788" s="15">
        <v>0</v>
      </c>
    </row>
    <row r="1789" spans="5:12" ht="25" x14ac:dyDescent="0.3">
      <c r="E1789" s="3" t="s">
        <v>420</v>
      </c>
      <c r="F1789" s="4"/>
      <c r="G1789" s="5">
        <v>58</v>
      </c>
      <c r="H1789" s="7">
        <v>6</v>
      </c>
      <c r="I1789" s="1">
        <v>34</v>
      </c>
      <c r="J1789" s="1">
        <v>16</v>
      </c>
      <c r="K1789" s="1">
        <v>0</v>
      </c>
      <c r="L1789" s="6">
        <v>2</v>
      </c>
    </row>
    <row r="1790" spans="5:12" x14ac:dyDescent="0.3">
      <c r="E1790" s="9"/>
      <c r="F1790" s="8"/>
      <c r="G1790" s="10">
        <v>100</v>
      </c>
      <c r="H1790" s="11">
        <v>10.344827586207</v>
      </c>
      <c r="I1790" s="2">
        <v>58.620689655172001</v>
      </c>
      <c r="J1790" s="2">
        <v>27.586206896552</v>
      </c>
      <c r="K1790" s="12">
        <v>0</v>
      </c>
      <c r="L1790" s="13">
        <v>3.4482758620689999</v>
      </c>
    </row>
    <row r="1791" spans="5:12" ht="25" x14ac:dyDescent="0.3">
      <c r="E1791" s="3" t="s">
        <v>421</v>
      </c>
      <c r="F1791" s="4"/>
      <c r="G1791" s="5">
        <v>293</v>
      </c>
      <c r="H1791" s="7">
        <v>44</v>
      </c>
      <c r="I1791" s="1">
        <v>141</v>
      </c>
      <c r="J1791" s="1">
        <v>70</v>
      </c>
      <c r="K1791" s="1">
        <v>28</v>
      </c>
      <c r="L1791" s="6">
        <v>10</v>
      </c>
    </row>
    <row r="1792" spans="5:12" x14ac:dyDescent="0.3">
      <c r="E1792" s="9"/>
      <c r="F1792" s="8"/>
      <c r="G1792" s="10">
        <v>100</v>
      </c>
      <c r="H1792" s="11">
        <v>15.017064846416</v>
      </c>
      <c r="I1792" s="2">
        <v>48.122866894197998</v>
      </c>
      <c r="J1792" s="2">
        <v>23.890784982934999</v>
      </c>
      <c r="K1792" s="2">
        <v>9.5563139931739993</v>
      </c>
      <c r="L1792" s="13">
        <v>3.4129692832759999</v>
      </c>
    </row>
    <row r="1793" spans="5:12" ht="25" x14ac:dyDescent="0.3">
      <c r="E1793" s="3" t="s">
        <v>422</v>
      </c>
      <c r="F1793" s="4"/>
      <c r="G1793" s="5">
        <v>331</v>
      </c>
      <c r="H1793" s="7">
        <v>41</v>
      </c>
      <c r="I1793" s="1">
        <v>194</v>
      </c>
      <c r="J1793" s="1">
        <v>78</v>
      </c>
      <c r="K1793" s="1">
        <v>9</v>
      </c>
      <c r="L1793" s="6">
        <v>9</v>
      </c>
    </row>
    <row r="1794" spans="5:12" x14ac:dyDescent="0.3">
      <c r="E1794" s="9"/>
      <c r="F1794" s="8"/>
      <c r="G1794" s="10">
        <v>100</v>
      </c>
      <c r="H1794" s="11">
        <v>12.386706948640001</v>
      </c>
      <c r="I1794" s="2">
        <v>58.610271903323003</v>
      </c>
      <c r="J1794" s="2">
        <v>23.564954682779</v>
      </c>
      <c r="K1794" s="2">
        <v>2.719033232628</v>
      </c>
      <c r="L1794" s="13">
        <v>2.719033232628</v>
      </c>
    </row>
    <row r="1795" spans="5:12" ht="37.5" x14ac:dyDescent="0.3">
      <c r="E1795" s="3" t="s">
        <v>423</v>
      </c>
      <c r="F1795" s="4"/>
      <c r="G1795" s="5">
        <v>86</v>
      </c>
      <c r="H1795" s="7">
        <v>10</v>
      </c>
      <c r="I1795" s="1">
        <v>40</v>
      </c>
      <c r="J1795" s="1">
        <v>22</v>
      </c>
      <c r="K1795" s="1">
        <v>13</v>
      </c>
      <c r="L1795" s="6">
        <v>1</v>
      </c>
    </row>
    <row r="1796" spans="5:12" x14ac:dyDescent="0.3">
      <c r="E1796" s="9"/>
      <c r="F1796" s="8"/>
      <c r="G1796" s="10">
        <v>100</v>
      </c>
      <c r="H1796" s="11">
        <v>11.627906976744001</v>
      </c>
      <c r="I1796" s="2">
        <v>46.511627906976997</v>
      </c>
      <c r="J1796" s="2">
        <v>25.581395348836999</v>
      </c>
      <c r="K1796" s="2">
        <v>15.116279069767</v>
      </c>
      <c r="L1796" s="13">
        <v>1.1627906976739999</v>
      </c>
    </row>
    <row r="1797" spans="5:12" x14ac:dyDescent="0.3">
      <c r="E1797" s="3" t="s">
        <v>424</v>
      </c>
      <c r="F1797" s="4"/>
      <c r="G1797" s="5">
        <v>128</v>
      </c>
      <c r="H1797" s="7">
        <v>20</v>
      </c>
      <c r="I1797" s="1">
        <v>59</v>
      </c>
      <c r="J1797" s="1">
        <v>30</v>
      </c>
      <c r="K1797" s="1">
        <v>14</v>
      </c>
      <c r="L1797" s="6">
        <v>5</v>
      </c>
    </row>
    <row r="1798" spans="5:12" x14ac:dyDescent="0.3">
      <c r="E1798" s="9"/>
      <c r="F1798" s="8"/>
      <c r="G1798" s="10">
        <v>100</v>
      </c>
      <c r="H1798" s="11">
        <v>15.625</v>
      </c>
      <c r="I1798" s="2">
        <v>46.09375</v>
      </c>
      <c r="J1798" s="2">
        <v>23.4375</v>
      </c>
      <c r="K1798" s="2">
        <v>10.9375</v>
      </c>
      <c r="L1798" s="13">
        <v>3.90625</v>
      </c>
    </row>
    <row r="1799" spans="5:12" x14ac:dyDescent="0.3">
      <c r="E1799" s="3" t="s">
        <v>425</v>
      </c>
      <c r="F1799" s="4"/>
      <c r="G1799" s="5">
        <v>37</v>
      </c>
      <c r="H1799" s="7">
        <v>4</v>
      </c>
      <c r="I1799" s="1">
        <v>19</v>
      </c>
      <c r="J1799" s="1">
        <v>10</v>
      </c>
      <c r="K1799" s="1">
        <v>2</v>
      </c>
      <c r="L1799" s="6">
        <v>2</v>
      </c>
    </row>
    <row r="1800" spans="5:12" x14ac:dyDescent="0.3">
      <c r="E1800" s="9"/>
      <c r="F1800" s="8"/>
      <c r="G1800" s="10">
        <v>100</v>
      </c>
      <c r="H1800" s="11">
        <v>10.810810810811001</v>
      </c>
      <c r="I1800" s="2">
        <v>51.351351351350999</v>
      </c>
      <c r="J1800" s="2">
        <v>27.027027027027</v>
      </c>
      <c r="K1800" s="2">
        <v>5.4054054054050003</v>
      </c>
      <c r="L1800" s="13">
        <v>5.4054054054050003</v>
      </c>
    </row>
    <row r="1801" spans="5:12" x14ac:dyDescent="0.3">
      <c r="E1801" s="3" t="s">
        <v>426</v>
      </c>
      <c r="F1801" s="4"/>
      <c r="G1801" s="5">
        <v>49</v>
      </c>
      <c r="H1801" s="7">
        <v>7</v>
      </c>
      <c r="I1801" s="1">
        <v>25</v>
      </c>
      <c r="J1801" s="1">
        <v>14</v>
      </c>
      <c r="K1801" s="1">
        <v>2</v>
      </c>
      <c r="L1801" s="6">
        <v>1</v>
      </c>
    </row>
    <row r="1802" spans="5:12" x14ac:dyDescent="0.3">
      <c r="E1802" s="9"/>
      <c r="F1802" s="8"/>
      <c r="G1802" s="10">
        <v>100</v>
      </c>
      <c r="H1802" s="11">
        <v>14.285714285714</v>
      </c>
      <c r="I1802" s="2">
        <v>51.020408163265003</v>
      </c>
      <c r="J1802" s="2">
        <v>28.571428571428999</v>
      </c>
      <c r="K1802" s="2">
        <v>4.0816326530609999</v>
      </c>
      <c r="L1802" s="13">
        <v>2.040816326531</v>
      </c>
    </row>
    <row r="1803" spans="5:12" ht="25" x14ac:dyDescent="0.3">
      <c r="E1803" s="3" t="s">
        <v>427</v>
      </c>
      <c r="F1803" s="4"/>
      <c r="G1803" s="5">
        <v>33</v>
      </c>
      <c r="H1803" s="7">
        <v>8</v>
      </c>
      <c r="I1803" s="1">
        <v>14</v>
      </c>
      <c r="J1803" s="1">
        <v>9</v>
      </c>
      <c r="K1803" s="1">
        <v>0</v>
      </c>
      <c r="L1803" s="6">
        <v>2</v>
      </c>
    </row>
    <row r="1804" spans="5:12" x14ac:dyDescent="0.3">
      <c r="E1804" s="9"/>
      <c r="F1804" s="8"/>
      <c r="G1804" s="10">
        <v>100</v>
      </c>
      <c r="H1804" s="11">
        <v>24.242424242424001</v>
      </c>
      <c r="I1804" s="2">
        <v>42.424242424242003</v>
      </c>
      <c r="J1804" s="2">
        <v>27.272727272727</v>
      </c>
      <c r="K1804" s="12">
        <v>0</v>
      </c>
      <c r="L1804" s="13">
        <v>6.0606060606060002</v>
      </c>
    </row>
    <row r="1805" spans="5:12" ht="25" x14ac:dyDescent="0.3">
      <c r="E1805" s="3" t="s">
        <v>428</v>
      </c>
      <c r="F1805" s="4"/>
      <c r="G1805" s="5">
        <v>34</v>
      </c>
      <c r="H1805" s="7">
        <v>6</v>
      </c>
      <c r="I1805" s="1">
        <v>15</v>
      </c>
      <c r="J1805" s="1">
        <v>7</v>
      </c>
      <c r="K1805" s="1">
        <v>4</v>
      </c>
      <c r="L1805" s="6">
        <v>2</v>
      </c>
    </row>
    <row r="1806" spans="5:12" x14ac:dyDescent="0.3">
      <c r="E1806" s="9"/>
      <c r="F1806" s="8"/>
      <c r="G1806" s="10">
        <v>100</v>
      </c>
      <c r="H1806" s="11">
        <v>17.647058823529001</v>
      </c>
      <c r="I1806" s="2">
        <v>44.117647058823998</v>
      </c>
      <c r="J1806" s="2">
        <v>20.588235294118</v>
      </c>
      <c r="K1806" s="2">
        <v>11.764705882353001</v>
      </c>
      <c r="L1806" s="13">
        <v>5.8823529411760003</v>
      </c>
    </row>
    <row r="1807" spans="5:12" ht="37.5" x14ac:dyDescent="0.3">
      <c r="E1807" s="3" t="s">
        <v>429</v>
      </c>
      <c r="F1807" s="4"/>
      <c r="G1807" s="5">
        <v>18</v>
      </c>
      <c r="H1807" s="7">
        <v>4</v>
      </c>
      <c r="I1807" s="1">
        <v>6</v>
      </c>
      <c r="J1807" s="1">
        <v>4</v>
      </c>
      <c r="K1807" s="1">
        <v>2</v>
      </c>
      <c r="L1807" s="6">
        <v>2</v>
      </c>
    </row>
    <row r="1808" spans="5:12" x14ac:dyDescent="0.3">
      <c r="E1808" s="9"/>
      <c r="F1808" s="8"/>
      <c r="G1808" s="10">
        <v>100</v>
      </c>
      <c r="H1808" s="11">
        <v>22.222222222222001</v>
      </c>
      <c r="I1808" s="2">
        <v>33.333333333333002</v>
      </c>
      <c r="J1808" s="2">
        <v>22.222222222222001</v>
      </c>
      <c r="K1808" s="2">
        <v>11.111111111111001</v>
      </c>
      <c r="L1808" s="13">
        <v>11.111111111111001</v>
      </c>
    </row>
    <row r="1809" spans="5:12" ht="25" x14ac:dyDescent="0.3">
      <c r="E1809" s="3" t="s">
        <v>430</v>
      </c>
      <c r="F1809" s="4"/>
      <c r="G1809" s="5">
        <v>160</v>
      </c>
      <c r="H1809" s="7">
        <v>13</v>
      </c>
      <c r="I1809" s="1">
        <v>65</v>
      </c>
      <c r="J1809" s="1">
        <v>48</v>
      </c>
      <c r="K1809" s="1">
        <v>26</v>
      </c>
      <c r="L1809" s="6">
        <v>8</v>
      </c>
    </row>
    <row r="1810" spans="5:12" x14ac:dyDescent="0.3">
      <c r="E1810" s="9"/>
      <c r="F1810" s="8"/>
      <c r="G1810" s="10">
        <v>100</v>
      </c>
      <c r="H1810" s="11">
        <v>8.125</v>
      </c>
      <c r="I1810" s="2">
        <v>40.625</v>
      </c>
      <c r="J1810" s="2">
        <v>30</v>
      </c>
      <c r="K1810" s="2">
        <v>16.25</v>
      </c>
      <c r="L1810" s="13">
        <v>5</v>
      </c>
    </row>
    <row r="1811" spans="5:12" ht="25" x14ac:dyDescent="0.3">
      <c r="E1811" s="3" t="s">
        <v>431</v>
      </c>
      <c r="F1811" s="4"/>
      <c r="G1811" s="5">
        <v>255</v>
      </c>
      <c r="H1811" s="7">
        <v>17</v>
      </c>
      <c r="I1811" s="1">
        <v>98</v>
      </c>
      <c r="J1811" s="1">
        <v>100</v>
      </c>
      <c r="K1811" s="1">
        <v>31</v>
      </c>
      <c r="L1811" s="6">
        <v>9</v>
      </c>
    </row>
    <row r="1812" spans="5:12" x14ac:dyDescent="0.3">
      <c r="E1812" s="9"/>
      <c r="F1812" s="8"/>
      <c r="G1812" s="10">
        <v>100</v>
      </c>
      <c r="H1812" s="11">
        <v>6.666666666667</v>
      </c>
      <c r="I1812" s="2">
        <v>38.431372549019997</v>
      </c>
      <c r="J1812" s="2">
        <v>39.215686274509999</v>
      </c>
      <c r="K1812" s="2">
        <v>12.156862745098</v>
      </c>
      <c r="L1812" s="13">
        <v>3.5294117647059999</v>
      </c>
    </row>
    <row r="1813" spans="5:12" ht="25" x14ac:dyDescent="0.3">
      <c r="E1813" s="3" t="s">
        <v>432</v>
      </c>
      <c r="F1813" s="4"/>
      <c r="G1813" s="5">
        <v>215</v>
      </c>
      <c r="H1813" s="7">
        <v>21</v>
      </c>
      <c r="I1813" s="1">
        <v>99</v>
      </c>
      <c r="J1813" s="1">
        <v>69</v>
      </c>
      <c r="K1813" s="1">
        <v>18</v>
      </c>
      <c r="L1813" s="6">
        <v>8</v>
      </c>
    </row>
    <row r="1814" spans="5:12" x14ac:dyDescent="0.3">
      <c r="E1814" s="9"/>
      <c r="F1814" s="8"/>
      <c r="G1814" s="10">
        <v>100</v>
      </c>
      <c r="H1814" s="11">
        <v>9.7674418604650004</v>
      </c>
      <c r="I1814" s="2">
        <v>46.046511627907002</v>
      </c>
      <c r="J1814" s="2">
        <v>32.093023255814003</v>
      </c>
      <c r="K1814" s="2">
        <v>8.3720930232559994</v>
      </c>
      <c r="L1814" s="13">
        <v>3.720930232558</v>
      </c>
    </row>
    <row r="1815" spans="5:12" x14ac:dyDescent="0.3">
      <c r="E1815" s="3" t="s">
        <v>433</v>
      </c>
      <c r="F1815" s="4"/>
      <c r="G1815" s="5">
        <v>800</v>
      </c>
      <c r="H1815" s="7">
        <v>83</v>
      </c>
      <c r="I1815" s="1">
        <v>403</v>
      </c>
      <c r="J1815" s="1">
        <v>221</v>
      </c>
      <c r="K1815" s="1">
        <v>65</v>
      </c>
      <c r="L1815" s="6">
        <v>28</v>
      </c>
    </row>
    <row r="1816" spans="5:12" x14ac:dyDescent="0.3">
      <c r="E1816" s="9"/>
      <c r="F1816" s="8"/>
      <c r="G1816" s="10">
        <v>100</v>
      </c>
      <c r="H1816" s="11">
        <v>10.375</v>
      </c>
      <c r="I1816" s="2">
        <v>50.375</v>
      </c>
      <c r="J1816" s="2">
        <v>27.625</v>
      </c>
      <c r="K1816" s="2">
        <v>8.125</v>
      </c>
      <c r="L1816" s="13">
        <v>3.5</v>
      </c>
    </row>
    <row r="1817" spans="5:12" x14ac:dyDescent="0.3">
      <c r="E1817" s="3" t="s">
        <v>434</v>
      </c>
      <c r="F1817" s="4"/>
      <c r="G1817" s="5">
        <v>88</v>
      </c>
      <c r="H1817" s="7">
        <v>15</v>
      </c>
      <c r="I1817" s="1">
        <v>38</v>
      </c>
      <c r="J1817" s="1">
        <v>24</v>
      </c>
      <c r="K1817" s="1">
        <v>5</v>
      </c>
      <c r="L1817" s="6">
        <v>6</v>
      </c>
    </row>
    <row r="1818" spans="5:12" x14ac:dyDescent="0.3">
      <c r="E1818" s="9"/>
      <c r="F1818" s="8"/>
      <c r="G1818" s="10">
        <v>100</v>
      </c>
      <c r="H1818" s="11">
        <v>17.045454545455001</v>
      </c>
      <c r="I1818" s="2">
        <v>43.181818181818002</v>
      </c>
      <c r="J1818" s="2">
        <v>27.272727272727</v>
      </c>
      <c r="K1818" s="2">
        <v>5.6818181818179996</v>
      </c>
      <c r="L1818" s="13">
        <v>6.8181818181820004</v>
      </c>
    </row>
    <row r="1819" spans="5:12" ht="25" x14ac:dyDescent="0.3">
      <c r="E1819" s="3" t="s">
        <v>435</v>
      </c>
      <c r="F1819" s="4"/>
      <c r="G1819" s="5">
        <v>1212</v>
      </c>
      <c r="H1819" s="7">
        <v>131</v>
      </c>
      <c r="I1819" s="1">
        <v>598</v>
      </c>
      <c r="J1819" s="1">
        <v>341</v>
      </c>
      <c r="K1819" s="1">
        <v>110</v>
      </c>
      <c r="L1819" s="6">
        <v>32</v>
      </c>
    </row>
    <row r="1820" spans="5:12" x14ac:dyDescent="0.3">
      <c r="E1820" s="9"/>
      <c r="F1820" s="8"/>
      <c r="G1820" s="10">
        <v>100</v>
      </c>
      <c r="H1820" s="11">
        <v>10.808580858086</v>
      </c>
      <c r="I1820" s="2">
        <v>49.339933993399001</v>
      </c>
      <c r="J1820" s="2">
        <v>28.135313531352999</v>
      </c>
      <c r="K1820" s="2">
        <v>9.0759075907589999</v>
      </c>
      <c r="L1820" s="13">
        <v>2.640264026403</v>
      </c>
    </row>
    <row r="1821" spans="5:12" ht="25" x14ac:dyDescent="0.3">
      <c r="E1821" s="3" t="s">
        <v>436</v>
      </c>
      <c r="F1821" s="4"/>
      <c r="G1821" s="5">
        <v>3217</v>
      </c>
      <c r="H1821" s="7">
        <v>299</v>
      </c>
      <c r="I1821" s="1">
        <v>1496</v>
      </c>
      <c r="J1821" s="1">
        <v>973</v>
      </c>
      <c r="K1821" s="1">
        <v>367</v>
      </c>
      <c r="L1821" s="6">
        <v>82</v>
      </c>
    </row>
    <row r="1822" spans="5:12" x14ac:dyDescent="0.3">
      <c r="E1822" s="9"/>
      <c r="F1822" s="8"/>
      <c r="G1822" s="10">
        <v>100</v>
      </c>
      <c r="H1822" s="11">
        <v>9.2943736400369996</v>
      </c>
      <c r="I1822" s="2">
        <v>46.502953061859003</v>
      </c>
      <c r="J1822" s="2">
        <v>30.245570407212</v>
      </c>
      <c r="K1822" s="2">
        <v>11.408144233758</v>
      </c>
      <c r="L1822" s="13">
        <v>2.5489586571339999</v>
      </c>
    </row>
    <row r="1823" spans="5:12" ht="25" x14ac:dyDescent="0.3">
      <c r="E1823" s="3" t="s">
        <v>437</v>
      </c>
      <c r="F1823" s="4"/>
      <c r="G1823" s="5">
        <v>2396</v>
      </c>
      <c r="H1823" s="7">
        <v>376</v>
      </c>
      <c r="I1823" s="1">
        <v>1175</v>
      </c>
      <c r="J1823" s="1">
        <v>564</v>
      </c>
      <c r="K1823" s="1">
        <v>196</v>
      </c>
      <c r="L1823" s="6">
        <v>85</v>
      </c>
    </row>
    <row r="1824" spans="5:12" x14ac:dyDescent="0.3">
      <c r="E1824" s="9"/>
      <c r="F1824" s="8"/>
      <c r="G1824" s="10">
        <v>100</v>
      </c>
      <c r="H1824" s="11">
        <v>15.692821368948</v>
      </c>
      <c r="I1824" s="2">
        <v>49.040066777962998</v>
      </c>
      <c r="J1824" s="2">
        <v>23.539232053422001</v>
      </c>
      <c r="K1824" s="2">
        <v>8.1803005008349992</v>
      </c>
      <c r="L1824" s="13">
        <v>3.5475792988310002</v>
      </c>
    </row>
    <row r="1825" spans="5:12" ht="37.5" x14ac:dyDescent="0.3">
      <c r="E1825" s="3" t="s">
        <v>438</v>
      </c>
      <c r="F1825" s="4"/>
      <c r="G1825" s="5">
        <v>515</v>
      </c>
      <c r="H1825" s="7">
        <v>60</v>
      </c>
      <c r="I1825" s="1">
        <v>258</v>
      </c>
      <c r="J1825" s="1">
        <v>130</v>
      </c>
      <c r="K1825" s="1">
        <v>43</v>
      </c>
      <c r="L1825" s="6">
        <v>24</v>
      </c>
    </row>
    <row r="1826" spans="5:12" x14ac:dyDescent="0.3">
      <c r="E1826" s="9"/>
      <c r="F1826" s="8"/>
      <c r="G1826" s="10">
        <v>100</v>
      </c>
      <c r="H1826" s="11">
        <v>11.650485436893</v>
      </c>
      <c r="I1826" s="2">
        <v>50.097087378641</v>
      </c>
      <c r="J1826" s="2">
        <v>25.242718446602002</v>
      </c>
      <c r="K1826" s="2">
        <v>8.3495145631070002</v>
      </c>
      <c r="L1826" s="13">
        <v>4.6601941747569997</v>
      </c>
    </row>
    <row r="1827" spans="5:12" x14ac:dyDescent="0.3">
      <c r="E1827" s="3" t="s">
        <v>439</v>
      </c>
      <c r="F1827" s="4"/>
      <c r="G1827" s="5">
        <v>3861</v>
      </c>
      <c r="H1827" s="7">
        <v>399</v>
      </c>
      <c r="I1827" s="1">
        <v>1853</v>
      </c>
      <c r="J1827" s="1">
        <v>1068</v>
      </c>
      <c r="K1827" s="1">
        <v>426</v>
      </c>
      <c r="L1827" s="6">
        <v>115</v>
      </c>
    </row>
    <row r="1828" spans="5:12" x14ac:dyDescent="0.3">
      <c r="E1828" s="9"/>
      <c r="F1828" s="8"/>
      <c r="G1828" s="10">
        <v>100</v>
      </c>
      <c r="H1828" s="11">
        <v>10.334110334109999</v>
      </c>
      <c r="I1828" s="2">
        <v>47.992747992748001</v>
      </c>
      <c r="J1828" s="2">
        <v>27.661227661228001</v>
      </c>
      <c r="K1828" s="2">
        <v>11.033411033410999</v>
      </c>
      <c r="L1828" s="13">
        <v>2.9785029785030002</v>
      </c>
    </row>
    <row r="1829" spans="5:12" x14ac:dyDescent="0.3">
      <c r="E1829" s="3" t="s">
        <v>440</v>
      </c>
      <c r="F1829" s="4"/>
      <c r="G1829" s="5">
        <v>17</v>
      </c>
      <c r="H1829" s="7">
        <v>4</v>
      </c>
      <c r="I1829" s="1">
        <v>4</v>
      </c>
      <c r="J1829" s="1">
        <v>3</v>
      </c>
      <c r="K1829" s="1">
        <v>3</v>
      </c>
      <c r="L1829" s="6">
        <v>3</v>
      </c>
    </row>
    <row r="1830" spans="5:12" x14ac:dyDescent="0.3">
      <c r="E1830" s="9"/>
      <c r="F1830" s="8"/>
      <c r="G1830" s="10">
        <v>100</v>
      </c>
      <c r="H1830" s="11">
        <v>23.529411764706001</v>
      </c>
      <c r="I1830" s="2">
        <v>23.529411764706001</v>
      </c>
      <c r="J1830" s="2">
        <v>17.647058823529001</v>
      </c>
      <c r="K1830" s="2">
        <v>17.647058823529001</v>
      </c>
      <c r="L1830" s="13">
        <v>17.647058823529001</v>
      </c>
    </row>
    <row r="1831" spans="5:12" x14ac:dyDescent="0.3">
      <c r="E1831" s="3" t="s">
        <v>441</v>
      </c>
      <c r="F1831" s="4"/>
      <c r="G1831" s="5">
        <v>35</v>
      </c>
      <c r="H1831" s="7">
        <v>6</v>
      </c>
      <c r="I1831" s="1">
        <v>15</v>
      </c>
      <c r="J1831" s="1">
        <v>8</v>
      </c>
      <c r="K1831" s="1">
        <v>4</v>
      </c>
      <c r="L1831" s="6">
        <v>2</v>
      </c>
    </row>
    <row r="1832" spans="5:12" x14ac:dyDescent="0.3">
      <c r="E1832" s="9"/>
      <c r="F1832" s="8"/>
      <c r="G1832" s="10">
        <v>100</v>
      </c>
      <c r="H1832" s="11">
        <v>17.142857142857</v>
      </c>
      <c r="I1832" s="2">
        <v>42.857142857143003</v>
      </c>
      <c r="J1832" s="2">
        <v>22.857142857143</v>
      </c>
      <c r="K1832" s="2">
        <v>11.428571428571001</v>
      </c>
      <c r="L1832" s="13">
        <v>5.7142857142860004</v>
      </c>
    </row>
    <row r="1833" spans="5:12" ht="25" x14ac:dyDescent="0.3">
      <c r="E1833" s="3" t="s">
        <v>442</v>
      </c>
      <c r="F1833" s="4"/>
      <c r="G1833" s="5">
        <v>168</v>
      </c>
      <c r="H1833" s="7">
        <v>27</v>
      </c>
      <c r="I1833" s="1">
        <v>87</v>
      </c>
      <c r="J1833" s="1">
        <v>38</v>
      </c>
      <c r="K1833" s="1">
        <v>12</v>
      </c>
      <c r="L1833" s="6">
        <v>4</v>
      </c>
    </row>
    <row r="1834" spans="5:12" x14ac:dyDescent="0.3">
      <c r="E1834" s="9"/>
      <c r="F1834" s="8"/>
      <c r="G1834" s="10">
        <v>100</v>
      </c>
      <c r="H1834" s="11">
        <v>16.071428571428999</v>
      </c>
      <c r="I1834" s="2">
        <v>51.785714285714</v>
      </c>
      <c r="J1834" s="2">
        <v>22.619047619048001</v>
      </c>
      <c r="K1834" s="2">
        <v>7.1428571428570002</v>
      </c>
      <c r="L1834" s="13">
        <v>2.3809523809519999</v>
      </c>
    </row>
    <row r="1835" spans="5:12" ht="25" x14ac:dyDescent="0.3">
      <c r="E1835" s="3" t="s">
        <v>443</v>
      </c>
      <c r="F1835" s="4"/>
      <c r="G1835" s="5">
        <v>17</v>
      </c>
      <c r="H1835" s="7">
        <v>3</v>
      </c>
      <c r="I1835" s="1">
        <v>6</v>
      </c>
      <c r="J1835" s="1">
        <v>6</v>
      </c>
      <c r="K1835" s="1">
        <v>2</v>
      </c>
      <c r="L1835" s="6">
        <v>0</v>
      </c>
    </row>
    <row r="1836" spans="5:12" x14ac:dyDescent="0.3">
      <c r="E1836" s="9"/>
      <c r="F1836" s="8"/>
      <c r="G1836" s="10">
        <v>100</v>
      </c>
      <c r="H1836" s="11">
        <v>17.647058823529001</v>
      </c>
      <c r="I1836" s="2">
        <v>35.294117647058997</v>
      </c>
      <c r="J1836" s="2">
        <v>35.294117647058997</v>
      </c>
      <c r="K1836" s="2">
        <v>11.764705882353001</v>
      </c>
      <c r="L1836" s="15">
        <v>0</v>
      </c>
    </row>
    <row r="1837" spans="5:12" ht="37.5" x14ac:dyDescent="0.3">
      <c r="E1837" s="3" t="s">
        <v>444</v>
      </c>
      <c r="F1837" s="4"/>
      <c r="G1837" s="5">
        <v>53</v>
      </c>
      <c r="H1837" s="7">
        <v>8</v>
      </c>
      <c r="I1837" s="1">
        <v>31</v>
      </c>
      <c r="J1837" s="1">
        <v>11</v>
      </c>
      <c r="K1837" s="1">
        <v>3</v>
      </c>
      <c r="L1837" s="6">
        <v>0</v>
      </c>
    </row>
    <row r="1838" spans="5:12" x14ac:dyDescent="0.3">
      <c r="E1838" s="9"/>
      <c r="F1838" s="8"/>
      <c r="G1838" s="10">
        <v>100</v>
      </c>
      <c r="H1838" s="11">
        <v>15.094339622642</v>
      </c>
      <c r="I1838" s="2">
        <v>58.490566037736002</v>
      </c>
      <c r="J1838" s="2">
        <v>20.754716981131999</v>
      </c>
      <c r="K1838" s="2">
        <v>5.660377358491</v>
      </c>
      <c r="L1838" s="15">
        <v>0</v>
      </c>
    </row>
    <row r="1839" spans="5:12" ht="25" x14ac:dyDescent="0.3">
      <c r="E1839" s="3" t="s">
        <v>445</v>
      </c>
      <c r="F1839" s="4"/>
      <c r="G1839" s="5">
        <v>78</v>
      </c>
      <c r="H1839" s="7">
        <v>8</v>
      </c>
      <c r="I1839" s="1">
        <v>36</v>
      </c>
      <c r="J1839" s="1">
        <v>24</v>
      </c>
      <c r="K1839" s="1">
        <v>8</v>
      </c>
      <c r="L1839" s="6">
        <v>2</v>
      </c>
    </row>
    <row r="1840" spans="5:12" x14ac:dyDescent="0.3">
      <c r="E1840" s="9"/>
      <c r="F1840" s="8"/>
      <c r="G1840" s="10">
        <v>100</v>
      </c>
      <c r="H1840" s="11">
        <v>10.25641025641</v>
      </c>
      <c r="I1840" s="2">
        <v>46.153846153845997</v>
      </c>
      <c r="J1840" s="2">
        <v>30.769230769231001</v>
      </c>
      <c r="K1840" s="2">
        <v>10.25641025641</v>
      </c>
      <c r="L1840" s="13">
        <v>2.564102564103</v>
      </c>
    </row>
    <row r="1841" spans="5:12" ht="25" x14ac:dyDescent="0.3">
      <c r="E1841" s="3" t="s">
        <v>446</v>
      </c>
      <c r="F1841" s="4"/>
      <c r="G1841" s="5">
        <v>155</v>
      </c>
      <c r="H1841" s="7">
        <v>14</v>
      </c>
      <c r="I1841" s="1">
        <v>82</v>
      </c>
      <c r="J1841" s="1">
        <v>46</v>
      </c>
      <c r="K1841" s="1">
        <v>9</v>
      </c>
      <c r="L1841" s="6">
        <v>4</v>
      </c>
    </row>
    <row r="1842" spans="5:12" x14ac:dyDescent="0.3">
      <c r="E1842" s="9"/>
      <c r="F1842" s="8"/>
      <c r="G1842" s="10">
        <v>100</v>
      </c>
      <c r="H1842" s="11">
        <v>9.0322580645160002</v>
      </c>
      <c r="I1842" s="2">
        <v>52.903225806451999</v>
      </c>
      <c r="J1842" s="2">
        <v>29.677419354839</v>
      </c>
      <c r="K1842" s="2">
        <v>5.8064516129030004</v>
      </c>
      <c r="L1842" s="13">
        <v>2.5806451612900001</v>
      </c>
    </row>
    <row r="1843" spans="5:12" ht="25" x14ac:dyDescent="0.3">
      <c r="E1843" s="3" t="s">
        <v>447</v>
      </c>
      <c r="F1843" s="4"/>
      <c r="G1843" s="5">
        <v>63</v>
      </c>
      <c r="H1843" s="7">
        <v>8</v>
      </c>
      <c r="I1843" s="1">
        <v>28</v>
      </c>
      <c r="J1843" s="1">
        <v>16</v>
      </c>
      <c r="K1843" s="1">
        <v>8</v>
      </c>
      <c r="L1843" s="6">
        <v>3</v>
      </c>
    </row>
    <row r="1844" spans="5:12" x14ac:dyDescent="0.3">
      <c r="E1844" s="9"/>
      <c r="F1844" s="8"/>
      <c r="G1844" s="10">
        <v>100</v>
      </c>
      <c r="H1844" s="11">
        <v>12.698412698413</v>
      </c>
      <c r="I1844" s="2">
        <v>44.444444444444002</v>
      </c>
      <c r="J1844" s="2">
        <v>25.396825396825001</v>
      </c>
      <c r="K1844" s="2">
        <v>12.698412698413</v>
      </c>
      <c r="L1844" s="13">
        <v>4.7619047619049999</v>
      </c>
    </row>
    <row r="1845" spans="5:12" x14ac:dyDescent="0.3">
      <c r="E1845" s="3" t="s">
        <v>448</v>
      </c>
      <c r="F1845" s="4"/>
      <c r="G1845" s="5">
        <v>322</v>
      </c>
      <c r="H1845" s="7">
        <v>43</v>
      </c>
      <c r="I1845" s="1">
        <v>163</v>
      </c>
      <c r="J1845" s="1">
        <v>84</v>
      </c>
      <c r="K1845" s="1">
        <v>21</v>
      </c>
      <c r="L1845" s="6">
        <v>11</v>
      </c>
    </row>
    <row r="1846" spans="5:12" x14ac:dyDescent="0.3">
      <c r="E1846" s="9"/>
      <c r="F1846" s="8"/>
      <c r="G1846" s="10">
        <v>100</v>
      </c>
      <c r="H1846" s="11">
        <v>13.354037267081001</v>
      </c>
      <c r="I1846" s="2">
        <v>50.621118012422002</v>
      </c>
      <c r="J1846" s="2">
        <v>26.086956521739001</v>
      </c>
      <c r="K1846" s="2">
        <v>6.5217391304349999</v>
      </c>
      <c r="L1846" s="13">
        <v>3.416149068323</v>
      </c>
    </row>
    <row r="1847" spans="5:12" x14ac:dyDescent="0.3">
      <c r="E1847" s="3" t="s">
        <v>449</v>
      </c>
      <c r="F1847" s="4"/>
      <c r="G1847" s="5">
        <v>132</v>
      </c>
      <c r="H1847" s="7">
        <v>14</v>
      </c>
      <c r="I1847" s="1">
        <v>54</v>
      </c>
      <c r="J1847" s="1">
        <v>38</v>
      </c>
      <c r="K1847" s="1">
        <v>19</v>
      </c>
      <c r="L1847" s="6">
        <v>7</v>
      </c>
    </row>
    <row r="1848" spans="5:12" x14ac:dyDescent="0.3">
      <c r="E1848" s="9"/>
      <c r="F1848" s="8"/>
      <c r="G1848" s="10">
        <v>100</v>
      </c>
      <c r="H1848" s="11">
        <v>10.606060606061</v>
      </c>
      <c r="I1848" s="2">
        <v>40.909090909090999</v>
      </c>
      <c r="J1848" s="2">
        <v>28.787878787878999</v>
      </c>
      <c r="K1848" s="2">
        <v>14.393939393939</v>
      </c>
      <c r="L1848" s="13">
        <v>5.3030303030299999</v>
      </c>
    </row>
    <row r="1849" spans="5:12" ht="25" x14ac:dyDescent="0.3">
      <c r="E1849" s="3" t="s">
        <v>450</v>
      </c>
      <c r="F1849" s="4"/>
      <c r="G1849" s="5">
        <v>2164</v>
      </c>
      <c r="H1849" s="7">
        <v>254</v>
      </c>
      <c r="I1849" s="1">
        <v>1104</v>
      </c>
      <c r="J1849" s="1">
        <v>558</v>
      </c>
      <c r="K1849" s="1">
        <v>180</v>
      </c>
      <c r="L1849" s="6">
        <v>68</v>
      </c>
    </row>
    <row r="1850" spans="5:12" x14ac:dyDescent="0.3">
      <c r="E1850" s="9"/>
      <c r="F1850" s="8"/>
      <c r="G1850" s="10">
        <v>100</v>
      </c>
      <c r="H1850" s="11">
        <v>11.737523105359999</v>
      </c>
      <c r="I1850" s="2">
        <v>51.016635859518999</v>
      </c>
      <c r="J1850" s="2">
        <v>25.785582255083</v>
      </c>
      <c r="K1850" s="2">
        <v>8.3179297597040005</v>
      </c>
      <c r="L1850" s="13">
        <v>3.1423290203329999</v>
      </c>
    </row>
    <row r="1851" spans="5:12" ht="25" x14ac:dyDescent="0.3">
      <c r="E1851" s="3" t="s">
        <v>451</v>
      </c>
      <c r="F1851" s="4"/>
      <c r="G1851" s="5">
        <v>4719</v>
      </c>
      <c r="H1851" s="7">
        <v>396</v>
      </c>
      <c r="I1851" s="1">
        <v>2067</v>
      </c>
      <c r="J1851" s="1">
        <v>1543</v>
      </c>
      <c r="K1851" s="1">
        <v>544</v>
      </c>
      <c r="L1851" s="6">
        <v>169</v>
      </c>
    </row>
    <row r="1852" spans="5:12" x14ac:dyDescent="0.3">
      <c r="E1852" s="9"/>
      <c r="F1852" s="8"/>
      <c r="G1852" s="10">
        <v>100</v>
      </c>
      <c r="H1852" s="11">
        <v>8.3916083916080009</v>
      </c>
      <c r="I1852" s="2">
        <v>43.801652892561997</v>
      </c>
      <c r="J1852" s="2">
        <v>32.697605424877999</v>
      </c>
      <c r="K1852" s="2">
        <v>11.527866073321</v>
      </c>
      <c r="L1852" s="13">
        <v>3.5812672176309999</v>
      </c>
    </row>
    <row r="1853" spans="5:12" ht="25" x14ac:dyDescent="0.3">
      <c r="E1853" s="3" t="s">
        <v>452</v>
      </c>
      <c r="F1853" s="4"/>
      <c r="G1853" s="5">
        <v>5322</v>
      </c>
      <c r="H1853" s="7">
        <v>589</v>
      </c>
      <c r="I1853" s="1">
        <v>2542</v>
      </c>
      <c r="J1853" s="1">
        <v>1432</v>
      </c>
      <c r="K1853" s="1">
        <v>525</v>
      </c>
      <c r="L1853" s="6">
        <v>234</v>
      </c>
    </row>
    <row r="1854" spans="5:12" x14ac:dyDescent="0.3">
      <c r="E1854" s="9"/>
      <c r="F1854" s="8"/>
      <c r="G1854" s="10">
        <v>100</v>
      </c>
      <c r="H1854" s="11">
        <v>11.067267944381999</v>
      </c>
      <c r="I1854" s="2">
        <v>47.763998496806003</v>
      </c>
      <c r="J1854" s="2">
        <v>26.907177752725001</v>
      </c>
      <c r="K1854" s="2">
        <v>9.864712514092</v>
      </c>
      <c r="L1854" s="13">
        <v>4.3968432919950002</v>
      </c>
    </row>
    <row r="1855" spans="5:12" ht="37.5" x14ac:dyDescent="0.3">
      <c r="E1855" s="3" t="s">
        <v>453</v>
      </c>
      <c r="F1855" s="4"/>
      <c r="G1855" s="5">
        <v>936</v>
      </c>
      <c r="H1855" s="7">
        <v>84</v>
      </c>
      <c r="I1855" s="1">
        <v>458</v>
      </c>
      <c r="J1855" s="1">
        <v>256</v>
      </c>
      <c r="K1855" s="1">
        <v>94</v>
      </c>
      <c r="L1855" s="6">
        <v>44</v>
      </c>
    </row>
    <row r="1856" spans="5:12" x14ac:dyDescent="0.3">
      <c r="E1856" s="9"/>
      <c r="F1856" s="8"/>
      <c r="G1856" s="10">
        <v>100</v>
      </c>
      <c r="H1856" s="11">
        <v>8.9743589743589993</v>
      </c>
      <c r="I1856" s="2">
        <v>48.931623931624003</v>
      </c>
      <c r="J1856" s="2">
        <v>27.350427350427001</v>
      </c>
      <c r="K1856" s="2">
        <v>10.042735042735</v>
      </c>
      <c r="L1856" s="13">
        <v>4.7008547008550003</v>
      </c>
    </row>
    <row r="1857" spans="5:12" x14ac:dyDescent="0.3">
      <c r="E1857" s="3" t="s">
        <v>454</v>
      </c>
      <c r="F1857" s="4"/>
      <c r="G1857" s="5">
        <v>8938</v>
      </c>
      <c r="H1857" s="7">
        <v>805</v>
      </c>
      <c r="I1857" s="1">
        <v>4131</v>
      </c>
      <c r="J1857" s="1">
        <v>2682</v>
      </c>
      <c r="K1857" s="1">
        <v>993</v>
      </c>
      <c r="L1857" s="6">
        <v>327</v>
      </c>
    </row>
    <row r="1858" spans="5:12" x14ac:dyDescent="0.3">
      <c r="E1858" s="9"/>
      <c r="F1858" s="8"/>
      <c r="G1858" s="10">
        <v>100</v>
      </c>
      <c r="H1858" s="11">
        <v>9.00648914746</v>
      </c>
      <c r="I1858" s="2">
        <v>46.218393376594001</v>
      </c>
      <c r="J1858" s="2">
        <v>30.006712911166002</v>
      </c>
      <c r="K1858" s="2">
        <v>11.109867979414</v>
      </c>
      <c r="L1858" s="13">
        <v>3.6585365853659999</v>
      </c>
    </row>
    <row r="1859" spans="5:12" x14ac:dyDescent="0.3">
      <c r="E1859" s="3" t="s">
        <v>455</v>
      </c>
      <c r="F1859" s="4"/>
      <c r="G1859" s="5">
        <v>24</v>
      </c>
      <c r="H1859" s="7">
        <v>0</v>
      </c>
      <c r="I1859" s="1">
        <v>13</v>
      </c>
      <c r="J1859" s="1">
        <v>8</v>
      </c>
      <c r="K1859" s="1">
        <v>1</v>
      </c>
      <c r="L1859" s="6">
        <v>2</v>
      </c>
    </row>
    <row r="1860" spans="5:12" x14ac:dyDescent="0.3">
      <c r="E1860" s="9"/>
      <c r="F1860" s="8"/>
      <c r="G1860" s="10">
        <v>100</v>
      </c>
      <c r="H1860" s="21">
        <v>0</v>
      </c>
      <c r="I1860" s="2">
        <v>54.166666666666998</v>
      </c>
      <c r="J1860" s="2">
        <v>33.333333333333002</v>
      </c>
      <c r="K1860" s="2">
        <v>4.166666666667</v>
      </c>
      <c r="L1860" s="13">
        <v>8.333333333333</v>
      </c>
    </row>
    <row r="1861" spans="5:12" x14ac:dyDescent="0.3">
      <c r="E1861" s="3" t="s">
        <v>456</v>
      </c>
      <c r="F1861" s="4"/>
      <c r="G1861" s="5">
        <v>47</v>
      </c>
      <c r="H1861" s="7">
        <v>4</v>
      </c>
      <c r="I1861" s="1">
        <v>19</v>
      </c>
      <c r="J1861" s="1">
        <v>16</v>
      </c>
      <c r="K1861" s="1">
        <v>4</v>
      </c>
      <c r="L1861" s="6">
        <v>4</v>
      </c>
    </row>
    <row r="1862" spans="5:12" x14ac:dyDescent="0.3">
      <c r="E1862" s="9"/>
      <c r="F1862" s="8"/>
      <c r="G1862" s="10">
        <v>100</v>
      </c>
      <c r="H1862" s="11">
        <v>8.5106382978719992</v>
      </c>
      <c r="I1862" s="2">
        <v>40.425531914894002</v>
      </c>
      <c r="J1862" s="2">
        <v>34.042553191488999</v>
      </c>
      <c r="K1862" s="2">
        <v>8.5106382978719992</v>
      </c>
      <c r="L1862" s="13">
        <v>8.5106382978719992</v>
      </c>
    </row>
    <row r="1863" spans="5:12" ht="25" x14ac:dyDescent="0.3">
      <c r="E1863" s="3" t="s">
        <v>457</v>
      </c>
      <c r="F1863" s="4"/>
      <c r="G1863" s="5">
        <v>264</v>
      </c>
      <c r="H1863" s="7">
        <v>25</v>
      </c>
      <c r="I1863" s="1">
        <v>120</v>
      </c>
      <c r="J1863" s="1">
        <v>67</v>
      </c>
      <c r="K1863" s="1">
        <v>39</v>
      </c>
      <c r="L1863" s="6">
        <v>13</v>
      </c>
    </row>
    <row r="1864" spans="5:12" x14ac:dyDescent="0.3">
      <c r="E1864" s="9"/>
      <c r="F1864" s="8"/>
      <c r="G1864" s="10">
        <v>100</v>
      </c>
      <c r="H1864" s="11">
        <v>9.4696969696970008</v>
      </c>
      <c r="I1864" s="2">
        <v>45.454545454544999</v>
      </c>
      <c r="J1864" s="2">
        <v>25.378787878788</v>
      </c>
      <c r="K1864" s="2">
        <v>14.772727272727</v>
      </c>
      <c r="L1864" s="13">
        <v>4.9242424242420002</v>
      </c>
    </row>
    <row r="1865" spans="5:12" ht="25" x14ac:dyDescent="0.3">
      <c r="E1865" s="3" t="s">
        <v>458</v>
      </c>
      <c r="F1865" s="4"/>
      <c r="G1865" s="5">
        <v>18</v>
      </c>
      <c r="H1865" s="7">
        <v>2</v>
      </c>
      <c r="I1865" s="1">
        <v>8</v>
      </c>
      <c r="J1865" s="1">
        <v>5</v>
      </c>
      <c r="K1865" s="1">
        <v>2</v>
      </c>
      <c r="L1865" s="6">
        <v>1</v>
      </c>
    </row>
    <row r="1866" spans="5:12" x14ac:dyDescent="0.3">
      <c r="E1866" s="9"/>
      <c r="F1866" s="8"/>
      <c r="G1866" s="10">
        <v>100</v>
      </c>
      <c r="H1866" s="11">
        <v>11.111111111111001</v>
      </c>
      <c r="I1866" s="2">
        <v>44.444444444444002</v>
      </c>
      <c r="J1866" s="2">
        <v>27.777777777777999</v>
      </c>
      <c r="K1866" s="2">
        <v>11.111111111111001</v>
      </c>
      <c r="L1866" s="13">
        <v>5.5555555555560003</v>
      </c>
    </row>
    <row r="1867" spans="5:12" ht="37.5" x14ac:dyDescent="0.3">
      <c r="E1867" s="3" t="s">
        <v>459</v>
      </c>
      <c r="F1867" s="4"/>
      <c r="G1867" s="5">
        <v>64</v>
      </c>
      <c r="H1867" s="7">
        <v>4</v>
      </c>
      <c r="I1867" s="1">
        <v>32</v>
      </c>
      <c r="J1867" s="1">
        <v>19</v>
      </c>
      <c r="K1867" s="1">
        <v>5</v>
      </c>
      <c r="L1867" s="6">
        <v>4</v>
      </c>
    </row>
    <row r="1868" spans="5:12" x14ac:dyDescent="0.3">
      <c r="E1868" s="9"/>
      <c r="F1868" s="8"/>
      <c r="G1868" s="10">
        <v>100</v>
      </c>
      <c r="H1868" s="11">
        <v>6.25</v>
      </c>
      <c r="I1868" s="2">
        <v>50</v>
      </c>
      <c r="J1868" s="2">
        <v>29.6875</v>
      </c>
      <c r="K1868" s="2">
        <v>7.8125</v>
      </c>
      <c r="L1868" s="13">
        <v>6.25</v>
      </c>
    </row>
    <row r="1869" spans="5:12" ht="25" x14ac:dyDescent="0.3">
      <c r="E1869" s="3" t="s">
        <v>460</v>
      </c>
      <c r="F1869" s="4"/>
      <c r="G1869" s="5">
        <v>62</v>
      </c>
      <c r="H1869" s="7">
        <v>4</v>
      </c>
      <c r="I1869" s="1">
        <v>25</v>
      </c>
      <c r="J1869" s="1">
        <v>22</v>
      </c>
      <c r="K1869" s="1">
        <v>9</v>
      </c>
      <c r="L1869" s="6">
        <v>2</v>
      </c>
    </row>
    <row r="1870" spans="5:12" x14ac:dyDescent="0.3">
      <c r="E1870" s="9"/>
      <c r="F1870" s="8"/>
      <c r="G1870" s="10">
        <v>100</v>
      </c>
      <c r="H1870" s="11">
        <v>6.4516129032259997</v>
      </c>
      <c r="I1870" s="2">
        <v>40.322580645160997</v>
      </c>
      <c r="J1870" s="2">
        <v>35.483870967742</v>
      </c>
      <c r="K1870" s="2">
        <v>14.516129032258</v>
      </c>
      <c r="L1870" s="13">
        <v>3.2258064516129998</v>
      </c>
    </row>
    <row r="1871" spans="5:12" ht="25" x14ac:dyDescent="0.3">
      <c r="E1871" s="3" t="s">
        <v>461</v>
      </c>
      <c r="F1871" s="4"/>
      <c r="G1871" s="5">
        <v>135</v>
      </c>
      <c r="H1871" s="7">
        <v>10</v>
      </c>
      <c r="I1871" s="1">
        <v>71</v>
      </c>
      <c r="J1871" s="1">
        <v>34</v>
      </c>
      <c r="K1871" s="1">
        <v>15</v>
      </c>
      <c r="L1871" s="6">
        <v>5</v>
      </c>
    </row>
    <row r="1872" spans="5:12" x14ac:dyDescent="0.3">
      <c r="E1872" s="9"/>
      <c r="F1872" s="8"/>
      <c r="G1872" s="10">
        <v>100</v>
      </c>
      <c r="H1872" s="11">
        <v>7.4074074074069998</v>
      </c>
      <c r="I1872" s="2">
        <v>52.592592592593</v>
      </c>
      <c r="J1872" s="2">
        <v>25.185185185184999</v>
      </c>
      <c r="K1872" s="2">
        <v>11.111111111111001</v>
      </c>
      <c r="L1872" s="13">
        <v>3.7037037037039999</v>
      </c>
    </row>
    <row r="1873" spans="5:12" ht="25" x14ac:dyDescent="0.3">
      <c r="E1873" s="3" t="s">
        <v>462</v>
      </c>
      <c r="F1873" s="4"/>
      <c r="G1873" s="5">
        <v>26</v>
      </c>
      <c r="H1873" s="7">
        <v>4</v>
      </c>
      <c r="I1873" s="1">
        <v>10</v>
      </c>
      <c r="J1873" s="1">
        <v>8</v>
      </c>
      <c r="K1873" s="1">
        <v>2</v>
      </c>
      <c r="L1873" s="6">
        <v>2</v>
      </c>
    </row>
    <row r="1874" spans="5:12" x14ac:dyDescent="0.3">
      <c r="E1874" s="9"/>
      <c r="F1874" s="8"/>
      <c r="G1874" s="10">
        <v>100</v>
      </c>
      <c r="H1874" s="11">
        <v>15.384615384615</v>
      </c>
      <c r="I1874" s="2">
        <v>38.461538461537998</v>
      </c>
      <c r="J1874" s="2">
        <v>30.769230769231001</v>
      </c>
      <c r="K1874" s="2">
        <v>7.6923076923079998</v>
      </c>
      <c r="L1874" s="13">
        <v>7.6923076923079998</v>
      </c>
    </row>
    <row r="1875" spans="5:12" x14ac:dyDescent="0.3">
      <c r="E1875" s="3" t="s">
        <v>463</v>
      </c>
      <c r="F1875" s="4"/>
      <c r="G1875" s="5">
        <v>114</v>
      </c>
      <c r="H1875" s="7">
        <v>16</v>
      </c>
      <c r="I1875" s="1">
        <v>58</v>
      </c>
      <c r="J1875" s="1">
        <v>26</v>
      </c>
      <c r="K1875" s="1">
        <v>10</v>
      </c>
      <c r="L1875" s="6">
        <v>4</v>
      </c>
    </row>
    <row r="1876" spans="5:12" x14ac:dyDescent="0.3">
      <c r="E1876" s="9"/>
      <c r="F1876" s="8"/>
      <c r="G1876" s="10">
        <v>100</v>
      </c>
      <c r="H1876" s="11">
        <v>14.035087719298</v>
      </c>
      <c r="I1876" s="2">
        <v>50.877192982456002</v>
      </c>
      <c r="J1876" s="2">
        <v>22.807017543859999</v>
      </c>
      <c r="K1876" s="2">
        <v>8.7719298245609991</v>
      </c>
      <c r="L1876" s="13">
        <v>3.508771929825</v>
      </c>
    </row>
    <row r="1877" spans="5:12" x14ac:dyDescent="0.3">
      <c r="E1877" s="3" t="s">
        <v>464</v>
      </c>
      <c r="F1877" s="4"/>
      <c r="G1877" s="5">
        <v>201</v>
      </c>
      <c r="H1877" s="7">
        <v>25</v>
      </c>
      <c r="I1877" s="1">
        <v>82</v>
      </c>
      <c r="J1877" s="1">
        <v>59</v>
      </c>
      <c r="K1877" s="1">
        <v>21</v>
      </c>
      <c r="L1877" s="6">
        <v>14</v>
      </c>
    </row>
    <row r="1878" spans="5:12" x14ac:dyDescent="0.3">
      <c r="E1878" s="9"/>
      <c r="F1878" s="8"/>
      <c r="G1878" s="10">
        <v>100</v>
      </c>
      <c r="H1878" s="11">
        <v>12.437810945274</v>
      </c>
      <c r="I1878" s="2">
        <v>40.796019900498003</v>
      </c>
      <c r="J1878" s="2">
        <v>29.353233830846001</v>
      </c>
      <c r="K1878" s="2">
        <v>10.447761194030001</v>
      </c>
      <c r="L1878" s="13">
        <v>6.9651741293529996</v>
      </c>
    </row>
    <row r="1879" spans="5:12" ht="25" x14ac:dyDescent="0.3">
      <c r="E1879" s="3" t="s">
        <v>465</v>
      </c>
      <c r="F1879" s="4"/>
      <c r="G1879" s="5">
        <v>3614</v>
      </c>
      <c r="H1879" s="7">
        <v>359</v>
      </c>
      <c r="I1879" s="1">
        <v>1765</v>
      </c>
      <c r="J1879" s="1">
        <v>1037</v>
      </c>
      <c r="K1879" s="1">
        <v>301</v>
      </c>
      <c r="L1879" s="6">
        <v>152</v>
      </c>
    </row>
    <row r="1880" spans="5:12" x14ac:dyDescent="0.3">
      <c r="E1880" s="9"/>
      <c r="F1880" s="8"/>
      <c r="G1880" s="10">
        <v>100</v>
      </c>
      <c r="H1880" s="11">
        <v>9.9335915882679995</v>
      </c>
      <c r="I1880" s="2">
        <v>48.837852794687002</v>
      </c>
      <c r="J1880" s="2">
        <v>28.693967902600999</v>
      </c>
      <c r="K1880" s="2">
        <v>8.3287216380740006</v>
      </c>
      <c r="L1880" s="13">
        <v>4.2058660763700004</v>
      </c>
    </row>
    <row r="1881" spans="5:12" ht="25" x14ac:dyDescent="0.3">
      <c r="E1881" s="3" t="s">
        <v>466</v>
      </c>
      <c r="F1881" s="4"/>
      <c r="G1881" s="5">
        <v>3175</v>
      </c>
      <c r="H1881" s="7">
        <v>220</v>
      </c>
      <c r="I1881" s="1">
        <v>1301</v>
      </c>
      <c r="J1881" s="1">
        <v>1111</v>
      </c>
      <c r="K1881" s="1">
        <v>394</v>
      </c>
      <c r="L1881" s="6">
        <v>149</v>
      </c>
    </row>
    <row r="1882" spans="5:12" x14ac:dyDescent="0.3">
      <c r="E1882" s="9"/>
      <c r="F1882" s="8"/>
      <c r="G1882" s="10">
        <v>100</v>
      </c>
      <c r="H1882" s="11">
        <v>6.929133858268</v>
      </c>
      <c r="I1882" s="2">
        <v>40.976377952756003</v>
      </c>
      <c r="J1882" s="2">
        <v>34.992125984251999</v>
      </c>
      <c r="K1882" s="2">
        <v>12.409448818897999</v>
      </c>
      <c r="L1882" s="13">
        <v>4.6929133858269996</v>
      </c>
    </row>
    <row r="1883" spans="5:12" ht="25" x14ac:dyDescent="0.3">
      <c r="E1883" s="3" t="s">
        <v>467</v>
      </c>
      <c r="F1883" s="4"/>
      <c r="G1883" s="5">
        <v>5317</v>
      </c>
      <c r="H1883" s="7">
        <v>518</v>
      </c>
      <c r="I1883" s="1">
        <v>2369</v>
      </c>
      <c r="J1883" s="1">
        <v>1604</v>
      </c>
      <c r="K1883" s="1">
        <v>558</v>
      </c>
      <c r="L1883" s="6">
        <v>268</v>
      </c>
    </row>
    <row r="1884" spans="5:12" x14ac:dyDescent="0.3">
      <c r="E1884" s="9"/>
      <c r="F1884" s="8"/>
      <c r="G1884" s="10">
        <v>100</v>
      </c>
      <c r="H1884" s="11">
        <v>9.7423359037049995</v>
      </c>
      <c r="I1884" s="2">
        <v>44.555200300922003</v>
      </c>
      <c r="J1884" s="2">
        <v>30.1673876246</v>
      </c>
      <c r="K1884" s="2">
        <v>10.494639834493</v>
      </c>
      <c r="L1884" s="13">
        <v>5.04043633628</v>
      </c>
    </row>
    <row r="1885" spans="5:12" ht="37.5" x14ac:dyDescent="0.3">
      <c r="E1885" s="3" t="s">
        <v>468</v>
      </c>
      <c r="F1885" s="4"/>
      <c r="G1885" s="5">
        <v>714</v>
      </c>
      <c r="H1885" s="7">
        <v>51</v>
      </c>
      <c r="I1885" s="1">
        <v>313</v>
      </c>
      <c r="J1885" s="1">
        <v>229</v>
      </c>
      <c r="K1885" s="1">
        <v>82</v>
      </c>
      <c r="L1885" s="6">
        <v>39</v>
      </c>
    </row>
    <row r="1886" spans="5:12" x14ac:dyDescent="0.3">
      <c r="E1886" s="9"/>
      <c r="F1886" s="8"/>
      <c r="G1886" s="10">
        <v>100</v>
      </c>
      <c r="H1886" s="11">
        <v>7.1428571428570002</v>
      </c>
      <c r="I1886" s="2">
        <v>43.837535014006001</v>
      </c>
      <c r="J1886" s="2">
        <v>32.072829131653002</v>
      </c>
      <c r="K1886" s="2">
        <v>11.484593837535</v>
      </c>
      <c r="L1886" s="13">
        <v>5.4621848739500001</v>
      </c>
    </row>
    <row r="1887" spans="5:12" x14ac:dyDescent="0.3">
      <c r="E1887" s="3" t="s">
        <v>469</v>
      </c>
      <c r="F1887" s="4"/>
      <c r="G1887" s="5">
        <v>5397</v>
      </c>
      <c r="H1887" s="7">
        <v>451</v>
      </c>
      <c r="I1887" s="1">
        <v>2339</v>
      </c>
      <c r="J1887" s="1">
        <v>1728</v>
      </c>
      <c r="K1887" s="1">
        <v>616</v>
      </c>
      <c r="L1887" s="6">
        <v>263</v>
      </c>
    </row>
    <row r="1888" spans="5:12" x14ac:dyDescent="0.3">
      <c r="E1888" s="9"/>
      <c r="F1888" s="8"/>
      <c r="G1888" s="10">
        <v>100</v>
      </c>
      <c r="H1888" s="11">
        <v>8.3564943487119994</v>
      </c>
      <c r="I1888" s="2">
        <v>43.338891977023998</v>
      </c>
      <c r="J1888" s="2">
        <v>32.017787659810999</v>
      </c>
      <c r="K1888" s="2">
        <v>11.413748378729</v>
      </c>
      <c r="L1888" s="13">
        <v>4.873077635724</v>
      </c>
    </row>
    <row r="1889" spans="5:12" x14ac:dyDescent="0.3">
      <c r="E1889" s="3" t="s">
        <v>470</v>
      </c>
      <c r="F1889" s="4"/>
      <c r="G1889" s="5">
        <v>36</v>
      </c>
      <c r="H1889" s="7">
        <v>4</v>
      </c>
      <c r="I1889" s="1">
        <v>15</v>
      </c>
      <c r="J1889" s="1">
        <v>8</v>
      </c>
      <c r="K1889" s="1">
        <v>5</v>
      </c>
      <c r="L1889" s="6">
        <v>4</v>
      </c>
    </row>
    <row r="1890" spans="5:12" x14ac:dyDescent="0.3">
      <c r="E1890" s="9"/>
      <c r="F1890" s="8"/>
      <c r="G1890" s="10">
        <v>100</v>
      </c>
      <c r="H1890" s="11">
        <v>11.111111111111001</v>
      </c>
      <c r="I1890" s="2">
        <v>41.666666666666998</v>
      </c>
      <c r="J1890" s="2">
        <v>22.222222222222001</v>
      </c>
      <c r="K1890" s="2">
        <v>13.888888888888999</v>
      </c>
      <c r="L1890" s="13">
        <v>11.111111111111001</v>
      </c>
    </row>
    <row r="1891" spans="5:12" x14ac:dyDescent="0.3">
      <c r="E1891" s="3" t="s">
        <v>471</v>
      </c>
      <c r="F1891" s="4"/>
      <c r="G1891" s="5">
        <v>56</v>
      </c>
      <c r="H1891" s="7">
        <v>3</v>
      </c>
      <c r="I1891" s="1">
        <v>25</v>
      </c>
      <c r="J1891" s="1">
        <v>18</v>
      </c>
      <c r="K1891" s="1">
        <v>8</v>
      </c>
      <c r="L1891" s="6">
        <v>2</v>
      </c>
    </row>
    <row r="1892" spans="5:12" x14ac:dyDescent="0.3">
      <c r="E1892" s="9"/>
      <c r="F1892" s="8"/>
      <c r="G1892" s="10">
        <v>100</v>
      </c>
      <c r="H1892" s="11">
        <v>5.3571428571429998</v>
      </c>
      <c r="I1892" s="2">
        <v>44.642857142856997</v>
      </c>
      <c r="J1892" s="2">
        <v>32.142857142856997</v>
      </c>
      <c r="K1892" s="2">
        <v>14.285714285714</v>
      </c>
      <c r="L1892" s="13">
        <v>3.5714285714290002</v>
      </c>
    </row>
    <row r="1893" spans="5:12" ht="25" x14ac:dyDescent="0.3">
      <c r="E1893" s="3" t="s">
        <v>472</v>
      </c>
      <c r="F1893" s="4"/>
      <c r="G1893" s="5">
        <v>187</v>
      </c>
      <c r="H1893" s="7">
        <v>15</v>
      </c>
      <c r="I1893" s="1">
        <v>67</v>
      </c>
      <c r="J1893" s="1">
        <v>68</v>
      </c>
      <c r="K1893" s="1">
        <v>26</v>
      </c>
      <c r="L1893" s="6">
        <v>11</v>
      </c>
    </row>
    <row r="1894" spans="5:12" x14ac:dyDescent="0.3">
      <c r="E1894" s="9"/>
      <c r="F1894" s="8"/>
      <c r="G1894" s="10">
        <v>100</v>
      </c>
      <c r="H1894" s="11">
        <v>8.0213903743320003</v>
      </c>
      <c r="I1894" s="2">
        <v>35.828877005347998</v>
      </c>
      <c r="J1894" s="2">
        <v>36.363636363635997</v>
      </c>
      <c r="K1894" s="2">
        <v>13.903743315508001</v>
      </c>
      <c r="L1894" s="13">
        <v>5.8823529411760003</v>
      </c>
    </row>
    <row r="1895" spans="5:12" ht="25" x14ac:dyDescent="0.3">
      <c r="E1895" s="3" t="s">
        <v>473</v>
      </c>
      <c r="F1895" s="4"/>
      <c r="G1895" s="5">
        <v>19</v>
      </c>
      <c r="H1895" s="7">
        <v>3</v>
      </c>
      <c r="I1895" s="1">
        <v>5</v>
      </c>
      <c r="J1895" s="1">
        <v>9</v>
      </c>
      <c r="K1895" s="1">
        <v>2</v>
      </c>
      <c r="L1895" s="6">
        <v>0</v>
      </c>
    </row>
    <row r="1896" spans="5:12" x14ac:dyDescent="0.3">
      <c r="E1896" s="9"/>
      <c r="F1896" s="8"/>
      <c r="G1896" s="10">
        <v>100</v>
      </c>
      <c r="H1896" s="11">
        <v>15.789473684211</v>
      </c>
      <c r="I1896" s="2">
        <v>26.315789473683999</v>
      </c>
      <c r="J1896" s="2">
        <v>47.368421052632002</v>
      </c>
      <c r="K1896" s="2">
        <v>10.526315789473999</v>
      </c>
      <c r="L1896" s="15">
        <v>0</v>
      </c>
    </row>
    <row r="1897" spans="5:12" ht="37.5" x14ac:dyDescent="0.3">
      <c r="E1897" s="3" t="s">
        <v>474</v>
      </c>
      <c r="F1897" s="4"/>
      <c r="G1897" s="5">
        <v>80</v>
      </c>
      <c r="H1897" s="7">
        <v>4</v>
      </c>
      <c r="I1897" s="1">
        <v>28</v>
      </c>
      <c r="J1897" s="1">
        <v>26</v>
      </c>
      <c r="K1897" s="1">
        <v>14</v>
      </c>
      <c r="L1897" s="6">
        <v>8</v>
      </c>
    </row>
    <row r="1898" spans="5:12" x14ac:dyDescent="0.3">
      <c r="E1898" s="9"/>
      <c r="F1898" s="8"/>
      <c r="G1898" s="10">
        <v>100</v>
      </c>
      <c r="H1898" s="11">
        <v>5</v>
      </c>
      <c r="I1898" s="2">
        <v>35</v>
      </c>
      <c r="J1898" s="2">
        <v>32.5</v>
      </c>
      <c r="K1898" s="2">
        <v>17.5</v>
      </c>
      <c r="L1898" s="13">
        <v>10</v>
      </c>
    </row>
    <row r="1899" spans="5:12" ht="25" x14ac:dyDescent="0.3">
      <c r="E1899" s="3" t="s">
        <v>475</v>
      </c>
      <c r="F1899" s="4"/>
      <c r="G1899" s="5">
        <v>71</v>
      </c>
      <c r="H1899" s="7">
        <v>3</v>
      </c>
      <c r="I1899" s="1">
        <v>33</v>
      </c>
      <c r="J1899" s="1">
        <v>21</v>
      </c>
      <c r="K1899" s="1">
        <v>12</v>
      </c>
      <c r="L1899" s="6">
        <v>2</v>
      </c>
    </row>
    <row r="1900" spans="5:12" x14ac:dyDescent="0.3">
      <c r="E1900" s="9"/>
      <c r="F1900" s="8"/>
      <c r="G1900" s="10">
        <v>100</v>
      </c>
      <c r="H1900" s="11">
        <v>4.2253521126760001</v>
      </c>
      <c r="I1900" s="2">
        <v>46.478873239437</v>
      </c>
      <c r="J1900" s="2">
        <v>29.577464788732001</v>
      </c>
      <c r="K1900" s="2">
        <v>16.901408450704</v>
      </c>
      <c r="L1900" s="13">
        <v>2.8169014084509998</v>
      </c>
    </row>
    <row r="1901" spans="5:12" ht="25" x14ac:dyDescent="0.3">
      <c r="E1901" s="3" t="s">
        <v>476</v>
      </c>
      <c r="F1901" s="4"/>
      <c r="G1901" s="5">
        <v>122</v>
      </c>
      <c r="H1901" s="7">
        <v>15</v>
      </c>
      <c r="I1901" s="1">
        <v>51</v>
      </c>
      <c r="J1901" s="1">
        <v>34</v>
      </c>
      <c r="K1901" s="1">
        <v>18</v>
      </c>
      <c r="L1901" s="6">
        <v>4</v>
      </c>
    </row>
    <row r="1902" spans="5:12" x14ac:dyDescent="0.3">
      <c r="E1902" s="9"/>
      <c r="F1902" s="8"/>
      <c r="G1902" s="10">
        <v>100</v>
      </c>
      <c r="H1902" s="11">
        <v>12.295081967212999</v>
      </c>
      <c r="I1902" s="2">
        <v>41.803278688524998</v>
      </c>
      <c r="J1902" s="2">
        <v>27.868852459016001</v>
      </c>
      <c r="K1902" s="2">
        <v>14.754098360656</v>
      </c>
      <c r="L1902" s="13">
        <v>3.2786885245900002</v>
      </c>
    </row>
    <row r="1903" spans="5:12" ht="25" x14ac:dyDescent="0.3">
      <c r="E1903" s="3" t="s">
        <v>477</v>
      </c>
      <c r="F1903" s="4"/>
      <c r="G1903" s="5">
        <v>11</v>
      </c>
      <c r="H1903" s="7">
        <v>1</v>
      </c>
      <c r="I1903" s="1">
        <v>6</v>
      </c>
      <c r="J1903" s="1">
        <v>3</v>
      </c>
      <c r="K1903" s="1">
        <v>1</v>
      </c>
      <c r="L1903" s="6">
        <v>0</v>
      </c>
    </row>
    <row r="1904" spans="5:12" x14ac:dyDescent="0.3">
      <c r="E1904" s="9"/>
      <c r="F1904" s="8"/>
      <c r="G1904" s="10">
        <v>100</v>
      </c>
      <c r="H1904" s="11">
        <v>9.0909090909089993</v>
      </c>
      <c r="I1904" s="2">
        <v>54.545454545455001</v>
      </c>
      <c r="J1904" s="2">
        <v>27.272727272727</v>
      </c>
      <c r="K1904" s="2">
        <v>9.0909090909089993</v>
      </c>
      <c r="L1904" s="15">
        <v>0</v>
      </c>
    </row>
    <row r="1905" spans="5:12" x14ac:dyDescent="0.3">
      <c r="E1905" s="3" t="s">
        <v>478</v>
      </c>
      <c r="F1905" s="4"/>
      <c r="G1905" s="5">
        <v>95</v>
      </c>
      <c r="H1905" s="7">
        <v>8</v>
      </c>
      <c r="I1905" s="1">
        <v>54</v>
      </c>
      <c r="J1905" s="1">
        <v>23</v>
      </c>
      <c r="K1905" s="1">
        <v>5</v>
      </c>
      <c r="L1905" s="6">
        <v>5</v>
      </c>
    </row>
    <row r="1906" spans="5:12" x14ac:dyDescent="0.3">
      <c r="E1906" s="9"/>
      <c r="F1906" s="8"/>
      <c r="G1906" s="10">
        <v>100</v>
      </c>
      <c r="H1906" s="11">
        <v>8.4210526315790002</v>
      </c>
      <c r="I1906" s="2">
        <v>56.842105263157997</v>
      </c>
      <c r="J1906" s="2">
        <v>24.210526315789</v>
      </c>
      <c r="K1906" s="2">
        <v>5.2631578947369997</v>
      </c>
      <c r="L1906" s="13">
        <v>5.2631578947369997</v>
      </c>
    </row>
    <row r="1907" spans="5:12" x14ac:dyDescent="0.3">
      <c r="E1907" s="3" t="s">
        <v>479</v>
      </c>
      <c r="F1907" s="4"/>
      <c r="G1907" s="5">
        <v>146</v>
      </c>
      <c r="H1907" s="7">
        <v>10</v>
      </c>
      <c r="I1907" s="1">
        <v>54</v>
      </c>
      <c r="J1907" s="1">
        <v>54</v>
      </c>
      <c r="K1907" s="1">
        <v>23</v>
      </c>
      <c r="L1907" s="6">
        <v>5</v>
      </c>
    </row>
    <row r="1908" spans="5:12" x14ac:dyDescent="0.3">
      <c r="E1908" s="9"/>
      <c r="F1908" s="8"/>
      <c r="G1908" s="10">
        <v>100</v>
      </c>
      <c r="H1908" s="11">
        <v>6.8493150684930004</v>
      </c>
      <c r="I1908" s="2">
        <v>36.986301369863</v>
      </c>
      <c r="J1908" s="2">
        <v>36.986301369863</v>
      </c>
      <c r="K1908" s="2">
        <v>15.753424657534</v>
      </c>
      <c r="L1908" s="13">
        <v>3.4246575342469998</v>
      </c>
    </row>
    <row r="1909" spans="5:12" ht="25" x14ac:dyDescent="0.3">
      <c r="E1909" s="3" t="s">
        <v>480</v>
      </c>
      <c r="F1909" s="4"/>
      <c r="G1909" s="5">
        <v>6104</v>
      </c>
      <c r="H1909" s="7">
        <v>445</v>
      </c>
      <c r="I1909" s="1">
        <v>2743</v>
      </c>
      <c r="J1909" s="1">
        <v>2050</v>
      </c>
      <c r="K1909" s="1">
        <v>639</v>
      </c>
      <c r="L1909" s="6">
        <v>227</v>
      </c>
    </row>
    <row r="1910" spans="5:12" x14ac:dyDescent="0.3">
      <c r="E1910" s="9"/>
      <c r="F1910" s="8"/>
      <c r="G1910" s="10">
        <v>100</v>
      </c>
      <c r="H1910" s="11">
        <v>7.2903014416780003</v>
      </c>
      <c r="I1910" s="2">
        <v>44.937745740498002</v>
      </c>
      <c r="J1910" s="2">
        <v>33.584534731323998</v>
      </c>
      <c r="K1910" s="2">
        <v>10.468545216252</v>
      </c>
      <c r="L1910" s="13">
        <v>3.7188728702490002</v>
      </c>
    </row>
    <row r="1911" spans="5:12" ht="25" x14ac:dyDescent="0.3">
      <c r="E1911" s="3" t="s">
        <v>481</v>
      </c>
      <c r="F1911" s="4"/>
      <c r="G1911" s="5">
        <v>1297</v>
      </c>
      <c r="H1911" s="7">
        <v>41</v>
      </c>
      <c r="I1911" s="1">
        <v>445</v>
      </c>
      <c r="J1911" s="1">
        <v>538</v>
      </c>
      <c r="K1911" s="1">
        <v>232</v>
      </c>
      <c r="L1911" s="6">
        <v>41</v>
      </c>
    </row>
    <row r="1912" spans="5:12" x14ac:dyDescent="0.3">
      <c r="E1912" s="9"/>
      <c r="F1912" s="8"/>
      <c r="G1912" s="10">
        <v>100</v>
      </c>
      <c r="H1912" s="11">
        <v>3.161141094834</v>
      </c>
      <c r="I1912" s="2">
        <v>34.309946029297997</v>
      </c>
      <c r="J1912" s="2">
        <v>41.480339244409997</v>
      </c>
      <c r="K1912" s="2">
        <v>17.887432536622999</v>
      </c>
      <c r="L1912" s="13">
        <v>3.161141094834</v>
      </c>
    </row>
    <row r="1913" spans="5:12" ht="25" x14ac:dyDescent="0.3">
      <c r="E1913" s="3" t="s">
        <v>482</v>
      </c>
      <c r="F1913" s="4"/>
      <c r="G1913" s="5">
        <v>2303</v>
      </c>
      <c r="H1913" s="7">
        <v>145</v>
      </c>
      <c r="I1913" s="1">
        <v>917</v>
      </c>
      <c r="J1913" s="1">
        <v>808</v>
      </c>
      <c r="K1913" s="1">
        <v>312</v>
      </c>
      <c r="L1913" s="6">
        <v>121</v>
      </c>
    </row>
    <row r="1914" spans="5:12" x14ac:dyDescent="0.3">
      <c r="E1914" s="9"/>
      <c r="F1914" s="8"/>
      <c r="G1914" s="10">
        <v>100</v>
      </c>
      <c r="H1914" s="11">
        <v>6.2961354754669996</v>
      </c>
      <c r="I1914" s="2">
        <v>39.817629179331</v>
      </c>
      <c r="J1914" s="2">
        <v>35.084672166738997</v>
      </c>
      <c r="K1914" s="2">
        <v>13.547546678246</v>
      </c>
      <c r="L1914" s="13">
        <v>5.2540165002170003</v>
      </c>
    </row>
    <row r="1915" spans="5:12" ht="37.5" x14ac:dyDescent="0.3">
      <c r="E1915" s="3" t="s">
        <v>483</v>
      </c>
      <c r="F1915" s="4"/>
      <c r="G1915" s="5">
        <v>266</v>
      </c>
      <c r="H1915" s="7">
        <v>16</v>
      </c>
      <c r="I1915" s="1">
        <v>105</v>
      </c>
      <c r="J1915" s="1">
        <v>96</v>
      </c>
      <c r="K1915" s="1">
        <v>39</v>
      </c>
      <c r="L1915" s="6">
        <v>10</v>
      </c>
    </row>
    <row r="1916" spans="5:12" x14ac:dyDescent="0.3">
      <c r="E1916" s="9"/>
      <c r="F1916" s="8"/>
      <c r="G1916" s="10">
        <v>100</v>
      </c>
      <c r="H1916" s="11">
        <v>6.0150375939850003</v>
      </c>
      <c r="I1916" s="2">
        <v>39.473684210526002</v>
      </c>
      <c r="J1916" s="2">
        <v>36.090225563910003</v>
      </c>
      <c r="K1916" s="2">
        <v>14.661654135338001</v>
      </c>
      <c r="L1916" s="13">
        <v>3.7593984962409999</v>
      </c>
    </row>
    <row r="1917" spans="5:12" x14ac:dyDescent="0.3">
      <c r="E1917" s="3" t="s">
        <v>484</v>
      </c>
      <c r="F1917" s="4"/>
      <c r="G1917" s="5">
        <v>1144</v>
      </c>
      <c r="H1917" s="7">
        <v>72</v>
      </c>
      <c r="I1917" s="1">
        <v>432</v>
      </c>
      <c r="J1917" s="1">
        <v>419</v>
      </c>
      <c r="K1917" s="1">
        <v>161</v>
      </c>
      <c r="L1917" s="6">
        <v>60</v>
      </c>
    </row>
    <row r="1918" spans="5:12" x14ac:dyDescent="0.3">
      <c r="E1918" s="9"/>
      <c r="F1918" s="8"/>
      <c r="G1918" s="10">
        <v>100</v>
      </c>
      <c r="H1918" s="11">
        <v>6.2937062937060002</v>
      </c>
      <c r="I1918" s="2">
        <v>37.762237762238001</v>
      </c>
      <c r="J1918" s="2">
        <v>36.625874125873999</v>
      </c>
      <c r="K1918" s="2">
        <v>14.073426573427</v>
      </c>
      <c r="L1918" s="13">
        <v>5.2447552447549999</v>
      </c>
    </row>
    <row r="1919" spans="5:12" x14ac:dyDescent="0.3">
      <c r="E1919" s="3" t="s">
        <v>485</v>
      </c>
      <c r="F1919" s="4"/>
      <c r="G1919" s="5">
        <v>3</v>
      </c>
      <c r="H1919" s="7">
        <v>0</v>
      </c>
      <c r="I1919" s="1">
        <v>2</v>
      </c>
      <c r="J1919" s="1">
        <v>1</v>
      </c>
      <c r="K1919" s="1">
        <v>0</v>
      </c>
      <c r="L1919" s="6">
        <v>0</v>
      </c>
    </row>
    <row r="1920" spans="5:12" x14ac:dyDescent="0.3">
      <c r="E1920" s="9"/>
      <c r="F1920" s="8"/>
      <c r="G1920" s="10">
        <v>100</v>
      </c>
      <c r="H1920" s="21">
        <v>0</v>
      </c>
      <c r="I1920" s="2">
        <v>66.666666666666998</v>
      </c>
      <c r="J1920" s="2">
        <v>33.333333333333002</v>
      </c>
      <c r="K1920" s="12">
        <v>0</v>
      </c>
      <c r="L1920" s="15">
        <v>0</v>
      </c>
    </row>
    <row r="1921" spans="5:12" x14ac:dyDescent="0.3">
      <c r="E1921" s="3" t="s">
        <v>486</v>
      </c>
      <c r="F1921" s="4"/>
      <c r="G1921" s="5">
        <v>22</v>
      </c>
      <c r="H1921" s="7">
        <v>1</v>
      </c>
      <c r="I1921" s="1">
        <v>5</v>
      </c>
      <c r="J1921" s="1">
        <v>10</v>
      </c>
      <c r="K1921" s="1">
        <v>6</v>
      </c>
      <c r="L1921" s="6">
        <v>0</v>
      </c>
    </row>
    <row r="1922" spans="5:12" x14ac:dyDescent="0.3">
      <c r="E1922" s="9"/>
      <c r="F1922" s="8"/>
      <c r="G1922" s="10">
        <v>100</v>
      </c>
      <c r="H1922" s="11">
        <v>4.5454545454549997</v>
      </c>
      <c r="I1922" s="2">
        <v>22.727272727273</v>
      </c>
      <c r="J1922" s="2">
        <v>45.454545454544999</v>
      </c>
      <c r="K1922" s="2">
        <v>27.272727272727</v>
      </c>
      <c r="L1922" s="15">
        <v>0</v>
      </c>
    </row>
    <row r="1923" spans="5:12" ht="25" x14ac:dyDescent="0.3">
      <c r="E1923" s="3" t="s">
        <v>487</v>
      </c>
      <c r="F1923" s="4"/>
      <c r="G1923" s="5">
        <v>83</v>
      </c>
      <c r="H1923" s="7">
        <v>5</v>
      </c>
      <c r="I1923" s="1">
        <v>33</v>
      </c>
      <c r="J1923" s="1">
        <v>30</v>
      </c>
      <c r="K1923" s="1">
        <v>13</v>
      </c>
      <c r="L1923" s="6">
        <v>2</v>
      </c>
    </row>
    <row r="1924" spans="5:12" x14ac:dyDescent="0.3">
      <c r="E1924" s="9"/>
      <c r="F1924" s="8"/>
      <c r="G1924" s="10">
        <v>100</v>
      </c>
      <c r="H1924" s="11">
        <v>6.0240963855420002</v>
      </c>
      <c r="I1924" s="2">
        <v>39.759036144577998</v>
      </c>
      <c r="J1924" s="2">
        <v>36.144578313253</v>
      </c>
      <c r="K1924" s="2">
        <v>15.66265060241</v>
      </c>
      <c r="L1924" s="13">
        <v>2.409638554217</v>
      </c>
    </row>
    <row r="1925" spans="5:12" ht="25" x14ac:dyDescent="0.3">
      <c r="E1925" s="3" t="s">
        <v>488</v>
      </c>
      <c r="F1925" s="4"/>
      <c r="G1925" s="5">
        <v>15</v>
      </c>
      <c r="H1925" s="7">
        <v>0</v>
      </c>
      <c r="I1925" s="1">
        <v>5</v>
      </c>
      <c r="J1925" s="1">
        <v>5</v>
      </c>
      <c r="K1925" s="1">
        <v>3</v>
      </c>
      <c r="L1925" s="6">
        <v>2</v>
      </c>
    </row>
    <row r="1926" spans="5:12" x14ac:dyDescent="0.3">
      <c r="E1926" s="9"/>
      <c r="F1926" s="8"/>
      <c r="G1926" s="10">
        <v>100</v>
      </c>
      <c r="H1926" s="21">
        <v>0</v>
      </c>
      <c r="I1926" s="2">
        <v>33.333333333333002</v>
      </c>
      <c r="J1926" s="2">
        <v>33.333333333333002</v>
      </c>
      <c r="K1926" s="2">
        <v>20</v>
      </c>
      <c r="L1926" s="13">
        <v>13.333333333333</v>
      </c>
    </row>
    <row r="1927" spans="5:12" ht="37.5" x14ac:dyDescent="0.3">
      <c r="E1927" s="3" t="s">
        <v>489</v>
      </c>
      <c r="F1927" s="4"/>
      <c r="G1927" s="5">
        <v>99</v>
      </c>
      <c r="H1927" s="7">
        <v>6</v>
      </c>
      <c r="I1927" s="1">
        <v>31</v>
      </c>
      <c r="J1927" s="1">
        <v>42</v>
      </c>
      <c r="K1927" s="1">
        <v>15</v>
      </c>
      <c r="L1927" s="6">
        <v>5</v>
      </c>
    </row>
    <row r="1928" spans="5:12" x14ac:dyDescent="0.3">
      <c r="E1928" s="9"/>
      <c r="F1928" s="8"/>
      <c r="G1928" s="10">
        <v>100</v>
      </c>
      <c r="H1928" s="11">
        <v>6.0606060606060002</v>
      </c>
      <c r="I1928" s="2">
        <v>31.313131313130999</v>
      </c>
      <c r="J1928" s="2">
        <v>42.424242424242003</v>
      </c>
      <c r="K1928" s="2">
        <v>15.151515151515</v>
      </c>
      <c r="L1928" s="13">
        <v>5.0505050505050004</v>
      </c>
    </row>
    <row r="1929" spans="5:12" ht="25" x14ac:dyDescent="0.3">
      <c r="E1929" s="3" t="s">
        <v>490</v>
      </c>
      <c r="F1929" s="4"/>
      <c r="G1929" s="5">
        <v>40</v>
      </c>
      <c r="H1929" s="7">
        <v>0</v>
      </c>
      <c r="I1929" s="1">
        <v>16</v>
      </c>
      <c r="J1929" s="1">
        <v>14</v>
      </c>
      <c r="K1929" s="1">
        <v>10</v>
      </c>
      <c r="L1929" s="6">
        <v>0</v>
      </c>
    </row>
    <row r="1930" spans="5:12" x14ac:dyDescent="0.3">
      <c r="E1930" s="9"/>
      <c r="F1930" s="8"/>
      <c r="G1930" s="10">
        <v>100</v>
      </c>
      <c r="H1930" s="21">
        <v>0</v>
      </c>
      <c r="I1930" s="2">
        <v>40</v>
      </c>
      <c r="J1930" s="2">
        <v>35</v>
      </c>
      <c r="K1930" s="2">
        <v>25</v>
      </c>
      <c r="L1930" s="15">
        <v>0</v>
      </c>
    </row>
    <row r="1931" spans="5:12" ht="25" x14ac:dyDescent="0.3">
      <c r="E1931" s="3" t="s">
        <v>491</v>
      </c>
      <c r="F1931" s="4"/>
      <c r="G1931" s="5">
        <v>124</v>
      </c>
      <c r="H1931" s="7">
        <v>8</v>
      </c>
      <c r="I1931" s="1">
        <v>46</v>
      </c>
      <c r="J1931" s="1">
        <v>50</v>
      </c>
      <c r="K1931" s="1">
        <v>18</v>
      </c>
      <c r="L1931" s="6">
        <v>2</v>
      </c>
    </row>
    <row r="1932" spans="5:12" x14ac:dyDescent="0.3">
      <c r="E1932" s="9"/>
      <c r="F1932" s="8"/>
      <c r="G1932" s="10">
        <v>100</v>
      </c>
      <c r="H1932" s="11">
        <v>6.4516129032259997</v>
      </c>
      <c r="I1932" s="2">
        <v>37.096774193548001</v>
      </c>
      <c r="J1932" s="2">
        <v>40.322580645160997</v>
      </c>
      <c r="K1932" s="2">
        <v>14.516129032258</v>
      </c>
      <c r="L1932" s="13">
        <v>1.6129032258060001</v>
      </c>
    </row>
    <row r="1933" spans="5:12" ht="25" x14ac:dyDescent="0.3">
      <c r="E1933" s="3" t="s">
        <v>492</v>
      </c>
      <c r="F1933" s="4"/>
      <c r="G1933" s="5">
        <v>20</v>
      </c>
      <c r="H1933" s="7">
        <v>2</v>
      </c>
      <c r="I1933" s="1">
        <v>7</v>
      </c>
      <c r="J1933" s="1">
        <v>8</v>
      </c>
      <c r="K1933" s="1">
        <v>3</v>
      </c>
      <c r="L1933" s="6">
        <v>0</v>
      </c>
    </row>
    <row r="1934" spans="5:12" x14ac:dyDescent="0.3">
      <c r="E1934" s="9"/>
      <c r="F1934" s="8"/>
      <c r="G1934" s="10">
        <v>100</v>
      </c>
      <c r="H1934" s="11">
        <v>10</v>
      </c>
      <c r="I1934" s="2">
        <v>35</v>
      </c>
      <c r="J1934" s="2">
        <v>40</v>
      </c>
      <c r="K1934" s="2">
        <v>15</v>
      </c>
      <c r="L1934" s="15">
        <v>0</v>
      </c>
    </row>
    <row r="1935" spans="5:12" x14ac:dyDescent="0.3">
      <c r="E1935" s="3" t="s">
        <v>493</v>
      </c>
      <c r="F1935" s="4"/>
      <c r="G1935" s="5">
        <v>35</v>
      </c>
      <c r="H1935" s="7">
        <v>7</v>
      </c>
      <c r="I1935" s="1">
        <v>14</v>
      </c>
      <c r="J1935" s="1">
        <v>11</v>
      </c>
      <c r="K1935" s="1">
        <v>2</v>
      </c>
      <c r="L1935" s="6">
        <v>1</v>
      </c>
    </row>
    <row r="1936" spans="5:12" x14ac:dyDescent="0.3">
      <c r="E1936" s="9"/>
      <c r="F1936" s="8"/>
      <c r="G1936" s="10">
        <v>100</v>
      </c>
      <c r="H1936" s="11">
        <v>20</v>
      </c>
      <c r="I1936" s="2">
        <v>40</v>
      </c>
      <c r="J1936" s="2">
        <v>31.428571428571001</v>
      </c>
      <c r="K1936" s="2">
        <v>5.7142857142860004</v>
      </c>
      <c r="L1936" s="13">
        <v>2.8571428571430002</v>
      </c>
    </row>
    <row r="1937" spans="5:12" x14ac:dyDescent="0.3">
      <c r="E1937" s="3" t="s">
        <v>494</v>
      </c>
      <c r="F1937" s="4"/>
      <c r="G1937" s="5">
        <v>67</v>
      </c>
      <c r="H1937" s="7">
        <v>8</v>
      </c>
      <c r="I1937" s="1">
        <v>21</v>
      </c>
      <c r="J1937" s="1">
        <v>26</v>
      </c>
      <c r="K1937" s="1">
        <v>9</v>
      </c>
      <c r="L1937" s="6">
        <v>3</v>
      </c>
    </row>
    <row r="1938" spans="5:12" x14ac:dyDescent="0.3">
      <c r="E1938" s="9"/>
      <c r="F1938" s="8"/>
      <c r="G1938" s="10">
        <v>100</v>
      </c>
      <c r="H1938" s="11">
        <v>11.940298507463</v>
      </c>
      <c r="I1938" s="2">
        <v>31.343283582089999</v>
      </c>
      <c r="J1938" s="2">
        <v>38.805970149254001</v>
      </c>
      <c r="K1938" s="2">
        <v>13.432835820896001</v>
      </c>
      <c r="L1938" s="13">
        <v>4.477611940299</v>
      </c>
    </row>
    <row r="1939" spans="5:12" ht="25" x14ac:dyDescent="0.3">
      <c r="E1939" s="3" t="s">
        <v>495</v>
      </c>
      <c r="F1939" s="4"/>
      <c r="G1939" s="5">
        <v>2532</v>
      </c>
      <c r="H1939" s="7">
        <v>131</v>
      </c>
      <c r="I1939" s="1">
        <v>994</v>
      </c>
      <c r="J1939" s="1">
        <v>963</v>
      </c>
      <c r="K1939" s="1">
        <v>349</v>
      </c>
      <c r="L1939" s="6">
        <v>95</v>
      </c>
    </row>
    <row r="1940" spans="5:12" x14ac:dyDescent="0.3">
      <c r="E1940" s="9"/>
      <c r="F1940" s="8"/>
      <c r="G1940" s="10">
        <v>100</v>
      </c>
      <c r="H1940" s="11">
        <v>5.1737756714060001</v>
      </c>
      <c r="I1940" s="2">
        <v>39.257503949446999</v>
      </c>
      <c r="J1940" s="2">
        <v>38.033175355449998</v>
      </c>
      <c r="K1940" s="2">
        <v>13.783570300158001</v>
      </c>
      <c r="L1940" s="13">
        <v>3.751974723539</v>
      </c>
    </row>
    <row r="1941" spans="5:12" ht="25" x14ac:dyDescent="0.3">
      <c r="E1941" s="3" t="s">
        <v>496</v>
      </c>
      <c r="F1941" s="4"/>
      <c r="G1941" s="5">
        <v>463</v>
      </c>
      <c r="H1941" s="7">
        <v>10</v>
      </c>
      <c r="I1941" s="1">
        <v>128</v>
      </c>
      <c r="J1941" s="1">
        <v>202</v>
      </c>
      <c r="K1941" s="1">
        <v>103</v>
      </c>
      <c r="L1941" s="6">
        <v>20</v>
      </c>
    </row>
    <row r="1942" spans="5:12" x14ac:dyDescent="0.3">
      <c r="E1942" s="9"/>
      <c r="F1942" s="8"/>
      <c r="G1942" s="10">
        <v>100</v>
      </c>
      <c r="H1942" s="11">
        <v>2.1598272138230001</v>
      </c>
      <c r="I1942" s="2">
        <v>27.645788336932998</v>
      </c>
      <c r="J1942" s="2">
        <v>43.628509719222002</v>
      </c>
      <c r="K1942" s="2">
        <v>22.246220302375999</v>
      </c>
      <c r="L1942" s="13">
        <v>4.3196544276460003</v>
      </c>
    </row>
    <row r="1943" spans="5:12" ht="25" x14ac:dyDescent="0.3">
      <c r="E1943" s="3" t="s">
        <v>497</v>
      </c>
      <c r="F1943" s="4"/>
      <c r="G1943" s="5">
        <v>987</v>
      </c>
      <c r="H1943" s="7">
        <v>45</v>
      </c>
      <c r="I1943" s="1">
        <v>316</v>
      </c>
      <c r="J1943" s="1">
        <v>436</v>
      </c>
      <c r="K1943" s="1">
        <v>155</v>
      </c>
      <c r="L1943" s="6">
        <v>35</v>
      </c>
    </row>
    <row r="1944" spans="5:12" x14ac:dyDescent="0.3">
      <c r="E1944" s="9"/>
      <c r="F1944" s="8"/>
      <c r="G1944" s="10">
        <v>100</v>
      </c>
      <c r="H1944" s="11">
        <v>4.5592705167169996</v>
      </c>
      <c r="I1944" s="2">
        <v>32.016210739614998</v>
      </c>
      <c r="J1944" s="2">
        <v>44.174265450861</v>
      </c>
      <c r="K1944" s="2">
        <v>15.704154002026</v>
      </c>
      <c r="L1944" s="13">
        <v>3.54609929078</v>
      </c>
    </row>
    <row r="1945" spans="5:12" ht="37.5" x14ac:dyDescent="0.3">
      <c r="E1945" s="3" t="s">
        <v>498</v>
      </c>
      <c r="F1945" s="4"/>
      <c r="G1945" s="5">
        <v>84</v>
      </c>
      <c r="H1945" s="7">
        <v>4</v>
      </c>
      <c r="I1945" s="1">
        <v>26</v>
      </c>
      <c r="J1945" s="1">
        <v>38</v>
      </c>
      <c r="K1945" s="1">
        <v>11</v>
      </c>
      <c r="L1945" s="6">
        <v>5</v>
      </c>
    </row>
    <row r="1946" spans="5:12" x14ac:dyDescent="0.3">
      <c r="E1946" s="9"/>
      <c r="F1946" s="8"/>
      <c r="G1946" s="10">
        <v>100</v>
      </c>
      <c r="H1946" s="11">
        <v>4.7619047619049999</v>
      </c>
      <c r="I1946" s="2">
        <v>30.952380952380999</v>
      </c>
      <c r="J1946" s="2">
        <v>45.238095238094999</v>
      </c>
      <c r="K1946" s="2">
        <v>13.095238095238001</v>
      </c>
      <c r="L1946" s="13">
        <v>5.9523809523809996</v>
      </c>
    </row>
    <row r="1947" spans="5:12" x14ac:dyDescent="0.3">
      <c r="E1947" s="3" t="s">
        <v>499</v>
      </c>
      <c r="F1947" s="4"/>
      <c r="G1947" s="5">
        <v>359</v>
      </c>
      <c r="H1947" s="7">
        <v>20</v>
      </c>
      <c r="I1947" s="1">
        <v>122</v>
      </c>
      <c r="J1947" s="1">
        <v>132</v>
      </c>
      <c r="K1947" s="1">
        <v>65</v>
      </c>
      <c r="L1947" s="6">
        <v>20</v>
      </c>
    </row>
    <row r="1948" spans="5:12" x14ac:dyDescent="0.3">
      <c r="E1948" s="9"/>
      <c r="F1948" s="8"/>
      <c r="G1948" s="10">
        <v>100</v>
      </c>
      <c r="H1948" s="11">
        <v>5.571030640669</v>
      </c>
      <c r="I1948" s="2">
        <v>33.983286908078</v>
      </c>
      <c r="J1948" s="2">
        <v>36.768802228412</v>
      </c>
      <c r="K1948" s="2">
        <v>18.105849582173001</v>
      </c>
      <c r="L1948" s="13">
        <v>5.571030640669</v>
      </c>
    </row>
    <row r="1949" spans="5:12" x14ac:dyDescent="0.3">
      <c r="E1949" s="3" t="s">
        <v>500</v>
      </c>
      <c r="F1949" s="4"/>
      <c r="G1949" s="5">
        <v>2</v>
      </c>
      <c r="H1949" s="7">
        <v>0</v>
      </c>
      <c r="I1949" s="1">
        <v>0</v>
      </c>
      <c r="J1949" s="1">
        <v>1</v>
      </c>
      <c r="K1949" s="1">
        <v>1</v>
      </c>
      <c r="L1949" s="6">
        <v>0</v>
      </c>
    </row>
    <row r="1950" spans="5:12" x14ac:dyDescent="0.3">
      <c r="E1950" s="9"/>
      <c r="F1950" s="8"/>
      <c r="G1950" s="10">
        <v>100</v>
      </c>
      <c r="H1950" s="21">
        <v>0</v>
      </c>
      <c r="I1950" s="12">
        <v>0</v>
      </c>
      <c r="J1950" s="2">
        <v>50</v>
      </c>
      <c r="K1950" s="2">
        <v>50</v>
      </c>
      <c r="L1950" s="15">
        <v>0</v>
      </c>
    </row>
    <row r="1951" spans="5:12" x14ac:dyDescent="0.3">
      <c r="E1951" s="3" t="s">
        <v>501</v>
      </c>
      <c r="F1951" s="4"/>
      <c r="G1951" s="5">
        <v>4</v>
      </c>
      <c r="H1951" s="7">
        <v>1</v>
      </c>
      <c r="I1951" s="1">
        <v>0</v>
      </c>
      <c r="J1951" s="1">
        <v>2</v>
      </c>
      <c r="K1951" s="1">
        <v>0</v>
      </c>
      <c r="L1951" s="6">
        <v>1</v>
      </c>
    </row>
    <row r="1952" spans="5:12" x14ac:dyDescent="0.3">
      <c r="E1952" s="9"/>
      <c r="F1952" s="8"/>
      <c r="G1952" s="10">
        <v>100</v>
      </c>
      <c r="H1952" s="11">
        <v>25</v>
      </c>
      <c r="I1952" s="12">
        <v>0</v>
      </c>
      <c r="J1952" s="2">
        <v>50</v>
      </c>
      <c r="K1952" s="12">
        <v>0</v>
      </c>
      <c r="L1952" s="13">
        <v>25</v>
      </c>
    </row>
    <row r="1953" spans="5:12" ht="25" x14ac:dyDescent="0.3">
      <c r="E1953" s="3" t="s">
        <v>502</v>
      </c>
      <c r="F1953" s="4"/>
      <c r="G1953" s="5">
        <v>34</v>
      </c>
      <c r="H1953" s="7">
        <v>2</v>
      </c>
      <c r="I1953" s="1">
        <v>14</v>
      </c>
      <c r="J1953" s="1">
        <v>15</v>
      </c>
      <c r="K1953" s="1">
        <v>3</v>
      </c>
      <c r="L1953" s="6">
        <v>0</v>
      </c>
    </row>
    <row r="1954" spans="5:12" x14ac:dyDescent="0.3">
      <c r="E1954" s="9"/>
      <c r="F1954" s="8"/>
      <c r="G1954" s="10">
        <v>100</v>
      </c>
      <c r="H1954" s="11">
        <v>5.8823529411760003</v>
      </c>
      <c r="I1954" s="2">
        <v>41.176470588234999</v>
      </c>
      <c r="J1954" s="2">
        <v>44.117647058823998</v>
      </c>
      <c r="K1954" s="2">
        <v>8.8235294117649996</v>
      </c>
      <c r="L1954" s="15">
        <v>0</v>
      </c>
    </row>
    <row r="1955" spans="5:12" ht="25" x14ac:dyDescent="0.3">
      <c r="E1955" s="3" t="s">
        <v>503</v>
      </c>
      <c r="F1955" s="4"/>
      <c r="G1955" s="5">
        <v>9</v>
      </c>
      <c r="H1955" s="7">
        <v>0</v>
      </c>
      <c r="I1955" s="1">
        <v>3</v>
      </c>
      <c r="J1955" s="1">
        <v>4</v>
      </c>
      <c r="K1955" s="1">
        <v>2</v>
      </c>
      <c r="L1955" s="6">
        <v>0</v>
      </c>
    </row>
    <row r="1956" spans="5:12" x14ac:dyDescent="0.3">
      <c r="E1956" s="9"/>
      <c r="F1956" s="8"/>
      <c r="G1956" s="10">
        <v>100</v>
      </c>
      <c r="H1956" s="21">
        <v>0</v>
      </c>
      <c r="I1956" s="2">
        <v>33.333333333333002</v>
      </c>
      <c r="J1956" s="2">
        <v>44.444444444444002</v>
      </c>
      <c r="K1956" s="2">
        <v>22.222222222222001</v>
      </c>
      <c r="L1956" s="15">
        <v>0</v>
      </c>
    </row>
    <row r="1957" spans="5:12" ht="37.5" x14ac:dyDescent="0.3">
      <c r="E1957" s="3" t="s">
        <v>504</v>
      </c>
      <c r="F1957" s="4"/>
      <c r="G1957" s="5">
        <v>55</v>
      </c>
      <c r="H1957" s="7">
        <v>1</v>
      </c>
      <c r="I1957" s="1">
        <v>24</v>
      </c>
      <c r="J1957" s="1">
        <v>23</v>
      </c>
      <c r="K1957" s="1">
        <v>6</v>
      </c>
      <c r="L1957" s="6">
        <v>1</v>
      </c>
    </row>
    <row r="1958" spans="5:12" x14ac:dyDescent="0.3">
      <c r="E1958" s="9"/>
      <c r="F1958" s="8"/>
      <c r="G1958" s="10">
        <v>100</v>
      </c>
      <c r="H1958" s="11">
        <v>1.818181818182</v>
      </c>
      <c r="I1958" s="2">
        <v>43.636363636364003</v>
      </c>
      <c r="J1958" s="2">
        <v>41.818181818181998</v>
      </c>
      <c r="K1958" s="2">
        <v>10.909090909091001</v>
      </c>
      <c r="L1958" s="13">
        <v>1.818181818182</v>
      </c>
    </row>
    <row r="1959" spans="5:12" ht="25" x14ac:dyDescent="0.3">
      <c r="E1959" s="3" t="s">
        <v>505</v>
      </c>
      <c r="F1959" s="4"/>
      <c r="G1959" s="5">
        <v>15</v>
      </c>
      <c r="H1959" s="7">
        <v>0</v>
      </c>
      <c r="I1959" s="1">
        <v>5</v>
      </c>
      <c r="J1959" s="1">
        <v>4</v>
      </c>
      <c r="K1959" s="1">
        <v>5</v>
      </c>
      <c r="L1959" s="6">
        <v>1</v>
      </c>
    </row>
    <row r="1960" spans="5:12" x14ac:dyDescent="0.3">
      <c r="E1960" s="9"/>
      <c r="F1960" s="8"/>
      <c r="G1960" s="10">
        <v>100</v>
      </c>
      <c r="H1960" s="21">
        <v>0</v>
      </c>
      <c r="I1960" s="2">
        <v>33.333333333333002</v>
      </c>
      <c r="J1960" s="2">
        <v>26.666666666666998</v>
      </c>
      <c r="K1960" s="2">
        <v>33.333333333333002</v>
      </c>
      <c r="L1960" s="13">
        <v>6.666666666667</v>
      </c>
    </row>
    <row r="1961" spans="5:12" ht="25" x14ac:dyDescent="0.3">
      <c r="E1961" s="3" t="s">
        <v>506</v>
      </c>
      <c r="F1961" s="4"/>
      <c r="G1961" s="5">
        <v>67</v>
      </c>
      <c r="H1961" s="7">
        <v>5</v>
      </c>
      <c r="I1961" s="1">
        <v>25</v>
      </c>
      <c r="J1961" s="1">
        <v>28</v>
      </c>
      <c r="K1961" s="1">
        <v>6</v>
      </c>
      <c r="L1961" s="6">
        <v>3</v>
      </c>
    </row>
    <row r="1962" spans="5:12" x14ac:dyDescent="0.3">
      <c r="E1962" s="9"/>
      <c r="F1962" s="8"/>
      <c r="G1962" s="10">
        <v>100</v>
      </c>
      <c r="H1962" s="11">
        <v>7.4626865671639999</v>
      </c>
      <c r="I1962" s="2">
        <v>37.313432835820997</v>
      </c>
      <c r="J1962" s="2">
        <v>41.791044776119001</v>
      </c>
      <c r="K1962" s="2">
        <v>8.9552238805969999</v>
      </c>
      <c r="L1962" s="13">
        <v>4.477611940299</v>
      </c>
    </row>
    <row r="1963" spans="5:12" ht="25" x14ac:dyDescent="0.3">
      <c r="E1963" s="3" t="s">
        <v>507</v>
      </c>
      <c r="F1963" s="4"/>
      <c r="G1963" s="5">
        <v>9</v>
      </c>
      <c r="H1963" s="7">
        <v>0</v>
      </c>
      <c r="I1963" s="1">
        <v>3</v>
      </c>
      <c r="J1963" s="1">
        <v>5</v>
      </c>
      <c r="K1963" s="1">
        <v>0</v>
      </c>
      <c r="L1963" s="6">
        <v>1</v>
      </c>
    </row>
    <row r="1964" spans="5:12" x14ac:dyDescent="0.3">
      <c r="E1964" s="9"/>
      <c r="F1964" s="8"/>
      <c r="G1964" s="10">
        <v>100</v>
      </c>
      <c r="H1964" s="21">
        <v>0</v>
      </c>
      <c r="I1964" s="2">
        <v>33.333333333333002</v>
      </c>
      <c r="J1964" s="2">
        <v>55.555555555555998</v>
      </c>
      <c r="K1964" s="12">
        <v>0</v>
      </c>
      <c r="L1964" s="13">
        <v>11.111111111111001</v>
      </c>
    </row>
    <row r="1965" spans="5:12" x14ac:dyDescent="0.3">
      <c r="E1965" s="3" t="s">
        <v>508</v>
      </c>
      <c r="F1965" s="4"/>
      <c r="G1965" s="5">
        <v>4</v>
      </c>
      <c r="H1965" s="7">
        <v>0</v>
      </c>
      <c r="I1965" s="1">
        <v>3</v>
      </c>
      <c r="J1965" s="1">
        <v>1</v>
      </c>
      <c r="K1965" s="1">
        <v>0</v>
      </c>
      <c r="L1965" s="6">
        <v>0</v>
      </c>
    </row>
    <row r="1966" spans="5:12" x14ac:dyDescent="0.3">
      <c r="E1966" s="9"/>
      <c r="F1966" s="8"/>
      <c r="G1966" s="10">
        <v>100</v>
      </c>
      <c r="H1966" s="21">
        <v>0</v>
      </c>
      <c r="I1966" s="2">
        <v>75</v>
      </c>
      <c r="J1966" s="2">
        <v>25</v>
      </c>
      <c r="K1966" s="12">
        <v>0</v>
      </c>
      <c r="L1966" s="15">
        <v>0</v>
      </c>
    </row>
    <row r="1967" spans="5:12" x14ac:dyDescent="0.3">
      <c r="E1967" s="3" t="s">
        <v>509</v>
      </c>
      <c r="F1967" s="4"/>
      <c r="G1967" s="5">
        <v>47</v>
      </c>
      <c r="H1967" s="7">
        <v>3</v>
      </c>
      <c r="I1967" s="1">
        <v>17</v>
      </c>
      <c r="J1967" s="1">
        <v>19</v>
      </c>
      <c r="K1967" s="1">
        <v>6</v>
      </c>
      <c r="L1967" s="6">
        <v>2</v>
      </c>
    </row>
    <row r="1968" spans="5:12" x14ac:dyDescent="0.3">
      <c r="E1968" s="9"/>
      <c r="F1968" s="8"/>
      <c r="G1968" s="10">
        <v>100</v>
      </c>
      <c r="H1968" s="11">
        <v>6.3829787234040003</v>
      </c>
      <c r="I1968" s="2">
        <v>36.170212765956997</v>
      </c>
      <c r="J1968" s="2">
        <v>40.425531914894002</v>
      </c>
      <c r="K1968" s="2">
        <v>12.765957446809001</v>
      </c>
      <c r="L1968" s="13">
        <v>4.2553191489359996</v>
      </c>
    </row>
    <row r="1969" spans="5:12" ht="25" x14ac:dyDescent="0.3">
      <c r="E1969" s="3" t="s">
        <v>510</v>
      </c>
      <c r="F1969" s="4"/>
      <c r="G1969" s="5">
        <v>702</v>
      </c>
      <c r="H1969" s="7">
        <v>24</v>
      </c>
      <c r="I1969" s="1">
        <v>232</v>
      </c>
      <c r="J1969" s="1">
        <v>288</v>
      </c>
      <c r="K1969" s="1">
        <v>124</v>
      </c>
      <c r="L1969" s="6">
        <v>34</v>
      </c>
    </row>
    <row r="1970" spans="5:12" x14ac:dyDescent="0.3">
      <c r="E1970" s="9"/>
      <c r="F1970" s="8"/>
      <c r="G1970" s="10">
        <v>100</v>
      </c>
      <c r="H1970" s="11">
        <v>3.4188034188029999</v>
      </c>
      <c r="I1970" s="2">
        <v>33.048433048432997</v>
      </c>
      <c r="J1970" s="2">
        <v>41.025641025641001</v>
      </c>
      <c r="K1970" s="2">
        <v>17.663817663818001</v>
      </c>
      <c r="L1970" s="13">
        <v>4.8433048433049999</v>
      </c>
    </row>
    <row r="1971" spans="5:12" ht="25" x14ac:dyDescent="0.3">
      <c r="E1971" s="3" t="s">
        <v>511</v>
      </c>
      <c r="F1971" s="4"/>
      <c r="G1971" s="5">
        <v>95</v>
      </c>
      <c r="H1971" s="7">
        <v>2</v>
      </c>
      <c r="I1971" s="1">
        <v>23</v>
      </c>
      <c r="J1971" s="1">
        <v>45</v>
      </c>
      <c r="K1971" s="1">
        <v>21</v>
      </c>
      <c r="L1971" s="6">
        <v>4</v>
      </c>
    </row>
    <row r="1972" spans="5:12" x14ac:dyDescent="0.3">
      <c r="E1972" s="9"/>
      <c r="F1972" s="8"/>
      <c r="G1972" s="10">
        <v>100</v>
      </c>
      <c r="H1972" s="11">
        <v>2.1052631578950001</v>
      </c>
      <c r="I1972" s="2">
        <v>24.210526315789</v>
      </c>
      <c r="J1972" s="2">
        <v>47.368421052632002</v>
      </c>
      <c r="K1972" s="2">
        <v>22.105263157894999</v>
      </c>
      <c r="L1972" s="13">
        <v>4.2105263157890001</v>
      </c>
    </row>
    <row r="1973" spans="5:12" ht="25" x14ac:dyDescent="0.3">
      <c r="E1973" s="3" t="s">
        <v>512</v>
      </c>
      <c r="F1973" s="4"/>
      <c r="G1973" s="5">
        <v>109</v>
      </c>
      <c r="H1973" s="7">
        <v>2</v>
      </c>
      <c r="I1973" s="1">
        <v>34</v>
      </c>
      <c r="J1973" s="1">
        <v>47</v>
      </c>
      <c r="K1973" s="1">
        <v>23</v>
      </c>
      <c r="L1973" s="6">
        <v>3</v>
      </c>
    </row>
    <row r="1974" spans="5:12" x14ac:dyDescent="0.3">
      <c r="E1974" s="9"/>
      <c r="F1974" s="8"/>
      <c r="G1974" s="10">
        <v>100</v>
      </c>
      <c r="H1974" s="11">
        <v>1.834862385321</v>
      </c>
      <c r="I1974" s="2">
        <v>31.192660550458999</v>
      </c>
      <c r="J1974" s="2">
        <v>43.119266055045998</v>
      </c>
      <c r="K1974" s="2">
        <v>21.100917431193</v>
      </c>
      <c r="L1974" s="13">
        <v>2.7522935779819999</v>
      </c>
    </row>
    <row r="1975" spans="5:12" ht="37.5" x14ac:dyDescent="0.3">
      <c r="E1975" s="3" t="s">
        <v>513</v>
      </c>
      <c r="F1975" s="4"/>
      <c r="G1975" s="5">
        <v>14</v>
      </c>
      <c r="H1975" s="7">
        <v>0</v>
      </c>
      <c r="I1975" s="1">
        <v>2</v>
      </c>
      <c r="J1975" s="1">
        <v>7</v>
      </c>
      <c r="K1975" s="1">
        <v>4</v>
      </c>
      <c r="L1975" s="6">
        <v>1</v>
      </c>
    </row>
    <row r="1976" spans="5:12" x14ac:dyDescent="0.3">
      <c r="E1976" s="9"/>
      <c r="F1976" s="8"/>
      <c r="G1976" s="10">
        <v>100</v>
      </c>
      <c r="H1976" s="21">
        <v>0</v>
      </c>
      <c r="I1976" s="2">
        <v>14.285714285714</v>
      </c>
      <c r="J1976" s="2">
        <v>50</v>
      </c>
      <c r="K1976" s="2">
        <v>28.571428571428999</v>
      </c>
      <c r="L1976" s="13">
        <v>7.1428571428570002</v>
      </c>
    </row>
    <row r="1977" spans="5:12" x14ac:dyDescent="0.3">
      <c r="E1977" s="3" t="s">
        <v>514</v>
      </c>
      <c r="F1977" s="4"/>
      <c r="G1977" s="5">
        <v>62</v>
      </c>
      <c r="H1977" s="7">
        <v>2</v>
      </c>
      <c r="I1977" s="1">
        <v>18</v>
      </c>
      <c r="J1977" s="1">
        <v>23</v>
      </c>
      <c r="K1977" s="1">
        <v>12</v>
      </c>
      <c r="L1977" s="6">
        <v>7</v>
      </c>
    </row>
    <row r="1978" spans="5:12" x14ac:dyDescent="0.3">
      <c r="E1978" s="9"/>
      <c r="F1978" s="8"/>
      <c r="G1978" s="10">
        <v>100</v>
      </c>
      <c r="H1978" s="11">
        <v>3.2258064516129998</v>
      </c>
      <c r="I1978" s="2">
        <v>29.032258064516</v>
      </c>
      <c r="J1978" s="2">
        <v>37.096774193548001</v>
      </c>
      <c r="K1978" s="2">
        <v>19.354838709677001</v>
      </c>
      <c r="L1978" s="13">
        <v>11.290322580645</v>
      </c>
    </row>
    <row r="1979" spans="5:12" x14ac:dyDescent="0.3">
      <c r="E1979" s="3" t="s">
        <v>515</v>
      </c>
      <c r="F1979" s="4"/>
      <c r="G1979" s="5">
        <v>0</v>
      </c>
      <c r="H1979" s="7">
        <v>0</v>
      </c>
      <c r="I1979" s="1">
        <v>0</v>
      </c>
      <c r="J1979" s="1">
        <v>0</v>
      </c>
      <c r="K1979" s="1">
        <v>0</v>
      </c>
      <c r="L1979" s="6">
        <v>0</v>
      </c>
    </row>
    <row r="1980" spans="5:12" x14ac:dyDescent="0.3">
      <c r="E1980" s="9"/>
      <c r="F1980" s="8"/>
      <c r="G1980" s="31">
        <v>0</v>
      </c>
      <c r="H1980" s="21">
        <v>0</v>
      </c>
      <c r="I1980" s="12">
        <v>0</v>
      </c>
      <c r="J1980" s="12">
        <v>0</v>
      </c>
      <c r="K1980" s="12">
        <v>0</v>
      </c>
      <c r="L1980" s="15">
        <v>0</v>
      </c>
    </row>
    <row r="1981" spans="5:12" x14ac:dyDescent="0.3">
      <c r="E1981" s="3" t="s">
        <v>516</v>
      </c>
      <c r="F1981" s="4"/>
      <c r="G1981" s="5">
        <v>1</v>
      </c>
      <c r="H1981" s="7">
        <v>1</v>
      </c>
      <c r="I1981" s="1">
        <v>0</v>
      </c>
      <c r="J1981" s="1">
        <v>0</v>
      </c>
      <c r="K1981" s="1">
        <v>0</v>
      </c>
      <c r="L1981" s="6">
        <v>0</v>
      </c>
    </row>
    <row r="1982" spans="5:12" x14ac:dyDescent="0.3">
      <c r="E1982" s="9"/>
      <c r="F1982" s="8"/>
      <c r="G1982" s="10">
        <v>100</v>
      </c>
      <c r="H1982" s="11">
        <v>100</v>
      </c>
      <c r="I1982" s="12">
        <v>0</v>
      </c>
      <c r="J1982" s="12">
        <v>0</v>
      </c>
      <c r="K1982" s="12">
        <v>0</v>
      </c>
      <c r="L1982" s="15">
        <v>0</v>
      </c>
    </row>
    <row r="1983" spans="5:12" ht="25" x14ac:dyDescent="0.3">
      <c r="E1983" s="3" t="s">
        <v>517</v>
      </c>
      <c r="F1983" s="4"/>
      <c r="G1983" s="5">
        <v>2</v>
      </c>
      <c r="H1983" s="7">
        <v>0</v>
      </c>
      <c r="I1983" s="1">
        <v>1</v>
      </c>
      <c r="J1983" s="1">
        <v>0</v>
      </c>
      <c r="K1983" s="1">
        <v>1</v>
      </c>
      <c r="L1983" s="6">
        <v>0</v>
      </c>
    </row>
    <row r="1984" spans="5:12" x14ac:dyDescent="0.3">
      <c r="E1984" s="9"/>
      <c r="F1984" s="8"/>
      <c r="G1984" s="10">
        <v>100</v>
      </c>
      <c r="H1984" s="21">
        <v>0</v>
      </c>
      <c r="I1984" s="2">
        <v>50</v>
      </c>
      <c r="J1984" s="12">
        <v>0</v>
      </c>
      <c r="K1984" s="2">
        <v>50</v>
      </c>
      <c r="L1984" s="15">
        <v>0</v>
      </c>
    </row>
    <row r="1985" spans="5:12" ht="25" x14ac:dyDescent="0.3">
      <c r="E1985" s="3" t="s">
        <v>518</v>
      </c>
      <c r="F1985" s="4"/>
      <c r="G1985" s="5">
        <v>1</v>
      </c>
      <c r="H1985" s="7">
        <v>0</v>
      </c>
      <c r="I1985" s="1">
        <v>0</v>
      </c>
      <c r="J1985" s="1">
        <v>0</v>
      </c>
      <c r="K1985" s="1">
        <v>1</v>
      </c>
      <c r="L1985" s="6">
        <v>0</v>
      </c>
    </row>
    <row r="1986" spans="5:12" x14ac:dyDescent="0.3">
      <c r="E1986" s="9"/>
      <c r="F1986" s="8"/>
      <c r="G1986" s="10">
        <v>100</v>
      </c>
      <c r="H1986" s="21">
        <v>0</v>
      </c>
      <c r="I1986" s="12">
        <v>0</v>
      </c>
      <c r="J1986" s="12">
        <v>0</v>
      </c>
      <c r="K1986" s="2">
        <v>100</v>
      </c>
      <c r="L1986" s="15">
        <v>0</v>
      </c>
    </row>
    <row r="1987" spans="5:12" ht="37.5" x14ac:dyDescent="0.3">
      <c r="E1987" s="3" t="s">
        <v>519</v>
      </c>
      <c r="F1987" s="4"/>
      <c r="G1987" s="5">
        <v>15</v>
      </c>
      <c r="H1987" s="7">
        <v>1</v>
      </c>
      <c r="I1987" s="1">
        <v>6</v>
      </c>
      <c r="J1987" s="1">
        <v>4</v>
      </c>
      <c r="K1987" s="1">
        <v>4</v>
      </c>
      <c r="L1987" s="6">
        <v>0</v>
      </c>
    </row>
    <row r="1988" spans="5:12" x14ac:dyDescent="0.3">
      <c r="E1988" s="9"/>
      <c r="F1988" s="8"/>
      <c r="G1988" s="10">
        <v>100</v>
      </c>
      <c r="H1988" s="11">
        <v>6.666666666667</v>
      </c>
      <c r="I1988" s="2">
        <v>40</v>
      </c>
      <c r="J1988" s="2">
        <v>26.666666666666998</v>
      </c>
      <c r="K1988" s="2">
        <v>26.666666666666998</v>
      </c>
      <c r="L1988" s="15">
        <v>0</v>
      </c>
    </row>
    <row r="1989" spans="5:12" ht="25" x14ac:dyDescent="0.3">
      <c r="E1989" s="3" t="s">
        <v>520</v>
      </c>
      <c r="F1989" s="4"/>
      <c r="G1989" s="5">
        <v>5</v>
      </c>
      <c r="H1989" s="7">
        <v>0</v>
      </c>
      <c r="I1989" s="1">
        <v>4</v>
      </c>
      <c r="J1989" s="1">
        <v>0</v>
      </c>
      <c r="K1989" s="1">
        <v>1</v>
      </c>
      <c r="L1989" s="6">
        <v>0</v>
      </c>
    </row>
    <row r="1990" spans="5:12" x14ac:dyDescent="0.3">
      <c r="E1990" s="9"/>
      <c r="F1990" s="8"/>
      <c r="G1990" s="10">
        <v>100</v>
      </c>
      <c r="H1990" s="21">
        <v>0</v>
      </c>
      <c r="I1990" s="2">
        <v>80</v>
      </c>
      <c r="J1990" s="12">
        <v>0</v>
      </c>
      <c r="K1990" s="2">
        <v>20</v>
      </c>
      <c r="L1990" s="15">
        <v>0</v>
      </c>
    </row>
    <row r="1991" spans="5:12" ht="25" x14ac:dyDescent="0.3">
      <c r="E1991" s="3" t="s">
        <v>521</v>
      </c>
      <c r="F1991" s="4"/>
      <c r="G1991" s="5">
        <v>12</v>
      </c>
      <c r="H1991" s="7">
        <v>1</v>
      </c>
      <c r="I1991" s="1">
        <v>3</v>
      </c>
      <c r="J1991" s="1">
        <v>3</v>
      </c>
      <c r="K1991" s="1">
        <v>5</v>
      </c>
      <c r="L1991" s="6">
        <v>0</v>
      </c>
    </row>
    <row r="1992" spans="5:12" x14ac:dyDescent="0.3">
      <c r="E1992" s="9"/>
      <c r="F1992" s="8"/>
      <c r="G1992" s="10">
        <v>100</v>
      </c>
      <c r="H1992" s="11">
        <v>8.333333333333</v>
      </c>
      <c r="I1992" s="2">
        <v>25</v>
      </c>
      <c r="J1992" s="2">
        <v>25</v>
      </c>
      <c r="K1992" s="2">
        <v>41.666666666666998</v>
      </c>
      <c r="L1992" s="15">
        <v>0</v>
      </c>
    </row>
    <row r="1993" spans="5:12" ht="25" x14ac:dyDescent="0.3">
      <c r="E1993" s="3" t="s">
        <v>522</v>
      </c>
      <c r="F1993" s="4"/>
      <c r="G1993" s="5">
        <v>2</v>
      </c>
      <c r="H1993" s="7">
        <v>0</v>
      </c>
      <c r="I1993" s="1">
        <v>1</v>
      </c>
      <c r="J1993" s="1">
        <v>1</v>
      </c>
      <c r="K1993" s="1">
        <v>0</v>
      </c>
      <c r="L1993" s="6">
        <v>0</v>
      </c>
    </row>
    <row r="1994" spans="5:12" x14ac:dyDescent="0.3">
      <c r="E1994" s="9"/>
      <c r="F1994" s="8"/>
      <c r="G1994" s="10">
        <v>100</v>
      </c>
      <c r="H1994" s="21">
        <v>0</v>
      </c>
      <c r="I1994" s="2">
        <v>50</v>
      </c>
      <c r="J1994" s="2">
        <v>50</v>
      </c>
      <c r="K1994" s="12">
        <v>0</v>
      </c>
      <c r="L1994" s="15">
        <v>0</v>
      </c>
    </row>
    <row r="1995" spans="5:12" x14ac:dyDescent="0.3">
      <c r="E1995" s="3" t="s">
        <v>523</v>
      </c>
      <c r="F1995" s="4"/>
      <c r="G1995" s="5">
        <v>0</v>
      </c>
      <c r="H1995" s="7">
        <v>0</v>
      </c>
      <c r="I1995" s="1">
        <v>0</v>
      </c>
      <c r="J1995" s="1">
        <v>0</v>
      </c>
      <c r="K1995" s="1">
        <v>0</v>
      </c>
      <c r="L1995" s="6">
        <v>0</v>
      </c>
    </row>
    <row r="1996" spans="5:12" x14ac:dyDescent="0.3">
      <c r="E1996" s="9"/>
      <c r="F1996" s="8"/>
      <c r="G1996" s="31">
        <v>0</v>
      </c>
      <c r="H1996" s="21">
        <v>0</v>
      </c>
      <c r="I1996" s="12">
        <v>0</v>
      </c>
      <c r="J1996" s="12">
        <v>0</v>
      </c>
      <c r="K1996" s="12">
        <v>0</v>
      </c>
      <c r="L1996" s="15">
        <v>0</v>
      </c>
    </row>
    <row r="1997" spans="5:12" x14ac:dyDescent="0.3">
      <c r="E1997" s="3" t="s">
        <v>524</v>
      </c>
      <c r="F1997" s="4"/>
      <c r="G1997" s="5">
        <v>13</v>
      </c>
      <c r="H1997" s="7">
        <v>2</v>
      </c>
      <c r="I1997" s="1">
        <v>4</v>
      </c>
      <c r="J1997" s="1">
        <v>5</v>
      </c>
      <c r="K1997" s="1">
        <v>1</v>
      </c>
      <c r="L1997" s="6">
        <v>1</v>
      </c>
    </row>
    <row r="1998" spans="5:12" x14ac:dyDescent="0.3">
      <c r="E1998" s="9"/>
      <c r="F1998" s="8"/>
      <c r="G1998" s="10">
        <v>100</v>
      </c>
      <c r="H1998" s="11">
        <v>15.384615384615</v>
      </c>
      <c r="I1998" s="2">
        <v>30.769230769231001</v>
      </c>
      <c r="J1998" s="2">
        <v>38.461538461537998</v>
      </c>
      <c r="K1998" s="2">
        <v>7.6923076923079998</v>
      </c>
      <c r="L1998" s="13">
        <v>7.6923076923079998</v>
      </c>
    </row>
    <row r="1999" spans="5:12" ht="25" x14ac:dyDescent="0.3">
      <c r="E1999" s="3" t="s">
        <v>525</v>
      </c>
      <c r="F1999" s="4"/>
      <c r="G1999" s="5">
        <v>103</v>
      </c>
      <c r="H1999" s="7">
        <v>6</v>
      </c>
      <c r="I1999" s="1">
        <v>34</v>
      </c>
      <c r="J1999" s="1">
        <v>36</v>
      </c>
      <c r="K1999" s="1">
        <v>24</v>
      </c>
      <c r="L1999" s="6">
        <v>3</v>
      </c>
    </row>
    <row r="2000" spans="5:12" x14ac:dyDescent="0.3">
      <c r="E2000" s="53"/>
      <c r="F2000" s="57"/>
      <c r="G2000" s="64">
        <v>100</v>
      </c>
      <c r="H2000" s="71">
        <v>5.8252427184469999</v>
      </c>
      <c r="I2000" s="44">
        <v>33.009708737864003</v>
      </c>
      <c r="J2000" s="44">
        <v>34.951456310680001</v>
      </c>
      <c r="K2000" s="44">
        <v>23.300970873786</v>
      </c>
      <c r="L2000" s="73">
        <v>2.9126213592229999</v>
      </c>
    </row>
    <row r="2002" spans="2:14" x14ac:dyDescent="0.3">
      <c r="B2002" s="35" t="str">
        <f xml:space="preserve"> HYPERLINK("#'目次'!B17", "[11]")</f>
        <v>[11]</v>
      </c>
      <c r="C2002" s="25" t="s">
        <v>14</v>
      </c>
    </row>
    <row r="2005" spans="2:14" x14ac:dyDescent="0.3">
      <c r="C2005" s="25" t="s">
        <v>528</v>
      </c>
    </row>
    <row r="2006" spans="2:14" ht="25" x14ac:dyDescent="0.3">
      <c r="E2006" s="95"/>
      <c r="F2006" s="96"/>
      <c r="G2006" s="37" t="s">
        <v>16</v>
      </c>
      <c r="H2006" s="41" t="s">
        <v>17</v>
      </c>
      <c r="I2006" s="18" t="s">
        <v>18</v>
      </c>
      <c r="J2006" s="18" t="s">
        <v>19</v>
      </c>
      <c r="K2006" s="18" t="s">
        <v>20</v>
      </c>
      <c r="L2006" s="18" t="s">
        <v>21</v>
      </c>
      <c r="M2006" s="18" t="s">
        <v>22</v>
      </c>
      <c r="N2006" s="34" t="s">
        <v>23</v>
      </c>
    </row>
    <row r="2007" spans="2:14" x14ac:dyDescent="0.3">
      <c r="E2007" s="97"/>
      <c r="F2007" s="98"/>
      <c r="G2007" s="40"/>
      <c r="H2007" s="36"/>
      <c r="I2007" s="19"/>
      <c r="J2007" s="19"/>
      <c r="K2007" s="19"/>
      <c r="L2007" s="19"/>
      <c r="M2007" s="19"/>
      <c r="N2007" s="39"/>
    </row>
    <row r="2008" spans="2:14" x14ac:dyDescent="0.3">
      <c r="E2008" s="63" t="s">
        <v>16</v>
      </c>
      <c r="F2008" s="58"/>
      <c r="G2008" s="38">
        <v>55336</v>
      </c>
      <c r="H2008" s="20">
        <v>10222</v>
      </c>
      <c r="I2008" s="20">
        <v>19178</v>
      </c>
      <c r="J2008" s="20">
        <v>13973</v>
      </c>
      <c r="K2008" s="20">
        <v>7022</v>
      </c>
      <c r="L2008" s="20">
        <v>3794</v>
      </c>
      <c r="M2008" s="20">
        <v>900</v>
      </c>
      <c r="N2008" s="51">
        <v>247</v>
      </c>
    </row>
    <row r="2009" spans="2:14" x14ac:dyDescent="0.3">
      <c r="E2009" s="53"/>
      <c r="F2009" s="59"/>
      <c r="G2009" s="10">
        <v>100</v>
      </c>
      <c r="H2009" s="2">
        <v>18.472603729941</v>
      </c>
      <c r="I2009" s="2">
        <v>34.657365910076997</v>
      </c>
      <c r="J2009" s="2">
        <v>25.251192713603999</v>
      </c>
      <c r="K2009" s="2">
        <v>12.689749891570999</v>
      </c>
      <c r="L2009" s="2">
        <v>6.8562960821169998</v>
      </c>
      <c r="M2009" s="2">
        <v>1.626427642041</v>
      </c>
      <c r="N2009" s="13">
        <v>0.44636403064899999</v>
      </c>
    </row>
    <row r="2010" spans="2:14" x14ac:dyDescent="0.3">
      <c r="E2010" s="3" t="s">
        <v>529</v>
      </c>
      <c r="F2010" s="4"/>
      <c r="G2010" s="29">
        <v>2985</v>
      </c>
      <c r="H2010" s="32">
        <v>847</v>
      </c>
      <c r="I2010" s="17">
        <v>1070</v>
      </c>
      <c r="J2010" s="17">
        <v>586</v>
      </c>
      <c r="K2010" s="17">
        <v>284</v>
      </c>
      <c r="L2010" s="17">
        <v>151</v>
      </c>
      <c r="M2010" s="17">
        <v>38</v>
      </c>
      <c r="N2010" s="33">
        <v>9</v>
      </c>
    </row>
    <row r="2011" spans="2:14" x14ac:dyDescent="0.3">
      <c r="E2011" s="9"/>
      <c r="F2011" s="8"/>
      <c r="G2011" s="10">
        <v>100</v>
      </c>
      <c r="H2011" s="11">
        <v>28.375209380234999</v>
      </c>
      <c r="I2011" s="2">
        <v>35.845896147403998</v>
      </c>
      <c r="J2011" s="2">
        <v>19.63149078727</v>
      </c>
      <c r="K2011" s="2">
        <v>9.5142378559459999</v>
      </c>
      <c r="L2011" s="2">
        <v>5.0586264656619999</v>
      </c>
      <c r="M2011" s="2">
        <v>1.273031825796</v>
      </c>
      <c r="N2011" s="13">
        <v>0.30150753768799998</v>
      </c>
    </row>
    <row r="2012" spans="2:14" ht="25" x14ac:dyDescent="0.3">
      <c r="E2012" s="3" t="s">
        <v>530</v>
      </c>
      <c r="F2012" s="4"/>
      <c r="G2012" s="5">
        <v>3064</v>
      </c>
      <c r="H2012" s="7">
        <v>726</v>
      </c>
      <c r="I2012" s="1">
        <v>1169</v>
      </c>
      <c r="J2012" s="1">
        <v>696</v>
      </c>
      <c r="K2012" s="1">
        <v>298</v>
      </c>
      <c r="L2012" s="1">
        <v>127</v>
      </c>
      <c r="M2012" s="1">
        <v>30</v>
      </c>
      <c r="N2012" s="6">
        <v>18</v>
      </c>
    </row>
    <row r="2013" spans="2:14" x14ac:dyDescent="0.3">
      <c r="E2013" s="9"/>
      <c r="F2013" s="8"/>
      <c r="G2013" s="10">
        <v>100</v>
      </c>
      <c r="H2013" s="11">
        <v>23.694516971279</v>
      </c>
      <c r="I2013" s="2">
        <v>38.152741514360002</v>
      </c>
      <c r="J2013" s="2">
        <v>22.715404699739</v>
      </c>
      <c r="K2013" s="2">
        <v>9.7258485639690004</v>
      </c>
      <c r="L2013" s="2">
        <v>4.1449086161880002</v>
      </c>
      <c r="M2013" s="2">
        <v>0.97911227154000002</v>
      </c>
      <c r="N2013" s="13">
        <v>0.58746736292400004</v>
      </c>
    </row>
    <row r="2014" spans="2:14" ht="25" x14ac:dyDescent="0.3">
      <c r="E2014" s="3" t="s">
        <v>531</v>
      </c>
      <c r="F2014" s="4"/>
      <c r="G2014" s="5">
        <v>5287</v>
      </c>
      <c r="H2014" s="7">
        <v>1062</v>
      </c>
      <c r="I2014" s="1">
        <v>2095</v>
      </c>
      <c r="J2014" s="1">
        <v>1179</v>
      </c>
      <c r="K2014" s="1">
        <v>592</v>
      </c>
      <c r="L2014" s="1">
        <v>257</v>
      </c>
      <c r="M2014" s="1">
        <v>86</v>
      </c>
      <c r="N2014" s="6">
        <v>16</v>
      </c>
    </row>
    <row r="2015" spans="2:14" x14ac:dyDescent="0.3">
      <c r="E2015" s="9"/>
      <c r="F2015" s="8"/>
      <c r="G2015" s="10">
        <v>100</v>
      </c>
      <c r="H2015" s="11">
        <v>20.087005863439</v>
      </c>
      <c r="I2015" s="2">
        <v>39.625496500851</v>
      </c>
      <c r="J2015" s="2">
        <v>22.299981085681999</v>
      </c>
      <c r="K2015" s="2">
        <v>11.197276338188001</v>
      </c>
      <c r="L2015" s="2">
        <v>4.8609797616800003</v>
      </c>
      <c r="M2015" s="2">
        <v>1.6266313599390001</v>
      </c>
      <c r="N2015" s="13">
        <v>0.30262909022099999</v>
      </c>
    </row>
    <row r="2016" spans="2:14" ht="25" x14ac:dyDescent="0.3">
      <c r="E2016" s="3" t="s">
        <v>532</v>
      </c>
      <c r="F2016" s="4"/>
      <c r="G2016" s="5">
        <v>7640</v>
      </c>
      <c r="H2016" s="7">
        <v>1351</v>
      </c>
      <c r="I2016" s="1">
        <v>2888</v>
      </c>
      <c r="J2016" s="1">
        <v>1878</v>
      </c>
      <c r="K2016" s="1">
        <v>978</v>
      </c>
      <c r="L2016" s="1">
        <v>437</v>
      </c>
      <c r="M2016" s="1">
        <v>98</v>
      </c>
      <c r="N2016" s="6">
        <v>10</v>
      </c>
    </row>
    <row r="2017" spans="5:14" x14ac:dyDescent="0.3">
      <c r="E2017" s="9"/>
      <c r="F2017" s="8"/>
      <c r="G2017" s="10">
        <v>100</v>
      </c>
      <c r="H2017" s="11">
        <v>17.683246073298001</v>
      </c>
      <c r="I2017" s="2">
        <v>37.801047120419</v>
      </c>
      <c r="J2017" s="2">
        <v>24.581151832461</v>
      </c>
      <c r="K2017" s="2">
        <v>12.801047120419</v>
      </c>
      <c r="L2017" s="2">
        <v>5.7198952879579998</v>
      </c>
      <c r="M2017" s="2">
        <v>1.2827225130890001</v>
      </c>
      <c r="N2017" s="13">
        <v>0.13089005235599999</v>
      </c>
    </row>
    <row r="2018" spans="5:14" ht="25" x14ac:dyDescent="0.3">
      <c r="E2018" s="3" t="s">
        <v>533</v>
      </c>
      <c r="F2018" s="4"/>
      <c r="G2018" s="5">
        <v>6284</v>
      </c>
      <c r="H2018" s="7">
        <v>1061</v>
      </c>
      <c r="I2018" s="1">
        <v>2348</v>
      </c>
      <c r="J2018" s="1">
        <v>1527</v>
      </c>
      <c r="K2018" s="1">
        <v>863</v>
      </c>
      <c r="L2018" s="1">
        <v>366</v>
      </c>
      <c r="M2018" s="1">
        <v>104</v>
      </c>
      <c r="N2018" s="6">
        <v>15</v>
      </c>
    </row>
    <row r="2019" spans="5:14" x14ac:dyDescent="0.3">
      <c r="E2019" s="9"/>
      <c r="F2019" s="8"/>
      <c r="G2019" s="10">
        <v>100</v>
      </c>
      <c r="H2019" s="11">
        <v>16.884150222788001</v>
      </c>
      <c r="I2019" s="2">
        <v>37.364735837045998</v>
      </c>
      <c r="J2019" s="2">
        <v>24.299809038829</v>
      </c>
      <c r="K2019" s="2">
        <v>13.733290897518</v>
      </c>
      <c r="L2019" s="2">
        <v>5.8243157224699997</v>
      </c>
      <c r="M2019" s="2">
        <v>1.6549968173139999</v>
      </c>
      <c r="N2019" s="13">
        <v>0.23870146403600001</v>
      </c>
    </row>
    <row r="2020" spans="5:14" x14ac:dyDescent="0.3">
      <c r="E2020" s="3" t="s">
        <v>534</v>
      </c>
      <c r="F2020" s="4"/>
      <c r="G2020" s="5">
        <v>2577</v>
      </c>
      <c r="H2020" s="7">
        <v>736</v>
      </c>
      <c r="I2020" s="1">
        <v>940</v>
      </c>
      <c r="J2020" s="1">
        <v>511</v>
      </c>
      <c r="K2020" s="1">
        <v>233</v>
      </c>
      <c r="L2020" s="1">
        <v>129</v>
      </c>
      <c r="M2020" s="1">
        <v>20</v>
      </c>
      <c r="N2020" s="6">
        <v>8</v>
      </c>
    </row>
    <row r="2021" spans="5:14" x14ac:dyDescent="0.3">
      <c r="E2021" s="9"/>
      <c r="F2021" s="8"/>
      <c r="G2021" s="10">
        <v>100</v>
      </c>
      <c r="H2021" s="11">
        <v>28.560341482344</v>
      </c>
      <c r="I2021" s="2">
        <v>36.476523088862997</v>
      </c>
      <c r="J2021" s="2">
        <v>19.829258828095</v>
      </c>
      <c r="K2021" s="2">
        <v>9.0415211486219995</v>
      </c>
      <c r="L2021" s="2">
        <v>5.0058207217690001</v>
      </c>
      <c r="M2021" s="2">
        <v>0.77609623593300003</v>
      </c>
      <c r="N2021" s="13">
        <v>0.31043849437299997</v>
      </c>
    </row>
    <row r="2022" spans="5:14" ht="25" x14ac:dyDescent="0.3">
      <c r="E2022" s="3" t="s">
        <v>535</v>
      </c>
      <c r="F2022" s="4"/>
      <c r="G2022" s="5">
        <v>4095</v>
      </c>
      <c r="H2022" s="7">
        <v>891</v>
      </c>
      <c r="I2022" s="1">
        <v>1620</v>
      </c>
      <c r="J2022" s="1">
        <v>933</v>
      </c>
      <c r="K2022" s="1">
        <v>412</v>
      </c>
      <c r="L2022" s="1">
        <v>185</v>
      </c>
      <c r="M2022" s="1">
        <v>40</v>
      </c>
      <c r="N2022" s="6">
        <v>14</v>
      </c>
    </row>
    <row r="2023" spans="5:14" x14ac:dyDescent="0.3">
      <c r="E2023" s="9"/>
      <c r="F2023" s="8"/>
      <c r="G2023" s="10">
        <v>100</v>
      </c>
      <c r="H2023" s="11">
        <v>21.758241758242001</v>
      </c>
      <c r="I2023" s="2">
        <v>39.560439560440003</v>
      </c>
      <c r="J2023" s="2">
        <v>22.783882783883001</v>
      </c>
      <c r="K2023" s="2">
        <v>10.06105006105</v>
      </c>
      <c r="L2023" s="2">
        <v>4.5177045177049999</v>
      </c>
      <c r="M2023" s="2">
        <v>0.97680097680099998</v>
      </c>
      <c r="N2023" s="13">
        <v>0.34188034187999999</v>
      </c>
    </row>
    <row r="2024" spans="5:14" ht="25" x14ac:dyDescent="0.3">
      <c r="E2024" s="3" t="s">
        <v>536</v>
      </c>
      <c r="F2024" s="4"/>
      <c r="G2024" s="5">
        <v>5968</v>
      </c>
      <c r="H2024" s="7">
        <v>1086</v>
      </c>
      <c r="I2024" s="1">
        <v>2409</v>
      </c>
      <c r="J2024" s="1">
        <v>1416</v>
      </c>
      <c r="K2024" s="1">
        <v>687</v>
      </c>
      <c r="L2024" s="1">
        <v>273</v>
      </c>
      <c r="M2024" s="1">
        <v>81</v>
      </c>
      <c r="N2024" s="6">
        <v>16</v>
      </c>
    </row>
    <row r="2025" spans="5:14" x14ac:dyDescent="0.3">
      <c r="E2025" s="9"/>
      <c r="F2025" s="8"/>
      <c r="G2025" s="10">
        <v>100</v>
      </c>
      <c r="H2025" s="11">
        <v>18.197050938337998</v>
      </c>
      <c r="I2025" s="2">
        <v>40.36528150134</v>
      </c>
      <c r="J2025" s="2">
        <v>23.726541554960001</v>
      </c>
      <c r="K2025" s="2">
        <v>11.511394101877</v>
      </c>
      <c r="L2025" s="2">
        <v>4.5743967828420002</v>
      </c>
      <c r="M2025" s="2">
        <v>1.3572386058979999</v>
      </c>
      <c r="N2025" s="13">
        <v>0.26809651474500001</v>
      </c>
    </row>
    <row r="2026" spans="5:14" ht="25" x14ac:dyDescent="0.3">
      <c r="E2026" s="3" t="s">
        <v>537</v>
      </c>
      <c r="F2026" s="4"/>
      <c r="G2026" s="5">
        <v>6367</v>
      </c>
      <c r="H2026" s="7">
        <v>1074</v>
      </c>
      <c r="I2026" s="1">
        <v>2313</v>
      </c>
      <c r="J2026" s="1">
        <v>1628</v>
      </c>
      <c r="K2026" s="1">
        <v>876</v>
      </c>
      <c r="L2026" s="1">
        <v>353</v>
      </c>
      <c r="M2026" s="1">
        <v>108</v>
      </c>
      <c r="N2026" s="6">
        <v>15</v>
      </c>
    </row>
    <row r="2027" spans="5:14" x14ac:dyDescent="0.3">
      <c r="E2027" s="9"/>
      <c r="F2027" s="8"/>
      <c r="G2027" s="10">
        <v>100</v>
      </c>
      <c r="H2027" s="11">
        <v>16.868226794409001</v>
      </c>
      <c r="I2027" s="2">
        <v>36.327940945500004</v>
      </c>
      <c r="J2027" s="2">
        <v>25.569341919271</v>
      </c>
      <c r="K2027" s="2">
        <v>13.758441966389</v>
      </c>
      <c r="L2027" s="2">
        <v>5.5442123449030003</v>
      </c>
      <c r="M2027" s="2">
        <v>1.696246269829</v>
      </c>
      <c r="N2027" s="13">
        <v>0.235589759698</v>
      </c>
    </row>
    <row r="2028" spans="5:14" x14ac:dyDescent="0.3">
      <c r="E2028" s="3" t="s">
        <v>538</v>
      </c>
      <c r="F2028" s="4"/>
      <c r="G2028" s="5">
        <v>1477</v>
      </c>
      <c r="H2028" s="7">
        <v>213</v>
      </c>
      <c r="I2028" s="1">
        <v>523</v>
      </c>
      <c r="J2028" s="1">
        <v>312</v>
      </c>
      <c r="K2028" s="1">
        <v>256</v>
      </c>
      <c r="L2028" s="1">
        <v>132</v>
      </c>
      <c r="M2028" s="1">
        <v>38</v>
      </c>
      <c r="N2028" s="6">
        <v>3</v>
      </c>
    </row>
    <row r="2029" spans="5:14" x14ac:dyDescent="0.3">
      <c r="E2029" s="9"/>
      <c r="F2029" s="8"/>
      <c r="G2029" s="10">
        <v>100</v>
      </c>
      <c r="H2029" s="11">
        <v>14.421123899796999</v>
      </c>
      <c r="I2029" s="2">
        <v>35.409614082600001</v>
      </c>
      <c r="J2029" s="2">
        <v>21.123899796886001</v>
      </c>
      <c r="K2029" s="2">
        <v>17.332430602573002</v>
      </c>
      <c r="L2029" s="2">
        <v>8.9370345294519993</v>
      </c>
      <c r="M2029" s="2">
        <v>2.5727826675690002</v>
      </c>
      <c r="N2029" s="13">
        <v>0.20311442112399999</v>
      </c>
    </row>
    <row r="2030" spans="5:14" ht="25" x14ac:dyDescent="0.3">
      <c r="E2030" s="3" t="s">
        <v>539</v>
      </c>
      <c r="F2030" s="4"/>
      <c r="G2030" s="5">
        <v>5122</v>
      </c>
      <c r="H2030" s="7">
        <v>1094</v>
      </c>
      <c r="I2030" s="1">
        <v>1916</v>
      </c>
      <c r="J2030" s="1">
        <v>1157</v>
      </c>
      <c r="K2030" s="1">
        <v>583</v>
      </c>
      <c r="L2030" s="1">
        <v>284</v>
      </c>
      <c r="M2030" s="1">
        <v>75</v>
      </c>
      <c r="N2030" s="6">
        <v>13</v>
      </c>
    </row>
    <row r="2031" spans="5:14" x14ac:dyDescent="0.3">
      <c r="E2031" s="9"/>
      <c r="F2031" s="8"/>
      <c r="G2031" s="10">
        <v>100</v>
      </c>
      <c r="H2031" s="11">
        <v>21.358844201484001</v>
      </c>
      <c r="I2031" s="2">
        <v>37.407262787973004</v>
      </c>
      <c r="J2031" s="2">
        <v>22.58883248731</v>
      </c>
      <c r="K2031" s="2">
        <v>11.382272549785</v>
      </c>
      <c r="L2031" s="2">
        <v>5.5447090980090001</v>
      </c>
      <c r="M2031" s="2">
        <v>1.46427176884</v>
      </c>
      <c r="N2031" s="13">
        <v>0.25380710659900002</v>
      </c>
    </row>
    <row r="2032" spans="5:14" x14ac:dyDescent="0.3">
      <c r="E2032" s="3" t="s">
        <v>540</v>
      </c>
      <c r="F2032" s="4"/>
      <c r="G2032" s="5">
        <v>7367</v>
      </c>
      <c r="H2032" s="7">
        <v>1670</v>
      </c>
      <c r="I2032" s="1">
        <v>2565</v>
      </c>
      <c r="J2032" s="1">
        <v>1858</v>
      </c>
      <c r="K2032" s="1">
        <v>755</v>
      </c>
      <c r="L2032" s="1">
        <v>405</v>
      </c>
      <c r="M2032" s="1">
        <v>82</v>
      </c>
      <c r="N2032" s="6">
        <v>32</v>
      </c>
    </row>
    <row r="2033" spans="5:14" x14ac:dyDescent="0.3">
      <c r="E2033" s="9"/>
      <c r="F2033" s="8"/>
      <c r="G2033" s="10">
        <v>100</v>
      </c>
      <c r="H2033" s="11">
        <v>22.668657526809</v>
      </c>
      <c r="I2033" s="2">
        <v>34.817429075607002</v>
      </c>
      <c r="J2033" s="2">
        <v>25.220578254378001</v>
      </c>
      <c r="K2033" s="2">
        <v>10.248405049544999</v>
      </c>
      <c r="L2033" s="2">
        <v>5.4974888014119996</v>
      </c>
      <c r="M2033" s="2">
        <v>1.1130718067059999</v>
      </c>
      <c r="N2033" s="13">
        <v>0.43436948554400001</v>
      </c>
    </row>
    <row r="2034" spans="5:14" ht="25" x14ac:dyDescent="0.3">
      <c r="E2034" s="3" t="s">
        <v>541</v>
      </c>
      <c r="F2034" s="4"/>
      <c r="G2034" s="5">
        <v>6557</v>
      </c>
      <c r="H2034" s="7">
        <v>1131</v>
      </c>
      <c r="I2034" s="1">
        <v>2175</v>
      </c>
      <c r="J2034" s="1">
        <v>1841</v>
      </c>
      <c r="K2034" s="1">
        <v>805</v>
      </c>
      <c r="L2034" s="1">
        <v>465</v>
      </c>
      <c r="M2034" s="1">
        <v>115</v>
      </c>
      <c r="N2034" s="6">
        <v>25</v>
      </c>
    </row>
    <row r="2035" spans="5:14" x14ac:dyDescent="0.3">
      <c r="E2035" s="9"/>
      <c r="F2035" s="8"/>
      <c r="G2035" s="10">
        <v>100</v>
      </c>
      <c r="H2035" s="11">
        <v>17.248741802653999</v>
      </c>
      <c r="I2035" s="2">
        <v>33.170657312795001</v>
      </c>
      <c r="J2035" s="2">
        <v>28.076864419703998</v>
      </c>
      <c r="K2035" s="2">
        <v>12.276955924966</v>
      </c>
      <c r="L2035" s="2">
        <v>7.0916577703219996</v>
      </c>
      <c r="M2035" s="2">
        <v>1.7538508464239999</v>
      </c>
      <c r="N2035" s="13">
        <v>0.381271923136</v>
      </c>
    </row>
    <row r="2036" spans="5:14" ht="25" x14ac:dyDescent="0.3">
      <c r="E2036" s="3" t="s">
        <v>542</v>
      </c>
      <c r="F2036" s="4"/>
      <c r="G2036" s="5">
        <v>7390</v>
      </c>
      <c r="H2036" s="7">
        <v>1112</v>
      </c>
      <c r="I2036" s="1">
        <v>2263</v>
      </c>
      <c r="J2036" s="1">
        <v>2076</v>
      </c>
      <c r="K2036" s="1">
        <v>1093</v>
      </c>
      <c r="L2036" s="1">
        <v>658</v>
      </c>
      <c r="M2036" s="1">
        <v>159</v>
      </c>
      <c r="N2036" s="6">
        <v>29</v>
      </c>
    </row>
    <row r="2037" spans="5:14" x14ac:dyDescent="0.3">
      <c r="E2037" s="9"/>
      <c r="F2037" s="8"/>
      <c r="G2037" s="10">
        <v>100</v>
      </c>
      <c r="H2037" s="11">
        <v>15.047361299053</v>
      </c>
      <c r="I2037" s="2">
        <v>30.622462787551001</v>
      </c>
      <c r="J2037" s="2">
        <v>28.092016238159999</v>
      </c>
      <c r="K2037" s="2">
        <v>14.790257104195</v>
      </c>
      <c r="L2037" s="2">
        <v>8.9039242219220007</v>
      </c>
      <c r="M2037" s="2">
        <v>2.1515561569689998</v>
      </c>
      <c r="N2037" s="13">
        <v>0.39242219215200003</v>
      </c>
    </row>
    <row r="2038" spans="5:14" ht="25" x14ac:dyDescent="0.3">
      <c r="E2038" s="3" t="s">
        <v>543</v>
      </c>
      <c r="F2038" s="4"/>
      <c r="G2038" s="5">
        <v>5135</v>
      </c>
      <c r="H2038" s="7">
        <v>738</v>
      </c>
      <c r="I2038" s="1">
        <v>1482</v>
      </c>
      <c r="J2038" s="1">
        <v>1423</v>
      </c>
      <c r="K2038" s="1">
        <v>842</v>
      </c>
      <c r="L2038" s="1">
        <v>558</v>
      </c>
      <c r="M2038" s="1">
        <v>82</v>
      </c>
      <c r="N2038" s="6">
        <v>10</v>
      </c>
    </row>
    <row r="2039" spans="5:14" x14ac:dyDescent="0.3">
      <c r="E2039" s="9"/>
      <c r="F2039" s="8"/>
      <c r="G2039" s="10">
        <v>100</v>
      </c>
      <c r="H2039" s="11">
        <v>14.371957156766999</v>
      </c>
      <c r="I2039" s="2">
        <v>28.860759493671001</v>
      </c>
      <c r="J2039" s="2">
        <v>27.711781888996999</v>
      </c>
      <c r="K2039" s="2">
        <v>16.397273612463</v>
      </c>
      <c r="L2039" s="2">
        <v>10.866601752677999</v>
      </c>
      <c r="M2039" s="2">
        <v>1.5968841285299999</v>
      </c>
      <c r="N2039" s="13">
        <v>0.194741966894</v>
      </c>
    </row>
    <row r="2040" spans="5:14" ht="25" x14ac:dyDescent="0.3">
      <c r="E2040" s="3" t="s">
        <v>544</v>
      </c>
      <c r="F2040" s="4"/>
      <c r="G2040" s="5">
        <v>2136</v>
      </c>
      <c r="H2040" s="7">
        <v>314</v>
      </c>
      <c r="I2040" s="1">
        <v>662</v>
      </c>
      <c r="J2040" s="1">
        <v>575</v>
      </c>
      <c r="K2040" s="1">
        <v>327</v>
      </c>
      <c r="L2040" s="1">
        <v>230</v>
      </c>
      <c r="M2040" s="1">
        <v>24</v>
      </c>
      <c r="N2040" s="6">
        <v>4</v>
      </c>
    </row>
    <row r="2041" spans="5:14" x14ac:dyDescent="0.3">
      <c r="E2041" s="9"/>
      <c r="F2041" s="8"/>
      <c r="G2041" s="10">
        <v>100</v>
      </c>
      <c r="H2041" s="11">
        <v>14.700374531834999</v>
      </c>
      <c r="I2041" s="2">
        <v>30.992509363296001</v>
      </c>
      <c r="J2041" s="2">
        <v>26.919475655431</v>
      </c>
      <c r="K2041" s="2">
        <v>15.308988764045001</v>
      </c>
      <c r="L2041" s="2">
        <v>10.767790262171999</v>
      </c>
      <c r="M2041" s="2">
        <v>1.123595505618</v>
      </c>
      <c r="N2041" s="13">
        <v>0.18726591760299999</v>
      </c>
    </row>
    <row r="2042" spans="5:14" x14ac:dyDescent="0.3">
      <c r="E2042" s="3" t="s">
        <v>545</v>
      </c>
      <c r="F2042" s="4"/>
      <c r="G2042" s="5">
        <v>3592</v>
      </c>
      <c r="H2042" s="7">
        <v>786</v>
      </c>
      <c r="I2042" s="1">
        <v>1169</v>
      </c>
      <c r="J2042" s="1">
        <v>936</v>
      </c>
      <c r="K2042" s="1">
        <v>389</v>
      </c>
      <c r="L2042" s="1">
        <v>245</v>
      </c>
      <c r="M2042" s="1">
        <v>51</v>
      </c>
      <c r="N2042" s="6">
        <v>16</v>
      </c>
    </row>
    <row r="2043" spans="5:14" x14ac:dyDescent="0.3">
      <c r="E2043" s="9"/>
      <c r="F2043" s="8"/>
      <c r="G2043" s="10">
        <v>100</v>
      </c>
      <c r="H2043" s="11">
        <v>21.881959910913</v>
      </c>
      <c r="I2043" s="2">
        <v>32.544543429843998</v>
      </c>
      <c r="J2043" s="2">
        <v>26.057906458797</v>
      </c>
      <c r="K2043" s="2">
        <v>10.829621380846</v>
      </c>
      <c r="L2043" s="2">
        <v>6.8207126948779999</v>
      </c>
      <c r="M2043" s="2">
        <v>1.4198218262810001</v>
      </c>
      <c r="N2043" s="13">
        <v>0.44543429844100002</v>
      </c>
    </row>
    <row r="2044" spans="5:14" ht="25" x14ac:dyDescent="0.3">
      <c r="E2044" s="3" t="s">
        <v>546</v>
      </c>
      <c r="F2044" s="4"/>
      <c r="G2044" s="5">
        <v>3598</v>
      </c>
      <c r="H2044" s="7">
        <v>637</v>
      </c>
      <c r="I2044" s="1">
        <v>1171</v>
      </c>
      <c r="J2044" s="1">
        <v>998</v>
      </c>
      <c r="K2044" s="1">
        <v>454</v>
      </c>
      <c r="L2044" s="1">
        <v>269</v>
      </c>
      <c r="M2044" s="1">
        <v>62</v>
      </c>
      <c r="N2044" s="6">
        <v>7</v>
      </c>
    </row>
    <row r="2045" spans="5:14" x14ac:dyDescent="0.3">
      <c r="E2045" s="9"/>
      <c r="F2045" s="8"/>
      <c r="G2045" s="10">
        <v>100</v>
      </c>
      <c r="H2045" s="11">
        <v>17.704280155642</v>
      </c>
      <c r="I2045" s="2">
        <v>32.54585881045</v>
      </c>
      <c r="J2045" s="2">
        <v>27.737632017787998</v>
      </c>
      <c r="K2045" s="2">
        <v>12.618121178432</v>
      </c>
      <c r="L2045" s="2">
        <v>7.4763757643139996</v>
      </c>
      <c r="M2045" s="2">
        <v>1.7231795441910001</v>
      </c>
      <c r="N2045" s="13">
        <v>0.19455252918300001</v>
      </c>
    </row>
    <row r="2046" spans="5:14" ht="25" x14ac:dyDescent="0.3">
      <c r="E2046" s="3" t="s">
        <v>547</v>
      </c>
      <c r="F2046" s="4"/>
      <c r="G2046" s="5">
        <v>5194</v>
      </c>
      <c r="H2046" s="7">
        <v>864</v>
      </c>
      <c r="I2046" s="1">
        <v>1648</v>
      </c>
      <c r="J2046" s="1">
        <v>1434</v>
      </c>
      <c r="K2046" s="1">
        <v>725</v>
      </c>
      <c r="L2046" s="1">
        <v>415</v>
      </c>
      <c r="M2046" s="1">
        <v>82</v>
      </c>
      <c r="N2046" s="6">
        <v>26</v>
      </c>
    </row>
    <row r="2047" spans="5:14" x14ac:dyDescent="0.3">
      <c r="E2047" s="9"/>
      <c r="F2047" s="8"/>
      <c r="G2047" s="10">
        <v>100</v>
      </c>
      <c r="H2047" s="11">
        <v>16.634578359646</v>
      </c>
      <c r="I2047" s="2">
        <v>31.728917982287001</v>
      </c>
      <c r="J2047" s="2">
        <v>27.608779360801002</v>
      </c>
      <c r="K2047" s="2">
        <v>13.958413554101</v>
      </c>
      <c r="L2047" s="2">
        <v>7.989988448209</v>
      </c>
      <c r="M2047" s="2">
        <v>1.578744705429</v>
      </c>
      <c r="N2047" s="13">
        <v>0.50057758952599996</v>
      </c>
    </row>
    <row r="2048" spans="5:14" ht="25" x14ac:dyDescent="0.3">
      <c r="E2048" s="3" t="s">
        <v>548</v>
      </c>
      <c r="F2048" s="4"/>
      <c r="G2048" s="5">
        <v>4752</v>
      </c>
      <c r="H2048" s="7">
        <v>749</v>
      </c>
      <c r="I2048" s="1">
        <v>1425</v>
      </c>
      <c r="J2048" s="1">
        <v>1271</v>
      </c>
      <c r="K2048" s="1">
        <v>744</v>
      </c>
      <c r="L2048" s="1">
        <v>455</v>
      </c>
      <c r="M2048" s="1">
        <v>91</v>
      </c>
      <c r="N2048" s="6">
        <v>17</v>
      </c>
    </row>
    <row r="2049" spans="5:14" x14ac:dyDescent="0.3">
      <c r="E2049" s="9"/>
      <c r="F2049" s="8"/>
      <c r="G2049" s="10">
        <v>100</v>
      </c>
      <c r="H2049" s="11">
        <v>15.761784511785001</v>
      </c>
      <c r="I2049" s="2">
        <v>29.987373737374</v>
      </c>
      <c r="J2049" s="2">
        <v>26.746632996633</v>
      </c>
      <c r="K2049" s="2">
        <v>15.656565656566</v>
      </c>
      <c r="L2049" s="2">
        <v>9.5749158249159994</v>
      </c>
      <c r="M2049" s="2">
        <v>1.914983164983</v>
      </c>
      <c r="N2049" s="13">
        <v>0.35774410774400001</v>
      </c>
    </row>
    <row r="2050" spans="5:14" x14ac:dyDescent="0.3">
      <c r="E2050" s="3" t="s">
        <v>549</v>
      </c>
      <c r="F2050" s="4"/>
      <c r="G2050" s="5">
        <v>766</v>
      </c>
      <c r="H2050" s="7">
        <v>106</v>
      </c>
      <c r="I2050" s="1">
        <v>191</v>
      </c>
      <c r="J2050" s="1">
        <v>200</v>
      </c>
      <c r="K2050" s="1">
        <v>133</v>
      </c>
      <c r="L2050" s="1">
        <v>117</v>
      </c>
      <c r="M2050" s="1">
        <v>15</v>
      </c>
      <c r="N2050" s="6">
        <v>4</v>
      </c>
    </row>
    <row r="2051" spans="5:14" x14ac:dyDescent="0.3">
      <c r="E2051" s="9"/>
      <c r="F2051" s="8"/>
      <c r="G2051" s="10">
        <v>100</v>
      </c>
      <c r="H2051" s="11">
        <v>13.838120104439</v>
      </c>
      <c r="I2051" s="2">
        <v>24.934725848564</v>
      </c>
      <c r="J2051" s="2">
        <v>26.109660574412999</v>
      </c>
      <c r="K2051" s="2">
        <v>17.362924281984</v>
      </c>
      <c r="L2051" s="2">
        <v>15.274151436031</v>
      </c>
      <c r="M2051" s="2">
        <v>1.9582245430809999</v>
      </c>
      <c r="N2051" s="13">
        <v>0.52219321148800002</v>
      </c>
    </row>
    <row r="2052" spans="5:14" ht="25" x14ac:dyDescent="0.3">
      <c r="E2052" s="3" t="s">
        <v>550</v>
      </c>
      <c r="F2052" s="4"/>
      <c r="G2052" s="5">
        <v>10756</v>
      </c>
      <c r="H2052" s="7">
        <v>1843</v>
      </c>
      <c r="I2052" s="1">
        <v>3559</v>
      </c>
      <c r="J2052" s="1">
        <v>2952</v>
      </c>
      <c r="K2052" s="1">
        <v>1382</v>
      </c>
      <c r="L2052" s="1">
        <v>813</v>
      </c>
      <c r="M2052" s="1">
        <v>169</v>
      </c>
      <c r="N2052" s="6">
        <v>38</v>
      </c>
    </row>
    <row r="2053" spans="5:14" x14ac:dyDescent="0.3">
      <c r="E2053" s="9"/>
      <c r="F2053" s="8"/>
      <c r="G2053" s="10">
        <v>100</v>
      </c>
      <c r="H2053" s="11">
        <v>17.134622536258998</v>
      </c>
      <c r="I2053" s="2">
        <v>33.088508739307997</v>
      </c>
      <c r="J2053" s="2">
        <v>27.445146894756</v>
      </c>
      <c r="K2053" s="2">
        <v>12.848642618074001</v>
      </c>
      <c r="L2053" s="2">
        <v>7.5585719598359997</v>
      </c>
      <c r="M2053" s="2">
        <v>1.571216065452</v>
      </c>
      <c r="N2053" s="13">
        <v>0.35329118631500001</v>
      </c>
    </row>
    <row r="2054" spans="5:14" x14ac:dyDescent="0.3">
      <c r="E2054" s="3" t="s">
        <v>551</v>
      </c>
      <c r="F2054" s="4"/>
      <c r="G2054" s="5">
        <v>106</v>
      </c>
      <c r="H2054" s="7">
        <v>14</v>
      </c>
      <c r="I2054" s="1">
        <v>33</v>
      </c>
      <c r="J2054" s="1">
        <v>25</v>
      </c>
      <c r="K2054" s="1">
        <v>12</v>
      </c>
      <c r="L2054" s="1">
        <v>12</v>
      </c>
      <c r="M2054" s="1">
        <v>7</v>
      </c>
      <c r="N2054" s="6">
        <v>3</v>
      </c>
    </row>
    <row r="2055" spans="5:14" x14ac:dyDescent="0.3">
      <c r="E2055" s="9"/>
      <c r="F2055" s="8"/>
      <c r="G2055" s="10">
        <v>100</v>
      </c>
      <c r="H2055" s="11">
        <v>13.207547169811001</v>
      </c>
      <c r="I2055" s="2">
        <v>31.132075471697998</v>
      </c>
      <c r="J2055" s="2">
        <v>23.584905660377</v>
      </c>
      <c r="K2055" s="2">
        <v>11.320754716981</v>
      </c>
      <c r="L2055" s="2">
        <v>11.320754716981</v>
      </c>
      <c r="M2055" s="2">
        <v>6.6037735849060004</v>
      </c>
      <c r="N2055" s="13">
        <v>2.8301886792449999</v>
      </c>
    </row>
    <row r="2056" spans="5:14" ht="25" x14ac:dyDescent="0.3">
      <c r="E2056" s="3" t="s">
        <v>552</v>
      </c>
      <c r="F2056" s="4"/>
      <c r="G2056" s="5">
        <v>74</v>
      </c>
      <c r="H2056" s="7">
        <v>8</v>
      </c>
      <c r="I2056" s="1">
        <v>18</v>
      </c>
      <c r="J2056" s="1">
        <v>21</v>
      </c>
      <c r="K2056" s="1">
        <v>10</v>
      </c>
      <c r="L2056" s="1">
        <v>12</v>
      </c>
      <c r="M2056" s="1">
        <v>1</v>
      </c>
      <c r="N2056" s="6">
        <v>4</v>
      </c>
    </row>
    <row r="2057" spans="5:14" x14ac:dyDescent="0.3">
      <c r="E2057" s="9"/>
      <c r="F2057" s="8"/>
      <c r="G2057" s="10">
        <v>100</v>
      </c>
      <c r="H2057" s="11">
        <v>10.810810810811001</v>
      </c>
      <c r="I2057" s="2">
        <v>24.324324324323999</v>
      </c>
      <c r="J2057" s="2">
        <v>28.378378378377999</v>
      </c>
      <c r="K2057" s="2">
        <v>13.513513513514001</v>
      </c>
      <c r="L2057" s="2">
        <v>16.216216216216001</v>
      </c>
      <c r="M2057" s="2">
        <v>1.351351351351</v>
      </c>
      <c r="N2057" s="13">
        <v>5.4054054054050003</v>
      </c>
    </row>
    <row r="2058" spans="5:14" ht="25" x14ac:dyDescent="0.3">
      <c r="E2058" s="3" t="s">
        <v>553</v>
      </c>
      <c r="F2058" s="4"/>
      <c r="G2058" s="5">
        <v>94</v>
      </c>
      <c r="H2058" s="7">
        <v>12</v>
      </c>
      <c r="I2058" s="1">
        <v>21</v>
      </c>
      <c r="J2058" s="1">
        <v>27</v>
      </c>
      <c r="K2058" s="1">
        <v>14</v>
      </c>
      <c r="L2058" s="1">
        <v>13</v>
      </c>
      <c r="M2058" s="1">
        <v>5</v>
      </c>
      <c r="N2058" s="6">
        <v>2</v>
      </c>
    </row>
    <row r="2059" spans="5:14" x14ac:dyDescent="0.3">
      <c r="E2059" s="9"/>
      <c r="F2059" s="8"/>
      <c r="G2059" s="10">
        <v>100</v>
      </c>
      <c r="H2059" s="11">
        <v>12.765957446809001</v>
      </c>
      <c r="I2059" s="2">
        <v>22.340425531914999</v>
      </c>
      <c r="J2059" s="2">
        <v>28.723404255319</v>
      </c>
      <c r="K2059" s="2">
        <v>14.893617021277</v>
      </c>
      <c r="L2059" s="2">
        <v>13.829787234043</v>
      </c>
      <c r="M2059" s="2">
        <v>5.3191489361700004</v>
      </c>
      <c r="N2059" s="13">
        <v>2.1276595744679998</v>
      </c>
    </row>
    <row r="2060" spans="5:14" ht="25" x14ac:dyDescent="0.3">
      <c r="E2060" s="3" t="s">
        <v>554</v>
      </c>
      <c r="F2060" s="4"/>
      <c r="G2060" s="5">
        <v>87</v>
      </c>
      <c r="H2060" s="7">
        <v>8</v>
      </c>
      <c r="I2060" s="1">
        <v>23</v>
      </c>
      <c r="J2060" s="1">
        <v>16</v>
      </c>
      <c r="K2060" s="1">
        <v>9</v>
      </c>
      <c r="L2060" s="1">
        <v>22</v>
      </c>
      <c r="M2060" s="1">
        <v>5</v>
      </c>
      <c r="N2060" s="6">
        <v>4</v>
      </c>
    </row>
    <row r="2061" spans="5:14" x14ac:dyDescent="0.3">
      <c r="E2061" s="9"/>
      <c r="F2061" s="8"/>
      <c r="G2061" s="10">
        <v>100</v>
      </c>
      <c r="H2061" s="11">
        <v>9.1954022988510005</v>
      </c>
      <c r="I2061" s="2">
        <v>26.436781609194998</v>
      </c>
      <c r="J2061" s="2">
        <v>18.390804597700999</v>
      </c>
      <c r="K2061" s="2">
        <v>10.344827586207</v>
      </c>
      <c r="L2061" s="2">
        <v>25.287356321838999</v>
      </c>
      <c r="M2061" s="2">
        <v>5.7471264367819996</v>
      </c>
      <c r="N2061" s="13">
        <v>4.5977011494250002</v>
      </c>
    </row>
    <row r="2062" spans="5:14" ht="25" x14ac:dyDescent="0.3">
      <c r="E2062" s="3" t="s">
        <v>555</v>
      </c>
      <c r="F2062" s="4"/>
      <c r="G2062" s="5">
        <v>40</v>
      </c>
      <c r="H2062" s="7">
        <v>2</v>
      </c>
      <c r="I2062" s="1">
        <v>3</v>
      </c>
      <c r="J2062" s="1">
        <v>13</v>
      </c>
      <c r="K2062" s="1">
        <v>7</v>
      </c>
      <c r="L2062" s="1">
        <v>9</v>
      </c>
      <c r="M2062" s="1">
        <v>3</v>
      </c>
      <c r="N2062" s="6">
        <v>3</v>
      </c>
    </row>
    <row r="2063" spans="5:14" x14ac:dyDescent="0.3">
      <c r="E2063" s="9"/>
      <c r="F2063" s="8"/>
      <c r="G2063" s="10">
        <v>100</v>
      </c>
      <c r="H2063" s="11">
        <v>5</v>
      </c>
      <c r="I2063" s="2">
        <v>7.5</v>
      </c>
      <c r="J2063" s="2">
        <v>32.5</v>
      </c>
      <c r="K2063" s="2">
        <v>17.5</v>
      </c>
      <c r="L2063" s="2">
        <v>22.5</v>
      </c>
      <c r="M2063" s="2">
        <v>7.5</v>
      </c>
      <c r="N2063" s="13">
        <v>7.5</v>
      </c>
    </row>
    <row r="2064" spans="5:14" x14ac:dyDescent="0.3">
      <c r="E2064" s="3" t="s">
        <v>556</v>
      </c>
      <c r="F2064" s="4"/>
      <c r="G2064" s="5">
        <v>78</v>
      </c>
      <c r="H2064" s="7">
        <v>7</v>
      </c>
      <c r="I2064" s="1">
        <v>23</v>
      </c>
      <c r="J2064" s="1">
        <v>18</v>
      </c>
      <c r="K2064" s="1">
        <v>9</v>
      </c>
      <c r="L2064" s="1">
        <v>14</v>
      </c>
      <c r="M2064" s="1">
        <v>1</v>
      </c>
      <c r="N2064" s="6">
        <v>6</v>
      </c>
    </row>
    <row r="2065" spans="2:14" x14ac:dyDescent="0.3">
      <c r="E2065" s="9"/>
      <c r="F2065" s="8"/>
      <c r="G2065" s="10">
        <v>100</v>
      </c>
      <c r="H2065" s="11">
        <v>8.9743589743589993</v>
      </c>
      <c r="I2065" s="2">
        <v>29.487179487178999</v>
      </c>
      <c r="J2065" s="2">
        <v>23.076923076922998</v>
      </c>
      <c r="K2065" s="2">
        <v>11.538461538462</v>
      </c>
      <c r="L2065" s="2">
        <v>17.948717948717999</v>
      </c>
      <c r="M2065" s="2">
        <v>1.2820512820509999</v>
      </c>
      <c r="N2065" s="13">
        <v>7.6923076923079998</v>
      </c>
    </row>
    <row r="2066" spans="2:14" ht="25" x14ac:dyDescent="0.3">
      <c r="E2066" s="3" t="s">
        <v>557</v>
      </c>
      <c r="F2066" s="4"/>
      <c r="G2066" s="5">
        <v>58</v>
      </c>
      <c r="H2066" s="7">
        <v>6</v>
      </c>
      <c r="I2066" s="1">
        <v>17</v>
      </c>
      <c r="J2066" s="1">
        <v>13</v>
      </c>
      <c r="K2066" s="1">
        <v>3</v>
      </c>
      <c r="L2066" s="1">
        <v>12</v>
      </c>
      <c r="M2066" s="1">
        <v>2</v>
      </c>
      <c r="N2066" s="6">
        <v>5</v>
      </c>
    </row>
    <row r="2067" spans="2:14" x14ac:dyDescent="0.3">
      <c r="E2067" s="9"/>
      <c r="F2067" s="8"/>
      <c r="G2067" s="10">
        <v>100</v>
      </c>
      <c r="H2067" s="11">
        <v>10.344827586207</v>
      </c>
      <c r="I2067" s="2">
        <v>29.310344827586</v>
      </c>
      <c r="J2067" s="2">
        <v>22.413793103448</v>
      </c>
      <c r="K2067" s="2">
        <v>5.1724137931029999</v>
      </c>
      <c r="L2067" s="2">
        <v>20.689655172414</v>
      </c>
      <c r="M2067" s="2">
        <v>3.4482758620689999</v>
      </c>
      <c r="N2067" s="13">
        <v>8.6206896551720007</v>
      </c>
    </row>
    <row r="2068" spans="2:14" ht="25" x14ac:dyDescent="0.3">
      <c r="E2068" s="3" t="s">
        <v>558</v>
      </c>
      <c r="F2068" s="4"/>
      <c r="G2068" s="5">
        <v>85</v>
      </c>
      <c r="H2068" s="7">
        <v>12</v>
      </c>
      <c r="I2068" s="1">
        <v>23</v>
      </c>
      <c r="J2068" s="1">
        <v>21</v>
      </c>
      <c r="K2068" s="1">
        <v>9</v>
      </c>
      <c r="L2068" s="1">
        <v>13</v>
      </c>
      <c r="M2068" s="1">
        <v>7</v>
      </c>
      <c r="N2068" s="6">
        <v>0</v>
      </c>
    </row>
    <row r="2069" spans="2:14" x14ac:dyDescent="0.3">
      <c r="E2069" s="9"/>
      <c r="F2069" s="8"/>
      <c r="G2069" s="10">
        <v>100</v>
      </c>
      <c r="H2069" s="11">
        <v>14.117647058824</v>
      </c>
      <c r="I2069" s="2">
        <v>27.058823529411999</v>
      </c>
      <c r="J2069" s="2">
        <v>24.705882352941</v>
      </c>
      <c r="K2069" s="2">
        <v>10.588235294118</v>
      </c>
      <c r="L2069" s="2">
        <v>15.294117647059</v>
      </c>
      <c r="M2069" s="2">
        <v>8.2352941176469994</v>
      </c>
      <c r="N2069" s="15">
        <v>0</v>
      </c>
    </row>
    <row r="2070" spans="2:14" ht="25" x14ac:dyDescent="0.3">
      <c r="E2070" s="3" t="s">
        <v>559</v>
      </c>
      <c r="F2070" s="4"/>
      <c r="G2070" s="5">
        <v>60</v>
      </c>
      <c r="H2070" s="7">
        <v>4</v>
      </c>
      <c r="I2070" s="1">
        <v>12</v>
      </c>
      <c r="J2070" s="1">
        <v>19</v>
      </c>
      <c r="K2070" s="1">
        <v>9</v>
      </c>
      <c r="L2070" s="1">
        <v>8</v>
      </c>
      <c r="M2070" s="1">
        <v>5</v>
      </c>
      <c r="N2070" s="6">
        <v>3</v>
      </c>
    </row>
    <row r="2071" spans="2:14" x14ac:dyDescent="0.3">
      <c r="E2071" s="9"/>
      <c r="F2071" s="8"/>
      <c r="G2071" s="10">
        <v>100</v>
      </c>
      <c r="H2071" s="11">
        <v>6.666666666667</v>
      </c>
      <c r="I2071" s="2">
        <v>20</v>
      </c>
      <c r="J2071" s="2">
        <v>31.666666666666998</v>
      </c>
      <c r="K2071" s="2">
        <v>15</v>
      </c>
      <c r="L2071" s="2">
        <v>13.333333333333</v>
      </c>
      <c r="M2071" s="2">
        <v>8.333333333333</v>
      </c>
      <c r="N2071" s="13">
        <v>5</v>
      </c>
    </row>
    <row r="2072" spans="2:14" ht="25" x14ac:dyDescent="0.3">
      <c r="E2072" s="3" t="s">
        <v>560</v>
      </c>
      <c r="F2072" s="4"/>
      <c r="G2072" s="5">
        <v>10</v>
      </c>
      <c r="H2072" s="7">
        <v>1</v>
      </c>
      <c r="I2072" s="1">
        <v>0</v>
      </c>
      <c r="J2072" s="1">
        <v>2</v>
      </c>
      <c r="K2072" s="1">
        <v>3</v>
      </c>
      <c r="L2072" s="1">
        <v>4</v>
      </c>
      <c r="M2072" s="1">
        <v>0</v>
      </c>
      <c r="N2072" s="6">
        <v>0</v>
      </c>
    </row>
    <row r="2073" spans="2:14" x14ac:dyDescent="0.3">
      <c r="E2073" s="9"/>
      <c r="F2073" s="8"/>
      <c r="G2073" s="10">
        <v>100</v>
      </c>
      <c r="H2073" s="11">
        <v>10</v>
      </c>
      <c r="I2073" s="12">
        <v>0</v>
      </c>
      <c r="J2073" s="2">
        <v>20</v>
      </c>
      <c r="K2073" s="2">
        <v>30</v>
      </c>
      <c r="L2073" s="2">
        <v>40</v>
      </c>
      <c r="M2073" s="12">
        <v>0</v>
      </c>
      <c r="N2073" s="15">
        <v>0</v>
      </c>
    </row>
    <row r="2074" spans="2:14" ht="25" x14ac:dyDescent="0.3">
      <c r="E2074" s="3" t="s">
        <v>561</v>
      </c>
      <c r="F2074" s="4"/>
      <c r="G2074" s="5">
        <v>118</v>
      </c>
      <c r="H2074" s="7">
        <v>14</v>
      </c>
      <c r="I2074" s="1">
        <v>28</v>
      </c>
      <c r="J2074" s="1">
        <v>28</v>
      </c>
      <c r="K2074" s="1">
        <v>20</v>
      </c>
      <c r="L2074" s="1">
        <v>18</v>
      </c>
      <c r="M2074" s="1">
        <v>7</v>
      </c>
      <c r="N2074" s="6">
        <v>3</v>
      </c>
    </row>
    <row r="2075" spans="2:14" x14ac:dyDescent="0.3">
      <c r="E2075" s="53"/>
      <c r="F2075" s="57"/>
      <c r="G2075" s="64">
        <v>100</v>
      </c>
      <c r="H2075" s="71">
        <v>11.864406779661</v>
      </c>
      <c r="I2075" s="44">
        <v>23.728813559321999</v>
      </c>
      <c r="J2075" s="44">
        <v>23.728813559321999</v>
      </c>
      <c r="K2075" s="44">
        <v>16.949152542373</v>
      </c>
      <c r="L2075" s="44">
        <v>15.254237288136</v>
      </c>
      <c r="M2075" s="44">
        <v>5.9322033898309998</v>
      </c>
      <c r="N2075" s="73">
        <v>2.542372881356</v>
      </c>
    </row>
    <row r="2077" spans="2:14" x14ac:dyDescent="0.3">
      <c r="B2077" s="35" t="str">
        <f xml:space="preserve"> HYPERLINK("#'目次'!B18", "[12]")</f>
        <v>[12]</v>
      </c>
      <c r="C2077" s="25" t="s">
        <v>54</v>
      </c>
    </row>
    <row r="2080" spans="2:14" x14ac:dyDescent="0.3">
      <c r="C2080" s="25" t="s">
        <v>528</v>
      </c>
    </row>
    <row r="2081" spans="5:12" ht="37.5" x14ac:dyDescent="0.3">
      <c r="E2081" s="95"/>
      <c r="F2081" s="96"/>
      <c r="G2081" s="37" t="s">
        <v>16</v>
      </c>
      <c r="H2081" s="41" t="s">
        <v>55</v>
      </c>
      <c r="I2081" s="18" t="s">
        <v>56</v>
      </c>
      <c r="J2081" s="18" t="s">
        <v>57</v>
      </c>
      <c r="K2081" s="18" t="s">
        <v>58</v>
      </c>
      <c r="L2081" s="34" t="s">
        <v>59</v>
      </c>
    </row>
    <row r="2082" spans="5:12" x14ac:dyDescent="0.3">
      <c r="E2082" s="97"/>
      <c r="F2082" s="98"/>
      <c r="G2082" s="40"/>
      <c r="H2082" s="36"/>
      <c r="I2082" s="19"/>
      <c r="J2082" s="19"/>
      <c r="K2082" s="19"/>
      <c r="L2082" s="39"/>
    </row>
    <row r="2083" spans="5:12" x14ac:dyDescent="0.3">
      <c r="E2083" s="63" t="s">
        <v>16</v>
      </c>
      <c r="F2083" s="58"/>
      <c r="G2083" s="38">
        <v>55336</v>
      </c>
      <c r="H2083" s="20">
        <v>4906</v>
      </c>
      <c r="I2083" s="20">
        <v>24562</v>
      </c>
      <c r="J2083" s="20">
        <v>17342</v>
      </c>
      <c r="K2083" s="20">
        <v>6139</v>
      </c>
      <c r="L2083" s="51">
        <v>2387</v>
      </c>
    </row>
    <row r="2084" spans="5:12" x14ac:dyDescent="0.3">
      <c r="E2084" s="53"/>
      <c r="F2084" s="59"/>
      <c r="G2084" s="10">
        <v>100</v>
      </c>
      <c r="H2084" s="2">
        <v>8.8658377909499997</v>
      </c>
      <c r="I2084" s="2">
        <v>44.387017493133001</v>
      </c>
      <c r="J2084" s="2">
        <v>31.339453520311999</v>
      </c>
      <c r="K2084" s="2">
        <v>11.094043660545999</v>
      </c>
      <c r="L2084" s="13">
        <v>4.3136475350590002</v>
      </c>
    </row>
    <row r="2085" spans="5:12" x14ac:dyDescent="0.3">
      <c r="E2085" s="3" t="s">
        <v>529</v>
      </c>
      <c r="F2085" s="4"/>
      <c r="G2085" s="29">
        <v>2985</v>
      </c>
      <c r="H2085" s="32">
        <v>176</v>
      </c>
      <c r="I2085" s="17">
        <v>1085</v>
      </c>
      <c r="J2085" s="17">
        <v>1083</v>
      </c>
      <c r="K2085" s="17">
        <v>532</v>
      </c>
      <c r="L2085" s="33">
        <v>109</v>
      </c>
    </row>
    <row r="2086" spans="5:12" x14ac:dyDescent="0.3">
      <c r="E2086" s="9"/>
      <c r="F2086" s="8"/>
      <c r="G2086" s="10">
        <v>100</v>
      </c>
      <c r="H2086" s="11">
        <v>5.8961474036850001</v>
      </c>
      <c r="I2086" s="2">
        <v>36.348408710218003</v>
      </c>
      <c r="J2086" s="2">
        <v>36.281407035176002</v>
      </c>
      <c r="K2086" s="2">
        <v>17.822445561138998</v>
      </c>
      <c r="L2086" s="13">
        <v>3.651591289782</v>
      </c>
    </row>
    <row r="2087" spans="5:12" ht="25" x14ac:dyDescent="0.3">
      <c r="E2087" s="3" t="s">
        <v>530</v>
      </c>
      <c r="F2087" s="4"/>
      <c r="G2087" s="5">
        <v>3064</v>
      </c>
      <c r="H2087" s="7">
        <v>183</v>
      </c>
      <c r="I2087" s="1">
        <v>1248</v>
      </c>
      <c r="J2087" s="1">
        <v>1135</v>
      </c>
      <c r="K2087" s="1">
        <v>396</v>
      </c>
      <c r="L2087" s="6">
        <v>102</v>
      </c>
    </row>
    <row r="2088" spans="5:12" x14ac:dyDescent="0.3">
      <c r="E2088" s="9"/>
      <c r="F2088" s="8"/>
      <c r="G2088" s="10">
        <v>100</v>
      </c>
      <c r="H2088" s="11">
        <v>5.9725848563969999</v>
      </c>
      <c r="I2088" s="2">
        <v>40.731070496084001</v>
      </c>
      <c r="J2088" s="2">
        <v>37.043080939947998</v>
      </c>
      <c r="K2088" s="2">
        <v>12.924281984334</v>
      </c>
      <c r="L2088" s="13">
        <v>3.3289817232379999</v>
      </c>
    </row>
    <row r="2089" spans="5:12" ht="25" x14ac:dyDescent="0.3">
      <c r="E2089" s="3" t="s">
        <v>531</v>
      </c>
      <c r="F2089" s="4"/>
      <c r="G2089" s="5">
        <v>5287</v>
      </c>
      <c r="H2089" s="7">
        <v>353</v>
      </c>
      <c r="I2089" s="1">
        <v>2215</v>
      </c>
      <c r="J2089" s="1">
        <v>1875</v>
      </c>
      <c r="K2089" s="1">
        <v>647</v>
      </c>
      <c r="L2089" s="6">
        <v>197</v>
      </c>
    </row>
    <row r="2090" spans="5:12" x14ac:dyDescent="0.3">
      <c r="E2090" s="9"/>
      <c r="F2090" s="8"/>
      <c r="G2090" s="10">
        <v>100</v>
      </c>
      <c r="H2090" s="11">
        <v>6.6767543030069998</v>
      </c>
      <c r="I2090" s="2">
        <v>41.895214677510999</v>
      </c>
      <c r="J2090" s="2">
        <v>35.464346510307998</v>
      </c>
      <c r="K2090" s="2">
        <v>12.237563835824</v>
      </c>
      <c r="L2090" s="13">
        <v>3.7261206733500001</v>
      </c>
    </row>
    <row r="2091" spans="5:12" ht="25" x14ac:dyDescent="0.3">
      <c r="E2091" s="3" t="s">
        <v>532</v>
      </c>
      <c r="F2091" s="4"/>
      <c r="G2091" s="5">
        <v>7640</v>
      </c>
      <c r="H2091" s="7">
        <v>552</v>
      </c>
      <c r="I2091" s="1">
        <v>3458</v>
      </c>
      <c r="J2091" s="1">
        <v>2530</v>
      </c>
      <c r="K2091" s="1">
        <v>826</v>
      </c>
      <c r="L2091" s="6">
        <v>274</v>
      </c>
    </row>
    <row r="2092" spans="5:12" x14ac:dyDescent="0.3">
      <c r="E2092" s="9"/>
      <c r="F2092" s="8"/>
      <c r="G2092" s="10">
        <v>100</v>
      </c>
      <c r="H2092" s="11">
        <v>7.2251308900520002</v>
      </c>
      <c r="I2092" s="2">
        <v>45.261780104712003</v>
      </c>
      <c r="J2092" s="2">
        <v>33.115183246073002</v>
      </c>
      <c r="K2092" s="2">
        <v>10.811518324607</v>
      </c>
      <c r="L2092" s="13">
        <v>3.5863874345550002</v>
      </c>
    </row>
    <row r="2093" spans="5:12" ht="25" x14ac:dyDescent="0.3">
      <c r="E2093" s="3" t="s">
        <v>533</v>
      </c>
      <c r="F2093" s="4"/>
      <c r="G2093" s="5">
        <v>6284</v>
      </c>
      <c r="H2093" s="7">
        <v>457</v>
      </c>
      <c r="I2093" s="1">
        <v>2926</v>
      </c>
      <c r="J2093" s="1">
        <v>2022</v>
      </c>
      <c r="K2093" s="1">
        <v>642</v>
      </c>
      <c r="L2093" s="6">
        <v>237</v>
      </c>
    </row>
    <row r="2094" spans="5:12" x14ac:dyDescent="0.3">
      <c r="E2094" s="9"/>
      <c r="F2094" s="8"/>
      <c r="G2094" s="10">
        <v>100</v>
      </c>
      <c r="H2094" s="11">
        <v>7.2724379376190003</v>
      </c>
      <c r="I2094" s="2">
        <v>46.562698917886998</v>
      </c>
      <c r="J2094" s="2">
        <v>32.176957352004997</v>
      </c>
      <c r="K2094" s="2">
        <v>10.216422660726</v>
      </c>
      <c r="L2094" s="13">
        <v>3.771483131763</v>
      </c>
    </row>
    <row r="2095" spans="5:12" x14ac:dyDescent="0.3">
      <c r="E2095" s="3" t="s">
        <v>534</v>
      </c>
      <c r="F2095" s="4"/>
      <c r="G2095" s="5">
        <v>2577</v>
      </c>
      <c r="H2095" s="7">
        <v>143</v>
      </c>
      <c r="I2095" s="1">
        <v>933</v>
      </c>
      <c r="J2095" s="1">
        <v>948</v>
      </c>
      <c r="K2095" s="1">
        <v>484</v>
      </c>
      <c r="L2095" s="6">
        <v>69</v>
      </c>
    </row>
    <row r="2096" spans="5:12" x14ac:dyDescent="0.3">
      <c r="E2096" s="9"/>
      <c r="F2096" s="8"/>
      <c r="G2096" s="10">
        <v>100</v>
      </c>
      <c r="H2096" s="11">
        <v>5.5490880869229997</v>
      </c>
      <c r="I2096" s="2">
        <v>36.204889406286</v>
      </c>
      <c r="J2096" s="2">
        <v>36.786961583236</v>
      </c>
      <c r="K2096" s="2">
        <v>18.781528909584999</v>
      </c>
      <c r="L2096" s="13">
        <v>2.6775320139700001</v>
      </c>
    </row>
    <row r="2097" spans="5:12" ht="25" x14ac:dyDescent="0.3">
      <c r="E2097" s="3" t="s">
        <v>535</v>
      </c>
      <c r="F2097" s="4"/>
      <c r="G2097" s="5">
        <v>4095</v>
      </c>
      <c r="H2097" s="7">
        <v>220</v>
      </c>
      <c r="I2097" s="1">
        <v>1717</v>
      </c>
      <c r="J2097" s="1">
        <v>1489</v>
      </c>
      <c r="K2097" s="1">
        <v>558</v>
      </c>
      <c r="L2097" s="6">
        <v>111</v>
      </c>
    </row>
    <row r="2098" spans="5:12" x14ac:dyDescent="0.3">
      <c r="E2098" s="9"/>
      <c r="F2098" s="8"/>
      <c r="G2098" s="10">
        <v>100</v>
      </c>
      <c r="H2098" s="11">
        <v>5.3724053724049998</v>
      </c>
      <c r="I2098" s="2">
        <v>41.929181929182</v>
      </c>
      <c r="J2098" s="2">
        <v>36.361416361415998</v>
      </c>
      <c r="K2098" s="2">
        <v>13.626373626374001</v>
      </c>
      <c r="L2098" s="13">
        <v>2.7106227106229999</v>
      </c>
    </row>
    <row r="2099" spans="5:12" ht="25" x14ac:dyDescent="0.3">
      <c r="E2099" s="3" t="s">
        <v>536</v>
      </c>
      <c r="F2099" s="4"/>
      <c r="G2099" s="5">
        <v>5968</v>
      </c>
      <c r="H2099" s="7">
        <v>354</v>
      </c>
      <c r="I2099" s="1">
        <v>2628</v>
      </c>
      <c r="J2099" s="1">
        <v>2122</v>
      </c>
      <c r="K2099" s="1">
        <v>661</v>
      </c>
      <c r="L2099" s="6">
        <v>203</v>
      </c>
    </row>
    <row r="2100" spans="5:12" x14ac:dyDescent="0.3">
      <c r="E2100" s="9"/>
      <c r="F2100" s="8"/>
      <c r="G2100" s="10">
        <v>100</v>
      </c>
      <c r="H2100" s="11">
        <v>5.9316353887400002</v>
      </c>
      <c r="I2100" s="2">
        <v>44.034852546917001</v>
      </c>
      <c r="J2100" s="2">
        <v>35.556300268096997</v>
      </c>
      <c r="K2100" s="2">
        <v>11.075737265416</v>
      </c>
      <c r="L2100" s="13">
        <v>3.4014745308309999</v>
      </c>
    </row>
    <row r="2101" spans="5:12" ht="25" x14ac:dyDescent="0.3">
      <c r="E2101" s="3" t="s">
        <v>537</v>
      </c>
      <c r="F2101" s="4"/>
      <c r="G2101" s="5">
        <v>6367</v>
      </c>
      <c r="H2101" s="7">
        <v>473</v>
      </c>
      <c r="I2101" s="1">
        <v>2865</v>
      </c>
      <c r="J2101" s="1">
        <v>2098</v>
      </c>
      <c r="K2101" s="1">
        <v>653</v>
      </c>
      <c r="L2101" s="6">
        <v>278</v>
      </c>
    </row>
    <row r="2102" spans="5:12" x14ac:dyDescent="0.3">
      <c r="E2102" s="9"/>
      <c r="F2102" s="8"/>
      <c r="G2102" s="10">
        <v>100</v>
      </c>
      <c r="H2102" s="11">
        <v>7.4289304224909998</v>
      </c>
      <c r="I2102" s="2">
        <v>44.997644102403001</v>
      </c>
      <c r="J2102" s="2">
        <v>32.951154389823003</v>
      </c>
      <c r="K2102" s="2">
        <v>10.256007538872</v>
      </c>
      <c r="L2102" s="13">
        <v>4.366263546411</v>
      </c>
    </row>
    <row r="2103" spans="5:12" x14ac:dyDescent="0.3">
      <c r="E2103" s="3" t="s">
        <v>538</v>
      </c>
      <c r="F2103" s="4"/>
      <c r="G2103" s="5">
        <v>1477</v>
      </c>
      <c r="H2103" s="7">
        <v>167</v>
      </c>
      <c r="I2103" s="1">
        <v>672</v>
      </c>
      <c r="J2103" s="1">
        <v>420</v>
      </c>
      <c r="K2103" s="1">
        <v>127</v>
      </c>
      <c r="L2103" s="6">
        <v>91</v>
      </c>
    </row>
    <row r="2104" spans="5:12" x14ac:dyDescent="0.3">
      <c r="E2104" s="9"/>
      <c r="F2104" s="8"/>
      <c r="G2104" s="10">
        <v>100</v>
      </c>
      <c r="H2104" s="11">
        <v>11.306702775897</v>
      </c>
      <c r="I2104" s="2">
        <v>45.497630331754003</v>
      </c>
      <c r="J2104" s="2">
        <v>28.436018957346</v>
      </c>
      <c r="K2104" s="2">
        <v>8.5985104942449997</v>
      </c>
      <c r="L2104" s="13">
        <v>6.161137440758</v>
      </c>
    </row>
    <row r="2105" spans="5:12" ht="25" x14ac:dyDescent="0.3">
      <c r="E2105" s="3" t="s">
        <v>539</v>
      </c>
      <c r="F2105" s="4"/>
      <c r="G2105" s="5">
        <v>5122</v>
      </c>
      <c r="H2105" s="7">
        <v>383</v>
      </c>
      <c r="I2105" s="1">
        <v>2261</v>
      </c>
      <c r="J2105" s="1">
        <v>1697</v>
      </c>
      <c r="K2105" s="1">
        <v>601</v>
      </c>
      <c r="L2105" s="6">
        <v>180</v>
      </c>
    </row>
    <row r="2106" spans="5:12" x14ac:dyDescent="0.3">
      <c r="E2106" s="9"/>
      <c r="F2106" s="8"/>
      <c r="G2106" s="10">
        <v>100</v>
      </c>
      <c r="H2106" s="11">
        <v>7.4775478328779998</v>
      </c>
      <c r="I2106" s="2">
        <v>44.142912924638999</v>
      </c>
      <c r="J2106" s="2">
        <v>33.131589222960002</v>
      </c>
      <c r="K2106" s="2">
        <v>11.733697774307</v>
      </c>
      <c r="L2106" s="13">
        <v>3.514252245217</v>
      </c>
    </row>
    <row r="2107" spans="5:12" x14ac:dyDescent="0.3">
      <c r="E2107" s="3" t="s">
        <v>540</v>
      </c>
      <c r="F2107" s="4"/>
      <c r="G2107" s="5">
        <v>7367</v>
      </c>
      <c r="H2107" s="7">
        <v>501</v>
      </c>
      <c r="I2107" s="1">
        <v>3096</v>
      </c>
      <c r="J2107" s="1">
        <v>2400</v>
      </c>
      <c r="K2107" s="1">
        <v>1132</v>
      </c>
      <c r="L2107" s="6">
        <v>238</v>
      </c>
    </row>
    <row r="2108" spans="5:12" x14ac:dyDescent="0.3">
      <c r="E2108" s="9"/>
      <c r="F2108" s="8"/>
      <c r="G2108" s="10">
        <v>100</v>
      </c>
      <c r="H2108" s="11">
        <v>6.8005972580430001</v>
      </c>
      <c r="I2108" s="2">
        <v>42.025247726346997</v>
      </c>
      <c r="J2108" s="2">
        <v>32.577711415773003</v>
      </c>
      <c r="K2108" s="2">
        <v>15.365820551105999</v>
      </c>
      <c r="L2108" s="13">
        <v>3.2306230487310001</v>
      </c>
    </row>
    <row r="2109" spans="5:12" ht="25" x14ac:dyDescent="0.3">
      <c r="E2109" s="3" t="s">
        <v>541</v>
      </c>
      <c r="F2109" s="4"/>
      <c r="G2109" s="5">
        <v>6557</v>
      </c>
      <c r="H2109" s="7">
        <v>590</v>
      </c>
      <c r="I2109" s="1">
        <v>3074</v>
      </c>
      <c r="J2109" s="1">
        <v>1988</v>
      </c>
      <c r="K2109" s="1">
        <v>642</v>
      </c>
      <c r="L2109" s="6">
        <v>263</v>
      </c>
    </row>
    <row r="2110" spans="5:12" x14ac:dyDescent="0.3">
      <c r="E2110" s="9"/>
      <c r="F2110" s="8"/>
      <c r="G2110" s="10">
        <v>100</v>
      </c>
      <c r="H2110" s="11">
        <v>8.9980173860000008</v>
      </c>
      <c r="I2110" s="2">
        <v>46.881195668750998</v>
      </c>
      <c r="J2110" s="2">
        <v>30.318743327741</v>
      </c>
      <c r="K2110" s="2">
        <v>9.7910629861220002</v>
      </c>
      <c r="L2110" s="13">
        <v>4.0109806313860004</v>
      </c>
    </row>
    <row r="2111" spans="5:12" ht="25" x14ac:dyDescent="0.3">
      <c r="E2111" s="3" t="s">
        <v>542</v>
      </c>
      <c r="F2111" s="4"/>
      <c r="G2111" s="5">
        <v>7390</v>
      </c>
      <c r="H2111" s="7">
        <v>895</v>
      </c>
      <c r="I2111" s="1">
        <v>3447</v>
      </c>
      <c r="J2111" s="1">
        <v>2016</v>
      </c>
      <c r="K2111" s="1">
        <v>620</v>
      </c>
      <c r="L2111" s="6">
        <v>412</v>
      </c>
    </row>
    <row r="2112" spans="5:12" x14ac:dyDescent="0.3">
      <c r="E2112" s="9"/>
      <c r="F2112" s="8"/>
      <c r="G2112" s="10">
        <v>100</v>
      </c>
      <c r="H2112" s="11">
        <v>12.110960757780999</v>
      </c>
      <c r="I2112" s="2">
        <v>46.644113667117999</v>
      </c>
      <c r="J2112" s="2">
        <v>27.280108254398002</v>
      </c>
      <c r="K2112" s="2">
        <v>8.3897158322060008</v>
      </c>
      <c r="L2112" s="13">
        <v>5.5751014884980004</v>
      </c>
    </row>
    <row r="2113" spans="5:12" ht="25" x14ac:dyDescent="0.3">
      <c r="E2113" s="3" t="s">
        <v>543</v>
      </c>
      <c r="F2113" s="4"/>
      <c r="G2113" s="5">
        <v>5135</v>
      </c>
      <c r="H2113" s="7">
        <v>736</v>
      </c>
      <c r="I2113" s="1">
        <v>2437</v>
      </c>
      <c r="J2113" s="1">
        <v>1316</v>
      </c>
      <c r="K2113" s="1">
        <v>419</v>
      </c>
      <c r="L2113" s="6">
        <v>227</v>
      </c>
    </row>
    <row r="2114" spans="5:12" x14ac:dyDescent="0.3">
      <c r="E2114" s="9"/>
      <c r="F2114" s="8"/>
      <c r="G2114" s="10">
        <v>100</v>
      </c>
      <c r="H2114" s="11">
        <v>14.333008763389</v>
      </c>
      <c r="I2114" s="2">
        <v>47.458617332034997</v>
      </c>
      <c r="J2114" s="2">
        <v>25.628042843233001</v>
      </c>
      <c r="K2114" s="2">
        <v>8.1596884128530007</v>
      </c>
      <c r="L2114" s="13">
        <v>4.4206426484910004</v>
      </c>
    </row>
    <row r="2115" spans="5:12" ht="25" x14ac:dyDescent="0.3">
      <c r="E2115" s="3" t="s">
        <v>544</v>
      </c>
      <c r="F2115" s="4"/>
      <c r="G2115" s="5">
        <v>2136</v>
      </c>
      <c r="H2115" s="7">
        <v>287</v>
      </c>
      <c r="I2115" s="1">
        <v>1021</v>
      </c>
      <c r="J2115" s="1">
        <v>574</v>
      </c>
      <c r="K2115" s="1">
        <v>168</v>
      </c>
      <c r="L2115" s="6">
        <v>86</v>
      </c>
    </row>
    <row r="2116" spans="5:12" x14ac:dyDescent="0.3">
      <c r="E2116" s="9"/>
      <c r="F2116" s="8"/>
      <c r="G2116" s="10">
        <v>100</v>
      </c>
      <c r="H2116" s="11">
        <v>13.436329588015001</v>
      </c>
      <c r="I2116" s="2">
        <v>47.799625468164997</v>
      </c>
      <c r="J2116" s="2">
        <v>26.872659176030002</v>
      </c>
      <c r="K2116" s="2">
        <v>7.8651685393259996</v>
      </c>
      <c r="L2116" s="13">
        <v>4.0262172284639997</v>
      </c>
    </row>
    <row r="2117" spans="5:12" x14ac:dyDescent="0.3">
      <c r="E2117" s="3" t="s">
        <v>545</v>
      </c>
      <c r="F2117" s="4"/>
      <c r="G2117" s="5">
        <v>3592</v>
      </c>
      <c r="H2117" s="7">
        <v>257</v>
      </c>
      <c r="I2117" s="1">
        <v>1526</v>
      </c>
      <c r="J2117" s="1">
        <v>1163</v>
      </c>
      <c r="K2117" s="1">
        <v>524</v>
      </c>
      <c r="L2117" s="6">
        <v>122</v>
      </c>
    </row>
    <row r="2118" spans="5:12" x14ac:dyDescent="0.3">
      <c r="E2118" s="9"/>
      <c r="F2118" s="8"/>
      <c r="G2118" s="10">
        <v>100</v>
      </c>
      <c r="H2118" s="11">
        <v>7.1547884187079998</v>
      </c>
      <c r="I2118" s="2">
        <v>42.483296213808003</v>
      </c>
      <c r="J2118" s="2">
        <v>32.377505567928999</v>
      </c>
      <c r="K2118" s="2">
        <v>14.587973273942</v>
      </c>
      <c r="L2118" s="13">
        <v>3.3964365256120002</v>
      </c>
    </row>
    <row r="2119" spans="5:12" ht="25" x14ac:dyDescent="0.3">
      <c r="E2119" s="3" t="s">
        <v>546</v>
      </c>
      <c r="F2119" s="4"/>
      <c r="G2119" s="5">
        <v>3598</v>
      </c>
      <c r="H2119" s="7">
        <v>338</v>
      </c>
      <c r="I2119" s="1">
        <v>1625</v>
      </c>
      <c r="J2119" s="1">
        <v>1113</v>
      </c>
      <c r="K2119" s="1">
        <v>387</v>
      </c>
      <c r="L2119" s="6">
        <v>135</v>
      </c>
    </row>
    <row r="2120" spans="5:12" x14ac:dyDescent="0.3">
      <c r="E2120" s="9"/>
      <c r="F2120" s="8"/>
      <c r="G2120" s="10">
        <v>100</v>
      </c>
      <c r="H2120" s="11">
        <v>9.3941078376880007</v>
      </c>
      <c r="I2120" s="2">
        <v>45.163979988883</v>
      </c>
      <c r="J2120" s="2">
        <v>30.933852140077999</v>
      </c>
      <c r="K2120" s="2">
        <v>10.755975541968001</v>
      </c>
      <c r="L2120" s="13">
        <v>3.7520844913840001</v>
      </c>
    </row>
    <row r="2121" spans="5:12" ht="25" x14ac:dyDescent="0.3">
      <c r="E2121" s="3" t="s">
        <v>547</v>
      </c>
      <c r="F2121" s="4"/>
      <c r="G2121" s="5">
        <v>5194</v>
      </c>
      <c r="H2121" s="7">
        <v>546</v>
      </c>
      <c r="I2121" s="1">
        <v>2328</v>
      </c>
      <c r="J2121" s="1">
        <v>1513</v>
      </c>
      <c r="K2121" s="1">
        <v>535</v>
      </c>
      <c r="L2121" s="6">
        <v>272</v>
      </c>
    </row>
    <row r="2122" spans="5:12" x14ac:dyDescent="0.3">
      <c r="E2122" s="9"/>
      <c r="F2122" s="8"/>
      <c r="G2122" s="10">
        <v>100</v>
      </c>
      <c r="H2122" s="11">
        <v>10.512129380054001</v>
      </c>
      <c r="I2122" s="2">
        <v>44.820947246823003</v>
      </c>
      <c r="J2122" s="2">
        <v>29.129765113592999</v>
      </c>
      <c r="K2122" s="2">
        <v>10.300346553716</v>
      </c>
      <c r="L2122" s="13">
        <v>5.2368117058139996</v>
      </c>
    </row>
    <row r="2123" spans="5:12" ht="25" x14ac:dyDescent="0.3">
      <c r="E2123" s="3" t="s">
        <v>548</v>
      </c>
      <c r="F2123" s="4"/>
      <c r="G2123" s="5">
        <v>4752</v>
      </c>
      <c r="H2123" s="7">
        <v>554</v>
      </c>
      <c r="I2123" s="1">
        <v>2197</v>
      </c>
      <c r="J2123" s="1">
        <v>1316</v>
      </c>
      <c r="K2123" s="1">
        <v>453</v>
      </c>
      <c r="L2123" s="6">
        <v>232</v>
      </c>
    </row>
    <row r="2124" spans="5:12" x14ac:dyDescent="0.3">
      <c r="E2124" s="9"/>
      <c r="F2124" s="8"/>
      <c r="G2124" s="10">
        <v>100</v>
      </c>
      <c r="H2124" s="11">
        <v>11.658249158248999</v>
      </c>
      <c r="I2124" s="2">
        <v>46.233164983164997</v>
      </c>
      <c r="J2124" s="2">
        <v>27.693602693603001</v>
      </c>
      <c r="K2124" s="2">
        <v>9.5328282828279995</v>
      </c>
      <c r="L2124" s="13">
        <v>4.8821548821549996</v>
      </c>
    </row>
    <row r="2125" spans="5:12" x14ac:dyDescent="0.3">
      <c r="E2125" s="3" t="s">
        <v>549</v>
      </c>
      <c r="F2125" s="4"/>
      <c r="G2125" s="5">
        <v>766</v>
      </c>
      <c r="H2125" s="7">
        <v>169</v>
      </c>
      <c r="I2125" s="1">
        <v>341</v>
      </c>
      <c r="J2125" s="1">
        <v>158</v>
      </c>
      <c r="K2125" s="1">
        <v>61</v>
      </c>
      <c r="L2125" s="6">
        <v>37</v>
      </c>
    </row>
    <row r="2126" spans="5:12" x14ac:dyDescent="0.3">
      <c r="E2126" s="9"/>
      <c r="F2126" s="8"/>
      <c r="G2126" s="10">
        <v>100</v>
      </c>
      <c r="H2126" s="11">
        <v>22.062663185379002</v>
      </c>
      <c r="I2126" s="2">
        <v>44.516971279373003</v>
      </c>
      <c r="J2126" s="2">
        <v>20.626631853786002</v>
      </c>
      <c r="K2126" s="2">
        <v>7.9634464751960001</v>
      </c>
      <c r="L2126" s="13">
        <v>4.8302872062660001</v>
      </c>
    </row>
    <row r="2127" spans="5:12" ht="25" x14ac:dyDescent="0.3">
      <c r="E2127" s="3" t="s">
        <v>550</v>
      </c>
      <c r="F2127" s="4"/>
      <c r="G2127" s="5">
        <v>10756</v>
      </c>
      <c r="H2127" s="7">
        <v>1157</v>
      </c>
      <c r="I2127" s="1">
        <v>5083</v>
      </c>
      <c r="J2127" s="1">
        <v>3056</v>
      </c>
      <c r="K2127" s="1">
        <v>1027</v>
      </c>
      <c r="L2127" s="6">
        <v>433</v>
      </c>
    </row>
    <row r="2128" spans="5:12" x14ac:dyDescent="0.3">
      <c r="E2128" s="9"/>
      <c r="F2128" s="8"/>
      <c r="G2128" s="10">
        <v>100</v>
      </c>
      <c r="H2128" s="11">
        <v>10.756786909632</v>
      </c>
      <c r="I2128" s="2">
        <v>47.257344737821001</v>
      </c>
      <c r="J2128" s="2">
        <v>28.412049088880998</v>
      </c>
      <c r="K2128" s="2">
        <v>9.5481591669769994</v>
      </c>
      <c r="L2128" s="13">
        <v>4.0256600966900002</v>
      </c>
    </row>
    <row r="2129" spans="5:12" x14ac:dyDescent="0.3">
      <c r="E2129" s="3" t="s">
        <v>551</v>
      </c>
      <c r="F2129" s="4"/>
      <c r="G2129" s="5">
        <v>106</v>
      </c>
      <c r="H2129" s="7">
        <v>15</v>
      </c>
      <c r="I2129" s="1">
        <v>35</v>
      </c>
      <c r="J2129" s="1">
        <v>28</v>
      </c>
      <c r="K2129" s="1">
        <v>8</v>
      </c>
      <c r="L2129" s="6">
        <v>20</v>
      </c>
    </row>
    <row r="2130" spans="5:12" x14ac:dyDescent="0.3">
      <c r="E2130" s="9"/>
      <c r="F2130" s="8"/>
      <c r="G2130" s="10">
        <v>100</v>
      </c>
      <c r="H2130" s="11">
        <v>14.150943396225999</v>
      </c>
      <c r="I2130" s="2">
        <v>33.018867924528003</v>
      </c>
      <c r="J2130" s="2">
        <v>26.415094339623</v>
      </c>
      <c r="K2130" s="2">
        <v>7.547169811321</v>
      </c>
      <c r="L2130" s="13">
        <v>18.867924528302002</v>
      </c>
    </row>
    <row r="2131" spans="5:12" ht="25" x14ac:dyDescent="0.3">
      <c r="E2131" s="3" t="s">
        <v>552</v>
      </c>
      <c r="F2131" s="4"/>
      <c r="G2131" s="5">
        <v>74</v>
      </c>
      <c r="H2131" s="7">
        <v>15</v>
      </c>
      <c r="I2131" s="1">
        <v>30</v>
      </c>
      <c r="J2131" s="1">
        <v>18</v>
      </c>
      <c r="K2131" s="1">
        <v>1</v>
      </c>
      <c r="L2131" s="6">
        <v>10</v>
      </c>
    </row>
    <row r="2132" spans="5:12" x14ac:dyDescent="0.3">
      <c r="E2132" s="9"/>
      <c r="F2132" s="8"/>
      <c r="G2132" s="10">
        <v>100</v>
      </c>
      <c r="H2132" s="11">
        <v>20.27027027027</v>
      </c>
      <c r="I2132" s="2">
        <v>40.540540540541002</v>
      </c>
      <c r="J2132" s="2">
        <v>24.324324324323999</v>
      </c>
      <c r="K2132" s="2">
        <v>1.351351351351</v>
      </c>
      <c r="L2132" s="13">
        <v>13.513513513514001</v>
      </c>
    </row>
    <row r="2133" spans="5:12" ht="25" x14ac:dyDescent="0.3">
      <c r="E2133" s="3" t="s">
        <v>553</v>
      </c>
      <c r="F2133" s="4"/>
      <c r="G2133" s="5">
        <v>94</v>
      </c>
      <c r="H2133" s="7">
        <v>23</v>
      </c>
      <c r="I2133" s="1">
        <v>38</v>
      </c>
      <c r="J2133" s="1">
        <v>20</v>
      </c>
      <c r="K2133" s="1">
        <v>1</v>
      </c>
      <c r="L2133" s="6">
        <v>12</v>
      </c>
    </row>
    <row r="2134" spans="5:12" x14ac:dyDescent="0.3">
      <c r="E2134" s="9"/>
      <c r="F2134" s="8"/>
      <c r="G2134" s="10">
        <v>100</v>
      </c>
      <c r="H2134" s="11">
        <v>24.468085106383</v>
      </c>
      <c r="I2134" s="2">
        <v>40.425531914894002</v>
      </c>
      <c r="J2134" s="2">
        <v>21.276595744681</v>
      </c>
      <c r="K2134" s="2">
        <v>1.0638297872339999</v>
      </c>
      <c r="L2134" s="13">
        <v>12.765957446809001</v>
      </c>
    </row>
    <row r="2135" spans="5:12" ht="25" x14ac:dyDescent="0.3">
      <c r="E2135" s="3" t="s">
        <v>554</v>
      </c>
      <c r="F2135" s="4"/>
      <c r="G2135" s="5">
        <v>87</v>
      </c>
      <c r="H2135" s="7">
        <v>18</v>
      </c>
      <c r="I2135" s="1">
        <v>31</v>
      </c>
      <c r="J2135" s="1">
        <v>16</v>
      </c>
      <c r="K2135" s="1">
        <v>3</v>
      </c>
      <c r="L2135" s="6">
        <v>19</v>
      </c>
    </row>
    <row r="2136" spans="5:12" x14ac:dyDescent="0.3">
      <c r="E2136" s="9"/>
      <c r="F2136" s="8"/>
      <c r="G2136" s="10">
        <v>100</v>
      </c>
      <c r="H2136" s="11">
        <v>20.689655172414</v>
      </c>
      <c r="I2136" s="2">
        <v>35.632183908046002</v>
      </c>
      <c r="J2136" s="2">
        <v>18.390804597700999</v>
      </c>
      <c r="K2136" s="2">
        <v>3.4482758620689999</v>
      </c>
      <c r="L2136" s="13">
        <v>21.839080459769999</v>
      </c>
    </row>
    <row r="2137" spans="5:12" ht="25" x14ac:dyDescent="0.3">
      <c r="E2137" s="3" t="s">
        <v>555</v>
      </c>
      <c r="F2137" s="4"/>
      <c r="G2137" s="5">
        <v>40</v>
      </c>
      <c r="H2137" s="7">
        <v>9</v>
      </c>
      <c r="I2137" s="1">
        <v>21</v>
      </c>
      <c r="J2137" s="1">
        <v>2</v>
      </c>
      <c r="K2137" s="1">
        <v>0</v>
      </c>
      <c r="L2137" s="6">
        <v>8</v>
      </c>
    </row>
    <row r="2138" spans="5:12" x14ac:dyDescent="0.3">
      <c r="E2138" s="9"/>
      <c r="F2138" s="8"/>
      <c r="G2138" s="10">
        <v>100</v>
      </c>
      <c r="H2138" s="11">
        <v>22.5</v>
      </c>
      <c r="I2138" s="2">
        <v>52.5</v>
      </c>
      <c r="J2138" s="2">
        <v>5</v>
      </c>
      <c r="K2138" s="12">
        <v>0</v>
      </c>
      <c r="L2138" s="13">
        <v>20</v>
      </c>
    </row>
    <row r="2139" spans="5:12" x14ac:dyDescent="0.3">
      <c r="E2139" s="3" t="s">
        <v>556</v>
      </c>
      <c r="F2139" s="4"/>
      <c r="G2139" s="5">
        <v>78</v>
      </c>
      <c r="H2139" s="7">
        <v>16</v>
      </c>
      <c r="I2139" s="1">
        <v>31</v>
      </c>
      <c r="J2139" s="1">
        <v>17</v>
      </c>
      <c r="K2139" s="1">
        <v>2</v>
      </c>
      <c r="L2139" s="6">
        <v>12</v>
      </c>
    </row>
    <row r="2140" spans="5:12" x14ac:dyDescent="0.3">
      <c r="E2140" s="9"/>
      <c r="F2140" s="8"/>
      <c r="G2140" s="10">
        <v>100</v>
      </c>
      <c r="H2140" s="11">
        <v>20.512820512821001</v>
      </c>
      <c r="I2140" s="2">
        <v>39.74358974359</v>
      </c>
      <c r="J2140" s="2">
        <v>21.794871794872002</v>
      </c>
      <c r="K2140" s="2">
        <v>2.564102564103</v>
      </c>
      <c r="L2140" s="13">
        <v>15.384615384615</v>
      </c>
    </row>
    <row r="2141" spans="5:12" ht="25" x14ac:dyDescent="0.3">
      <c r="E2141" s="3" t="s">
        <v>557</v>
      </c>
      <c r="F2141" s="4"/>
      <c r="G2141" s="5">
        <v>58</v>
      </c>
      <c r="H2141" s="7">
        <v>6</v>
      </c>
      <c r="I2141" s="1">
        <v>20</v>
      </c>
      <c r="J2141" s="1">
        <v>15</v>
      </c>
      <c r="K2141" s="1">
        <v>2</v>
      </c>
      <c r="L2141" s="6">
        <v>15</v>
      </c>
    </row>
    <row r="2142" spans="5:12" x14ac:dyDescent="0.3">
      <c r="E2142" s="9"/>
      <c r="F2142" s="8"/>
      <c r="G2142" s="10">
        <v>100</v>
      </c>
      <c r="H2142" s="11">
        <v>10.344827586207</v>
      </c>
      <c r="I2142" s="2">
        <v>34.482758620689999</v>
      </c>
      <c r="J2142" s="2">
        <v>25.862068965517</v>
      </c>
      <c r="K2142" s="2">
        <v>3.4482758620689999</v>
      </c>
      <c r="L2142" s="13">
        <v>25.862068965517</v>
      </c>
    </row>
    <row r="2143" spans="5:12" ht="25" x14ac:dyDescent="0.3">
      <c r="E2143" s="3" t="s">
        <v>558</v>
      </c>
      <c r="F2143" s="4"/>
      <c r="G2143" s="5">
        <v>85</v>
      </c>
      <c r="H2143" s="7">
        <v>16</v>
      </c>
      <c r="I2143" s="1">
        <v>30</v>
      </c>
      <c r="J2143" s="1">
        <v>19</v>
      </c>
      <c r="K2143" s="1">
        <v>5</v>
      </c>
      <c r="L2143" s="6">
        <v>15</v>
      </c>
    </row>
    <row r="2144" spans="5:12" x14ac:dyDescent="0.3">
      <c r="E2144" s="9"/>
      <c r="F2144" s="8"/>
      <c r="G2144" s="10">
        <v>100</v>
      </c>
      <c r="H2144" s="11">
        <v>18.823529411765001</v>
      </c>
      <c r="I2144" s="2">
        <v>35.294117647058997</v>
      </c>
      <c r="J2144" s="2">
        <v>22.352941176470999</v>
      </c>
      <c r="K2144" s="2">
        <v>5.8823529411760003</v>
      </c>
      <c r="L2144" s="13">
        <v>17.647058823529001</v>
      </c>
    </row>
    <row r="2145" spans="2:14" ht="25" x14ac:dyDescent="0.3">
      <c r="E2145" s="3" t="s">
        <v>559</v>
      </c>
      <c r="F2145" s="4"/>
      <c r="G2145" s="5">
        <v>60</v>
      </c>
      <c r="H2145" s="7">
        <v>12</v>
      </c>
      <c r="I2145" s="1">
        <v>26</v>
      </c>
      <c r="J2145" s="1">
        <v>10</v>
      </c>
      <c r="K2145" s="1">
        <v>1</v>
      </c>
      <c r="L2145" s="6">
        <v>11</v>
      </c>
    </row>
    <row r="2146" spans="2:14" x14ac:dyDescent="0.3">
      <c r="E2146" s="9"/>
      <c r="F2146" s="8"/>
      <c r="G2146" s="10">
        <v>100</v>
      </c>
      <c r="H2146" s="11">
        <v>20</v>
      </c>
      <c r="I2146" s="2">
        <v>43.333333333333002</v>
      </c>
      <c r="J2146" s="2">
        <v>16.666666666666998</v>
      </c>
      <c r="K2146" s="2">
        <v>1.666666666667</v>
      </c>
      <c r="L2146" s="13">
        <v>18.333333333333002</v>
      </c>
    </row>
    <row r="2147" spans="2:14" ht="25" x14ac:dyDescent="0.3">
      <c r="E2147" s="3" t="s">
        <v>560</v>
      </c>
      <c r="F2147" s="4"/>
      <c r="G2147" s="5">
        <v>10</v>
      </c>
      <c r="H2147" s="7">
        <v>4</v>
      </c>
      <c r="I2147" s="1">
        <v>5</v>
      </c>
      <c r="J2147" s="1">
        <v>1</v>
      </c>
      <c r="K2147" s="1">
        <v>0</v>
      </c>
      <c r="L2147" s="6">
        <v>0</v>
      </c>
    </row>
    <row r="2148" spans="2:14" x14ac:dyDescent="0.3">
      <c r="E2148" s="9"/>
      <c r="F2148" s="8"/>
      <c r="G2148" s="10">
        <v>100</v>
      </c>
      <c r="H2148" s="11">
        <v>40</v>
      </c>
      <c r="I2148" s="2">
        <v>50</v>
      </c>
      <c r="J2148" s="2">
        <v>10</v>
      </c>
      <c r="K2148" s="12">
        <v>0</v>
      </c>
      <c r="L2148" s="15">
        <v>0</v>
      </c>
    </row>
    <row r="2149" spans="2:14" ht="25" x14ac:dyDescent="0.3">
      <c r="E2149" s="3" t="s">
        <v>561</v>
      </c>
      <c r="F2149" s="4"/>
      <c r="G2149" s="5">
        <v>118</v>
      </c>
      <c r="H2149" s="7">
        <v>25</v>
      </c>
      <c r="I2149" s="1">
        <v>47</v>
      </c>
      <c r="J2149" s="1">
        <v>25</v>
      </c>
      <c r="K2149" s="1">
        <v>3</v>
      </c>
      <c r="L2149" s="6">
        <v>18</v>
      </c>
    </row>
    <row r="2150" spans="2:14" x14ac:dyDescent="0.3">
      <c r="E2150" s="53"/>
      <c r="F2150" s="57"/>
      <c r="G2150" s="64">
        <v>100</v>
      </c>
      <c r="H2150" s="71">
        <v>21.186440677966001</v>
      </c>
      <c r="I2150" s="44">
        <v>39.830508474576</v>
      </c>
      <c r="J2150" s="44">
        <v>21.186440677966001</v>
      </c>
      <c r="K2150" s="44">
        <v>2.542372881356</v>
      </c>
      <c r="L2150" s="73">
        <v>15.254237288136</v>
      </c>
    </row>
    <row r="2152" spans="2:14" x14ac:dyDescent="0.3">
      <c r="B2152" s="35" t="str">
        <f xml:space="preserve"> HYPERLINK("#'目次'!B19", "[13]")</f>
        <v>[13]</v>
      </c>
      <c r="C2152" s="25" t="s">
        <v>14</v>
      </c>
    </row>
    <row r="2155" spans="2:14" x14ac:dyDescent="0.3">
      <c r="C2155" s="25" t="s">
        <v>564</v>
      </c>
    </row>
    <row r="2156" spans="2:14" ht="25" x14ac:dyDescent="0.3">
      <c r="E2156" s="95"/>
      <c r="F2156" s="96"/>
      <c r="G2156" s="37" t="s">
        <v>16</v>
      </c>
      <c r="H2156" s="41" t="s">
        <v>17</v>
      </c>
      <c r="I2156" s="18" t="s">
        <v>18</v>
      </c>
      <c r="J2156" s="18" t="s">
        <v>19</v>
      </c>
      <c r="K2156" s="18" t="s">
        <v>20</v>
      </c>
      <c r="L2156" s="18" t="s">
        <v>21</v>
      </c>
      <c r="M2156" s="18" t="s">
        <v>22</v>
      </c>
      <c r="N2156" s="34" t="s">
        <v>23</v>
      </c>
    </row>
    <row r="2157" spans="2:14" x14ac:dyDescent="0.3">
      <c r="E2157" s="97"/>
      <c r="F2157" s="98"/>
      <c r="G2157" s="40"/>
      <c r="H2157" s="36"/>
      <c r="I2157" s="19"/>
      <c r="J2157" s="19"/>
      <c r="K2157" s="19"/>
      <c r="L2157" s="19"/>
      <c r="M2157" s="19"/>
      <c r="N2157" s="39"/>
    </row>
    <row r="2158" spans="2:14" x14ac:dyDescent="0.3">
      <c r="E2158" s="63" t="s">
        <v>16</v>
      </c>
      <c r="F2158" s="58"/>
      <c r="G2158" s="38">
        <v>55336</v>
      </c>
      <c r="H2158" s="20">
        <v>10222</v>
      </c>
      <c r="I2158" s="20">
        <v>19178</v>
      </c>
      <c r="J2158" s="20">
        <v>13973</v>
      </c>
      <c r="K2158" s="20">
        <v>7022</v>
      </c>
      <c r="L2158" s="20">
        <v>3794</v>
      </c>
      <c r="M2158" s="20">
        <v>900</v>
      </c>
      <c r="N2158" s="51">
        <v>247</v>
      </c>
    </row>
    <row r="2159" spans="2:14" x14ac:dyDescent="0.3">
      <c r="E2159" s="53"/>
      <c r="F2159" s="59"/>
      <c r="G2159" s="10">
        <v>100</v>
      </c>
      <c r="H2159" s="2">
        <v>18.472603729941</v>
      </c>
      <c r="I2159" s="2">
        <v>34.657365910076997</v>
      </c>
      <c r="J2159" s="2">
        <v>25.251192713603999</v>
      </c>
      <c r="K2159" s="2">
        <v>12.689749891570999</v>
      </c>
      <c r="L2159" s="2">
        <v>6.8562960821169998</v>
      </c>
      <c r="M2159" s="2">
        <v>1.626427642041</v>
      </c>
      <c r="N2159" s="13">
        <v>0.44636403064899999</v>
      </c>
    </row>
    <row r="2160" spans="2:14" ht="25" x14ac:dyDescent="0.3">
      <c r="E2160" s="3" t="s">
        <v>565</v>
      </c>
      <c r="F2160" s="4"/>
      <c r="G2160" s="29">
        <v>81</v>
      </c>
      <c r="H2160" s="32">
        <v>17</v>
      </c>
      <c r="I2160" s="17">
        <v>28</v>
      </c>
      <c r="J2160" s="17">
        <v>22</v>
      </c>
      <c r="K2160" s="17">
        <v>7</v>
      </c>
      <c r="L2160" s="17">
        <v>6</v>
      </c>
      <c r="M2160" s="17">
        <v>1</v>
      </c>
      <c r="N2160" s="33">
        <v>0</v>
      </c>
    </row>
    <row r="2161" spans="5:14" x14ac:dyDescent="0.3">
      <c r="E2161" s="9"/>
      <c r="F2161" s="8"/>
      <c r="G2161" s="10">
        <v>100</v>
      </c>
      <c r="H2161" s="11">
        <v>20.987654320988</v>
      </c>
      <c r="I2161" s="2">
        <v>34.567901234567998</v>
      </c>
      <c r="J2161" s="2">
        <v>27.16049382716</v>
      </c>
      <c r="K2161" s="2">
        <v>8.6419753086419995</v>
      </c>
      <c r="L2161" s="2">
        <v>7.4074074074069998</v>
      </c>
      <c r="M2161" s="2">
        <v>1.2345679012349999</v>
      </c>
      <c r="N2161" s="15">
        <v>0</v>
      </c>
    </row>
    <row r="2162" spans="5:14" ht="25" x14ac:dyDescent="0.3">
      <c r="E2162" s="3" t="s">
        <v>566</v>
      </c>
      <c r="F2162" s="4"/>
      <c r="G2162" s="5">
        <v>58</v>
      </c>
      <c r="H2162" s="7">
        <v>11</v>
      </c>
      <c r="I2162" s="1">
        <v>11</v>
      </c>
      <c r="J2162" s="1">
        <v>19</v>
      </c>
      <c r="K2162" s="1">
        <v>10</v>
      </c>
      <c r="L2162" s="1">
        <v>6</v>
      </c>
      <c r="M2162" s="1">
        <v>1</v>
      </c>
      <c r="N2162" s="6">
        <v>0</v>
      </c>
    </row>
    <row r="2163" spans="5:14" x14ac:dyDescent="0.3">
      <c r="E2163" s="9"/>
      <c r="F2163" s="8"/>
      <c r="G2163" s="10">
        <v>100</v>
      </c>
      <c r="H2163" s="11">
        <v>18.965517241379001</v>
      </c>
      <c r="I2163" s="2">
        <v>18.965517241379001</v>
      </c>
      <c r="J2163" s="2">
        <v>32.758620689654997</v>
      </c>
      <c r="K2163" s="2">
        <v>17.241379310345</v>
      </c>
      <c r="L2163" s="2">
        <v>10.344827586207</v>
      </c>
      <c r="M2163" s="2">
        <v>1.7241379310339999</v>
      </c>
      <c r="N2163" s="15">
        <v>0</v>
      </c>
    </row>
    <row r="2164" spans="5:14" ht="25" x14ac:dyDescent="0.3">
      <c r="E2164" s="3" t="s">
        <v>567</v>
      </c>
      <c r="F2164" s="4"/>
      <c r="G2164" s="5">
        <v>128</v>
      </c>
      <c r="H2164" s="7">
        <v>20</v>
      </c>
      <c r="I2164" s="1">
        <v>44</v>
      </c>
      <c r="J2164" s="1">
        <v>31</v>
      </c>
      <c r="K2164" s="1">
        <v>24</v>
      </c>
      <c r="L2164" s="1">
        <v>9</v>
      </c>
      <c r="M2164" s="1">
        <v>0</v>
      </c>
      <c r="N2164" s="6">
        <v>0</v>
      </c>
    </row>
    <row r="2165" spans="5:14" x14ac:dyDescent="0.3">
      <c r="E2165" s="9"/>
      <c r="F2165" s="8"/>
      <c r="G2165" s="10">
        <v>100</v>
      </c>
      <c r="H2165" s="11">
        <v>15.625</v>
      </c>
      <c r="I2165" s="2">
        <v>34.375</v>
      </c>
      <c r="J2165" s="2">
        <v>24.21875</v>
      </c>
      <c r="K2165" s="2">
        <v>18.75</v>
      </c>
      <c r="L2165" s="2">
        <v>7.03125</v>
      </c>
      <c r="M2165" s="12">
        <v>0</v>
      </c>
      <c r="N2165" s="15">
        <v>0</v>
      </c>
    </row>
    <row r="2166" spans="5:14" ht="25" x14ac:dyDescent="0.3">
      <c r="E2166" s="3" t="s">
        <v>568</v>
      </c>
      <c r="F2166" s="4"/>
      <c r="G2166" s="5">
        <v>132</v>
      </c>
      <c r="H2166" s="7">
        <v>12</v>
      </c>
      <c r="I2166" s="1">
        <v>31</v>
      </c>
      <c r="J2166" s="1">
        <v>45</v>
      </c>
      <c r="K2166" s="1">
        <v>25</v>
      </c>
      <c r="L2166" s="1">
        <v>18</v>
      </c>
      <c r="M2166" s="1">
        <v>1</v>
      </c>
      <c r="N2166" s="6">
        <v>0</v>
      </c>
    </row>
    <row r="2167" spans="5:14" x14ac:dyDescent="0.3">
      <c r="E2167" s="9"/>
      <c r="F2167" s="8"/>
      <c r="G2167" s="10">
        <v>100</v>
      </c>
      <c r="H2167" s="11">
        <v>9.0909090909089993</v>
      </c>
      <c r="I2167" s="2">
        <v>23.484848484848001</v>
      </c>
      <c r="J2167" s="2">
        <v>34.090909090909001</v>
      </c>
      <c r="K2167" s="2">
        <v>18.939393939394002</v>
      </c>
      <c r="L2167" s="2">
        <v>13.636363636364001</v>
      </c>
      <c r="M2167" s="2">
        <v>0.75757575757600004</v>
      </c>
      <c r="N2167" s="15">
        <v>0</v>
      </c>
    </row>
    <row r="2168" spans="5:14" ht="25" x14ac:dyDescent="0.3">
      <c r="E2168" s="3" t="s">
        <v>569</v>
      </c>
      <c r="F2168" s="4"/>
      <c r="G2168" s="5">
        <v>50</v>
      </c>
      <c r="H2168" s="7">
        <v>4</v>
      </c>
      <c r="I2168" s="1">
        <v>11</v>
      </c>
      <c r="J2168" s="1">
        <v>13</v>
      </c>
      <c r="K2168" s="1">
        <v>14</v>
      </c>
      <c r="L2168" s="1">
        <v>7</v>
      </c>
      <c r="M2168" s="1">
        <v>1</v>
      </c>
      <c r="N2168" s="6">
        <v>0</v>
      </c>
    </row>
    <row r="2169" spans="5:14" x14ac:dyDescent="0.3">
      <c r="E2169" s="9"/>
      <c r="F2169" s="8"/>
      <c r="G2169" s="10">
        <v>100</v>
      </c>
      <c r="H2169" s="11">
        <v>8</v>
      </c>
      <c r="I2169" s="2">
        <v>22</v>
      </c>
      <c r="J2169" s="2">
        <v>26</v>
      </c>
      <c r="K2169" s="2">
        <v>28</v>
      </c>
      <c r="L2169" s="2">
        <v>14</v>
      </c>
      <c r="M2169" s="2">
        <v>2</v>
      </c>
      <c r="N2169" s="15">
        <v>0</v>
      </c>
    </row>
    <row r="2170" spans="5:14" ht="25" x14ac:dyDescent="0.3">
      <c r="E2170" s="3" t="s">
        <v>570</v>
      </c>
      <c r="F2170" s="4"/>
      <c r="G2170" s="5">
        <v>50</v>
      </c>
      <c r="H2170" s="7">
        <v>14</v>
      </c>
      <c r="I2170" s="1">
        <v>8</v>
      </c>
      <c r="J2170" s="1">
        <v>13</v>
      </c>
      <c r="K2170" s="1">
        <v>7</v>
      </c>
      <c r="L2170" s="1">
        <v>7</v>
      </c>
      <c r="M2170" s="1">
        <v>1</v>
      </c>
      <c r="N2170" s="6">
        <v>0</v>
      </c>
    </row>
    <row r="2171" spans="5:14" x14ac:dyDescent="0.3">
      <c r="E2171" s="9"/>
      <c r="F2171" s="8"/>
      <c r="G2171" s="10">
        <v>100</v>
      </c>
      <c r="H2171" s="11">
        <v>28</v>
      </c>
      <c r="I2171" s="2">
        <v>16</v>
      </c>
      <c r="J2171" s="2">
        <v>26</v>
      </c>
      <c r="K2171" s="2">
        <v>14</v>
      </c>
      <c r="L2171" s="2">
        <v>14</v>
      </c>
      <c r="M2171" s="2">
        <v>2</v>
      </c>
      <c r="N2171" s="15">
        <v>0</v>
      </c>
    </row>
    <row r="2172" spans="5:14" ht="25" x14ac:dyDescent="0.3">
      <c r="E2172" s="3" t="s">
        <v>571</v>
      </c>
      <c r="F2172" s="4"/>
      <c r="G2172" s="5">
        <v>40</v>
      </c>
      <c r="H2172" s="7">
        <v>4</v>
      </c>
      <c r="I2172" s="1">
        <v>15</v>
      </c>
      <c r="J2172" s="1">
        <v>13</v>
      </c>
      <c r="K2172" s="1">
        <v>3</v>
      </c>
      <c r="L2172" s="1">
        <v>4</v>
      </c>
      <c r="M2172" s="1">
        <v>1</v>
      </c>
      <c r="N2172" s="6">
        <v>0</v>
      </c>
    </row>
    <row r="2173" spans="5:14" x14ac:dyDescent="0.3">
      <c r="E2173" s="9"/>
      <c r="F2173" s="8"/>
      <c r="G2173" s="10">
        <v>100</v>
      </c>
      <c r="H2173" s="11">
        <v>10</v>
      </c>
      <c r="I2173" s="2">
        <v>37.5</v>
      </c>
      <c r="J2173" s="2">
        <v>32.5</v>
      </c>
      <c r="K2173" s="2">
        <v>7.5</v>
      </c>
      <c r="L2173" s="2">
        <v>10</v>
      </c>
      <c r="M2173" s="2">
        <v>2.5</v>
      </c>
      <c r="N2173" s="15">
        <v>0</v>
      </c>
    </row>
    <row r="2174" spans="5:14" ht="25" x14ac:dyDescent="0.3">
      <c r="E2174" s="3" t="s">
        <v>572</v>
      </c>
      <c r="F2174" s="4"/>
      <c r="G2174" s="5">
        <v>92</v>
      </c>
      <c r="H2174" s="7">
        <v>8</v>
      </c>
      <c r="I2174" s="1">
        <v>20</v>
      </c>
      <c r="J2174" s="1">
        <v>29</v>
      </c>
      <c r="K2174" s="1">
        <v>22</v>
      </c>
      <c r="L2174" s="1">
        <v>13</v>
      </c>
      <c r="M2174" s="1">
        <v>0</v>
      </c>
      <c r="N2174" s="6">
        <v>0</v>
      </c>
    </row>
    <row r="2175" spans="5:14" x14ac:dyDescent="0.3">
      <c r="E2175" s="9"/>
      <c r="F2175" s="8"/>
      <c r="G2175" s="10">
        <v>100</v>
      </c>
      <c r="H2175" s="11">
        <v>8.6956521739130004</v>
      </c>
      <c r="I2175" s="2">
        <v>21.739130434783</v>
      </c>
      <c r="J2175" s="2">
        <v>31.521739130435002</v>
      </c>
      <c r="K2175" s="2">
        <v>23.913043478260999</v>
      </c>
      <c r="L2175" s="2">
        <v>14.130434782609001</v>
      </c>
      <c r="M2175" s="12">
        <v>0</v>
      </c>
      <c r="N2175" s="15">
        <v>0</v>
      </c>
    </row>
    <row r="2176" spans="5:14" ht="25" x14ac:dyDescent="0.3">
      <c r="E2176" s="3" t="s">
        <v>573</v>
      </c>
      <c r="F2176" s="4"/>
      <c r="G2176" s="5">
        <v>56</v>
      </c>
      <c r="H2176" s="7">
        <v>7</v>
      </c>
      <c r="I2176" s="1">
        <v>16</v>
      </c>
      <c r="J2176" s="1">
        <v>19</v>
      </c>
      <c r="K2176" s="1">
        <v>11</v>
      </c>
      <c r="L2176" s="1">
        <v>3</v>
      </c>
      <c r="M2176" s="1">
        <v>0</v>
      </c>
      <c r="N2176" s="6">
        <v>0</v>
      </c>
    </row>
    <row r="2177" spans="5:14" x14ac:dyDescent="0.3">
      <c r="E2177" s="9"/>
      <c r="F2177" s="8"/>
      <c r="G2177" s="10">
        <v>100</v>
      </c>
      <c r="H2177" s="11">
        <v>12.5</v>
      </c>
      <c r="I2177" s="2">
        <v>28.571428571428999</v>
      </c>
      <c r="J2177" s="2">
        <v>33.928571428570997</v>
      </c>
      <c r="K2177" s="2">
        <v>19.642857142857</v>
      </c>
      <c r="L2177" s="2">
        <v>5.3571428571429998</v>
      </c>
      <c r="M2177" s="12">
        <v>0</v>
      </c>
      <c r="N2177" s="15">
        <v>0</v>
      </c>
    </row>
    <row r="2178" spans="5:14" ht="25" x14ac:dyDescent="0.3">
      <c r="E2178" s="3" t="s">
        <v>574</v>
      </c>
      <c r="F2178" s="4"/>
      <c r="G2178" s="5">
        <v>2</v>
      </c>
      <c r="H2178" s="7">
        <v>0</v>
      </c>
      <c r="I2178" s="1">
        <v>0</v>
      </c>
      <c r="J2178" s="1">
        <v>0</v>
      </c>
      <c r="K2178" s="1">
        <v>1</v>
      </c>
      <c r="L2178" s="1">
        <v>1</v>
      </c>
      <c r="M2178" s="1">
        <v>0</v>
      </c>
      <c r="N2178" s="6">
        <v>0</v>
      </c>
    </row>
    <row r="2179" spans="5:14" x14ac:dyDescent="0.3">
      <c r="E2179" s="9"/>
      <c r="F2179" s="8"/>
      <c r="G2179" s="10">
        <v>100</v>
      </c>
      <c r="H2179" s="21">
        <v>0</v>
      </c>
      <c r="I2179" s="12">
        <v>0</v>
      </c>
      <c r="J2179" s="12">
        <v>0</v>
      </c>
      <c r="K2179" s="2">
        <v>50</v>
      </c>
      <c r="L2179" s="2">
        <v>50</v>
      </c>
      <c r="M2179" s="12">
        <v>0</v>
      </c>
      <c r="N2179" s="15">
        <v>0</v>
      </c>
    </row>
    <row r="2180" spans="5:14" ht="25" x14ac:dyDescent="0.3">
      <c r="E2180" s="3" t="s">
        <v>575</v>
      </c>
      <c r="F2180" s="4"/>
      <c r="G2180" s="5">
        <v>213</v>
      </c>
      <c r="H2180" s="7">
        <v>32</v>
      </c>
      <c r="I2180" s="1">
        <v>68</v>
      </c>
      <c r="J2180" s="1">
        <v>57</v>
      </c>
      <c r="K2180" s="1">
        <v>37</v>
      </c>
      <c r="L2180" s="1">
        <v>17</v>
      </c>
      <c r="M2180" s="1">
        <v>2</v>
      </c>
      <c r="N2180" s="6">
        <v>0</v>
      </c>
    </row>
    <row r="2181" spans="5:14" x14ac:dyDescent="0.3">
      <c r="E2181" s="9"/>
      <c r="F2181" s="8"/>
      <c r="G2181" s="10">
        <v>100</v>
      </c>
      <c r="H2181" s="11">
        <v>15.023474178403999</v>
      </c>
      <c r="I2181" s="2">
        <v>31.924882629108001</v>
      </c>
      <c r="J2181" s="2">
        <v>26.760563380282001</v>
      </c>
      <c r="K2181" s="2">
        <v>17.370892018778999</v>
      </c>
      <c r="L2181" s="2">
        <v>7.9812206572770004</v>
      </c>
      <c r="M2181" s="2">
        <v>0.93896713615000005</v>
      </c>
      <c r="N2181" s="15">
        <v>0</v>
      </c>
    </row>
    <row r="2182" spans="5:14" ht="25" x14ac:dyDescent="0.3">
      <c r="E2182" s="3" t="s">
        <v>576</v>
      </c>
      <c r="F2182" s="4"/>
      <c r="G2182" s="5">
        <v>474</v>
      </c>
      <c r="H2182" s="7">
        <v>94</v>
      </c>
      <c r="I2182" s="1">
        <v>135</v>
      </c>
      <c r="J2182" s="1">
        <v>124</v>
      </c>
      <c r="K2182" s="1">
        <v>74</v>
      </c>
      <c r="L2182" s="1">
        <v>41</v>
      </c>
      <c r="M2182" s="1">
        <v>6</v>
      </c>
      <c r="N2182" s="6">
        <v>0</v>
      </c>
    </row>
    <row r="2183" spans="5:14" x14ac:dyDescent="0.3">
      <c r="E2183" s="9"/>
      <c r="F2183" s="8"/>
      <c r="G2183" s="10">
        <v>100</v>
      </c>
      <c r="H2183" s="11">
        <v>19.831223628692001</v>
      </c>
      <c r="I2183" s="2">
        <v>28.481012658228</v>
      </c>
      <c r="J2183" s="2">
        <v>26.160337552743002</v>
      </c>
      <c r="K2183" s="2">
        <v>15.611814345992</v>
      </c>
      <c r="L2183" s="2">
        <v>8.6497890295360005</v>
      </c>
      <c r="M2183" s="2">
        <v>1.2658227848100001</v>
      </c>
      <c r="N2183" s="15">
        <v>0</v>
      </c>
    </row>
    <row r="2184" spans="5:14" ht="25" x14ac:dyDescent="0.3">
      <c r="E2184" s="3" t="s">
        <v>577</v>
      </c>
      <c r="F2184" s="4"/>
      <c r="G2184" s="5">
        <v>461</v>
      </c>
      <c r="H2184" s="7">
        <v>82</v>
      </c>
      <c r="I2184" s="1">
        <v>131</v>
      </c>
      <c r="J2184" s="1">
        <v>147</v>
      </c>
      <c r="K2184" s="1">
        <v>52</v>
      </c>
      <c r="L2184" s="1">
        <v>45</v>
      </c>
      <c r="M2184" s="1">
        <v>2</v>
      </c>
      <c r="N2184" s="6">
        <v>2</v>
      </c>
    </row>
    <row r="2185" spans="5:14" x14ac:dyDescent="0.3">
      <c r="E2185" s="9"/>
      <c r="F2185" s="8"/>
      <c r="G2185" s="10">
        <v>100</v>
      </c>
      <c r="H2185" s="11">
        <v>17.787418655098001</v>
      </c>
      <c r="I2185" s="2">
        <v>28.416485900217001</v>
      </c>
      <c r="J2185" s="2">
        <v>31.887201735358001</v>
      </c>
      <c r="K2185" s="2">
        <v>11.279826464208</v>
      </c>
      <c r="L2185" s="2">
        <v>9.7613882863340002</v>
      </c>
      <c r="M2185" s="2">
        <v>0.43383947939299999</v>
      </c>
      <c r="N2185" s="13">
        <v>0.43383947939299999</v>
      </c>
    </row>
    <row r="2186" spans="5:14" ht="25" x14ac:dyDescent="0.3">
      <c r="E2186" s="3" t="s">
        <v>578</v>
      </c>
      <c r="F2186" s="4"/>
      <c r="G2186" s="5">
        <v>887</v>
      </c>
      <c r="H2186" s="7">
        <v>129</v>
      </c>
      <c r="I2186" s="1">
        <v>233</v>
      </c>
      <c r="J2186" s="1">
        <v>274</v>
      </c>
      <c r="K2186" s="1">
        <v>132</v>
      </c>
      <c r="L2186" s="1">
        <v>107</v>
      </c>
      <c r="M2186" s="1">
        <v>11</v>
      </c>
      <c r="N2186" s="6">
        <v>1</v>
      </c>
    </row>
    <row r="2187" spans="5:14" x14ac:dyDescent="0.3">
      <c r="E2187" s="9"/>
      <c r="F2187" s="8"/>
      <c r="G2187" s="10">
        <v>100</v>
      </c>
      <c r="H2187" s="11">
        <v>14.543404735061999</v>
      </c>
      <c r="I2187" s="2">
        <v>26.268320180383</v>
      </c>
      <c r="J2187" s="2">
        <v>30.890642615558001</v>
      </c>
      <c r="K2187" s="2">
        <v>14.881623449831</v>
      </c>
      <c r="L2187" s="2">
        <v>12.06313416009</v>
      </c>
      <c r="M2187" s="2">
        <v>1.2401352874860001</v>
      </c>
      <c r="N2187" s="13">
        <v>0.11273957159</v>
      </c>
    </row>
    <row r="2188" spans="5:14" ht="25" x14ac:dyDescent="0.3">
      <c r="E2188" s="3" t="s">
        <v>579</v>
      </c>
      <c r="F2188" s="4"/>
      <c r="G2188" s="5">
        <v>900</v>
      </c>
      <c r="H2188" s="7">
        <v>126</v>
      </c>
      <c r="I2188" s="1">
        <v>243</v>
      </c>
      <c r="J2188" s="1">
        <v>275</v>
      </c>
      <c r="K2188" s="1">
        <v>149</v>
      </c>
      <c r="L2188" s="1">
        <v>100</v>
      </c>
      <c r="M2188" s="1">
        <v>6</v>
      </c>
      <c r="N2188" s="6">
        <v>1</v>
      </c>
    </row>
    <row r="2189" spans="5:14" x14ac:dyDescent="0.3">
      <c r="E2189" s="9"/>
      <c r="F2189" s="8"/>
      <c r="G2189" s="10">
        <v>100</v>
      </c>
      <c r="H2189" s="11">
        <v>14</v>
      </c>
      <c r="I2189" s="2">
        <v>27</v>
      </c>
      <c r="J2189" s="2">
        <v>30.555555555556001</v>
      </c>
      <c r="K2189" s="2">
        <v>16.555555555556001</v>
      </c>
      <c r="L2189" s="2">
        <v>11.111111111111001</v>
      </c>
      <c r="M2189" s="2">
        <v>0.66666666666700003</v>
      </c>
      <c r="N2189" s="13">
        <v>0.111111111111</v>
      </c>
    </row>
    <row r="2190" spans="5:14" ht="25" x14ac:dyDescent="0.3">
      <c r="E2190" s="3" t="s">
        <v>580</v>
      </c>
      <c r="F2190" s="4"/>
      <c r="G2190" s="5">
        <v>506</v>
      </c>
      <c r="H2190" s="7">
        <v>68</v>
      </c>
      <c r="I2190" s="1">
        <v>148</v>
      </c>
      <c r="J2190" s="1">
        <v>143</v>
      </c>
      <c r="K2190" s="1">
        <v>81</v>
      </c>
      <c r="L2190" s="1">
        <v>60</v>
      </c>
      <c r="M2190" s="1">
        <v>5</v>
      </c>
      <c r="N2190" s="6">
        <v>1</v>
      </c>
    </row>
    <row r="2191" spans="5:14" x14ac:dyDescent="0.3">
      <c r="E2191" s="9"/>
      <c r="F2191" s="8"/>
      <c r="G2191" s="10">
        <v>100</v>
      </c>
      <c r="H2191" s="11">
        <v>13.438735177866</v>
      </c>
      <c r="I2191" s="2">
        <v>29.249011857707998</v>
      </c>
      <c r="J2191" s="2">
        <v>28.260869565217</v>
      </c>
      <c r="K2191" s="2">
        <v>16.00790513834</v>
      </c>
      <c r="L2191" s="2">
        <v>11.857707509880999</v>
      </c>
      <c r="M2191" s="2">
        <v>0.98814229248999996</v>
      </c>
      <c r="N2191" s="13">
        <v>0.19762845849800001</v>
      </c>
    </row>
    <row r="2192" spans="5:14" ht="25" x14ac:dyDescent="0.3">
      <c r="E2192" s="3" t="s">
        <v>581</v>
      </c>
      <c r="F2192" s="4"/>
      <c r="G2192" s="5">
        <v>338</v>
      </c>
      <c r="H2192" s="7">
        <v>73</v>
      </c>
      <c r="I2192" s="1">
        <v>101</v>
      </c>
      <c r="J2192" s="1">
        <v>89</v>
      </c>
      <c r="K2192" s="1">
        <v>44</v>
      </c>
      <c r="L2192" s="1">
        <v>28</v>
      </c>
      <c r="M2192" s="1">
        <v>2</v>
      </c>
      <c r="N2192" s="6">
        <v>1</v>
      </c>
    </row>
    <row r="2193" spans="5:14" x14ac:dyDescent="0.3">
      <c r="E2193" s="9"/>
      <c r="F2193" s="8"/>
      <c r="G2193" s="10">
        <v>100</v>
      </c>
      <c r="H2193" s="11">
        <v>21.597633136094998</v>
      </c>
      <c r="I2193" s="2">
        <v>29.881656804734</v>
      </c>
      <c r="J2193" s="2">
        <v>26.331360946745999</v>
      </c>
      <c r="K2193" s="2">
        <v>13.01775147929</v>
      </c>
      <c r="L2193" s="2">
        <v>8.2840236686389996</v>
      </c>
      <c r="M2193" s="2">
        <v>0.59171597633100004</v>
      </c>
      <c r="N2193" s="13">
        <v>0.29585798816600001</v>
      </c>
    </row>
    <row r="2194" spans="5:14" ht="25" x14ac:dyDescent="0.3">
      <c r="E2194" s="3" t="s">
        <v>582</v>
      </c>
      <c r="F2194" s="4"/>
      <c r="G2194" s="5">
        <v>448</v>
      </c>
      <c r="H2194" s="7">
        <v>72</v>
      </c>
      <c r="I2194" s="1">
        <v>123</v>
      </c>
      <c r="J2194" s="1">
        <v>141</v>
      </c>
      <c r="K2194" s="1">
        <v>67</v>
      </c>
      <c r="L2194" s="1">
        <v>44</v>
      </c>
      <c r="M2194" s="1">
        <v>0</v>
      </c>
      <c r="N2194" s="6">
        <v>1</v>
      </c>
    </row>
    <row r="2195" spans="5:14" x14ac:dyDescent="0.3">
      <c r="E2195" s="9"/>
      <c r="F2195" s="8"/>
      <c r="G2195" s="10">
        <v>100</v>
      </c>
      <c r="H2195" s="11">
        <v>16.071428571428999</v>
      </c>
      <c r="I2195" s="2">
        <v>27.455357142857</v>
      </c>
      <c r="J2195" s="2">
        <v>31.473214285714</v>
      </c>
      <c r="K2195" s="2">
        <v>14.955357142857</v>
      </c>
      <c r="L2195" s="2">
        <v>9.8214285714289993</v>
      </c>
      <c r="M2195" s="12">
        <v>0</v>
      </c>
      <c r="N2195" s="13">
        <v>0.22321428571400001</v>
      </c>
    </row>
    <row r="2196" spans="5:14" ht="25" x14ac:dyDescent="0.3">
      <c r="E2196" s="3" t="s">
        <v>583</v>
      </c>
      <c r="F2196" s="4"/>
      <c r="G2196" s="5">
        <v>636</v>
      </c>
      <c r="H2196" s="7">
        <v>103</v>
      </c>
      <c r="I2196" s="1">
        <v>176</v>
      </c>
      <c r="J2196" s="1">
        <v>202</v>
      </c>
      <c r="K2196" s="1">
        <v>93</v>
      </c>
      <c r="L2196" s="1">
        <v>54</v>
      </c>
      <c r="M2196" s="1">
        <v>7</v>
      </c>
      <c r="N2196" s="6">
        <v>1</v>
      </c>
    </row>
    <row r="2197" spans="5:14" x14ac:dyDescent="0.3">
      <c r="E2197" s="9"/>
      <c r="F2197" s="8"/>
      <c r="G2197" s="10">
        <v>100</v>
      </c>
      <c r="H2197" s="11">
        <v>16.194968553458999</v>
      </c>
      <c r="I2197" s="2">
        <v>27.672955974842999</v>
      </c>
      <c r="J2197" s="2">
        <v>31.761006289308</v>
      </c>
      <c r="K2197" s="2">
        <v>14.622641509434001</v>
      </c>
      <c r="L2197" s="2">
        <v>8.4905660377360004</v>
      </c>
      <c r="M2197" s="2">
        <v>1.100628930818</v>
      </c>
      <c r="N2197" s="13">
        <v>0.157232704403</v>
      </c>
    </row>
    <row r="2198" spans="5:14" ht="25" x14ac:dyDescent="0.3">
      <c r="E2198" s="3" t="s">
        <v>584</v>
      </c>
      <c r="F2198" s="4"/>
      <c r="G2198" s="5">
        <v>586</v>
      </c>
      <c r="H2198" s="7">
        <v>71</v>
      </c>
      <c r="I2198" s="1">
        <v>156</v>
      </c>
      <c r="J2198" s="1">
        <v>182</v>
      </c>
      <c r="K2198" s="1">
        <v>92</v>
      </c>
      <c r="L2198" s="1">
        <v>79</v>
      </c>
      <c r="M2198" s="1">
        <v>6</v>
      </c>
      <c r="N2198" s="6">
        <v>0</v>
      </c>
    </row>
    <row r="2199" spans="5:14" x14ac:dyDescent="0.3">
      <c r="E2199" s="9"/>
      <c r="F2199" s="8"/>
      <c r="G2199" s="10">
        <v>100</v>
      </c>
      <c r="H2199" s="11">
        <v>12.116040955631</v>
      </c>
      <c r="I2199" s="2">
        <v>26.621160409556001</v>
      </c>
      <c r="J2199" s="2">
        <v>31.058020477816001</v>
      </c>
      <c r="K2199" s="2">
        <v>15.699658703072</v>
      </c>
      <c r="L2199" s="2">
        <v>13.481228668942</v>
      </c>
      <c r="M2199" s="2">
        <v>1.0238907849829999</v>
      </c>
      <c r="N2199" s="15">
        <v>0</v>
      </c>
    </row>
    <row r="2200" spans="5:14" ht="25" x14ac:dyDescent="0.3">
      <c r="E2200" s="3" t="s">
        <v>585</v>
      </c>
      <c r="F2200" s="4"/>
      <c r="G2200" s="5">
        <v>112</v>
      </c>
      <c r="H2200" s="7">
        <v>16</v>
      </c>
      <c r="I2200" s="1">
        <v>32</v>
      </c>
      <c r="J2200" s="1">
        <v>24</v>
      </c>
      <c r="K2200" s="1">
        <v>20</v>
      </c>
      <c r="L2200" s="1">
        <v>19</v>
      </c>
      <c r="M2200" s="1">
        <v>1</v>
      </c>
      <c r="N2200" s="6">
        <v>0</v>
      </c>
    </row>
    <row r="2201" spans="5:14" x14ac:dyDescent="0.3">
      <c r="E2201" s="9"/>
      <c r="F2201" s="8"/>
      <c r="G2201" s="10">
        <v>100</v>
      </c>
      <c r="H2201" s="11">
        <v>14.285714285714</v>
      </c>
      <c r="I2201" s="2">
        <v>28.571428571428999</v>
      </c>
      <c r="J2201" s="2">
        <v>21.428571428571001</v>
      </c>
      <c r="K2201" s="2">
        <v>17.857142857143</v>
      </c>
      <c r="L2201" s="2">
        <v>16.964285714286</v>
      </c>
      <c r="M2201" s="2">
        <v>0.89285714285700002</v>
      </c>
      <c r="N2201" s="15">
        <v>0</v>
      </c>
    </row>
    <row r="2202" spans="5:14" ht="25" x14ac:dyDescent="0.3">
      <c r="E2202" s="3" t="s">
        <v>586</v>
      </c>
      <c r="F2202" s="4"/>
      <c r="G2202" s="5">
        <v>1136</v>
      </c>
      <c r="H2202" s="7">
        <v>172</v>
      </c>
      <c r="I2202" s="1">
        <v>310</v>
      </c>
      <c r="J2202" s="1">
        <v>330</v>
      </c>
      <c r="K2202" s="1">
        <v>176</v>
      </c>
      <c r="L2202" s="1">
        <v>131</v>
      </c>
      <c r="M2202" s="1">
        <v>15</v>
      </c>
      <c r="N2202" s="6">
        <v>2</v>
      </c>
    </row>
    <row r="2203" spans="5:14" x14ac:dyDescent="0.3">
      <c r="E2203" s="9"/>
      <c r="F2203" s="8"/>
      <c r="G2203" s="10">
        <v>100</v>
      </c>
      <c r="H2203" s="11">
        <v>15.140845070423</v>
      </c>
      <c r="I2203" s="2">
        <v>27.288732394366001</v>
      </c>
      <c r="J2203" s="2">
        <v>29.049295774648002</v>
      </c>
      <c r="K2203" s="2">
        <v>15.492957746479</v>
      </c>
      <c r="L2203" s="2">
        <v>11.531690140845001</v>
      </c>
      <c r="M2203" s="2">
        <v>1.3204225352109999</v>
      </c>
      <c r="N2203" s="13">
        <v>0.176056338028</v>
      </c>
    </row>
    <row r="2204" spans="5:14" ht="25" x14ac:dyDescent="0.3">
      <c r="E2204" s="3" t="s">
        <v>587</v>
      </c>
      <c r="F2204" s="4"/>
      <c r="G2204" s="5">
        <v>1411</v>
      </c>
      <c r="H2204" s="7">
        <v>304</v>
      </c>
      <c r="I2204" s="1">
        <v>440</v>
      </c>
      <c r="J2204" s="1">
        <v>367</v>
      </c>
      <c r="K2204" s="1">
        <v>189</v>
      </c>
      <c r="L2204" s="1">
        <v>95</v>
      </c>
      <c r="M2204" s="1">
        <v>15</v>
      </c>
      <c r="N2204" s="6">
        <v>1</v>
      </c>
    </row>
    <row r="2205" spans="5:14" x14ac:dyDescent="0.3">
      <c r="E2205" s="9"/>
      <c r="F2205" s="8"/>
      <c r="G2205" s="10">
        <v>100</v>
      </c>
      <c r="H2205" s="11">
        <v>21.545003543585999</v>
      </c>
      <c r="I2205" s="2">
        <v>31.183557760454001</v>
      </c>
      <c r="J2205" s="2">
        <v>26.009922041106002</v>
      </c>
      <c r="K2205" s="2">
        <v>13.394755492558</v>
      </c>
      <c r="L2205" s="2">
        <v>6.7328136073709999</v>
      </c>
      <c r="M2205" s="2">
        <v>1.0630758327430001</v>
      </c>
      <c r="N2205" s="13">
        <v>7.0871722183000002E-2</v>
      </c>
    </row>
    <row r="2206" spans="5:14" ht="25" x14ac:dyDescent="0.3">
      <c r="E2206" s="3" t="s">
        <v>588</v>
      </c>
      <c r="F2206" s="4"/>
      <c r="G2206" s="5">
        <v>1431</v>
      </c>
      <c r="H2206" s="7">
        <v>266</v>
      </c>
      <c r="I2206" s="1">
        <v>434</v>
      </c>
      <c r="J2206" s="1">
        <v>392</v>
      </c>
      <c r="K2206" s="1">
        <v>197</v>
      </c>
      <c r="L2206" s="1">
        <v>123</v>
      </c>
      <c r="M2206" s="1">
        <v>16</v>
      </c>
      <c r="N2206" s="6">
        <v>3</v>
      </c>
    </row>
    <row r="2207" spans="5:14" x14ac:dyDescent="0.3">
      <c r="E2207" s="9"/>
      <c r="F2207" s="8"/>
      <c r="G2207" s="10">
        <v>100</v>
      </c>
      <c r="H2207" s="11">
        <v>18.588399720475</v>
      </c>
      <c r="I2207" s="2">
        <v>30.328441649196002</v>
      </c>
      <c r="J2207" s="2">
        <v>27.393431167016001</v>
      </c>
      <c r="K2207" s="2">
        <v>13.766596785465</v>
      </c>
      <c r="L2207" s="2">
        <v>8.595387840671</v>
      </c>
      <c r="M2207" s="2">
        <v>1.118099231307</v>
      </c>
      <c r="N2207" s="13">
        <v>0.20964360587</v>
      </c>
    </row>
    <row r="2208" spans="5:14" ht="25" x14ac:dyDescent="0.3">
      <c r="E2208" s="3" t="s">
        <v>589</v>
      </c>
      <c r="F2208" s="4"/>
      <c r="G2208" s="5">
        <v>2063</v>
      </c>
      <c r="H2208" s="7">
        <v>334</v>
      </c>
      <c r="I2208" s="1">
        <v>606</v>
      </c>
      <c r="J2208" s="1">
        <v>567</v>
      </c>
      <c r="K2208" s="1">
        <v>333</v>
      </c>
      <c r="L2208" s="1">
        <v>194</v>
      </c>
      <c r="M2208" s="1">
        <v>25</v>
      </c>
      <c r="N2208" s="6">
        <v>4</v>
      </c>
    </row>
    <row r="2209" spans="5:14" x14ac:dyDescent="0.3">
      <c r="E2209" s="9"/>
      <c r="F2209" s="8"/>
      <c r="G2209" s="10">
        <v>100</v>
      </c>
      <c r="H2209" s="11">
        <v>16.190014541928999</v>
      </c>
      <c r="I2209" s="2">
        <v>29.374697043141001</v>
      </c>
      <c r="J2209" s="2">
        <v>27.484246243335001</v>
      </c>
      <c r="K2209" s="2">
        <v>16.141541444497999</v>
      </c>
      <c r="L2209" s="2">
        <v>9.4037809015999994</v>
      </c>
      <c r="M2209" s="2">
        <v>1.2118274357729999</v>
      </c>
      <c r="N2209" s="13">
        <v>0.193892389724</v>
      </c>
    </row>
    <row r="2210" spans="5:14" ht="25" x14ac:dyDescent="0.3">
      <c r="E2210" s="3" t="s">
        <v>590</v>
      </c>
      <c r="F2210" s="4"/>
      <c r="G2210" s="5">
        <v>2544</v>
      </c>
      <c r="H2210" s="7">
        <v>382</v>
      </c>
      <c r="I2210" s="1">
        <v>760</v>
      </c>
      <c r="J2210" s="1">
        <v>684</v>
      </c>
      <c r="K2210" s="1">
        <v>436</v>
      </c>
      <c r="L2210" s="1">
        <v>251</v>
      </c>
      <c r="M2210" s="1">
        <v>29</v>
      </c>
      <c r="N2210" s="6">
        <v>2</v>
      </c>
    </row>
    <row r="2211" spans="5:14" x14ac:dyDescent="0.3">
      <c r="E2211" s="9"/>
      <c r="F2211" s="8"/>
      <c r="G2211" s="10">
        <v>100</v>
      </c>
      <c r="H2211" s="11">
        <v>15.015723270440001</v>
      </c>
      <c r="I2211" s="2">
        <v>29.874213836477999</v>
      </c>
      <c r="J2211" s="2">
        <v>26.886792452830001</v>
      </c>
      <c r="K2211" s="2">
        <v>17.138364779873999</v>
      </c>
      <c r="L2211" s="2">
        <v>9.8663522012579996</v>
      </c>
      <c r="M2211" s="2">
        <v>1.139937106918</v>
      </c>
      <c r="N2211" s="13">
        <v>7.8616352200999995E-2</v>
      </c>
    </row>
    <row r="2212" spans="5:14" ht="25" x14ac:dyDescent="0.3">
      <c r="E2212" s="3" t="s">
        <v>591</v>
      </c>
      <c r="F2212" s="4"/>
      <c r="G2212" s="5">
        <v>1563</v>
      </c>
      <c r="H2212" s="7">
        <v>237</v>
      </c>
      <c r="I2212" s="1">
        <v>489</v>
      </c>
      <c r="J2212" s="1">
        <v>422</v>
      </c>
      <c r="K2212" s="1">
        <v>253</v>
      </c>
      <c r="L2212" s="1">
        <v>138</v>
      </c>
      <c r="M2212" s="1">
        <v>20</v>
      </c>
      <c r="N2212" s="6">
        <v>4</v>
      </c>
    </row>
    <row r="2213" spans="5:14" x14ac:dyDescent="0.3">
      <c r="E2213" s="9"/>
      <c r="F2213" s="8"/>
      <c r="G2213" s="10">
        <v>100</v>
      </c>
      <c r="H2213" s="11">
        <v>15.163147792706001</v>
      </c>
      <c r="I2213" s="2">
        <v>31.285988483684999</v>
      </c>
      <c r="J2213" s="2">
        <v>26.999360204734</v>
      </c>
      <c r="K2213" s="2">
        <v>16.186820217529998</v>
      </c>
      <c r="L2213" s="2">
        <v>8.8291746641070006</v>
      </c>
      <c r="M2213" s="2">
        <v>1.27959053103</v>
      </c>
      <c r="N2213" s="13">
        <v>0.25591810620599997</v>
      </c>
    </row>
    <row r="2214" spans="5:14" ht="25" x14ac:dyDescent="0.3">
      <c r="E2214" s="3" t="s">
        <v>592</v>
      </c>
      <c r="F2214" s="4"/>
      <c r="G2214" s="5">
        <v>1085</v>
      </c>
      <c r="H2214" s="7">
        <v>223</v>
      </c>
      <c r="I2214" s="1">
        <v>337</v>
      </c>
      <c r="J2214" s="1">
        <v>277</v>
      </c>
      <c r="K2214" s="1">
        <v>150</v>
      </c>
      <c r="L2214" s="1">
        <v>84</v>
      </c>
      <c r="M2214" s="1">
        <v>10</v>
      </c>
      <c r="N2214" s="6">
        <v>4</v>
      </c>
    </row>
    <row r="2215" spans="5:14" x14ac:dyDescent="0.3">
      <c r="E2215" s="9"/>
      <c r="F2215" s="8"/>
      <c r="G2215" s="10">
        <v>100</v>
      </c>
      <c r="H2215" s="11">
        <v>20.552995391705</v>
      </c>
      <c r="I2215" s="2">
        <v>31.059907834101001</v>
      </c>
      <c r="J2215" s="2">
        <v>25.529953917050999</v>
      </c>
      <c r="K2215" s="2">
        <v>13.824884792627</v>
      </c>
      <c r="L2215" s="2">
        <v>7.7419354838709999</v>
      </c>
      <c r="M2215" s="2">
        <v>0.92165898617499997</v>
      </c>
      <c r="N2215" s="13">
        <v>0.36866359447000002</v>
      </c>
    </row>
    <row r="2216" spans="5:14" ht="25" x14ac:dyDescent="0.3">
      <c r="E2216" s="3" t="s">
        <v>593</v>
      </c>
      <c r="F2216" s="4"/>
      <c r="G2216" s="5">
        <v>1253</v>
      </c>
      <c r="H2216" s="7">
        <v>232</v>
      </c>
      <c r="I2216" s="1">
        <v>412</v>
      </c>
      <c r="J2216" s="1">
        <v>314</v>
      </c>
      <c r="K2216" s="1">
        <v>176</v>
      </c>
      <c r="L2216" s="1">
        <v>97</v>
      </c>
      <c r="M2216" s="1">
        <v>20</v>
      </c>
      <c r="N2216" s="6">
        <v>2</v>
      </c>
    </row>
    <row r="2217" spans="5:14" x14ac:dyDescent="0.3">
      <c r="E2217" s="9"/>
      <c r="F2217" s="8"/>
      <c r="G2217" s="10">
        <v>100</v>
      </c>
      <c r="H2217" s="11">
        <v>18.515562649641002</v>
      </c>
      <c r="I2217" s="2">
        <v>32.881085395051997</v>
      </c>
      <c r="J2217" s="2">
        <v>25.059856344772999</v>
      </c>
      <c r="K2217" s="2">
        <v>14.046288906624</v>
      </c>
      <c r="L2217" s="2">
        <v>7.741420590583</v>
      </c>
      <c r="M2217" s="2">
        <v>1.596169193935</v>
      </c>
      <c r="N2217" s="13">
        <v>0.15961691939299999</v>
      </c>
    </row>
    <row r="2218" spans="5:14" ht="25" x14ac:dyDescent="0.3">
      <c r="E2218" s="3" t="s">
        <v>594</v>
      </c>
      <c r="F2218" s="4"/>
      <c r="G2218" s="5">
        <v>1769</v>
      </c>
      <c r="H2218" s="7">
        <v>300</v>
      </c>
      <c r="I2218" s="1">
        <v>554</v>
      </c>
      <c r="J2218" s="1">
        <v>485</v>
      </c>
      <c r="K2218" s="1">
        <v>263</v>
      </c>
      <c r="L2218" s="1">
        <v>148</v>
      </c>
      <c r="M2218" s="1">
        <v>15</v>
      </c>
      <c r="N2218" s="6">
        <v>4</v>
      </c>
    </row>
    <row r="2219" spans="5:14" x14ac:dyDescent="0.3">
      <c r="E2219" s="9"/>
      <c r="F2219" s="8"/>
      <c r="G2219" s="10">
        <v>100</v>
      </c>
      <c r="H2219" s="11">
        <v>16.95873374788</v>
      </c>
      <c r="I2219" s="2">
        <v>31.317128321085001</v>
      </c>
      <c r="J2219" s="2">
        <v>27.416619559072998</v>
      </c>
      <c r="K2219" s="2">
        <v>14.867156585642</v>
      </c>
      <c r="L2219" s="2">
        <v>8.3663086489539999</v>
      </c>
      <c r="M2219" s="2">
        <v>0.84793668739399997</v>
      </c>
      <c r="N2219" s="13">
        <v>0.22611644997200001</v>
      </c>
    </row>
    <row r="2220" spans="5:14" ht="25" x14ac:dyDescent="0.3">
      <c r="E2220" s="3" t="s">
        <v>595</v>
      </c>
      <c r="F2220" s="4"/>
      <c r="G2220" s="5">
        <v>1739</v>
      </c>
      <c r="H2220" s="7">
        <v>254</v>
      </c>
      <c r="I2220" s="1">
        <v>496</v>
      </c>
      <c r="J2220" s="1">
        <v>481</v>
      </c>
      <c r="K2220" s="1">
        <v>315</v>
      </c>
      <c r="L2220" s="1">
        <v>165</v>
      </c>
      <c r="M2220" s="1">
        <v>25</v>
      </c>
      <c r="N2220" s="6">
        <v>3</v>
      </c>
    </row>
    <row r="2221" spans="5:14" x14ac:dyDescent="0.3">
      <c r="E2221" s="9"/>
      <c r="F2221" s="8"/>
      <c r="G2221" s="10">
        <v>100</v>
      </c>
      <c r="H2221" s="11">
        <v>14.606095457159</v>
      </c>
      <c r="I2221" s="2">
        <v>28.522139160437</v>
      </c>
      <c r="J2221" s="2">
        <v>27.659574468085001</v>
      </c>
      <c r="K2221" s="2">
        <v>18.113858539390002</v>
      </c>
      <c r="L2221" s="2">
        <v>9.4882116158710001</v>
      </c>
      <c r="M2221" s="2">
        <v>1.437607820587</v>
      </c>
      <c r="N2221" s="13">
        <v>0.17251293846999999</v>
      </c>
    </row>
    <row r="2222" spans="5:14" ht="25" x14ac:dyDescent="0.3">
      <c r="E2222" s="3" t="s">
        <v>596</v>
      </c>
      <c r="F2222" s="4"/>
      <c r="G2222" s="5">
        <v>332</v>
      </c>
      <c r="H2222" s="7">
        <v>43</v>
      </c>
      <c r="I2222" s="1">
        <v>75</v>
      </c>
      <c r="J2222" s="1">
        <v>91</v>
      </c>
      <c r="K2222" s="1">
        <v>60</v>
      </c>
      <c r="L2222" s="1">
        <v>54</v>
      </c>
      <c r="M2222" s="1">
        <v>8</v>
      </c>
      <c r="N2222" s="6">
        <v>1</v>
      </c>
    </row>
    <row r="2223" spans="5:14" x14ac:dyDescent="0.3">
      <c r="E2223" s="9"/>
      <c r="F2223" s="8"/>
      <c r="G2223" s="10">
        <v>100</v>
      </c>
      <c r="H2223" s="11">
        <v>12.951807228916</v>
      </c>
      <c r="I2223" s="2">
        <v>22.590361445783</v>
      </c>
      <c r="J2223" s="2">
        <v>27.409638554217</v>
      </c>
      <c r="K2223" s="2">
        <v>18.072289156627001</v>
      </c>
      <c r="L2223" s="2">
        <v>16.265060240964001</v>
      </c>
      <c r="M2223" s="2">
        <v>2.409638554217</v>
      </c>
      <c r="N2223" s="13">
        <v>0.30120481927699999</v>
      </c>
    </row>
    <row r="2224" spans="5:14" ht="25" x14ac:dyDescent="0.3">
      <c r="E2224" s="3" t="s">
        <v>597</v>
      </c>
      <c r="F2224" s="4"/>
      <c r="G2224" s="5">
        <v>2921</v>
      </c>
      <c r="H2224" s="7">
        <v>488</v>
      </c>
      <c r="I2224" s="1">
        <v>887</v>
      </c>
      <c r="J2224" s="1">
        <v>799</v>
      </c>
      <c r="K2224" s="1">
        <v>457</v>
      </c>
      <c r="L2224" s="1">
        <v>260</v>
      </c>
      <c r="M2224" s="1">
        <v>30</v>
      </c>
      <c r="N2224" s="6">
        <v>0</v>
      </c>
    </row>
    <row r="2225" spans="5:14" x14ac:dyDescent="0.3">
      <c r="E2225" s="9"/>
      <c r="F2225" s="8"/>
      <c r="G2225" s="10">
        <v>100</v>
      </c>
      <c r="H2225" s="11">
        <v>16.706607326257998</v>
      </c>
      <c r="I2225" s="2">
        <v>30.366312906539001</v>
      </c>
      <c r="J2225" s="2">
        <v>27.353646011639999</v>
      </c>
      <c r="K2225" s="2">
        <v>15.645326942828</v>
      </c>
      <c r="L2225" s="2">
        <v>8.9010612803830007</v>
      </c>
      <c r="M2225" s="2">
        <v>1.027045532352</v>
      </c>
      <c r="N2225" s="15">
        <v>0</v>
      </c>
    </row>
    <row r="2226" spans="5:14" ht="25" x14ac:dyDescent="0.3">
      <c r="E2226" s="3" t="s">
        <v>598</v>
      </c>
      <c r="F2226" s="4"/>
      <c r="G2226" s="5">
        <v>3108</v>
      </c>
      <c r="H2226" s="7">
        <v>735</v>
      </c>
      <c r="I2226" s="1">
        <v>1112</v>
      </c>
      <c r="J2226" s="1">
        <v>700</v>
      </c>
      <c r="K2226" s="1">
        <v>328</v>
      </c>
      <c r="L2226" s="1">
        <v>173</v>
      </c>
      <c r="M2226" s="1">
        <v>44</v>
      </c>
      <c r="N2226" s="6">
        <v>16</v>
      </c>
    </row>
    <row r="2227" spans="5:14" x14ac:dyDescent="0.3">
      <c r="E2227" s="9"/>
      <c r="F2227" s="8"/>
      <c r="G2227" s="10">
        <v>100</v>
      </c>
      <c r="H2227" s="11">
        <v>23.648648648649001</v>
      </c>
      <c r="I2227" s="2">
        <v>35.778635778636001</v>
      </c>
      <c r="J2227" s="2">
        <v>22.522522522523001</v>
      </c>
      <c r="K2227" s="2">
        <v>10.553410553411</v>
      </c>
      <c r="L2227" s="2">
        <v>5.5662805662809998</v>
      </c>
      <c r="M2227" s="2">
        <v>1.4157014157009999</v>
      </c>
      <c r="N2227" s="13">
        <v>0.51480051480099998</v>
      </c>
    </row>
    <row r="2228" spans="5:14" ht="25" x14ac:dyDescent="0.3">
      <c r="E2228" s="3" t="s">
        <v>599</v>
      </c>
      <c r="F2228" s="4"/>
      <c r="G2228" s="5">
        <v>2823</v>
      </c>
      <c r="H2228" s="7">
        <v>537</v>
      </c>
      <c r="I2228" s="1">
        <v>948</v>
      </c>
      <c r="J2228" s="1">
        <v>754</v>
      </c>
      <c r="K2228" s="1">
        <v>356</v>
      </c>
      <c r="L2228" s="1">
        <v>170</v>
      </c>
      <c r="M2228" s="1">
        <v>50</v>
      </c>
      <c r="N2228" s="6">
        <v>8</v>
      </c>
    </row>
    <row r="2229" spans="5:14" x14ac:dyDescent="0.3">
      <c r="E2229" s="9"/>
      <c r="F2229" s="8"/>
      <c r="G2229" s="10">
        <v>100</v>
      </c>
      <c r="H2229" s="11">
        <v>19.022316684378001</v>
      </c>
      <c r="I2229" s="2">
        <v>33.581296493091997</v>
      </c>
      <c r="J2229" s="2">
        <v>26.709174636911001</v>
      </c>
      <c r="K2229" s="2">
        <v>12.610697839178</v>
      </c>
      <c r="L2229" s="2">
        <v>6.0219624512929997</v>
      </c>
      <c r="M2229" s="2">
        <v>1.771165426851</v>
      </c>
      <c r="N2229" s="13">
        <v>0.283386468296</v>
      </c>
    </row>
    <row r="2230" spans="5:14" ht="25" x14ac:dyDescent="0.3">
      <c r="E2230" s="3" t="s">
        <v>600</v>
      </c>
      <c r="F2230" s="4"/>
      <c r="G2230" s="5">
        <v>3554</v>
      </c>
      <c r="H2230" s="7">
        <v>601</v>
      </c>
      <c r="I2230" s="1">
        <v>1175</v>
      </c>
      <c r="J2230" s="1">
        <v>906</v>
      </c>
      <c r="K2230" s="1">
        <v>506</v>
      </c>
      <c r="L2230" s="1">
        <v>279</v>
      </c>
      <c r="M2230" s="1">
        <v>71</v>
      </c>
      <c r="N2230" s="6">
        <v>16</v>
      </c>
    </row>
    <row r="2231" spans="5:14" x14ac:dyDescent="0.3">
      <c r="E2231" s="9"/>
      <c r="F2231" s="8"/>
      <c r="G2231" s="10">
        <v>100</v>
      </c>
      <c r="H2231" s="11">
        <v>16.910523353967001</v>
      </c>
      <c r="I2231" s="2">
        <v>33.061339335958998</v>
      </c>
      <c r="J2231" s="2">
        <v>25.49240292628</v>
      </c>
      <c r="K2231" s="2">
        <v>14.237478897017001</v>
      </c>
      <c r="L2231" s="2">
        <v>7.8503095104109999</v>
      </c>
      <c r="M2231" s="2">
        <v>1.9977490151940001</v>
      </c>
      <c r="N2231" s="13">
        <v>0.450196961171</v>
      </c>
    </row>
    <row r="2232" spans="5:14" ht="25" x14ac:dyDescent="0.3">
      <c r="E2232" s="3" t="s">
        <v>601</v>
      </c>
      <c r="F2232" s="4"/>
      <c r="G2232" s="5">
        <v>3686</v>
      </c>
      <c r="H2232" s="7">
        <v>581</v>
      </c>
      <c r="I2232" s="1">
        <v>1214</v>
      </c>
      <c r="J2232" s="1">
        <v>966</v>
      </c>
      <c r="K2232" s="1">
        <v>538</v>
      </c>
      <c r="L2232" s="1">
        <v>332</v>
      </c>
      <c r="M2232" s="1">
        <v>48</v>
      </c>
      <c r="N2232" s="6">
        <v>7</v>
      </c>
    </row>
    <row r="2233" spans="5:14" x14ac:dyDescent="0.3">
      <c r="E2233" s="9"/>
      <c r="F2233" s="8"/>
      <c r="G2233" s="10">
        <v>100</v>
      </c>
      <c r="H2233" s="11">
        <v>15.762344004340999</v>
      </c>
      <c r="I2233" s="2">
        <v>32.935431361909998</v>
      </c>
      <c r="J2233" s="2">
        <v>26.207270754204998</v>
      </c>
      <c r="K2233" s="2">
        <v>14.59576776994</v>
      </c>
      <c r="L2233" s="2">
        <v>9.0070537167660003</v>
      </c>
      <c r="M2233" s="2">
        <v>1.302224633749</v>
      </c>
      <c r="N2233" s="13">
        <v>0.18990775908800001</v>
      </c>
    </row>
    <row r="2234" spans="5:14" ht="25" x14ac:dyDescent="0.3">
      <c r="E2234" s="3" t="s">
        <v>602</v>
      </c>
      <c r="F2234" s="4"/>
      <c r="G2234" s="5">
        <v>2454</v>
      </c>
      <c r="H2234" s="7">
        <v>400</v>
      </c>
      <c r="I2234" s="1">
        <v>860</v>
      </c>
      <c r="J2234" s="1">
        <v>587</v>
      </c>
      <c r="K2234" s="1">
        <v>363</v>
      </c>
      <c r="L2234" s="1">
        <v>195</v>
      </c>
      <c r="M2234" s="1">
        <v>44</v>
      </c>
      <c r="N2234" s="6">
        <v>5</v>
      </c>
    </row>
    <row r="2235" spans="5:14" x14ac:dyDescent="0.3">
      <c r="E2235" s="9"/>
      <c r="F2235" s="8"/>
      <c r="G2235" s="10">
        <v>100</v>
      </c>
      <c r="H2235" s="11">
        <v>16.299918500406999</v>
      </c>
      <c r="I2235" s="2">
        <v>35.044824775876002</v>
      </c>
      <c r="J2235" s="2">
        <v>23.920130399348</v>
      </c>
      <c r="K2235" s="2">
        <v>14.792176039119999</v>
      </c>
      <c r="L2235" s="2">
        <v>7.9462102689489997</v>
      </c>
      <c r="M2235" s="2">
        <v>1.792991035045</v>
      </c>
      <c r="N2235" s="13">
        <v>0.20374898125499999</v>
      </c>
    </row>
    <row r="2236" spans="5:14" ht="25" x14ac:dyDescent="0.3">
      <c r="E2236" s="3" t="s">
        <v>603</v>
      </c>
      <c r="F2236" s="4"/>
      <c r="G2236" s="5">
        <v>1870</v>
      </c>
      <c r="H2236" s="7">
        <v>440</v>
      </c>
      <c r="I2236" s="1">
        <v>635</v>
      </c>
      <c r="J2236" s="1">
        <v>441</v>
      </c>
      <c r="K2236" s="1">
        <v>192</v>
      </c>
      <c r="L2236" s="1">
        <v>131</v>
      </c>
      <c r="M2236" s="1">
        <v>23</v>
      </c>
      <c r="N2236" s="6">
        <v>8</v>
      </c>
    </row>
    <row r="2237" spans="5:14" x14ac:dyDescent="0.3">
      <c r="E2237" s="9"/>
      <c r="F2237" s="8"/>
      <c r="G2237" s="10">
        <v>100</v>
      </c>
      <c r="H2237" s="11">
        <v>23.529411764706001</v>
      </c>
      <c r="I2237" s="2">
        <v>33.957219251337001</v>
      </c>
      <c r="J2237" s="2">
        <v>23.582887700535</v>
      </c>
      <c r="K2237" s="2">
        <v>10.267379679144</v>
      </c>
      <c r="L2237" s="2">
        <v>7.0053475935830001</v>
      </c>
      <c r="M2237" s="2">
        <v>1.229946524064</v>
      </c>
      <c r="N2237" s="13">
        <v>0.42780748663099999</v>
      </c>
    </row>
    <row r="2238" spans="5:14" ht="25" x14ac:dyDescent="0.3">
      <c r="E2238" s="3" t="s">
        <v>604</v>
      </c>
      <c r="F2238" s="4"/>
      <c r="G2238" s="5">
        <v>2145</v>
      </c>
      <c r="H2238" s="7">
        <v>428</v>
      </c>
      <c r="I2238" s="1">
        <v>773</v>
      </c>
      <c r="J2238" s="1">
        <v>517</v>
      </c>
      <c r="K2238" s="1">
        <v>259</v>
      </c>
      <c r="L2238" s="1">
        <v>131</v>
      </c>
      <c r="M2238" s="1">
        <v>31</v>
      </c>
      <c r="N2238" s="6">
        <v>6</v>
      </c>
    </row>
    <row r="2239" spans="5:14" x14ac:dyDescent="0.3">
      <c r="E2239" s="9"/>
      <c r="F2239" s="8"/>
      <c r="G2239" s="10">
        <v>100</v>
      </c>
      <c r="H2239" s="11">
        <v>19.953379953380001</v>
      </c>
      <c r="I2239" s="2">
        <v>36.037296037296002</v>
      </c>
      <c r="J2239" s="2">
        <v>24.102564102563999</v>
      </c>
      <c r="K2239" s="2">
        <v>12.074592074591999</v>
      </c>
      <c r="L2239" s="2">
        <v>6.1072261072260003</v>
      </c>
      <c r="M2239" s="2">
        <v>1.4452214452209999</v>
      </c>
      <c r="N2239" s="13">
        <v>0.27972027972000002</v>
      </c>
    </row>
    <row r="2240" spans="5:14" ht="25" x14ac:dyDescent="0.3">
      <c r="E2240" s="3" t="s">
        <v>605</v>
      </c>
      <c r="F2240" s="4"/>
      <c r="G2240" s="5">
        <v>3172</v>
      </c>
      <c r="H2240" s="7">
        <v>532</v>
      </c>
      <c r="I2240" s="1">
        <v>1093</v>
      </c>
      <c r="J2240" s="1">
        <v>825</v>
      </c>
      <c r="K2240" s="1">
        <v>425</v>
      </c>
      <c r="L2240" s="1">
        <v>230</v>
      </c>
      <c r="M2240" s="1">
        <v>56</v>
      </c>
      <c r="N2240" s="6">
        <v>11</v>
      </c>
    </row>
    <row r="2241" spans="5:14" x14ac:dyDescent="0.3">
      <c r="E2241" s="9"/>
      <c r="F2241" s="8"/>
      <c r="G2241" s="10">
        <v>100</v>
      </c>
      <c r="H2241" s="11">
        <v>16.771752837327</v>
      </c>
      <c r="I2241" s="2">
        <v>34.457755359395001</v>
      </c>
      <c r="J2241" s="2">
        <v>26.008827238335002</v>
      </c>
      <c r="K2241" s="2">
        <v>13.398486759141999</v>
      </c>
      <c r="L2241" s="2">
        <v>7.2509457755359996</v>
      </c>
      <c r="M2241" s="2">
        <v>1.7654476670870001</v>
      </c>
      <c r="N2241" s="13">
        <v>0.34678436317799999</v>
      </c>
    </row>
    <row r="2242" spans="5:14" ht="25" x14ac:dyDescent="0.3">
      <c r="E2242" s="3" t="s">
        <v>606</v>
      </c>
      <c r="F2242" s="4"/>
      <c r="G2242" s="5">
        <v>3180</v>
      </c>
      <c r="H2242" s="7">
        <v>530</v>
      </c>
      <c r="I2242" s="1">
        <v>997</v>
      </c>
      <c r="J2242" s="1">
        <v>819</v>
      </c>
      <c r="K2242" s="1">
        <v>492</v>
      </c>
      <c r="L2242" s="1">
        <v>266</v>
      </c>
      <c r="M2242" s="1">
        <v>66</v>
      </c>
      <c r="N2242" s="6">
        <v>10</v>
      </c>
    </row>
    <row r="2243" spans="5:14" x14ac:dyDescent="0.3">
      <c r="E2243" s="9"/>
      <c r="F2243" s="8"/>
      <c r="G2243" s="10">
        <v>100</v>
      </c>
      <c r="H2243" s="11">
        <v>16.666666666666998</v>
      </c>
      <c r="I2243" s="2">
        <v>31.352201257861999</v>
      </c>
      <c r="J2243" s="2">
        <v>25.754716981131999</v>
      </c>
      <c r="K2243" s="2">
        <v>15.471698113207999</v>
      </c>
      <c r="L2243" s="2">
        <v>8.3647798742139994</v>
      </c>
      <c r="M2243" s="2">
        <v>2.0754716981130001</v>
      </c>
      <c r="N2243" s="13">
        <v>0.31446540880500001</v>
      </c>
    </row>
    <row r="2244" spans="5:14" ht="25" x14ac:dyDescent="0.3">
      <c r="E2244" s="3" t="s">
        <v>607</v>
      </c>
      <c r="F2244" s="4"/>
      <c r="G2244" s="5">
        <v>634</v>
      </c>
      <c r="H2244" s="7">
        <v>70</v>
      </c>
      <c r="I2244" s="1">
        <v>192</v>
      </c>
      <c r="J2244" s="1">
        <v>151</v>
      </c>
      <c r="K2244" s="1">
        <v>129</v>
      </c>
      <c r="L2244" s="1">
        <v>83</v>
      </c>
      <c r="M2244" s="1">
        <v>9</v>
      </c>
      <c r="N2244" s="6">
        <v>0</v>
      </c>
    </row>
    <row r="2245" spans="5:14" x14ac:dyDescent="0.3">
      <c r="E2245" s="9"/>
      <c r="F2245" s="8"/>
      <c r="G2245" s="10">
        <v>100</v>
      </c>
      <c r="H2245" s="11">
        <v>11.041009463722</v>
      </c>
      <c r="I2245" s="2">
        <v>30.283911671923999</v>
      </c>
      <c r="J2245" s="2">
        <v>23.817034700314998</v>
      </c>
      <c r="K2245" s="2">
        <v>20.347003154574001</v>
      </c>
      <c r="L2245" s="2">
        <v>13.091482649842</v>
      </c>
      <c r="M2245" s="2">
        <v>1.419558359621</v>
      </c>
      <c r="N2245" s="15">
        <v>0</v>
      </c>
    </row>
    <row r="2246" spans="5:14" ht="25" x14ac:dyDescent="0.3">
      <c r="E2246" s="3" t="s">
        <v>608</v>
      </c>
      <c r="F2246" s="4"/>
      <c r="G2246" s="5">
        <v>4747</v>
      </c>
      <c r="H2246" s="7">
        <v>868</v>
      </c>
      <c r="I2246" s="1">
        <v>1670</v>
      </c>
      <c r="J2246" s="1">
        <v>1198</v>
      </c>
      <c r="K2246" s="1">
        <v>603</v>
      </c>
      <c r="L2246" s="1">
        <v>317</v>
      </c>
      <c r="M2246" s="1">
        <v>72</v>
      </c>
      <c r="N2246" s="6">
        <v>19</v>
      </c>
    </row>
    <row r="2247" spans="5:14" x14ac:dyDescent="0.3">
      <c r="E2247" s="9"/>
      <c r="F2247" s="8"/>
      <c r="G2247" s="10">
        <v>100</v>
      </c>
      <c r="H2247" s="11">
        <v>18.285232778596999</v>
      </c>
      <c r="I2247" s="2">
        <v>35.180113756056002</v>
      </c>
      <c r="J2247" s="2">
        <v>25.236991784284999</v>
      </c>
      <c r="K2247" s="2">
        <v>12.702759637666</v>
      </c>
      <c r="L2247" s="2">
        <v>6.6779018327359996</v>
      </c>
      <c r="M2247" s="2">
        <v>1.516747419423</v>
      </c>
      <c r="N2247" s="13">
        <v>0.40025279123700003</v>
      </c>
    </row>
    <row r="2248" spans="5:14" ht="25" x14ac:dyDescent="0.3">
      <c r="E2248" s="3" t="s">
        <v>609</v>
      </c>
      <c r="F2248" s="4"/>
      <c r="G2248" s="5">
        <v>3271</v>
      </c>
      <c r="H2248" s="7">
        <v>748</v>
      </c>
      <c r="I2248" s="1">
        <v>1149</v>
      </c>
      <c r="J2248" s="1">
        <v>812</v>
      </c>
      <c r="K2248" s="1">
        <v>318</v>
      </c>
      <c r="L2248" s="1">
        <v>187</v>
      </c>
      <c r="M2248" s="1">
        <v>42</v>
      </c>
      <c r="N2248" s="6">
        <v>15</v>
      </c>
    </row>
    <row r="2249" spans="5:14" x14ac:dyDescent="0.3">
      <c r="E2249" s="9"/>
      <c r="F2249" s="8"/>
      <c r="G2249" s="10">
        <v>100</v>
      </c>
      <c r="H2249" s="11">
        <v>22.867624579638999</v>
      </c>
      <c r="I2249" s="2">
        <v>35.12687251605</v>
      </c>
      <c r="J2249" s="2">
        <v>24.824212778966999</v>
      </c>
      <c r="K2249" s="2">
        <v>9.7217976154080006</v>
      </c>
      <c r="L2249" s="2">
        <v>5.7169061449100003</v>
      </c>
      <c r="M2249" s="2">
        <v>1.284011005809</v>
      </c>
      <c r="N2249" s="13">
        <v>0.45857535921699999</v>
      </c>
    </row>
    <row r="2250" spans="5:14" ht="25" x14ac:dyDescent="0.3">
      <c r="E2250" s="3" t="s">
        <v>610</v>
      </c>
      <c r="F2250" s="4"/>
      <c r="G2250" s="5">
        <v>3092</v>
      </c>
      <c r="H2250" s="7">
        <v>545</v>
      </c>
      <c r="I2250" s="1">
        <v>1107</v>
      </c>
      <c r="J2250" s="1">
        <v>819</v>
      </c>
      <c r="K2250" s="1">
        <v>356</v>
      </c>
      <c r="L2250" s="1">
        <v>194</v>
      </c>
      <c r="M2250" s="1">
        <v>49</v>
      </c>
      <c r="N2250" s="6">
        <v>22</v>
      </c>
    </row>
    <row r="2251" spans="5:14" x14ac:dyDescent="0.3">
      <c r="E2251" s="9"/>
      <c r="F2251" s="8"/>
      <c r="G2251" s="10">
        <v>100</v>
      </c>
      <c r="H2251" s="11">
        <v>17.626131953428001</v>
      </c>
      <c r="I2251" s="2">
        <v>35.802069857696999</v>
      </c>
      <c r="J2251" s="2">
        <v>26.487710219922</v>
      </c>
      <c r="K2251" s="2">
        <v>11.513583441138</v>
      </c>
      <c r="L2251" s="2">
        <v>6.2742561448899998</v>
      </c>
      <c r="M2251" s="2">
        <v>1.5847347994829999</v>
      </c>
      <c r="N2251" s="13">
        <v>0.71151358344100002</v>
      </c>
    </row>
    <row r="2252" spans="5:14" ht="25" x14ac:dyDescent="0.3">
      <c r="E2252" s="3" t="s">
        <v>611</v>
      </c>
      <c r="F2252" s="4"/>
      <c r="G2252" s="5">
        <v>3703</v>
      </c>
      <c r="H2252" s="7">
        <v>600</v>
      </c>
      <c r="I2252" s="1">
        <v>1309</v>
      </c>
      <c r="J2252" s="1">
        <v>965</v>
      </c>
      <c r="K2252" s="1">
        <v>473</v>
      </c>
      <c r="L2252" s="1">
        <v>247</v>
      </c>
      <c r="M2252" s="1">
        <v>95</v>
      </c>
      <c r="N2252" s="6">
        <v>14</v>
      </c>
    </row>
    <row r="2253" spans="5:14" x14ac:dyDescent="0.3">
      <c r="E2253" s="9"/>
      <c r="F2253" s="8"/>
      <c r="G2253" s="10">
        <v>100</v>
      </c>
      <c r="H2253" s="11">
        <v>16.203078584930999</v>
      </c>
      <c r="I2253" s="2">
        <v>35.349716446125001</v>
      </c>
      <c r="J2253" s="2">
        <v>26.059951390763999</v>
      </c>
      <c r="K2253" s="2">
        <v>12.773426951120999</v>
      </c>
      <c r="L2253" s="2">
        <v>6.6702673507970003</v>
      </c>
      <c r="M2253" s="2">
        <v>2.5654874426140002</v>
      </c>
      <c r="N2253" s="13">
        <v>0.37807183364800001</v>
      </c>
    </row>
    <row r="2254" spans="5:14" ht="25" x14ac:dyDescent="0.3">
      <c r="E2254" s="3" t="s">
        <v>612</v>
      </c>
      <c r="F2254" s="4"/>
      <c r="G2254" s="5">
        <v>3563</v>
      </c>
      <c r="H2254" s="7">
        <v>570</v>
      </c>
      <c r="I2254" s="1">
        <v>1256</v>
      </c>
      <c r="J2254" s="1">
        <v>910</v>
      </c>
      <c r="K2254" s="1">
        <v>504</v>
      </c>
      <c r="L2254" s="1">
        <v>243</v>
      </c>
      <c r="M2254" s="1">
        <v>73</v>
      </c>
      <c r="N2254" s="6">
        <v>7</v>
      </c>
    </row>
    <row r="2255" spans="5:14" x14ac:dyDescent="0.3">
      <c r="E2255" s="9"/>
      <c r="F2255" s="8"/>
      <c r="G2255" s="10">
        <v>100</v>
      </c>
      <c r="H2255" s="11">
        <v>15.997754701094999</v>
      </c>
      <c r="I2255" s="2">
        <v>35.251192815044</v>
      </c>
      <c r="J2255" s="2">
        <v>25.540275049116001</v>
      </c>
      <c r="K2255" s="2">
        <v>14.145383104125999</v>
      </c>
      <c r="L2255" s="2">
        <v>6.8200954252030002</v>
      </c>
      <c r="M2255" s="2">
        <v>2.0488352511930001</v>
      </c>
      <c r="N2255" s="13">
        <v>0.196463654224</v>
      </c>
    </row>
    <row r="2256" spans="5:14" ht="25" x14ac:dyDescent="0.3">
      <c r="E2256" s="3" t="s">
        <v>613</v>
      </c>
      <c r="F2256" s="4"/>
      <c r="G2256" s="5">
        <v>2669</v>
      </c>
      <c r="H2256" s="7">
        <v>427</v>
      </c>
      <c r="I2256" s="1">
        <v>1000</v>
      </c>
      <c r="J2256" s="1">
        <v>679</v>
      </c>
      <c r="K2256" s="1">
        <v>365</v>
      </c>
      <c r="L2256" s="1">
        <v>152</v>
      </c>
      <c r="M2256" s="1">
        <v>41</v>
      </c>
      <c r="N2256" s="6">
        <v>5</v>
      </c>
    </row>
    <row r="2257" spans="5:14" x14ac:dyDescent="0.3">
      <c r="E2257" s="9"/>
      <c r="F2257" s="8"/>
      <c r="G2257" s="10">
        <v>100</v>
      </c>
      <c r="H2257" s="11">
        <v>15.998501311352999</v>
      </c>
      <c r="I2257" s="2">
        <v>37.467216185837003</v>
      </c>
      <c r="J2257" s="2">
        <v>25.440239790183998</v>
      </c>
      <c r="K2257" s="2">
        <v>13.675533907830999</v>
      </c>
      <c r="L2257" s="2">
        <v>5.6950168602469997</v>
      </c>
      <c r="M2257" s="2">
        <v>1.536155863619</v>
      </c>
      <c r="N2257" s="13">
        <v>0.187336080929</v>
      </c>
    </row>
    <row r="2258" spans="5:14" ht="25" x14ac:dyDescent="0.3">
      <c r="E2258" s="3" t="s">
        <v>614</v>
      </c>
      <c r="F2258" s="4"/>
      <c r="G2258" s="5">
        <v>1847</v>
      </c>
      <c r="H2258" s="7">
        <v>439</v>
      </c>
      <c r="I2258" s="1">
        <v>650</v>
      </c>
      <c r="J2258" s="1">
        <v>437</v>
      </c>
      <c r="K2258" s="1">
        <v>171</v>
      </c>
      <c r="L2258" s="1">
        <v>110</v>
      </c>
      <c r="M2258" s="1">
        <v>29</v>
      </c>
      <c r="N2258" s="6">
        <v>11</v>
      </c>
    </row>
    <row r="2259" spans="5:14" x14ac:dyDescent="0.3">
      <c r="E2259" s="9"/>
      <c r="F2259" s="8"/>
      <c r="G2259" s="10">
        <v>100</v>
      </c>
      <c r="H2259" s="11">
        <v>23.768272874931998</v>
      </c>
      <c r="I2259" s="2">
        <v>35.192203573362001</v>
      </c>
      <c r="J2259" s="2">
        <v>23.659989171629999</v>
      </c>
      <c r="K2259" s="2">
        <v>9.2582566323769999</v>
      </c>
      <c r="L2259" s="2">
        <v>5.9556036816460001</v>
      </c>
      <c r="M2259" s="2">
        <v>1.5701136978879999</v>
      </c>
      <c r="N2259" s="13">
        <v>0.59556036816500002</v>
      </c>
    </row>
    <row r="2260" spans="5:14" ht="25" x14ac:dyDescent="0.3">
      <c r="E2260" s="3" t="s">
        <v>615</v>
      </c>
      <c r="F2260" s="4"/>
      <c r="G2260" s="5">
        <v>2337</v>
      </c>
      <c r="H2260" s="7">
        <v>443</v>
      </c>
      <c r="I2260" s="1">
        <v>840</v>
      </c>
      <c r="J2260" s="1">
        <v>614</v>
      </c>
      <c r="K2260" s="1">
        <v>261</v>
      </c>
      <c r="L2260" s="1">
        <v>139</v>
      </c>
      <c r="M2260" s="1">
        <v>33</v>
      </c>
      <c r="N2260" s="6">
        <v>7</v>
      </c>
    </row>
    <row r="2261" spans="5:14" x14ac:dyDescent="0.3">
      <c r="E2261" s="9"/>
      <c r="F2261" s="8"/>
      <c r="G2261" s="10">
        <v>100</v>
      </c>
      <c r="H2261" s="11">
        <v>18.955926401368998</v>
      </c>
      <c r="I2261" s="2">
        <v>35.943517329910001</v>
      </c>
      <c r="J2261" s="2">
        <v>26.272999572101</v>
      </c>
      <c r="K2261" s="2">
        <v>11.168164313222</v>
      </c>
      <c r="L2261" s="2">
        <v>5.947796320068</v>
      </c>
      <c r="M2261" s="2">
        <v>1.412066752246</v>
      </c>
      <c r="N2261" s="13">
        <v>0.29952931108300002</v>
      </c>
    </row>
    <row r="2262" spans="5:14" ht="25" x14ac:dyDescent="0.3">
      <c r="E2262" s="3" t="s">
        <v>616</v>
      </c>
      <c r="F2262" s="4"/>
      <c r="G2262" s="5">
        <v>3352</v>
      </c>
      <c r="H2262" s="7">
        <v>558</v>
      </c>
      <c r="I2262" s="1">
        <v>1262</v>
      </c>
      <c r="J2262" s="1">
        <v>846</v>
      </c>
      <c r="K2262" s="1">
        <v>436</v>
      </c>
      <c r="L2262" s="1">
        <v>175</v>
      </c>
      <c r="M2262" s="1">
        <v>63</v>
      </c>
      <c r="N2262" s="6">
        <v>12</v>
      </c>
    </row>
    <row r="2263" spans="5:14" x14ac:dyDescent="0.3">
      <c r="E2263" s="9"/>
      <c r="F2263" s="8"/>
      <c r="G2263" s="10">
        <v>100</v>
      </c>
      <c r="H2263" s="11">
        <v>16.646778042958999</v>
      </c>
      <c r="I2263" s="2">
        <v>37.649164677804002</v>
      </c>
      <c r="J2263" s="2">
        <v>25.238663484486999</v>
      </c>
      <c r="K2263" s="2">
        <v>13.007159904534999</v>
      </c>
      <c r="L2263" s="2">
        <v>5.2207637231500001</v>
      </c>
      <c r="M2263" s="2">
        <v>1.8794749403340001</v>
      </c>
      <c r="N2263" s="13">
        <v>0.35799522673</v>
      </c>
    </row>
    <row r="2264" spans="5:14" ht="25" x14ac:dyDescent="0.3">
      <c r="E2264" s="3" t="s">
        <v>617</v>
      </c>
      <c r="F2264" s="4"/>
      <c r="G2264" s="5">
        <v>3465</v>
      </c>
      <c r="H2264" s="7">
        <v>559</v>
      </c>
      <c r="I2264" s="1">
        <v>1180</v>
      </c>
      <c r="J2264" s="1">
        <v>946</v>
      </c>
      <c r="K2264" s="1">
        <v>498</v>
      </c>
      <c r="L2264" s="1">
        <v>208</v>
      </c>
      <c r="M2264" s="1">
        <v>60</v>
      </c>
      <c r="N2264" s="6">
        <v>14</v>
      </c>
    </row>
    <row r="2265" spans="5:14" x14ac:dyDescent="0.3">
      <c r="E2265" s="9"/>
      <c r="F2265" s="8"/>
      <c r="G2265" s="10">
        <v>100</v>
      </c>
      <c r="H2265" s="11">
        <v>16.132756132756001</v>
      </c>
      <c r="I2265" s="2">
        <v>34.054834054833997</v>
      </c>
      <c r="J2265" s="2">
        <v>27.301587301586999</v>
      </c>
      <c r="K2265" s="2">
        <v>14.372294372294</v>
      </c>
      <c r="L2265" s="2">
        <v>6.002886002886</v>
      </c>
      <c r="M2265" s="2">
        <v>1.731601731602</v>
      </c>
      <c r="N2265" s="13">
        <v>0.40404040404000002</v>
      </c>
    </row>
    <row r="2266" spans="5:14" ht="25" x14ac:dyDescent="0.3">
      <c r="E2266" s="3" t="s">
        <v>618</v>
      </c>
      <c r="F2266" s="4"/>
      <c r="G2266" s="5">
        <v>748</v>
      </c>
      <c r="H2266" s="7">
        <v>97</v>
      </c>
      <c r="I2266" s="1">
        <v>245</v>
      </c>
      <c r="J2266" s="1">
        <v>169</v>
      </c>
      <c r="K2266" s="1">
        <v>136</v>
      </c>
      <c r="L2266" s="1">
        <v>74</v>
      </c>
      <c r="M2266" s="1">
        <v>24</v>
      </c>
      <c r="N2266" s="6">
        <v>3</v>
      </c>
    </row>
    <row r="2267" spans="5:14" x14ac:dyDescent="0.3">
      <c r="E2267" s="9"/>
      <c r="F2267" s="8"/>
      <c r="G2267" s="10">
        <v>100</v>
      </c>
      <c r="H2267" s="11">
        <v>12.967914438503</v>
      </c>
      <c r="I2267" s="2">
        <v>32.754010695186999</v>
      </c>
      <c r="J2267" s="2">
        <v>22.593582887701</v>
      </c>
      <c r="K2267" s="2">
        <v>18.181818181817999</v>
      </c>
      <c r="L2267" s="2">
        <v>9.8930481283420004</v>
      </c>
      <c r="M2267" s="2">
        <v>3.208556149733</v>
      </c>
      <c r="N2267" s="13">
        <v>0.40106951871699997</v>
      </c>
    </row>
    <row r="2268" spans="5:14" ht="25" x14ac:dyDescent="0.3">
      <c r="E2268" s="3" t="s">
        <v>619</v>
      </c>
      <c r="F2268" s="4"/>
      <c r="G2268" s="5">
        <v>4679</v>
      </c>
      <c r="H2268" s="7">
        <v>820</v>
      </c>
      <c r="I2268" s="1">
        <v>1679</v>
      </c>
      <c r="J2268" s="1">
        <v>1215</v>
      </c>
      <c r="K2268" s="1">
        <v>531</v>
      </c>
      <c r="L2268" s="1">
        <v>316</v>
      </c>
      <c r="M2268" s="1">
        <v>97</v>
      </c>
      <c r="N2268" s="6">
        <v>21</v>
      </c>
    </row>
    <row r="2269" spans="5:14" x14ac:dyDescent="0.3">
      <c r="E2269" s="9"/>
      <c r="F2269" s="8"/>
      <c r="G2269" s="10">
        <v>100</v>
      </c>
      <c r="H2269" s="11">
        <v>17.525112203462001</v>
      </c>
      <c r="I2269" s="2">
        <v>35.883735840992003</v>
      </c>
      <c r="J2269" s="2">
        <v>25.967086984398001</v>
      </c>
      <c r="K2269" s="2">
        <v>11.348578756144001</v>
      </c>
      <c r="L2269" s="2">
        <v>6.753579824749</v>
      </c>
      <c r="M2269" s="2">
        <v>2.0730925411409999</v>
      </c>
      <c r="N2269" s="13">
        <v>0.44881384911299999</v>
      </c>
    </row>
    <row r="2270" spans="5:14" ht="25" x14ac:dyDescent="0.3">
      <c r="E2270" s="3" t="s">
        <v>620</v>
      </c>
      <c r="F2270" s="4"/>
      <c r="G2270" s="5">
        <v>1486</v>
      </c>
      <c r="H2270" s="7">
        <v>416</v>
      </c>
      <c r="I2270" s="1">
        <v>570</v>
      </c>
      <c r="J2270" s="1">
        <v>328</v>
      </c>
      <c r="K2270" s="1">
        <v>96</v>
      </c>
      <c r="L2270" s="1">
        <v>53</v>
      </c>
      <c r="M2270" s="1">
        <v>15</v>
      </c>
      <c r="N2270" s="6">
        <v>8</v>
      </c>
    </row>
    <row r="2271" spans="5:14" x14ac:dyDescent="0.3">
      <c r="E2271" s="9"/>
      <c r="F2271" s="8"/>
      <c r="G2271" s="10">
        <v>100</v>
      </c>
      <c r="H2271" s="11">
        <v>27.994616419919002</v>
      </c>
      <c r="I2271" s="2">
        <v>38.358008075370002</v>
      </c>
      <c r="J2271" s="2">
        <v>22.07267833109</v>
      </c>
      <c r="K2271" s="2">
        <v>6.460296096904</v>
      </c>
      <c r="L2271" s="2">
        <v>3.5666218034989998</v>
      </c>
      <c r="M2271" s="2">
        <v>1.0094212651409999</v>
      </c>
      <c r="N2271" s="13">
        <v>0.53835800807500001</v>
      </c>
    </row>
    <row r="2272" spans="5:14" ht="25" x14ac:dyDescent="0.3">
      <c r="E2272" s="3" t="s">
        <v>621</v>
      </c>
      <c r="F2272" s="4"/>
      <c r="G2272" s="5">
        <v>1257</v>
      </c>
      <c r="H2272" s="7">
        <v>281</v>
      </c>
      <c r="I2272" s="1">
        <v>493</v>
      </c>
      <c r="J2272" s="1">
        <v>307</v>
      </c>
      <c r="K2272" s="1">
        <v>100</v>
      </c>
      <c r="L2272" s="1">
        <v>47</v>
      </c>
      <c r="M2272" s="1">
        <v>22</v>
      </c>
      <c r="N2272" s="6">
        <v>7</v>
      </c>
    </row>
    <row r="2273" spans="5:14" x14ac:dyDescent="0.3">
      <c r="E2273" s="9"/>
      <c r="F2273" s="8"/>
      <c r="G2273" s="10">
        <v>100</v>
      </c>
      <c r="H2273" s="11">
        <v>22.354813046937</v>
      </c>
      <c r="I2273" s="2">
        <v>39.220365950675998</v>
      </c>
      <c r="J2273" s="2">
        <v>24.423229912490001</v>
      </c>
      <c r="K2273" s="2">
        <v>7.9554494828960003</v>
      </c>
      <c r="L2273" s="2">
        <v>3.739061256961</v>
      </c>
      <c r="M2273" s="2">
        <v>1.7501988862369999</v>
      </c>
      <c r="N2273" s="13">
        <v>0.55688146380299997</v>
      </c>
    </row>
    <row r="2274" spans="5:14" ht="25" x14ac:dyDescent="0.3">
      <c r="E2274" s="3" t="s">
        <v>622</v>
      </c>
      <c r="F2274" s="4"/>
      <c r="G2274" s="5">
        <v>1610</v>
      </c>
      <c r="H2274" s="7">
        <v>309</v>
      </c>
      <c r="I2274" s="1">
        <v>648</v>
      </c>
      <c r="J2274" s="1">
        <v>373</v>
      </c>
      <c r="K2274" s="1">
        <v>159</v>
      </c>
      <c r="L2274" s="1">
        <v>75</v>
      </c>
      <c r="M2274" s="1">
        <v>38</v>
      </c>
      <c r="N2274" s="6">
        <v>8</v>
      </c>
    </row>
    <row r="2275" spans="5:14" x14ac:dyDescent="0.3">
      <c r="E2275" s="9"/>
      <c r="F2275" s="8"/>
      <c r="G2275" s="10">
        <v>100</v>
      </c>
      <c r="H2275" s="11">
        <v>19.192546583851001</v>
      </c>
      <c r="I2275" s="2">
        <v>40.248447204968997</v>
      </c>
      <c r="J2275" s="2">
        <v>23.167701863354001</v>
      </c>
      <c r="K2275" s="2">
        <v>9.8757763975160007</v>
      </c>
      <c r="L2275" s="2">
        <v>4.6583850931680004</v>
      </c>
      <c r="M2275" s="2">
        <v>2.360248447205</v>
      </c>
      <c r="N2275" s="13">
        <v>0.49689440993799999</v>
      </c>
    </row>
    <row r="2276" spans="5:14" ht="25" x14ac:dyDescent="0.3">
      <c r="E2276" s="3" t="s">
        <v>623</v>
      </c>
      <c r="F2276" s="4"/>
      <c r="G2276" s="5">
        <v>1508</v>
      </c>
      <c r="H2276" s="7">
        <v>304</v>
      </c>
      <c r="I2276" s="1">
        <v>665</v>
      </c>
      <c r="J2276" s="1">
        <v>327</v>
      </c>
      <c r="K2276" s="1">
        <v>135</v>
      </c>
      <c r="L2276" s="1">
        <v>59</v>
      </c>
      <c r="M2276" s="1">
        <v>15</v>
      </c>
      <c r="N2276" s="6">
        <v>3</v>
      </c>
    </row>
    <row r="2277" spans="5:14" x14ac:dyDescent="0.3">
      <c r="E2277" s="9"/>
      <c r="F2277" s="8"/>
      <c r="G2277" s="10">
        <v>100</v>
      </c>
      <c r="H2277" s="11">
        <v>20.159151193633999</v>
      </c>
      <c r="I2277" s="2">
        <v>44.098143236074002</v>
      </c>
      <c r="J2277" s="2">
        <v>21.684350132626001</v>
      </c>
      <c r="K2277" s="2">
        <v>8.9522546419100006</v>
      </c>
      <c r="L2277" s="2">
        <v>3.9124668435009999</v>
      </c>
      <c r="M2277" s="2">
        <v>0.99469496021199999</v>
      </c>
      <c r="N2277" s="13">
        <v>0.198938992042</v>
      </c>
    </row>
    <row r="2278" spans="5:14" ht="25" x14ac:dyDescent="0.3">
      <c r="E2278" s="3" t="s">
        <v>624</v>
      </c>
      <c r="F2278" s="4"/>
      <c r="G2278" s="5">
        <v>961</v>
      </c>
      <c r="H2278" s="7">
        <v>189</v>
      </c>
      <c r="I2278" s="1">
        <v>397</v>
      </c>
      <c r="J2278" s="1">
        <v>224</v>
      </c>
      <c r="K2278" s="1">
        <v>94</v>
      </c>
      <c r="L2278" s="1">
        <v>39</v>
      </c>
      <c r="M2278" s="1">
        <v>13</v>
      </c>
      <c r="N2278" s="6">
        <v>5</v>
      </c>
    </row>
    <row r="2279" spans="5:14" x14ac:dyDescent="0.3">
      <c r="E2279" s="9"/>
      <c r="F2279" s="8"/>
      <c r="G2279" s="10">
        <v>100</v>
      </c>
      <c r="H2279" s="11">
        <v>19.667013527575001</v>
      </c>
      <c r="I2279" s="2">
        <v>41.311134235171998</v>
      </c>
      <c r="J2279" s="2">
        <v>23.309053069718999</v>
      </c>
      <c r="K2279" s="2">
        <v>9.7814776274710002</v>
      </c>
      <c r="L2279" s="2">
        <v>4.058272632674</v>
      </c>
      <c r="M2279" s="2">
        <v>1.3527575442249999</v>
      </c>
      <c r="N2279" s="13">
        <v>0.52029136316299995</v>
      </c>
    </row>
    <row r="2280" spans="5:14" ht="25" x14ac:dyDescent="0.3">
      <c r="E2280" s="3" t="s">
        <v>625</v>
      </c>
      <c r="F2280" s="4"/>
      <c r="G2280" s="5">
        <v>762</v>
      </c>
      <c r="H2280" s="7">
        <v>232</v>
      </c>
      <c r="I2280" s="1">
        <v>300</v>
      </c>
      <c r="J2280" s="1">
        <v>151</v>
      </c>
      <c r="K2280" s="1">
        <v>45</v>
      </c>
      <c r="L2280" s="1">
        <v>23</v>
      </c>
      <c r="M2280" s="1">
        <v>6</v>
      </c>
      <c r="N2280" s="6">
        <v>5</v>
      </c>
    </row>
    <row r="2281" spans="5:14" x14ac:dyDescent="0.3">
      <c r="E2281" s="9"/>
      <c r="F2281" s="8"/>
      <c r="G2281" s="10">
        <v>100</v>
      </c>
      <c r="H2281" s="11">
        <v>30.446194225722</v>
      </c>
      <c r="I2281" s="2">
        <v>39.370078740156998</v>
      </c>
      <c r="J2281" s="2">
        <v>19.816272965879001</v>
      </c>
      <c r="K2281" s="2">
        <v>5.9055118110239997</v>
      </c>
      <c r="L2281" s="2">
        <v>3.018372703412</v>
      </c>
      <c r="M2281" s="2">
        <v>0.78740157480299999</v>
      </c>
      <c r="N2281" s="13">
        <v>0.65616797900299995</v>
      </c>
    </row>
    <row r="2282" spans="5:14" ht="25" x14ac:dyDescent="0.3">
      <c r="E2282" s="3" t="s">
        <v>626</v>
      </c>
      <c r="F2282" s="4"/>
      <c r="G2282" s="5">
        <v>1104</v>
      </c>
      <c r="H2282" s="7">
        <v>235</v>
      </c>
      <c r="I2282" s="1">
        <v>467</v>
      </c>
      <c r="J2282" s="1">
        <v>261</v>
      </c>
      <c r="K2282" s="1">
        <v>83</v>
      </c>
      <c r="L2282" s="1">
        <v>38</v>
      </c>
      <c r="M2282" s="1">
        <v>14</v>
      </c>
      <c r="N2282" s="6">
        <v>6</v>
      </c>
    </row>
    <row r="2283" spans="5:14" x14ac:dyDescent="0.3">
      <c r="E2283" s="9"/>
      <c r="F2283" s="8"/>
      <c r="G2283" s="10">
        <v>100</v>
      </c>
      <c r="H2283" s="11">
        <v>21.286231884058001</v>
      </c>
      <c r="I2283" s="2">
        <v>42.300724637681</v>
      </c>
      <c r="J2283" s="2">
        <v>23.641304347826001</v>
      </c>
      <c r="K2283" s="2">
        <v>7.5181159420289996</v>
      </c>
      <c r="L2283" s="2">
        <v>3.4420289855070001</v>
      </c>
      <c r="M2283" s="2">
        <v>1.268115942029</v>
      </c>
      <c r="N2283" s="13">
        <v>0.54347826086999995</v>
      </c>
    </row>
    <row r="2284" spans="5:14" ht="25" x14ac:dyDescent="0.3">
      <c r="E2284" s="3" t="s">
        <v>627</v>
      </c>
      <c r="F2284" s="4"/>
      <c r="G2284" s="5">
        <v>1520</v>
      </c>
      <c r="H2284" s="7">
        <v>302</v>
      </c>
      <c r="I2284" s="1">
        <v>659</v>
      </c>
      <c r="J2284" s="1">
        <v>352</v>
      </c>
      <c r="K2284" s="1">
        <v>122</v>
      </c>
      <c r="L2284" s="1">
        <v>60</v>
      </c>
      <c r="M2284" s="1">
        <v>17</v>
      </c>
      <c r="N2284" s="6">
        <v>8</v>
      </c>
    </row>
    <row r="2285" spans="5:14" x14ac:dyDescent="0.3">
      <c r="E2285" s="9"/>
      <c r="F2285" s="8"/>
      <c r="G2285" s="10">
        <v>100</v>
      </c>
      <c r="H2285" s="11">
        <v>19.868421052632002</v>
      </c>
      <c r="I2285" s="2">
        <v>43.355263157895003</v>
      </c>
      <c r="J2285" s="2">
        <v>23.157894736842</v>
      </c>
      <c r="K2285" s="2">
        <v>8.0263157894739994</v>
      </c>
      <c r="L2285" s="2">
        <v>3.947368421053</v>
      </c>
      <c r="M2285" s="2">
        <v>1.118421052632</v>
      </c>
      <c r="N2285" s="13">
        <v>0.52631578947400004</v>
      </c>
    </row>
    <row r="2286" spans="5:14" ht="25" x14ac:dyDescent="0.3">
      <c r="E2286" s="3" t="s">
        <v>628</v>
      </c>
      <c r="F2286" s="4"/>
      <c r="G2286" s="5">
        <v>1527</v>
      </c>
      <c r="H2286" s="7">
        <v>269</v>
      </c>
      <c r="I2286" s="1">
        <v>635</v>
      </c>
      <c r="J2286" s="1">
        <v>348</v>
      </c>
      <c r="K2286" s="1">
        <v>161</v>
      </c>
      <c r="L2286" s="1">
        <v>78</v>
      </c>
      <c r="M2286" s="1">
        <v>32</v>
      </c>
      <c r="N2286" s="6">
        <v>4</v>
      </c>
    </row>
    <row r="2287" spans="5:14" x14ac:dyDescent="0.3">
      <c r="E2287" s="9"/>
      <c r="F2287" s="8"/>
      <c r="G2287" s="10">
        <v>100</v>
      </c>
      <c r="H2287" s="11">
        <v>17.616240995416</v>
      </c>
      <c r="I2287" s="2">
        <v>41.584806810739998</v>
      </c>
      <c r="J2287" s="2">
        <v>22.789783889980001</v>
      </c>
      <c r="K2287" s="2">
        <v>10.543549443352999</v>
      </c>
      <c r="L2287" s="2">
        <v>5.1080550098230004</v>
      </c>
      <c r="M2287" s="2">
        <v>2.0956123117219998</v>
      </c>
      <c r="N2287" s="13">
        <v>0.26195153896500001</v>
      </c>
    </row>
    <row r="2288" spans="5:14" ht="25" x14ac:dyDescent="0.3">
      <c r="E2288" s="3" t="s">
        <v>629</v>
      </c>
      <c r="F2288" s="4"/>
      <c r="G2288" s="5">
        <v>282</v>
      </c>
      <c r="H2288" s="7">
        <v>62</v>
      </c>
      <c r="I2288" s="1">
        <v>110</v>
      </c>
      <c r="J2288" s="1">
        <v>54</v>
      </c>
      <c r="K2288" s="1">
        <v>34</v>
      </c>
      <c r="L2288" s="1">
        <v>15</v>
      </c>
      <c r="M2288" s="1">
        <v>7</v>
      </c>
      <c r="N2288" s="6">
        <v>0</v>
      </c>
    </row>
    <row r="2289" spans="5:14" x14ac:dyDescent="0.3">
      <c r="E2289" s="9"/>
      <c r="F2289" s="8"/>
      <c r="G2289" s="10">
        <v>100</v>
      </c>
      <c r="H2289" s="11">
        <v>21.985815602837</v>
      </c>
      <c r="I2289" s="2">
        <v>39.007092198582001</v>
      </c>
      <c r="J2289" s="2">
        <v>19.148936170212998</v>
      </c>
      <c r="K2289" s="2">
        <v>12.056737588652</v>
      </c>
      <c r="L2289" s="2">
        <v>5.3191489361700004</v>
      </c>
      <c r="M2289" s="2">
        <v>2.4822695035460001</v>
      </c>
      <c r="N2289" s="15">
        <v>0</v>
      </c>
    </row>
    <row r="2290" spans="5:14" ht="25" x14ac:dyDescent="0.3">
      <c r="E2290" s="3" t="s">
        <v>630</v>
      </c>
      <c r="F2290" s="4"/>
      <c r="G2290" s="5">
        <v>1671</v>
      </c>
      <c r="H2290" s="7">
        <v>400</v>
      </c>
      <c r="I2290" s="1">
        <v>635</v>
      </c>
      <c r="J2290" s="1">
        <v>401</v>
      </c>
      <c r="K2290" s="1">
        <v>137</v>
      </c>
      <c r="L2290" s="1">
        <v>60</v>
      </c>
      <c r="M2290" s="1">
        <v>28</v>
      </c>
      <c r="N2290" s="6">
        <v>10</v>
      </c>
    </row>
    <row r="2291" spans="5:14" x14ac:dyDescent="0.3">
      <c r="E2291" s="9"/>
      <c r="F2291" s="8"/>
      <c r="G2291" s="10">
        <v>100</v>
      </c>
      <c r="H2291" s="11">
        <v>23.937761819270001</v>
      </c>
      <c r="I2291" s="2">
        <v>38.001196888091002</v>
      </c>
      <c r="J2291" s="2">
        <v>23.997606223818</v>
      </c>
      <c r="K2291" s="2">
        <v>8.1986834231000003</v>
      </c>
      <c r="L2291" s="2">
        <v>3.5906642728899998</v>
      </c>
      <c r="M2291" s="2">
        <v>1.6756433273489999</v>
      </c>
      <c r="N2291" s="13">
        <v>0.59844404548200003</v>
      </c>
    </row>
    <row r="2292" spans="5:14" ht="25" x14ac:dyDescent="0.3">
      <c r="E2292" s="3" t="s">
        <v>631</v>
      </c>
      <c r="F2292" s="4"/>
      <c r="G2292" s="5">
        <v>538</v>
      </c>
      <c r="H2292" s="7">
        <v>185</v>
      </c>
      <c r="I2292" s="1">
        <v>202</v>
      </c>
      <c r="J2292" s="1">
        <v>101</v>
      </c>
      <c r="K2292" s="1">
        <v>32</v>
      </c>
      <c r="L2292" s="1">
        <v>11</v>
      </c>
      <c r="M2292" s="1">
        <v>3</v>
      </c>
      <c r="N2292" s="6">
        <v>4</v>
      </c>
    </row>
    <row r="2293" spans="5:14" x14ac:dyDescent="0.3">
      <c r="E2293" s="9"/>
      <c r="F2293" s="8"/>
      <c r="G2293" s="10">
        <v>100</v>
      </c>
      <c r="H2293" s="11">
        <v>34.386617100372</v>
      </c>
      <c r="I2293" s="2">
        <v>37.546468401486997</v>
      </c>
      <c r="J2293" s="2">
        <v>18.773234200743001</v>
      </c>
      <c r="K2293" s="2">
        <v>5.9479553903350002</v>
      </c>
      <c r="L2293" s="2">
        <v>2.0446096654280002</v>
      </c>
      <c r="M2293" s="2">
        <v>0.55762081784399997</v>
      </c>
      <c r="N2293" s="13">
        <v>0.74349442379200004</v>
      </c>
    </row>
    <row r="2294" spans="5:14" ht="25" x14ac:dyDescent="0.3">
      <c r="E2294" s="3" t="s">
        <v>632</v>
      </c>
      <c r="F2294" s="4"/>
      <c r="G2294" s="5">
        <v>493</v>
      </c>
      <c r="H2294" s="7">
        <v>115</v>
      </c>
      <c r="I2294" s="1">
        <v>211</v>
      </c>
      <c r="J2294" s="1">
        <v>106</v>
      </c>
      <c r="K2294" s="1">
        <v>36</v>
      </c>
      <c r="L2294" s="1">
        <v>15</v>
      </c>
      <c r="M2294" s="1">
        <v>6</v>
      </c>
      <c r="N2294" s="6">
        <v>4</v>
      </c>
    </row>
    <row r="2295" spans="5:14" x14ac:dyDescent="0.3">
      <c r="E2295" s="9"/>
      <c r="F2295" s="8"/>
      <c r="G2295" s="10">
        <v>100</v>
      </c>
      <c r="H2295" s="11">
        <v>23.326572008113999</v>
      </c>
      <c r="I2295" s="2">
        <v>42.799188640974002</v>
      </c>
      <c r="J2295" s="2">
        <v>21.501014198783</v>
      </c>
      <c r="K2295" s="2">
        <v>7.3022312373230003</v>
      </c>
      <c r="L2295" s="2">
        <v>3.042596348884</v>
      </c>
      <c r="M2295" s="2">
        <v>1.217038539554</v>
      </c>
      <c r="N2295" s="13">
        <v>0.81135902636900004</v>
      </c>
    </row>
    <row r="2296" spans="5:14" ht="25" x14ac:dyDescent="0.3">
      <c r="E2296" s="3" t="s">
        <v>633</v>
      </c>
      <c r="F2296" s="4"/>
      <c r="G2296" s="5">
        <v>720</v>
      </c>
      <c r="H2296" s="7">
        <v>164</v>
      </c>
      <c r="I2296" s="1">
        <v>317</v>
      </c>
      <c r="J2296" s="1">
        <v>147</v>
      </c>
      <c r="K2296" s="1">
        <v>63</v>
      </c>
      <c r="L2296" s="1">
        <v>15</v>
      </c>
      <c r="M2296" s="1">
        <v>10</v>
      </c>
      <c r="N2296" s="6">
        <v>4</v>
      </c>
    </row>
    <row r="2297" spans="5:14" x14ac:dyDescent="0.3">
      <c r="E2297" s="9"/>
      <c r="F2297" s="8"/>
      <c r="G2297" s="10">
        <v>100</v>
      </c>
      <c r="H2297" s="11">
        <v>22.777777777777999</v>
      </c>
      <c r="I2297" s="2">
        <v>44.027777777777999</v>
      </c>
      <c r="J2297" s="2">
        <v>20.416666666666998</v>
      </c>
      <c r="K2297" s="2">
        <v>8.75</v>
      </c>
      <c r="L2297" s="2">
        <v>2.083333333333</v>
      </c>
      <c r="M2297" s="2">
        <v>1.3888888888890001</v>
      </c>
      <c r="N2297" s="13">
        <v>0.555555555556</v>
      </c>
    </row>
    <row r="2298" spans="5:14" ht="25" x14ac:dyDescent="0.3">
      <c r="E2298" s="3" t="s">
        <v>634</v>
      </c>
      <c r="F2298" s="4"/>
      <c r="G2298" s="5">
        <v>455</v>
      </c>
      <c r="H2298" s="7">
        <v>105</v>
      </c>
      <c r="I2298" s="1">
        <v>196</v>
      </c>
      <c r="J2298" s="1">
        <v>93</v>
      </c>
      <c r="K2298" s="1">
        <v>34</v>
      </c>
      <c r="L2298" s="1">
        <v>12</v>
      </c>
      <c r="M2298" s="1">
        <v>12</v>
      </c>
      <c r="N2298" s="6">
        <v>3</v>
      </c>
    </row>
    <row r="2299" spans="5:14" x14ac:dyDescent="0.3">
      <c r="E2299" s="9"/>
      <c r="F2299" s="8"/>
      <c r="G2299" s="10">
        <v>100</v>
      </c>
      <c r="H2299" s="11">
        <v>23.076923076922998</v>
      </c>
      <c r="I2299" s="2">
        <v>43.076923076923002</v>
      </c>
      <c r="J2299" s="2">
        <v>20.439560439560001</v>
      </c>
      <c r="K2299" s="2">
        <v>7.4725274725270001</v>
      </c>
      <c r="L2299" s="2">
        <v>2.6373626373630001</v>
      </c>
      <c r="M2299" s="2">
        <v>2.6373626373630001</v>
      </c>
      <c r="N2299" s="13">
        <v>0.65934065934099995</v>
      </c>
    </row>
    <row r="2300" spans="5:14" ht="25" x14ac:dyDescent="0.3">
      <c r="E2300" s="3" t="s">
        <v>635</v>
      </c>
      <c r="F2300" s="4"/>
      <c r="G2300" s="5">
        <v>228</v>
      </c>
      <c r="H2300" s="7">
        <v>44</v>
      </c>
      <c r="I2300" s="1">
        <v>94</v>
      </c>
      <c r="J2300" s="1">
        <v>46</v>
      </c>
      <c r="K2300" s="1">
        <v>26</v>
      </c>
      <c r="L2300" s="1">
        <v>12</v>
      </c>
      <c r="M2300" s="1">
        <v>5</v>
      </c>
      <c r="N2300" s="6">
        <v>1</v>
      </c>
    </row>
    <row r="2301" spans="5:14" x14ac:dyDescent="0.3">
      <c r="E2301" s="9"/>
      <c r="F2301" s="8"/>
      <c r="G2301" s="10">
        <v>100</v>
      </c>
      <c r="H2301" s="11">
        <v>19.298245614035</v>
      </c>
      <c r="I2301" s="2">
        <v>41.228070175439001</v>
      </c>
      <c r="J2301" s="2">
        <v>20.175438596490999</v>
      </c>
      <c r="K2301" s="2">
        <v>11.403508771929999</v>
      </c>
      <c r="L2301" s="2">
        <v>5.2631578947369997</v>
      </c>
      <c r="M2301" s="2">
        <v>2.1929824561400002</v>
      </c>
      <c r="N2301" s="13">
        <v>0.43859649122799998</v>
      </c>
    </row>
    <row r="2302" spans="5:14" ht="25" x14ac:dyDescent="0.3">
      <c r="E2302" s="3" t="s">
        <v>636</v>
      </c>
      <c r="F2302" s="4"/>
      <c r="G2302" s="5">
        <v>243</v>
      </c>
      <c r="H2302" s="7">
        <v>90</v>
      </c>
      <c r="I2302" s="1">
        <v>86</v>
      </c>
      <c r="J2302" s="1">
        <v>44</v>
      </c>
      <c r="K2302" s="1">
        <v>17</v>
      </c>
      <c r="L2302" s="1">
        <v>4</v>
      </c>
      <c r="M2302" s="1">
        <v>1</v>
      </c>
      <c r="N2302" s="6">
        <v>1</v>
      </c>
    </row>
    <row r="2303" spans="5:14" x14ac:dyDescent="0.3">
      <c r="E2303" s="9"/>
      <c r="F2303" s="8"/>
      <c r="G2303" s="10">
        <v>100</v>
      </c>
      <c r="H2303" s="11">
        <v>37.037037037037003</v>
      </c>
      <c r="I2303" s="2">
        <v>35.390946502058</v>
      </c>
      <c r="J2303" s="2">
        <v>18.106995884774001</v>
      </c>
      <c r="K2303" s="2">
        <v>6.9958847736629997</v>
      </c>
      <c r="L2303" s="2">
        <v>1.646090534979</v>
      </c>
      <c r="M2303" s="2">
        <v>0.41152263374499998</v>
      </c>
      <c r="N2303" s="13">
        <v>0.41152263374499998</v>
      </c>
    </row>
    <row r="2304" spans="5:14" ht="25" x14ac:dyDescent="0.3">
      <c r="E2304" s="3" t="s">
        <v>637</v>
      </c>
      <c r="F2304" s="4"/>
      <c r="G2304" s="5">
        <v>360</v>
      </c>
      <c r="H2304" s="7">
        <v>96</v>
      </c>
      <c r="I2304" s="1">
        <v>156</v>
      </c>
      <c r="J2304" s="1">
        <v>74</v>
      </c>
      <c r="K2304" s="1">
        <v>16</v>
      </c>
      <c r="L2304" s="1">
        <v>11</v>
      </c>
      <c r="M2304" s="1">
        <v>5</v>
      </c>
      <c r="N2304" s="6">
        <v>2</v>
      </c>
    </row>
    <row r="2305" spans="5:14" x14ac:dyDescent="0.3">
      <c r="E2305" s="9"/>
      <c r="F2305" s="8"/>
      <c r="G2305" s="10">
        <v>100</v>
      </c>
      <c r="H2305" s="11">
        <v>26.666666666666998</v>
      </c>
      <c r="I2305" s="2">
        <v>43.333333333333002</v>
      </c>
      <c r="J2305" s="2">
        <v>20.555555555556001</v>
      </c>
      <c r="K2305" s="2">
        <v>4.4444444444439997</v>
      </c>
      <c r="L2305" s="2">
        <v>3.0555555555559999</v>
      </c>
      <c r="M2305" s="2">
        <v>1.3888888888890001</v>
      </c>
      <c r="N2305" s="13">
        <v>0.555555555556</v>
      </c>
    </row>
    <row r="2306" spans="5:14" ht="25" x14ac:dyDescent="0.3">
      <c r="E2306" s="3" t="s">
        <v>638</v>
      </c>
      <c r="F2306" s="4"/>
      <c r="G2306" s="5">
        <v>618</v>
      </c>
      <c r="H2306" s="7">
        <v>133</v>
      </c>
      <c r="I2306" s="1">
        <v>275</v>
      </c>
      <c r="J2306" s="1">
        <v>122</v>
      </c>
      <c r="K2306" s="1">
        <v>54</v>
      </c>
      <c r="L2306" s="1">
        <v>17</v>
      </c>
      <c r="M2306" s="1">
        <v>11</v>
      </c>
      <c r="N2306" s="6">
        <v>6</v>
      </c>
    </row>
    <row r="2307" spans="5:14" x14ac:dyDescent="0.3">
      <c r="E2307" s="9"/>
      <c r="F2307" s="8"/>
      <c r="G2307" s="10">
        <v>100</v>
      </c>
      <c r="H2307" s="11">
        <v>21.521035598706</v>
      </c>
      <c r="I2307" s="2">
        <v>44.498381877023</v>
      </c>
      <c r="J2307" s="2">
        <v>19.741100323624998</v>
      </c>
      <c r="K2307" s="2">
        <v>8.7378640776700003</v>
      </c>
      <c r="L2307" s="2">
        <v>2.750809061489</v>
      </c>
      <c r="M2307" s="2">
        <v>1.779935275081</v>
      </c>
      <c r="N2307" s="13">
        <v>0.97087378640800004</v>
      </c>
    </row>
    <row r="2308" spans="5:14" ht="25" x14ac:dyDescent="0.3">
      <c r="E2308" s="3" t="s">
        <v>639</v>
      </c>
      <c r="F2308" s="4"/>
      <c r="G2308" s="5">
        <v>556</v>
      </c>
      <c r="H2308" s="7">
        <v>119</v>
      </c>
      <c r="I2308" s="1">
        <v>242</v>
      </c>
      <c r="J2308" s="1">
        <v>109</v>
      </c>
      <c r="K2308" s="1">
        <v>52</v>
      </c>
      <c r="L2308" s="1">
        <v>16</v>
      </c>
      <c r="M2308" s="1">
        <v>14</v>
      </c>
      <c r="N2308" s="6">
        <v>4</v>
      </c>
    </row>
    <row r="2309" spans="5:14" x14ac:dyDescent="0.3">
      <c r="E2309" s="9"/>
      <c r="F2309" s="8"/>
      <c r="G2309" s="10">
        <v>100</v>
      </c>
      <c r="H2309" s="11">
        <v>21.402877697842001</v>
      </c>
      <c r="I2309" s="2">
        <v>43.525179856115003</v>
      </c>
      <c r="J2309" s="2">
        <v>19.604316546762998</v>
      </c>
      <c r="K2309" s="2">
        <v>9.3525179856119998</v>
      </c>
      <c r="L2309" s="2">
        <v>2.877697841727</v>
      </c>
      <c r="M2309" s="2">
        <v>2.517985611511</v>
      </c>
      <c r="N2309" s="13">
        <v>0.71942446043200003</v>
      </c>
    </row>
    <row r="2310" spans="5:14" ht="25" x14ac:dyDescent="0.3">
      <c r="E2310" s="3" t="s">
        <v>640</v>
      </c>
      <c r="F2310" s="4"/>
      <c r="G2310" s="5">
        <v>115</v>
      </c>
      <c r="H2310" s="7">
        <v>25</v>
      </c>
      <c r="I2310" s="1">
        <v>47</v>
      </c>
      <c r="J2310" s="1">
        <v>22</v>
      </c>
      <c r="K2310" s="1">
        <v>12</v>
      </c>
      <c r="L2310" s="1">
        <v>5</v>
      </c>
      <c r="M2310" s="1">
        <v>2</v>
      </c>
      <c r="N2310" s="6">
        <v>2</v>
      </c>
    </row>
    <row r="2311" spans="5:14" x14ac:dyDescent="0.3">
      <c r="E2311" s="9"/>
      <c r="F2311" s="8"/>
      <c r="G2311" s="10">
        <v>100</v>
      </c>
      <c r="H2311" s="11">
        <v>21.739130434783</v>
      </c>
      <c r="I2311" s="2">
        <v>40.869565217390999</v>
      </c>
      <c r="J2311" s="2">
        <v>19.130434782609001</v>
      </c>
      <c r="K2311" s="2">
        <v>10.434782608696</v>
      </c>
      <c r="L2311" s="2">
        <v>4.3478260869570002</v>
      </c>
      <c r="M2311" s="2">
        <v>1.7391304347829999</v>
      </c>
      <c r="N2311" s="13">
        <v>1.7391304347829999</v>
      </c>
    </row>
    <row r="2312" spans="5:14" ht="25" x14ac:dyDescent="0.3">
      <c r="E2312" s="3" t="s">
        <v>641</v>
      </c>
      <c r="F2312" s="4"/>
      <c r="G2312" s="5">
        <v>550</v>
      </c>
      <c r="H2312" s="7">
        <v>151</v>
      </c>
      <c r="I2312" s="1">
        <v>221</v>
      </c>
      <c r="J2312" s="1">
        <v>121</v>
      </c>
      <c r="K2312" s="1">
        <v>37</v>
      </c>
      <c r="L2312" s="1">
        <v>12</v>
      </c>
      <c r="M2312" s="1">
        <v>6</v>
      </c>
      <c r="N2312" s="6">
        <v>2</v>
      </c>
    </row>
    <row r="2313" spans="5:14" x14ac:dyDescent="0.3">
      <c r="E2313" s="9"/>
      <c r="F2313" s="8"/>
      <c r="G2313" s="10">
        <v>100</v>
      </c>
      <c r="H2313" s="11">
        <v>27.454545454544999</v>
      </c>
      <c r="I2313" s="2">
        <v>40.181818181818002</v>
      </c>
      <c r="J2313" s="2">
        <v>22</v>
      </c>
      <c r="K2313" s="2">
        <v>6.7272727272730002</v>
      </c>
      <c r="L2313" s="2">
        <v>2.181818181818</v>
      </c>
      <c r="M2313" s="2">
        <v>1.090909090909</v>
      </c>
      <c r="N2313" s="13">
        <v>0.36363636363599999</v>
      </c>
    </row>
    <row r="2314" spans="5:14" ht="25" x14ac:dyDescent="0.3">
      <c r="E2314" s="3" t="s">
        <v>642</v>
      </c>
      <c r="F2314" s="4"/>
      <c r="G2314" s="5">
        <v>89</v>
      </c>
      <c r="H2314" s="7">
        <v>32</v>
      </c>
      <c r="I2314" s="1">
        <v>32</v>
      </c>
      <c r="J2314" s="1">
        <v>15</v>
      </c>
      <c r="K2314" s="1">
        <v>7</v>
      </c>
      <c r="L2314" s="1">
        <v>2</v>
      </c>
      <c r="M2314" s="1">
        <v>1</v>
      </c>
      <c r="N2314" s="6">
        <v>0</v>
      </c>
    </row>
    <row r="2315" spans="5:14" x14ac:dyDescent="0.3">
      <c r="E2315" s="9"/>
      <c r="F2315" s="8"/>
      <c r="G2315" s="10">
        <v>100</v>
      </c>
      <c r="H2315" s="11">
        <v>35.955056179774999</v>
      </c>
      <c r="I2315" s="2">
        <v>35.955056179774999</v>
      </c>
      <c r="J2315" s="2">
        <v>16.853932584270002</v>
      </c>
      <c r="K2315" s="2">
        <v>7.8651685393259996</v>
      </c>
      <c r="L2315" s="2">
        <v>2.2471910112360001</v>
      </c>
      <c r="M2315" s="2">
        <v>1.123595505618</v>
      </c>
      <c r="N2315" s="15">
        <v>0</v>
      </c>
    </row>
    <row r="2316" spans="5:14" ht="25" x14ac:dyDescent="0.3">
      <c r="E2316" s="3" t="s">
        <v>643</v>
      </c>
      <c r="F2316" s="4"/>
      <c r="G2316" s="5">
        <v>80</v>
      </c>
      <c r="H2316" s="7">
        <v>28</v>
      </c>
      <c r="I2316" s="1">
        <v>27</v>
      </c>
      <c r="J2316" s="1">
        <v>14</v>
      </c>
      <c r="K2316" s="1">
        <v>6</v>
      </c>
      <c r="L2316" s="1">
        <v>4</v>
      </c>
      <c r="M2316" s="1">
        <v>0</v>
      </c>
      <c r="N2316" s="6">
        <v>1</v>
      </c>
    </row>
    <row r="2317" spans="5:14" x14ac:dyDescent="0.3">
      <c r="E2317" s="9"/>
      <c r="F2317" s="8"/>
      <c r="G2317" s="10">
        <v>100</v>
      </c>
      <c r="H2317" s="11">
        <v>35</v>
      </c>
      <c r="I2317" s="2">
        <v>33.75</v>
      </c>
      <c r="J2317" s="2">
        <v>17.5</v>
      </c>
      <c r="K2317" s="2">
        <v>7.5</v>
      </c>
      <c r="L2317" s="2">
        <v>5</v>
      </c>
      <c r="M2317" s="12">
        <v>0</v>
      </c>
      <c r="N2317" s="13">
        <v>1.25</v>
      </c>
    </row>
    <row r="2318" spans="5:14" ht="25" x14ac:dyDescent="0.3">
      <c r="E2318" s="3" t="s">
        <v>644</v>
      </c>
      <c r="F2318" s="4"/>
      <c r="G2318" s="5">
        <v>106</v>
      </c>
      <c r="H2318" s="7">
        <v>29</v>
      </c>
      <c r="I2318" s="1">
        <v>47</v>
      </c>
      <c r="J2318" s="1">
        <v>19</v>
      </c>
      <c r="K2318" s="1">
        <v>9</v>
      </c>
      <c r="L2318" s="1">
        <v>2</v>
      </c>
      <c r="M2318" s="1">
        <v>0</v>
      </c>
      <c r="N2318" s="6">
        <v>0</v>
      </c>
    </row>
    <row r="2319" spans="5:14" x14ac:dyDescent="0.3">
      <c r="E2319" s="9"/>
      <c r="F2319" s="8"/>
      <c r="G2319" s="10">
        <v>100</v>
      </c>
      <c r="H2319" s="11">
        <v>27.358490566038</v>
      </c>
      <c r="I2319" s="2">
        <v>44.339622641509003</v>
      </c>
      <c r="J2319" s="2">
        <v>17.924528301887001</v>
      </c>
      <c r="K2319" s="2">
        <v>8.4905660377360004</v>
      </c>
      <c r="L2319" s="2">
        <v>1.88679245283</v>
      </c>
      <c r="M2319" s="12">
        <v>0</v>
      </c>
      <c r="N2319" s="15">
        <v>0</v>
      </c>
    </row>
    <row r="2320" spans="5:14" ht="25" x14ac:dyDescent="0.3">
      <c r="E2320" s="3" t="s">
        <v>645</v>
      </c>
      <c r="F2320" s="4"/>
      <c r="G2320" s="5">
        <v>74</v>
      </c>
      <c r="H2320" s="7">
        <v>17</v>
      </c>
      <c r="I2320" s="1">
        <v>28</v>
      </c>
      <c r="J2320" s="1">
        <v>17</v>
      </c>
      <c r="K2320" s="1">
        <v>8</v>
      </c>
      <c r="L2320" s="1">
        <v>2</v>
      </c>
      <c r="M2320" s="1">
        <v>1</v>
      </c>
      <c r="N2320" s="6">
        <v>1</v>
      </c>
    </row>
    <row r="2321" spans="5:14" x14ac:dyDescent="0.3">
      <c r="E2321" s="9"/>
      <c r="F2321" s="8"/>
      <c r="G2321" s="10">
        <v>100</v>
      </c>
      <c r="H2321" s="11">
        <v>22.972972972973</v>
      </c>
      <c r="I2321" s="2">
        <v>37.837837837838002</v>
      </c>
      <c r="J2321" s="2">
        <v>22.972972972973</v>
      </c>
      <c r="K2321" s="2">
        <v>10.810810810811001</v>
      </c>
      <c r="L2321" s="2">
        <v>2.7027027027030002</v>
      </c>
      <c r="M2321" s="2">
        <v>1.351351351351</v>
      </c>
      <c r="N2321" s="13">
        <v>1.351351351351</v>
      </c>
    </row>
    <row r="2322" spans="5:14" ht="25" x14ac:dyDescent="0.3">
      <c r="E2322" s="3" t="s">
        <v>646</v>
      </c>
      <c r="F2322" s="4"/>
      <c r="G2322" s="5">
        <v>29</v>
      </c>
      <c r="H2322" s="7">
        <v>8</v>
      </c>
      <c r="I2322" s="1">
        <v>14</v>
      </c>
      <c r="J2322" s="1">
        <v>1</v>
      </c>
      <c r="K2322" s="1">
        <v>1</v>
      </c>
      <c r="L2322" s="1">
        <v>2</v>
      </c>
      <c r="M2322" s="1">
        <v>2</v>
      </c>
      <c r="N2322" s="6">
        <v>1</v>
      </c>
    </row>
    <row r="2323" spans="5:14" x14ac:dyDescent="0.3">
      <c r="E2323" s="9"/>
      <c r="F2323" s="8"/>
      <c r="G2323" s="10">
        <v>100</v>
      </c>
      <c r="H2323" s="11">
        <v>27.586206896552</v>
      </c>
      <c r="I2323" s="2">
        <v>48.275862068965999</v>
      </c>
      <c r="J2323" s="2">
        <v>3.4482758620689999</v>
      </c>
      <c r="K2323" s="2">
        <v>3.4482758620689999</v>
      </c>
      <c r="L2323" s="2">
        <v>6.8965517241379999</v>
      </c>
      <c r="M2323" s="2">
        <v>6.8965517241379999</v>
      </c>
      <c r="N2323" s="13">
        <v>3.4482758620689999</v>
      </c>
    </row>
    <row r="2324" spans="5:14" x14ac:dyDescent="0.3">
      <c r="E2324" s="3" t="s">
        <v>647</v>
      </c>
      <c r="F2324" s="4"/>
      <c r="G2324" s="5">
        <v>52</v>
      </c>
      <c r="H2324" s="7">
        <v>18</v>
      </c>
      <c r="I2324" s="1">
        <v>15</v>
      </c>
      <c r="J2324" s="1">
        <v>13</v>
      </c>
      <c r="K2324" s="1">
        <v>5</v>
      </c>
      <c r="L2324" s="1">
        <v>1</v>
      </c>
      <c r="M2324" s="1">
        <v>0</v>
      </c>
      <c r="N2324" s="6">
        <v>0</v>
      </c>
    </row>
    <row r="2325" spans="5:14" x14ac:dyDescent="0.3">
      <c r="E2325" s="9"/>
      <c r="F2325" s="8"/>
      <c r="G2325" s="10">
        <v>100</v>
      </c>
      <c r="H2325" s="11">
        <v>34.615384615384997</v>
      </c>
      <c r="I2325" s="2">
        <v>28.846153846153999</v>
      </c>
      <c r="J2325" s="2">
        <v>25</v>
      </c>
      <c r="K2325" s="2">
        <v>9.6153846153850004</v>
      </c>
      <c r="L2325" s="2">
        <v>1.923076923077</v>
      </c>
      <c r="M2325" s="12">
        <v>0</v>
      </c>
      <c r="N2325" s="15">
        <v>0</v>
      </c>
    </row>
    <row r="2326" spans="5:14" ht="25" x14ac:dyDescent="0.3">
      <c r="E2326" s="3" t="s">
        <v>648</v>
      </c>
      <c r="F2326" s="4"/>
      <c r="G2326" s="5">
        <v>64</v>
      </c>
      <c r="H2326" s="7">
        <v>24</v>
      </c>
      <c r="I2326" s="1">
        <v>22</v>
      </c>
      <c r="J2326" s="1">
        <v>10</v>
      </c>
      <c r="K2326" s="1">
        <v>4</v>
      </c>
      <c r="L2326" s="1">
        <v>2</v>
      </c>
      <c r="M2326" s="1">
        <v>0</v>
      </c>
      <c r="N2326" s="6">
        <v>2</v>
      </c>
    </row>
    <row r="2327" spans="5:14" x14ac:dyDescent="0.3">
      <c r="E2327" s="9"/>
      <c r="F2327" s="8"/>
      <c r="G2327" s="10">
        <v>100</v>
      </c>
      <c r="H2327" s="11">
        <v>37.5</v>
      </c>
      <c r="I2327" s="2">
        <v>34.375</v>
      </c>
      <c r="J2327" s="2">
        <v>15.625</v>
      </c>
      <c r="K2327" s="2">
        <v>6.25</v>
      </c>
      <c r="L2327" s="2">
        <v>3.125</v>
      </c>
      <c r="M2327" s="12">
        <v>0</v>
      </c>
      <c r="N2327" s="13">
        <v>3.125</v>
      </c>
    </row>
    <row r="2328" spans="5:14" ht="25" x14ac:dyDescent="0.3">
      <c r="E2328" s="3" t="s">
        <v>649</v>
      </c>
      <c r="F2328" s="4"/>
      <c r="G2328" s="5">
        <v>88</v>
      </c>
      <c r="H2328" s="7">
        <v>26</v>
      </c>
      <c r="I2328" s="1">
        <v>41</v>
      </c>
      <c r="J2328" s="1">
        <v>10</v>
      </c>
      <c r="K2328" s="1">
        <v>6</v>
      </c>
      <c r="L2328" s="1">
        <v>4</v>
      </c>
      <c r="M2328" s="1">
        <v>1</v>
      </c>
      <c r="N2328" s="6">
        <v>0</v>
      </c>
    </row>
    <row r="2329" spans="5:14" x14ac:dyDescent="0.3">
      <c r="E2329" s="9"/>
      <c r="F2329" s="8"/>
      <c r="G2329" s="10">
        <v>100</v>
      </c>
      <c r="H2329" s="11">
        <v>29.545454545455001</v>
      </c>
      <c r="I2329" s="2">
        <v>46.590909090909001</v>
      </c>
      <c r="J2329" s="2">
        <v>11.363636363635999</v>
      </c>
      <c r="K2329" s="2">
        <v>6.8181818181820004</v>
      </c>
      <c r="L2329" s="2">
        <v>4.5454545454549997</v>
      </c>
      <c r="M2329" s="2">
        <v>1.136363636364</v>
      </c>
      <c r="N2329" s="15">
        <v>0</v>
      </c>
    </row>
    <row r="2330" spans="5:14" ht="25" x14ac:dyDescent="0.3">
      <c r="E2330" s="3" t="s">
        <v>650</v>
      </c>
      <c r="F2330" s="4"/>
      <c r="G2330" s="5">
        <v>70</v>
      </c>
      <c r="H2330" s="7">
        <v>18</v>
      </c>
      <c r="I2330" s="1">
        <v>28</v>
      </c>
      <c r="J2330" s="1">
        <v>14</v>
      </c>
      <c r="K2330" s="1">
        <v>8</v>
      </c>
      <c r="L2330" s="1">
        <v>1</v>
      </c>
      <c r="M2330" s="1">
        <v>1</v>
      </c>
      <c r="N2330" s="6">
        <v>0</v>
      </c>
    </row>
    <row r="2331" spans="5:14" x14ac:dyDescent="0.3">
      <c r="E2331" s="9"/>
      <c r="F2331" s="8"/>
      <c r="G2331" s="10">
        <v>100</v>
      </c>
      <c r="H2331" s="11">
        <v>25.714285714286</v>
      </c>
      <c r="I2331" s="2">
        <v>40</v>
      </c>
      <c r="J2331" s="2">
        <v>20</v>
      </c>
      <c r="K2331" s="2">
        <v>11.428571428571001</v>
      </c>
      <c r="L2331" s="2">
        <v>1.4285714285710001</v>
      </c>
      <c r="M2331" s="2">
        <v>1.4285714285710001</v>
      </c>
      <c r="N2331" s="15">
        <v>0</v>
      </c>
    </row>
    <row r="2332" spans="5:14" ht="25" x14ac:dyDescent="0.3">
      <c r="E2332" s="3" t="s">
        <v>651</v>
      </c>
      <c r="F2332" s="4"/>
      <c r="G2332" s="5">
        <v>28</v>
      </c>
      <c r="H2332" s="7">
        <v>7</v>
      </c>
      <c r="I2332" s="1">
        <v>13</v>
      </c>
      <c r="J2332" s="1">
        <v>3</v>
      </c>
      <c r="K2332" s="1">
        <v>0</v>
      </c>
      <c r="L2332" s="1">
        <v>2</v>
      </c>
      <c r="M2332" s="1">
        <v>2</v>
      </c>
      <c r="N2332" s="6">
        <v>1</v>
      </c>
    </row>
    <row r="2333" spans="5:14" x14ac:dyDescent="0.3">
      <c r="E2333" s="9"/>
      <c r="F2333" s="8"/>
      <c r="G2333" s="10">
        <v>100</v>
      </c>
      <c r="H2333" s="11">
        <v>25</v>
      </c>
      <c r="I2333" s="2">
        <v>46.428571428570997</v>
      </c>
      <c r="J2333" s="2">
        <v>10.714285714286</v>
      </c>
      <c r="K2333" s="12">
        <v>0</v>
      </c>
      <c r="L2333" s="2">
        <v>7.1428571428570002</v>
      </c>
      <c r="M2333" s="2">
        <v>7.1428571428570002</v>
      </c>
      <c r="N2333" s="13">
        <v>3.5714285714290002</v>
      </c>
    </row>
    <row r="2334" spans="5:14" ht="25" x14ac:dyDescent="0.3">
      <c r="E2334" s="3" t="s">
        <v>652</v>
      </c>
      <c r="F2334" s="4"/>
      <c r="G2334" s="5">
        <v>79</v>
      </c>
      <c r="H2334" s="7">
        <v>20</v>
      </c>
      <c r="I2334" s="1">
        <v>33</v>
      </c>
      <c r="J2334" s="1">
        <v>16</v>
      </c>
      <c r="K2334" s="1">
        <v>7</v>
      </c>
      <c r="L2334" s="1">
        <v>2</v>
      </c>
      <c r="M2334" s="1">
        <v>1</v>
      </c>
      <c r="N2334" s="6">
        <v>0</v>
      </c>
    </row>
    <row r="2335" spans="5:14" x14ac:dyDescent="0.3">
      <c r="E2335" s="53"/>
      <c r="F2335" s="57"/>
      <c r="G2335" s="64">
        <v>100</v>
      </c>
      <c r="H2335" s="71">
        <v>25.316455696203001</v>
      </c>
      <c r="I2335" s="44">
        <v>41.772151898734002</v>
      </c>
      <c r="J2335" s="44">
        <v>20.253164556961998</v>
      </c>
      <c r="K2335" s="44">
        <v>8.8607594936710008</v>
      </c>
      <c r="L2335" s="44">
        <v>2.5316455696200002</v>
      </c>
      <c r="M2335" s="44">
        <v>1.2658227848100001</v>
      </c>
      <c r="N2335" s="66">
        <v>0</v>
      </c>
    </row>
    <row r="2337" spans="2:12" x14ac:dyDescent="0.3">
      <c r="B2337" s="35" t="str">
        <f xml:space="preserve"> HYPERLINK("#'目次'!B20", "[14]")</f>
        <v>[14]</v>
      </c>
      <c r="C2337" s="25" t="s">
        <v>54</v>
      </c>
    </row>
    <row r="2340" spans="2:12" x14ac:dyDescent="0.3">
      <c r="C2340" s="25" t="s">
        <v>564</v>
      </c>
    </row>
    <row r="2341" spans="2:12" ht="37.5" x14ac:dyDescent="0.3">
      <c r="E2341" s="95"/>
      <c r="F2341" s="96"/>
      <c r="G2341" s="37" t="s">
        <v>16</v>
      </c>
      <c r="H2341" s="41" t="s">
        <v>55</v>
      </c>
      <c r="I2341" s="18" t="s">
        <v>56</v>
      </c>
      <c r="J2341" s="18" t="s">
        <v>57</v>
      </c>
      <c r="K2341" s="18" t="s">
        <v>58</v>
      </c>
      <c r="L2341" s="34" t="s">
        <v>59</v>
      </c>
    </row>
    <row r="2342" spans="2:12" x14ac:dyDescent="0.3">
      <c r="E2342" s="97"/>
      <c r="F2342" s="98"/>
      <c r="G2342" s="40"/>
      <c r="H2342" s="36"/>
      <c r="I2342" s="19"/>
      <c r="J2342" s="19"/>
      <c r="K2342" s="19"/>
      <c r="L2342" s="39"/>
    </row>
    <row r="2343" spans="2:12" x14ac:dyDescent="0.3">
      <c r="E2343" s="63" t="s">
        <v>16</v>
      </c>
      <c r="F2343" s="58"/>
      <c r="G2343" s="38">
        <v>55336</v>
      </c>
      <c r="H2343" s="20">
        <v>4906</v>
      </c>
      <c r="I2343" s="20">
        <v>24562</v>
      </c>
      <c r="J2343" s="20">
        <v>17342</v>
      </c>
      <c r="K2343" s="20">
        <v>6139</v>
      </c>
      <c r="L2343" s="51">
        <v>2387</v>
      </c>
    </row>
    <row r="2344" spans="2:12" x14ac:dyDescent="0.3">
      <c r="E2344" s="53"/>
      <c r="F2344" s="59"/>
      <c r="G2344" s="10">
        <v>100</v>
      </c>
      <c r="H2344" s="2">
        <v>8.8658377909499997</v>
      </c>
      <c r="I2344" s="2">
        <v>44.387017493133001</v>
      </c>
      <c r="J2344" s="2">
        <v>31.339453520311999</v>
      </c>
      <c r="K2344" s="2">
        <v>11.094043660545999</v>
      </c>
      <c r="L2344" s="13">
        <v>4.3136475350590002</v>
      </c>
    </row>
    <row r="2345" spans="2:12" ht="25" x14ac:dyDescent="0.3">
      <c r="E2345" s="3" t="s">
        <v>565</v>
      </c>
      <c r="F2345" s="4"/>
      <c r="G2345" s="29">
        <v>81</v>
      </c>
      <c r="H2345" s="32">
        <v>5</v>
      </c>
      <c r="I2345" s="17">
        <v>39</v>
      </c>
      <c r="J2345" s="17">
        <v>24</v>
      </c>
      <c r="K2345" s="17">
        <v>12</v>
      </c>
      <c r="L2345" s="33">
        <v>1</v>
      </c>
    </row>
    <row r="2346" spans="2:12" x14ac:dyDescent="0.3">
      <c r="E2346" s="9"/>
      <c r="F2346" s="8"/>
      <c r="G2346" s="10">
        <v>100</v>
      </c>
      <c r="H2346" s="11">
        <v>6.1728395061730001</v>
      </c>
      <c r="I2346" s="2">
        <v>48.148148148148003</v>
      </c>
      <c r="J2346" s="2">
        <v>29.629629629629999</v>
      </c>
      <c r="K2346" s="2">
        <v>14.814814814815</v>
      </c>
      <c r="L2346" s="13">
        <v>1.2345679012349999</v>
      </c>
    </row>
    <row r="2347" spans="2:12" ht="25" x14ac:dyDescent="0.3">
      <c r="E2347" s="3" t="s">
        <v>566</v>
      </c>
      <c r="F2347" s="4"/>
      <c r="G2347" s="5">
        <v>58</v>
      </c>
      <c r="H2347" s="7">
        <v>5</v>
      </c>
      <c r="I2347" s="1">
        <v>23</v>
      </c>
      <c r="J2347" s="1">
        <v>17</v>
      </c>
      <c r="K2347" s="1">
        <v>8</v>
      </c>
      <c r="L2347" s="6">
        <v>5</v>
      </c>
    </row>
    <row r="2348" spans="2:12" x14ac:dyDescent="0.3">
      <c r="E2348" s="9"/>
      <c r="F2348" s="8"/>
      <c r="G2348" s="10">
        <v>100</v>
      </c>
      <c r="H2348" s="11">
        <v>8.6206896551720007</v>
      </c>
      <c r="I2348" s="2">
        <v>39.655172413792997</v>
      </c>
      <c r="J2348" s="2">
        <v>29.310344827586</v>
      </c>
      <c r="K2348" s="2">
        <v>13.793103448276</v>
      </c>
      <c r="L2348" s="13">
        <v>8.6206896551720007</v>
      </c>
    </row>
    <row r="2349" spans="2:12" ht="25" x14ac:dyDescent="0.3">
      <c r="E2349" s="3" t="s">
        <v>567</v>
      </c>
      <c r="F2349" s="4"/>
      <c r="G2349" s="5">
        <v>128</v>
      </c>
      <c r="H2349" s="7">
        <v>12</v>
      </c>
      <c r="I2349" s="1">
        <v>64</v>
      </c>
      <c r="J2349" s="1">
        <v>40</v>
      </c>
      <c r="K2349" s="1">
        <v>9</v>
      </c>
      <c r="L2349" s="6">
        <v>3</v>
      </c>
    </row>
    <row r="2350" spans="2:12" x14ac:dyDescent="0.3">
      <c r="E2350" s="9"/>
      <c r="F2350" s="8"/>
      <c r="G2350" s="10">
        <v>100</v>
      </c>
      <c r="H2350" s="11">
        <v>9.375</v>
      </c>
      <c r="I2350" s="2">
        <v>50</v>
      </c>
      <c r="J2350" s="2">
        <v>31.25</v>
      </c>
      <c r="K2350" s="2">
        <v>7.03125</v>
      </c>
      <c r="L2350" s="13">
        <v>2.34375</v>
      </c>
    </row>
    <row r="2351" spans="2:12" ht="25" x14ac:dyDescent="0.3">
      <c r="E2351" s="3" t="s">
        <v>568</v>
      </c>
      <c r="F2351" s="4"/>
      <c r="G2351" s="5">
        <v>132</v>
      </c>
      <c r="H2351" s="7">
        <v>13</v>
      </c>
      <c r="I2351" s="1">
        <v>74</v>
      </c>
      <c r="J2351" s="1">
        <v>34</v>
      </c>
      <c r="K2351" s="1">
        <v>8</v>
      </c>
      <c r="L2351" s="6">
        <v>3</v>
      </c>
    </row>
    <row r="2352" spans="2:12" x14ac:dyDescent="0.3">
      <c r="E2352" s="9"/>
      <c r="F2352" s="8"/>
      <c r="G2352" s="10">
        <v>100</v>
      </c>
      <c r="H2352" s="11">
        <v>9.8484848484850005</v>
      </c>
      <c r="I2352" s="2">
        <v>56.060606060605998</v>
      </c>
      <c r="J2352" s="2">
        <v>25.757575757575999</v>
      </c>
      <c r="K2352" s="2">
        <v>6.0606060606060002</v>
      </c>
      <c r="L2352" s="13">
        <v>2.2727272727269998</v>
      </c>
    </row>
    <row r="2353" spans="5:12" ht="25" x14ac:dyDescent="0.3">
      <c r="E2353" s="3" t="s">
        <v>569</v>
      </c>
      <c r="F2353" s="4"/>
      <c r="G2353" s="5">
        <v>50</v>
      </c>
      <c r="H2353" s="7">
        <v>3</v>
      </c>
      <c r="I2353" s="1">
        <v>33</v>
      </c>
      <c r="J2353" s="1">
        <v>10</v>
      </c>
      <c r="K2353" s="1">
        <v>3</v>
      </c>
      <c r="L2353" s="6">
        <v>1</v>
      </c>
    </row>
    <row r="2354" spans="5:12" x14ac:dyDescent="0.3">
      <c r="E2354" s="9"/>
      <c r="F2354" s="8"/>
      <c r="G2354" s="10">
        <v>100</v>
      </c>
      <c r="H2354" s="11">
        <v>6</v>
      </c>
      <c r="I2354" s="2">
        <v>66</v>
      </c>
      <c r="J2354" s="2">
        <v>20</v>
      </c>
      <c r="K2354" s="2">
        <v>6</v>
      </c>
      <c r="L2354" s="13">
        <v>2</v>
      </c>
    </row>
    <row r="2355" spans="5:12" ht="25" x14ac:dyDescent="0.3">
      <c r="E2355" s="3" t="s">
        <v>570</v>
      </c>
      <c r="F2355" s="4"/>
      <c r="G2355" s="5">
        <v>50</v>
      </c>
      <c r="H2355" s="7">
        <v>7</v>
      </c>
      <c r="I2355" s="1">
        <v>18</v>
      </c>
      <c r="J2355" s="1">
        <v>16</v>
      </c>
      <c r="K2355" s="1">
        <v>8</v>
      </c>
      <c r="L2355" s="6">
        <v>1</v>
      </c>
    </row>
    <row r="2356" spans="5:12" x14ac:dyDescent="0.3">
      <c r="E2356" s="9"/>
      <c r="F2356" s="8"/>
      <c r="G2356" s="10">
        <v>100</v>
      </c>
      <c r="H2356" s="11">
        <v>14</v>
      </c>
      <c r="I2356" s="2">
        <v>36</v>
      </c>
      <c r="J2356" s="2">
        <v>32</v>
      </c>
      <c r="K2356" s="2">
        <v>16</v>
      </c>
      <c r="L2356" s="13">
        <v>2</v>
      </c>
    </row>
    <row r="2357" spans="5:12" ht="25" x14ac:dyDescent="0.3">
      <c r="E2357" s="3" t="s">
        <v>571</v>
      </c>
      <c r="F2357" s="4"/>
      <c r="G2357" s="5">
        <v>40</v>
      </c>
      <c r="H2357" s="7">
        <v>2</v>
      </c>
      <c r="I2357" s="1">
        <v>22</v>
      </c>
      <c r="J2357" s="1">
        <v>8</v>
      </c>
      <c r="K2357" s="1">
        <v>6</v>
      </c>
      <c r="L2357" s="6">
        <v>2</v>
      </c>
    </row>
    <row r="2358" spans="5:12" x14ac:dyDescent="0.3">
      <c r="E2358" s="9"/>
      <c r="F2358" s="8"/>
      <c r="G2358" s="10">
        <v>100</v>
      </c>
      <c r="H2358" s="11">
        <v>5</v>
      </c>
      <c r="I2358" s="2">
        <v>55</v>
      </c>
      <c r="J2358" s="2">
        <v>20</v>
      </c>
      <c r="K2358" s="2">
        <v>15</v>
      </c>
      <c r="L2358" s="13">
        <v>5</v>
      </c>
    </row>
    <row r="2359" spans="5:12" ht="25" x14ac:dyDescent="0.3">
      <c r="E2359" s="3" t="s">
        <v>572</v>
      </c>
      <c r="F2359" s="4"/>
      <c r="G2359" s="5">
        <v>92</v>
      </c>
      <c r="H2359" s="7">
        <v>9</v>
      </c>
      <c r="I2359" s="1">
        <v>56</v>
      </c>
      <c r="J2359" s="1">
        <v>22</v>
      </c>
      <c r="K2359" s="1">
        <v>4</v>
      </c>
      <c r="L2359" s="6">
        <v>1</v>
      </c>
    </row>
    <row r="2360" spans="5:12" x14ac:dyDescent="0.3">
      <c r="E2360" s="9"/>
      <c r="F2360" s="8"/>
      <c r="G2360" s="10">
        <v>100</v>
      </c>
      <c r="H2360" s="11">
        <v>9.7826086956519998</v>
      </c>
      <c r="I2360" s="2">
        <v>60.869565217390999</v>
      </c>
      <c r="J2360" s="2">
        <v>23.913043478260999</v>
      </c>
      <c r="K2360" s="2">
        <v>4.3478260869570002</v>
      </c>
      <c r="L2360" s="13">
        <v>1.086956521739</v>
      </c>
    </row>
    <row r="2361" spans="5:12" ht="25" x14ac:dyDescent="0.3">
      <c r="E2361" s="3" t="s">
        <v>573</v>
      </c>
      <c r="F2361" s="4"/>
      <c r="G2361" s="5">
        <v>56</v>
      </c>
      <c r="H2361" s="7">
        <v>2</v>
      </c>
      <c r="I2361" s="1">
        <v>31</v>
      </c>
      <c r="J2361" s="1">
        <v>19</v>
      </c>
      <c r="K2361" s="1">
        <v>3</v>
      </c>
      <c r="L2361" s="6">
        <v>1</v>
      </c>
    </row>
    <row r="2362" spans="5:12" x14ac:dyDescent="0.3">
      <c r="E2362" s="9"/>
      <c r="F2362" s="8"/>
      <c r="G2362" s="10">
        <v>100</v>
      </c>
      <c r="H2362" s="11">
        <v>3.5714285714290002</v>
      </c>
      <c r="I2362" s="2">
        <v>55.357142857143003</v>
      </c>
      <c r="J2362" s="2">
        <v>33.928571428570997</v>
      </c>
      <c r="K2362" s="2">
        <v>5.3571428571429998</v>
      </c>
      <c r="L2362" s="13">
        <v>1.785714285714</v>
      </c>
    </row>
    <row r="2363" spans="5:12" ht="25" x14ac:dyDescent="0.3">
      <c r="E2363" s="3" t="s">
        <v>574</v>
      </c>
      <c r="F2363" s="4"/>
      <c r="G2363" s="5">
        <v>2</v>
      </c>
      <c r="H2363" s="7">
        <v>1</v>
      </c>
      <c r="I2363" s="1">
        <v>1</v>
      </c>
      <c r="J2363" s="1">
        <v>0</v>
      </c>
      <c r="K2363" s="1">
        <v>0</v>
      </c>
      <c r="L2363" s="6">
        <v>0</v>
      </c>
    </row>
    <row r="2364" spans="5:12" x14ac:dyDescent="0.3">
      <c r="E2364" s="9"/>
      <c r="F2364" s="8"/>
      <c r="G2364" s="10">
        <v>100</v>
      </c>
      <c r="H2364" s="11">
        <v>50</v>
      </c>
      <c r="I2364" s="2">
        <v>50</v>
      </c>
      <c r="J2364" s="12">
        <v>0</v>
      </c>
      <c r="K2364" s="12">
        <v>0</v>
      </c>
      <c r="L2364" s="15">
        <v>0</v>
      </c>
    </row>
    <row r="2365" spans="5:12" ht="25" x14ac:dyDescent="0.3">
      <c r="E2365" s="3" t="s">
        <v>575</v>
      </c>
      <c r="F2365" s="4"/>
      <c r="G2365" s="5">
        <v>213</v>
      </c>
      <c r="H2365" s="7">
        <v>17</v>
      </c>
      <c r="I2365" s="1">
        <v>107</v>
      </c>
      <c r="J2365" s="1">
        <v>63</v>
      </c>
      <c r="K2365" s="1">
        <v>19</v>
      </c>
      <c r="L2365" s="6">
        <v>7</v>
      </c>
    </row>
    <row r="2366" spans="5:12" x14ac:dyDescent="0.3">
      <c r="E2366" s="9"/>
      <c r="F2366" s="8"/>
      <c r="G2366" s="10">
        <v>100</v>
      </c>
      <c r="H2366" s="11">
        <v>7.9812206572770004</v>
      </c>
      <c r="I2366" s="2">
        <v>50.234741784038</v>
      </c>
      <c r="J2366" s="2">
        <v>29.577464788732001</v>
      </c>
      <c r="K2366" s="2">
        <v>8.9201877934270009</v>
      </c>
      <c r="L2366" s="13">
        <v>3.286384976526</v>
      </c>
    </row>
    <row r="2367" spans="5:12" ht="25" x14ac:dyDescent="0.3">
      <c r="E2367" s="3" t="s">
        <v>576</v>
      </c>
      <c r="F2367" s="4"/>
      <c r="G2367" s="5">
        <v>474</v>
      </c>
      <c r="H2367" s="7">
        <v>41</v>
      </c>
      <c r="I2367" s="1">
        <v>223</v>
      </c>
      <c r="J2367" s="1">
        <v>142</v>
      </c>
      <c r="K2367" s="1">
        <v>56</v>
      </c>
      <c r="L2367" s="6">
        <v>12</v>
      </c>
    </row>
    <row r="2368" spans="5:12" x14ac:dyDescent="0.3">
      <c r="E2368" s="9"/>
      <c r="F2368" s="8"/>
      <c r="G2368" s="10">
        <v>100</v>
      </c>
      <c r="H2368" s="11">
        <v>8.6497890295360005</v>
      </c>
      <c r="I2368" s="2">
        <v>47.046413502109999</v>
      </c>
      <c r="J2368" s="2">
        <v>29.957805907173</v>
      </c>
      <c r="K2368" s="2">
        <v>11.814345991561</v>
      </c>
      <c r="L2368" s="13">
        <v>2.5316455696200002</v>
      </c>
    </row>
    <row r="2369" spans="5:12" ht="25" x14ac:dyDescent="0.3">
      <c r="E2369" s="3" t="s">
        <v>577</v>
      </c>
      <c r="F2369" s="4"/>
      <c r="G2369" s="5">
        <v>461</v>
      </c>
      <c r="H2369" s="7">
        <v>38</v>
      </c>
      <c r="I2369" s="1">
        <v>229</v>
      </c>
      <c r="J2369" s="1">
        <v>142</v>
      </c>
      <c r="K2369" s="1">
        <v>39</v>
      </c>
      <c r="L2369" s="6">
        <v>13</v>
      </c>
    </row>
    <row r="2370" spans="5:12" x14ac:dyDescent="0.3">
      <c r="E2370" s="9"/>
      <c r="F2370" s="8"/>
      <c r="G2370" s="10">
        <v>100</v>
      </c>
      <c r="H2370" s="11">
        <v>8.2429501084600005</v>
      </c>
      <c r="I2370" s="2">
        <v>49.674620390455999</v>
      </c>
      <c r="J2370" s="2">
        <v>30.802603036876</v>
      </c>
      <c r="K2370" s="2">
        <v>8.459869848156</v>
      </c>
      <c r="L2370" s="13">
        <v>2.819956616052</v>
      </c>
    </row>
    <row r="2371" spans="5:12" ht="25" x14ac:dyDescent="0.3">
      <c r="E2371" s="3" t="s">
        <v>578</v>
      </c>
      <c r="F2371" s="4"/>
      <c r="G2371" s="5">
        <v>887</v>
      </c>
      <c r="H2371" s="7">
        <v>107</v>
      </c>
      <c r="I2371" s="1">
        <v>435</v>
      </c>
      <c r="J2371" s="1">
        <v>239</v>
      </c>
      <c r="K2371" s="1">
        <v>74</v>
      </c>
      <c r="L2371" s="6">
        <v>32</v>
      </c>
    </row>
    <row r="2372" spans="5:12" x14ac:dyDescent="0.3">
      <c r="E2372" s="9"/>
      <c r="F2372" s="8"/>
      <c r="G2372" s="10">
        <v>100</v>
      </c>
      <c r="H2372" s="11">
        <v>12.06313416009</v>
      </c>
      <c r="I2372" s="2">
        <v>49.041713641488002</v>
      </c>
      <c r="J2372" s="2">
        <v>26.944757609921002</v>
      </c>
      <c r="K2372" s="2">
        <v>8.3427282976320001</v>
      </c>
      <c r="L2372" s="13">
        <v>3.6076662908679999</v>
      </c>
    </row>
    <row r="2373" spans="5:12" ht="25" x14ac:dyDescent="0.3">
      <c r="E2373" s="3" t="s">
        <v>579</v>
      </c>
      <c r="F2373" s="4"/>
      <c r="G2373" s="5">
        <v>900</v>
      </c>
      <c r="H2373" s="7">
        <v>111</v>
      </c>
      <c r="I2373" s="1">
        <v>449</v>
      </c>
      <c r="J2373" s="1">
        <v>235</v>
      </c>
      <c r="K2373" s="1">
        <v>74</v>
      </c>
      <c r="L2373" s="6">
        <v>31</v>
      </c>
    </row>
    <row r="2374" spans="5:12" x14ac:dyDescent="0.3">
      <c r="E2374" s="9"/>
      <c r="F2374" s="8"/>
      <c r="G2374" s="10">
        <v>100</v>
      </c>
      <c r="H2374" s="11">
        <v>12.333333333333</v>
      </c>
      <c r="I2374" s="2">
        <v>49.888888888888999</v>
      </c>
      <c r="J2374" s="2">
        <v>26.111111111111001</v>
      </c>
      <c r="K2374" s="2">
        <v>8.2222222222219994</v>
      </c>
      <c r="L2374" s="13">
        <v>3.4444444444440001</v>
      </c>
    </row>
    <row r="2375" spans="5:12" ht="25" x14ac:dyDescent="0.3">
      <c r="E2375" s="3" t="s">
        <v>580</v>
      </c>
      <c r="F2375" s="4"/>
      <c r="G2375" s="5">
        <v>506</v>
      </c>
      <c r="H2375" s="7">
        <v>63</v>
      </c>
      <c r="I2375" s="1">
        <v>248</v>
      </c>
      <c r="J2375" s="1">
        <v>141</v>
      </c>
      <c r="K2375" s="1">
        <v>34</v>
      </c>
      <c r="L2375" s="6">
        <v>20</v>
      </c>
    </row>
    <row r="2376" spans="5:12" x14ac:dyDescent="0.3">
      <c r="E2376" s="9"/>
      <c r="F2376" s="8"/>
      <c r="G2376" s="10">
        <v>100</v>
      </c>
      <c r="H2376" s="11">
        <v>12.450592885375</v>
      </c>
      <c r="I2376" s="2">
        <v>49.011857707510003</v>
      </c>
      <c r="J2376" s="2">
        <v>27.865612648220999</v>
      </c>
      <c r="K2376" s="2">
        <v>6.7193675889330002</v>
      </c>
      <c r="L2376" s="13">
        <v>3.9525691699599999</v>
      </c>
    </row>
    <row r="2377" spans="5:12" ht="25" x14ac:dyDescent="0.3">
      <c r="E2377" s="3" t="s">
        <v>581</v>
      </c>
      <c r="F2377" s="4"/>
      <c r="G2377" s="5">
        <v>338</v>
      </c>
      <c r="H2377" s="7">
        <v>28</v>
      </c>
      <c r="I2377" s="1">
        <v>146</v>
      </c>
      <c r="J2377" s="1">
        <v>116</v>
      </c>
      <c r="K2377" s="1">
        <v>41</v>
      </c>
      <c r="L2377" s="6">
        <v>7</v>
      </c>
    </row>
    <row r="2378" spans="5:12" x14ac:dyDescent="0.3">
      <c r="E2378" s="9"/>
      <c r="F2378" s="8"/>
      <c r="G2378" s="10">
        <v>100</v>
      </c>
      <c r="H2378" s="11">
        <v>8.2840236686389996</v>
      </c>
      <c r="I2378" s="2">
        <v>43.195266272189002</v>
      </c>
      <c r="J2378" s="2">
        <v>34.319526627218998</v>
      </c>
      <c r="K2378" s="2">
        <v>12.130177514793001</v>
      </c>
      <c r="L2378" s="13">
        <v>2.0710059171599999</v>
      </c>
    </row>
    <row r="2379" spans="5:12" ht="25" x14ac:dyDescent="0.3">
      <c r="E2379" s="3" t="s">
        <v>582</v>
      </c>
      <c r="F2379" s="4"/>
      <c r="G2379" s="5">
        <v>448</v>
      </c>
      <c r="H2379" s="7">
        <v>53</v>
      </c>
      <c r="I2379" s="1">
        <v>216</v>
      </c>
      <c r="J2379" s="1">
        <v>131</v>
      </c>
      <c r="K2379" s="1">
        <v>40</v>
      </c>
      <c r="L2379" s="6">
        <v>8</v>
      </c>
    </row>
    <row r="2380" spans="5:12" x14ac:dyDescent="0.3">
      <c r="E2380" s="9"/>
      <c r="F2380" s="8"/>
      <c r="G2380" s="10">
        <v>100</v>
      </c>
      <c r="H2380" s="11">
        <v>11.830357142857</v>
      </c>
      <c r="I2380" s="2">
        <v>48.214285714286</v>
      </c>
      <c r="J2380" s="2">
        <v>29.241071428571001</v>
      </c>
      <c r="K2380" s="2">
        <v>8.9285714285710007</v>
      </c>
      <c r="L2380" s="13">
        <v>1.785714285714</v>
      </c>
    </row>
    <row r="2381" spans="5:12" ht="25" x14ac:dyDescent="0.3">
      <c r="E2381" s="3" t="s">
        <v>583</v>
      </c>
      <c r="F2381" s="4"/>
      <c r="G2381" s="5">
        <v>636</v>
      </c>
      <c r="H2381" s="7">
        <v>57</v>
      </c>
      <c r="I2381" s="1">
        <v>307</v>
      </c>
      <c r="J2381" s="1">
        <v>190</v>
      </c>
      <c r="K2381" s="1">
        <v>58</v>
      </c>
      <c r="L2381" s="6">
        <v>24</v>
      </c>
    </row>
    <row r="2382" spans="5:12" x14ac:dyDescent="0.3">
      <c r="E2382" s="9"/>
      <c r="F2382" s="8"/>
      <c r="G2382" s="10">
        <v>100</v>
      </c>
      <c r="H2382" s="11">
        <v>8.9622641509429997</v>
      </c>
      <c r="I2382" s="2">
        <v>48.270440251571998</v>
      </c>
      <c r="J2382" s="2">
        <v>29.874213836477999</v>
      </c>
      <c r="K2382" s="2">
        <v>9.1194968553460001</v>
      </c>
      <c r="L2382" s="13">
        <v>3.7735849056599999</v>
      </c>
    </row>
    <row r="2383" spans="5:12" ht="25" x14ac:dyDescent="0.3">
      <c r="E2383" s="3" t="s">
        <v>584</v>
      </c>
      <c r="F2383" s="4"/>
      <c r="G2383" s="5">
        <v>586</v>
      </c>
      <c r="H2383" s="7">
        <v>79</v>
      </c>
      <c r="I2383" s="1">
        <v>283</v>
      </c>
      <c r="J2383" s="1">
        <v>157</v>
      </c>
      <c r="K2383" s="1">
        <v>42</v>
      </c>
      <c r="L2383" s="6">
        <v>25</v>
      </c>
    </row>
    <row r="2384" spans="5:12" x14ac:dyDescent="0.3">
      <c r="E2384" s="9"/>
      <c r="F2384" s="8"/>
      <c r="G2384" s="10">
        <v>100</v>
      </c>
      <c r="H2384" s="11">
        <v>13.481228668942</v>
      </c>
      <c r="I2384" s="2">
        <v>48.293515358362001</v>
      </c>
      <c r="J2384" s="2">
        <v>26.791808873720001</v>
      </c>
      <c r="K2384" s="2">
        <v>7.167235494881</v>
      </c>
      <c r="L2384" s="13">
        <v>4.2662116040960001</v>
      </c>
    </row>
    <row r="2385" spans="5:12" ht="25" x14ac:dyDescent="0.3">
      <c r="E2385" s="3" t="s">
        <v>585</v>
      </c>
      <c r="F2385" s="4"/>
      <c r="G2385" s="5">
        <v>112</v>
      </c>
      <c r="H2385" s="7">
        <v>19</v>
      </c>
      <c r="I2385" s="1">
        <v>57</v>
      </c>
      <c r="J2385" s="1">
        <v>21</v>
      </c>
      <c r="K2385" s="1">
        <v>9</v>
      </c>
      <c r="L2385" s="6">
        <v>6</v>
      </c>
    </row>
    <row r="2386" spans="5:12" x14ac:dyDescent="0.3">
      <c r="E2386" s="9"/>
      <c r="F2386" s="8"/>
      <c r="G2386" s="10">
        <v>100</v>
      </c>
      <c r="H2386" s="11">
        <v>16.964285714286</v>
      </c>
      <c r="I2386" s="2">
        <v>50.892857142856997</v>
      </c>
      <c r="J2386" s="2">
        <v>18.75</v>
      </c>
      <c r="K2386" s="2">
        <v>8.0357142857140005</v>
      </c>
      <c r="L2386" s="13">
        <v>5.3571428571429998</v>
      </c>
    </row>
    <row r="2387" spans="5:12" ht="25" x14ac:dyDescent="0.3">
      <c r="E2387" s="3" t="s">
        <v>586</v>
      </c>
      <c r="F2387" s="4"/>
      <c r="G2387" s="5">
        <v>1136</v>
      </c>
      <c r="H2387" s="7">
        <v>133</v>
      </c>
      <c r="I2387" s="1">
        <v>578</v>
      </c>
      <c r="J2387" s="1">
        <v>295</v>
      </c>
      <c r="K2387" s="1">
        <v>92</v>
      </c>
      <c r="L2387" s="6">
        <v>38</v>
      </c>
    </row>
    <row r="2388" spans="5:12" x14ac:dyDescent="0.3">
      <c r="E2388" s="9"/>
      <c r="F2388" s="8"/>
      <c r="G2388" s="10">
        <v>100</v>
      </c>
      <c r="H2388" s="11">
        <v>11.707746478873</v>
      </c>
      <c r="I2388" s="2">
        <v>50.880281690140997</v>
      </c>
      <c r="J2388" s="2">
        <v>25.968309859154999</v>
      </c>
      <c r="K2388" s="2">
        <v>8.0985915492959997</v>
      </c>
      <c r="L2388" s="13">
        <v>3.3450704225350001</v>
      </c>
    </row>
    <row r="2389" spans="5:12" ht="25" x14ac:dyDescent="0.3">
      <c r="E2389" s="3" t="s">
        <v>587</v>
      </c>
      <c r="F2389" s="4"/>
      <c r="G2389" s="5">
        <v>1411</v>
      </c>
      <c r="H2389" s="7">
        <v>120</v>
      </c>
      <c r="I2389" s="1">
        <v>647</v>
      </c>
      <c r="J2389" s="1">
        <v>413</v>
      </c>
      <c r="K2389" s="1">
        <v>188</v>
      </c>
      <c r="L2389" s="6">
        <v>43</v>
      </c>
    </row>
    <row r="2390" spans="5:12" x14ac:dyDescent="0.3">
      <c r="E2390" s="9"/>
      <c r="F2390" s="8"/>
      <c r="G2390" s="10">
        <v>100</v>
      </c>
      <c r="H2390" s="11">
        <v>8.5046066619420007</v>
      </c>
      <c r="I2390" s="2">
        <v>45.854004252303</v>
      </c>
      <c r="J2390" s="2">
        <v>29.270021261517002</v>
      </c>
      <c r="K2390" s="2">
        <v>13.323883770376</v>
      </c>
      <c r="L2390" s="13">
        <v>3.0474840538630001</v>
      </c>
    </row>
    <row r="2391" spans="5:12" ht="25" x14ac:dyDescent="0.3">
      <c r="E2391" s="3" t="s">
        <v>588</v>
      </c>
      <c r="F2391" s="4"/>
      <c r="G2391" s="5">
        <v>1431</v>
      </c>
      <c r="H2391" s="7">
        <v>149</v>
      </c>
      <c r="I2391" s="1">
        <v>686</v>
      </c>
      <c r="J2391" s="1">
        <v>400</v>
      </c>
      <c r="K2391" s="1">
        <v>152</v>
      </c>
      <c r="L2391" s="6">
        <v>44</v>
      </c>
    </row>
    <row r="2392" spans="5:12" x14ac:dyDescent="0.3">
      <c r="E2392" s="9"/>
      <c r="F2392" s="8"/>
      <c r="G2392" s="10">
        <v>100</v>
      </c>
      <c r="H2392" s="11">
        <v>10.412299091544</v>
      </c>
      <c r="I2392" s="2">
        <v>47.938504542277997</v>
      </c>
      <c r="J2392" s="2">
        <v>27.952480782668999</v>
      </c>
      <c r="K2392" s="2">
        <v>10.621942697413999</v>
      </c>
      <c r="L2392" s="13">
        <v>3.0747728860939998</v>
      </c>
    </row>
    <row r="2393" spans="5:12" ht="25" x14ac:dyDescent="0.3">
      <c r="E2393" s="3" t="s">
        <v>589</v>
      </c>
      <c r="F2393" s="4"/>
      <c r="G2393" s="5">
        <v>2063</v>
      </c>
      <c r="H2393" s="7">
        <v>281</v>
      </c>
      <c r="I2393" s="1">
        <v>987</v>
      </c>
      <c r="J2393" s="1">
        <v>537</v>
      </c>
      <c r="K2393" s="1">
        <v>178</v>
      </c>
      <c r="L2393" s="6">
        <v>80</v>
      </c>
    </row>
    <row r="2394" spans="5:12" x14ac:dyDescent="0.3">
      <c r="E2394" s="9"/>
      <c r="F2394" s="8"/>
      <c r="G2394" s="10">
        <v>100</v>
      </c>
      <c r="H2394" s="11">
        <v>13.620940378089999</v>
      </c>
      <c r="I2394" s="2">
        <v>47.842947164324002</v>
      </c>
      <c r="J2394" s="2">
        <v>26.030053320406999</v>
      </c>
      <c r="K2394" s="2">
        <v>8.6282113427050007</v>
      </c>
      <c r="L2394" s="13">
        <v>3.877847794474</v>
      </c>
    </row>
    <row r="2395" spans="5:12" ht="25" x14ac:dyDescent="0.3">
      <c r="E2395" s="3" t="s">
        <v>590</v>
      </c>
      <c r="F2395" s="4"/>
      <c r="G2395" s="5">
        <v>2544</v>
      </c>
      <c r="H2395" s="7">
        <v>345</v>
      </c>
      <c r="I2395" s="1">
        <v>1260</v>
      </c>
      <c r="J2395" s="1">
        <v>654</v>
      </c>
      <c r="K2395" s="1">
        <v>207</v>
      </c>
      <c r="L2395" s="6">
        <v>78</v>
      </c>
    </row>
    <row r="2396" spans="5:12" x14ac:dyDescent="0.3">
      <c r="E2396" s="9"/>
      <c r="F2396" s="8"/>
      <c r="G2396" s="10">
        <v>100</v>
      </c>
      <c r="H2396" s="11">
        <v>13.561320754717</v>
      </c>
      <c r="I2396" s="2">
        <v>49.528301886792001</v>
      </c>
      <c r="J2396" s="2">
        <v>25.707547169811001</v>
      </c>
      <c r="K2396" s="2">
        <v>8.1367924528300009</v>
      </c>
      <c r="L2396" s="13">
        <v>3.0660377358490001</v>
      </c>
    </row>
    <row r="2397" spans="5:12" ht="25" x14ac:dyDescent="0.3">
      <c r="E2397" s="3" t="s">
        <v>591</v>
      </c>
      <c r="F2397" s="4"/>
      <c r="G2397" s="5">
        <v>1563</v>
      </c>
      <c r="H2397" s="7">
        <v>163</v>
      </c>
      <c r="I2397" s="1">
        <v>808</v>
      </c>
      <c r="J2397" s="1">
        <v>422</v>
      </c>
      <c r="K2397" s="1">
        <v>124</v>
      </c>
      <c r="L2397" s="6">
        <v>46</v>
      </c>
    </row>
    <row r="2398" spans="5:12" x14ac:dyDescent="0.3">
      <c r="E2398" s="9"/>
      <c r="F2398" s="8"/>
      <c r="G2398" s="10">
        <v>100</v>
      </c>
      <c r="H2398" s="11">
        <v>10.428662827895</v>
      </c>
      <c r="I2398" s="2">
        <v>51.695457453614999</v>
      </c>
      <c r="J2398" s="2">
        <v>26.999360204734</v>
      </c>
      <c r="K2398" s="2">
        <v>7.9334612923860002</v>
      </c>
      <c r="L2398" s="13">
        <v>2.9430582213690002</v>
      </c>
    </row>
    <row r="2399" spans="5:12" ht="25" x14ac:dyDescent="0.3">
      <c r="E2399" s="3" t="s">
        <v>592</v>
      </c>
      <c r="F2399" s="4"/>
      <c r="G2399" s="5">
        <v>1085</v>
      </c>
      <c r="H2399" s="7">
        <v>97</v>
      </c>
      <c r="I2399" s="1">
        <v>482</v>
      </c>
      <c r="J2399" s="1">
        <v>334</v>
      </c>
      <c r="K2399" s="1">
        <v>140</v>
      </c>
      <c r="L2399" s="6">
        <v>32</v>
      </c>
    </row>
    <row r="2400" spans="5:12" x14ac:dyDescent="0.3">
      <c r="E2400" s="9"/>
      <c r="F2400" s="8"/>
      <c r="G2400" s="10">
        <v>100</v>
      </c>
      <c r="H2400" s="11">
        <v>8.9400921658989994</v>
      </c>
      <c r="I2400" s="2">
        <v>44.423963133641003</v>
      </c>
      <c r="J2400" s="2">
        <v>30.783410138249</v>
      </c>
      <c r="K2400" s="2">
        <v>12.903225806451999</v>
      </c>
      <c r="L2400" s="13">
        <v>2.9493087557600002</v>
      </c>
    </row>
    <row r="2401" spans="5:12" ht="25" x14ac:dyDescent="0.3">
      <c r="E2401" s="3" t="s">
        <v>593</v>
      </c>
      <c r="F2401" s="4"/>
      <c r="G2401" s="5">
        <v>1253</v>
      </c>
      <c r="H2401" s="7">
        <v>121</v>
      </c>
      <c r="I2401" s="1">
        <v>611</v>
      </c>
      <c r="J2401" s="1">
        <v>371</v>
      </c>
      <c r="K2401" s="1">
        <v>118</v>
      </c>
      <c r="L2401" s="6">
        <v>32</v>
      </c>
    </row>
    <row r="2402" spans="5:12" x14ac:dyDescent="0.3">
      <c r="E2402" s="9"/>
      <c r="F2402" s="8"/>
      <c r="G2402" s="10">
        <v>100</v>
      </c>
      <c r="H2402" s="11">
        <v>9.6568236233039997</v>
      </c>
      <c r="I2402" s="2">
        <v>48.762968874701002</v>
      </c>
      <c r="J2402" s="2">
        <v>29.608938547486002</v>
      </c>
      <c r="K2402" s="2">
        <v>9.4173982442140005</v>
      </c>
      <c r="L2402" s="13">
        <v>2.553870710295</v>
      </c>
    </row>
    <row r="2403" spans="5:12" ht="25" x14ac:dyDescent="0.3">
      <c r="E2403" s="3" t="s">
        <v>594</v>
      </c>
      <c r="F2403" s="4"/>
      <c r="G2403" s="5">
        <v>1769</v>
      </c>
      <c r="H2403" s="7">
        <v>188</v>
      </c>
      <c r="I2403" s="1">
        <v>850</v>
      </c>
      <c r="J2403" s="1">
        <v>505</v>
      </c>
      <c r="K2403" s="1">
        <v>162</v>
      </c>
      <c r="L2403" s="6">
        <v>64</v>
      </c>
    </row>
    <row r="2404" spans="5:12" x14ac:dyDescent="0.3">
      <c r="E2404" s="9"/>
      <c r="F2404" s="8"/>
      <c r="G2404" s="10">
        <v>100</v>
      </c>
      <c r="H2404" s="11">
        <v>10.627473148671999</v>
      </c>
      <c r="I2404" s="2">
        <v>48.049745618994002</v>
      </c>
      <c r="J2404" s="2">
        <v>28.547201808932002</v>
      </c>
      <c r="K2404" s="2">
        <v>9.1577162238549992</v>
      </c>
      <c r="L2404" s="13">
        <v>3.6178631995480002</v>
      </c>
    </row>
    <row r="2405" spans="5:12" ht="25" x14ac:dyDescent="0.3">
      <c r="E2405" s="3" t="s">
        <v>595</v>
      </c>
      <c r="F2405" s="4"/>
      <c r="G2405" s="5">
        <v>1739</v>
      </c>
      <c r="H2405" s="7">
        <v>224</v>
      </c>
      <c r="I2405" s="1">
        <v>851</v>
      </c>
      <c r="J2405" s="1">
        <v>441</v>
      </c>
      <c r="K2405" s="1">
        <v>159</v>
      </c>
      <c r="L2405" s="6">
        <v>64</v>
      </c>
    </row>
    <row r="2406" spans="5:12" x14ac:dyDescent="0.3">
      <c r="E2406" s="9"/>
      <c r="F2406" s="8"/>
      <c r="G2406" s="10">
        <v>100</v>
      </c>
      <c r="H2406" s="11">
        <v>12.880966072454999</v>
      </c>
      <c r="I2406" s="2">
        <v>48.936170212766001</v>
      </c>
      <c r="J2406" s="2">
        <v>25.359401955147</v>
      </c>
      <c r="K2406" s="2">
        <v>9.1431857389300006</v>
      </c>
      <c r="L2406" s="13">
        <v>3.6802760207020002</v>
      </c>
    </row>
    <row r="2407" spans="5:12" ht="25" x14ac:dyDescent="0.3">
      <c r="E2407" s="3" t="s">
        <v>596</v>
      </c>
      <c r="F2407" s="4"/>
      <c r="G2407" s="5">
        <v>332</v>
      </c>
      <c r="H2407" s="7">
        <v>71</v>
      </c>
      <c r="I2407" s="1">
        <v>164</v>
      </c>
      <c r="J2407" s="1">
        <v>62</v>
      </c>
      <c r="K2407" s="1">
        <v>23</v>
      </c>
      <c r="L2407" s="6">
        <v>12</v>
      </c>
    </row>
    <row r="2408" spans="5:12" x14ac:dyDescent="0.3">
      <c r="E2408" s="9"/>
      <c r="F2408" s="8"/>
      <c r="G2408" s="10">
        <v>100</v>
      </c>
      <c r="H2408" s="11">
        <v>21.385542168674998</v>
      </c>
      <c r="I2408" s="2">
        <v>49.397590361445999</v>
      </c>
      <c r="J2408" s="2">
        <v>18.674698795181001</v>
      </c>
      <c r="K2408" s="2">
        <v>6.9277108433730001</v>
      </c>
      <c r="L2408" s="13">
        <v>3.6144578313250002</v>
      </c>
    </row>
    <row r="2409" spans="5:12" ht="25" x14ac:dyDescent="0.3">
      <c r="E2409" s="3" t="s">
        <v>597</v>
      </c>
      <c r="F2409" s="4"/>
      <c r="G2409" s="5">
        <v>2921</v>
      </c>
      <c r="H2409" s="7">
        <v>365</v>
      </c>
      <c r="I2409" s="1">
        <v>1470</v>
      </c>
      <c r="J2409" s="1">
        <v>735</v>
      </c>
      <c r="K2409" s="1">
        <v>260</v>
      </c>
      <c r="L2409" s="6">
        <v>91</v>
      </c>
    </row>
    <row r="2410" spans="5:12" x14ac:dyDescent="0.3">
      <c r="E2410" s="9"/>
      <c r="F2410" s="8"/>
      <c r="G2410" s="10">
        <v>100</v>
      </c>
      <c r="H2410" s="11">
        <v>12.495720643615</v>
      </c>
      <c r="I2410" s="2">
        <v>50.325231085245001</v>
      </c>
      <c r="J2410" s="2">
        <v>25.162615542622</v>
      </c>
      <c r="K2410" s="2">
        <v>8.9010612803830007</v>
      </c>
      <c r="L2410" s="13">
        <v>3.1153714481339998</v>
      </c>
    </row>
    <row r="2411" spans="5:12" ht="25" x14ac:dyDescent="0.3">
      <c r="E2411" s="3" t="s">
        <v>598</v>
      </c>
      <c r="F2411" s="4"/>
      <c r="G2411" s="5">
        <v>3108</v>
      </c>
      <c r="H2411" s="7">
        <v>234</v>
      </c>
      <c r="I2411" s="1">
        <v>1320</v>
      </c>
      <c r="J2411" s="1">
        <v>983</v>
      </c>
      <c r="K2411" s="1">
        <v>451</v>
      </c>
      <c r="L2411" s="6">
        <v>120</v>
      </c>
    </row>
    <row r="2412" spans="5:12" x14ac:dyDescent="0.3">
      <c r="E2412" s="9"/>
      <c r="F2412" s="8"/>
      <c r="G2412" s="10">
        <v>100</v>
      </c>
      <c r="H2412" s="11">
        <v>7.5289575289580002</v>
      </c>
      <c r="I2412" s="2">
        <v>42.471042471041997</v>
      </c>
      <c r="J2412" s="2">
        <v>31.628056628056999</v>
      </c>
      <c r="K2412" s="2">
        <v>14.51093951094</v>
      </c>
      <c r="L2412" s="13">
        <v>3.8610038610039998</v>
      </c>
    </row>
    <row r="2413" spans="5:12" ht="25" x14ac:dyDescent="0.3">
      <c r="E2413" s="3" t="s">
        <v>599</v>
      </c>
      <c r="F2413" s="4"/>
      <c r="G2413" s="5">
        <v>2823</v>
      </c>
      <c r="H2413" s="7">
        <v>259</v>
      </c>
      <c r="I2413" s="1">
        <v>1361</v>
      </c>
      <c r="J2413" s="1">
        <v>835</v>
      </c>
      <c r="K2413" s="1">
        <v>276</v>
      </c>
      <c r="L2413" s="6">
        <v>92</v>
      </c>
    </row>
    <row r="2414" spans="5:12" x14ac:dyDescent="0.3">
      <c r="E2414" s="9"/>
      <c r="F2414" s="8"/>
      <c r="G2414" s="10">
        <v>100</v>
      </c>
      <c r="H2414" s="11">
        <v>9.1746369110869992</v>
      </c>
      <c r="I2414" s="2">
        <v>48.211122918881003</v>
      </c>
      <c r="J2414" s="2">
        <v>29.578462628409</v>
      </c>
      <c r="K2414" s="2">
        <v>9.7768331562170001</v>
      </c>
      <c r="L2414" s="13">
        <v>3.2589443854060001</v>
      </c>
    </row>
    <row r="2415" spans="5:12" ht="25" x14ac:dyDescent="0.3">
      <c r="E2415" s="3" t="s">
        <v>600</v>
      </c>
      <c r="F2415" s="4"/>
      <c r="G2415" s="5">
        <v>3554</v>
      </c>
      <c r="H2415" s="7">
        <v>370</v>
      </c>
      <c r="I2415" s="1">
        <v>1685</v>
      </c>
      <c r="J2415" s="1">
        <v>1004</v>
      </c>
      <c r="K2415" s="1">
        <v>321</v>
      </c>
      <c r="L2415" s="6">
        <v>174</v>
      </c>
    </row>
    <row r="2416" spans="5:12" x14ac:dyDescent="0.3">
      <c r="E2416" s="9"/>
      <c r="F2416" s="8"/>
      <c r="G2416" s="10">
        <v>100</v>
      </c>
      <c r="H2416" s="11">
        <v>10.410804727067999</v>
      </c>
      <c r="I2416" s="2">
        <v>47.411367473269998</v>
      </c>
      <c r="J2416" s="2">
        <v>28.249859313449999</v>
      </c>
      <c r="K2416" s="2">
        <v>9.032076533483</v>
      </c>
      <c r="L2416" s="13">
        <v>4.8958919527290004</v>
      </c>
    </row>
    <row r="2417" spans="5:12" ht="25" x14ac:dyDescent="0.3">
      <c r="E2417" s="3" t="s">
        <v>601</v>
      </c>
      <c r="F2417" s="4"/>
      <c r="G2417" s="5">
        <v>3686</v>
      </c>
      <c r="H2417" s="7">
        <v>434</v>
      </c>
      <c r="I2417" s="1">
        <v>1790</v>
      </c>
      <c r="J2417" s="1">
        <v>995</v>
      </c>
      <c r="K2417" s="1">
        <v>310</v>
      </c>
      <c r="L2417" s="6">
        <v>157</v>
      </c>
    </row>
    <row r="2418" spans="5:12" x14ac:dyDescent="0.3">
      <c r="E2418" s="9"/>
      <c r="F2418" s="8"/>
      <c r="G2418" s="10">
        <v>100</v>
      </c>
      <c r="H2418" s="11">
        <v>11.774281063483</v>
      </c>
      <c r="I2418" s="2">
        <v>48.562126966901999</v>
      </c>
      <c r="J2418" s="2">
        <v>26.994031470429</v>
      </c>
      <c r="K2418" s="2">
        <v>8.4102007596309996</v>
      </c>
      <c r="L2418" s="13">
        <v>4.2593597395550002</v>
      </c>
    </row>
    <row r="2419" spans="5:12" ht="25" x14ac:dyDescent="0.3">
      <c r="E2419" s="3" t="s">
        <v>602</v>
      </c>
      <c r="F2419" s="4"/>
      <c r="G2419" s="5">
        <v>2454</v>
      </c>
      <c r="H2419" s="7">
        <v>251</v>
      </c>
      <c r="I2419" s="1">
        <v>1138</v>
      </c>
      <c r="J2419" s="1">
        <v>722</v>
      </c>
      <c r="K2419" s="1">
        <v>237</v>
      </c>
      <c r="L2419" s="6">
        <v>106</v>
      </c>
    </row>
    <row r="2420" spans="5:12" x14ac:dyDescent="0.3">
      <c r="E2420" s="9"/>
      <c r="F2420" s="8"/>
      <c r="G2420" s="10">
        <v>100</v>
      </c>
      <c r="H2420" s="11">
        <v>10.228198859006</v>
      </c>
      <c r="I2420" s="2">
        <v>46.373268133659003</v>
      </c>
      <c r="J2420" s="2">
        <v>29.421352893236001</v>
      </c>
      <c r="K2420" s="2">
        <v>9.6577017114910007</v>
      </c>
      <c r="L2420" s="13">
        <v>4.3194784026080004</v>
      </c>
    </row>
    <row r="2421" spans="5:12" ht="25" x14ac:dyDescent="0.3">
      <c r="E2421" s="3" t="s">
        <v>603</v>
      </c>
      <c r="F2421" s="4"/>
      <c r="G2421" s="5">
        <v>1870</v>
      </c>
      <c r="H2421" s="7">
        <v>140</v>
      </c>
      <c r="I2421" s="1">
        <v>785</v>
      </c>
      <c r="J2421" s="1">
        <v>611</v>
      </c>
      <c r="K2421" s="1">
        <v>274</v>
      </c>
      <c r="L2421" s="6">
        <v>60</v>
      </c>
    </row>
    <row r="2422" spans="5:12" x14ac:dyDescent="0.3">
      <c r="E2422" s="9"/>
      <c r="F2422" s="8"/>
      <c r="G2422" s="10">
        <v>100</v>
      </c>
      <c r="H2422" s="11">
        <v>7.4866310160429999</v>
      </c>
      <c r="I2422" s="2">
        <v>41.978609625668</v>
      </c>
      <c r="J2422" s="2">
        <v>32.673796791443998</v>
      </c>
      <c r="K2422" s="2">
        <v>14.652406417111999</v>
      </c>
      <c r="L2422" s="13">
        <v>3.208556149733</v>
      </c>
    </row>
    <row r="2423" spans="5:12" ht="25" x14ac:dyDescent="0.3">
      <c r="E2423" s="3" t="s">
        <v>604</v>
      </c>
      <c r="F2423" s="4"/>
      <c r="G2423" s="5">
        <v>2145</v>
      </c>
      <c r="H2423" s="7">
        <v>161</v>
      </c>
      <c r="I2423" s="1">
        <v>959</v>
      </c>
      <c r="J2423" s="1">
        <v>684</v>
      </c>
      <c r="K2423" s="1">
        <v>257</v>
      </c>
      <c r="L2423" s="6">
        <v>84</v>
      </c>
    </row>
    <row r="2424" spans="5:12" x14ac:dyDescent="0.3">
      <c r="E2424" s="9"/>
      <c r="F2424" s="8"/>
      <c r="G2424" s="10">
        <v>100</v>
      </c>
      <c r="H2424" s="11">
        <v>7.505827505828</v>
      </c>
      <c r="I2424" s="2">
        <v>44.708624708625003</v>
      </c>
      <c r="J2424" s="2">
        <v>31.888111888112</v>
      </c>
      <c r="K2424" s="2">
        <v>11.981351981352001</v>
      </c>
      <c r="L2424" s="13">
        <v>3.9160839160840002</v>
      </c>
    </row>
    <row r="2425" spans="5:12" ht="25" x14ac:dyDescent="0.3">
      <c r="E2425" s="3" t="s">
        <v>605</v>
      </c>
      <c r="F2425" s="4"/>
      <c r="G2425" s="5">
        <v>3172</v>
      </c>
      <c r="H2425" s="7">
        <v>299</v>
      </c>
      <c r="I2425" s="1">
        <v>1508</v>
      </c>
      <c r="J2425" s="1">
        <v>910</v>
      </c>
      <c r="K2425" s="1">
        <v>305</v>
      </c>
      <c r="L2425" s="6">
        <v>150</v>
      </c>
    </row>
    <row r="2426" spans="5:12" x14ac:dyDescent="0.3">
      <c r="E2426" s="9"/>
      <c r="F2426" s="8"/>
      <c r="G2426" s="10">
        <v>100</v>
      </c>
      <c r="H2426" s="11">
        <v>9.4262295081970002</v>
      </c>
      <c r="I2426" s="2">
        <v>47.540983606556999</v>
      </c>
      <c r="J2426" s="2">
        <v>28.688524590164</v>
      </c>
      <c r="K2426" s="2">
        <v>9.6153846153850004</v>
      </c>
      <c r="L2426" s="13">
        <v>4.7288776796969998</v>
      </c>
    </row>
    <row r="2427" spans="5:12" ht="25" x14ac:dyDescent="0.3">
      <c r="E2427" s="3" t="s">
        <v>606</v>
      </c>
      <c r="F2427" s="4"/>
      <c r="G2427" s="5">
        <v>3180</v>
      </c>
      <c r="H2427" s="7">
        <v>341</v>
      </c>
      <c r="I2427" s="1">
        <v>1512</v>
      </c>
      <c r="J2427" s="1">
        <v>878</v>
      </c>
      <c r="K2427" s="1">
        <v>299</v>
      </c>
      <c r="L2427" s="6">
        <v>150</v>
      </c>
    </row>
    <row r="2428" spans="5:12" x14ac:dyDescent="0.3">
      <c r="E2428" s="9"/>
      <c r="F2428" s="8"/>
      <c r="G2428" s="10">
        <v>100</v>
      </c>
      <c r="H2428" s="11">
        <v>10.723270440252</v>
      </c>
      <c r="I2428" s="2">
        <v>47.547169811320998</v>
      </c>
      <c r="J2428" s="2">
        <v>27.610062893081999</v>
      </c>
      <c r="K2428" s="2">
        <v>9.4025157232699996</v>
      </c>
      <c r="L2428" s="13">
        <v>4.7169811320750004</v>
      </c>
    </row>
    <row r="2429" spans="5:12" ht="25" x14ac:dyDescent="0.3">
      <c r="E2429" s="3" t="s">
        <v>607</v>
      </c>
      <c r="F2429" s="4"/>
      <c r="G2429" s="5">
        <v>634</v>
      </c>
      <c r="H2429" s="7">
        <v>113</v>
      </c>
      <c r="I2429" s="1">
        <v>307</v>
      </c>
      <c r="J2429" s="1">
        <v>146</v>
      </c>
      <c r="K2429" s="1">
        <v>43</v>
      </c>
      <c r="L2429" s="6">
        <v>25</v>
      </c>
    </row>
    <row r="2430" spans="5:12" x14ac:dyDescent="0.3">
      <c r="E2430" s="9"/>
      <c r="F2430" s="8"/>
      <c r="G2430" s="10">
        <v>100</v>
      </c>
      <c r="H2430" s="11">
        <v>17.823343848579999</v>
      </c>
      <c r="I2430" s="2">
        <v>48.422712933753999</v>
      </c>
      <c r="J2430" s="2">
        <v>23.028391167192002</v>
      </c>
      <c r="K2430" s="2">
        <v>6.7823343848580002</v>
      </c>
      <c r="L2430" s="13">
        <v>3.9432176656150002</v>
      </c>
    </row>
    <row r="2431" spans="5:12" ht="25" x14ac:dyDescent="0.3">
      <c r="E2431" s="3" t="s">
        <v>608</v>
      </c>
      <c r="F2431" s="4"/>
      <c r="G2431" s="5">
        <v>4747</v>
      </c>
      <c r="H2431" s="7">
        <v>502</v>
      </c>
      <c r="I2431" s="1">
        <v>2282</v>
      </c>
      <c r="J2431" s="1">
        <v>1351</v>
      </c>
      <c r="K2431" s="1">
        <v>426</v>
      </c>
      <c r="L2431" s="6">
        <v>186</v>
      </c>
    </row>
    <row r="2432" spans="5:12" x14ac:dyDescent="0.3">
      <c r="E2432" s="9"/>
      <c r="F2432" s="8"/>
      <c r="G2432" s="10">
        <v>100</v>
      </c>
      <c r="H2432" s="11">
        <v>10.575100063198001</v>
      </c>
      <c r="I2432" s="2">
        <v>48.072466821150002</v>
      </c>
      <c r="J2432" s="2">
        <v>28.460080050557998</v>
      </c>
      <c r="K2432" s="2">
        <v>8.9740888982520008</v>
      </c>
      <c r="L2432" s="13">
        <v>3.918264166842</v>
      </c>
    </row>
    <row r="2433" spans="5:12" ht="25" x14ac:dyDescent="0.3">
      <c r="E2433" s="3" t="s">
        <v>609</v>
      </c>
      <c r="F2433" s="4"/>
      <c r="G2433" s="5">
        <v>3271</v>
      </c>
      <c r="H2433" s="7">
        <v>220</v>
      </c>
      <c r="I2433" s="1">
        <v>1318</v>
      </c>
      <c r="J2433" s="1">
        <v>1118</v>
      </c>
      <c r="K2433" s="1">
        <v>496</v>
      </c>
      <c r="L2433" s="6">
        <v>119</v>
      </c>
    </row>
    <row r="2434" spans="5:12" x14ac:dyDescent="0.3">
      <c r="E2434" s="9"/>
      <c r="F2434" s="8"/>
      <c r="G2434" s="10">
        <v>100</v>
      </c>
      <c r="H2434" s="11">
        <v>6.7257719351879999</v>
      </c>
      <c r="I2434" s="2">
        <v>40.293488229898998</v>
      </c>
      <c r="J2434" s="2">
        <v>34.179150107001</v>
      </c>
      <c r="K2434" s="2">
        <v>15.163558544788</v>
      </c>
      <c r="L2434" s="13">
        <v>3.6380311831240002</v>
      </c>
    </row>
    <row r="2435" spans="5:12" ht="25" x14ac:dyDescent="0.3">
      <c r="E2435" s="3" t="s">
        <v>610</v>
      </c>
      <c r="F2435" s="4"/>
      <c r="G2435" s="5">
        <v>3092</v>
      </c>
      <c r="H2435" s="7">
        <v>255</v>
      </c>
      <c r="I2435" s="1">
        <v>1374</v>
      </c>
      <c r="J2435" s="1">
        <v>1004</v>
      </c>
      <c r="K2435" s="1">
        <v>319</v>
      </c>
      <c r="L2435" s="6">
        <v>140</v>
      </c>
    </row>
    <row r="2436" spans="5:12" x14ac:dyDescent="0.3">
      <c r="E2436" s="9"/>
      <c r="F2436" s="8"/>
      <c r="G2436" s="10">
        <v>100</v>
      </c>
      <c r="H2436" s="11">
        <v>8.2470892626130006</v>
      </c>
      <c r="I2436" s="2">
        <v>44.437257438551001</v>
      </c>
      <c r="J2436" s="2">
        <v>32.470892626131999</v>
      </c>
      <c r="K2436" s="2">
        <v>10.316946959897001</v>
      </c>
      <c r="L2436" s="13">
        <v>4.5278137128070002</v>
      </c>
    </row>
    <row r="2437" spans="5:12" ht="25" x14ac:dyDescent="0.3">
      <c r="E2437" s="3" t="s">
        <v>611</v>
      </c>
      <c r="F2437" s="4"/>
      <c r="G2437" s="5">
        <v>3703</v>
      </c>
      <c r="H2437" s="7">
        <v>354</v>
      </c>
      <c r="I2437" s="1">
        <v>1648</v>
      </c>
      <c r="J2437" s="1">
        <v>1151</v>
      </c>
      <c r="K2437" s="1">
        <v>342</v>
      </c>
      <c r="L2437" s="6">
        <v>208</v>
      </c>
    </row>
    <row r="2438" spans="5:12" x14ac:dyDescent="0.3">
      <c r="E2438" s="9"/>
      <c r="F2438" s="8"/>
      <c r="G2438" s="10">
        <v>100</v>
      </c>
      <c r="H2438" s="11">
        <v>9.5598163651090005</v>
      </c>
      <c r="I2438" s="2">
        <v>44.504455846611002</v>
      </c>
      <c r="J2438" s="2">
        <v>31.082905752093001</v>
      </c>
      <c r="K2438" s="2">
        <v>9.2357547934109991</v>
      </c>
      <c r="L2438" s="13">
        <v>5.6170672427759998</v>
      </c>
    </row>
    <row r="2439" spans="5:12" ht="25" x14ac:dyDescent="0.3">
      <c r="E2439" s="3" t="s">
        <v>612</v>
      </c>
      <c r="F2439" s="4"/>
      <c r="G2439" s="5">
        <v>3563</v>
      </c>
      <c r="H2439" s="7">
        <v>304</v>
      </c>
      <c r="I2439" s="1">
        <v>1577</v>
      </c>
      <c r="J2439" s="1">
        <v>1152</v>
      </c>
      <c r="K2439" s="1">
        <v>355</v>
      </c>
      <c r="L2439" s="6">
        <v>175</v>
      </c>
    </row>
    <row r="2440" spans="5:12" x14ac:dyDescent="0.3">
      <c r="E2440" s="9"/>
      <c r="F2440" s="8"/>
      <c r="G2440" s="10">
        <v>100</v>
      </c>
      <c r="H2440" s="11">
        <v>8.5321358405840009</v>
      </c>
      <c r="I2440" s="2">
        <v>44.260454673028001</v>
      </c>
      <c r="J2440" s="2">
        <v>32.332304238002003</v>
      </c>
      <c r="K2440" s="2">
        <v>9.9635138927870006</v>
      </c>
      <c r="L2440" s="13">
        <v>4.9115913555989996</v>
      </c>
    </row>
    <row r="2441" spans="5:12" ht="25" x14ac:dyDescent="0.3">
      <c r="E2441" s="3" t="s">
        <v>613</v>
      </c>
      <c r="F2441" s="4"/>
      <c r="G2441" s="5">
        <v>2669</v>
      </c>
      <c r="H2441" s="7">
        <v>200</v>
      </c>
      <c r="I2441" s="1">
        <v>1237</v>
      </c>
      <c r="J2441" s="1">
        <v>855</v>
      </c>
      <c r="K2441" s="1">
        <v>273</v>
      </c>
      <c r="L2441" s="6">
        <v>104</v>
      </c>
    </row>
    <row r="2442" spans="5:12" x14ac:dyDescent="0.3">
      <c r="E2442" s="9"/>
      <c r="F2442" s="8"/>
      <c r="G2442" s="10">
        <v>100</v>
      </c>
      <c r="H2442" s="11">
        <v>7.4934432371669999</v>
      </c>
      <c r="I2442" s="2">
        <v>46.346946421881</v>
      </c>
      <c r="J2442" s="2">
        <v>32.034469838890999</v>
      </c>
      <c r="K2442" s="2">
        <v>10.228550018733999</v>
      </c>
      <c r="L2442" s="13">
        <v>3.896590483327</v>
      </c>
    </row>
    <row r="2443" spans="5:12" ht="25" x14ac:dyDescent="0.3">
      <c r="E2443" s="3" t="s">
        <v>614</v>
      </c>
      <c r="F2443" s="4"/>
      <c r="G2443" s="5">
        <v>1847</v>
      </c>
      <c r="H2443" s="7">
        <v>114</v>
      </c>
      <c r="I2443" s="1">
        <v>740</v>
      </c>
      <c r="J2443" s="1">
        <v>637</v>
      </c>
      <c r="K2443" s="1">
        <v>292</v>
      </c>
      <c r="L2443" s="6">
        <v>64</v>
      </c>
    </row>
    <row r="2444" spans="5:12" x14ac:dyDescent="0.3">
      <c r="E2444" s="9"/>
      <c r="F2444" s="8"/>
      <c r="G2444" s="10">
        <v>100</v>
      </c>
      <c r="H2444" s="11">
        <v>6.1721710882509999</v>
      </c>
      <c r="I2444" s="2">
        <v>40.064970221982001</v>
      </c>
      <c r="J2444" s="2">
        <v>34.488359501894998</v>
      </c>
      <c r="K2444" s="2">
        <v>15.809420682187</v>
      </c>
      <c r="L2444" s="13">
        <v>3.4650785056850002</v>
      </c>
    </row>
    <row r="2445" spans="5:12" ht="25" x14ac:dyDescent="0.3">
      <c r="E2445" s="3" t="s">
        <v>615</v>
      </c>
      <c r="F2445" s="4"/>
      <c r="G2445" s="5">
        <v>2337</v>
      </c>
      <c r="H2445" s="7">
        <v>166</v>
      </c>
      <c r="I2445" s="1">
        <v>1004</v>
      </c>
      <c r="J2445" s="1">
        <v>791</v>
      </c>
      <c r="K2445" s="1">
        <v>283</v>
      </c>
      <c r="L2445" s="6">
        <v>93</v>
      </c>
    </row>
    <row r="2446" spans="5:12" x14ac:dyDescent="0.3">
      <c r="E2446" s="9"/>
      <c r="F2446" s="8"/>
      <c r="G2446" s="10">
        <v>100</v>
      </c>
      <c r="H2446" s="11">
        <v>7.1031236628160004</v>
      </c>
      <c r="I2446" s="2">
        <v>42.961061189558997</v>
      </c>
      <c r="J2446" s="2">
        <v>33.846812152331999</v>
      </c>
      <c r="K2446" s="2">
        <v>12.109542148053</v>
      </c>
      <c r="L2446" s="13">
        <v>3.9794608472399999</v>
      </c>
    </row>
    <row r="2447" spans="5:12" ht="25" x14ac:dyDescent="0.3">
      <c r="E2447" s="3" t="s">
        <v>616</v>
      </c>
      <c r="F2447" s="4"/>
      <c r="G2447" s="5">
        <v>3352</v>
      </c>
      <c r="H2447" s="7">
        <v>268</v>
      </c>
      <c r="I2447" s="1">
        <v>1468</v>
      </c>
      <c r="J2447" s="1">
        <v>1103</v>
      </c>
      <c r="K2447" s="1">
        <v>358</v>
      </c>
      <c r="L2447" s="6">
        <v>155</v>
      </c>
    </row>
    <row r="2448" spans="5:12" x14ac:dyDescent="0.3">
      <c r="E2448" s="9"/>
      <c r="F2448" s="8"/>
      <c r="G2448" s="10">
        <v>100</v>
      </c>
      <c r="H2448" s="11">
        <v>7.9952267303099998</v>
      </c>
      <c r="I2448" s="2">
        <v>43.794749403341001</v>
      </c>
      <c r="J2448" s="2">
        <v>32.905727923628</v>
      </c>
      <c r="K2448" s="2">
        <v>10.680190930787999</v>
      </c>
      <c r="L2448" s="13">
        <v>4.6241050119329996</v>
      </c>
    </row>
    <row r="2449" spans="5:12" ht="25" x14ac:dyDescent="0.3">
      <c r="E2449" s="3" t="s">
        <v>617</v>
      </c>
      <c r="F2449" s="4"/>
      <c r="G2449" s="5">
        <v>3465</v>
      </c>
      <c r="H2449" s="7">
        <v>264</v>
      </c>
      <c r="I2449" s="1">
        <v>1572</v>
      </c>
      <c r="J2449" s="1">
        <v>1116</v>
      </c>
      <c r="K2449" s="1">
        <v>343</v>
      </c>
      <c r="L2449" s="6">
        <v>170</v>
      </c>
    </row>
    <row r="2450" spans="5:12" x14ac:dyDescent="0.3">
      <c r="E2450" s="9"/>
      <c r="F2450" s="8"/>
      <c r="G2450" s="10">
        <v>100</v>
      </c>
      <c r="H2450" s="11">
        <v>7.6190476190479997</v>
      </c>
      <c r="I2450" s="2">
        <v>45.367965367964999</v>
      </c>
      <c r="J2450" s="2">
        <v>32.207792207791996</v>
      </c>
      <c r="K2450" s="2">
        <v>9.8989898989899991</v>
      </c>
      <c r="L2450" s="13">
        <v>4.9062049062049997</v>
      </c>
    </row>
    <row r="2451" spans="5:12" ht="25" x14ac:dyDescent="0.3">
      <c r="E2451" s="3" t="s">
        <v>618</v>
      </c>
      <c r="F2451" s="4"/>
      <c r="G2451" s="5">
        <v>748</v>
      </c>
      <c r="H2451" s="7">
        <v>99</v>
      </c>
      <c r="I2451" s="1">
        <v>331</v>
      </c>
      <c r="J2451" s="1">
        <v>201</v>
      </c>
      <c r="K2451" s="1">
        <v>66</v>
      </c>
      <c r="L2451" s="6">
        <v>51</v>
      </c>
    </row>
    <row r="2452" spans="5:12" x14ac:dyDescent="0.3">
      <c r="E2452" s="9"/>
      <c r="F2452" s="8"/>
      <c r="G2452" s="10">
        <v>100</v>
      </c>
      <c r="H2452" s="11">
        <v>13.235294117646999</v>
      </c>
      <c r="I2452" s="2">
        <v>44.251336898395998</v>
      </c>
      <c r="J2452" s="2">
        <v>26.871657754011</v>
      </c>
      <c r="K2452" s="2">
        <v>8.8235294117649996</v>
      </c>
      <c r="L2452" s="13">
        <v>6.8181818181820004</v>
      </c>
    </row>
    <row r="2453" spans="5:12" ht="25" x14ac:dyDescent="0.3">
      <c r="E2453" s="3" t="s">
        <v>619</v>
      </c>
      <c r="F2453" s="4"/>
      <c r="G2453" s="5">
        <v>4679</v>
      </c>
      <c r="H2453" s="7">
        <v>430</v>
      </c>
      <c r="I2453" s="1">
        <v>2090</v>
      </c>
      <c r="J2453" s="1">
        <v>1476</v>
      </c>
      <c r="K2453" s="1">
        <v>461</v>
      </c>
      <c r="L2453" s="6">
        <v>222</v>
      </c>
    </row>
    <row r="2454" spans="5:12" x14ac:dyDescent="0.3">
      <c r="E2454" s="9"/>
      <c r="F2454" s="8"/>
      <c r="G2454" s="10">
        <v>100</v>
      </c>
      <c r="H2454" s="11">
        <v>9.1899978627909995</v>
      </c>
      <c r="I2454" s="2">
        <v>44.667664030776002</v>
      </c>
      <c r="J2454" s="2">
        <v>31.545201966232</v>
      </c>
      <c r="K2454" s="2">
        <v>9.8525325924340006</v>
      </c>
      <c r="L2454" s="13">
        <v>4.7446035477670003</v>
      </c>
    </row>
    <row r="2455" spans="5:12" ht="25" x14ac:dyDescent="0.3">
      <c r="E2455" s="3" t="s">
        <v>620</v>
      </c>
      <c r="F2455" s="4"/>
      <c r="G2455" s="5">
        <v>1486</v>
      </c>
      <c r="H2455" s="7">
        <v>61</v>
      </c>
      <c r="I2455" s="1">
        <v>509</v>
      </c>
      <c r="J2455" s="1">
        <v>552</v>
      </c>
      <c r="K2455" s="1">
        <v>309</v>
      </c>
      <c r="L2455" s="6">
        <v>55</v>
      </c>
    </row>
    <row r="2456" spans="5:12" x14ac:dyDescent="0.3">
      <c r="E2456" s="9"/>
      <c r="F2456" s="8"/>
      <c r="G2456" s="10">
        <v>100</v>
      </c>
      <c r="H2456" s="11">
        <v>4.1049798115750002</v>
      </c>
      <c r="I2456" s="2">
        <v>34.253028263795002</v>
      </c>
      <c r="J2456" s="2">
        <v>37.146702557201003</v>
      </c>
      <c r="K2456" s="2">
        <v>20.794078061911001</v>
      </c>
      <c r="L2456" s="13">
        <v>3.701211305518</v>
      </c>
    </row>
    <row r="2457" spans="5:12" ht="25" x14ac:dyDescent="0.3">
      <c r="E2457" s="3" t="s">
        <v>621</v>
      </c>
      <c r="F2457" s="4"/>
      <c r="G2457" s="5">
        <v>1257</v>
      </c>
      <c r="H2457" s="7">
        <v>59</v>
      </c>
      <c r="I2457" s="1">
        <v>505</v>
      </c>
      <c r="J2457" s="1">
        <v>470</v>
      </c>
      <c r="K2457" s="1">
        <v>168</v>
      </c>
      <c r="L2457" s="6">
        <v>55</v>
      </c>
    </row>
    <row r="2458" spans="5:12" x14ac:dyDescent="0.3">
      <c r="E2458" s="9"/>
      <c r="F2458" s="8"/>
      <c r="G2458" s="10">
        <v>100</v>
      </c>
      <c r="H2458" s="11">
        <v>4.6937151949090001</v>
      </c>
      <c r="I2458" s="2">
        <v>40.175019888624</v>
      </c>
      <c r="J2458" s="2">
        <v>37.390612569609999</v>
      </c>
      <c r="K2458" s="2">
        <v>13.365155131265</v>
      </c>
      <c r="L2458" s="13">
        <v>4.3754972155929996</v>
      </c>
    </row>
    <row r="2459" spans="5:12" ht="25" x14ac:dyDescent="0.3">
      <c r="E2459" s="3" t="s">
        <v>622</v>
      </c>
      <c r="F2459" s="4"/>
      <c r="G2459" s="5">
        <v>1610</v>
      </c>
      <c r="H2459" s="7">
        <v>109</v>
      </c>
      <c r="I2459" s="1">
        <v>613</v>
      </c>
      <c r="J2459" s="1">
        <v>600</v>
      </c>
      <c r="K2459" s="1">
        <v>200</v>
      </c>
      <c r="L2459" s="6">
        <v>88</v>
      </c>
    </row>
    <row r="2460" spans="5:12" x14ac:dyDescent="0.3">
      <c r="E2460" s="9"/>
      <c r="F2460" s="8"/>
      <c r="G2460" s="10">
        <v>100</v>
      </c>
      <c r="H2460" s="11">
        <v>6.7701863354040004</v>
      </c>
      <c r="I2460" s="2">
        <v>38.074534161491002</v>
      </c>
      <c r="J2460" s="2">
        <v>37.267080745342</v>
      </c>
      <c r="K2460" s="2">
        <v>12.422360248446999</v>
      </c>
      <c r="L2460" s="13">
        <v>5.4658385093169999</v>
      </c>
    </row>
    <row r="2461" spans="5:12" ht="25" x14ac:dyDescent="0.3">
      <c r="E2461" s="3" t="s">
        <v>623</v>
      </c>
      <c r="F2461" s="4"/>
      <c r="G2461" s="5">
        <v>1508</v>
      </c>
      <c r="H2461" s="7">
        <v>81</v>
      </c>
      <c r="I2461" s="1">
        <v>590</v>
      </c>
      <c r="J2461" s="1">
        <v>581</v>
      </c>
      <c r="K2461" s="1">
        <v>207</v>
      </c>
      <c r="L2461" s="6">
        <v>49</v>
      </c>
    </row>
    <row r="2462" spans="5:12" x14ac:dyDescent="0.3">
      <c r="E2462" s="9"/>
      <c r="F2462" s="8"/>
      <c r="G2462" s="10">
        <v>100</v>
      </c>
      <c r="H2462" s="11">
        <v>5.3713527851459997</v>
      </c>
      <c r="I2462" s="2">
        <v>39.124668435013</v>
      </c>
      <c r="J2462" s="2">
        <v>38.527851458885998</v>
      </c>
      <c r="K2462" s="2">
        <v>13.726790450928</v>
      </c>
      <c r="L2462" s="13">
        <v>3.2493368700269998</v>
      </c>
    </row>
    <row r="2463" spans="5:12" ht="25" x14ac:dyDescent="0.3">
      <c r="E2463" s="3" t="s">
        <v>624</v>
      </c>
      <c r="F2463" s="4"/>
      <c r="G2463" s="5">
        <v>961</v>
      </c>
      <c r="H2463" s="7">
        <v>55</v>
      </c>
      <c r="I2463" s="1">
        <v>400</v>
      </c>
      <c r="J2463" s="1">
        <v>357</v>
      </c>
      <c r="K2463" s="1">
        <v>109</v>
      </c>
      <c r="L2463" s="6">
        <v>40</v>
      </c>
    </row>
    <row r="2464" spans="5:12" x14ac:dyDescent="0.3">
      <c r="E2464" s="9"/>
      <c r="F2464" s="8"/>
      <c r="G2464" s="10">
        <v>100</v>
      </c>
      <c r="H2464" s="11">
        <v>5.7232049947970003</v>
      </c>
      <c r="I2464" s="2">
        <v>41.623309053070003</v>
      </c>
      <c r="J2464" s="2">
        <v>37.148803329864997</v>
      </c>
      <c r="K2464" s="2">
        <v>11.342351716961</v>
      </c>
      <c r="L2464" s="13">
        <v>4.1623309053069999</v>
      </c>
    </row>
    <row r="2465" spans="5:12" ht="25" x14ac:dyDescent="0.3">
      <c r="E2465" s="3" t="s">
        <v>625</v>
      </c>
      <c r="F2465" s="4"/>
      <c r="G2465" s="5">
        <v>762</v>
      </c>
      <c r="H2465" s="7">
        <v>25</v>
      </c>
      <c r="I2465" s="1">
        <v>245</v>
      </c>
      <c r="J2465" s="1">
        <v>289</v>
      </c>
      <c r="K2465" s="1">
        <v>171</v>
      </c>
      <c r="L2465" s="6">
        <v>32</v>
      </c>
    </row>
    <row r="2466" spans="5:12" x14ac:dyDescent="0.3">
      <c r="E2466" s="9"/>
      <c r="F2466" s="8"/>
      <c r="G2466" s="10">
        <v>100</v>
      </c>
      <c r="H2466" s="11">
        <v>3.280839895013</v>
      </c>
      <c r="I2466" s="2">
        <v>32.152230971129001</v>
      </c>
      <c r="J2466" s="2">
        <v>37.926509186352</v>
      </c>
      <c r="K2466" s="2">
        <v>22.440944881890001</v>
      </c>
      <c r="L2466" s="13">
        <v>4.1994750656170003</v>
      </c>
    </row>
    <row r="2467" spans="5:12" ht="25" x14ac:dyDescent="0.3">
      <c r="E2467" s="3" t="s">
        <v>626</v>
      </c>
      <c r="F2467" s="4"/>
      <c r="G2467" s="5">
        <v>1104</v>
      </c>
      <c r="H2467" s="7">
        <v>48</v>
      </c>
      <c r="I2467" s="1">
        <v>422</v>
      </c>
      <c r="J2467" s="1">
        <v>441</v>
      </c>
      <c r="K2467" s="1">
        <v>167</v>
      </c>
      <c r="L2467" s="6">
        <v>26</v>
      </c>
    </row>
    <row r="2468" spans="5:12" x14ac:dyDescent="0.3">
      <c r="E2468" s="9"/>
      <c r="F2468" s="8"/>
      <c r="G2468" s="10">
        <v>100</v>
      </c>
      <c r="H2468" s="11">
        <v>4.3478260869570002</v>
      </c>
      <c r="I2468" s="2">
        <v>38.224637681159003</v>
      </c>
      <c r="J2468" s="2">
        <v>39.945652173912997</v>
      </c>
      <c r="K2468" s="2">
        <v>15.126811594203</v>
      </c>
      <c r="L2468" s="13">
        <v>2.3550724637679998</v>
      </c>
    </row>
    <row r="2469" spans="5:12" ht="25" x14ac:dyDescent="0.3">
      <c r="E2469" s="3" t="s">
        <v>627</v>
      </c>
      <c r="F2469" s="4"/>
      <c r="G2469" s="5">
        <v>1520</v>
      </c>
      <c r="H2469" s="7">
        <v>62</v>
      </c>
      <c r="I2469" s="1">
        <v>592</v>
      </c>
      <c r="J2469" s="1">
        <v>596</v>
      </c>
      <c r="K2469" s="1">
        <v>202</v>
      </c>
      <c r="L2469" s="6">
        <v>68</v>
      </c>
    </row>
    <row r="2470" spans="5:12" x14ac:dyDescent="0.3">
      <c r="E2470" s="9"/>
      <c r="F2470" s="8"/>
      <c r="G2470" s="10">
        <v>100</v>
      </c>
      <c r="H2470" s="11">
        <v>4.0789473684209998</v>
      </c>
      <c r="I2470" s="2">
        <v>38.947368421053</v>
      </c>
      <c r="J2470" s="2">
        <v>39.210526315788996</v>
      </c>
      <c r="K2470" s="2">
        <v>13.289473684211</v>
      </c>
      <c r="L2470" s="13">
        <v>4.4736842105259997</v>
      </c>
    </row>
    <row r="2471" spans="5:12" ht="25" x14ac:dyDescent="0.3">
      <c r="E2471" s="3" t="s">
        <v>628</v>
      </c>
      <c r="F2471" s="4"/>
      <c r="G2471" s="5">
        <v>1527</v>
      </c>
      <c r="H2471" s="7">
        <v>106</v>
      </c>
      <c r="I2471" s="1">
        <v>615</v>
      </c>
      <c r="J2471" s="1">
        <v>564</v>
      </c>
      <c r="K2471" s="1">
        <v>173</v>
      </c>
      <c r="L2471" s="6">
        <v>69</v>
      </c>
    </row>
    <row r="2472" spans="5:12" x14ac:dyDescent="0.3">
      <c r="E2472" s="9"/>
      <c r="F2472" s="8"/>
      <c r="G2472" s="10">
        <v>100</v>
      </c>
      <c r="H2472" s="11">
        <v>6.9417157825800002</v>
      </c>
      <c r="I2472" s="2">
        <v>40.275049115914001</v>
      </c>
      <c r="J2472" s="2">
        <v>36.935166994105998</v>
      </c>
      <c r="K2472" s="2">
        <v>11.329404060249001</v>
      </c>
      <c r="L2472" s="13">
        <v>4.5186640471509998</v>
      </c>
    </row>
    <row r="2473" spans="5:12" ht="25" x14ac:dyDescent="0.3">
      <c r="E2473" s="3" t="s">
        <v>629</v>
      </c>
      <c r="F2473" s="4"/>
      <c r="G2473" s="5">
        <v>282</v>
      </c>
      <c r="H2473" s="7">
        <v>24</v>
      </c>
      <c r="I2473" s="1">
        <v>111</v>
      </c>
      <c r="J2473" s="1">
        <v>97</v>
      </c>
      <c r="K2473" s="1">
        <v>28</v>
      </c>
      <c r="L2473" s="6">
        <v>22</v>
      </c>
    </row>
    <row r="2474" spans="5:12" x14ac:dyDescent="0.3">
      <c r="E2474" s="9"/>
      <c r="F2474" s="8"/>
      <c r="G2474" s="10">
        <v>100</v>
      </c>
      <c r="H2474" s="11">
        <v>8.5106382978719992</v>
      </c>
      <c r="I2474" s="2">
        <v>39.361702127660003</v>
      </c>
      <c r="J2474" s="2">
        <v>34.397163120567001</v>
      </c>
      <c r="K2474" s="2">
        <v>9.9290780141840003</v>
      </c>
      <c r="L2474" s="13">
        <v>7.8014184397159996</v>
      </c>
    </row>
    <row r="2475" spans="5:12" ht="25" x14ac:dyDescent="0.3">
      <c r="E2475" s="3" t="s">
        <v>630</v>
      </c>
      <c r="F2475" s="4"/>
      <c r="G2475" s="5">
        <v>1671</v>
      </c>
      <c r="H2475" s="7">
        <v>99</v>
      </c>
      <c r="I2475" s="1">
        <v>652</v>
      </c>
      <c r="J2475" s="1">
        <v>594</v>
      </c>
      <c r="K2475" s="1">
        <v>257</v>
      </c>
      <c r="L2475" s="6">
        <v>69</v>
      </c>
    </row>
    <row r="2476" spans="5:12" x14ac:dyDescent="0.3">
      <c r="E2476" s="9"/>
      <c r="F2476" s="8"/>
      <c r="G2476" s="10">
        <v>100</v>
      </c>
      <c r="H2476" s="11">
        <v>5.9245960502689998</v>
      </c>
      <c r="I2476" s="2">
        <v>39.018551765410002</v>
      </c>
      <c r="J2476" s="2">
        <v>35.547576301615997</v>
      </c>
      <c r="K2476" s="2">
        <v>15.380011968881</v>
      </c>
      <c r="L2476" s="13">
        <v>4.1292639138240004</v>
      </c>
    </row>
    <row r="2477" spans="5:12" ht="25" x14ac:dyDescent="0.3">
      <c r="E2477" s="3" t="s">
        <v>631</v>
      </c>
      <c r="F2477" s="4"/>
      <c r="G2477" s="5">
        <v>538</v>
      </c>
      <c r="H2477" s="7">
        <v>9</v>
      </c>
      <c r="I2477" s="1">
        <v>145</v>
      </c>
      <c r="J2477" s="1">
        <v>234</v>
      </c>
      <c r="K2477" s="1">
        <v>136</v>
      </c>
      <c r="L2477" s="6">
        <v>14</v>
      </c>
    </row>
    <row r="2478" spans="5:12" x14ac:dyDescent="0.3">
      <c r="E2478" s="9"/>
      <c r="F2478" s="8"/>
      <c r="G2478" s="10">
        <v>100</v>
      </c>
      <c r="H2478" s="11">
        <v>1.672862453532</v>
      </c>
      <c r="I2478" s="2">
        <v>26.951672862454</v>
      </c>
      <c r="J2478" s="2">
        <v>43.494423791822001</v>
      </c>
      <c r="K2478" s="2">
        <v>25.278810408921998</v>
      </c>
      <c r="L2478" s="13">
        <v>2.6022304832710001</v>
      </c>
    </row>
    <row r="2479" spans="5:12" ht="25" x14ac:dyDescent="0.3">
      <c r="E2479" s="3" t="s">
        <v>632</v>
      </c>
      <c r="F2479" s="4"/>
      <c r="G2479" s="5">
        <v>493</v>
      </c>
      <c r="H2479" s="7">
        <v>19</v>
      </c>
      <c r="I2479" s="1">
        <v>153</v>
      </c>
      <c r="J2479" s="1">
        <v>236</v>
      </c>
      <c r="K2479" s="1">
        <v>63</v>
      </c>
      <c r="L2479" s="6">
        <v>22</v>
      </c>
    </row>
    <row r="2480" spans="5:12" x14ac:dyDescent="0.3">
      <c r="E2480" s="9"/>
      <c r="F2480" s="8"/>
      <c r="G2480" s="10">
        <v>100</v>
      </c>
      <c r="H2480" s="11">
        <v>3.8539553752539999</v>
      </c>
      <c r="I2480" s="2">
        <v>31.034482758620999</v>
      </c>
      <c r="J2480" s="2">
        <v>47.870182555781</v>
      </c>
      <c r="K2480" s="2">
        <v>12.778904665314</v>
      </c>
      <c r="L2480" s="13">
        <v>4.4624746450300004</v>
      </c>
    </row>
    <row r="2481" spans="5:12" ht="25" x14ac:dyDescent="0.3">
      <c r="E2481" s="3" t="s">
        <v>633</v>
      </c>
      <c r="F2481" s="4"/>
      <c r="G2481" s="5">
        <v>720</v>
      </c>
      <c r="H2481" s="7">
        <v>36</v>
      </c>
      <c r="I2481" s="1">
        <v>228</v>
      </c>
      <c r="J2481" s="1">
        <v>305</v>
      </c>
      <c r="K2481" s="1">
        <v>118</v>
      </c>
      <c r="L2481" s="6">
        <v>33</v>
      </c>
    </row>
    <row r="2482" spans="5:12" x14ac:dyDescent="0.3">
      <c r="E2482" s="9"/>
      <c r="F2482" s="8"/>
      <c r="G2482" s="10">
        <v>100</v>
      </c>
      <c r="H2482" s="11">
        <v>5</v>
      </c>
      <c r="I2482" s="2">
        <v>31.666666666666998</v>
      </c>
      <c r="J2482" s="2">
        <v>42.361111111111001</v>
      </c>
      <c r="K2482" s="2">
        <v>16.388888888888999</v>
      </c>
      <c r="L2482" s="13">
        <v>4.583333333333</v>
      </c>
    </row>
    <row r="2483" spans="5:12" ht="25" x14ac:dyDescent="0.3">
      <c r="E2483" s="3" t="s">
        <v>634</v>
      </c>
      <c r="F2483" s="4"/>
      <c r="G2483" s="5">
        <v>455</v>
      </c>
      <c r="H2483" s="7">
        <v>15</v>
      </c>
      <c r="I2483" s="1">
        <v>158</v>
      </c>
      <c r="J2483" s="1">
        <v>184</v>
      </c>
      <c r="K2483" s="1">
        <v>73</v>
      </c>
      <c r="L2483" s="6">
        <v>25</v>
      </c>
    </row>
    <row r="2484" spans="5:12" x14ac:dyDescent="0.3">
      <c r="E2484" s="9"/>
      <c r="F2484" s="8"/>
      <c r="G2484" s="10">
        <v>100</v>
      </c>
      <c r="H2484" s="11">
        <v>3.2967032967029999</v>
      </c>
      <c r="I2484" s="2">
        <v>34.725274725275</v>
      </c>
      <c r="J2484" s="2">
        <v>40.439560439559997</v>
      </c>
      <c r="K2484" s="2">
        <v>16.043956043956001</v>
      </c>
      <c r="L2484" s="13">
        <v>5.4945054945049998</v>
      </c>
    </row>
    <row r="2485" spans="5:12" ht="25" x14ac:dyDescent="0.3">
      <c r="E2485" s="3" t="s">
        <v>635</v>
      </c>
      <c r="F2485" s="4"/>
      <c r="G2485" s="5">
        <v>228</v>
      </c>
      <c r="H2485" s="7">
        <v>16</v>
      </c>
      <c r="I2485" s="1">
        <v>97</v>
      </c>
      <c r="J2485" s="1">
        <v>77</v>
      </c>
      <c r="K2485" s="1">
        <v>27</v>
      </c>
      <c r="L2485" s="6">
        <v>11</v>
      </c>
    </row>
    <row r="2486" spans="5:12" x14ac:dyDescent="0.3">
      <c r="E2486" s="9"/>
      <c r="F2486" s="8"/>
      <c r="G2486" s="10">
        <v>100</v>
      </c>
      <c r="H2486" s="11">
        <v>7.0175438596489998</v>
      </c>
      <c r="I2486" s="2">
        <v>42.543859649123</v>
      </c>
      <c r="J2486" s="2">
        <v>33.771929824560999</v>
      </c>
      <c r="K2486" s="2">
        <v>11.842105263158</v>
      </c>
      <c r="L2486" s="13">
        <v>4.8245614035089996</v>
      </c>
    </row>
    <row r="2487" spans="5:12" ht="25" x14ac:dyDescent="0.3">
      <c r="E2487" s="3" t="s">
        <v>636</v>
      </c>
      <c r="F2487" s="4"/>
      <c r="G2487" s="5">
        <v>243</v>
      </c>
      <c r="H2487" s="7">
        <v>5</v>
      </c>
      <c r="I2487" s="1">
        <v>62</v>
      </c>
      <c r="J2487" s="1">
        <v>101</v>
      </c>
      <c r="K2487" s="1">
        <v>69</v>
      </c>
      <c r="L2487" s="6">
        <v>6</v>
      </c>
    </row>
    <row r="2488" spans="5:12" x14ac:dyDescent="0.3">
      <c r="E2488" s="9"/>
      <c r="F2488" s="8"/>
      <c r="G2488" s="10">
        <v>100</v>
      </c>
      <c r="H2488" s="11">
        <v>2.057613168724</v>
      </c>
      <c r="I2488" s="2">
        <v>25.514403292181001</v>
      </c>
      <c r="J2488" s="2">
        <v>41.563786008229997</v>
      </c>
      <c r="K2488" s="2">
        <v>28.395061728395</v>
      </c>
      <c r="L2488" s="13">
        <v>2.4691358024690002</v>
      </c>
    </row>
    <row r="2489" spans="5:12" ht="25" x14ac:dyDescent="0.3">
      <c r="E2489" s="3" t="s">
        <v>637</v>
      </c>
      <c r="F2489" s="4"/>
      <c r="G2489" s="5">
        <v>360</v>
      </c>
      <c r="H2489" s="7">
        <v>10</v>
      </c>
      <c r="I2489" s="1">
        <v>113</v>
      </c>
      <c r="J2489" s="1">
        <v>164</v>
      </c>
      <c r="K2489" s="1">
        <v>62</v>
      </c>
      <c r="L2489" s="6">
        <v>11</v>
      </c>
    </row>
    <row r="2490" spans="5:12" x14ac:dyDescent="0.3">
      <c r="E2490" s="9"/>
      <c r="F2490" s="8"/>
      <c r="G2490" s="10">
        <v>100</v>
      </c>
      <c r="H2490" s="11">
        <v>2.7777777777780002</v>
      </c>
      <c r="I2490" s="2">
        <v>31.388888888888999</v>
      </c>
      <c r="J2490" s="2">
        <v>45.555555555555998</v>
      </c>
      <c r="K2490" s="2">
        <v>17.222222222222001</v>
      </c>
      <c r="L2490" s="13">
        <v>3.0555555555559999</v>
      </c>
    </row>
    <row r="2491" spans="5:12" ht="25" x14ac:dyDescent="0.3">
      <c r="E2491" s="3" t="s">
        <v>638</v>
      </c>
      <c r="F2491" s="4"/>
      <c r="G2491" s="5">
        <v>618</v>
      </c>
      <c r="H2491" s="7">
        <v>29</v>
      </c>
      <c r="I2491" s="1">
        <v>182</v>
      </c>
      <c r="J2491" s="1">
        <v>287</v>
      </c>
      <c r="K2491" s="1">
        <v>95</v>
      </c>
      <c r="L2491" s="6">
        <v>25</v>
      </c>
    </row>
    <row r="2492" spans="5:12" x14ac:dyDescent="0.3">
      <c r="E2492" s="9"/>
      <c r="F2492" s="8"/>
      <c r="G2492" s="10">
        <v>100</v>
      </c>
      <c r="H2492" s="11">
        <v>4.6925566343040002</v>
      </c>
      <c r="I2492" s="2">
        <v>29.449838187701999</v>
      </c>
      <c r="J2492" s="2">
        <v>46.440129449837997</v>
      </c>
      <c r="K2492" s="2">
        <v>15.37216828479</v>
      </c>
      <c r="L2492" s="13">
        <v>4.0453074433660001</v>
      </c>
    </row>
    <row r="2493" spans="5:12" ht="25" x14ac:dyDescent="0.3">
      <c r="E2493" s="3" t="s">
        <v>639</v>
      </c>
      <c r="F2493" s="4"/>
      <c r="G2493" s="5">
        <v>556</v>
      </c>
      <c r="H2493" s="7">
        <v>23</v>
      </c>
      <c r="I2493" s="1">
        <v>192</v>
      </c>
      <c r="J2493" s="1">
        <v>225</v>
      </c>
      <c r="K2493" s="1">
        <v>75</v>
      </c>
      <c r="L2493" s="6">
        <v>41</v>
      </c>
    </row>
    <row r="2494" spans="5:12" x14ac:dyDescent="0.3">
      <c r="E2494" s="9"/>
      <c r="F2494" s="8"/>
      <c r="G2494" s="10">
        <v>100</v>
      </c>
      <c r="H2494" s="11">
        <v>4.1366906474820002</v>
      </c>
      <c r="I2494" s="2">
        <v>34.532374100718997</v>
      </c>
      <c r="J2494" s="2">
        <v>40.467625899281003</v>
      </c>
      <c r="K2494" s="2">
        <v>13.489208633094</v>
      </c>
      <c r="L2494" s="13">
        <v>7.3741007194239998</v>
      </c>
    </row>
    <row r="2495" spans="5:12" ht="25" x14ac:dyDescent="0.3">
      <c r="E2495" s="3" t="s">
        <v>640</v>
      </c>
      <c r="F2495" s="4"/>
      <c r="G2495" s="5">
        <v>115</v>
      </c>
      <c r="H2495" s="7">
        <v>10</v>
      </c>
      <c r="I2495" s="1">
        <v>42</v>
      </c>
      <c r="J2495" s="1">
        <v>40</v>
      </c>
      <c r="K2495" s="1">
        <v>14</v>
      </c>
      <c r="L2495" s="6">
        <v>9</v>
      </c>
    </row>
    <row r="2496" spans="5:12" x14ac:dyDescent="0.3">
      <c r="E2496" s="9"/>
      <c r="F2496" s="8"/>
      <c r="G2496" s="10">
        <v>100</v>
      </c>
      <c r="H2496" s="11">
        <v>8.6956521739130004</v>
      </c>
      <c r="I2496" s="2">
        <v>36.521739130435002</v>
      </c>
      <c r="J2496" s="2">
        <v>34.782608695652002</v>
      </c>
      <c r="K2496" s="2">
        <v>12.173913043478001</v>
      </c>
      <c r="L2496" s="13">
        <v>7.8260869565220004</v>
      </c>
    </row>
    <row r="2497" spans="5:12" ht="25" x14ac:dyDescent="0.3">
      <c r="E2497" s="3" t="s">
        <v>641</v>
      </c>
      <c r="F2497" s="4"/>
      <c r="G2497" s="5">
        <v>550</v>
      </c>
      <c r="H2497" s="7">
        <v>16</v>
      </c>
      <c r="I2497" s="1">
        <v>188</v>
      </c>
      <c r="J2497" s="1">
        <v>231</v>
      </c>
      <c r="K2497" s="1">
        <v>99</v>
      </c>
      <c r="L2497" s="6">
        <v>16</v>
      </c>
    </row>
    <row r="2498" spans="5:12" x14ac:dyDescent="0.3">
      <c r="E2498" s="9"/>
      <c r="F2498" s="8"/>
      <c r="G2498" s="10">
        <v>100</v>
      </c>
      <c r="H2498" s="11">
        <v>2.9090909090910002</v>
      </c>
      <c r="I2498" s="2">
        <v>34.181818181818002</v>
      </c>
      <c r="J2498" s="2">
        <v>42</v>
      </c>
      <c r="K2498" s="2">
        <v>18</v>
      </c>
      <c r="L2498" s="13">
        <v>2.9090909090910002</v>
      </c>
    </row>
    <row r="2499" spans="5:12" ht="25" x14ac:dyDescent="0.3">
      <c r="E2499" s="3" t="s">
        <v>642</v>
      </c>
      <c r="F2499" s="4"/>
      <c r="G2499" s="5">
        <v>89</v>
      </c>
      <c r="H2499" s="7">
        <v>2</v>
      </c>
      <c r="I2499" s="1">
        <v>15</v>
      </c>
      <c r="J2499" s="1">
        <v>45</v>
      </c>
      <c r="K2499" s="1">
        <v>24</v>
      </c>
      <c r="L2499" s="6">
        <v>3</v>
      </c>
    </row>
    <row r="2500" spans="5:12" x14ac:dyDescent="0.3">
      <c r="E2500" s="9"/>
      <c r="F2500" s="8"/>
      <c r="G2500" s="10">
        <v>100</v>
      </c>
      <c r="H2500" s="11">
        <v>2.2471910112360001</v>
      </c>
      <c r="I2500" s="2">
        <v>16.853932584270002</v>
      </c>
      <c r="J2500" s="2">
        <v>50.561797752808999</v>
      </c>
      <c r="K2500" s="2">
        <v>26.966292134831001</v>
      </c>
      <c r="L2500" s="13">
        <v>3.3707865168539999</v>
      </c>
    </row>
    <row r="2501" spans="5:12" ht="25" x14ac:dyDescent="0.3">
      <c r="E2501" s="3" t="s">
        <v>643</v>
      </c>
      <c r="F2501" s="4"/>
      <c r="G2501" s="5">
        <v>80</v>
      </c>
      <c r="H2501" s="7">
        <v>4</v>
      </c>
      <c r="I2501" s="1">
        <v>21</v>
      </c>
      <c r="J2501" s="1">
        <v>37</v>
      </c>
      <c r="K2501" s="1">
        <v>14</v>
      </c>
      <c r="L2501" s="6">
        <v>4</v>
      </c>
    </row>
    <row r="2502" spans="5:12" x14ac:dyDescent="0.3">
      <c r="E2502" s="9"/>
      <c r="F2502" s="8"/>
      <c r="G2502" s="10">
        <v>100</v>
      </c>
      <c r="H2502" s="11">
        <v>5</v>
      </c>
      <c r="I2502" s="2">
        <v>26.25</v>
      </c>
      <c r="J2502" s="2">
        <v>46.25</v>
      </c>
      <c r="K2502" s="2">
        <v>17.5</v>
      </c>
      <c r="L2502" s="13">
        <v>5</v>
      </c>
    </row>
    <row r="2503" spans="5:12" ht="25" x14ac:dyDescent="0.3">
      <c r="E2503" s="3" t="s">
        <v>644</v>
      </c>
      <c r="F2503" s="4"/>
      <c r="G2503" s="5">
        <v>106</v>
      </c>
      <c r="H2503" s="7">
        <v>2</v>
      </c>
      <c r="I2503" s="1">
        <v>40</v>
      </c>
      <c r="J2503" s="1">
        <v>35</v>
      </c>
      <c r="K2503" s="1">
        <v>26</v>
      </c>
      <c r="L2503" s="6">
        <v>3</v>
      </c>
    </row>
    <row r="2504" spans="5:12" x14ac:dyDescent="0.3">
      <c r="E2504" s="9"/>
      <c r="F2504" s="8"/>
      <c r="G2504" s="10">
        <v>100</v>
      </c>
      <c r="H2504" s="11">
        <v>1.88679245283</v>
      </c>
      <c r="I2504" s="2">
        <v>37.735849056604003</v>
      </c>
      <c r="J2504" s="2">
        <v>33.018867924528003</v>
      </c>
      <c r="K2504" s="2">
        <v>24.528301886792001</v>
      </c>
      <c r="L2504" s="13">
        <v>2.8301886792449999</v>
      </c>
    </row>
    <row r="2505" spans="5:12" ht="25" x14ac:dyDescent="0.3">
      <c r="E2505" s="3" t="s">
        <v>645</v>
      </c>
      <c r="F2505" s="4"/>
      <c r="G2505" s="5">
        <v>74</v>
      </c>
      <c r="H2505" s="7">
        <v>3</v>
      </c>
      <c r="I2505" s="1">
        <v>28</v>
      </c>
      <c r="J2505" s="1">
        <v>27</v>
      </c>
      <c r="K2505" s="1">
        <v>14</v>
      </c>
      <c r="L2505" s="6">
        <v>2</v>
      </c>
    </row>
    <row r="2506" spans="5:12" x14ac:dyDescent="0.3">
      <c r="E2506" s="9"/>
      <c r="F2506" s="8"/>
      <c r="G2506" s="10">
        <v>100</v>
      </c>
      <c r="H2506" s="11">
        <v>4.0540540540540002</v>
      </c>
      <c r="I2506" s="2">
        <v>37.837837837838002</v>
      </c>
      <c r="J2506" s="2">
        <v>36.486486486486001</v>
      </c>
      <c r="K2506" s="2">
        <v>18.918918918919001</v>
      </c>
      <c r="L2506" s="13">
        <v>2.7027027027030002</v>
      </c>
    </row>
    <row r="2507" spans="5:12" ht="25" x14ac:dyDescent="0.3">
      <c r="E2507" s="3" t="s">
        <v>646</v>
      </c>
      <c r="F2507" s="4"/>
      <c r="G2507" s="5">
        <v>29</v>
      </c>
      <c r="H2507" s="7">
        <v>2</v>
      </c>
      <c r="I2507" s="1">
        <v>7</v>
      </c>
      <c r="J2507" s="1">
        <v>14</v>
      </c>
      <c r="K2507" s="1">
        <v>3</v>
      </c>
      <c r="L2507" s="6">
        <v>3</v>
      </c>
    </row>
    <row r="2508" spans="5:12" x14ac:dyDescent="0.3">
      <c r="E2508" s="9"/>
      <c r="F2508" s="8"/>
      <c r="G2508" s="10">
        <v>100</v>
      </c>
      <c r="H2508" s="11">
        <v>6.8965517241379999</v>
      </c>
      <c r="I2508" s="2">
        <v>24.137931034483</v>
      </c>
      <c r="J2508" s="2">
        <v>48.275862068965999</v>
      </c>
      <c r="K2508" s="2">
        <v>10.344827586207</v>
      </c>
      <c r="L2508" s="13">
        <v>10.344827586207</v>
      </c>
    </row>
    <row r="2509" spans="5:12" x14ac:dyDescent="0.3">
      <c r="E2509" s="3" t="s">
        <v>647</v>
      </c>
      <c r="F2509" s="4"/>
      <c r="G2509" s="5">
        <v>52</v>
      </c>
      <c r="H2509" s="7">
        <v>0</v>
      </c>
      <c r="I2509" s="1">
        <v>12</v>
      </c>
      <c r="J2509" s="1">
        <v>24</v>
      </c>
      <c r="K2509" s="1">
        <v>15</v>
      </c>
      <c r="L2509" s="6">
        <v>1</v>
      </c>
    </row>
    <row r="2510" spans="5:12" x14ac:dyDescent="0.3">
      <c r="E2510" s="9"/>
      <c r="F2510" s="8"/>
      <c r="G2510" s="10">
        <v>100</v>
      </c>
      <c r="H2510" s="21">
        <v>0</v>
      </c>
      <c r="I2510" s="2">
        <v>23.076923076922998</v>
      </c>
      <c r="J2510" s="2">
        <v>46.153846153845997</v>
      </c>
      <c r="K2510" s="2">
        <v>28.846153846153999</v>
      </c>
      <c r="L2510" s="13">
        <v>1.923076923077</v>
      </c>
    </row>
    <row r="2511" spans="5:12" ht="25" x14ac:dyDescent="0.3">
      <c r="E2511" s="3" t="s">
        <v>648</v>
      </c>
      <c r="F2511" s="4"/>
      <c r="G2511" s="5">
        <v>64</v>
      </c>
      <c r="H2511" s="7">
        <v>3</v>
      </c>
      <c r="I2511" s="1">
        <v>15</v>
      </c>
      <c r="J2511" s="1">
        <v>27</v>
      </c>
      <c r="K2511" s="1">
        <v>14</v>
      </c>
      <c r="L2511" s="6">
        <v>5</v>
      </c>
    </row>
    <row r="2512" spans="5:12" x14ac:dyDescent="0.3">
      <c r="E2512" s="9"/>
      <c r="F2512" s="8"/>
      <c r="G2512" s="10">
        <v>100</v>
      </c>
      <c r="H2512" s="11">
        <v>4.6875</v>
      </c>
      <c r="I2512" s="2">
        <v>23.4375</v>
      </c>
      <c r="J2512" s="2">
        <v>42.1875</v>
      </c>
      <c r="K2512" s="2">
        <v>21.875</v>
      </c>
      <c r="L2512" s="13">
        <v>7.8125</v>
      </c>
    </row>
    <row r="2513" spans="2:14" ht="25" x14ac:dyDescent="0.3">
      <c r="E2513" s="3" t="s">
        <v>649</v>
      </c>
      <c r="F2513" s="4"/>
      <c r="G2513" s="5">
        <v>88</v>
      </c>
      <c r="H2513" s="7">
        <v>4</v>
      </c>
      <c r="I2513" s="1">
        <v>23</v>
      </c>
      <c r="J2513" s="1">
        <v>41</v>
      </c>
      <c r="K2513" s="1">
        <v>17</v>
      </c>
      <c r="L2513" s="6">
        <v>3</v>
      </c>
    </row>
    <row r="2514" spans="2:14" x14ac:dyDescent="0.3">
      <c r="E2514" s="9"/>
      <c r="F2514" s="8"/>
      <c r="G2514" s="10">
        <v>100</v>
      </c>
      <c r="H2514" s="11">
        <v>4.5454545454549997</v>
      </c>
      <c r="I2514" s="2">
        <v>26.136363636363999</v>
      </c>
      <c r="J2514" s="2">
        <v>46.590909090909001</v>
      </c>
      <c r="K2514" s="2">
        <v>19.318181818182001</v>
      </c>
      <c r="L2514" s="13">
        <v>3.4090909090910002</v>
      </c>
    </row>
    <row r="2515" spans="2:14" ht="25" x14ac:dyDescent="0.3">
      <c r="E2515" s="3" t="s">
        <v>650</v>
      </c>
      <c r="F2515" s="4"/>
      <c r="G2515" s="5">
        <v>70</v>
      </c>
      <c r="H2515" s="7">
        <v>0</v>
      </c>
      <c r="I2515" s="1">
        <v>32</v>
      </c>
      <c r="J2515" s="1">
        <v>24</v>
      </c>
      <c r="K2515" s="1">
        <v>13</v>
      </c>
      <c r="L2515" s="6">
        <v>1</v>
      </c>
    </row>
    <row r="2516" spans="2:14" x14ac:dyDescent="0.3">
      <c r="E2516" s="9"/>
      <c r="F2516" s="8"/>
      <c r="G2516" s="10">
        <v>100</v>
      </c>
      <c r="H2516" s="21">
        <v>0</v>
      </c>
      <c r="I2516" s="2">
        <v>45.714285714286</v>
      </c>
      <c r="J2516" s="2">
        <v>34.285714285714</v>
      </c>
      <c r="K2516" s="2">
        <v>18.571428571428999</v>
      </c>
      <c r="L2516" s="13">
        <v>1.4285714285710001</v>
      </c>
    </row>
    <row r="2517" spans="2:14" ht="25" x14ac:dyDescent="0.3">
      <c r="E2517" s="3" t="s">
        <v>651</v>
      </c>
      <c r="F2517" s="4"/>
      <c r="G2517" s="5">
        <v>28</v>
      </c>
      <c r="H2517" s="7">
        <v>3</v>
      </c>
      <c r="I2517" s="1">
        <v>5</v>
      </c>
      <c r="J2517" s="1">
        <v>12</v>
      </c>
      <c r="K2517" s="1">
        <v>5</v>
      </c>
      <c r="L2517" s="6">
        <v>3</v>
      </c>
    </row>
    <row r="2518" spans="2:14" x14ac:dyDescent="0.3">
      <c r="E2518" s="9"/>
      <c r="F2518" s="8"/>
      <c r="G2518" s="10">
        <v>100</v>
      </c>
      <c r="H2518" s="11">
        <v>10.714285714286</v>
      </c>
      <c r="I2518" s="2">
        <v>17.857142857143</v>
      </c>
      <c r="J2518" s="2">
        <v>42.857142857143003</v>
      </c>
      <c r="K2518" s="2">
        <v>17.857142857143</v>
      </c>
      <c r="L2518" s="13">
        <v>10.714285714286</v>
      </c>
    </row>
    <row r="2519" spans="2:14" ht="25" x14ac:dyDescent="0.3">
      <c r="E2519" s="3" t="s">
        <v>652</v>
      </c>
      <c r="F2519" s="4"/>
      <c r="G2519" s="5">
        <v>79</v>
      </c>
      <c r="H2519" s="7">
        <v>3</v>
      </c>
      <c r="I2519" s="1">
        <v>24</v>
      </c>
      <c r="J2519" s="1">
        <v>33</v>
      </c>
      <c r="K2519" s="1">
        <v>17</v>
      </c>
      <c r="L2519" s="6">
        <v>2</v>
      </c>
    </row>
    <row r="2520" spans="2:14" x14ac:dyDescent="0.3">
      <c r="E2520" s="53"/>
      <c r="F2520" s="57"/>
      <c r="G2520" s="64">
        <v>100</v>
      </c>
      <c r="H2520" s="71">
        <v>3.7974683544299999</v>
      </c>
      <c r="I2520" s="44">
        <v>30.379746835443001</v>
      </c>
      <c r="J2520" s="44">
        <v>41.772151898734002</v>
      </c>
      <c r="K2520" s="44">
        <v>21.518987341772</v>
      </c>
      <c r="L2520" s="73">
        <v>2.5316455696200002</v>
      </c>
    </row>
    <row r="2522" spans="2:14" x14ac:dyDescent="0.3">
      <c r="B2522" s="35" t="str">
        <f xml:space="preserve"> HYPERLINK("#'目次'!B21", "[15]")</f>
        <v>[15]</v>
      </c>
      <c r="C2522" s="25" t="s">
        <v>14</v>
      </c>
    </row>
    <row r="2525" spans="2:14" x14ac:dyDescent="0.3">
      <c r="C2525" s="25" t="s">
        <v>655</v>
      </c>
    </row>
    <row r="2526" spans="2:14" ht="25" x14ac:dyDescent="0.3">
      <c r="E2526" s="95"/>
      <c r="F2526" s="96"/>
      <c r="G2526" s="37" t="s">
        <v>16</v>
      </c>
      <c r="H2526" s="41" t="s">
        <v>17</v>
      </c>
      <c r="I2526" s="18" t="s">
        <v>18</v>
      </c>
      <c r="J2526" s="18" t="s">
        <v>19</v>
      </c>
      <c r="K2526" s="18" t="s">
        <v>20</v>
      </c>
      <c r="L2526" s="18" t="s">
        <v>21</v>
      </c>
      <c r="M2526" s="18" t="s">
        <v>22</v>
      </c>
      <c r="N2526" s="34" t="s">
        <v>23</v>
      </c>
    </row>
    <row r="2527" spans="2:14" x14ac:dyDescent="0.3">
      <c r="E2527" s="97"/>
      <c r="F2527" s="98"/>
      <c r="G2527" s="40"/>
      <c r="H2527" s="36"/>
      <c r="I2527" s="19"/>
      <c r="J2527" s="19"/>
      <c r="K2527" s="19"/>
      <c r="L2527" s="19"/>
      <c r="M2527" s="19"/>
      <c r="N2527" s="39"/>
    </row>
    <row r="2528" spans="2:14" x14ac:dyDescent="0.3">
      <c r="E2528" s="63" t="s">
        <v>16</v>
      </c>
      <c r="F2528" s="58"/>
      <c r="G2528" s="38">
        <v>55336</v>
      </c>
      <c r="H2528" s="20">
        <v>10222</v>
      </c>
      <c r="I2528" s="20">
        <v>19178</v>
      </c>
      <c r="J2528" s="20">
        <v>13973</v>
      </c>
      <c r="K2528" s="20">
        <v>7022</v>
      </c>
      <c r="L2528" s="20">
        <v>3794</v>
      </c>
      <c r="M2528" s="20">
        <v>900</v>
      </c>
      <c r="N2528" s="51">
        <v>247</v>
      </c>
    </row>
    <row r="2529" spans="5:14" x14ac:dyDescent="0.3">
      <c r="E2529" s="53"/>
      <c r="F2529" s="59"/>
      <c r="G2529" s="10">
        <v>100</v>
      </c>
      <c r="H2529" s="2">
        <v>18.472603729941</v>
      </c>
      <c r="I2529" s="2">
        <v>34.657365910076997</v>
      </c>
      <c r="J2529" s="2">
        <v>25.251192713603999</v>
      </c>
      <c r="K2529" s="2">
        <v>12.689749891570999</v>
      </c>
      <c r="L2529" s="2">
        <v>6.8562960821169998</v>
      </c>
      <c r="M2529" s="2">
        <v>1.626427642041</v>
      </c>
      <c r="N2529" s="13">
        <v>0.44636403064899999</v>
      </c>
    </row>
    <row r="2530" spans="5:14" x14ac:dyDescent="0.3">
      <c r="E2530" s="3" t="s">
        <v>656</v>
      </c>
      <c r="F2530" s="4"/>
      <c r="G2530" s="29">
        <v>146</v>
      </c>
      <c r="H2530" s="32">
        <v>29</v>
      </c>
      <c r="I2530" s="17">
        <v>52</v>
      </c>
      <c r="J2530" s="17">
        <v>32</v>
      </c>
      <c r="K2530" s="17">
        <v>16</v>
      </c>
      <c r="L2530" s="17">
        <v>10</v>
      </c>
      <c r="M2530" s="17">
        <v>7</v>
      </c>
      <c r="N2530" s="33">
        <v>0</v>
      </c>
    </row>
    <row r="2531" spans="5:14" x14ac:dyDescent="0.3">
      <c r="E2531" s="9"/>
      <c r="F2531" s="8"/>
      <c r="G2531" s="10">
        <v>100</v>
      </c>
      <c r="H2531" s="11">
        <v>19.863013698629999</v>
      </c>
      <c r="I2531" s="2">
        <v>35.616438356163997</v>
      </c>
      <c r="J2531" s="2">
        <v>21.917808219177999</v>
      </c>
      <c r="K2531" s="2">
        <v>10.958904109589</v>
      </c>
      <c r="L2531" s="2">
        <v>6.8493150684930004</v>
      </c>
      <c r="M2531" s="2">
        <v>4.7945205479449999</v>
      </c>
      <c r="N2531" s="15">
        <v>0</v>
      </c>
    </row>
    <row r="2532" spans="5:14" x14ac:dyDescent="0.3">
      <c r="E2532" s="3" t="s">
        <v>657</v>
      </c>
      <c r="F2532" s="4"/>
      <c r="G2532" s="5">
        <v>3113</v>
      </c>
      <c r="H2532" s="7">
        <v>599</v>
      </c>
      <c r="I2532" s="1">
        <v>1178</v>
      </c>
      <c r="J2532" s="1">
        <v>658</v>
      </c>
      <c r="K2532" s="1">
        <v>435</v>
      </c>
      <c r="L2532" s="1">
        <v>162</v>
      </c>
      <c r="M2532" s="1">
        <v>72</v>
      </c>
      <c r="N2532" s="6">
        <v>9</v>
      </c>
    </row>
    <row r="2533" spans="5:14" x14ac:dyDescent="0.3">
      <c r="E2533" s="9"/>
      <c r="F2533" s="8"/>
      <c r="G2533" s="10">
        <v>100</v>
      </c>
      <c r="H2533" s="11">
        <v>19.241888853195999</v>
      </c>
      <c r="I2533" s="2">
        <v>37.841310632830002</v>
      </c>
      <c r="J2533" s="2">
        <v>21.137166720206</v>
      </c>
      <c r="K2533" s="2">
        <v>13.973658849984</v>
      </c>
      <c r="L2533" s="2">
        <v>5.2039832958560002</v>
      </c>
      <c r="M2533" s="2">
        <v>2.3128814648249998</v>
      </c>
      <c r="N2533" s="13">
        <v>0.28911018310300002</v>
      </c>
    </row>
    <row r="2534" spans="5:14" x14ac:dyDescent="0.3">
      <c r="E2534" s="3" t="s">
        <v>658</v>
      </c>
      <c r="F2534" s="4"/>
      <c r="G2534" s="5">
        <v>1043</v>
      </c>
      <c r="H2534" s="7">
        <v>209</v>
      </c>
      <c r="I2534" s="1">
        <v>342</v>
      </c>
      <c r="J2534" s="1">
        <v>260</v>
      </c>
      <c r="K2534" s="1">
        <v>141</v>
      </c>
      <c r="L2534" s="1">
        <v>65</v>
      </c>
      <c r="M2534" s="1">
        <v>24</v>
      </c>
      <c r="N2534" s="6">
        <v>2</v>
      </c>
    </row>
    <row r="2535" spans="5:14" x14ac:dyDescent="0.3">
      <c r="E2535" s="9"/>
      <c r="F2535" s="8"/>
      <c r="G2535" s="10">
        <v>100</v>
      </c>
      <c r="H2535" s="11">
        <v>20.038350910834001</v>
      </c>
      <c r="I2535" s="2">
        <v>32.790028763183003</v>
      </c>
      <c r="J2535" s="2">
        <v>24.928092042186002</v>
      </c>
      <c r="K2535" s="2">
        <v>13.518696069032</v>
      </c>
      <c r="L2535" s="2">
        <v>6.2320230105469996</v>
      </c>
      <c r="M2535" s="2">
        <v>2.301054650048</v>
      </c>
      <c r="N2535" s="13">
        <v>0.19175455417100001</v>
      </c>
    </row>
    <row r="2536" spans="5:14" x14ac:dyDescent="0.3">
      <c r="E2536" s="3" t="s">
        <v>659</v>
      </c>
      <c r="F2536" s="4"/>
      <c r="G2536" s="5">
        <v>1031</v>
      </c>
      <c r="H2536" s="7">
        <v>174</v>
      </c>
      <c r="I2536" s="1">
        <v>406</v>
      </c>
      <c r="J2536" s="1">
        <v>239</v>
      </c>
      <c r="K2536" s="1">
        <v>137</v>
      </c>
      <c r="L2536" s="1">
        <v>53</v>
      </c>
      <c r="M2536" s="1">
        <v>19</v>
      </c>
      <c r="N2536" s="6">
        <v>3</v>
      </c>
    </row>
    <row r="2537" spans="5:14" x14ac:dyDescent="0.3">
      <c r="E2537" s="9"/>
      <c r="F2537" s="8"/>
      <c r="G2537" s="10">
        <v>100</v>
      </c>
      <c r="H2537" s="11">
        <v>16.876818622696</v>
      </c>
      <c r="I2537" s="2">
        <v>39.379243452958001</v>
      </c>
      <c r="J2537" s="2">
        <v>23.181377303588999</v>
      </c>
      <c r="K2537" s="2">
        <v>13.288069835111999</v>
      </c>
      <c r="L2537" s="2">
        <v>5.1406401551889997</v>
      </c>
      <c r="M2537" s="2">
        <v>1.8428709990300001</v>
      </c>
      <c r="N2537" s="13">
        <v>0.29097963142599997</v>
      </c>
    </row>
    <row r="2538" spans="5:14" x14ac:dyDescent="0.3">
      <c r="E2538" s="3" t="s">
        <v>660</v>
      </c>
      <c r="F2538" s="4"/>
      <c r="G2538" s="5">
        <v>20363</v>
      </c>
      <c r="H2538" s="7">
        <v>4089</v>
      </c>
      <c r="I2538" s="1">
        <v>7771</v>
      </c>
      <c r="J2538" s="1">
        <v>4786</v>
      </c>
      <c r="K2538" s="1">
        <v>2350</v>
      </c>
      <c r="L2538" s="1">
        <v>1063</v>
      </c>
      <c r="M2538" s="1">
        <v>250</v>
      </c>
      <c r="N2538" s="6">
        <v>54</v>
      </c>
    </row>
    <row r="2539" spans="5:14" x14ac:dyDescent="0.3">
      <c r="E2539" s="9"/>
      <c r="F2539" s="8"/>
      <c r="G2539" s="10">
        <v>100</v>
      </c>
      <c r="H2539" s="11">
        <v>20.080538231104999</v>
      </c>
      <c r="I2539" s="2">
        <v>38.162353287826001</v>
      </c>
      <c r="J2539" s="2">
        <v>23.503413053086</v>
      </c>
      <c r="K2539" s="2">
        <v>11.540539213279001</v>
      </c>
      <c r="L2539" s="2">
        <v>5.2202524186019996</v>
      </c>
      <c r="M2539" s="2">
        <v>1.2277169375829999</v>
      </c>
      <c r="N2539" s="13">
        <v>0.265186858518</v>
      </c>
    </row>
    <row r="2540" spans="5:14" x14ac:dyDescent="0.3">
      <c r="E2540" s="3" t="s">
        <v>661</v>
      </c>
      <c r="F2540" s="4"/>
      <c r="G2540" s="5">
        <v>75</v>
      </c>
      <c r="H2540" s="7">
        <v>17</v>
      </c>
      <c r="I2540" s="1">
        <v>28</v>
      </c>
      <c r="J2540" s="1">
        <v>16</v>
      </c>
      <c r="K2540" s="1">
        <v>6</v>
      </c>
      <c r="L2540" s="1">
        <v>3</v>
      </c>
      <c r="M2540" s="1">
        <v>3</v>
      </c>
      <c r="N2540" s="6">
        <v>2</v>
      </c>
    </row>
    <row r="2541" spans="5:14" x14ac:dyDescent="0.3">
      <c r="E2541" s="9"/>
      <c r="F2541" s="8"/>
      <c r="G2541" s="10">
        <v>100</v>
      </c>
      <c r="H2541" s="11">
        <v>22.666666666666998</v>
      </c>
      <c r="I2541" s="2">
        <v>37.333333333333002</v>
      </c>
      <c r="J2541" s="2">
        <v>21.333333333333002</v>
      </c>
      <c r="K2541" s="2">
        <v>8</v>
      </c>
      <c r="L2541" s="2">
        <v>4</v>
      </c>
      <c r="M2541" s="2">
        <v>4</v>
      </c>
      <c r="N2541" s="13">
        <v>2.666666666667</v>
      </c>
    </row>
    <row r="2542" spans="5:14" x14ac:dyDescent="0.3">
      <c r="E2542" s="3" t="s">
        <v>662</v>
      </c>
      <c r="F2542" s="4"/>
      <c r="G2542" s="5">
        <v>123</v>
      </c>
      <c r="H2542" s="7">
        <v>18</v>
      </c>
      <c r="I2542" s="1">
        <v>34</v>
      </c>
      <c r="J2542" s="1">
        <v>32</v>
      </c>
      <c r="K2542" s="1">
        <v>24</v>
      </c>
      <c r="L2542" s="1">
        <v>14</v>
      </c>
      <c r="M2542" s="1">
        <v>1</v>
      </c>
      <c r="N2542" s="6">
        <v>0</v>
      </c>
    </row>
    <row r="2543" spans="5:14" x14ac:dyDescent="0.3">
      <c r="E2543" s="9"/>
      <c r="F2543" s="8"/>
      <c r="G2543" s="10">
        <v>100</v>
      </c>
      <c r="H2543" s="11">
        <v>14.634146341463</v>
      </c>
      <c r="I2543" s="2">
        <v>27.642276422763999</v>
      </c>
      <c r="J2543" s="2">
        <v>26.016260162601998</v>
      </c>
      <c r="K2543" s="2">
        <v>19.512195121950999</v>
      </c>
      <c r="L2543" s="2">
        <v>11.382113821138001</v>
      </c>
      <c r="M2543" s="2">
        <v>0.81300813008100004</v>
      </c>
      <c r="N2543" s="15">
        <v>0</v>
      </c>
    </row>
    <row r="2544" spans="5:14" x14ac:dyDescent="0.3">
      <c r="E2544" s="3" t="s">
        <v>663</v>
      </c>
      <c r="F2544" s="4"/>
      <c r="G2544" s="5">
        <v>2516</v>
      </c>
      <c r="H2544" s="7">
        <v>421</v>
      </c>
      <c r="I2544" s="1">
        <v>812</v>
      </c>
      <c r="J2544" s="1">
        <v>601</v>
      </c>
      <c r="K2544" s="1">
        <v>373</v>
      </c>
      <c r="L2544" s="1">
        <v>246</v>
      </c>
      <c r="M2544" s="1">
        <v>53</v>
      </c>
      <c r="N2544" s="6">
        <v>10</v>
      </c>
    </row>
    <row r="2545" spans="5:14" x14ac:dyDescent="0.3">
      <c r="E2545" s="9"/>
      <c r="F2545" s="8"/>
      <c r="G2545" s="10">
        <v>100</v>
      </c>
      <c r="H2545" s="11">
        <v>16.732909379968</v>
      </c>
      <c r="I2545" s="2">
        <v>32.273449920509002</v>
      </c>
      <c r="J2545" s="2">
        <v>23.887122416534002</v>
      </c>
      <c r="K2545" s="2">
        <v>14.825119236883999</v>
      </c>
      <c r="L2545" s="2">
        <v>9.7774244833069996</v>
      </c>
      <c r="M2545" s="2">
        <v>2.1065182829890001</v>
      </c>
      <c r="N2545" s="13">
        <v>0.397456279809</v>
      </c>
    </row>
    <row r="2546" spans="5:14" x14ac:dyDescent="0.3">
      <c r="E2546" s="3" t="s">
        <v>664</v>
      </c>
      <c r="F2546" s="4"/>
      <c r="G2546" s="5">
        <v>2955</v>
      </c>
      <c r="H2546" s="7">
        <v>514</v>
      </c>
      <c r="I2546" s="1">
        <v>931</v>
      </c>
      <c r="J2546" s="1">
        <v>767</v>
      </c>
      <c r="K2546" s="1">
        <v>418</v>
      </c>
      <c r="L2546" s="1">
        <v>251</v>
      </c>
      <c r="M2546" s="1">
        <v>67</v>
      </c>
      <c r="N2546" s="6">
        <v>7</v>
      </c>
    </row>
    <row r="2547" spans="5:14" x14ac:dyDescent="0.3">
      <c r="E2547" s="9"/>
      <c r="F2547" s="8"/>
      <c r="G2547" s="10">
        <v>100</v>
      </c>
      <c r="H2547" s="11">
        <v>17.394247038917001</v>
      </c>
      <c r="I2547" s="2">
        <v>31.505922165821001</v>
      </c>
      <c r="J2547" s="2">
        <v>25.956006768190001</v>
      </c>
      <c r="K2547" s="2">
        <v>14.145516074450001</v>
      </c>
      <c r="L2547" s="2">
        <v>8.4940778341790004</v>
      </c>
      <c r="M2547" s="2">
        <v>2.2673434856179999</v>
      </c>
      <c r="N2547" s="13">
        <v>0.236886632826</v>
      </c>
    </row>
    <row r="2548" spans="5:14" x14ac:dyDescent="0.3">
      <c r="E2548" s="3" t="s">
        <v>665</v>
      </c>
      <c r="F2548" s="4"/>
      <c r="G2548" s="5">
        <v>4352</v>
      </c>
      <c r="H2548" s="7">
        <v>795</v>
      </c>
      <c r="I2548" s="1">
        <v>1433</v>
      </c>
      <c r="J2548" s="1">
        <v>1135</v>
      </c>
      <c r="K2548" s="1">
        <v>556</v>
      </c>
      <c r="L2548" s="1">
        <v>329</v>
      </c>
      <c r="M2548" s="1">
        <v>89</v>
      </c>
      <c r="N2548" s="6">
        <v>15</v>
      </c>
    </row>
    <row r="2549" spans="5:14" x14ac:dyDescent="0.3">
      <c r="E2549" s="9"/>
      <c r="F2549" s="8"/>
      <c r="G2549" s="10">
        <v>100</v>
      </c>
      <c r="H2549" s="11">
        <v>18.267463235293999</v>
      </c>
      <c r="I2549" s="2">
        <v>32.927389705882</v>
      </c>
      <c r="J2549" s="2">
        <v>26.079963235293999</v>
      </c>
      <c r="K2549" s="2">
        <v>12.775735294118</v>
      </c>
      <c r="L2549" s="2">
        <v>7.5597426470590001</v>
      </c>
      <c r="M2549" s="2">
        <v>2.0450367647059999</v>
      </c>
      <c r="N2549" s="13">
        <v>0.34466911764699998</v>
      </c>
    </row>
    <row r="2550" spans="5:14" x14ac:dyDescent="0.3">
      <c r="E2550" s="3" t="s">
        <v>666</v>
      </c>
      <c r="F2550" s="4"/>
      <c r="G2550" s="5">
        <v>18627</v>
      </c>
      <c r="H2550" s="7">
        <v>3225</v>
      </c>
      <c r="I2550" s="1">
        <v>5930</v>
      </c>
      <c r="J2550" s="1">
        <v>5228</v>
      </c>
      <c r="K2550" s="1">
        <v>2445</v>
      </c>
      <c r="L2550" s="1">
        <v>1473</v>
      </c>
      <c r="M2550" s="1">
        <v>262</v>
      </c>
      <c r="N2550" s="6">
        <v>64</v>
      </c>
    </row>
    <row r="2551" spans="5:14" x14ac:dyDescent="0.3">
      <c r="E2551" s="9"/>
      <c r="F2551" s="8"/>
      <c r="G2551" s="10">
        <v>100</v>
      </c>
      <c r="H2551" s="11">
        <v>17.31357706555</v>
      </c>
      <c r="I2551" s="2">
        <v>31.835507596500001</v>
      </c>
      <c r="J2551" s="2">
        <v>28.066784774788999</v>
      </c>
      <c r="K2551" s="2">
        <v>13.126107263650001</v>
      </c>
      <c r="L2551" s="2">
        <v>7.9078756643580004</v>
      </c>
      <c r="M2551" s="2">
        <v>1.406560369356</v>
      </c>
      <c r="N2551" s="13">
        <v>0.343587265797</v>
      </c>
    </row>
    <row r="2552" spans="5:14" x14ac:dyDescent="0.3">
      <c r="E2552" s="3" t="s">
        <v>667</v>
      </c>
      <c r="F2552" s="4"/>
      <c r="G2552" s="5">
        <v>155</v>
      </c>
      <c r="H2552" s="7">
        <v>30</v>
      </c>
      <c r="I2552" s="1">
        <v>45</v>
      </c>
      <c r="J2552" s="1">
        <v>35</v>
      </c>
      <c r="K2552" s="1">
        <v>23</v>
      </c>
      <c r="L2552" s="1">
        <v>15</v>
      </c>
      <c r="M2552" s="1">
        <v>6</v>
      </c>
      <c r="N2552" s="6">
        <v>1</v>
      </c>
    </row>
    <row r="2553" spans="5:14" x14ac:dyDescent="0.3">
      <c r="E2553" s="9"/>
      <c r="F2553" s="8"/>
      <c r="G2553" s="10">
        <v>100</v>
      </c>
      <c r="H2553" s="11">
        <v>19.354838709677001</v>
      </c>
      <c r="I2553" s="2">
        <v>29.032258064516</v>
      </c>
      <c r="J2553" s="2">
        <v>22.580645161290001</v>
      </c>
      <c r="K2553" s="2">
        <v>14.838709677419001</v>
      </c>
      <c r="L2553" s="2">
        <v>9.6774193548389995</v>
      </c>
      <c r="M2553" s="2">
        <v>3.8709677419349999</v>
      </c>
      <c r="N2553" s="13">
        <v>0.64516129032299996</v>
      </c>
    </row>
    <row r="2554" spans="5:14" x14ac:dyDescent="0.3">
      <c r="E2554" s="3" t="s">
        <v>668</v>
      </c>
      <c r="F2554" s="4"/>
      <c r="G2554" s="5">
        <v>2</v>
      </c>
      <c r="H2554" s="7">
        <v>0</v>
      </c>
      <c r="I2554" s="1">
        <v>0</v>
      </c>
      <c r="J2554" s="1">
        <v>1</v>
      </c>
      <c r="K2554" s="1">
        <v>1</v>
      </c>
      <c r="L2554" s="1">
        <v>0</v>
      </c>
      <c r="M2554" s="1">
        <v>0</v>
      </c>
      <c r="N2554" s="6">
        <v>0</v>
      </c>
    </row>
    <row r="2555" spans="5:14" x14ac:dyDescent="0.3">
      <c r="E2555" s="9"/>
      <c r="F2555" s="8"/>
      <c r="G2555" s="10">
        <v>100</v>
      </c>
      <c r="H2555" s="21">
        <v>0</v>
      </c>
      <c r="I2555" s="12">
        <v>0</v>
      </c>
      <c r="J2555" s="2">
        <v>50</v>
      </c>
      <c r="K2555" s="2">
        <v>50</v>
      </c>
      <c r="L2555" s="12">
        <v>0</v>
      </c>
      <c r="M2555" s="12">
        <v>0</v>
      </c>
      <c r="N2555" s="15">
        <v>0</v>
      </c>
    </row>
    <row r="2556" spans="5:14" x14ac:dyDescent="0.3">
      <c r="E2556" s="3" t="s">
        <v>669</v>
      </c>
      <c r="F2556" s="4"/>
      <c r="G2556" s="5">
        <v>33</v>
      </c>
      <c r="H2556" s="7">
        <v>3</v>
      </c>
      <c r="I2556" s="1">
        <v>7</v>
      </c>
      <c r="J2556" s="1">
        <v>7</v>
      </c>
      <c r="K2556" s="1">
        <v>4</v>
      </c>
      <c r="L2556" s="1">
        <v>9</v>
      </c>
      <c r="M2556" s="1">
        <v>2</v>
      </c>
      <c r="N2556" s="6">
        <v>1</v>
      </c>
    </row>
    <row r="2557" spans="5:14" x14ac:dyDescent="0.3">
      <c r="E2557" s="9"/>
      <c r="F2557" s="8"/>
      <c r="G2557" s="10">
        <v>100</v>
      </c>
      <c r="H2557" s="11">
        <v>9.0909090909089993</v>
      </c>
      <c r="I2557" s="2">
        <v>21.212121212121001</v>
      </c>
      <c r="J2557" s="2">
        <v>21.212121212121001</v>
      </c>
      <c r="K2557" s="2">
        <v>12.121212121212</v>
      </c>
      <c r="L2557" s="2">
        <v>27.272727272727</v>
      </c>
      <c r="M2557" s="2">
        <v>6.0606060606060002</v>
      </c>
      <c r="N2557" s="13">
        <v>3.0303030303030001</v>
      </c>
    </row>
    <row r="2558" spans="5:14" x14ac:dyDescent="0.3">
      <c r="E2558" s="3" t="s">
        <v>670</v>
      </c>
      <c r="F2558" s="4"/>
      <c r="G2558" s="5">
        <v>27</v>
      </c>
      <c r="H2558" s="7">
        <v>2</v>
      </c>
      <c r="I2558" s="1">
        <v>6</v>
      </c>
      <c r="J2558" s="1">
        <v>11</v>
      </c>
      <c r="K2558" s="1">
        <v>1</v>
      </c>
      <c r="L2558" s="1">
        <v>5</v>
      </c>
      <c r="M2558" s="1">
        <v>2</v>
      </c>
      <c r="N2558" s="6">
        <v>0</v>
      </c>
    </row>
    <row r="2559" spans="5:14" x14ac:dyDescent="0.3">
      <c r="E2559" s="9"/>
      <c r="F2559" s="8"/>
      <c r="G2559" s="10">
        <v>100</v>
      </c>
      <c r="H2559" s="11">
        <v>7.4074074074069998</v>
      </c>
      <c r="I2559" s="2">
        <v>22.222222222222001</v>
      </c>
      <c r="J2559" s="2">
        <v>40.740740740741003</v>
      </c>
      <c r="K2559" s="2">
        <v>3.7037037037039999</v>
      </c>
      <c r="L2559" s="2">
        <v>18.518518518518999</v>
      </c>
      <c r="M2559" s="2">
        <v>7.4074074074069998</v>
      </c>
      <c r="N2559" s="15">
        <v>0</v>
      </c>
    </row>
    <row r="2560" spans="5:14" x14ac:dyDescent="0.3">
      <c r="E2560" s="3" t="s">
        <v>671</v>
      </c>
      <c r="F2560" s="4"/>
      <c r="G2560" s="5">
        <v>38</v>
      </c>
      <c r="H2560" s="7">
        <v>3</v>
      </c>
      <c r="I2560" s="1">
        <v>12</v>
      </c>
      <c r="J2560" s="1">
        <v>6</v>
      </c>
      <c r="K2560" s="1">
        <v>6</v>
      </c>
      <c r="L2560" s="1">
        <v>10</v>
      </c>
      <c r="M2560" s="1">
        <v>0</v>
      </c>
      <c r="N2560" s="6">
        <v>1</v>
      </c>
    </row>
    <row r="2561" spans="2:14" x14ac:dyDescent="0.3">
      <c r="E2561" s="9"/>
      <c r="F2561" s="8"/>
      <c r="G2561" s="10">
        <v>100</v>
      </c>
      <c r="H2561" s="11">
        <v>7.8947368421049999</v>
      </c>
      <c r="I2561" s="2">
        <v>31.578947368421002</v>
      </c>
      <c r="J2561" s="2">
        <v>15.789473684211</v>
      </c>
      <c r="K2561" s="2">
        <v>15.789473684211</v>
      </c>
      <c r="L2561" s="2">
        <v>26.315789473683999</v>
      </c>
      <c r="M2561" s="12">
        <v>0</v>
      </c>
      <c r="N2561" s="13">
        <v>2.6315789473679998</v>
      </c>
    </row>
    <row r="2562" spans="2:14" x14ac:dyDescent="0.3">
      <c r="E2562" s="3" t="s">
        <v>672</v>
      </c>
      <c r="F2562" s="4"/>
      <c r="G2562" s="5">
        <v>267</v>
      </c>
      <c r="H2562" s="7">
        <v>29</v>
      </c>
      <c r="I2562" s="1">
        <v>72</v>
      </c>
      <c r="J2562" s="1">
        <v>68</v>
      </c>
      <c r="K2562" s="1">
        <v>37</v>
      </c>
      <c r="L2562" s="1">
        <v>42</v>
      </c>
      <c r="M2562" s="1">
        <v>10</v>
      </c>
      <c r="N2562" s="6">
        <v>9</v>
      </c>
    </row>
    <row r="2563" spans="2:14" x14ac:dyDescent="0.3">
      <c r="E2563" s="9"/>
      <c r="F2563" s="8"/>
      <c r="G2563" s="10">
        <v>100</v>
      </c>
      <c r="H2563" s="11">
        <v>10.861423220974</v>
      </c>
      <c r="I2563" s="2">
        <v>26.966292134831001</v>
      </c>
      <c r="J2563" s="2">
        <v>25.468164794006999</v>
      </c>
      <c r="K2563" s="2">
        <v>13.857677902621999</v>
      </c>
      <c r="L2563" s="2">
        <v>15.730337078651999</v>
      </c>
      <c r="M2563" s="2">
        <v>3.74531835206</v>
      </c>
      <c r="N2563" s="13">
        <v>3.3707865168539999</v>
      </c>
    </row>
    <row r="2564" spans="2:14" x14ac:dyDescent="0.3">
      <c r="E2564" s="3" t="s">
        <v>673</v>
      </c>
      <c r="F2564" s="4"/>
      <c r="G2564" s="5">
        <v>3</v>
      </c>
      <c r="H2564" s="7">
        <v>0</v>
      </c>
      <c r="I2564" s="1">
        <v>0</v>
      </c>
      <c r="J2564" s="1">
        <v>1</v>
      </c>
      <c r="K2564" s="1">
        <v>0</v>
      </c>
      <c r="L2564" s="1">
        <v>2</v>
      </c>
      <c r="M2564" s="1">
        <v>0</v>
      </c>
      <c r="N2564" s="6">
        <v>0</v>
      </c>
    </row>
    <row r="2565" spans="2:14" x14ac:dyDescent="0.3">
      <c r="E2565" s="53"/>
      <c r="F2565" s="57"/>
      <c r="G2565" s="64">
        <v>100</v>
      </c>
      <c r="H2565" s="68">
        <v>0</v>
      </c>
      <c r="I2565" s="43">
        <v>0</v>
      </c>
      <c r="J2565" s="44">
        <v>33.333333333333002</v>
      </c>
      <c r="K2565" s="43">
        <v>0</v>
      </c>
      <c r="L2565" s="44">
        <v>66.666666666666998</v>
      </c>
      <c r="M2565" s="43">
        <v>0</v>
      </c>
      <c r="N2565" s="66">
        <v>0</v>
      </c>
    </row>
    <row r="2567" spans="2:14" x14ac:dyDescent="0.3">
      <c r="B2567" s="35" t="str">
        <f xml:space="preserve"> HYPERLINK("#'目次'!B22", "[16]")</f>
        <v>[16]</v>
      </c>
      <c r="C2567" s="25" t="s">
        <v>54</v>
      </c>
    </row>
    <row r="2570" spans="2:14" x14ac:dyDescent="0.3">
      <c r="C2570" s="25" t="s">
        <v>655</v>
      </c>
    </row>
    <row r="2571" spans="2:14" ht="37.5" x14ac:dyDescent="0.3">
      <c r="E2571" s="95"/>
      <c r="F2571" s="96"/>
      <c r="G2571" s="37" t="s">
        <v>16</v>
      </c>
      <c r="H2571" s="41" t="s">
        <v>55</v>
      </c>
      <c r="I2571" s="18" t="s">
        <v>56</v>
      </c>
      <c r="J2571" s="18" t="s">
        <v>57</v>
      </c>
      <c r="K2571" s="18" t="s">
        <v>58</v>
      </c>
      <c r="L2571" s="34" t="s">
        <v>59</v>
      </c>
    </row>
    <row r="2572" spans="2:14" x14ac:dyDescent="0.3">
      <c r="E2572" s="97"/>
      <c r="F2572" s="98"/>
      <c r="G2572" s="40"/>
      <c r="H2572" s="36"/>
      <c r="I2572" s="19"/>
      <c r="J2572" s="19"/>
      <c r="K2572" s="19"/>
      <c r="L2572" s="39"/>
    </row>
    <row r="2573" spans="2:14" x14ac:dyDescent="0.3">
      <c r="E2573" s="63" t="s">
        <v>16</v>
      </c>
      <c r="F2573" s="58"/>
      <c r="G2573" s="38">
        <v>55336</v>
      </c>
      <c r="H2573" s="20">
        <v>4906</v>
      </c>
      <c r="I2573" s="20">
        <v>24562</v>
      </c>
      <c r="J2573" s="20">
        <v>17342</v>
      </c>
      <c r="K2573" s="20">
        <v>6139</v>
      </c>
      <c r="L2573" s="51">
        <v>2387</v>
      </c>
    </row>
    <row r="2574" spans="2:14" x14ac:dyDescent="0.3">
      <c r="E2574" s="53"/>
      <c r="F2574" s="59"/>
      <c r="G2574" s="10">
        <v>100</v>
      </c>
      <c r="H2574" s="2">
        <v>8.8658377909499997</v>
      </c>
      <c r="I2574" s="2">
        <v>44.387017493133001</v>
      </c>
      <c r="J2574" s="2">
        <v>31.339453520311999</v>
      </c>
      <c r="K2574" s="2">
        <v>11.094043660545999</v>
      </c>
      <c r="L2574" s="13">
        <v>4.3136475350590002</v>
      </c>
    </row>
    <row r="2575" spans="2:14" x14ac:dyDescent="0.3">
      <c r="E2575" s="3" t="s">
        <v>656</v>
      </c>
      <c r="F2575" s="4"/>
      <c r="G2575" s="29">
        <v>146</v>
      </c>
      <c r="H2575" s="32">
        <v>13</v>
      </c>
      <c r="I2575" s="17">
        <v>54</v>
      </c>
      <c r="J2575" s="17">
        <v>46</v>
      </c>
      <c r="K2575" s="17">
        <v>21</v>
      </c>
      <c r="L2575" s="33">
        <v>12</v>
      </c>
    </row>
    <row r="2576" spans="2:14" x14ac:dyDescent="0.3">
      <c r="E2576" s="9"/>
      <c r="F2576" s="8"/>
      <c r="G2576" s="10">
        <v>100</v>
      </c>
      <c r="H2576" s="11">
        <v>8.9041095890409991</v>
      </c>
      <c r="I2576" s="2">
        <v>36.986301369863</v>
      </c>
      <c r="J2576" s="2">
        <v>31.506849315067999</v>
      </c>
      <c r="K2576" s="2">
        <v>14.383561643836</v>
      </c>
      <c r="L2576" s="13">
        <v>8.2191780821920002</v>
      </c>
    </row>
    <row r="2577" spans="5:12" x14ac:dyDescent="0.3">
      <c r="E2577" s="3" t="s">
        <v>657</v>
      </c>
      <c r="F2577" s="4"/>
      <c r="G2577" s="5">
        <v>3113</v>
      </c>
      <c r="H2577" s="7">
        <v>223</v>
      </c>
      <c r="I2577" s="1">
        <v>1305</v>
      </c>
      <c r="J2577" s="1">
        <v>1049</v>
      </c>
      <c r="K2577" s="1">
        <v>371</v>
      </c>
      <c r="L2577" s="6">
        <v>165</v>
      </c>
    </row>
    <row r="2578" spans="5:12" x14ac:dyDescent="0.3">
      <c r="E2578" s="9"/>
      <c r="F2578" s="8"/>
      <c r="G2578" s="10">
        <v>100</v>
      </c>
      <c r="H2578" s="11">
        <v>7.1635078702220003</v>
      </c>
      <c r="I2578" s="2">
        <v>41.920976549952002</v>
      </c>
      <c r="J2578" s="2">
        <v>33.697398008352003</v>
      </c>
      <c r="K2578" s="2">
        <v>11.917764214584</v>
      </c>
      <c r="L2578" s="13">
        <v>5.3003533568899996</v>
      </c>
    </row>
    <row r="2579" spans="5:12" x14ac:dyDescent="0.3">
      <c r="E2579" s="3" t="s">
        <v>658</v>
      </c>
      <c r="F2579" s="4"/>
      <c r="G2579" s="5">
        <v>1043</v>
      </c>
      <c r="H2579" s="7">
        <v>82</v>
      </c>
      <c r="I2579" s="1">
        <v>461</v>
      </c>
      <c r="J2579" s="1">
        <v>334</v>
      </c>
      <c r="K2579" s="1">
        <v>106</v>
      </c>
      <c r="L2579" s="6">
        <v>60</v>
      </c>
    </row>
    <row r="2580" spans="5:12" x14ac:dyDescent="0.3">
      <c r="E2580" s="9"/>
      <c r="F2580" s="8"/>
      <c r="G2580" s="10">
        <v>100</v>
      </c>
      <c r="H2580" s="11">
        <v>7.8619367209969999</v>
      </c>
      <c r="I2580" s="2">
        <v>44.199424736337001</v>
      </c>
      <c r="J2580" s="2">
        <v>32.023010546499997</v>
      </c>
      <c r="K2580" s="2">
        <v>10.162991371045001</v>
      </c>
      <c r="L2580" s="13">
        <v>5.7526366251200001</v>
      </c>
    </row>
    <row r="2581" spans="5:12" x14ac:dyDescent="0.3">
      <c r="E2581" s="3" t="s">
        <v>659</v>
      </c>
      <c r="F2581" s="4"/>
      <c r="G2581" s="5">
        <v>1031</v>
      </c>
      <c r="H2581" s="7">
        <v>71</v>
      </c>
      <c r="I2581" s="1">
        <v>452</v>
      </c>
      <c r="J2581" s="1">
        <v>352</v>
      </c>
      <c r="K2581" s="1">
        <v>108</v>
      </c>
      <c r="L2581" s="6">
        <v>48</v>
      </c>
    </row>
    <row r="2582" spans="5:12" x14ac:dyDescent="0.3">
      <c r="E2582" s="9"/>
      <c r="F2582" s="8"/>
      <c r="G2582" s="10">
        <v>100</v>
      </c>
      <c r="H2582" s="11">
        <v>6.8865179437439998</v>
      </c>
      <c r="I2582" s="2">
        <v>43.840931134820998</v>
      </c>
      <c r="J2582" s="2">
        <v>34.141610087293998</v>
      </c>
      <c r="K2582" s="2">
        <v>10.475266731329</v>
      </c>
      <c r="L2582" s="13">
        <v>4.6556741028130002</v>
      </c>
    </row>
    <row r="2583" spans="5:12" x14ac:dyDescent="0.3">
      <c r="E2583" s="3" t="s">
        <v>660</v>
      </c>
      <c r="F2583" s="4"/>
      <c r="G2583" s="5">
        <v>20363</v>
      </c>
      <c r="H2583" s="7">
        <v>1348</v>
      </c>
      <c r="I2583" s="1">
        <v>8840</v>
      </c>
      <c r="J2583" s="1">
        <v>7026</v>
      </c>
      <c r="K2583" s="1">
        <v>2483</v>
      </c>
      <c r="L2583" s="6">
        <v>666</v>
      </c>
    </row>
    <row r="2584" spans="5:12" x14ac:dyDescent="0.3">
      <c r="E2584" s="9"/>
      <c r="F2584" s="8"/>
      <c r="G2584" s="10">
        <v>100</v>
      </c>
      <c r="H2584" s="11">
        <v>6.6198497274469998</v>
      </c>
      <c r="I2584" s="2">
        <v>43.412070912929998</v>
      </c>
      <c r="J2584" s="2">
        <v>34.503756813829</v>
      </c>
      <c r="K2584" s="2">
        <v>12.193684624073001</v>
      </c>
      <c r="L2584" s="13">
        <v>3.2706379217210002</v>
      </c>
    </row>
    <row r="2585" spans="5:12" x14ac:dyDescent="0.3">
      <c r="E2585" s="3" t="s">
        <v>661</v>
      </c>
      <c r="F2585" s="4"/>
      <c r="G2585" s="5">
        <v>75</v>
      </c>
      <c r="H2585" s="7">
        <v>4</v>
      </c>
      <c r="I2585" s="1">
        <v>31</v>
      </c>
      <c r="J2585" s="1">
        <v>21</v>
      </c>
      <c r="K2585" s="1">
        <v>13</v>
      </c>
      <c r="L2585" s="6">
        <v>6</v>
      </c>
    </row>
    <row r="2586" spans="5:12" x14ac:dyDescent="0.3">
      <c r="E2586" s="9"/>
      <c r="F2586" s="8"/>
      <c r="G2586" s="10">
        <v>100</v>
      </c>
      <c r="H2586" s="11">
        <v>5.333333333333</v>
      </c>
      <c r="I2586" s="2">
        <v>41.333333333333002</v>
      </c>
      <c r="J2586" s="2">
        <v>28</v>
      </c>
      <c r="K2586" s="2">
        <v>17.333333333333002</v>
      </c>
      <c r="L2586" s="13">
        <v>8</v>
      </c>
    </row>
    <row r="2587" spans="5:12" x14ac:dyDescent="0.3">
      <c r="E2587" s="3" t="s">
        <v>662</v>
      </c>
      <c r="F2587" s="4"/>
      <c r="G2587" s="5">
        <v>123</v>
      </c>
      <c r="H2587" s="7">
        <v>22</v>
      </c>
      <c r="I2587" s="1">
        <v>52</v>
      </c>
      <c r="J2587" s="1">
        <v>29</v>
      </c>
      <c r="K2587" s="1">
        <v>12</v>
      </c>
      <c r="L2587" s="6">
        <v>8</v>
      </c>
    </row>
    <row r="2588" spans="5:12" x14ac:dyDescent="0.3">
      <c r="E2588" s="9"/>
      <c r="F2588" s="8"/>
      <c r="G2588" s="10">
        <v>100</v>
      </c>
      <c r="H2588" s="11">
        <v>17.886178861788999</v>
      </c>
      <c r="I2588" s="2">
        <v>42.276422764228002</v>
      </c>
      <c r="J2588" s="2">
        <v>23.577235772358001</v>
      </c>
      <c r="K2588" s="2">
        <v>9.7560975609760003</v>
      </c>
      <c r="L2588" s="13">
        <v>6.5040650406499996</v>
      </c>
    </row>
    <row r="2589" spans="5:12" x14ac:dyDescent="0.3">
      <c r="E2589" s="3" t="s">
        <v>663</v>
      </c>
      <c r="F2589" s="4"/>
      <c r="G2589" s="5">
        <v>2516</v>
      </c>
      <c r="H2589" s="7">
        <v>317</v>
      </c>
      <c r="I2589" s="1">
        <v>1062</v>
      </c>
      <c r="J2589" s="1">
        <v>736</v>
      </c>
      <c r="K2589" s="1">
        <v>265</v>
      </c>
      <c r="L2589" s="6">
        <v>136</v>
      </c>
    </row>
    <row r="2590" spans="5:12" x14ac:dyDescent="0.3">
      <c r="E2590" s="9"/>
      <c r="F2590" s="8"/>
      <c r="G2590" s="10">
        <v>100</v>
      </c>
      <c r="H2590" s="11">
        <v>12.599364069951999</v>
      </c>
      <c r="I2590" s="2">
        <v>42.209856915739003</v>
      </c>
      <c r="J2590" s="2">
        <v>29.252782193959</v>
      </c>
      <c r="K2590" s="2">
        <v>10.532591414943999</v>
      </c>
      <c r="L2590" s="13">
        <v>5.4054054054050003</v>
      </c>
    </row>
    <row r="2591" spans="5:12" x14ac:dyDescent="0.3">
      <c r="E2591" s="3" t="s">
        <v>664</v>
      </c>
      <c r="F2591" s="4"/>
      <c r="G2591" s="5">
        <v>2955</v>
      </c>
      <c r="H2591" s="7">
        <v>368</v>
      </c>
      <c r="I2591" s="1">
        <v>1305</v>
      </c>
      <c r="J2591" s="1">
        <v>809</v>
      </c>
      <c r="K2591" s="1">
        <v>316</v>
      </c>
      <c r="L2591" s="6">
        <v>157</v>
      </c>
    </row>
    <row r="2592" spans="5:12" x14ac:dyDescent="0.3">
      <c r="E2592" s="9"/>
      <c r="F2592" s="8"/>
      <c r="G2592" s="10">
        <v>100</v>
      </c>
      <c r="H2592" s="11">
        <v>12.453468697124</v>
      </c>
      <c r="I2592" s="2">
        <v>44.162436548222999</v>
      </c>
      <c r="J2592" s="2">
        <v>27.377326565143999</v>
      </c>
      <c r="K2592" s="2">
        <v>10.693739424704001</v>
      </c>
      <c r="L2592" s="13">
        <v>5.3130287648049999</v>
      </c>
    </row>
    <row r="2593" spans="5:12" x14ac:dyDescent="0.3">
      <c r="E2593" s="3" t="s">
        <v>665</v>
      </c>
      <c r="F2593" s="4"/>
      <c r="G2593" s="5">
        <v>4352</v>
      </c>
      <c r="H2593" s="7">
        <v>451</v>
      </c>
      <c r="I2593" s="1">
        <v>1906</v>
      </c>
      <c r="J2593" s="1">
        <v>1325</v>
      </c>
      <c r="K2593" s="1">
        <v>451</v>
      </c>
      <c r="L2593" s="6">
        <v>219</v>
      </c>
    </row>
    <row r="2594" spans="5:12" x14ac:dyDescent="0.3">
      <c r="E2594" s="9"/>
      <c r="F2594" s="8"/>
      <c r="G2594" s="10">
        <v>100</v>
      </c>
      <c r="H2594" s="11">
        <v>10.363051470587999</v>
      </c>
      <c r="I2594" s="2">
        <v>43.795955882352999</v>
      </c>
      <c r="J2594" s="2">
        <v>30.445772058824002</v>
      </c>
      <c r="K2594" s="2">
        <v>10.363051470587999</v>
      </c>
      <c r="L2594" s="13">
        <v>5.0321691176470003</v>
      </c>
    </row>
    <row r="2595" spans="5:12" x14ac:dyDescent="0.3">
      <c r="E2595" s="3" t="s">
        <v>666</v>
      </c>
      <c r="F2595" s="4"/>
      <c r="G2595" s="5">
        <v>18627</v>
      </c>
      <c r="H2595" s="7">
        <v>1861</v>
      </c>
      <c r="I2595" s="1">
        <v>8730</v>
      </c>
      <c r="J2595" s="1">
        <v>5387</v>
      </c>
      <c r="K2595" s="1">
        <v>1936</v>
      </c>
      <c r="L2595" s="6">
        <v>713</v>
      </c>
    </row>
    <row r="2596" spans="5:12" x14ac:dyDescent="0.3">
      <c r="E2596" s="9"/>
      <c r="F2596" s="8"/>
      <c r="G2596" s="10">
        <v>100</v>
      </c>
      <c r="H2596" s="11">
        <v>9.9908734632520009</v>
      </c>
      <c r="I2596" s="2">
        <v>46.867450475117003</v>
      </c>
      <c r="J2596" s="2">
        <v>28.920384388254</v>
      </c>
      <c r="K2596" s="2">
        <v>10.393514790357999</v>
      </c>
      <c r="L2596" s="13">
        <v>3.8277768830190002</v>
      </c>
    </row>
    <row r="2597" spans="5:12" x14ac:dyDescent="0.3">
      <c r="E2597" s="3" t="s">
        <v>667</v>
      </c>
      <c r="F2597" s="4"/>
      <c r="G2597" s="5">
        <v>155</v>
      </c>
      <c r="H2597" s="7">
        <v>13</v>
      </c>
      <c r="I2597" s="1">
        <v>66</v>
      </c>
      <c r="J2597" s="1">
        <v>48</v>
      </c>
      <c r="K2597" s="1">
        <v>18</v>
      </c>
      <c r="L2597" s="6">
        <v>10</v>
      </c>
    </row>
    <row r="2598" spans="5:12" x14ac:dyDescent="0.3">
      <c r="E2598" s="9"/>
      <c r="F2598" s="8"/>
      <c r="G2598" s="10">
        <v>100</v>
      </c>
      <c r="H2598" s="11">
        <v>8.3870967741939992</v>
      </c>
      <c r="I2598" s="2">
        <v>42.580645161290001</v>
      </c>
      <c r="J2598" s="2">
        <v>30.967741935484</v>
      </c>
      <c r="K2598" s="2">
        <v>11.612903225806001</v>
      </c>
      <c r="L2598" s="13">
        <v>6.4516129032259997</v>
      </c>
    </row>
    <row r="2599" spans="5:12" x14ac:dyDescent="0.3">
      <c r="E2599" s="3" t="s">
        <v>668</v>
      </c>
      <c r="F2599" s="4"/>
      <c r="G2599" s="5">
        <v>2</v>
      </c>
      <c r="H2599" s="7">
        <v>1</v>
      </c>
      <c r="I2599" s="1">
        <v>1</v>
      </c>
      <c r="J2599" s="1">
        <v>0</v>
      </c>
      <c r="K2599" s="1">
        <v>0</v>
      </c>
      <c r="L2599" s="6">
        <v>0</v>
      </c>
    </row>
    <row r="2600" spans="5:12" x14ac:dyDescent="0.3">
      <c r="E2600" s="9"/>
      <c r="F2600" s="8"/>
      <c r="G2600" s="10">
        <v>100</v>
      </c>
      <c r="H2600" s="11">
        <v>50</v>
      </c>
      <c r="I2600" s="2">
        <v>50</v>
      </c>
      <c r="J2600" s="12">
        <v>0</v>
      </c>
      <c r="K2600" s="12">
        <v>0</v>
      </c>
      <c r="L2600" s="15">
        <v>0</v>
      </c>
    </row>
    <row r="2601" spans="5:12" x14ac:dyDescent="0.3">
      <c r="E2601" s="3" t="s">
        <v>669</v>
      </c>
      <c r="F2601" s="4"/>
      <c r="G2601" s="5">
        <v>33</v>
      </c>
      <c r="H2601" s="7">
        <v>11</v>
      </c>
      <c r="I2601" s="1">
        <v>10</v>
      </c>
      <c r="J2601" s="1">
        <v>6</v>
      </c>
      <c r="K2601" s="1">
        <v>1</v>
      </c>
      <c r="L2601" s="6">
        <v>5</v>
      </c>
    </row>
    <row r="2602" spans="5:12" x14ac:dyDescent="0.3">
      <c r="E2602" s="9"/>
      <c r="F2602" s="8"/>
      <c r="G2602" s="10">
        <v>100</v>
      </c>
      <c r="H2602" s="11">
        <v>33.333333333333002</v>
      </c>
      <c r="I2602" s="2">
        <v>30.303030303029999</v>
      </c>
      <c r="J2602" s="2">
        <v>18.181818181817999</v>
      </c>
      <c r="K2602" s="2">
        <v>3.0303030303030001</v>
      </c>
      <c r="L2602" s="13">
        <v>15.151515151515</v>
      </c>
    </row>
    <row r="2603" spans="5:12" x14ac:dyDescent="0.3">
      <c r="E2603" s="3" t="s">
        <v>670</v>
      </c>
      <c r="F2603" s="4"/>
      <c r="G2603" s="5">
        <v>27</v>
      </c>
      <c r="H2603" s="7">
        <v>3</v>
      </c>
      <c r="I2603" s="1">
        <v>12</v>
      </c>
      <c r="J2603" s="1">
        <v>7</v>
      </c>
      <c r="K2603" s="1">
        <v>1</v>
      </c>
      <c r="L2603" s="6">
        <v>4</v>
      </c>
    </row>
    <row r="2604" spans="5:12" x14ac:dyDescent="0.3">
      <c r="E2604" s="9"/>
      <c r="F2604" s="8"/>
      <c r="G2604" s="10">
        <v>100</v>
      </c>
      <c r="H2604" s="11">
        <v>11.111111111111001</v>
      </c>
      <c r="I2604" s="2">
        <v>44.444444444444002</v>
      </c>
      <c r="J2604" s="2">
        <v>25.925925925925998</v>
      </c>
      <c r="K2604" s="2">
        <v>3.7037037037039999</v>
      </c>
      <c r="L2604" s="13">
        <v>14.814814814815</v>
      </c>
    </row>
    <row r="2605" spans="5:12" x14ac:dyDescent="0.3">
      <c r="E2605" s="3" t="s">
        <v>671</v>
      </c>
      <c r="F2605" s="4"/>
      <c r="G2605" s="5">
        <v>38</v>
      </c>
      <c r="H2605" s="7">
        <v>8</v>
      </c>
      <c r="I2605" s="1">
        <v>14</v>
      </c>
      <c r="J2605" s="1">
        <v>11</v>
      </c>
      <c r="K2605" s="1">
        <v>0</v>
      </c>
      <c r="L2605" s="6">
        <v>5</v>
      </c>
    </row>
    <row r="2606" spans="5:12" x14ac:dyDescent="0.3">
      <c r="E2606" s="9"/>
      <c r="F2606" s="8"/>
      <c r="G2606" s="10">
        <v>100</v>
      </c>
      <c r="H2606" s="11">
        <v>21.052631578947</v>
      </c>
      <c r="I2606" s="2">
        <v>36.842105263157997</v>
      </c>
      <c r="J2606" s="2">
        <v>28.947368421053</v>
      </c>
      <c r="K2606" s="12">
        <v>0</v>
      </c>
      <c r="L2606" s="13">
        <v>13.157894736842</v>
      </c>
    </row>
    <row r="2607" spans="5:12" x14ac:dyDescent="0.3">
      <c r="E2607" s="3" t="s">
        <v>672</v>
      </c>
      <c r="F2607" s="4"/>
      <c r="G2607" s="5">
        <v>267</v>
      </c>
      <c r="H2607" s="7">
        <v>50</v>
      </c>
      <c r="I2607" s="1">
        <v>115</v>
      </c>
      <c r="J2607" s="1">
        <v>57</v>
      </c>
      <c r="K2607" s="1">
        <v>7</v>
      </c>
      <c r="L2607" s="6">
        <v>38</v>
      </c>
    </row>
    <row r="2608" spans="5:12" x14ac:dyDescent="0.3">
      <c r="E2608" s="9"/>
      <c r="F2608" s="8"/>
      <c r="G2608" s="10">
        <v>100</v>
      </c>
      <c r="H2608" s="11">
        <v>18.7265917603</v>
      </c>
      <c r="I2608" s="2">
        <v>43.071161048689</v>
      </c>
      <c r="J2608" s="2">
        <v>21.348314606742001</v>
      </c>
      <c r="K2608" s="2">
        <v>2.6217228464420002</v>
      </c>
      <c r="L2608" s="13">
        <v>14.232209737828001</v>
      </c>
    </row>
    <row r="2609" spans="2:14" x14ac:dyDescent="0.3">
      <c r="E2609" s="3" t="s">
        <v>673</v>
      </c>
      <c r="F2609" s="4"/>
      <c r="G2609" s="5">
        <v>3</v>
      </c>
      <c r="H2609" s="7">
        <v>2</v>
      </c>
      <c r="I2609" s="1">
        <v>1</v>
      </c>
      <c r="J2609" s="1">
        <v>0</v>
      </c>
      <c r="K2609" s="1">
        <v>0</v>
      </c>
      <c r="L2609" s="6">
        <v>0</v>
      </c>
    </row>
    <row r="2610" spans="2:14" x14ac:dyDescent="0.3">
      <c r="E2610" s="53"/>
      <c r="F2610" s="57"/>
      <c r="G2610" s="64">
        <v>100</v>
      </c>
      <c r="H2610" s="71">
        <v>66.666666666666998</v>
      </c>
      <c r="I2610" s="44">
        <v>33.333333333333002</v>
      </c>
      <c r="J2610" s="43">
        <v>0</v>
      </c>
      <c r="K2610" s="43">
        <v>0</v>
      </c>
      <c r="L2610" s="66">
        <v>0</v>
      </c>
    </row>
    <row r="2612" spans="2:14" x14ac:dyDescent="0.3">
      <c r="B2612" s="35" t="str">
        <f xml:space="preserve"> HYPERLINK("#'目次'!B23", "[17]")</f>
        <v>[17]</v>
      </c>
      <c r="C2612" s="25" t="s">
        <v>14</v>
      </c>
    </row>
    <row r="2615" spans="2:14" x14ac:dyDescent="0.3">
      <c r="C2615" s="25" t="s">
        <v>676</v>
      </c>
    </row>
    <row r="2616" spans="2:14" ht="25" x14ac:dyDescent="0.3">
      <c r="E2616" s="95"/>
      <c r="F2616" s="96"/>
      <c r="G2616" s="37" t="s">
        <v>16</v>
      </c>
      <c r="H2616" s="41" t="s">
        <v>17</v>
      </c>
      <c r="I2616" s="18" t="s">
        <v>18</v>
      </c>
      <c r="J2616" s="18" t="s">
        <v>19</v>
      </c>
      <c r="K2616" s="18" t="s">
        <v>20</v>
      </c>
      <c r="L2616" s="18" t="s">
        <v>21</v>
      </c>
      <c r="M2616" s="18" t="s">
        <v>22</v>
      </c>
      <c r="N2616" s="34" t="s">
        <v>23</v>
      </c>
    </row>
    <row r="2617" spans="2:14" x14ac:dyDescent="0.3">
      <c r="E2617" s="97"/>
      <c r="F2617" s="98"/>
      <c r="G2617" s="40"/>
      <c r="H2617" s="36"/>
      <c r="I2617" s="19"/>
      <c r="J2617" s="19"/>
      <c r="K2617" s="19"/>
      <c r="L2617" s="19"/>
      <c r="M2617" s="19"/>
      <c r="N2617" s="39"/>
    </row>
    <row r="2618" spans="2:14" x14ac:dyDescent="0.3">
      <c r="E2618" s="63" t="s">
        <v>16</v>
      </c>
      <c r="F2618" s="58"/>
      <c r="G2618" s="38">
        <v>55336</v>
      </c>
      <c r="H2618" s="20">
        <v>10222</v>
      </c>
      <c r="I2618" s="20">
        <v>19178</v>
      </c>
      <c r="J2618" s="20">
        <v>13973</v>
      </c>
      <c r="K2618" s="20">
        <v>7022</v>
      </c>
      <c r="L2618" s="20">
        <v>3794</v>
      </c>
      <c r="M2618" s="20">
        <v>900</v>
      </c>
      <c r="N2618" s="51">
        <v>247</v>
      </c>
    </row>
    <row r="2619" spans="2:14" x14ac:dyDescent="0.3">
      <c r="E2619" s="53"/>
      <c r="F2619" s="59"/>
      <c r="G2619" s="10">
        <v>100</v>
      </c>
      <c r="H2619" s="2">
        <v>18.472603729941</v>
      </c>
      <c r="I2619" s="2">
        <v>34.657365910076997</v>
      </c>
      <c r="J2619" s="2">
        <v>25.251192713603999</v>
      </c>
      <c r="K2619" s="2">
        <v>12.689749891570999</v>
      </c>
      <c r="L2619" s="2">
        <v>6.8562960821169998</v>
      </c>
      <c r="M2619" s="2">
        <v>1.626427642041</v>
      </c>
      <c r="N2619" s="13">
        <v>0.44636403064899999</v>
      </c>
    </row>
    <row r="2620" spans="2:14" ht="25" x14ac:dyDescent="0.3">
      <c r="E2620" s="3" t="s">
        <v>677</v>
      </c>
      <c r="F2620" s="4"/>
      <c r="G2620" s="29">
        <v>27</v>
      </c>
      <c r="H2620" s="32">
        <v>3</v>
      </c>
      <c r="I2620" s="17">
        <v>5</v>
      </c>
      <c r="J2620" s="17">
        <v>11</v>
      </c>
      <c r="K2620" s="17">
        <v>4</v>
      </c>
      <c r="L2620" s="17">
        <v>2</v>
      </c>
      <c r="M2620" s="17">
        <v>2</v>
      </c>
      <c r="N2620" s="33">
        <v>0</v>
      </c>
    </row>
    <row r="2621" spans="2:14" x14ac:dyDescent="0.3">
      <c r="E2621" s="9"/>
      <c r="F2621" s="8"/>
      <c r="G2621" s="10">
        <v>100</v>
      </c>
      <c r="H2621" s="11">
        <v>11.111111111111001</v>
      </c>
      <c r="I2621" s="2">
        <v>18.518518518518999</v>
      </c>
      <c r="J2621" s="2">
        <v>40.740740740741003</v>
      </c>
      <c r="K2621" s="2">
        <v>14.814814814815</v>
      </c>
      <c r="L2621" s="2">
        <v>7.4074074074069998</v>
      </c>
      <c r="M2621" s="2">
        <v>7.4074074074069998</v>
      </c>
      <c r="N2621" s="15">
        <v>0</v>
      </c>
    </row>
    <row r="2622" spans="2:14" x14ac:dyDescent="0.3">
      <c r="E2622" s="3" t="s">
        <v>678</v>
      </c>
      <c r="F2622" s="4"/>
      <c r="G2622" s="5">
        <v>269</v>
      </c>
      <c r="H2622" s="7">
        <v>44</v>
      </c>
      <c r="I2622" s="1">
        <v>84</v>
      </c>
      <c r="J2622" s="1">
        <v>73</v>
      </c>
      <c r="K2622" s="1">
        <v>46</v>
      </c>
      <c r="L2622" s="1">
        <v>21</v>
      </c>
      <c r="M2622" s="1">
        <v>1</v>
      </c>
      <c r="N2622" s="6">
        <v>0</v>
      </c>
    </row>
    <row r="2623" spans="2:14" x14ac:dyDescent="0.3">
      <c r="E2623" s="9"/>
      <c r="F2623" s="8"/>
      <c r="G2623" s="10">
        <v>100</v>
      </c>
      <c r="H2623" s="11">
        <v>16.356877323420001</v>
      </c>
      <c r="I2623" s="2">
        <v>31.226765799256999</v>
      </c>
      <c r="J2623" s="2">
        <v>27.137546468400998</v>
      </c>
      <c r="K2623" s="2">
        <v>17.100371747212002</v>
      </c>
      <c r="L2623" s="2">
        <v>7.8066914498140001</v>
      </c>
      <c r="M2623" s="2">
        <v>0.37174721189600002</v>
      </c>
      <c r="N2623" s="15">
        <v>0</v>
      </c>
    </row>
    <row r="2624" spans="2:14" x14ac:dyDescent="0.3">
      <c r="E2624" s="3" t="s">
        <v>679</v>
      </c>
      <c r="F2624" s="4"/>
      <c r="G2624" s="5">
        <v>7</v>
      </c>
      <c r="H2624" s="7">
        <v>5</v>
      </c>
      <c r="I2624" s="1">
        <v>0</v>
      </c>
      <c r="J2624" s="1">
        <v>2</v>
      </c>
      <c r="K2624" s="1">
        <v>0</v>
      </c>
      <c r="L2624" s="1">
        <v>0</v>
      </c>
      <c r="M2624" s="1">
        <v>0</v>
      </c>
      <c r="N2624" s="6">
        <v>0</v>
      </c>
    </row>
    <row r="2625" spans="5:14" x14ac:dyDescent="0.3">
      <c r="E2625" s="9"/>
      <c r="F2625" s="8"/>
      <c r="G2625" s="10">
        <v>100</v>
      </c>
      <c r="H2625" s="11">
        <v>71.428571428571004</v>
      </c>
      <c r="I2625" s="12">
        <v>0</v>
      </c>
      <c r="J2625" s="2">
        <v>28.571428571428999</v>
      </c>
      <c r="K2625" s="12">
        <v>0</v>
      </c>
      <c r="L2625" s="12">
        <v>0</v>
      </c>
      <c r="M2625" s="12">
        <v>0</v>
      </c>
      <c r="N2625" s="15">
        <v>0</v>
      </c>
    </row>
    <row r="2626" spans="5:14" x14ac:dyDescent="0.3">
      <c r="E2626" s="3" t="s">
        <v>680</v>
      </c>
      <c r="F2626" s="4"/>
      <c r="G2626" s="5">
        <v>18</v>
      </c>
      <c r="H2626" s="7">
        <v>0</v>
      </c>
      <c r="I2626" s="1">
        <v>4</v>
      </c>
      <c r="J2626" s="1">
        <v>5</v>
      </c>
      <c r="K2626" s="1">
        <v>6</v>
      </c>
      <c r="L2626" s="1">
        <v>3</v>
      </c>
      <c r="M2626" s="1">
        <v>0</v>
      </c>
      <c r="N2626" s="6">
        <v>0</v>
      </c>
    </row>
    <row r="2627" spans="5:14" x14ac:dyDescent="0.3">
      <c r="E2627" s="9"/>
      <c r="F2627" s="8"/>
      <c r="G2627" s="10">
        <v>100</v>
      </c>
      <c r="H2627" s="21">
        <v>0</v>
      </c>
      <c r="I2627" s="2">
        <v>22.222222222222001</v>
      </c>
      <c r="J2627" s="2">
        <v>27.777777777777999</v>
      </c>
      <c r="K2627" s="2">
        <v>33.333333333333002</v>
      </c>
      <c r="L2627" s="2">
        <v>16.666666666666998</v>
      </c>
      <c r="M2627" s="12">
        <v>0</v>
      </c>
      <c r="N2627" s="15">
        <v>0</v>
      </c>
    </row>
    <row r="2628" spans="5:14" x14ac:dyDescent="0.3">
      <c r="E2628" s="3" t="s">
        <v>681</v>
      </c>
      <c r="F2628" s="4"/>
      <c r="G2628" s="5">
        <v>129</v>
      </c>
      <c r="H2628" s="7">
        <v>12</v>
      </c>
      <c r="I2628" s="1">
        <v>33</v>
      </c>
      <c r="J2628" s="1">
        <v>39</v>
      </c>
      <c r="K2628" s="1">
        <v>25</v>
      </c>
      <c r="L2628" s="1">
        <v>19</v>
      </c>
      <c r="M2628" s="1">
        <v>1</v>
      </c>
      <c r="N2628" s="6">
        <v>0</v>
      </c>
    </row>
    <row r="2629" spans="5:14" x14ac:dyDescent="0.3">
      <c r="E2629" s="9"/>
      <c r="F2629" s="8"/>
      <c r="G2629" s="10">
        <v>100</v>
      </c>
      <c r="H2629" s="11">
        <v>9.3023255813949994</v>
      </c>
      <c r="I2629" s="2">
        <v>25.581395348836999</v>
      </c>
      <c r="J2629" s="2">
        <v>30.232558139535001</v>
      </c>
      <c r="K2629" s="2">
        <v>19.37984496124</v>
      </c>
      <c r="L2629" s="2">
        <v>14.728682170542999</v>
      </c>
      <c r="M2629" s="2">
        <v>0.77519379845000003</v>
      </c>
      <c r="N2629" s="15">
        <v>0</v>
      </c>
    </row>
    <row r="2630" spans="5:14" ht="25" x14ac:dyDescent="0.3">
      <c r="E2630" s="3" t="s">
        <v>682</v>
      </c>
      <c r="F2630" s="4"/>
      <c r="G2630" s="5">
        <v>3</v>
      </c>
      <c r="H2630" s="7">
        <v>0</v>
      </c>
      <c r="I2630" s="1">
        <v>1</v>
      </c>
      <c r="J2630" s="1">
        <v>1</v>
      </c>
      <c r="K2630" s="1">
        <v>0</v>
      </c>
      <c r="L2630" s="1">
        <v>1</v>
      </c>
      <c r="M2630" s="1">
        <v>0</v>
      </c>
      <c r="N2630" s="6">
        <v>0</v>
      </c>
    </row>
    <row r="2631" spans="5:14" x14ac:dyDescent="0.3">
      <c r="E2631" s="9"/>
      <c r="F2631" s="8"/>
      <c r="G2631" s="10">
        <v>100</v>
      </c>
      <c r="H2631" s="21">
        <v>0</v>
      </c>
      <c r="I2631" s="2">
        <v>33.333333333333002</v>
      </c>
      <c r="J2631" s="2">
        <v>33.333333333333002</v>
      </c>
      <c r="K2631" s="12">
        <v>0</v>
      </c>
      <c r="L2631" s="2">
        <v>33.333333333333002</v>
      </c>
      <c r="M2631" s="12">
        <v>0</v>
      </c>
      <c r="N2631" s="15">
        <v>0</v>
      </c>
    </row>
    <row r="2632" spans="5:14" ht="25" x14ac:dyDescent="0.3">
      <c r="E2632" s="3" t="s">
        <v>683</v>
      </c>
      <c r="F2632" s="4"/>
      <c r="G2632" s="5">
        <v>16</v>
      </c>
      <c r="H2632" s="7">
        <v>4</v>
      </c>
      <c r="I2632" s="1">
        <v>3</v>
      </c>
      <c r="J2632" s="1">
        <v>4</v>
      </c>
      <c r="K2632" s="1">
        <v>1</v>
      </c>
      <c r="L2632" s="1">
        <v>3</v>
      </c>
      <c r="M2632" s="1">
        <v>1</v>
      </c>
      <c r="N2632" s="6">
        <v>0</v>
      </c>
    </row>
    <row r="2633" spans="5:14" x14ac:dyDescent="0.3">
      <c r="E2633" s="9"/>
      <c r="F2633" s="8"/>
      <c r="G2633" s="10">
        <v>100</v>
      </c>
      <c r="H2633" s="11">
        <v>25</v>
      </c>
      <c r="I2633" s="2">
        <v>18.75</v>
      </c>
      <c r="J2633" s="2">
        <v>25</v>
      </c>
      <c r="K2633" s="2">
        <v>6.25</v>
      </c>
      <c r="L2633" s="2">
        <v>18.75</v>
      </c>
      <c r="M2633" s="2">
        <v>6.25</v>
      </c>
      <c r="N2633" s="15">
        <v>0</v>
      </c>
    </row>
    <row r="2634" spans="5:14" x14ac:dyDescent="0.3">
      <c r="E2634" s="3" t="s">
        <v>684</v>
      </c>
      <c r="F2634" s="4"/>
      <c r="G2634" s="5">
        <v>273</v>
      </c>
      <c r="H2634" s="7">
        <v>35</v>
      </c>
      <c r="I2634" s="1">
        <v>82</v>
      </c>
      <c r="J2634" s="1">
        <v>75</v>
      </c>
      <c r="K2634" s="1">
        <v>43</v>
      </c>
      <c r="L2634" s="1">
        <v>32</v>
      </c>
      <c r="M2634" s="1">
        <v>5</v>
      </c>
      <c r="N2634" s="6">
        <v>1</v>
      </c>
    </row>
    <row r="2635" spans="5:14" x14ac:dyDescent="0.3">
      <c r="E2635" s="9"/>
      <c r="F2635" s="8"/>
      <c r="G2635" s="10">
        <v>100</v>
      </c>
      <c r="H2635" s="11">
        <v>12.820512820513001</v>
      </c>
      <c r="I2635" s="2">
        <v>30.036630036630001</v>
      </c>
      <c r="J2635" s="2">
        <v>27.472527472526998</v>
      </c>
      <c r="K2635" s="2">
        <v>15.750915750916</v>
      </c>
      <c r="L2635" s="2">
        <v>11.721611721612</v>
      </c>
      <c r="M2635" s="2">
        <v>1.831501831502</v>
      </c>
      <c r="N2635" s="13">
        <v>0.36630036630000001</v>
      </c>
    </row>
    <row r="2636" spans="5:14" x14ac:dyDescent="0.3">
      <c r="E2636" s="3" t="s">
        <v>685</v>
      </c>
      <c r="F2636" s="4"/>
      <c r="G2636" s="5">
        <v>184</v>
      </c>
      <c r="H2636" s="7">
        <v>33</v>
      </c>
      <c r="I2636" s="1">
        <v>45</v>
      </c>
      <c r="J2636" s="1">
        <v>50</v>
      </c>
      <c r="K2636" s="1">
        <v>30</v>
      </c>
      <c r="L2636" s="1">
        <v>20</v>
      </c>
      <c r="M2636" s="1">
        <v>6</v>
      </c>
      <c r="N2636" s="6">
        <v>0</v>
      </c>
    </row>
    <row r="2637" spans="5:14" x14ac:dyDescent="0.3">
      <c r="E2637" s="9"/>
      <c r="F2637" s="8"/>
      <c r="G2637" s="10">
        <v>100</v>
      </c>
      <c r="H2637" s="11">
        <v>17.934782608696</v>
      </c>
      <c r="I2637" s="2">
        <v>24.45652173913</v>
      </c>
      <c r="J2637" s="2">
        <v>27.173913043477999</v>
      </c>
      <c r="K2637" s="2">
        <v>16.304347826087</v>
      </c>
      <c r="L2637" s="2">
        <v>10.869565217390999</v>
      </c>
      <c r="M2637" s="2">
        <v>3.2608695652169999</v>
      </c>
      <c r="N2637" s="15">
        <v>0</v>
      </c>
    </row>
    <row r="2638" spans="5:14" x14ac:dyDescent="0.3">
      <c r="E2638" s="3" t="s">
        <v>686</v>
      </c>
      <c r="F2638" s="4"/>
      <c r="G2638" s="5">
        <v>114</v>
      </c>
      <c r="H2638" s="7">
        <v>19</v>
      </c>
      <c r="I2638" s="1">
        <v>26</v>
      </c>
      <c r="J2638" s="1">
        <v>37</v>
      </c>
      <c r="K2638" s="1">
        <v>18</v>
      </c>
      <c r="L2638" s="1">
        <v>13</v>
      </c>
      <c r="M2638" s="1">
        <v>1</v>
      </c>
      <c r="N2638" s="6">
        <v>0</v>
      </c>
    </row>
    <row r="2639" spans="5:14" x14ac:dyDescent="0.3">
      <c r="E2639" s="9"/>
      <c r="F2639" s="8"/>
      <c r="G2639" s="10">
        <v>100</v>
      </c>
      <c r="H2639" s="11">
        <v>16.666666666666998</v>
      </c>
      <c r="I2639" s="2">
        <v>22.807017543859999</v>
      </c>
      <c r="J2639" s="2">
        <v>32.456140350877</v>
      </c>
      <c r="K2639" s="2">
        <v>15.789473684211</v>
      </c>
      <c r="L2639" s="2">
        <v>11.403508771929999</v>
      </c>
      <c r="M2639" s="2">
        <v>0.87719298245599997</v>
      </c>
      <c r="N2639" s="15">
        <v>0</v>
      </c>
    </row>
    <row r="2640" spans="5:14" x14ac:dyDescent="0.3">
      <c r="E2640" s="3" t="s">
        <v>687</v>
      </c>
      <c r="F2640" s="4"/>
      <c r="G2640" s="5">
        <v>2664</v>
      </c>
      <c r="H2640" s="7">
        <v>413</v>
      </c>
      <c r="I2640" s="1">
        <v>742</v>
      </c>
      <c r="J2640" s="1">
        <v>802</v>
      </c>
      <c r="K2640" s="1">
        <v>399</v>
      </c>
      <c r="L2640" s="1">
        <v>287</v>
      </c>
      <c r="M2640" s="1">
        <v>18</v>
      </c>
      <c r="N2640" s="6">
        <v>3</v>
      </c>
    </row>
    <row r="2641" spans="5:14" x14ac:dyDescent="0.3">
      <c r="E2641" s="9"/>
      <c r="F2641" s="8"/>
      <c r="G2641" s="10">
        <v>100</v>
      </c>
      <c r="H2641" s="11">
        <v>15.503003003003</v>
      </c>
      <c r="I2641" s="2">
        <v>27.852852852853001</v>
      </c>
      <c r="J2641" s="2">
        <v>30.105105105105</v>
      </c>
      <c r="K2641" s="2">
        <v>14.977477477477001</v>
      </c>
      <c r="L2641" s="2">
        <v>10.773273273273</v>
      </c>
      <c r="M2641" s="2">
        <v>0.67567567567599995</v>
      </c>
      <c r="N2641" s="13">
        <v>0.112612612613</v>
      </c>
    </row>
    <row r="2642" spans="5:14" ht="25" x14ac:dyDescent="0.3">
      <c r="E2642" s="3" t="s">
        <v>688</v>
      </c>
      <c r="F2642" s="4"/>
      <c r="G2642" s="5">
        <v>20</v>
      </c>
      <c r="H2642" s="7">
        <v>3</v>
      </c>
      <c r="I2642" s="1">
        <v>5</v>
      </c>
      <c r="J2642" s="1">
        <v>4</v>
      </c>
      <c r="K2642" s="1">
        <v>3</v>
      </c>
      <c r="L2642" s="1">
        <v>3</v>
      </c>
      <c r="M2642" s="1">
        <v>1</v>
      </c>
      <c r="N2642" s="6">
        <v>1</v>
      </c>
    </row>
    <row r="2643" spans="5:14" x14ac:dyDescent="0.3">
      <c r="E2643" s="9"/>
      <c r="F2643" s="8"/>
      <c r="G2643" s="10">
        <v>100</v>
      </c>
      <c r="H2643" s="11">
        <v>15</v>
      </c>
      <c r="I2643" s="2">
        <v>25</v>
      </c>
      <c r="J2643" s="2">
        <v>20</v>
      </c>
      <c r="K2643" s="2">
        <v>15</v>
      </c>
      <c r="L2643" s="2">
        <v>15</v>
      </c>
      <c r="M2643" s="2">
        <v>5</v>
      </c>
      <c r="N2643" s="13">
        <v>5</v>
      </c>
    </row>
    <row r="2644" spans="5:14" ht="25" x14ac:dyDescent="0.3">
      <c r="E2644" s="3" t="s">
        <v>689</v>
      </c>
      <c r="F2644" s="4"/>
      <c r="G2644" s="5">
        <v>31</v>
      </c>
      <c r="H2644" s="7">
        <v>7</v>
      </c>
      <c r="I2644" s="1">
        <v>7</v>
      </c>
      <c r="J2644" s="1">
        <v>8</v>
      </c>
      <c r="K2644" s="1">
        <v>5</v>
      </c>
      <c r="L2644" s="1">
        <v>4</v>
      </c>
      <c r="M2644" s="1">
        <v>0</v>
      </c>
      <c r="N2644" s="6">
        <v>0</v>
      </c>
    </row>
    <row r="2645" spans="5:14" x14ac:dyDescent="0.3">
      <c r="E2645" s="9"/>
      <c r="F2645" s="8"/>
      <c r="G2645" s="10">
        <v>100</v>
      </c>
      <c r="H2645" s="11">
        <v>22.580645161290001</v>
      </c>
      <c r="I2645" s="2">
        <v>22.580645161290001</v>
      </c>
      <c r="J2645" s="2">
        <v>25.806451612903</v>
      </c>
      <c r="K2645" s="2">
        <v>16.129032258064999</v>
      </c>
      <c r="L2645" s="2">
        <v>12.903225806451999</v>
      </c>
      <c r="M2645" s="12">
        <v>0</v>
      </c>
      <c r="N2645" s="15">
        <v>0</v>
      </c>
    </row>
    <row r="2646" spans="5:14" x14ac:dyDescent="0.3">
      <c r="E2646" s="3" t="s">
        <v>690</v>
      </c>
      <c r="F2646" s="4"/>
      <c r="G2646" s="5">
        <v>522</v>
      </c>
      <c r="H2646" s="7">
        <v>97</v>
      </c>
      <c r="I2646" s="1">
        <v>149</v>
      </c>
      <c r="J2646" s="1">
        <v>113</v>
      </c>
      <c r="K2646" s="1">
        <v>84</v>
      </c>
      <c r="L2646" s="1">
        <v>61</v>
      </c>
      <c r="M2646" s="1">
        <v>14</v>
      </c>
      <c r="N2646" s="6">
        <v>4</v>
      </c>
    </row>
    <row r="2647" spans="5:14" x14ac:dyDescent="0.3">
      <c r="E2647" s="9"/>
      <c r="F2647" s="8"/>
      <c r="G2647" s="10">
        <v>100</v>
      </c>
      <c r="H2647" s="11">
        <v>18.582375478926998</v>
      </c>
      <c r="I2647" s="2">
        <v>28.544061302682</v>
      </c>
      <c r="J2647" s="2">
        <v>21.647509578544</v>
      </c>
      <c r="K2647" s="2">
        <v>16.091954022989</v>
      </c>
      <c r="L2647" s="2">
        <v>11.685823754789</v>
      </c>
      <c r="M2647" s="2">
        <v>2.6819923371650001</v>
      </c>
      <c r="N2647" s="13">
        <v>0.76628352490399998</v>
      </c>
    </row>
    <row r="2648" spans="5:14" x14ac:dyDescent="0.3">
      <c r="E2648" s="3" t="s">
        <v>691</v>
      </c>
      <c r="F2648" s="4"/>
      <c r="G2648" s="5">
        <v>610</v>
      </c>
      <c r="H2648" s="7">
        <v>83</v>
      </c>
      <c r="I2648" s="1">
        <v>157</v>
      </c>
      <c r="J2648" s="1">
        <v>171</v>
      </c>
      <c r="K2648" s="1">
        <v>120</v>
      </c>
      <c r="L2648" s="1">
        <v>70</v>
      </c>
      <c r="M2648" s="1">
        <v>9</v>
      </c>
      <c r="N2648" s="6">
        <v>0</v>
      </c>
    </row>
    <row r="2649" spans="5:14" x14ac:dyDescent="0.3">
      <c r="E2649" s="9"/>
      <c r="F2649" s="8"/>
      <c r="G2649" s="10">
        <v>100</v>
      </c>
      <c r="H2649" s="11">
        <v>13.606557377049</v>
      </c>
      <c r="I2649" s="2">
        <v>25.737704918033</v>
      </c>
      <c r="J2649" s="2">
        <v>28.032786885246001</v>
      </c>
      <c r="K2649" s="2">
        <v>19.672131147540998</v>
      </c>
      <c r="L2649" s="2">
        <v>11.475409836066</v>
      </c>
      <c r="M2649" s="2">
        <v>1.475409836066</v>
      </c>
      <c r="N2649" s="15">
        <v>0</v>
      </c>
    </row>
    <row r="2650" spans="5:14" x14ac:dyDescent="0.3">
      <c r="E2650" s="3" t="s">
        <v>692</v>
      </c>
      <c r="F2650" s="4"/>
      <c r="G2650" s="5">
        <v>460</v>
      </c>
      <c r="H2650" s="7">
        <v>62</v>
      </c>
      <c r="I2650" s="1">
        <v>136</v>
      </c>
      <c r="J2650" s="1">
        <v>130</v>
      </c>
      <c r="K2650" s="1">
        <v>74</v>
      </c>
      <c r="L2650" s="1">
        <v>52</v>
      </c>
      <c r="M2650" s="1">
        <v>6</v>
      </c>
      <c r="N2650" s="6">
        <v>0</v>
      </c>
    </row>
    <row r="2651" spans="5:14" x14ac:dyDescent="0.3">
      <c r="E2651" s="9"/>
      <c r="F2651" s="8"/>
      <c r="G2651" s="10">
        <v>100</v>
      </c>
      <c r="H2651" s="11">
        <v>13.478260869565</v>
      </c>
      <c r="I2651" s="2">
        <v>29.565217391304</v>
      </c>
      <c r="J2651" s="2">
        <v>28.260869565217</v>
      </c>
      <c r="K2651" s="2">
        <v>16.086956521739001</v>
      </c>
      <c r="L2651" s="2">
        <v>11.304347826087</v>
      </c>
      <c r="M2651" s="2">
        <v>1.3043478260870001</v>
      </c>
      <c r="N2651" s="15">
        <v>0</v>
      </c>
    </row>
    <row r="2652" spans="5:14" x14ac:dyDescent="0.3">
      <c r="E2652" s="3" t="s">
        <v>693</v>
      </c>
      <c r="F2652" s="4"/>
      <c r="G2652" s="5">
        <v>7470</v>
      </c>
      <c r="H2652" s="7">
        <v>1286</v>
      </c>
      <c r="I2652" s="1">
        <v>2315</v>
      </c>
      <c r="J2652" s="1">
        <v>2026</v>
      </c>
      <c r="K2652" s="1">
        <v>1136</v>
      </c>
      <c r="L2652" s="1">
        <v>618</v>
      </c>
      <c r="M2652" s="1">
        <v>80</v>
      </c>
      <c r="N2652" s="6">
        <v>9</v>
      </c>
    </row>
    <row r="2653" spans="5:14" x14ac:dyDescent="0.3">
      <c r="E2653" s="9"/>
      <c r="F2653" s="8"/>
      <c r="G2653" s="10">
        <v>100</v>
      </c>
      <c r="H2653" s="11">
        <v>17.215528781793999</v>
      </c>
      <c r="I2653" s="2">
        <v>30.990629183399999</v>
      </c>
      <c r="J2653" s="2">
        <v>27.121820615796999</v>
      </c>
      <c r="K2653" s="2">
        <v>15.20749665328</v>
      </c>
      <c r="L2653" s="2">
        <v>8.2730923694780003</v>
      </c>
      <c r="M2653" s="2">
        <v>1.0709504685410001</v>
      </c>
      <c r="N2653" s="13">
        <v>0.120481927711</v>
      </c>
    </row>
    <row r="2654" spans="5:14" ht="25" x14ac:dyDescent="0.3">
      <c r="E2654" s="3" t="s">
        <v>694</v>
      </c>
      <c r="F2654" s="4"/>
      <c r="G2654" s="5">
        <v>30</v>
      </c>
      <c r="H2654" s="7">
        <v>7</v>
      </c>
      <c r="I2654" s="1">
        <v>8</v>
      </c>
      <c r="J2654" s="1">
        <v>4</v>
      </c>
      <c r="K2654" s="1">
        <v>7</v>
      </c>
      <c r="L2654" s="1">
        <v>4</v>
      </c>
      <c r="M2654" s="1">
        <v>0</v>
      </c>
      <c r="N2654" s="6">
        <v>0</v>
      </c>
    </row>
    <row r="2655" spans="5:14" x14ac:dyDescent="0.3">
      <c r="E2655" s="9"/>
      <c r="F2655" s="8"/>
      <c r="G2655" s="10">
        <v>100</v>
      </c>
      <c r="H2655" s="11">
        <v>23.333333333333002</v>
      </c>
      <c r="I2655" s="2">
        <v>26.666666666666998</v>
      </c>
      <c r="J2655" s="2">
        <v>13.333333333333</v>
      </c>
      <c r="K2655" s="2">
        <v>23.333333333333002</v>
      </c>
      <c r="L2655" s="2">
        <v>13.333333333333</v>
      </c>
      <c r="M2655" s="12">
        <v>0</v>
      </c>
      <c r="N2655" s="15">
        <v>0</v>
      </c>
    </row>
    <row r="2656" spans="5:14" ht="25" x14ac:dyDescent="0.3">
      <c r="E2656" s="3" t="s">
        <v>695</v>
      </c>
      <c r="F2656" s="4"/>
      <c r="G2656" s="5">
        <v>49</v>
      </c>
      <c r="H2656" s="7">
        <v>8</v>
      </c>
      <c r="I2656" s="1">
        <v>12</v>
      </c>
      <c r="J2656" s="1">
        <v>13</v>
      </c>
      <c r="K2656" s="1">
        <v>10</v>
      </c>
      <c r="L2656" s="1">
        <v>5</v>
      </c>
      <c r="M2656" s="1">
        <v>1</v>
      </c>
      <c r="N2656" s="6">
        <v>0</v>
      </c>
    </row>
    <row r="2657" spans="5:14" x14ac:dyDescent="0.3">
      <c r="E2657" s="9"/>
      <c r="F2657" s="8"/>
      <c r="G2657" s="10">
        <v>100</v>
      </c>
      <c r="H2657" s="11">
        <v>16.326530612245001</v>
      </c>
      <c r="I2657" s="2">
        <v>24.489795918367001</v>
      </c>
      <c r="J2657" s="2">
        <v>26.530612244897998</v>
      </c>
      <c r="K2657" s="2">
        <v>20.408163265306001</v>
      </c>
      <c r="L2657" s="2">
        <v>10.204081632653001</v>
      </c>
      <c r="M2657" s="2">
        <v>2.040816326531</v>
      </c>
      <c r="N2657" s="15">
        <v>0</v>
      </c>
    </row>
    <row r="2658" spans="5:14" x14ac:dyDescent="0.3">
      <c r="E2658" s="3" t="s">
        <v>696</v>
      </c>
      <c r="F2658" s="4"/>
      <c r="G2658" s="5">
        <v>1221</v>
      </c>
      <c r="H2658" s="7">
        <v>244</v>
      </c>
      <c r="I2658" s="1">
        <v>388</v>
      </c>
      <c r="J2658" s="1">
        <v>263</v>
      </c>
      <c r="K2658" s="1">
        <v>196</v>
      </c>
      <c r="L2658" s="1">
        <v>103</v>
      </c>
      <c r="M2658" s="1">
        <v>22</v>
      </c>
      <c r="N2658" s="6">
        <v>5</v>
      </c>
    </row>
    <row r="2659" spans="5:14" x14ac:dyDescent="0.3">
      <c r="E2659" s="9"/>
      <c r="F2659" s="8"/>
      <c r="G2659" s="10">
        <v>100</v>
      </c>
      <c r="H2659" s="11">
        <v>19.983619983619999</v>
      </c>
      <c r="I2659" s="2">
        <v>31.777231777232</v>
      </c>
      <c r="J2659" s="2">
        <v>21.539721539721999</v>
      </c>
      <c r="K2659" s="2">
        <v>16.052416052416</v>
      </c>
      <c r="L2659" s="2">
        <v>8.4357084357079994</v>
      </c>
      <c r="M2659" s="2">
        <v>1.8018018018019999</v>
      </c>
      <c r="N2659" s="13">
        <v>0.4095004095</v>
      </c>
    </row>
    <row r="2660" spans="5:14" x14ac:dyDescent="0.3">
      <c r="E2660" s="3" t="s">
        <v>697</v>
      </c>
      <c r="F2660" s="4"/>
      <c r="G2660" s="5">
        <v>1139</v>
      </c>
      <c r="H2660" s="7">
        <v>203</v>
      </c>
      <c r="I2660" s="1">
        <v>335</v>
      </c>
      <c r="J2660" s="1">
        <v>292</v>
      </c>
      <c r="K2660" s="1">
        <v>173</v>
      </c>
      <c r="L2660" s="1">
        <v>103</v>
      </c>
      <c r="M2660" s="1">
        <v>28</v>
      </c>
      <c r="N2660" s="6">
        <v>5</v>
      </c>
    </row>
    <row r="2661" spans="5:14" x14ac:dyDescent="0.3">
      <c r="E2661" s="9"/>
      <c r="F2661" s="8"/>
      <c r="G2661" s="10">
        <v>100</v>
      </c>
      <c r="H2661" s="11">
        <v>17.822651448639</v>
      </c>
      <c r="I2661" s="2">
        <v>29.411764705882</v>
      </c>
      <c r="J2661" s="2">
        <v>25.636523266023001</v>
      </c>
      <c r="K2661" s="2">
        <v>15.188762071993001</v>
      </c>
      <c r="L2661" s="2">
        <v>9.0430201931519996</v>
      </c>
      <c r="M2661" s="2">
        <v>2.4582967515359999</v>
      </c>
      <c r="N2661" s="13">
        <v>0.43898156277400002</v>
      </c>
    </row>
    <row r="2662" spans="5:14" x14ac:dyDescent="0.3">
      <c r="E2662" s="3" t="s">
        <v>698</v>
      </c>
      <c r="F2662" s="4"/>
      <c r="G2662" s="5">
        <v>1648</v>
      </c>
      <c r="H2662" s="7">
        <v>294</v>
      </c>
      <c r="I2662" s="1">
        <v>515</v>
      </c>
      <c r="J2662" s="1">
        <v>434</v>
      </c>
      <c r="K2662" s="1">
        <v>234</v>
      </c>
      <c r="L2662" s="1">
        <v>128</v>
      </c>
      <c r="M2662" s="1">
        <v>35</v>
      </c>
      <c r="N2662" s="6">
        <v>8</v>
      </c>
    </row>
    <row r="2663" spans="5:14" x14ac:dyDescent="0.3">
      <c r="E2663" s="9"/>
      <c r="F2663" s="8"/>
      <c r="G2663" s="10">
        <v>100</v>
      </c>
      <c r="H2663" s="11">
        <v>17.839805825243001</v>
      </c>
      <c r="I2663" s="2">
        <v>31.25</v>
      </c>
      <c r="J2663" s="2">
        <v>26.334951456311</v>
      </c>
      <c r="K2663" s="2">
        <v>14.199029126214</v>
      </c>
      <c r="L2663" s="2">
        <v>7.7669902912620001</v>
      </c>
      <c r="M2663" s="2">
        <v>2.1237864077670001</v>
      </c>
      <c r="N2663" s="13">
        <v>0.48543689320400002</v>
      </c>
    </row>
    <row r="2664" spans="5:14" x14ac:dyDescent="0.3">
      <c r="E2664" s="3" t="s">
        <v>699</v>
      </c>
      <c r="F2664" s="4"/>
      <c r="G2664" s="5">
        <v>11671</v>
      </c>
      <c r="H2664" s="7">
        <v>2121</v>
      </c>
      <c r="I2664" s="1">
        <v>4109</v>
      </c>
      <c r="J2664" s="1">
        <v>2939</v>
      </c>
      <c r="K2664" s="1">
        <v>1486</v>
      </c>
      <c r="L2664" s="1">
        <v>810</v>
      </c>
      <c r="M2664" s="1">
        <v>174</v>
      </c>
      <c r="N2664" s="6">
        <v>32</v>
      </c>
    </row>
    <row r="2665" spans="5:14" x14ac:dyDescent="0.3">
      <c r="E2665" s="9"/>
      <c r="F2665" s="8"/>
      <c r="G2665" s="10">
        <v>100</v>
      </c>
      <c r="H2665" s="11">
        <v>18.173249935737999</v>
      </c>
      <c r="I2665" s="2">
        <v>35.206923142832999</v>
      </c>
      <c r="J2665" s="2">
        <v>25.182075229201001</v>
      </c>
      <c r="K2665" s="2">
        <v>12.732413674921</v>
      </c>
      <c r="L2665" s="2">
        <v>6.9402793248219998</v>
      </c>
      <c r="M2665" s="2">
        <v>1.490874817925</v>
      </c>
      <c r="N2665" s="13">
        <v>0.27418387456100002</v>
      </c>
    </row>
    <row r="2666" spans="5:14" ht="25" x14ac:dyDescent="0.3">
      <c r="E2666" s="3" t="s">
        <v>700</v>
      </c>
      <c r="F2666" s="4"/>
      <c r="G2666" s="5">
        <v>63</v>
      </c>
      <c r="H2666" s="7">
        <v>7</v>
      </c>
      <c r="I2666" s="1">
        <v>17</v>
      </c>
      <c r="J2666" s="1">
        <v>20</v>
      </c>
      <c r="K2666" s="1">
        <v>8</v>
      </c>
      <c r="L2666" s="1">
        <v>7</v>
      </c>
      <c r="M2666" s="1">
        <v>3</v>
      </c>
      <c r="N2666" s="6">
        <v>1</v>
      </c>
    </row>
    <row r="2667" spans="5:14" x14ac:dyDescent="0.3">
      <c r="E2667" s="9"/>
      <c r="F2667" s="8"/>
      <c r="G2667" s="10">
        <v>100</v>
      </c>
      <c r="H2667" s="11">
        <v>11.111111111111001</v>
      </c>
      <c r="I2667" s="2">
        <v>26.984126984126998</v>
      </c>
      <c r="J2667" s="2">
        <v>31.746031746031999</v>
      </c>
      <c r="K2667" s="2">
        <v>12.698412698413</v>
      </c>
      <c r="L2667" s="2">
        <v>11.111111111111001</v>
      </c>
      <c r="M2667" s="2">
        <v>4.7619047619049999</v>
      </c>
      <c r="N2667" s="13">
        <v>1.587301587302</v>
      </c>
    </row>
    <row r="2668" spans="5:14" ht="25" x14ac:dyDescent="0.3">
      <c r="E2668" s="3" t="s">
        <v>701</v>
      </c>
      <c r="F2668" s="4"/>
      <c r="G2668" s="5">
        <v>61</v>
      </c>
      <c r="H2668" s="7">
        <v>9</v>
      </c>
      <c r="I2668" s="1">
        <v>17</v>
      </c>
      <c r="J2668" s="1">
        <v>14</v>
      </c>
      <c r="K2668" s="1">
        <v>14</v>
      </c>
      <c r="L2668" s="1">
        <v>5</v>
      </c>
      <c r="M2668" s="1">
        <v>2</v>
      </c>
      <c r="N2668" s="6">
        <v>0</v>
      </c>
    </row>
    <row r="2669" spans="5:14" x14ac:dyDescent="0.3">
      <c r="E2669" s="9"/>
      <c r="F2669" s="8"/>
      <c r="G2669" s="10">
        <v>100</v>
      </c>
      <c r="H2669" s="11">
        <v>14.754098360656</v>
      </c>
      <c r="I2669" s="2">
        <v>27.868852459016001</v>
      </c>
      <c r="J2669" s="2">
        <v>22.950819672131001</v>
      </c>
      <c r="K2669" s="2">
        <v>22.950819672131001</v>
      </c>
      <c r="L2669" s="2">
        <v>8.1967213114750006</v>
      </c>
      <c r="M2669" s="2">
        <v>3.2786885245900002</v>
      </c>
      <c r="N2669" s="15">
        <v>0</v>
      </c>
    </row>
    <row r="2670" spans="5:14" x14ac:dyDescent="0.3">
      <c r="E2670" s="3" t="s">
        <v>702</v>
      </c>
      <c r="F2670" s="4"/>
      <c r="G2670" s="5">
        <v>1956</v>
      </c>
      <c r="H2670" s="7">
        <v>312</v>
      </c>
      <c r="I2670" s="1">
        <v>697</v>
      </c>
      <c r="J2670" s="1">
        <v>461</v>
      </c>
      <c r="K2670" s="1">
        <v>287</v>
      </c>
      <c r="L2670" s="1">
        <v>143</v>
      </c>
      <c r="M2670" s="1">
        <v>50</v>
      </c>
      <c r="N2670" s="6">
        <v>6</v>
      </c>
    </row>
    <row r="2671" spans="5:14" x14ac:dyDescent="0.3">
      <c r="E2671" s="9"/>
      <c r="F2671" s="8"/>
      <c r="G2671" s="10">
        <v>100</v>
      </c>
      <c r="H2671" s="11">
        <v>15.950920245399001</v>
      </c>
      <c r="I2671" s="2">
        <v>35.633946830265998</v>
      </c>
      <c r="J2671" s="2">
        <v>23.568507157464001</v>
      </c>
      <c r="K2671" s="2">
        <v>14.672801635992</v>
      </c>
      <c r="L2671" s="2">
        <v>7.3108384458079998</v>
      </c>
      <c r="M2671" s="2">
        <v>2.5562372188140001</v>
      </c>
      <c r="N2671" s="13">
        <v>0.30674846625800001</v>
      </c>
    </row>
    <row r="2672" spans="5:14" x14ac:dyDescent="0.3">
      <c r="E2672" s="3" t="s">
        <v>703</v>
      </c>
      <c r="F2672" s="4"/>
      <c r="G2672" s="5">
        <v>1367</v>
      </c>
      <c r="H2672" s="7">
        <v>235</v>
      </c>
      <c r="I2672" s="1">
        <v>450</v>
      </c>
      <c r="J2672" s="1">
        <v>361</v>
      </c>
      <c r="K2672" s="1">
        <v>181</v>
      </c>
      <c r="L2672" s="1">
        <v>98</v>
      </c>
      <c r="M2672" s="1">
        <v>39</v>
      </c>
      <c r="N2672" s="6">
        <v>3</v>
      </c>
    </row>
    <row r="2673" spans="5:14" x14ac:dyDescent="0.3">
      <c r="E2673" s="9"/>
      <c r="F2673" s="8"/>
      <c r="G2673" s="10">
        <v>100</v>
      </c>
      <c r="H2673" s="11">
        <v>17.190929041697</v>
      </c>
      <c r="I2673" s="2">
        <v>32.918800292611998</v>
      </c>
      <c r="J2673" s="2">
        <v>26.408193123627999</v>
      </c>
      <c r="K2673" s="2">
        <v>13.240673006584</v>
      </c>
      <c r="L2673" s="2">
        <v>7.1689831748349997</v>
      </c>
      <c r="M2673" s="2">
        <v>2.8529626920259998</v>
      </c>
      <c r="N2673" s="13">
        <v>0.219458668617</v>
      </c>
    </row>
    <row r="2674" spans="5:14" x14ac:dyDescent="0.3">
      <c r="E2674" s="3" t="s">
        <v>704</v>
      </c>
      <c r="F2674" s="4"/>
      <c r="G2674" s="5">
        <v>2094</v>
      </c>
      <c r="H2674" s="7">
        <v>345</v>
      </c>
      <c r="I2674" s="1">
        <v>733</v>
      </c>
      <c r="J2674" s="1">
        <v>541</v>
      </c>
      <c r="K2674" s="1">
        <v>268</v>
      </c>
      <c r="L2674" s="1">
        <v>157</v>
      </c>
      <c r="M2674" s="1">
        <v>48</v>
      </c>
      <c r="N2674" s="6">
        <v>2</v>
      </c>
    </row>
    <row r="2675" spans="5:14" x14ac:dyDescent="0.3">
      <c r="E2675" s="9"/>
      <c r="F2675" s="8"/>
      <c r="G2675" s="10">
        <v>100</v>
      </c>
      <c r="H2675" s="11">
        <v>16.475644699139998</v>
      </c>
      <c r="I2675" s="2">
        <v>35.004775549187997</v>
      </c>
      <c r="J2675" s="2">
        <v>25.835721107927</v>
      </c>
      <c r="K2675" s="2">
        <v>12.79847182426</v>
      </c>
      <c r="L2675" s="2">
        <v>7.4976122254059998</v>
      </c>
      <c r="M2675" s="2">
        <v>2.292263610315</v>
      </c>
      <c r="N2675" s="13">
        <v>9.5510983763000004E-2</v>
      </c>
    </row>
    <row r="2676" spans="5:14" x14ac:dyDescent="0.3">
      <c r="E2676" s="3" t="s">
        <v>705</v>
      </c>
      <c r="F2676" s="4"/>
      <c r="G2676" s="5">
        <v>10934</v>
      </c>
      <c r="H2676" s="7">
        <v>2012</v>
      </c>
      <c r="I2676" s="1">
        <v>3951</v>
      </c>
      <c r="J2676" s="1">
        <v>2839</v>
      </c>
      <c r="K2676" s="1">
        <v>1295</v>
      </c>
      <c r="L2676" s="1">
        <v>622</v>
      </c>
      <c r="M2676" s="1">
        <v>167</v>
      </c>
      <c r="N2676" s="6">
        <v>48</v>
      </c>
    </row>
    <row r="2677" spans="5:14" x14ac:dyDescent="0.3">
      <c r="E2677" s="9"/>
      <c r="F2677" s="8"/>
      <c r="G2677" s="10">
        <v>100</v>
      </c>
      <c r="H2677" s="11">
        <v>18.401316992866001</v>
      </c>
      <c r="I2677" s="2">
        <v>36.134991768794997</v>
      </c>
      <c r="J2677" s="2">
        <v>25.964880190232002</v>
      </c>
      <c r="K2677" s="2">
        <v>11.843790012804</v>
      </c>
      <c r="L2677" s="2">
        <v>5.6886775196629999</v>
      </c>
      <c r="M2677" s="2">
        <v>1.527345893543</v>
      </c>
      <c r="N2677" s="13">
        <v>0.43899762209600002</v>
      </c>
    </row>
    <row r="2678" spans="5:14" ht="25" x14ac:dyDescent="0.3">
      <c r="E2678" s="3" t="s">
        <v>706</v>
      </c>
      <c r="F2678" s="4"/>
      <c r="G2678" s="5">
        <v>52</v>
      </c>
      <c r="H2678" s="7">
        <v>13</v>
      </c>
      <c r="I2678" s="1">
        <v>17</v>
      </c>
      <c r="J2678" s="1">
        <v>11</v>
      </c>
      <c r="K2678" s="1">
        <v>4</v>
      </c>
      <c r="L2678" s="1">
        <v>4</v>
      </c>
      <c r="M2678" s="1">
        <v>3</v>
      </c>
      <c r="N2678" s="6">
        <v>0</v>
      </c>
    </row>
    <row r="2679" spans="5:14" x14ac:dyDescent="0.3">
      <c r="E2679" s="9"/>
      <c r="F2679" s="8"/>
      <c r="G2679" s="10">
        <v>100</v>
      </c>
      <c r="H2679" s="11">
        <v>25</v>
      </c>
      <c r="I2679" s="2">
        <v>32.692307692307999</v>
      </c>
      <c r="J2679" s="2">
        <v>21.153846153846001</v>
      </c>
      <c r="K2679" s="2">
        <v>7.6923076923079998</v>
      </c>
      <c r="L2679" s="2">
        <v>7.6923076923079998</v>
      </c>
      <c r="M2679" s="2">
        <v>5.7692307692310001</v>
      </c>
      <c r="N2679" s="15">
        <v>0</v>
      </c>
    </row>
    <row r="2680" spans="5:14" ht="25" x14ac:dyDescent="0.3">
      <c r="E2680" s="3" t="s">
        <v>707</v>
      </c>
      <c r="F2680" s="4"/>
      <c r="G2680" s="5">
        <v>37</v>
      </c>
      <c r="H2680" s="7">
        <v>8</v>
      </c>
      <c r="I2680" s="1">
        <v>14</v>
      </c>
      <c r="J2680" s="1">
        <v>5</v>
      </c>
      <c r="K2680" s="1">
        <v>7</v>
      </c>
      <c r="L2680" s="1">
        <v>2</v>
      </c>
      <c r="M2680" s="1">
        <v>1</v>
      </c>
      <c r="N2680" s="6">
        <v>0</v>
      </c>
    </row>
    <row r="2681" spans="5:14" x14ac:dyDescent="0.3">
      <c r="E2681" s="9"/>
      <c r="F2681" s="8"/>
      <c r="G2681" s="10">
        <v>100</v>
      </c>
      <c r="H2681" s="11">
        <v>21.621621621622001</v>
      </c>
      <c r="I2681" s="2">
        <v>37.837837837838002</v>
      </c>
      <c r="J2681" s="2">
        <v>13.513513513514001</v>
      </c>
      <c r="K2681" s="2">
        <v>18.918918918919001</v>
      </c>
      <c r="L2681" s="2">
        <v>5.4054054054050003</v>
      </c>
      <c r="M2681" s="2">
        <v>2.7027027027030002</v>
      </c>
      <c r="N2681" s="15">
        <v>0</v>
      </c>
    </row>
    <row r="2682" spans="5:14" x14ac:dyDescent="0.3">
      <c r="E2682" s="3" t="s">
        <v>708</v>
      </c>
      <c r="F2682" s="4"/>
      <c r="G2682" s="5">
        <v>866</v>
      </c>
      <c r="H2682" s="7">
        <v>174</v>
      </c>
      <c r="I2682" s="1">
        <v>356</v>
      </c>
      <c r="J2682" s="1">
        <v>174</v>
      </c>
      <c r="K2682" s="1">
        <v>101</v>
      </c>
      <c r="L2682" s="1">
        <v>43</v>
      </c>
      <c r="M2682" s="1">
        <v>17</v>
      </c>
      <c r="N2682" s="6">
        <v>1</v>
      </c>
    </row>
    <row r="2683" spans="5:14" x14ac:dyDescent="0.3">
      <c r="E2683" s="9"/>
      <c r="F2683" s="8"/>
      <c r="G2683" s="10">
        <v>100</v>
      </c>
      <c r="H2683" s="11">
        <v>20.092378752887001</v>
      </c>
      <c r="I2683" s="2">
        <v>41.108545034641999</v>
      </c>
      <c r="J2683" s="2">
        <v>20.092378752887001</v>
      </c>
      <c r="K2683" s="2">
        <v>11.662817551963</v>
      </c>
      <c r="L2683" s="2">
        <v>4.9653579676669999</v>
      </c>
      <c r="M2683" s="2">
        <v>1.9630484988450001</v>
      </c>
      <c r="N2683" s="13">
        <v>0.115473441109</v>
      </c>
    </row>
    <row r="2684" spans="5:14" x14ac:dyDescent="0.3">
      <c r="E2684" s="3" t="s">
        <v>709</v>
      </c>
      <c r="F2684" s="4"/>
      <c r="G2684" s="5">
        <v>501</v>
      </c>
      <c r="H2684" s="7">
        <v>112</v>
      </c>
      <c r="I2684" s="1">
        <v>199</v>
      </c>
      <c r="J2684" s="1">
        <v>123</v>
      </c>
      <c r="K2684" s="1">
        <v>35</v>
      </c>
      <c r="L2684" s="1">
        <v>23</v>
      </c>
      <c r="M2684" s="1">
        <v>8</v>
      </c>
      <c r="N2684" s="6">
        <v>1</v>
      </c>
    </row>
    <row r="2685" spans="5:14" x14ac:dyDescent="0.3">
      <c r="E2685" s="9"/>
      <c r="F2685" s="8"/>
      <c r="G2685" s="10">
        <v>100</v>
      </c>
      <c r="H2685" s="11">
        <v>22.355289421158002</v>
      </c>
      <c r="I2685" s="2">
        <v>39.720558882235999</v>
      </c>
      <c r="J2685" s="2">
        <v>24.550898203593</v>
      </c>
      <c r="K2685" s="2">
        <v>6.9860279441120001</v>
      </c>
      <c r="L2685" s="2">
        <v>4.5908183632729997</v>
      </c>
      <c r="M2685" s="2">
        <v>1.5968063872260001</v>
      </c>
      <c r="N2685" s="13">
        <v>0.19960079840299999</v>
      </c>
    </row>
    <row r="2686" spans="5:14" x14ac:dyDescent="0.3">
      <c r="E2686" s="3" t="s">
        <v>710</v>
      </c>
      <c r="F2686" s="4"/>
      <c r="G2686" s="5">
        <v>796</v>
      </c>
      <c r="H2686" s="7">
        <v>179</v>
      </c>
      <c r="I2686" s="1">
        <v>325</v>
      </c>
      <c r="J2686" s="1">
        <v>174</v>
      </c>
      <c r="K2686" s="1">
        <v>72</v>
      </c>
      <c r="L2686" s="1">
        <v>28</v>
      </c>
      <c r="M2686" s="1">
        <v>12</v>
      </c>
      <c r="N2686" s="6">
        <v>6</v>
      </c>
    </row>
    <row r="2687" spans="5:14" x14ac:dyDescent="0.3">
      <c r="E2687" s="9"/>
      <c r="F2687" s="8"/>
      <c r="G2687" s="10">
        <v>100</v>
      </c>
      <c r="H2687" s="11">
        <v>22.487437185929998</v>
      </c>
      <c r="I2687" s="2">
        <v>40.829145728642999</v>
      </c>
      <c r="J2687" s="2">
        <v>21.859296482411999</v>
      </c>
      <c r="K2687" s="2">
        <v>9.0452261306530009</v>
      </c>
      <c r="L2687" s="2">
        <v>3.5175879396980001</v>
      </c>
      <c r="M2687" s="2">
        <v>1.507537688442</v>
      </c>
      <c r="N2687" s="13">
        <v>0.75376884422099999</v>
      </c>
    </row>
    <row r="2688" spans="5:14" x14ac:dyDescent="0.3">
      <c r="E2688" s="3" t="s">
        <v>711</v>
      </c>
      <c r="F2688" s="4"/>
      <c r="G2688" s="5">
        <v>4675</v>
      </c>
      <c r="H2688" s="7">
        <v>1021</v>
      </c>
      <c r="I2688" s="1">
        <v>1922</v>
      </c>
      <c r="J2688" s="1">
        <v>1093</v>
      </c>
      <c r="K2688" s="1">
        <v>372</v>
      </c>
      <c r="L2688" s="1">
        <v>180</v>
      </c>
      <c r="M2688" s="1">
        <v>64</v>
      </c>
      <c r="N2688" s="6">
        <v>23</v>
      </c>
    </row>
    <row r="2689" spans="5:14" x14ac:dyDescent="0.3">
      <c r="E2689" s="9"/>
      <c r="F2689" s="8"/>
      <c r="G2689" s="10">
        <v>100</v>
      </c>
      <c r="H2689" s="11">
        <v>21.839572192513</v>
      </c>
      <c r="I2689" s="2">
        <v>41.112299465241001</v>
      </c>
      <c r="J2689" s="2">
        <v>23.379679144385001</v>
      </c>
      <c r="K2689" s="2">
        <v>7.9572192513370004</v>
      </c>
      <c r="L2689" s="2">
        <v>3.8502673796789999</v>
      </c>
      <c r="M2689" s="2">
        <v>1.3689839572189999</v>
      </c>
      <c r="N2689" s="13">
        <v>0.49197860962599999</v>
      </c>
    </row>
    <row r="2690" spans="5:14" ht="25" x14ac:dyDescent="0.3">
      <c r="E2690" s="3" t="s">
        <v>712</v>
      </c>
      <c r="F2690" s="4"/>
      <c r="G2690" s="5">
        <v>37</v>
      </c>
      <c r="H2690" s="7">
        <v>12</v>
      </c>
      <c r="I2690" s="1">
        <v>14</v>
      </c>
      <c r="J2690" s="1">
        <v>4</v>
      </c>
      <c r="K2690" s="1">
        <v>4</v>
      </c>
      <c r="L2690" s="1">
        <v>1</v>
      </c>
      <c r="M2690" s="1">
        <v>2</v>
      </c>
      <c r="N2690" s="6">
        <v>0</v>
      </c>
    </row>
    <row r="2691" spans="5:14" x14ac:dyDescent="0.3">
      <c r="E2691" s="9"/>
      <c r="F2691" s="8"/>
      <c r="G2691" s="10">
        <v>100</v>
      </c>
      <c r="H2691" s="11">
        <v>32.432432432432002</v>
      </c>
      <c r="I2691" s="2">
        <v>37.837837837838002</v>
      </c>
      <c r="J2691" s="2">
        <v>10.810810810811001</v>
      </c>
      <c r="K2691" s="2">
        <v>10.810810810811001</v>
      </c>
      <c r="L2691" s="2">
        <v>2.7027027027030002</v>
      </c>
      <c r="M2691" s="2">
        <v>5.4054054054050003</v>
      </c>
      <c r="N2691" s="15">
        <v>0</v>
      </c>
    </row>
    <row r="2692" spans="5:14" ht="25" x14ac:dyDescent="0.3">
      <c r="E2692" s="3" t="s">
        <v>713</v>
      </c>
      <c r="F2692" s="4"/>
      <c r="G2692" s="5">
        <v>36</v>
      </c>
      <c r="H2692" s="7">
        <v>5</v>
      </c>
      <c r="I2692" s="1">
        <v>20</v>
      </c>
      <c r="J2692" s="1">
        <v>8</v>
      </c>
      <c r="K2692" s="1">
        <v>0</v>
      </c>
      <c r="L2692" s="1">
        <v>3</v>
      </c>
      <c r="M2692" s="1">
        <v>0</v>
      </c>
      <c r="N2692" s="6">
        <v>0</v>
      </c>
    </row>
    <row r="2693" spans="5:14" x14ac:dyDescent="0.3">
      <c r="E2693" s="9"/>
      <c r="F2693" s="8"/>
      <c r="G2693" s="10">
        <v>100</v>
      </c>
      <c r="H2693" s="11">
        <v>13.888888888888999</v>
      </c>
      <c r="I2693" s="2">
        <v>55.555555555555998</v>
      </c>
      <c r="J2693" s="2">
        <v>22.222222222222001</v>
      </c>
      <c r="K2693" s="12">
        <v>0</v>
      </c>
      <c r="L2693" s="2">
        <v>8.333333333333</v>
      </c>
      <c r="M2693" s="12">
        <v>0</v>
      </c>
      <c r="N2693" s="15">
        <v>0</v>
      </c>
    </row>
    <row r="2694" spans="5:14" x14ac:dyDescent="0.3">
      <c r="E2694" s="3" t="s">
        <v>714</v>
      </c>
      <c r="F2694" s="4"/>
      <c r="G2694" s="5">
        <v>493</v>
      </c>
      <c r="H2694" s="7">
        <v>105</v>
      </c>
      <c r="I2694" s="1">
        <v>213</v>
      </c>
      <c r="J2694" s="1">
        <v>94</v>
      </c>
      <c r="K2694" s="1">
        <v>49</v>
      </c>
      <c r="L2694" s="1">
        <v>13</v>
      </c>
      <c r="M2694" s="1">
        <v>16</v>
      </c>
      <c r="N2694" s="6">
        <v>3</v>
      </c>
    </row>
    <row r="2695" spans="5:14" x14ac:dyDescent="0.3">
      <c r="E2695" s="9"/>
      <c r="F2695" s="8"/>
      <c r="G2695" s="10">
        <v>100</v>
      </c>
      <c r="H2695" s="11">
        <v>21.298174442191002</v>
      </c>
      <c r="I2695" s="2">
        <v>43.204868154158</v>
      </c>
      <c r="J2695" s="2">
        <v>19.066937119675</v>
      </c>
      <c r="K2695" s="2">
        <v>9.9391480730220003</v>
      </c>
      <c r="L2695" s="2">
        <v>2.6369168357000001</v>
      </c>
      <c r="M2695" s="2">
        <v>3.2454361054769998</v>
      </c>
      <c r="N2695" s="13">
        <v>0.60851926977699999</v>
      </c>
    </row>
    <row r="2696" spans="5:14" x14ac:dyDescent="0.3">
      <c r="E2696" s="3" t="s">
        <v>715</v>
      </c>
      <c r="F2696" s="4"/>
      <c r="G2696" s="5">
        <v>191</v>
      </c>
      <c r="H2696" s="7">
        <v>43</v>
      </c>
      <c r="I2696" s="1">
        <v>82</v>
      </c>
      <c r="J2696" s="1">
        <v>37</v>
      </c>
      <c r="K2696" s="1">
        <v>20</v>
      </c>
      <c r="L2696" s="1">
        <v>6</v>
      </c>
      <c r="M2696" s="1">
        <v>3</v>
      </c>
      <c r="N2696" s="6">
        <v>0</v>
      </c>
    </row>
    <row r="2697" spans="5:14" x14ac:dyDescent="0.3">
      <c r="E2697" s="9"/>
      <c r="F2697" s="8"/>
      <c r="G2697" s="10">
        <v>100</v>
      </c>
      <c r="H2697" s="11">
        <v>22.513089005236001</v>
      </c>
      <c r="I2697" s="2">
        <v>42.931937172775001</v>
      </c>
      <c r="J2697" s="2">
        <v>19.371727748691001</v>
      </c>
      <c r="K2697" s="2">
        <v>10.471204188482</v>
      </c>
      <c r="L2697" s="2">
        <v>3.1413612565450002</v>
      </c>
      <c r="M2697" s="2">
        <v>1.5706806282720001</v>
      </c>
      <c r="N2697" s="15">
        <v>0</v>
      </c>
    </row>
    <row r="2698" spans="5:14" x14ac:dyDescent="0.3">
      <c r="E2698" s="3" t="s">
        <v>716</v>
      </c>
      <c r="F2698" s="4"/>
      <c r="G2698" s="5">
        <v>259</v>
      </c>
      <c r="H2698" s="7">
        <v>65</v>
      </c>
      <c r="I2698" s="1">
        <v>97</v>
      </c>
      <c r="J2698" s="1">
        <v>53</v>
      </c>
      <c r="K2698" s="1">
        <v>26</v>
      </c>
      <c r="L2698" s="1">
        <v>9</v>
      </c>
      <c r="M2698" s="1">
        <v>6</v>
      </c>
      <c r="N2698" s="6">
        <v>3</v>
      </c>
    </row>
    <row r="2699" spans="5:14" x14ac:dyDescent="0.3">
      <c r="E2699" s="9"/>
      <c r="F2699" s="8"/>
      <c r="G2699" s="10">
        <v>100</v>
      </c>
      <c r="H2699" s="11">
        <v>25.096525096524999</v>
      </c>
      <c r="I2699" s="2">
        <v>37.451737451737003</v>
      </c>
      <c r="J2699" s="2">
        <v>20.463320463319999</v>
      </c>
      <c r="K2699" s="2">
        <v>10.038610038610001</v>
      </c>
      <c r="L2699" s="2">
        <v>3.4749034749029999</v>
      </c>
      <c r="M2699" s="2">
        <v>2.3166023166019998</v>
      </c>
      <c r="N2699" s="13">
        <v>1.1583011583009999</v>
      </c>
    </row>
    <row r="2700" spans="5:14" x14ac:dyDescent="0.3">
      <c r="E2700" s="3" t="s">
        <v>717</v>
      </c>
      <c r="F2700" s="4"/>
      <c r="G2700" s="5">
        <v>1470</v>
      </c>
      <c r="H2700" s="7">
        <v>401</v>
      </c>
      <c r="I2700" s="1">
        <v>610</v>
      </c>
      <c r="J2700" s="1">
        <v>302</v>
      </c>
      <c r="K2700" s="1">
        <v>97</v>
      </c>
      <c r="L2700" s="1">
        <v>34</v>
      </c>
      <c r="M2700" s="1">
        <v>16</v>
      </c>
      <c r="N2700" s="6">
        <v>10</v>
      </c>
    </row>
    <row r="2701" spans="5:14" x14ac:dyDescent="0.3">
      <c r="E2701" s="9"/>
      <c r="F2701" s="8"/>
      <c r="G2701" s="10">
        <v>100</v>
      </c>
      <c r="H2701" s="11">
        <v>27.278911564626</v>
      </c>
      <c r="I2701" s="2">
        <v>41.496598639456003</v>
      </c>
      <c r="J2701" s="2">
        <v>20.544217687075001</v>
      </c>
      <c r="K2701" s="2">
        <v>6.5986394557820001</v>
      </c>
      <c r="L2701" s="2">
        <v>2.312925170068</v>
      </c>
      <c r="M2701" s="2">
        <v>1.0884353741499999</v>
      </c>
      <c r="N2701" s="13">
        <v>0.68027210884400002</v>
      </c>
    </row>
    <row r="2702" spans="5:14" ht="25" x14ac:dyDescent="0.3">
      <c r="E2702" s="3" t="s">
        <v>718</v>
      </c>
      <c r="F2702" s="4"/>
      <c r="G2702" s="5">
        <v>22</v>
      </c>
      <c r="H2702" s="7">
        <v>3</v>
      </c>
      <c r="I2702" s="1">
        <v>10</v>
      </c>
      <c r="J2702" s="1">
        <v>7</v>
      </c>
      <c r="K2702" s="1">
        <v>2</v>
      </c>
      <c r="L2702" s="1">
        <v>0</v>
      </c>
      <c r="M2702" s="1">
        <v>0</v>
      </c>
      <c r="N2702" s="6">
        <v>0</v>
      </c>
    </row>
    <row r="2703" spans="5:14" x14ac:dyDescent="0.3">
      <c r="E2703" s="9"/>
      <c r="F2703" s="8"/>
      <c r="G2703" s="10">
        <v>100</v>
      </c>
      <c r="H2703" s="11">
        <v>13.636363636364001</v>
      </c>
      <c r="I2703" s="2">
        <v>45.454545454544999</v>
      </c>
      <c r="J2703" s="2">
        <v>31.818181818182001</v>
      </c>
      <c r="K2703" s="2">
        <v>9.0909090909089993</v>
      </c>
      <c r="L2703" s="12">
        <v>0</v>
      </c>
      <c r="M2703" s="12">
        <v>0</v>
      </c>
      <c r="N2703" s="15">
        <v>0</v>
      </c>
    </row>
    <row r="2704" spans="5:14" ht="25" x14ac:dyDescent="0.3">
      <c r="E2704" s="3" t="s">
        <v>719</v>
      </c>
      <c r="F2704" s="4"/>
      <c r="G2704" s="5">
        <v>14</v>
      </c>
      <c r="H2704" s="7">
        <v>3</v>
      </c>
      <c r="I2704" s="1">
        <v>8</v>
      </c>
      <c r="J2704" s="1">
        <v>2</v>
      </c>
      <c r="K2704" s="1">
        <v>0</v>
      </c>
      <c r="L2704" s="1">
        <v>0</v>
      </c>
      <c r="M2704" s="1">
        <v>1</v>
      </c>
      <c r="N2704" s="6">
        <v>0</v>
      </c>
    </row>
    <row r="2705" spans="2:14" x14ac:dyDescent="0.3">
      <c r="E2705" s="9"/>
      <c r="F2705" s="8"/>
      <c r="G2705" s="10">
        <v>100</v>
      </c>
      <c r="H2705" s="11">
        <v>21.428571428571001</v>
      </c>
      <c r="I2705" s="2">
        <v>57.142857142856997</v>
      </c>
      <c r="J2705" s="2">
        <v>14.285714285714</v>
      </c>
      <c r="K2705" s="12">
        <v>0</v>
      </c>
      <c r="L2705" s="12">
        <v>0</v>
      </c>
      <c r="M2705" s="2">
        <v>7.1428571428570002</v>
      </c>
      <c r="N2705" s="15">
        <v>0</v>
      </c>
    </row>
    <row r="2706" spans="2:14" x14ac:dyDescent="0.3">
      <c r="E2706" s="3" t="s">
        <v>720</v>
      </c>
      <c r="F2706" s="4"/>
      <c r="G2706" s="5">
        <v>62</v>
      </c>
      <c r="H2706" s="7">
        <v>12</v>
      </c>
      <c r="I2706" s="1">
        <v>28</v>
      </c>
      <c r="J2706" s="1">
        <v>13</v>
      </c>
      <c r="K2706" s="1">
        <v>6</v>
      </c>
      <c r="L2706" s="1">
        <v>1</v>
      </c>
      <c r="M2706" s="1">
        <v>2</v>
      </c>
      <c r="N2706" s="6">
        <v>0</v>
      </c>
    </row>
    <row r="2707" spans="2:14" x14ac:dyDescent="0.3">
      <c r="E2707" s="9"/>
      <c r="F2707" s="8"/>
      <c r="G2707" s="10">
        <v>100</v>
      </c>
      <c r="H2707" s="11">
        <v>19.354838709677001</v>
      </c>
      <c r="I2707" s="2">
        <v>45.161290322581003</v>
      </c>
      <c r="J2707" s="2">
        <v>20.967741935484</v>
      </c>
      <c r="K2707" s="2">
        <v>9.6774193548389995</v>
      </c>
      <c r="L2707" s="2">
        <v>1.6129032258060001</v>
      </c>
      <c r="M2707" s="2">
        <v>3.2258064516129998</v>
      </c>
      <c r="N2707" s="15">
        <v>0</v>
      </c>
    </row>
    <row r="2708" spans="2:14" x14ac:dyDescent="0.3">
      <c r="E2708" s="3" t="s">
        <v>721</v>
      </c>
      <c r="F2708" s="4"/>
      <c r="G2708" s="5">
        <v>26</v>
      </c>
      <c r="H2708" s="7">
        <v>11</v>
      </c>
      <c r="I2708" s="1">
        <v>11</v>
      </c>
      <c r="J2708" s="1">
        <v>2</v>
      </c>
      <c r="K2708" s="1">
        <v>1</v>
      </c>
      <c r="L2708" s="1">
        <v>1</v>
      </c>
      <c r="M2708" s="1">
        <v>0</v>
      </c>
      <c r="N2708" s="6">
        <v>0</v>
      </c>
    </row>
    <row r="2709" spans="2:14" x14ac:dyDescent="0.3">
      <c r="E2709" s="9"/>
      <c r="F2709" s="8"/>
      <c r="G2709" s="10">
        <v>100</v>
      </c>
      <c r="H2709" s="11">
        <v>42.307692307692001</v>
      </c>
      <c r="I2709" s="2">
        <v>42.307692307692001</v>
      </c>
      <c r="J2709" s="2">
        <v>7.6923076923079998</v>
      </c>
      <c r="K2709" s="2">
        <v>3.8461538461539999</v>
      </c>
      <c r="L2709" s="2">
        <v>3.8461538461539999</v>
      </c>
      <c r="M2709" s="12">
        <v>0</v>
      </c>
      <c r="N2709" s="15">
        <v>0</v>
      </c>
    </row>
    <row r="2710" spans="2:14" x14ac:dyDescent="0.3">
      <c r="E2710" s="3" t="s">
        <v>722</v>
      </c>
      <c r="F2710" s="4"/>
      <c r="G2710" s="5">
        <v>32</v>
      </c>
      <c r="H2710" s="7">
        <v>8</v>
      </c>
      <c r="I2710" s="1">
        <v>15</v>
      </c>
      <c r="J2710" s="1">
        <v>6</v>
      </c>
      <c r="K2710" s="1">
        <v>1</v>
      </c>
      <c r="L2710" s="1">
        <v>2</v>
      </c>
      <c r="M2710" s="1">
        <v>0</v>
      </c>
      <c r="N2710" s="6">
        <v>0</v>
      </c>
    </row>
    <row r="2711" spans="2:14" x14ac:dyDescent="0.3">
      <c r="E2711" s="9"/>
      <c r="F2711" s="8"/>
      <c r="G2711" s="10">
        <v>100</v>
      </c>
      <c r="H2711" s="11">
        <v>25</v>
      </c>
      <c r="I2711" s="2">
        <v>46.875</v>
      </c>
      <c r="J2711" s="2">
        <v>18.75</v>
      </c>
      <c r="K2711" s="2">
        <v>3.125</v>
      </c>
      <c r="L2711" s="2">
        <v>6.25</v>
      </c>
      <c r="M2711" s="12">
        <v>0</v>
      </c>
      <c r="N2711" s="15">
        <v>0</v>
      </c>
    </row>
    <row r="2712" spans="2:14" x14ac:dyDescent="0.3">
      <c r="E2712" s="3" t="s">
        <v>723</v>
      </c>
      <c r="F2712" s="4"/>
      <c r="G2712" s="5">
        <v>244</v>
      </c>
      <c r="H2712" s="7">
        <v>77</v>
      </c>
      <c r="I2712" s="1">
        <v>91</v>
      </c>
      <c r="J2712" s="1">
        <v>42</v>
      </c>
      <c r="K2712" s="1">
        <v>22</v>
      </c>
      <c r="L2712" s="1">
        <v>8</v>
      </c>
      <c r="M2712" s="1">
        <v>2</v>
      </c>
      <c r="N2712" s="6">
        <v>2</v>
      </c>
    </row>
    <row r="2713" spans="2:14" x14ac:dyDescent="0.3">
      <c r="E2713" s="9"/>
      <c r="F2713" s="8"/>
      <c r="G2713" s="10">
        <v>100</v>
      </c>
      <c r="H2713" s="11">
        <v>31.557377049180001</v>
      </c>
      <c r="I2713" s="2">
        <v>37.295081967213001</v>
      </c>
      <c r="J2713" s="2">
        <v>17.213114754098001</v>
      </c>
      <c r="K2713" s="2">
        <v>9.0163934426230004</v>
      </c>
      <c r="L2713" s="2">
        <v>3.2786885245900002</v>
      </c>
      <c r="M2713" s="2">
        <v>0.81967213114799997</v>
      </c>
      <c r="N2713" s="13">
        <v>0.81967213114799997</v>
      </c>
    </row>
    <row r="2714" spans="2:14" ht="25" x14ac:dyDescent="0.3">
      <c r="E2714" s="3" t="s">
        <v>724</v>
      </c>
      <c r="F2714" s="4"/>
      <c r="G2714" s="5">
        <v>6</v>
      </c>
      <c r="H2714" s="7">
        <v>2</v>
      </c>
      <c r="I2714" s="1">
        <v>1</v>
      </c>
      <c r="J2714" s="1">
        <v>1</v>
      </c>
      <c r="K2714" s="1">
        <v>1</v>
      </c>
      <c r="L2714" s="1">
        <v>0</v>
      </c>
      <c r="M2714" s="1">
        <v>0</v>
      </c>
      <c r="N2714" s="6">
        <v>1</v>
      </c>
    </row>
    <row r="2715" spans="2:14" x14ac:dyDescent="0.3">
      <c r="E2715" s="53"/>
      <c r="F2715" s="57"/>
      <c r="G2715" s="64">
        <v>100</v>
      </c>
      <c r="H2715" s="71">
        <v>33.333333333333002</v>
      </c>
      <c r="I2715" s="44">
        <v>16.666666666666998</v>
      </c>
      <c r="J2715" s="44">
        <v>16.666666666666998</v>
      </c>
      <c r="K2715" s="44">
        <v>16.666666666666998</v>
      </c>
      <c r="L2715" s="43">
        <v>0</v>
      </c>
      <c r="M2715" s="43">
        <v>0</v>
      </c>
      <c r="N2715" s="73">
        <v>16.666666666666998</v>
      </c>
    </row>
    <row r="2717" spans="2:14" x14ac:dyDescent="0.3">
      <c r="B2717" s="35" t="str">
        <f xml:space="preserve"> HYPERLINK("#'目次'!B24", "[18]")</f>
        <v>[18]</v>
      </c>
      <c r="C2717" s="25" t="s">
        <v>54</v>
      </c>
    </row>
    <row r="2720" spans="2:14" x14ac:dyDescent="0.3">
      <c r="C2720" s="25" t="s">
        <v>676</v>
      </c>
    </row>
    <row r="2721" spans="5:12" ht="37.5" x14ac:dyDescent="0.3">
      <c r="E2721" s="95"/>
      <c r="F2721" s="96"/>
      <c r="G2721" s="37" t="s">
        <v>16</v>
      </c>
      <c r="H2721" s="41" t="s">
        <v>55</v>
      </c>
      <c r="I2721" s="18" t="s">
        <v>56</v>
      </c>
      <c r="J2721" s="18" t="s">
        <v>57</v>
      </c>
      <c r="K2721" s="18" t="s">
        <v>58</v>
      </c>
      <c r="L2721" s="34" t="s">
        <v>59</v>
      </c>
    </row>
    <row r="2722" spans="5:12" x14ac:dyDescent="0.3">
      <c r="E2722" s="97"/>
      <c r="F2722" s="98"/>
      <c r="G2722" s="40"/>
      <c r="H2722" s="36"/>
      <c r="I2722" s="19"/>
      <c r="J2722" s="19"/>
      <c r="K2722" s="19"/>
      <c r="L2722" s="39"/>
    </row>
    <row r="2723" spans="5:12" x14ac:dyDescent="0.3">
      <c r="E2723" s="63" t="s">
        <v>16</v>
      </c>
      <c r="F2723" s="58"/>
      <c r="G2723" s="38">
        <v>55336</v>
      </c>
      <c r="H2723" s="20">
        <v>4906</v>
      </c>
      <c r="I2723" s="20">
        <v>24562</v>
      </c>
      <c r="J2723" s="20">
        <v>17342</v>
      </c>
      <c r="K2723" s="20">
        <v>6139</v>
      </c>
      <c r="L2723" s="51">
        <v>2387</v>
      </c>
    </row>
    <row r="2724" spans="5:12" x14ac:dyDescent="0.3">
      <c r="E2724" s="53"/>
      <c r="F2724" s="59"/>
      <c r="G2724" s="10">
        <v>100</v>
      </c>
      <c r="H2724" s="2">
        <v>8.8658377909499997</v>
      </c>
      <c r="I2724" s="2">
        <v>44.387017493133001</v>
      </c>
      <c r="J2724" s="2">
        <v>31.339453520311999</v>
      </c>
      <c r="K2724" s="2">
        <v>11.094043660545999</v>
      </c>
      <c r="L2724" s="13">
        <v>4.3136475350590002</v>
      </c>
    </row>
    <row r="2725" spans="5:12" ht="25" x14ac:dyDescent="0.3">
      <c r="E2725" s="3" t="s">
        <v>677</v>
      </c>
      <c r="F2725" s="4"/>
      <c r="G2725" s="29">
        <v>27</v>
      </c>
      <c r="H2725" s="32">
        <v>1</v>
      </c>
      <c r="I2725" s="17">
        <v>15</v>
      </c>
      <c r="J2725" s="17">
        <v>6</v>
      </c>
      <c r="K2725" s="17">
        <v>3</v>
      </c>
      <c r="L2725" s="33">
        <v>2</v>
      </c>
    </row>
    <row r="2726" spans="5:12" x14ac:dyDescent="0.3">
      <c r="E2726" s="9"/>
      <c r="F2726" s="8"/>
      <c r="G2726" s="10">
        <v>100</v>
      </c>
      <c r="H2726" s="11">
        <v>3.7037037037039999</v>
      </c>
      <c r="I2726" s="2">
        <v>55.555555555555998</v>
      </c>
      <c r="J2726" s="2">
        <v>22.222222222222001</v>
      </c>
      <c r="K2726" s="2">
        <v>11.111111111111001</v>
      </c>
      <c r="L2726" s="13">
        <v>7.4074074074069998</v>
      </c>
    </row>
    <row r="2727" spans="5:12" x14ac:dyDescent="0.3">
      <c r="E2727" s="3" t="s">
        <v>678</v>
      </c>
      <c r="F2727" s="4"/>
      <c r="G2727" s="5">
        <v>269</v>
      </c>
      <c r="H2727" s="7">
        <v>22</v>
      </c>
      <c r="I2727" s="1">
        <v>125</v>
      </c>
      <c r="J2727" s="1">
        <v>90</v>
      </c>
      <c r="K2727" s="1">
        <v>26</v>
      </c>
      <c r="L2727" s="6">
        <v>6</v>
      </c>
    </row>
    <row r="2728" spans="5:12" x14ac:dyDescent="0.3">
      <c r="E2728" s="9"/>
      <c r="F2728" s="8"/>
      <c r="G2728" s="10">
        <v>100</v>
      </c>
      <c r="H2728" s="11">
        <v>8.1784386617100004</v>
      </c>
      <c r="I2728" s="2">
        <v>46.468401486989002</v>
      </c>
      <c r="J2728" s="2">
        <v>33.457249070632002</v>
      </c>
      <c r="K2728" s="2">
        <v>9.6654275092940001</v>
      </c>
      <c r="L2728" s="13">
        <v>2.2304832713749998</v>
      </c>
    </row>
    <row r="2729" spans="5:12" x14ac:dyDescent="0.3">
      <c r="E2729" s="3" t="s">
        <v>679</v>
      </c>
      <c r="F2729" s="4"/>
      <c r="G2729" s="5">
        <v>7</v>
      </c>
      <c r="H2729" s="7">
        <v>0</v>
      </c>
      <c r="I2729" s="1">
        <v>2</v>
      </c>
      <c r="J2729" s="1">
        <v>1</v>
      </c>
      <c r="K2729" s="1">
        <v>3</v>
      </c>
      <c r="L2729" s="6">
        <v>1</v>
      </c>
    </row>
    <row r="2730" spans="5:12" x14ac:dyDescent="0.3">
      <c r="E2730" s="9"/>
      <c r="F2730" s="8"/>
      <c r="G2730" s="10">
        <v>100</v>
      </c>
      <c r="H2730" s="21">
        <v>0</v>
      </c>
      <c r="I2730" s="2">
        <v>28.571428571428999</v>
      </c>
      <c r="J2730" s="2">
        <v>14.285714285714</v>
      </c>
      <c r="K2730" s="2">
        <v>42.857142857143003</v>
      </c>
      <c r="L2730" s="13">
        <v>14.285714285714</v>
      </c>
    </row>
    <row r="2731" spans="5:12" x14ac:dyDescent="0.3">
      <c r="E2731" s="3" t="s">
        <v>680</v>
      </c>
      <c r="F2731" s="4"/>
      <c r="G2731" s="5">
        <v>18</v>
      </c>
      <c r="H2731" s="7">
        <v>4</v>
      </c>
      <c r="I2731" s="1">
        <v>10</v>
      </c>
      <c r="J2731" s="1">
        <v>2</v>
      </c>
      <c r="K2731" s="1">
        <v>0</v>
      </c>
      <c r="L2731" s="6">
        <v>2</v>
      </c>
    </row>
    <row r="2732" spans="5:12" x14ac:dyDescent="0.3">
      <c r="E2732" s="9"/>
      <c r="F2732" s="8"/>
      <c r="G2732" s="10">
        <v>100</v>
      </c>
      <c r="H2732" s="11">
        <v>22.222222222222001</v>
      </c>
      <c r="I2732" s="2">
        <v>55.555555555555998</v>
      </c>
      <c r="J2732" s="2">
        <v>11.111111111111001</v>
      </c>
      <c r="K2732" s="12">
        <v>0</v>
      </c>
      <c r="L2732" s="13">
        <v>11.111111111111001</v>
      </c>
    </row>
    <row r="2733" spans="5:12" x14ac:dyDescent="0.3">
      <c r="E2733" s="3" t="s">
        <v>681</v>
      </c>
      <c r="F2733" s="4"/>
      <c r="G2733" s="5">
        <v>129</v>
      </c>
      <c r="H2733" s="7">
        <v>11</v>
      </c>
      <c r="I2733" s="1">
        <v>81</v>
      </c>
      <c r="J2733" s="1">
        <v>28</v>
      </c>
      <c r="K2733" s="1">
        <v>8</v>
      </c>
      <c r="L2733" s="6">
        <v>1</v>
      </c>
    </row>
    <row r="2734" spans="5:12" x14ac:dyDescent="0.3">
      <c r="E2734" s="9"/>
      <c r="F2734" s="8"/>
      <c r="G2734" s="10">
        <v>100</v>
      </c>
      <c r="H2734" s="11">
        <v>8.5271317829460003</v>
      </c>
      <c r="I2734" s="2">
        <v>62.790697674419</v>
      </c>
      <c r="J2734" s="2">
        <v>21.705426356589001</v>
      </c>
      <c r="K2734" s="2">
        <v>6.2015503875969999</v>
      </c>
      <c r="L2734" s="13">
        <v>0.77519379845000003</v>
      </c>
    </row>
    <row r="2735" spans="5:12" ht="25" x14ac:dyDescent="0.3">
      <c r="E2735" s="3" t="s">
        <v>682</v>
      </c>
      <c r="F2735" s="4"/>
      <c r="G2735" s="5">
        <v>3</v>
      </c>
      <c r="H2735" s="7">
        <v>0</v>
      </c>
      <c r="I2735" s="1">
        <v>2</v>
      </c>
      <c r="J2735" s="1">
        <v>1</v>
      </c>
      <c r="K2735" s="1">
        <v>0</v>
      </c>
      <c r="L2735" s="6">
        <v>0</v>
      </c>
    </row>
    <row r="2736" spans="5:12" x14ac:dyDescent="0.3">
      <c r="E2736" s="9"/>
      <c r="F2736" s="8"/>
      <c r="G2736" s="10">
        <v>100</v>
      </c>
      <c r="H2736" s="21">
        <v>0</v>
      </c>
      <c r="I2736" s="2">
        <v>66.666666666666998</v>
      </c>
      <c r="J2736" s="2">
        <v>33.333333333333002</v>
      </c>
      <c r="K2736" s="12">
        <v>0</v>
      </c>
      <c r="L2736" s="15">
        <v>0</v>
      </c>
    </row>
    <row r="2737" spans="5:12" ht="25" x14ac:dyDescent="0.3">
      <c r="E2737" s="3" t="s">
        <v>683</v>
      </c>
      <c r="F2737" s="4"/>
      <c r="G2737" s="5">
        <v>16</v>
      </c>
      <c r="H2737" s="7">
        <v>3</v>
      </c>
      <c r="I2737" s="1">
        <v>5</v>
      </c>
      <c r="J2737" s="1">
        <v>6</v>
      </c>
      <c r="K2737" s="1">
        <v>0</v>
      </c>
      <c r="L2737" s="6">
        <v>2</v>
      </c>
    </row>
    <row r="2738" spans="5:12" x14ac:dyDescent="0.3">
      <c r="E2738" s="9"/>
      <c r="F2738" s="8"/>
      <c r="G2738" s="10">
        <v>100</v>
      </c>
      <c r="H2738" s="11">
        <v>18.75</v>
      </c>
      <c r="I2738" s="2">
        <v>31.25</v>
      </c>
      <c r="J2738" s="2">
        <v>37.5</v>
      </c>
      <c r="K2738" s="12">
        <v>0</v>
      </c>
      <c r="L2738" s="13">
        <v>12.5</v>
      </c>
    </row>
    <row r="2739" spans="5:12" x14ac:dyDescent="0.3">
      <c r="E2739" s="3" t="s">
        <v>684</v>
      </c>
      <c r="F2739" s="4"/>
      <c r="G2739" s="5">
        <v>273</v>
      </c>
      <c r="H2739" s="7">
        <v>36</v>
      </c>
      <c r="I2739" s="1">
        <v>123</v>
      </c>
      <c r="J2739" s="1">
        <v>82</v>
      </c>
      <c r="K2739" s="1">
        <v>20</v>
      </c>
      <c r="L2739" s="6">
        <v>12</v>
      </c>
    </row>
    <row r="2740" spans="5:12" x14ac:dyDescent="0.3">
      <c r="E2740" s="9"/>
      <c r="F2740" s="8"/>
      <c r="G2740" s="10">
        <v>100</v>
      </c>
      <c r="H2740" s="11">
        <v>13.186813186813</v>
      </c>
      <c r="I2740" s="2">
        <v>45.054945054945001</v>
      </c>
      <c r="J2740" s="2">
        <v>30.036630036630001</v>
      </c>
      <c r="K2740" s="2">
        <v>7.3260073260069998</v>
      </c>
      <c r="L2740" s="13">
        <v>4.3956043956039998</v>
      </c>
    </row>
    <row r="2741" spans="5:12" x14ac:dyDescent="0.3">
      <c r="E2741" s="3" t="s">
        <v>685</v>
      </c>
      <c r="F2741" s="4"/>
      <c r="G2741" s="5">
        <v>184</v>
      </c>
      <c r="H2741" s="7">
        <v>14</v>
      </c>
      <c r="I2741" s="1">
        <v>103</v>
      </c>
      <c r="J2741" s="1">
        <v>37</v>
      </c>
      <c r="K2741" s="1">
        <v>18</v>
      </c>
      <c r="L2741" s="6">
        <v>12</v>
      </c>
    </row>
    <row r="2742" spans="5:12" x14ac:dyDescent="0.3">
      <c r="E2742" s="9"/>
      <c r="F2742" s="8"/>
      <c r="G2742" s="10">
        <v>100</v>
      </c>
      <c r="H2742" s="11">
        <v>7.6086956521740001</v>
      </c>
      <c r="I2742" s="2">
        <v>55.978260869564998</v>
      </c>
      <c r="J2742" s="2">
        <v>20.108695652173999</v>
      </c>
      <c r="K2742" s="2">
        <v>9.7826086956519998</v>
      </c>
      <c r="L2742" s="13">
        <v>6.5217391304349999</v>
      </c>
    </row>
    <row r="2743" spans="5:12" x14ac:dyDescent="0.3">
      <c r="E2743" s="3" t="s">
        <v>686</v>
      </c>
      <c r="F2743" s="4"/>
      <c r="G2743" s="5">
        <v>114</v>
      </c>
      <c r="H2743" s="7">
        <v>16</v>
      </c>
      <c r="I2743" s="1">
        <v>52</v>
      </c>
      <c r="J2743" s="1">
        <v>31</v>
      </c>
      <c r="K2743" s="1">
        <v>11</v>
      </c>
      <c r="L2743" s="6">
        <v>4</v>
      </c>
    </row>
    <row r="2744" spans="5:12" x14ac:dyDescent="0.3">
      <c r="E2744" s="9"/>
      <c r="F2744" s="8"/>
      <c r="G2744" s="10">
        <v>100</v>
      </c>
      <c r="H2744" s="11">
        <v>14.035087719298</v>
      </c>
      <c r="I2744" s="2">
        <v>45.614035087719003</v>
      </c>
      <c r="J2744" s="2">
        <v>27.192982456140001</v>
      </c>
      <c r="K2744" s="2">
        <v>9.6491228070179993</v>
      </c>
      <c r="L2744" s="13">
        <v>3.508771929825</v>
      </c>
    </row>
    <row r="2745" spans="5:12" x14ac:dyDescent="0.3">
      <c r="E2745" s="3" t="s">
        <v>687</v>
      </c>
      <c r="F2745" s="4"/>
      <c r="G2745" s="5">
        <v>2664</v>
      </c>
      <c r="H2745" s="7">
        <v>296</v>
      </c>
      <c r="I2745" s="1">
        <v>1307</v>
      </c>
      <c r="J2745" s="1">
        <v>753</v>
      </c>
      <c r="K2745" s="1">
        <v>230</v>
      </c>
      <c r="L2745" s="6">
        <v>78</v>
      </c>
    </row>
    <row r="2746" spans="5:12" x14ac:dyDescent="0.3">
      <c r="E2746" s="9"/>
      <c r="F2746" s="8"/>
      <c r="G2746" s="10">
        <v>100</v>
      </c>
      <c r="H2746" s="11">
        <v>11.111111111111001</v>
      </c>
      <c r="I2746" s="2">
        <v>49.061561561562002</v>
      </c>
      <c r="J2746" s="2">
        <v>28.265765765766002</v>
      </c>
      <c r="K2746" s="2">
        <v>8.633633633634</v>
      </c>
      <c r="L2746" s="13">
        <v>2.9279279279280002</v>
      </c>
    </row>
    <row r="2747" spans="5:12" ht="25" x14ac:dyDescent="0.3">
      <c r="E2747" s="3" t="s">
        <v>688</v>
      </c>
      <c r="F2747" s="4"/>
      <c r="G2747" s="5">
        <v>20</v>
      </c>
      <c r="H2747" s="7">
        <v>4</v>
      </c>
      <c r="I2747" s="1">
        <v>9</v>
      </c>
      <c r="J2747" s="1">
        <v>3</v>
      </c>
      <c r="K2747" s="1">
        <v>3</v>
      </c>
      <c r="L2747" s="6">
        <v>1</v>
      </c>
    </row>
    <row r="2748" spans="5:12" x14ac:dyDescent="0.3">
      <c r="E2748" s="9"/>
      <c r="F2748" s="8"/>
      <c r="G2748" s="10">
        <v>100</v>
      </c>
      <c r="H2748" s="11">
        <v>20</v>
      </c>
      <c r="I2748" s="2">
        <v>45</v>
      </c>
      <c r="J2748" s="2">
        <v>15</v>
      </c>
      <c r="K2748" s="2">
        <v>15</v>
      </c>
      <c r="L2748" s="13">
        <v>5</v>
      </c>
    </row>
    <row r="2749" spans="5:12" ht="25" x14ac:dyDescent="0.3">
      <c r="E2749" s="3" t="s">
        <v>689</v>
      </c>
      <c r="F2749" s="4"/>
      <c r="G2749" s="5">
        <v>31</v>
      </c>
      <c r="H2749" s="7">
        <v>6</v>
      </c>
      <c r="I2749" s="1">
        <v>8</v>
      </c>
      <c r="J2749" s="1">
        <v>6</v>
      </c>
      <c r="K2749" s="1">
        <v>8</v>
      </c>
      <c r="L2749" s="6">
        <v>3</v>
      </c>
    </row>
    <row r="2750" spans="5:12" x14ac:dyDescent="0.3">
      <c r="E2750" s="9"/>
      <c r="F2750" s="8"/>
      <c r="G2750" s="10">
        <v>100</v>
      </c>
      <c r="H2750" s="11">
        <v>19.354838709677001</v>
      </c>
      <c r="I2750" s="2">
        <v>25.806451612903</v>
      </c>
      <c r="J2750" s="2">
        <v>19.354838709677001</v>
      </c>
      <c r="K2750" s="2">
        <v>25.806451612903</v>
      </c>
      <c r="L2750" s="13">
        <v>9.6774193548389995</v>
      </c>
    </row>
    <row r="2751" spans="5:12" x14ac:dyDescent="0.3">
      <c r="E2751" s="3" t="s">
        <v>690</v>
      </c>
      <c r="F2751" s="4"/>
      <c r="G2751" s="5">
        <v>522</v>
      </c>
      <c r="H2751" s="7">
        <v>69</v>
      </c>
      <c r="I2751" s="1">
        <v>238</v>
      </c>
      <c r="J2751" s="1">
        <v>126</v>
      </c>
      <c r="K2751" s="1">
        <v>56</v>
      </c>
      <c r="L2751" s="6">
        <v>33</v>
      </c>
    </row>
    <row r="2752" spans="5:12" x14ac:dyDescent="0.3">
      <c r="E2752" s="9"/>
      <c r="F2752" s="8"/>
      <c r="G2752" s="10">
        <v>100</v>
      </c>
      <c r="H2752" s="11">
        <v>13.218390804598</v>
      </c>
      <c r="I2752" s="2">
        <v>45.593869731801</v>
      </c>
      <c r="J2752" s="2">
        <v>24.137931034483</v>
      </c>
      <c r="K2752" s="2">
        <v>10.727969348659</v>
      </c>
      <c r="L2752" s="13">
        <v>6.3218390804600002</v>
      </c>
    </row>
    <row r="2753" spans="5:12" x14ac:dyDescent="0.3">
      <c r="E2753" s="3" t="s">
        <v>691</v>
      </c>
      <c r="F2753" s="4"/>
      <c r="G2753" s="5">
        <v>610</v>
      </c>
      <c r="H2753" s="7">
        <v>106</v>
      </c>
      <c r="I2753" s="1">
        <v>291</v>
      </c>
      <c r="J2753" s="1">
        <v>143</v>
      </c>
      <c r="K2753" s="1">
        <v>39</v>
      </c>
      <c r="L2753" s="6">
        <v>31</v>
      </c>
    </row>
    <row r="2754" spans="5:12" x14ac:dyDescent="0.3">
      <c r="E2754" s="9"/>
      <c r="F2754" s="8"/>
      <c r="G2754" s="10">
        <v>100</v>
      </c>
      <c r="H2754" s="11">
        <v>17.377049180328001</v>
      </c>
      <c r="I2754" s="2">
        <v>47.704918032786999</v>
      </c>
      <c r="J2754" s="2">
        <v>23.442622950819999</v>
      </c>
      <c r="K2754" s="2">
        <v>6.3934426229510004</v>
      </c>
      <c r="L2754" s="13">
        <v>5.081967213115</v>
      </c>
    </row>
    <row r="2755" spans="5:12" x14ac:dyDescent="0.3">
      <c r="E2755" s="3" t="s">
        <v>692</v>
      </c>
      <c r="F2755" s="4"/>
      <c r="G2755" s="5">
        <v>460</v>
      </c>
      <c r="H2755" s="7">
        <v>62</v>
      </c>
      <c r="I2755" s="1">
        <v>227</v>
      </c>
      <c r="J2755" s="1">
        <v>122</v>
      </c>
      <c r="K2755" s="1">
        <v>33</v>
      </c>
      <c r="L2755" s="6">
        <v>16</v>
      </c>
    </row>
    <row r="2756" spans="5:12" x14ac:dyDescent="0.3">
      <c r="E2756" s="9"/>
      <c r="F2756" s="8"/>
      <c r="G2756" s="10">
        <v>100</v>
      </c>
      <c r="H2756" s="11">
        <v>13.478260869565</v>
      </c>
      <c r="I2756" s="2">
        <v>49.347826086956999</v>
      </c>
      <c r="J2756" s="2">
        <v>26.521739130435002</v>
      </c>
      <c r="K2756" s="2">
        <v>7.1739130434779996</v>
      </c>
      <c r="L2756" s="13">
        <v>3.4782608695650001</v>
      </c>
    </row>
    <row r="2757" spans="5:12" x14ac:dyDescent="0.3">
      <c r="E2757" s="3" t="s">
        <v>693</v>
      </c>
      <c r="F2757" s="4"/>
      <c r="G2757" s="5">
        <v>7470</v>
      </c>
      <c r="H2757" s="7">
        <v>820</v>
      </c>
      <c r="I2757" s="1">
        <v>3663</v>
      </c>
      <c r="J2757" s="1">
        <v>2053</v>
      </c>
      <c r="K2757" s="1">
        <v>722</v>
      </c>
      <c r="L2757" s="6">
        <v>212</v>
      </c>
    </row>
    <row r="2758" spans="5:12" x14ac:dyDescent="0.3">
      <c r="E2758" s="9"/>
      <c r="F2758" s="8"/>
      <c r="G2758" s="10">
        <v>100</v>
      </c>
      <c r="H2758" s="11">
        <v>10.977242302543999</v>
      </c>
      <c r="I2758" s="2">
        <v>49.036144578312999</v>
      </c>
      <c r="J2758" s="2">
        <v>27.483266398929</v>
      </c>
      <c r="K2758" s="2">
        <v>9.6653279785810007</v>
      </c>
      <c r="L2758" s="13">
        <v>2.8380187416329998</v>
      </c>
    </row>
    <row r="2759" spans="5:12" ht="25" x14ac:dyDescent="0.3">
      <c r="E2759" s="3" t="s">
        <v>694</v>
      </c>
      <c r="F2759" s="4"/>
      <c r="G2759" s="5">
        <v>30</v>
      </c>
      <c r="H2759" s="7">
        <v>4</v>
      </c>
      <c r="I2759" s="1">
        <v>15</v>
      </c>
      <c r="J2759" s="1">
        <v>8</v>
      </c>
      <c r="K2759" s="1">
        <v>2</v>
      </c>
      <c r="L2759" s="6">
        <v>1</v>
      </c>
    </row>
    <row r="2760" spans="5:12" x14ac:dyDescent="0.3">
      <c r="E2760" s="9"/>
      <c r="F2760" s="8"/>
      <c r="G2760" s="10">
        <v>100</v>
      </c>
      <c r="H2760" s="11">
        <v>13.333333333333</v>
      </c>
      <c r="I2760" s="2">
        <v>50</v>
      </c>
      <c r="J2760" s="2">
        <v>26.666666666666998</v>
      </c>
      <c r="K2760" s="2">
        <v>6.666666666667</v>
      </c>
      <c r="L2760" s="13">
        <v>3.333333333333</v>
      </c>
    </row>
    <row r="2761" spans="5:12" ht="25" x14ac:dyDescent="0.3">
      <c r="E2761" s="3" t="s">
        <v>695</v>
      </c>
      <c r="F2761" s="4"/>
      <c r="G2761" s="5">
        <v>49</v>
      </c>
      <c r="H2761" s="7">
        <v>7</v>
      </c>
      <c r="I2761" s="1">
        <v>23</v>
      </c>
      <c r="J2761" s="1">
        <v>14</v>
      </c>
      <c r="K2761" s="1">
        <v>3</v>
      </c>
      <c r="L2761" s="6">
        <v>2</v>
      </c>
    </row>
    <row r="2762" spans="5:12" x14ac:dyDescent="0.3">
      <c r="E2762" s="9"/>
      <c r="F2762" s="8"/>
      <c r="G2762" s="10">
        <v>100</v>
      </c>
      <c r="H2762" s="11">
        <v>14.285714285714</v>
      </c>
      <c r="I2762" s="2">
        <v>46.938775510204003</v>
      </c>
      <c r="J2762" s="2">
        <v>28.571428571428999</v>
      </c>
      <c r="K2762" s="2">
        <v>6.1224489795919999</v>
      </c>
      <c r="L2762" s="13">
        <v>4.0816326530609999</v>
      </c>
    </row>
    <row r="2763" spans="5:12" x14ac:dyDescent="0.3">
      <c r="E2763" s="3" t="s">
        <v>696</v>
      </c>
      <c r="F2763" s="4"/>
      <c r="G2763" s="5">
        <v>1221</v>
      </c>
      <c r="H2763" s="7">
        <v>130</v>
      </c>
      <c r="I2763" s="1">
        <v>531</v>
      </c>
      <c r="J2763" s="1">
        <v>343</v>
      </c>
      <c r="K2763" s="1">
        <v>151</v>
      </c>
      <c r="L2763" s="6">
        <v>66</v>
      </c>
    </row>
    <row r="2764" spans="5:12" x14ac:dyDescent="0.3">
      <c r="E2764" s="9"/>
      <c r="F2764" s="8"/>
      <c r="G2764" s="10">
        <v>100</v>
      </c>
      <c r="H2764" s="11">
        <v>10.647010647010999</v>
      </c>
      <c r="I2764" s="2">
        <v>43.488943488943001</v>
      </c>
      <c r="J2764" s="2">
        <v>28.091728091728001</v>
      </c>
      <c r="K2764" s="2">
        <v>12.366912366912</v>
      </c>
      <c r="L2764" s="13">
        <v>5.4054054054050003</v>
      </c>
    </row>
    <row r="2765" spans="5:12" x14ac:dyDescent="0.3">
      <c r="E2765" s="3" t="s">
        <v>697</v>
      </c>
      <c r="F2765" s="4"/>
      <c r="G2765" s="5">
        <v>1139</v>
      </c>
      <c r="H2765" s="7">
        <v>146</v>
      </c>
      <c r="I2765" s="1">
        <v>526</v>
      </c>
      <c r="J2765" s="1">
        <v>284</v>
      </c>
      <c r="K2765" s="1">
        <v>125</v>
      </c>
      <c r="L2765" s="6">
        <v>58</v>
      </c>
    </row>
    <row r="2766" spans="5:12" x14ac:dyDescent="0.3">
      <c r="E2766" s="9"/>
      <c r="F2766" s="8"/>
      <c r="G2766" s="10">
        <v>100</v>
      </c>
      <c r="H2766" s="11">
        <v>12.818261633011</v>
      </c>
      <c r="I2766" s="2">
        <v>46.180860403863001</v>
      </c>
      <c r="J2766" s="2">
        <v>24.934152765583999</v>
      </c>
      <c r="K2766" s="2">
        <v>10.974539069359</v>
      </c>
      <c r="L2766" s="13">
        <v>5.0921861281830001</v>
      </c>
    </row>
    <row r="2767" spans="5:12" x14ac:dyDescent="0.3">
      <c r="E2767" s="3" t="s">
        <v>698</v>
      </c>
      <c r="F2767" s="4"/>
      <c r="G2767" s="5">
        <v>1648</v>
      </c>
      <c r="H2767" s="7">
        <v>186</v>
      </c>
      <c r="I2767" s="1">
        <v>776</v>
      </c>
      <c r="J2767" s="1">
        <v>443</v>
      </c>
      <c r="K2767" s="1">
        <v>156</v>
      </c>
      <c r="L2767" s="6">
        <v>87</v>
      </c>
    </row>
    <row r="2768" spans="5:12" x14ac:dyDescent="0.3">
      <c r="E2768" s="9"/>
      <c r="F2768" s="8"/>
      <c r="G2768" s="10">
        <v>100</v>
      </c>
      <c r="H2768" s="11">
        <v>11.286407766989999</v>
      </c>
      <c r="I2768" s="2">
        <v>47.087378640776997</v>
      </c>
      <c r="J2768" s="2">
        <v>26.881067961165002</v>
      </c>
      <c r="K2768" s="2">
        <v>9.4660194174759997</v>
      </c>
      <c r="L2768" s="13">
        <v>5.2791262135919998</v>
      </c>
    </row>
    <row r="2769" spans="5:12" x14ac:dyDescent="0.3">
      <c r="E2769" s="3" t="s">
        <v>699</v>
      </c>
      <c r="F2769" s="4"/>
      <c r="G2769" s="5">
        <v>11671</v>
      </c>
      <c r="H2769" s="7">
        <v>1080</v>
      </c>
      <c r="I2769" s="1">
        <v>5484</v>
      </c>
      <c r="J2769" s="1">
        <v>3494</v>
      </c>
      <c r="K2769" s="1">
        <v>1170</v>
      </c>
      <c r="L2769" s="6">
        <v>443</v>
      </c>
    </row>
    <row r="2770" spans="5:12" x14ac:dyDescent="0.3">
      <c r="E2770" s="9"/>
      <c r="F2770" s="8"/>
      <c r="G2770" s="10">
        <v>100</v>
      </c>
      <c r="H2770" s="11">
        <v>9.2537057664300004</v>
      </c>
      <c r="I2770" s="2">
        <v>46.988261502870003</v>
      </c>
      <c r="J2770" s="2">
        <v>29.937451803616</v>
      </c>
      <c r="K2770" s="2">
        <v>10.024847913632</v>
      </c>
      <c r="L2770" s="13">
        <v>3.7957330134520002</v>
      </c>
    </row>
    <row r="2771" spans="5:12" ht="25" x14ac:dyDescent="0.3">
      <c r="E2771" s="3" t="s">
        <v>700</v>
      </c>
      <c r="F2771" s="4"/>
      <c r="G2771" s="5">
        <v>63</v>
      </c>
      <c r="H2771" s="7">
        <v>5</v>
      </c>
      <c r="I2771" s="1">
        <v>33</v>
      </c>
      <c r="J2771" s="1">
        <v>13</v>
      </c>
      <c r="K2771" s="1">
        <v>6</v>
      </c>
      <c r="L2771" s="6">
        <v>6</v>
      </c>
    </row>
    <row r="2772" spans="5:12" x14ac:dyDescent="0.3">
      <c r="E2772" s="9"/>
      <c r="F2772" s="8"/>
      <c r="G2772" s="10">
        <v>100</v>
      </c>
      <c r="H2772" s="11">
        <v>7.9365079365079998</v>
      </c>
      <c r="I2772" s="2">
        <v>52.380952380952003</v>
      </c>
      <c r="J2772" s="2">
        <v>20.634920634920999</v>
      </c>
      <c r="K2772" s="2">
        <v>9.5238095238099998</v>
      </c>
      <c r="L2772" s="13">
        <v>9.5238095238099998</v>
      </c>
    </row>
    <row r="2773" spans="5:12" ht="25" x14ac:dyDescent="0.3">
      <c r="E2773" s="3" t="s">
        <v>701</v>
      </c>
      <c r="F2773" s="4"/>
      <c r="G2773" s="5">
        <v>61</v>
      </c>
      <c r="H2773" s="7">
        <v>11</v>
      </c>
      <c r="I2773" s="1">
        <v>27</v>
      </c>
      <c r="J2773" s="1">
        <v>12</v>
      </c>
      <c r="K2773" s="1">
        <v>8</v>
      </c>
      <c r="L2773" s="6">
        <v>3</v>
      </c>
    </row>
    <row r="2774" spans="5:12" x14ac:dyDescent="0.3">
      <c r="E2774" s="9"/>
      <c r="F2774" s="8"/>
      <c r="G2774" s="10">
        <v>100</v>
      </c>
      <c r="H2774" s="11">
        <v>18.032786885246001</v>
      </c>
      <c r="I2774" s="2">
        <v>44.262295081966997</v>
      </c>
      <c r="J2774" s="2">
        <v>19.672131147540998</v>
      </c>
      <c r="K2774" s="2">
        <v>13.114754098361001</v>
      </c>
      <c r="L2774" s="13">
        <v>4.918032786885</v>
      </c>
    </row>
    <row r="2775" spans="5:12" x14ac:dyDescent="0.3">
      <c r="E2775" s="3" t="s">
        <v>702</v>
      </c>
      <c r="F2775" s="4"/>
      <c r="G2775" s="5">
        <v>1956</v>
      </c>
      <c r="H2775" s="7">
        <v>192</v>
      </c>
      <c r="I2775" s="1">
        <v>815</v>
      </c>
      <c r="J2775" s="1">
        <v>639</v>
      </c>
      <c r="K2775" s="1">
        <v>194</v>
      </c>
      <c r="L2775" s="6">
        <v>116</v>
      </c>
    </row>
    <row r="2776" spans="5:12" x14ac:dyDescent="0.3">
      <c r="E2776" s="9"/>
      <c r="F2776" s="8"/>
      <c r="G2776" s="10">
        <v>100</v>
      </c>
      <c r="H2776" s="11">
        <v>9.8159509202449993</v>
      </c>
      <c r="I2776" s="2">
        <v>41.666666666666998</v>
      </c>
      <c r="J2776" s="2">
        <v>32.668711656441999</v>
      </c>
      <c r="K2776" s="2">
        <v>9.9182004089980005</v>
      </c>
      <c r="L2776" s="13">
        <v>5.9304703476479999</v>
      </c>
    </row>
    <row r="2777" spans="5:12" x14ac:dyDescent="0.3">
      <c r="E2777" s="3" t="s">
        <v>703</v>
      </c>
      <c r="F2777" s="4"/>
      <c r="G2777" s="5">
        <v>1367</v>
      </c>
      <c r="H2777" s="7">
        <v>143</v>
      </c>
      <c r="I2777" s="1">
        <v>595</v>
      </c>
      <c r="J2777" s="1">
        <v>407</v>
      </c>
      <c r="K2777" s="1">
        <v>142</v>
      </c>
      <c r="L2777" s="6">
        <v>80</v>
      </c>
    </row>
    <row r="2778" spans="5:12" x14ac:dyDescent="0.3">
      <c r="E2778" s="9"/>
      <c r="F2778" s="8"/>
      <c r="G2778" s="10">
        <v>100</v>
      </c>
      <c r="H2778" s="11">
        <v>10.460863204097</v>
      </c>
      <c r="I2778" s="2">
        <v>43.525969275785997</v>
      </c>
      <c r="J2778" s="2">
        <v>29.773226042428998</v>
      </c>
      <c r="K2778" s="2">
        <v>10.387710314556999</v>
      </c>
      <c r="L2778" s="13">
        <v>5.852231163131</v>
      </c>
    </row>
    <row r="2779" spans="5:12" x14ac:dyDescent="0.3">
      <c r="E2779" s="3" t="s">
        <v>704</v>
      </c>
      <c r="F2779" s="4"/>
      <c r="G2779" s="5">
        <v>2094</v>
      </c>
      <c r="H2779" s="7">
        <v>208</v>
      </c>
      <c r="I2779" s="1">
        <v>926</v>
      </c>
      <c r="J2779" s="1">
        <v>650</v>
      </c>
      <c r="K2779" s="1">
        <v>196</v>
      </c>
      <c r="L2779" s="6">
        <v>114</v>
      </c>
    </row>
    <row r="2780" spans="5:12" x14ac:dyDescent="0.3">
      <c r="E2780" s="9"/>
      <c r="F2780" s="8"/>
      <c r="G2780" s="10">
        <v>100</v>
      </c>
      <c r="H2780" s="11">
        <v>9.9331423113659998</v>
      </c>
      <c r="I2780" s="2">
        <v>44.221585482329999</v>
      </c>
      <c r="J2780" s="2">
        <v>31.041069723018001</v>
      </c>
      <c r="K2780" s="2">
        <v>9.3600764087870001</v>
      </c>
      <c r="L2780" s="13">
        <v>5.4441260744989997</v>
      </c>
    </row>
    <row r="2781" spans="5:12" x14ac:dyDescent="0.3">
      <c r="E2781" s="3" t="s">
        <v>705</v>
      </c>
      <c r="F2781" s="4"/>
      <c r="G2781" s="5">
        <v>10934</v>
      </c>
      <c r="H2781" s="7">
        <v>784</v>
      </c>
      <c r="I2781" s="1">
        <v>4840</v>
      </c>
      <c r="J2781" s="1">
        <v>3607</v>
      </c>
      <c r="K2781" s="1">
        <v>1264</v>
      </c>
      <c r="L2781" s="6">
        <v>439</v>
      </c>
    </row>
    <row r="2782" spans="5:12" x14ac:dyDescent="0.3">
      <c r="E2782" s="9"/>
      <c r="F2782" s="8"/>
      <c r="G2782" s="10">
        <v>100</v>
      </c>
      <c r="H2782" s="11">
        <v>7.170294494238</v>
      </c>
      <c r="I2782" s="2">
        <v>44.265593561368</v>
      </c>
      <c r="J2782" s="2">
        <v>32.988842143771997</v>
      </c>
      <c r="K2782" s="2">
        <v>11.5602707152</v>
      </c>
      <c r="L2782" s="13">
        <v>4.0149990854219997</v>
      </c>
    </row>
    <row r="2783" spans="5:12" ht="25" x14ac:dyDescent="0.3">
      <c r="E2783" s="3" t="s">
        <v>706</v>
      </c>
      <c r="F2783" s="4"/>
      <c r="G2783" s="5">
        <v>52</v>
      </c>
      <c r="H2783" s="7">
        <v>3</v>
      </c>
      <c r="I2783" s="1">
        <v>18</v>
      </c>
      <c r="J2783" s="1">
        <v>20</v>
      </c>
      <c r="K2783" s="1">
        <v>6</v>
      </c>
      <c r="L2783" s="6">
        <v>5</v>
      </c>
    </row>
    <row r="2784" spans="5:12" x14ac:dyDescent="0.3">
      <c r="E2784" s="9"/>
      <c r="F2784" s="8"/>
      <c r="G2784" s="10">
        <v>100</v>
      </c>
      <c r="H2784" s="11">
        <v>5.7692307692310001</v>
      </c>
      <c r="I2784" s="2">
        <v>34.615384615384997</v>
      </c>
      <c r="J2784" s="2">
        <v>38.461538461537998</v>
      </c>
      <c r="K2784" s="2">
        <v>11.538461538462</v>
      </c>
      <c r="L2784" s="13">
        <v>9.6153846153850004</v>
      </c>
    </row>
    <row r="2785" spans="5:12" ht="25" x14ac:dyDescent="0.3">
      <c r="E2785" s="3" t="s">
        <v>707</v>
      </c>
      <c r="F2785" s="4"/>
      <c r="G2785" s="5">
        <v>37</v>
      </c>
      <c r="H2785" s="7">
        <v>3</v>
      </c>
      <c r="I2785" s="1">
        <v>11</v>
      </c>
      <c r="J2785" s="1">
        <v>12</v>
      </c>
      <c r="K2785" s="1">
        <v>5</v>
      </c>
      <c r="L2785" s="6">
        <v>6</v>
      </c>
    </row>
    <row r="2786" spans="5:12" x14ac:dyDescent="0.3">
      <c r="E2786" s="9"/>
      <c r="F2786" s="8"/>
      <c r="G2786" s="10">
        <v>100</v>
      </c>
      <c r="H2786" s="11">
        <v>8.1081081081080004</v>
      </c>
      <c r="I2786" s="2">
        <v>29.72972972973</v>
      </c>
      <c r="J2786" s="2">
        <v>32.432432432432002</v>
      </c>
      <c r="K2786" s="2">
        <v>13.513513513514001</v>
      </c>
      <c r="L2786" s="13">
        <v>16.216216216216001</v>
      </c>
    </row>
    <row r="2787" spans="5:12" x14ac:dyDescent="0.3">
      <c r="E2787" s="3" t="s">
        <v>708</v>
      </c>
      <c r="F2787" s="4"/>
      <c r="G2787" s="5">
        <v>866</v>
      </c>
      <c r="H2787" s="7">
        <v>72</v>
      </c>
      <c r="I2787" s="1">
        <v>343</v>
      </c>
      <c r="J2787" s="1">
        <v>300</v>
      </c>
      <c r="K2787" s="1">
        <v>112</v>
      </c>
      <c r="L2787" s="6">
        <v>39</v>
      </c>
    </row>
    <row r="2788" spans="5:12" x14ac:dyDescent="0.3">
      <c r="E2788" s="9"/>
      <c r="F2788" s="8"/>
      <c r="G2788" s="10">
        <v>100</v>
      </c>
      <c r="H2788" s="11">
        <v>8.3140877598149991</v>
      </c>
      <c r="I2788" s="2">
        <v>39.607390300231003</v>
      </c>
      <c r="J2788" s="2">
        <v>34.642032332564</v>
      </c>
      <c r="K2788" s="2">
        <v>12.933025404157</v>
      </c>
      <c r="L2788" s="13">
        <v>4.5034642032330003</v>
      </c>
    </row>
    <row r="2789" spans="5:12" x14ac:dyDescent="0.3">
      <c r="E2789" s="3" t="s">
        <v>709</v>
      </c>
      <c r="F2789" s="4"/>
      <c r="G2789" s="5">
        <v>501</v>
      </c>
      <c r="H2789" s="7">
        <v>32</v>
      </c>
      <c r="I2789" s="1">
        <v>200</v>
      </c>
      <c r="J2789" s="1">
        <v>182</v>
      </c>
      <c r="K2789" s="1">
        <v>60</v>
      </c>
      <c r="L2789" s="6">
        <v>27</v>
      </c>
    </row>
    <row r="2790" spans="5:12" x14ac:dyDescent="0.3">
      <c r="E2790" s="9"/>
      <c r="F2790" s="8"/>
      <c r="G2790" s="10">
        <v>100</v>
      </c>
      <c r="H2790" s="11">
        <v>6.3872255489020002</v>
      </c>
      <c r="I2790" s="2">
        <v>39.920159680639003</v>
      </c>
      <c r="J2790" s="2">
        <v>36.327345309381002</v>
      </c>
      <c r="K2790" s="2">
        <v>11.976047904192001</v>
      </c>
      <c r="L2790" s="13">
        <v>5.3892215568859996</v>
      </c>
    </row>
    <row r="2791" spans="5:12" x14ac:dyDescent="0.3">
      <c r="E2791" s="3" t="s">
        <v>710</v>
      </c>
      <c r="F2791" s="4"/>
      <c r="G2791" s="5">
        <v>796</v>
      </c>
      <c r="H2791" s="7">
        <v>42</v>
      </c>
      <c r="I2791" s="1">
        <v>299</v>
      </c>
      <c r="J2791" s="1">
        <v>304</v>
      </c>
      <c r="K2791" s="1">
        <v>114</v>
      </c>
      <c r="L2791" s="6">
        <v>37</v>
      </c>
    </row>
    <row r="2792" spans="5:12" x14ac:dyDescent="0.3">
      <c r="E2792" s="9"/>
      <c r="F2792" s="8"/>
      <c r="G2792" s="10">
        <v>100</v>
      </c>
      <c r="H2792" s="11">
        <v>5.2763819095480002</v>
      </c>
      <c r="I2792" s="2">
        <v>37.562814070351997</v>
      </c>
      <c r="J2792" s="2">
        <v>38.190954773869002</v>
      </c>
      <c r="K2792" s="2">
        <v>14.321608040200999</v>
      </c>
      <c r="L2792" s="13">
        <v>4.6482412060299998</v>
      </c>
    </row>
    <row r="2793" spans="5:12" x14ac:dyDescent="0.3">
      <c r="E2793" s="3" t="s">
        <v>711</v>
      </c>
      <c r="F2793" s="4"/>
      <c r="G2793" s="5">
        <v>4675</v>
      </c>
      <c r="H2793" s="7">
        <v>220</v>
      </c>
      <c r="I2793" s="1">
        <v>1786</v>
      </c>
      <c r="J2793" s="1">
        <v>1787</v>
      </c>
      <c r="K2793" s="1">
        <v>703</v>
      </c>
      <c r="L2793" s="6">
        <v>179</v>
      </c>
    </row>
    <row r="2794" spans="5:12" x14ac:dyDescent="0.3">
      <c r="E2794" s="9"/>
      <c r="F2794" s="8"/>
      <c r="G2794" s="10">
        <v>100</v>
      </c>
      <c r="H2794" s="11">
        <v>4.7058823529409999</v>
      </c>
      <c r="I2794" s="2">
        <v>38.203208556150003</v>
      </c>
      <c r="J2794" s="2">
        <v>38.224598930481001</v>
      </c>
      <c r="K2794" s="2">
        <v>15.03743315508</v>
      </c>
      <c r="L2794" s="13">
        <v>3.8288770053480001</v>
      </c>
    </row>
    <row r="2795" spans="5:12" ht="25" x14ac:dyDescent="0.3">
      <c r="E2795" s="3" t="s">
        <v>712</v>
      </c>
      <c r="F2795" s="4"/>
      <c r="G2795" s="5">
        <v>37</v>
      </c>
      <c r="H2795" s="7">
        <v>2</v>
      </c>
      <c r="I2795" s="1">
        <v>8</v>
      </c>
      <c r="J2795" s="1">
        <v>16</v>
      </c>
      <c r="K2795" s="1">
        <v>9</v>
      </c>
      <c r="L2795" s="6">
        <v>2</v>
      </c>
    </row>
    <row r="2796" spans="5:12" x14ac:dyDescent="0.3">
      <c r="E2796" s="9"/>
      <c r="F2796" s="8"/>
      <c r="G2796" s="10">
        <v>100</v>
      </c>
      <c r="H2796" s="11">
        <v>5.4054054054050003</v>
      </c>
      <c r="I2796" s="2">
        <v>21.621621621622001</v>
      </c>
      <c r="J2796" s="2">
        <v>43.243243243243001</v>
      </c>
      <c r="K2796" s="2">
        <v>24.324324324323999</v>
      </c>
      <c r="L2796" s="13">
        <v>5.4054054054050003</v>
      </c>
    </row>
    <row r="2797" spans="5:12" ht="25" x14ac:dyDescent="0.3">
      <c r="E2797" s="3" t="s">
        <v>713</v>
      </c>
      <c r="F2797" s="4"/>
      <c r="G2797" s="5">
        <v>36</v>
      </c>
      <c r="H2797" s="7">
        <v>5</v>
      </c>
      <c r="I2797" s="1">
        <v>15</v>
      </c>
      <c r="J2797" s="1">
        <v>12</v>
      </c>
      <c r="K2797" s="1">
        <v>3</v>
      </c>
      <c r="L2797" s="6">
        <v>1</v>
      </c>
    </row>
    <row r="2798" spans="5:12" x14ac:dyDescent="0.3">
      <c r="E2798" s="9"/>
      <c r="F2798" s="8"/>
      <c r="G2798" s="10">
        <v>100</v>
      </c>
      <c r="H2798" s="11">
        <v>13.888888888888999</v>
      </c>
      <c r="I2798" s="2">
        <v>41.666666666666998</v>
      </c>
      <c r="J2798" s="2">
        <v>33.333333333333002</v>
      </c>
      <c r="K2798" s="2">
        <v>8.333333333333</v>
      </c>
      <c r="L2798" s="13">
        <v>2.7777777777780002</v>
      </c>
    </row>
    <row r="2799" spans="5:12" x14ac:dyDescent="0.3">
      <c r="E2799" s="3" t="s">
        <v>714</v>
      </c>
      <c r="F2799" s="4"/>
      <c r="G2799" s="5">
        <v>493</v>
      </c>
      <c r="H2799" s="7">
        <v>27</v>
      </c>
      <c r="I2799" s="1">
        <v>179</v>
      </c>
      <c r="J2799" s="1">
        <v>189</v>
      </c>
      <c r="K2799" s="1">
        <v>69</v>
      </c>
      <c r="L2799" s="6">
        <v>29</v>
      </c>
    </row>
    <row r="2800" spans="5:12" x14ac:dyDescent="0.3">
      <c r="E2800" s="9"/>
      <c r="F2800" s="8"/>
      <c r="G2800" s="10">
        <v>100</v>
      </c>
      <c r="H2800" s="11">
        <v>5.476673427992</v>
      </c>
      <c r="I2800" s="2">
        <v>36.30831643002</v>
      </c>
      <c r="J2800" s="2">
        <v>38.336713995943001</v>
      </c>
      <c r="K2800" s="2">
        <v>13.995943204868</v>
      </c>
      <c r="L2800" s="13">
        <v>5.8823529411760003</v>
      </c>
    </row>
    <row r="2801" spans="5:12" x14ac:dyDescent="0.3">
      <c r="E2801" s="3" t="s">
        <v>715</v>
      </c>
      <c r="F2801" s="4"/>
      <c r="G2801" s="5">
        <v>191</v>
      </c>
      <c r="H2801" s="7">
        <v>10</v>
      </c>
      <c r="I2801" s="1">
        <v>57</v>
      </c>
      <c r="J2801" s="1">
        <v>84</v>
      </c>
      <c r="K2801" s="1">
        <v>30</v>
      </c>
      <c r="L2801" s="6">
        <v>10</v>
      </c>
    </row>
    <row r="2802" spans="5:12" x14ac:dyDescent="0.3">
      <c r="E2802" s="9"/>
      <c r="F2802" s="8"/>
      <c r="G2802" s="10">
        <v>100</v>
      </c>
      <c r="H2802" s="11">
        <v>5.235602094241</v>
      </c>
      <c r="I2802" s="2">
        <v>29.842931937172999</v>
      </c>
      <c r="J2802" s="2">
        <v>43.979057591622997</v>
      </c>
      <c r="K2802" s="2">
        <v>15.706806282723001</v>
      </c>
      <c r="L2802" s="13">
        <v>5.235602094241</v>
      </c>
    </row>
    <row r="2803" spans="5:12" x14ac:dyDescent="0.3">
      <c r="E2803" s="3" t="s">
        <v>716</v>
      </c>
      <c r="F2803" s="4"/>
      <c r="G2803" s="5">
        <v>259</v>
      </c>
      <c r="H2803" s="7">
        <v>11</v>
      </c>
      <c r="I2803" s="1">
        <v>75</v>
      </c>
      <c r="J2803" s="1">
        <v>120</v>
      </c>
      <c r="K2803" s="1">
        <v>43</v>
      </c>
      <c r="L2803" s="6">
        <v>10</v>
      </c>
    </row>
    <row r="2804" spans="5:12" x14ac:dyDescent="0.3">
      <c r="E2804" s="9"/>
      <c r="F2804" s="8"/>
      <c r="G2804" s="10">
        <v>100</v>
      </c>
      <c r="H2804" s="11">
        <v>4.2471042471039997</v>
      </c>
      <c r="I2804" s="2">
        <v>28.957528957529</v>
      </c>
      <c r="J2804" s="2">
        <v>46.332046332045998</v>
      </c>
      <c r="K2804" s="2">
        <v>16.602316602317</v>
      </c>
      <c r="L2804" s="13">
        <v>3.8610038610039998</v>
      </c>
    </row>
    <row r="2805" spans="5:12" x14ac:dyDescent="0.3">
      <c r="E2805" s="3" t="s">
        <v>717</v>
      </c>
      <c r="F2805" s="4"/>
      <c r="G2805" s="5">
        <v>1470</v>
      </c>
      <c r="H2805" s="7">
        <v>41</v>
      </c>
      <c r="I2805" s="1">
        <v>452</v>
      </c>
      <c r="J2805" s="1">
        <v>645</v>
      </c>
      <c r="K2805" s="1">
        <v>274</v>
      </c>
      <c r="L2805" s="6">
        <v>58</v>
      </c>
    </row>
    <row r="2806" spans="5:12" x14ac:dyDescent="0.3">
      <c r="E2806" s="9"/>
      <c r="F2806" s="8"/>
      <c r="G2806" s="10">
        <v>100</v>
      </c>
      <c r="H2806" s="11">
        <v>2.7891156462589999</v>
      </c>
      <c r="I2806" s="2">
        <v>30.748299319728002</v>
      </c>
      <c r="J2806" s="2">
        <v>43.877551020407999</v>
      </c>
      <c r="K2806" s="2">
        <v>18.639455782313</v>
      </c>
      <c r="L2806" s="13">
        <v>3.9455782312930001</v>
      </c>
    </row>
    <row r="2807" spans="5:12" ht="25" x14ac:dyDescent="0.3">
      <c r="E2807" s="3" t="s">
        <v>718</v>
      </c>
      <c r="F2807" s="4"/>
      <c r="G2807" s="5">
        <v>22</v>
      </c>
      <c r="H2807" s="7">
        <v>1</v>
      </c>
      <c r="I2807" s="1">
        <v>10</v>
      </c>
      <c r="J2807" s="1">
        <v>8</v>
      </c>
      <c r="K2807" s="1">
        <v>2</v>
      </c>
      <c r="L2807" s="6">
        <v>1</v>
      </c>
    </row>
    <row r="2808" spans="5:12" x14ac:dyDescent="0.3">
      <c r="E2808" s="9"/>
      <c r="F2808" s="8"/>
      <c r="G2808" s="10">
        <v>100</v>
      </c>
      <c r="H2808" s="11">
        <v>4.5454545454549997</v>
      </c>
      <c r="I2808" s="2">
        <v>45.454545454544999</v>
      </c>
      <c r="J2808" s="2">
        <v>36.363636363635997</v>
      </c>
      <c r="K2808" s="2">
        <v>9.0909090909089993</v>
      </c>
      <c r="L2808" s="13">
        <v>4.5454545454549997</v>
      </c>
    </row>
    <row r="2809" spans="5:12" ht="25" x14ac:dyDescent="0.3">
      <c r="E2809" s="3" t="s">
        <v>719</v>
      </c>
      <c r="F2809" s="4"/>
      <c r="G2809" s="5">
        <v>14</v>
      </c>
      <c r="H2809" s="7">
        <v>0</v>
      </c>
      <c r="I2809" s="1">
        <v>3</v>
      </c>
      <c r="J2809" s="1">
        <v>7</v>
      </c>
      <c r="K2809" s="1">
        <v>3</v>
      </c>
      <c r="L2809" s="6">
        <v>1</v>
      </c>
    </row>
    <row r="2810" spans="5:12" x14ac:dyDescent="0.3">
      <c r="E2810" s="9"/>
      <c r="F2810" s="8"/>
      <c r="G2810" s="10">
        <v>100</v>
      </c>
      <c r="H2810" s="21">
        <v>0</v>
      </c>
      <c r="I2810" s="2">
        <v>21.428571428571001</v>
      </c>
      <c r="J2810" s="2">
        <v>50</v>
      </c>
      <c r="K2810" s="2">
        <v>21.428571428571001</v>
      </c>
      <c r="L2810" s="13">
        <v>7.1428571428570002</v>
      </c>
    </row>
    <row r="2811" spans="5:12" x14ac:dyDescent="0.3">
      <c r="E2811" s="3" t="s">
        <v>720</v>
      </c>
      <c r="F2811" s="4"/>
      <c r="G2811" s="5">
        <v>62</v>
      </c>
      <c r="H2811" s="7">
        <v>3</v>
      </c>
      <c r="I2811" s="1">
        <v>23</v>
      </c>
      <c r="J2811" s="1">
        <v>22</v>
      </c>
      <c r="K2811" s="1">
        <v>9</v>
      </c>
      <c r="L2811" s="6">
        <v>5</v>
      </c>
    </row>
    <row r="2812" spans="5:12" x14ac:dyDescent="0.3">
      <c r="E2812" s="9"/>
      <c r="F2812" s="8"/>
      <c r="G2812" s="10">
        <v>100</v>
      </c>
      <c r="H2812" s="11">
        <v>4.8387096774189997</v>
      </c>
      <c r="I2812" s="2">
        <v>37.096774193548001</v>
      </c>
      <c r="J2812" s="2">
        <v>35.483870967742</v>
      </c>
      <c r="K2812" s="2">
        <v>14.516129032258</v>
      </c>
      <c r="L2812" s="13">
        <v>8.0645161290320004</v>
      </c>
    </row>
    <row r="2813" spans="5:12" x14ac:dyDescent="0.3">
      <c r="E2813" s="3" t="s">
        <v>721</v>
      </c>
      <c r="F2813" s="4"/>
      <c r="G2813" s="5">
        <v>26</v>
      </c>
      <c r="H2813" s="7">
        <v>2</v>
      </c>
      <c r="I2813" s="1">
        <v>4</v>
      </c>
      <c r="J2813" s="1">
        <v>12</v>
      </c>
      <c r="K2813" s="1">
        <v>6</v>
      </c>
      <c r="L2813" s="6">
        <v>2</v>
      </c>
    </row>
    <row r="2814" spans="5:12" x14ac:dyDescent="0.3">
      <c r="E2814" s="9"/>
      <c r="F2814" s="8"/>
      <c r="G2814" s="10">
        <v>100</v>
      </c>
      <c r="H2814" s="11">
        <v>7.6923076923079998</v>
      </c>
      <c r="I2814" s="2">
        <v>15.384615384615</v>
      </c>
      <c r="J2814" s="2">
        <v>46.153846153845997</v>
      </c>
      <c r="K2814" s="2">
        <v>23.076923076922998</v>
      </c>
      <c r="L2814" s="13">
        <v>7.6923076923079998</v>
      </c>
    </row>
    <row r="2815" spans="5:12" x14ac:dyDescent="0.3">
      <c r="E2815" s="3" t="s">
        <v>722</v>
      </c>
      <c r="F2815" s="4"/>
      <c r="G2815" s="5">
        <v>32</v>
      </c>
      <c r="H2815" s="7">
        <v>1</v>
      </c>
      <c r="I2815" s="1">
        <v>7</v>
      </c>
      <c r="J2815" s="1">
        <v>16</v>
      </c>
      <c r="K2815" s="1">
        <v>6</v>
      </c>
      <c r="L2815" s="6">
        <v>2</v>
      </c>
    </row>
    <row r="2816" spans="5:12" x14ac:dyDescent="0.3">
      <c r="E2816" s="9"/>
      <c r="F2816" s="8"/>
      <c r="G2816" s="10">
        <v>100</v>
      </c>
      <c r="H2816" s="11">
        <v>3.125</v>
      </c>
      <c r="I2816" s="2">
        <v>21.875</v>
      </c>
      <c r="J2816" s="2">
        <v>50</v>
      </c>
      <c r="K2816" s="2">
        <v>18.75</v>
      </c>
      <c r="L2816" s="13">
        <v>6.25</v>
      </c>
    </row>
    <row r="2817" spans="2:14" x14ac:dyDescent="0.3">
      <c r="E2817" s="3" t="s">
        <v>723</v>
      </c>
      <c r="F2817" s="4"/>
      <c r="G2817" s="5">
        <v>244</v>
      </c>
      <c r="H2817" s="7">
        <v>7</v>
      </c>
      <c r="I2817" s="1">
        <v>72</v>
      </c>
      <c r="J2817" s="1">
        <v>103</v>
      </c>
      <c r="K2817" s="1">
        <v>55</v>
      </c>
      <c r="L2817" s="6">
        <v>7</v>
      </c>
    </row>
    <row r="2818" spans="2:14" x14ac:dyDescent="0.3">
      <c r="E2818" s="9"/>
      <c r="F2818" s="8"/>
      <c r="G2818" s="10">
        <v>100</v>
      </c>
      <c r="H2818" s="11">
        <v>2.8688524590159998</v>
      </c>
      <c r="I2818" s="2">
        <v>29.508196721310998</v>
      </c>
      <c r="J2818" s="2">
        <v>42.213114754098001</v>
      </c>
      <c r="K2818" s="2">
        <v>22.540983606556999</v>
      </c>
      <c r="L2818" s="13">
        <v>2.8688524590159998</v>
      </c>
    </row>
    <row r="2819" spans="2:14" ht="25" x14ac:dyDescent="0.3">
      <c r="E2819" s="3" t="s">
        <v>724</v>
      </c>
      <c r="F2819" s="4"/>
      <c r="G2819" s="5">
        <v>6</v>
      </c>
      <c r="H2819" s="7">
        <v>0</v>
      </c>
      <c r="I2819" s="1">
        <v>3</v>
      </c>
      <c r="J2819" s="1">
        <v>0</v>
      </c>
      <c r="K2819" s="1">
        <v>3</v>
      </c>
      <c r="L2819" s="6">
        <v>0</v>
      </c>
    </row>
    <row r="2820" spans="2:14" x14ac:dyDescent="0.3">
      <c r="E2820" s="53"/>
      <c r="F2820" s="57"/>
      <c r="G2820" s="64">
        <v>100</v>
      </c>
      <c r="H2820" s="68">
        <v>0</v>
      </c>
      <c r="I2820" s="44">
        <v>50</v>
      </c>
      <c r="J2820" s="43">
        <v>0</v>
      </c>
      <c r="K2820" s="44">
        <v>50</v>
      </c>
      <c r="L2820" s="66">
        <v>0</v>
      </c>
    </row>
    <row r="2822" spans="2:14" x14ac:dyDescent="0.3">
      <c r="B2822" s="35" t="str">
        <f xml:space="preserve"> HYPERLINK("#'目次'!B25", "[19]")</f>
        <v>[19]</v>
      </c>
      <c r="C2822" s="25" t="s">
        <v>14</v>
      </c>
    </row>
    <row r="2825" spans="2:14" x14ac:dyDescent="0.3">
      <c r="C2825" s="25" t="s">
        <v>727</v>
      </c>
    </row>
    <row r="2826" spans="2:14" ht="25" x14ac:dyDescent="0.3">
      <c r="E2826" s="95"/>
      <c r="F2826" s="96"/>
      <c r="G2826" s="37" t="s">
        <v>16</v>
      </c>
      <c r="H2826" s="41" t="s">
        <v>17</v>
      </c>
      <c r="I2826" s="18" t="s">
        <v>18</v>
      </c>
      <c r="J2826" s="18" t="s">
        <v>19</v>
      </c>
      <c r="K2826" s="18" t="s">
        <v>20</v>
      </c>
      <c r="L2826" s="18" t="s">
        <v>21</v>
      </c>
      <c r="M2826" s="18" t="s">
        <v>22</v>
      </c>
      <c r="N2826" s="34" t="s">
        <v>23</v>
      </c>
    </row>
    <row r="2827" spans="2:14" x14ac:dyDescent="0.3">
      <c r="E2827" s="97"/>
      <c r="F2827" s="98"/>
      <c r="G2827" s="40"/>
      <c r="H2827" s="36"/>
      <c r="I2827" s="19"/>
      <c r="J2827" s="19"/>
      <c r="K2827" s="19"/>
      <c r="L2827" s="19"/>
      <c r="M2827" s="19"/>
      <c r="N2827" s="39"/>
    </row>
    <row r="2828" spans="2:14" x14ac:dyDescent="0.3">
      <c r="E2828" s="63" t="s">
        <v>16</v>
      </c>
      <c r="F2828" s="58"/>
      <c r="G2828" s="38">
        <v>55336</v>
      </c>
      <c r="H2828" s="20">
        <v>10222</v>
      </c>
      <c r="I2828" s="20">
        <v>19178</v>
      </c>
      <c r="J2828" s="20">
        <v>13973</v>
      </c>
      <c r="K2828" s="20">
        <v>7022</v>
      </c>
      <c r="L2828" s="20">
        <v>3794</v>
      </c>
      <c r="M2828" s="20">
        <v>900</v>
      </c>
      <c r="N2828" s="51">
        <v>247</v>
      </c>
    </row>
    <row r="2829" spans="2:14" x14ac:dyDescent="0.3">
      <c r="E2829" s="53"/>
      <c r="F2829" s="59"/>
      <c r="G2829" s="10">
        <v>100</v>
      </c>
      <c r="H2829" s="2">
        <v>18.472603729941</v>
      </c>
      <c r="I2829" s="2">
        <v>34.657365910076997</v>
      </c>
      <c r="J2829" s="2">
        <v>25.251192713603999</v>
      </c>
      <c r="K2829" s="2">
        <v>12.689749891570999</v>
      </c>
      <c r="L2829" s="2">
        <v>6.8562960821169998</v>
      </c>
      <c r="M2829" s="2">
        <v>1.626427642041</v>
      </c>
      <c r="N2829" s="13">
        <v>0.44636403064899999</v>
      </c>
    </row>
    <row r="2830" spans="2:14" ht="25" x14ac:dyDescent="0.3">
      <c r="E2830" s="3" t="s">
        <v>728</v>
      </c>
      <c r="F2830" s="4"/>
      <c r="G2830" s="29">
        <v>15340</v>
      </c>
      <c r="H2830" s="32">
        <v>2792</v>
      </c>
      <c r="I2830" s="17">
        <v>5899</v>
      </c>
      <c r="J2830" s="17">
        <v>3766</v>
      </c>
      <c r="K2830" s="17">
        <v>1941</v>
      </c>
      <c r="L2830" s="17">
        <v>737</v>
      </c>
      <c r="M2830" s="17">
        <v>192</v>
      </c>
      <c r="N2830" s="33">
        <v>13</v>
      </c>
    </row>
    <row r="2831" spans="2:14" x14ac:dyDescent="0.3">
      <c r="E2831" s="9"/>
      <c r="F2831" s="8"/>
      <c r="G2831" s="10">
        <v>100</v>
      </c>
      <c r="H2831" s="11">
        <v>18.200782268579001</v>
      </c>
      <c r="I2831" s="2">
        <v>38.455019556713999</v>
      </c>
      <c r="J2831" s="2">
        <v>24.550195567145</v>
      </c>
      <c r="K2831" s="2">
        <v>12.653194263364</v>
      </c>
      <c r="L2831" s="2">
        <v>4.80443285528</v>
      </c>
      <c r="M2831" s="2">
        <v>1.2516297262060001</v>
      </c>
      <c r="N2831" s="13">
        <v>8.4745762712000003E-2</v>
      </c>
    </row>
    <row r="2832" spans="2:14" ht="25" x14ac:dyDescent="0.3">
      <c r="E2832" s="3" t="s">
        <v>729</v>
      </c>
      <c r="F2832" s="4"/>
      <c r="G2832" s="5">
        <v>3197</v>
      </c>
      <c r="H2832" s="7">
        <v>669</v>
      </c>
      <c r="I2832" s="1">
        <v>1144</v>
      </c>
      <c r="J2832" s="1">
        <v>724</v>
      </c>
      <c r="K2832" s="1">
        <v>406</v>
      </c>
      <c r="L2832" s="1">
        <v>198</v>
      </c>
      <c r="M2832" s="1">
        <v>47</v>
      </c>
      <c r="N2832" s="6">
        <v>9</v>
      </c>
    </row>
    <row r="2833" spans="5:14" x14ac:dyDescent="0.3">
      <c r="E2833" s="9"/>
      <c r="F2833" s="8"/>
      <c r="G2833" s="10">
        <v>100</v>
      </c>
      <c r="H2833" s="11">
        <v>20.925868001251001</v>
      </c>
      <c r="I2833" s="2">
        <v>35.783547075382998</v>
      </c>
      <c r="J2833" s="2">
        <v>22.646230841413999</v>
      </c>
      <c r="K2833" s="2">
        <v>12.699405692837001</v>
      </c>
      <c r="L2833" s="2">
        <v>6.1933062245860002</v>
      </c>
      <c r="M2833" s="2">
        <v>1.47012824523</v>
      </c>
      <c r="N2833" s="13">
        <v>0.28151391929899999</v>
      </c>
    </row>
    <row r="2834" spans="5:14" ht="25" x14ac:dyDescent="0.3">
      <c r="E2834" s="3" t="s">
        <v>730</v>
      </c>
      <c r="F2834" s="4"/>
      <c r="G2834" s="5">
        <v>885</v>
      </c>
      <c r="H2834" s="7">
        <v>180</v>
      </c>
      <c r="I2834" s="1">
        <v>363</v>
      </c>
      <c r="J2834" s="1">
        <v>169</v>
      </c>
      <c r="K2834" s="1">
        <v>107</v>
      </c>
      <c r="L2834" s="1">
        <v>49</v>
      </c>
      <c r="M2834" s="1">
        <v>15</v>
      </c>
      <c r="N2834" s="6">
        <v>2</v>
      </c>
    </row>
    <row r="2835" spans="5:14" x14ac:dyDescent="0.3">
      <c r="E2835" s="9"/>
      <c r="F2835" s="8"/>
      <c r="G2835" s="10">
        <v>100</v>
      </c>
      <c r="H2835" s="11">
        <v>20.338983050846998</v>
      </c>
      <c r="I2835" s="2">
        <v>41.016949152541997</v>
      </c>
      <c r="J2835" s="2">
        <v>19.096045197740001</v>
      </c>
      <c r="K2835" s="2">
        <v>12.090395480226</v>
      </c>
      <c r="L2835" s="2">
        <v>5.5367231638419998</v>
      </c>
      <c r="M2835" s="2">
        <v>1.6949152542370001</v>
      </c>
      <c r="N2835" s="13">
        <v>0.22598870056500001</v>
      </c>
    </row>
    <row r="2836" spans="5:14" ht="25" x14ac:dyDescent="0.3">
      <c r="E2836" s="3" t="s">
        <v>731</v>
      </c>
      <c r="F2836" s="4"/>
      <c r="G2836" s="5">
        <v>1158</v>
      </c>
      <c r="H2836" s="7">
        <v>261</v>
      </c>
      <c r="I2836" s="1">
        <v>443</v>
      </c>
      <c r="J2836" s="1">
        <v>255</v>
      </c>
      <c r="K2836" s="1">
        <v>115</v>
      </c>
      <c r="L2836" s="1">
        <v>56</v>
      </c>
      <c r="M2836" s="1">
        <v>19</v>
      </c>
      <c r="N2836" s="6">
        <v>9</v>
      </c>
    </row>
    <row r="2837" spans="5:14" x14ac:dyDescent="0.3">
      <c r="E2837" s="9"/>
      <c r="F2837" s="8"/>
      <c r="G2837" s="10">
        <v>100</v>
      </c>
      <c r="H2837" s="11">
        <v>22.538860103627002</v>
      </c>
      <c r="I2837" s="2">
        <v>38.255613126078998</v>
      </c>
      <c r="J2837" s="2">
        <v>22.020725388601001</v>
      </c>
      <c r="K2837" s="2">
        <v>9.9309153713300002</v>
      </c>
      <c r="L2837" s="2">
        <v>4.8359240069079998</v>
      </c>
      <c r="M2837" s="2">
        <v>1.6407599309150001</v>
      </c>
      <c r="N2837" s="13">
        <v>0.77720207253899998</v>
      </c>
    </row>
    <row r="2838" spans="5:14" x14ac:dyDescent="0.3">
      <c r="E2838" s="3" t="s">
        <v>732</v>
      </c>
      <c r="F2838" s="4"/>
      <c r="G2838" s="5">
        <v>1427</v>
      </c>
      <c r="H2838" s="7">
        <v>397</v>
      </c>
      <c r="I2838" s="1">
        <v>510</v>
      </c>
      <c r="J2838" s="1">
        <v>284</v>
      </c>
      <c r="K2838" s="1">
        <v>125</v>
      </c>
      <c r="L2838" s="1">
        <v>79</v>
      </c>
      <c r="M2838" s="1">
        <v>21</v>
      </c>
      <c r="N2838" s="6">
        <v>11</v>
      </c>
    </row>
    <row r="2839" spans="5:14" x14ac:dyDescent="0.3">
      <c r="E2839" s="9"/>
      <c r="F2839" s="8"/>
      <c r="G2839" s="10">
        <v>100</v>
      </c>
      <c r="H2839" s="11">
        <v>27.820602662929002</v>
      </c>
      <c r="I2839" s="2">
        <v>35.739313244568997</v>
      </c>
      <c r="J2839" s="2">
        <v>19.901892081288999</v>
      </c>
      <c r="K2839" s="2">
        <v>8.7596355991589991</v>
      </c>
      <c r="L2839" s="2">
        <v>5.5360896986689996</v>
      </c>
      <c r="M2839" s="2">
        <v>1.471618780659</v>
      </c>
      <c r="N2839" s="13">
        <v>0.77084793272600005</v>
      </c>
    </row>
    <row r="2840" spans="5:14" x14ac:dyDescent="0.3">
      <c r="E2840" s="3" t="s">
        <v>733</v>
      </c>
      <c r="F2840" s="4"/>
      <c r="G2840" s="5">
        <v>40</v>
      </c>
      <c r="H2840" s="7">
        <v>7</v>
      </c>
      <c r="I2840" s="1">
        <v>15</v>
      </c>
      <c r="J2840" s="1">
        <v>12</v>
      </c>
      <c r="K2840" s="1">
        <v>4</v>
      </c>
      <c r="L2840" s="1">
        <v>2</v>
      </c>
      <c r="M2840" s="1">
        <v>0</v>
      </c>
      <c r="N2840" s="6">
        <v>0</v>
      </c>
    </row>
    <row r="2841" spans="5:14" x14ac:dyDescent="0.3">
      <c r="E2841" s="9"/>
      <c r="F2841" s="8"/>
      <c r="G2841" s="10">
        <v>100</v>
      </c>
      <c r="H2841" s="11">
        <v>17.5</v>
      </c>
      <c r="I2841" s="2">
        <v>37.5</v>
      </c>
      <c r="J2841" s="2">
        <v>30</v>
      </c>
      <c r="K2841" s="2">
        <v>10</v>
      </c>
      <c r="L2841" s="2">
        <v>5</v>
      </c>
      <c r="M2841" s="12">
        <v>0</v>
      </c>
      <c r="N2841" s="15">
        <v>0</v>
      </c>
    </row>
    <row r="2842" spans="5:14" x14ac:dyDescent="0.3">
      <c r="E2842" s="3" t="s">
        <v>734</v>
      </c>
      <c r="F2842" s="4"/>
      <c r="G2842" s="5">
        <v>665</v>
      </c>
      <c r="H2842" s="7">
        <v>106</v>
      </c>
      <c r="I2842" s="1">
        <v>187</v>
      </c>
      <c r="J2842" s="1">
        <v>198</v>
      </c>
      <c r="K2842" s="1">
        <v>97</v>
      </c>
      <c r="L2842" s="1">
        <v>63</v>
      </c>
      <c r="M2842" s="1">
        <v>12</v>
      </c>
      <c r="N2842" s="6">
        <v>2</v>
      </c>
    </row>
    <row r="2843" spans="5:14" x14ac:dyDescent="0.3">
      <c r="E2843" s="9"/>
      <c r="F2843" s="8"/>
      <c r="G2843" s="10">
        <v>100</v>
      </c>
      <c r="H2843" s="11">
        <v>15.939849624060001</v>
      </c>
      <c r="I2843" s="2">
        <v>28.120300751879999</v>
      </c>
      <c r="J2843" s="2">
        <v>29.774436090226001</v>
      </c>
      <c r="K2843" s="2">
        <v>14.586466165414</v>
      </c>
      <c r="L2843" s="2">
        <v>9.4736842105260006</v>
      </c>
      <c r="M2843" s="2">
        <v>1.8045112781949999</v>
      </c>
      <c r="N2843" s="13">
        <v>0.30075187969900002</v>
      </c>
    </row>
    <row r="2844" spans="5:14" ht="37.5" x14ac:dyDescent="0.3">
      <c r="E2844" s="3" t="s">
        <v>735</v>
      </c>
      <c r="F2844" s="4"/>
      <c r="G2844" s="5">
        <v>269</v>
      </c>
      <c r="H2844" s="7">
        <v>45</v>
      </c>
      <c r="I2844" s="1">
        <v>72</v>
      </c>
      <c r="J2844" s="1">
        <v>64</v>
      </c>
      <c r="K2844" s="1">
        <v>37</v>
      </c>
      <c r="L2844" s="1">
        <v>46</v>
      </c>
      <c r="M2844" s="1">
        <v>3</v>
      </c>
      <c r="N2844" s="6">
        <v>2</v>
      </c>
    </row>
    <row r="2845" spans="5:14" x14ac:dyDescent="0.3">
      <c r="E2845" s="9"/>
      <c r="F2845" s="8"/>
      <c r="G2845" s="10">
        <v>100</v>
      </c>
      <c r="H2845" s="11">
        <v>16.728624535316001</v>
      </c>
      <c r="I2845" s="2">
        <v>26.765799256506</v>
      </c>
      <c r="J2845" s="2">
        <v>23.791821561338001</v>
      </c>
      <c r="K2845" s="2">
        <v>13.754646840149</v>
      </c>
      <c r="L2845" s="2">
        <v>17.100371747212002</v>
      </c>
      <c r="M2845" s="2">
        <v>1.1152416356879999</v>
      </c>
      <c r="N2845" s="13">
        <v>0.74349442379200004</v>
      </c>
    </row>
    <row r="2846" spans="5:14" ht="37.5" x14ac:dyDescent="0.3">
      <c r="E2846" s="3" t="s">
        <v>736</v>
      </c>
      <c r="F2846" s="4"/>
      <c r="G2846" s="5">
        <v>1735</v>
      </c>
      <c r="H2846" s="7">
        <v>427</v>
      </c>
      <c r="I2846" s="1">
        <v>725</v>
      </c>
      <c r="J2846" s="1">
        <v>310</v>
      </c>
      <c r="K2846" s="1">
        <v>154</v>
      </c>
      <c r="L2846" s="1">
        <v>78</v>
      </c>
      <c r="M2846" s="1">
        <v>32</v>
      </c>
      <c r="N2846" s="6">
        <v>9</v>
      </c>
    </row>
    <row r="2847" spans="5:14" x14ac:dyDescent="0.3">
      <c r="E2847" s="9"/>
      <c r="F2847" s="8"/>
      <c r="G2847" s="10">
        <v>100</v>
      </c>
      <c r="H2847" s="11">
        <v>24.610951008646001</v>
      </c>
      <c r="I2847" s="2">
        <v>41.786743515849999</v>
      </c>
      <c r="J2847" s="2">
        <v>17.867435158500999</v>
      </c>
      <c r="K2847" s="2">
        <v>8.8760806916430006</v>
      </c>
      <c r="L2847" s="2">
        <v>4.4956772334290003</v>
      </c>
      <c r="M2847" s="2">
        <v>1.844380403458</v>
      </c>
      <c r="N2847" s="13">
        <v>0.51873198847299995</v>
      </c>
    </row>
    <row r="2848" spans="5:14" x14ac:dyDescent="0.3">
      <c r="E2848" s="3" t="s">
        <v>661</v>
      </c>
      <c r="F2848" s="4"/>
      <c r="G2848" s="5">
        <v>1041</v>
      </c>
      <c r="H2848" s="7">
        <v>232</v>
      </c>
      <c r="I2848" s="1">
        <v>412</v>
      </c>
      <c r="J2848" s="1">
        <v>208</v>
      </c>
      <c r="K2848" s="1">
        <v>97</v>
      </c>
      <c r="L2848" s="1">
        <v>51</v>
      </c>
      <c r="M2848" s="1">
        <v>35</v>
      </c>
      <c r="N2848" s="6">
        <v>6</v>
      </c>
    </row>
    <row r="2849" spans="5:14" x14ac:dyDescent="0.3">
      <c r="E2849" s="9"/>
      <c r="F2849" s="8"/>
      <c r="G2849" s="10">
        <v>100</v>
      </c>
      <c r="H2849" s="11">
        <v>22.286263208453001</v>
      </c>
      <c r="I2849" s="2">
        <v>39.577329490874</v>
      </c>
      <c r="J2849" s="2">
        <v>19.980787704131</v>
      </c>
      <c r="K2849" s="2">
        <v>9.3179634966380007</v>
      </c>
      <c r="L2849" s="2">
        <v>4.8991354466860004</v>
      </c>
      <c r="M2849" s="2">
        <v>3.362151777137</v>
      </c>
      <c r="N2849" s="13">
        <v>0.57636887608099996</v>
      </c>
    </row>
    <row r="2850" spans="5:14" ht="25" x14ac:dyDescent="0.3">
      <c r="E2850" s="3" t="s">
        <v>737</v>
      </c>
      <c r="F2850" s="4"/>
      <c r="G2850" s="5">
        <v>2392</v>
      </c>
      <c r="H2850" s="7">
        <v>435</v>
      </c>
      <c r="I2850" s="1">
        <v>789</v>
      </c>
      <c r="J2850" s="1">
        <v>643</v>
      </c>
      <c r="K2850" s="1">
        <v>319</v>
      </c>
      <c r="L2850" s="1">
        <v>164</v>
      </c>
      <c r="M2850" s="1">
        <v>37</v>
      </c>
      <c r="N2850" s="6">
        <v>5</v>
      </c>
    </row>
    <row r="2851" spans="5:14" x14ac:dyDescent="0.3">
      <c r="E2851" s="9"/>
      <c r="F2851" s="8"/>
      <c r="G2851" s="10">
        <v>100</v>
      </c>
      <c r="H2851" s="11">
        <v>18.185618729097001</v>
      </c>
      <c r="I2851" s="2">
        <v>32.984949832776003</v>
      </c>
      <c r="J2851" s="2">
        <v>26.881270903010002</v>
      </c>
      <c r="K2851" s="2">
        <v>13.336120401338</v>
      </c>
      <c r="L2851" s="2">
        <v>6.8561872909700003</v>
      </c>
      <c r="M2851" s="2">
        <v>1.5468227424750001</v>
      </c>
      <c r="N2851" s="13">
        <v>0.20903010033399999</v>
      </c>
    </row>
    <row r="2852" spans="5:14" ht="25" x14ac:dyDescent="0.3">
      <c r="E2852" s="3" t="s">
        <v>738</v>
      </c>
      <c r="F2852" s="4"/>
      <c r="G2852" s="5">
        <v>6031</v>
      </c>
      <c r="H2852" s="7">
        <v>1077</v>
      </c>
      <c r="I2852" s="1">
        <v>2035</v>
      </c>
      <c r="J2852" s="1">
        <v>1670</v>
      </c>
      <c r="K2852" s="1">
        <v>706</v>
      </c>
      <c r="L2852" s="1">
        <v>425</v>
      </c>
      <c r="M2852" s="1">
        <v>99</v>
      </c>
      <c r="N2852" s="6">
        <v>19</v>
      </c>
    </row>
    <row r="2853" spans="5:14" x14ac:dyDescent="0.3">
      <c r="E2853" s="9"/>
      <c r="F2853" s="8"/>
      <c r="G2853" s="10">
        <v>100</v>
      </c>
      <c r="H2853" s="11">
        <v>17.857735035649</v>
      </c>
      <c r="I2853" s="2">
        <v>33.742331288343998</v>
      </c>
      <c r="J2853" s="2">
        <v>27.690266954070999</v>
      </c>
      <c r="K2853" s="2">
        <v>11.706184712320001</v>
      </c>
      <c r="L2853" s="2">
        <v>7.0469242248380004</v>
      </c>
      <c r="M2853" s="2">
        <v>1.6415188194329999</v>
      </c>
      <c r="N2853" s="13">
        <v>0.31503896534600001</v>
      </c>
    </row>
    <row r="2854" spans="5:14" ht="25" x14ac:dyDescent="0.3">
      <c r="E2854" s="3" t="s">
        <v>739</v>
      </c>
      <c r="F2854" s="4"/>
      <c r="G2854" s="5">
        <v>2196</v>
      </c>
      <c r="H2854" s="7">
        <v>364</v>
      </c>
      <c r="I2854" s="1">
        <v>724</v>
      </c>
      <c r="J2854" s="1">
        <v>617</v>
      </c>
      <c r="K2854" s="1">
        <v>286</v>
      </c>
      <c r="L2854" s="1">
        <v>160</v>
      </c>
      <c r="M2854" s="1">
        <v>36</v>
      </c>
      <c r="N2854" s="6">
        <v>9</v>
      </c>
    </row>
    <row r="2855" spans="5:14" x14ac:dyDescent="0.3">
      <c r="E2855" s="9"/>
      <c r="F2855" s="8"/>
      <c r="G2855" s="10">
        <v>100</v>
      </c>
      <c r="H2855" s="11">
        <v>16.575591985428002</v>
      </c>
      <c r="I2855" s="2">
        <v>32.969034608378998</v>
      </c>
      <c r="J2855" s="2">
        <v>28.096539162113</v>
      </c>
      <c r="K2855" s="2">
        <v>13.023679417122001</v>
      </c>
      <c r="L2855" s="2">
        <v>7.2859744990889999</v>
      </c>
      <c r="M2855" s="2">
        <v>1.6393442622950001</v>
      </c>
      <c r="N2855" s="13">
        <v>0.40983606557399999</v>
      </c>
    </row>
    <row r="2856" spans="5:14" ht="25" x14ac:dyDescent="0.3">
      <c r="E2856" s="3" t="s">
        <v>740</v>
      </c>
      <c r="F2856" s="4"/>
      <c r="G2856" s="5">
        <v>1111</v>
      </c>
      <c r="H2856" s="7">
        <v>217</v>
      </c>
      <c r="I2856" s="1">
        <v>379</v>
      </c>
      <c r="J2856" s="1">
        <v>284</v>
      </c>
      <c r="K2856" s="1">
        <v>150</v>
      </c>
      <c r="L2856" s="1">
        <v>67</v>
      </c>
      <c r="M2856" s="1">
        <v>13</v>
      </c>
      <c r="N2856" s="6">
        <v>1</v>
      </c>
    </row>
    <row r="2857" spans="5:14" x14ac:dyDescent="0.3">
      <c r="E2857" s="9"/>
      <c r="F2857" s="8"/>
      <c r="G2857" s="10">
        <v>100</v>
      </c>
      <c r="H2857" s="11">
        <v>19.53195319532</v>
      </c>
      <c r="I2857" s="2">
        <v>34.113411341133997</v>
      </c>
      <c r="J2857" s="2">
        <v>25.562556255625999</v>
      </c>
      <c r="K2857" s="2">
        <v>13.501350135014</v>
      </c>
      <c r="L2857" s="2">
        <v>6.0306030603060004</v>
      </c>
      <c r="M2857" s="2">
        <v>1.170117011701</v>
      </c>
      <c r="N2857" s="13">
        <v>9.0009000899999997E-2</v>
      </c>
    </row>
    <row r="2858" spans="5:14" x14ac:dyDescent="0.3">
      <c r="E2858" s="3" t="s">
        <v>741</v>
      </c>
      <c r="F2858" s="4"/>
      <c r="G2858" s="5">
        <v>2928</v>
      </c>
      <c r="H2858" s="7">
        <v>631</v>
      </c>
      <c r="I2858" s="1">
        <v>961</v>
      </c>
      <c r="J2858" s="1">
        <v>747</v>
      </c>
      <c r="K2858" s="1">
        <v>347</v>
      </c>
      <c r="L2858" s="1">
        <v>181</v>
      </c>
      <c r="M2858" s="1">
        <v>53</v>
      </c>
      <c r="N2858" s="6">
        <v>8</v>
      </c>
    </row>
    <row r="2859" spans="5:14" x14ac:dyDescent="0.3">
      <c r="E2859" s="9"/>
      <c r="F2859" s="8"/>
      <c r="G2859" s="10">
        <v>100</v>
      </c>
      <c r="H2859" s="11">
        <v>21.550546448087001</v>
      </c>
      <c r="I2859" s="2">
        <v>32.821038251365998</v>
      </c>
      <c r="J2859" s="2">
        <v>25.512295081967</v>
      </c>
      <c r="K2859" s="2">
        <v>11.851092896175</v>
      </c>
      <c r="L2859" s="2">
        <v>6.1816939890710003</v>
      </c>
      <c r="M2859" s="2">
        <v>1.8101092896169999</v>
      </c>
      <c r="N2859" s="13">
        <v>0.27322404371600001</v>
      </c>
    </row>
    <row r="2860" spans="5:14" x14ac:dyDescent="0.3">
      <c r="E2860" s="3" t="s">
        <v>742</v>
      </c>
      <c r="F2860" s="4"/>
      <c r="G2860" s="5">
        <v>1219</v>
      </c>
      <c r="H2860" s="7">
        <v>185</v>
      </c>
      <c r="I2860" s="1">
        <v>399</v>
      </c>
      <c r="J2860" s="1">
        <v>343</v>
      </c>
      <c r="K2860" s="1">
        <v>163</v>
      </c>
      <c r="L2860" s="1">
        <v>105</v>
      </c>
      <c r="M2860" s="1">
        <v>23</v>
      </c>
      <c r="N2860" s="6">
        <v>1</v>
      </c>
    </row>
    <row r="2861" spans="5:14" x14ac:dyDescent="0.3">
      <c r="E2861" s="9"/>
      <c r="F2861" s="8"/>
      <c r="G2861" s="10">
        <v>100</v>
      </c>
      <c r="H2861" s="11">
        <v>15.176374077111999</v>
      </c>
      <c r="I2861" s="2">
        <v>32.731747333880001</v>
      </c>
      <c r="J2861" s="2">
        <v>28.137817883511001</v>
      </c>
      <c r="K2861" s="2">
        <v>13.371616078753</v>
      </c>
      <c r="L2861" s="2">
        <v>8.6136177194420007</v>
      </c>
      <c r="M2861" s="2">
        <v>1.88679245283</v>
      </c>
      <c r="N2861" s="13">
        <v>8.2034454470999996E-2</v>
      </c>
    </row>
    <row r="2862" spans="5:14" x14ac:dyDescent="0.3">
      <c r="E2862" s="3" t="s">
        <v>743</v>
      </c>
      <c r="F2862" s="4"/>
      <c r="G2862" s="5">
        <v>1604</v>
      </c>
      <c r="H2862" s="7">
        <v>214</v>
      </c>
      <c r="I2862" s="1">
        <v>428</v>
      </c>
      <c r="J2862" s="1">
        <v>480</v>
      </c>
      <c r="K2862" s="1">
        <v>270</v>
      </c>
      <c r="L2862" s="1">
        <v>204</v>
      </c>
      <c r="M2862" s="1">
        <v>8</v>
      </c>
      <c r="N2862" s="6">
        <v>0</v>
      </c>
    </row>
    <row r="2863" spans="5:14" x14ac:dyDescent="0.3">
      <c r="E2863" s="9"/>
      <c r="F2863" s="8"/>
      <c r="G2863" s="10">
        <v>100</v>
      </c>
      <c r="H2863" s="11">
        <v>13.341645885287001</v>
      </c>
      <c r="I2863" s="2">
        <v>26.683291770574002</v>
      </c>
      <c r="J2863" s="2">
        <v>29.925187032419</v>
      </c>
      <c r="K2863" s="2">
        <v>16.832917705736001</v>
      </c>
      <c r="L2863" s="2">
        <v>12.718204488777999</v>
      </c>
      <c r="M2863" s="2">
        <v>0.498753117207</v>
      </c>
      <c r="N2863" s="15">
        <v>0</v>
      </c>
    </row>
    <row r="2864" spans="5:14" ht="37.5" x14ac:dyDescent="0.3">
      <c r="E2864" s="3" t="s">
        <v>744</v>
      </c>
      <c r="F2864" s="4"/>
      <c r="G2864" s="5">
        <v>1724</v>
      </c>
      <c r="H2864" s="7">
        <v>226</v>
      </c>
      <c r="I2864" s="1">
        <v>406</v>
      </c>
      <c r="J2864" s="1">
        <v>484</v>
      </c>
      <c r="K2864" s="1">
        <v>310</v>
      </c>
      <c r="L2864" s="1">
        <v>266</v>
      </c>
      <c r="M2864" s="1">
        <v>27</v>
      </c>
      <c r="N2864" s="6">
        <v>5</v>
      </c>
    </row>
    <row r="2865" spans="5:14" x14ac:dyDescent="0.3">
      <c r="E2865" s="9"/>
      <c r="F2865" s="8"/>
      <c r="G2865" s="10">
        <v>100</v>
      </c>
      <c r="H2865" s="11">
        <v>13.109048723898001</v>
      </c>
      <c r="I2865" s="2">
        <v>23.549883990719</v>
      </c>
      <c r="J2865" s="2">
        <v>28.074245939674999</v>
      </c>
      <c r="K2865" s="2">
        <v>17.981438515080999</v>
      </c>
      <c r="L2865" s="2">
        <v>15.429234338746999</v>
      </c>
      <c r="M2865" s="2">
        <v>1.566125290023</v>
      </c>
      <c r="N2865" s="13">
        <v>0.290023201856</v>
      </c>
    </row>
    <row r="2866" spans="5:14" ht="37.5" x14ac:dyDescent="0.3">
      <c r="E2866" s="3" t="s">
        <v>745</v>
      </c>
      <c r="F2866" s="4"/>
      <c r="G2866" s="5">
        <v>6787</v>
      </c>
      <c r="H2866" s="7">
        <v>1175</v>
      </c>
      <c r="I2866" s="1">
        <v>2163</v>
      </c>
      <c r="J2866" s="1">
        <v>1820</v>
      </c>
      <c r="K2866" s="1">
        <v>941</v>
      </c>
      <c r="L2866" s="1">
        <v>576</v>
      </c>
      <c r="M2866" s="1">
        <v>88</v>
      </c>
      <c r="N2866" s="6">
        <v>24</v>
      </c>
    </row>
    <row r="2867" spans="5:14" x14ac:dyDescent="0.3">
      <c r="E2867" s="9"/>
      <c r="F2867" s="8"/>
      <c r="G2867" s="10">
        <v>100</v>
      </c>
      <c r="H2867" s="11">
        <v>17.312509208781002</v>
      </c>
      <c r="I2867" s="2">
        <v>31.869750994547999</v>
      </c>
      <c r="J2867" s="2">
        <v>26.815971710623</v>
      </c>
      <c r="K2867" s="2">
        <v>13.864741417416001</v>
      </c>
      <c r="L2867" s="2">
        <v>8.4868130249010001</v>
      </c>
      <c r="M2867" s="2">
        <v>1.29659643436</v>
      </c>
      <c r="N2867" s="13">
        <v>0.353617209371</v>
      </c>
    </row>
    <row r="2868" spans="5:14" x14ac:dyDescent="0.3">
      <c r="E2868" s="3" t="s">
        <v>667</v>
      </c>
      <c r="F2868" s="4"/>
      <c r="G2868" s="5">
        <v>2551</v>
      </c>
      <c r="H2868" s="7">
        <v>451</v>
      </c>
      <c r="I2868" s="1">
        <v>862</v>
      </c>
      <c r="J2868" s="1">
        <v>672</v>
      </c>
      <c r="K2868" s="1">
        <v>323</v>
      </c>
      <c r="L2868" s="1">
        <v>159</v>
      </c>
      <c r="M2868" s="1">
        <v>72</v>
      </c>
      <c r="N2868" s="6">
        <v>12</v>
      </c>
    </row>
    <row r="2869" spans="5:14" x14ac:dyDescent="0.3">
      <c r="E2869" s="9"/>
      <c r="F2869" s="8"/>
      <c r="G2869" s="10">
        <v>100</v>
      </c>
      <c r="H2869" s="11">
        <v>17.679341434731001</v>
      </c>
      <c r="I2869" s="2">
        <v>33.790670325363003</v>
      </c>
      <c r="J2869" s="2">
        <v>26.342610740885998</v>
      </c>
      <c r="K2869" s="2">
        <v>12.661701293609999</v>
      </c>
      <c r="L2869" s="2">
        <v>6.2328498627990001</v>
      </c>
      <c r="M2869" s="2">
        <v>2.8224225793810001</v>
      </c>
      <c r="N2869" s="13">
        <v>0.47040376322999999</v>
      </c>
    </row>
    <row r="2870" spans="5:14" ht="25" x14ac:dyDescent="0.3">
      <c r="E2870" s="3" t="s">
        <v>746</v>
      </c>
      <c r="F2870" s="4"/>
      <c r="G2870" s="5">
        <v>36</v>
      </c>
      <c r="H2870" s="7">
        <v>4</v>
      </c>
      <c r="I2870" s="1">
        <v>8</v>
      </c>
      <c r="J2870" s="1">
        <v>8</v>
      </c>
      <c r="K2870" s="1">
        <v>5</v>
      </c>
      <c r="L2870" s="1">
        <v>3</v>
      </c>
      <c r="M2870" s="1">
        <v>6</v>
      </c>
      <c r="N2870" s="6">
        <v>2</v>
      </c>
    </row>
    <row r="2871" spans="5:14" x14ac:dyDescent="0.3">
      <c r="E2871" s="9"/>
      <c r="F2871" s="8"/>
      <c r="G2871" s="10">
        <v>100</v>
      </c>
      <c r="H2871" s="11">
        <v>11.111111111111001</v>
      </c>
      <c r="I2871" s="2">
        <v>22.222222222222001</v>
      </c>
      <c r="J2871" s="2">
        <v>22.222222222222001</v>
      </c>
      <c r="K2871" s="2">
        <v>13.888888888888999</v>
      </c>
      <c r="L2871" s="2">
        <v>8.333333333333</v>
      </c>
      <c r="M2871" s="2">
        <v>16.666666666666998</v>
      </c>
      <c r="N2871" s="13">
        <v>5.5555555555560003</v>
      </c>
    </row>
    <row r="2872" spans="5:14" ht="25" x14ac:dyDescent="0.3">
      <c r="E2872" s="3" t="s">
        <v>747</v>
      </c>
      <c r="F2872" s="4"/>
      <c r="G2872" s="5">
        <v>81</v>
      </c>
      <c r="H2872" s="7">
        <v>6</v>
      </c>
      <c r="I2872" s="1">
        <v>24</v>
      </c>
      <c r="J2872" s="1">
        <v>17</v>
      </c>
      <c r="K2872" s="1">
        <v>8</v>
      </c>
      <c r="L2872" s="1">
        <v>19</v>
      </c>
      <c r="M2872" s="1">
        <v>3</v>
      </c>
      <c r="N2872" s="6">
        <v>4</v>
      </c>
    </row>
    <row r="2873" spans="5:14" x14ac:dyDescent="0.3">
      <c r="E2873" s="9"/>
      <c r="F2873" s="8"/>
      <c r="G2873" s="10">
        <v>100</v>
      </c>
      <c r="H2873" s="11">
        <v>7.4074074074069998</v>
      </c>
      <c r="I2873" s="2">
        <v>29.629629629629999</v>
      </c>
      <c r="J2873" s="2">
        <v>20.987654320988</v>
      </c>
      <c r="K2873" s="2">
        <v>9.8765432098769992</v>
      </c>
      <c r="L2873" s="2">
        <v>23.456790123457001</v>
      </c>
      <c r="M2873" s="2">
        <v>3.7037037037039999</v>
      </c>
      <c r="N2873" s="13">
        <v>4.9382716049380004</v>
      </c>
    </row>
    <row r="2874" spans="5:14" ht="25" x14ac:dyDescent="0.3">
      <c r="E2874" s="3" t="s">
        <v>748</v>
      </c>
      <c r="F2874" s="4"/>
      <c r="G2874" s="5">
        <v>21</v>
      </c>
      <c r="H2874" s="7">
        <v>2</v>
      </c>
      <c r="I2874" s="1">
        <v>3</v>
      </c>
      <c r="J2874" s="1">
        <v>5</v>
      </c>
      <c r="K2874" s="1">
        <v>4</v>
      </c>
      <c r="L2874" s="1">
        <v>7</v>
      </c>
      <c r="M2874" s="1">
        <v>0</v>
      </c>
      <c r="N2874" s="6">
        <v>0</v>
      </c>
    </row>
    <row r="2875" spans="5:14" x14ac:dyDescent="0.3">
      <c r="E2875" s="9"/>
      <c r="F2875" s="8"/>
      <c r="G2875" s="10">
        <v>100</v>
      </c>
      <c r="H2875" s="11">
        <v>9.5238095238099998</v>
      </c>
      <c r="I2875" s="2">
        <v>14.285714285714</v>
      </c>
      <c r="J2875" s="2">
        <v>23.809523809523998</v>
      </c>
      <c r="K2875" s="2">
        <v>19.047619047619001</v>
      </c>
      <c r="L2875" s="2">
        <v>33.333333333333002</v>
      </c>
      <c r="M2875" s="12">
        <v>0</v>
      </c>
      <c r="N2875" s="15">
        <v>0</v>
      </c>
    </row>
    <row r="2876" spans="5:14" ht="25" x14ac:dyDescent="0.3">
      <c r="E2876" s="3" t="s">
        <v>749</v>
      </c>
      <c r="F2876" s="4"/>
      <c r="G2876" s="5">
        <v>14</v>
      </c>
      <c r="H2876" s="7">
        <v>3</v>
      </c>
      <c r="I2876" s="1">
        <v>3</v>
      </c>
      <c r="J2876" s="1">
        <v>5</v>
      </c>
      <c r="K2876" s="1">
        <v>2</v>
      </c>
      <c r="L2876" s="1">
        <v>1</v>
      </c>
      <c r="M2876" s="1">
        <v>0</v>
      </c>
      <c r="N2876" s="6">
        <v>0</v>
      </c>
    </row>
    <row r="2877" spans="5:14" x14ac:dyDescent="0.3">
      <c r="E2877" s="9"/>
      <c r="F2877" s="8"/>
      <c r="G2877" s="10">
        <v>100</v>
      </c>
      <c r="H2877" s="11">
        <v>21.428571428571001</v>
      </c>
      <c r="I2877" s="2">
        <v>21.428571428571001</v>
      </c>
      <c r="J2877" s="2">
        <v>35.714285714286</v>
      </c>
      <c r="K2877" s="2">
        <v>14.285714285714</v>
      </c>
      <c r="L2877" s="2">
        <v>7.1428571428570002</v>
      </c>
      <c r="M2877" s="12">
        <v>0</v>
      </c>
      <c r="N2877" s="15">
        <v>0</v>
      </c>
    </row>
    <row r="2878" spans="5:14" x14ac:dyDescent="0.3">
      <c r="E2878" s="3" t="s">
        <v>750</v>
      </c>
      <c r="F2878" s="4"/>
      <c r="G2878" s="5">
        <v>35</v>
      </c>
      <c r="H2878" s="7">
        <v>2</v>
      </c>
      <c r="I2878" s="1">
        <v>14</v>
      </c>
      <c r="J2878" s="1">
        <v>9</v>
      </c>
      <c r="K2878" s="1">
        <v>6</v>
      </c>
      <c r="L2878" s="1">
        <v>3</v>
      </c>
      <c r="M2878" s="1">
        <v>1</v>
      </c>
      <c r="N2878" s="6">
        <v>0</v>
      </c>
    </row>
    <row r="2879" spans="5:14" x14ac:dyDescent="0.3">
      <c r="E2879" s="9"/>
      <c r="F2879" s="8"/>
      <c r="G2879" s="10">
        <v>100</v>
      </c>
      <c r="H2879" s="11">
        <v>5.7142857142860004</v>
      </c>
      <c r="I2879" s="2">
        <v>40</v>
      </c>
      <c r="J2879" s="2">
        <v>25.714285714286</v>
      </c>
      <c r="K2879" s="2">
        <v>17.142857142857</v>
      </c>
      <c r="L2879" s="2">
        <v>8.5714285714289993</v>
      </c>
      <c r="M2879" s="2">
        <v>2.8571428571430002</v>
      </c>
      <c r="N2879" s="15">
        <v>0</v>
      </c>
    </row>
    <row r="2880" spans="5:14" x14ac:dyDescent="0.3">
      <c r="E2880" s="3" t="s">
        <v>751</v>
      </c>
      <c r="F2880" s="4"/>
      <c r="G2880" s="5">
        <v>7</v>
      </c>
      <c r="H2880" s="7">
        <v>1</v>
      </c>
      <c r="I2880" s="1">
        <v>2</v>
      </c>
      <c r="J2880" s="1">
        <v>0</v>
      </c>
      <c r="K2880" s="1">
        <v>0</v>
      </c>
      <c r="L2880" s="1">
        <v>2</v>
      </c>
      <c r="M2880" s="1">
        <v>2</v>
      </c>
      <c r="N2880" s="6">
        <v>0</v>
      </c>
    </row>
    <row r="2881" spans="2:14" x14ac:dyDescent="0.3">
      <c r="E2881" s="9"/>
      <c r="F2881" s="8"/>
      <c r="G2881" s="10">
        <v>100</v>
      </c>
      <c r="H2881" s="11">
        <v>14.285714285714</v>
      </c>
      <c r="I2881" s="2">
        <v>28.571428571428999</v>
      </c>
      <c r="J2881" s="12">
        <v>0</v>
      </c>
      <c r="K2881" s="12">
        <v>0</v>
      </c>
      <c r="L2881" s="2">
        <v>28.571428571428999</v>
      </c>
      <c r="M2881" s="2">
        <v>28.571428571428999</v>
      </c>
      <c r="N2881" s="15">
        <v>0</v>
      </c>
    </row>
    <row r="2882" spans="2:14" x14ac:dyDescent="0.3">
      <c r="E2882" s="3" t="s">
        <v>752</v>
      </c>
      <c r="F2882" s="4"/>
      <c r="G2882" s="5">
        <v>50</v>
      </c>
      <c r="H2882" s="7">
        <v>7</v>
      </c>
      <c r="I2882" s="1">
        <v>9</v>
      </c>
      <c r="J2882" s="1">
        <v>18</v>
      </c>
      <c r="K2882" s="1">
        <v>7</v>
      </c>
      <c r="L2882" s="1">
        <v>8</v>
      </c>
      <c r="M2882" s="1">
        <v>1</v>
      </c>
      <c r="N2882" s="6">
        <v>0</v>
      </c>
    </row>
    <row r="2883" spans="2:14" x14ac:dyDescent="0.3">
      <c r="E2883" s="9"/>
      <c r="F2883" s="8"/>
      <c r="G2883" s="10">
        <v>100</v>
      </c>
      <c r="H2883" s="11">
        <v>14</v>
      </c>
      <c r="I2883" s="2">
        <v>18</v>
      </c>
      <c r="J2883" s="2">
        <v>36</v>
      </c>
      <c r="K2883" s="2">
        <v>14</v>
      </c>
      <c r="L2883" s="2">
        <v>16</v>
      </c>
      <c r="M2883" s="2">
        <v>2</v>
      </c>
      <c r="N2883" s="15">
        <v>0</v>
      </c>
    </row>
    <row r="2884" spans="2:14" ht="37.5" x14ac:dyDescent="0.3">
      <c r="E2884" s="3" t="s">
        <v>753</v>
      </c>
      <c r="F2884" s="4"/>
      <c r="G2884" s="5">
        <v>21</v>
      </c>
      <c r="H2884" s="7">
        <v>3</v>
      </c>
      <c r="I2884" s="1">
        <v>6</v>
      </c>
      <c r="J2884" s="1">
        <v>4</v>
      </c>
      <c r="K2884" s="1">
        <v>3</v>
      </c>
      <c r="L2884" s="1">
        <v>5</v>
      </c>
      <c r="M2884" s="1">
        <v>0</v>
      </c>
      <c r="N2884" s="6">
        <v>0</v>
      </c>
    </row>
    <row r="2885" spans="2:14" x14ac:dyDescent="0.3">
      <c r="E2885" s="9"/>
      <c r="F2885" s="8"/>
      <c r="G2885" s="10">
        <v>100</v>
      </c>
      <c r="H2885" s="11">
        <v>14.285714285714</v>
      </c>
      <c r="I2885" s="2">
        <v>28.571428571428999</v>
      </c>
      <c r="J2885" s="2">
        <v>19.047619047619001</v>
      </c>
      <c r="K2885" s="2">
        <v>14.285714285714</v>
      </c>
      <c r="L2885" s="2">
        <v>23.809523809523998</v>
      </c>
      <c r="M2885" s="12">
        <v>0</v>
      </c>
      <c r="N2885" s="15">
        <v>0</v>
      </c>
    </row>
    <row r="2886" spans="2:14" ht="37.5" x14ac:dyDescent="0.3">
      <c r="E2886" s="3" t="s">
        <v>754</v>
      </c>
      <c r="F2886" s="4"/>
      <c r="G2886" s="5">
        <v>51</v>
      </c>
      <c r="H2886" s="7">
        <v>5</v>
      </c>
      <c r="I2886" s="1">
        <v>11</v>
      </c>
      <c r="J2886" s="1">
        <v>12</v>
      </c>
      <c r="K2886" s="1">
        <v>8</v>
      </c>
      <c r="L2886" s="1">
        <v>13</v>
      </c>
      <c r="M2886" s="1">
        <v>1</v>
      </c>
      <c r="N2886" s="6">
        <v>1</v>
      </c>
    </row>
    <row r="2887" spans="2:14" x14ac:dyDescent="0.3">
      <c r="E2887" s="9"/>
      <c r="F2887" s="8"/>
      <c r="G2887" s="10">
        <v>100</v>
      </c>
      <c r="H2887" s="11">
        <v>9.8039215686270005</v>
      </c>
      <c r="I2887" s="2">
        <v>21.568627450979999</v>
      </c>
      <c r="J2887" s="2">
        <v>23.529411764706001</v>
      </c>
      <c r="K2887" s="2">
        <v>15.686274509804001</v>
      </c>
      <c r="L2887" s="2">
        <v>25.490196078431001</v>
      </c>
      <c r="M2887" s="2">
        <v>1.9607843137250001</v>
      </c>
      <c r="N2887" s="13">
        <v>1.9607843137250001</v>
      </c>
    </row>
    <row r="2888" spans="2:14" x14ac:dyDescent="0.3">
      <c r="E2888" s="3" t="s">
        <v>673</v>
      </c>
      <c r="F2888" s="4"/>
      <c r="G2888" s="5">
        <v>36</v>
      </c>
      <c r="H2888" s="7">
        <v>1</v>
      </c>
      <c r="I2888" s="1">
        <v>10</v>
      </c>
      <c r="J2888" s="1">
        <v>14</v>
      </c>
      <c r="K2888" s="1">
        <v>4</v>
      </c>
      <c r="L2888" s="1">
        <v>3</v>
      </c>
      <c r="M2888" s="1">
        <v>4</v>
      </c>
      <c r="N2888" s="6">
        <v>0</v>
      </c>
    </row>
    <row r="2889" spans="2:14" x14ac:dyDescent="0.3">
      <c r="E2889" s="53"/>
      <c r="F2889" s="57"/>
      <c r="G2889" s="64">
        <v>100</v>
      </c>
      <c r="H2889" s="71">
        <v>2.7777777777780002</v>
      </c>
      <c r="I2889" s="44">
        <v>27.777777777777999</v>
      </c>
      <c r="J2889" s="44">
        <v>38.888888888888999</v>
      </c>
      <c r="K2889" s="44">
        <v>11.111111111111001</v>
      </c>
      <c r="L2889" s="44">
        <v>8.333333333333</v>
      </c>
      <c r="M2889" s="44">
        <v>11.111111111111001</v>
      </c>
      <c r="N2889" s="66">
        <v>0</v>
      </c>
    </row>
    <row r="2891" spans="2:14" x14ac:dyDescent="0.3">
      <c r="B2891" s="35" t="str">
        <f xml:space="preserve"> HYPERLINK("#'目次'!B26", "[20]")</f>
        <v>[20]</v>
      </c>
      <c r="C2891" s="25" t="s">
        <v>54</v>
      </c>
    </row>
    <row r="2894" spans="2:14" x14ac:dyDescent="0.3">
      <c r="C2894" s="25" t="s">
        <v>727</v>
      </c>
    </row>
    <row r="2895" spans="2:14" ht="37.5" x14ac:dyDescent="0.3">
      <c r="E2895" s="95"/>
      <c r="F2895" s="96"/>
      <c r="G2895" s="37" t="s">
        <v>16</v>
      </c>
      <c r="H2895" s="41" t="s">
        <v>55</v>
      </c>
      <c r="I2895" s="18" t="s">
        <v>56</v>
      </c>
      <c r="J2895" s="18" t="s">
        <v>57</v>
      </c>
      <c r="K2895" s="18" t="s">
        <v>58</v>
      </c>
      <c r="L2895" s="34" t="s">
        <v>59</v>
      </c>
    </row>
    <row r="2896" spans="2:14" x14ac:dyDescent="0.3">
      <c r="E2896" s="97"/>
      <c r="F2896" s="98"/>
      <c r="G2896" s="40"/>
      <c r="H2896" s="36"/>
      <c r="I2896" s="19"/>
      <c r="J2896" s="19"/>
      <c r="K2896" s="19"/>
      <c r="L2896" s="39"/>
    </row>
    <row r="2897" spans="5:12" x14ac:dyDescent="0.3">
      <c r="E2897" s="63" t="s">
        <v>16</v>
      </c>
      <c r="F2897" s="58"/>
      <c r="G2897" s="38">
        <v>55336</v>
      </c>
      <c r="H2897" s="20">
        <v>4906</v>
      </c>
      <c r="I2897" s="20">
        <v>24562</v>
      </c>
      <c r="J2897" s="20">
        <v>17342</v>
      </c>
      <c r="K2897" s="20">
        <v>6139</v>
      </c>
      <c r="L2897" s="51">
        <v>2387</v>
      </c>
    </row>
    <row r="2898" spans="5:12" x14ac:dyDescent="0.3">
      <c r="E2898" s="53"/>
      <c r="F2898" s="59"/>
      <c r="G2898" s="10">
        <v>100</v>
      </c>
      <c r="H2898" s="2">
        <v>8.8658377909499997</v>
      </c>
      <c r="I2898" s="2">
        <v>44.387017493133001</v>
      </c>
      <c r="J2898" s="2">
        <v>31.339453520311999</v>
      </c>
      <c r="K2898" s="2">
        <v>11.094043660545999</v>
      </c>
      <c r="L2898" s="13">
        <v>4.3136475350590002</v>
      </c>
    </row>
    <row r="2899" spans="5:12" ht="25" x14ac:dyDescent="0.3">
      <c r="E2899" s="3" t="s">
        <v>728</v>
      </c>
      <c r="F2899" s="4"/>
      <c r="G2899" s="29">
        <v>15340</v>
      </c>
      <c r="H2899" s="32">
        <v>957</v>
      </c>
      <c r="I2899" s="17">
        <v>6865</v>
      </c>
      <c r="J2899" s="17">
        <v>5249</v>
      </c>
      <c r="K2899" s="17">
        <v>1781</v>
      </c>
      <c r="L2899" s="33">
        <v>488</v>
      </c>
    </row>
    <row r="2900" spans="5:12" x14ac:dyDescent="0.3">
      <c r="E2900" s="9"/>
      <c r="F2900" s="8"/>
      <c r="G2900" s="10">
        <v>100</v>
      </c>
      <c r="H2900" s="11">
        <v>6.2385919165579997</v>
      </c>
      <c r="I2900" s="2">
        <v>44.752281616688002</v>
      </c>
      <c r="J2900" s="2">
        <v>34.217731421121002</v>
      </c>
      <c r="K2900" s="2">
        <v>11.610169491524999</v>
      </c>
      <c r="L2900" s="13">
        <v>3.1812255541069998</v>
      </c>
    </row>
    <row r="2901" spans="5:12" ht="25" x14ac:dyDescent="0.3">
      <c r="E2901" s="3" t="s">
        <v>729</v>
      </c>
      <c r="F2901" s="4"/>
      <c r="G2901" s="5">
        <v>3197</v>
      </c>
      <c r="H2901" s="7">
        <v>260</v>
      </c>
      <c r="I2901" s="1">
        <v>1443</v>
      </c>
      <c r="J2901" s="1">
        <v>1023</v>
      </c>
      <c r="K2901" s="1">
        <v>340</v>
      </c>
      <c r="L2901" s="6">
        <v>131</v>
      </c>
    </row>
    <row r="2902" spans="5:12" x14ac:dyDescent="0.3">
      <c r="E2902" s="9"/>
      <c r="F2902" s="8"/>
      <c r="G2902" s="10">
        <v>100</v>
      </c>
      <c r="H2902" s="11">
        <v>8.1326243353140004</v>
      </c>
      <c r="I2902" s="2">
        <v>45.136065060995001</v>
      </c>
      <c r="J2902" s="2">
        <v>31.998748827025</v>
      </c>
      <c r="K2902" s="2">
        <v>10.634970284642</v>
      </c>
      <c r="L2902" s="13">
        <v>4.0975914920239997</v>
      </c>
    </row>
    <row r="2903" spans="5:12" ht="25" x14ac:dyDescent="0.3">
      <c r="E2903" s="3" t="s">
        <v>730</v>
      </c>
      <c r="F2903" s="4"/>
      <c r="G2903" s="5">
        <v>885</v>
      </c>
      <c r="H2903" s="7">
        <v>61</v>
      </c>
      <c r="I2903" s="1">
        <v>354</v>
      </c>
      <c r="J2903" s="1">
        <v>326</v>
      </c>
      <c r="K2903" s="1">
        <v>112</v>
      </c>
      <c r="L2903" s="6">
        <v>32</v>
      </c>
    </row>
    <row r="2904" spans="5:12" x14ac:dyDescent="0.3">
      <c r="E2904" s="9"/>
      <c r="F2904" s="8"/>
      <c r="G2904" s="10">
        <v>100</v>
      </c>
      <c r="H2904" s="11">
        <v>6.8926553672319999</v>
      </c>
      <c r="I2904" s="2">
        <v>40</v>
      </c>
      <c r="J2904" s="2">
        <v>36.836158192089997</v>
      </c>
      <c r="K2904" s="2">
        <v>12.655367231637999</v>
      </c>
      <c r="L2904" s="13">
        <v>3.6158192090400001</v>
      </c>
    </row>
    <row r="2905" spans="5:12" ht="25" x14ac:dyDescent="0.3">
      <c r="E2905" s="3" t="s">
        <v>731</v>
      </c>
      <c r="F2905" s="4"/>
      <c r="G2905" s="5">
        <v>1158</v>
      </c>
      <c r="H2905" s="7">
        <v>65</v>
      </c>
      <c r="I2905" s="1">
        <v>477</v>
      </c>
      <c r="J2905" s="1">
        <v>421</v>
      </c>
      <c r="K2905" s="1">
        <v>156</v>
      </c>
      <c r="L2905" s="6">
        <v>39</v>
      </c>
    </row>
    <row r="2906" spans="5:12" x14ac:dyDescent="0.3">
      <c r="E2906" s="9"/>
      <c r="F2906" s="8"/>
      <c r="G2906" s="10">
        <v>100</v>
      </c>
      <c r="H2906" s="11">
        <v>5.6131260794470004</v>
      </c>
      <c r="I2906" s="2">
        <v>41.191709844560002</v>
      </c>
      <c r="J2906" s="2">
        <v>36.355785837650998</v>
      </c>
      <c r="K2906" s="2">
        <v>13.471502590674</v>
      </c>
      <c r="L2906" s="13">
        <v>3.3678756476679998</v>
      </c>
    </row>
    <row r="2907" spans="5:12" x14ac:dyDescent="0.3">
      <c r="E2907" s="3" t="s">
        <v>732</v>
      </c>
      <c r="F2907" s="4"/>
      <c r="G2907" s="5">
        <v>1427</v>
      </c>
      <c r="H2907" s="7">
        <v>102</v>
      </c>
      <c r="I2907" s="1">
        <v>495</v>
      </c>
      <c r="J2907" s="1">
        <v>516</v>
      </c>
      <c r="K2907" s="1">
        <v>248</v>
      </c>
      <c r="L2907" s="6">
        <v>66</v>
      </c>
    </row>
    <row r="2908" spans="5:12" x14ac:dyDescent="0.3">
      <c r="E2908" s="9"/>
      <c r="F2908" s="8"/>
      <c r="G2908" s="10">
        <v>100</v>
      </c>
      <c r="H2908" s="11">
        <v>7.1478626489139998</v>
      </c>
      <c r="I2908" s="2">
        <v>34.688156972670001</v>
      </c>
      <c r="J2908" s="2">
        <v>36.159775753329001</v>
      </c>
      <c r="K2908" s="2">
        <v>17.379117028732001</v>
      </c>
      <c r="L2908" s="13">
        <v>4.6250875963559999</v>
      </c>
    </row>
    <row r="2909" spans="5:12" x14ac:dyDescent="0.3">
      <c r="E2909" s="3" t="s">
        <v>733</v>
      </c>
      <c r="F2909" s="4"/>
      <c r="G2909" s="5">
        <v>40</v>
      </c>
      <c r="H2909" s="7">
        <v>3</v>
      </c>
      <c r="I2909" s="1">
        <v>22</v>
      </c>
      <c r="J2909" s="1">
        <v>14</v>
      </c>
      <c r="K2909" s="1">
        <v>1</v>
      </c>
      <c r="L2909" s="6">
        <v>0</v>
      </c>
    </row>
    <row r="2910" spans="5:12" x14ac:dyDescent="0.3">
      <c r="E2910" s="9"/>
      <c r="F2910" s="8"/>
      <c r="G2910" s="10">
        <v>100</v>
      </c>
      <c r="H2910" s="11">
        <v>7.5</v>
      </c>
      <c r="I2910" s="2">
        <v>55</v>
      </c>
      <c r="J2910" s="2">
        <v>35</v>
      </c>
      <c r="K2910" s="2">
        <v>2.5</v>
      </c>
      <c r="L2910" s="15">
        <v>0</v>
      </c>
    </row>
    <row r="2911" spans="5:12" x14ac:dyDescent="0.3">
      <c r="E2911" s="3" t="s">
        <v>734</v>
      </c>
      <c r="F2911" s="4"/>
      <c r="G2911" s="5">
        <v>665</v>
      </c>
      <c r="H2911" s="7">
        <v>68</v>
      </c>
      <c r="I2911" s="1">
        <v>340</v>
      </c>
      <c r="J2911" s="1">
        <v>174</v>
      </c>
      <c r="K2911" s="1">
        <v>63</v>
      </c>
      <c r="L2911" s="6">
        <v>20</v>
      </c>
    </row>
    <row r="2912" spans="5:12" x14ac:dyDescent="0.3">
      <c r="E2912" s="9"/>
      <c r="F2912" s="8"/>
      <c r="G2912" s="10">
        <v>100</v>
      </c>
      <c r="H2912" s="11">
        <v>10.225563909773999</v>
      </c>
      <c r="I2912" s="2">
        <v>51.127819548871997</v>
      </c>
      <c r="J2912" s="2">
        <v>26.165413533835</v>
      </c>
      <c r="K2912" s="2">
        <v>9.4736842105260006</v>
      </c>
      <c r="L2912" s="13">
        <v>3.0075187969920001</v>
      </c>
    </row>
    <row r="2913" spans="5:12" ht="37.5" x14ac:dyDescent="0.3">
      <c r="E2913" s="3" t="s">
        <v>735</v>
      </c>
      <c r="F2913" s="4"/>
      <c r="G2913" s="5">
        <v>269</v>
      </c>
      <c r="H2913" s="7">
        <v>51</v>
      </c>
      <c r="I2913" s="1">
        <v>129</v>
      </c>
      <c r="J2913" s="1">
        <v>53</v>
      </c>
      <c r="K2913" s="1">
        <v>30</v>
      </c>
      <c r="L2913" s="6">
        <v>6</v>
      </c>
    </row>
    <row r="2914" spans="5:12" x14ac:dyDescent="0.3">
      <c r="E2914" s="9"/>
      <c r="F2914" s="8"/>
      <c r="G2914" s="10">
        <v>100</v>
      </c>
      <c r="H2914" s="11">
        <v>18.959107806691001</v>
      </c>
      <c r="I2914" s="2">
        <v>47.955390334572002</v>
      </c>
      <c r="J2914" s="2">
        <v>19.702602230482999</v>
      </c>
      <c r="K2914" s="2">
        <v>11.152416356877</v>
      </c>
      <c r="L2914" s="13">
        <v>2.2304832713749998</v>
      </c>
    </row>
    <row r="2915" spans="5:12" ht="37.5" x14ac:dyDescent="0.3">
      <c r="E2915" s="3" t="s">
        <v>736</v>
      </c>
      <c r="F2915" s="4"/>
      <c r="G2915" s="5">
        <v>1735</v>
      </c>
      <c r="H2915" s="7">
        <v>110</v>
      </c>
      <c r="I2915" s="1">
        <v>651</v>
      </c>
      <c r="J2915" s="1">
        <v>663</v>
      </c>
      <c r="K2915" s="1">
        <v>226</v>
      </c>
      <c r="L2915" s="6">
        <v>85</v>
      </c>
    </row>
    <row r="2916" spans="5:12" x14ac:dyDescent="0.3">
      <c r="E2916" s="9"/>
      <c r="F2916" s="8"/>
      <c r="G2916" s="10">
        <v>100</v>
      </c>
      <c r="H2916" s="11">
        <v>6.3400576368879999</v>
      </c>
      <c r="I2916" s="2">
        <v>37.521613832852999</v>
      </c>
      <c r="J2916" s="2">
        <v>38.213256484150001</v>
      </c>
      <c r="K2916" s="2">
        <v>13.025936599424</v>
      </c>
      <c r="L2916" s="13">
        <v>4.8991354466860004</v>
      </c>
    </row>
    <row r="2917" spans="5:12" x14ac:dyDescent="0.3">
      <c r="E2917" s="3" t="s">
        <v>661</v>
      </c>
      <c r="F2917" s="4"/>
      <c r="G2917" s="5">
        <v>1041</v>
      </c>
      <c r="H2917" s="7">
        <v>65</v>
      </c>
      <c r="I2917" s="1">
        <v>366</v>
      </c>
      <c r="J2917" s="1">
        <v>389</v>
      </c>
      <c r="K2917" s="1">
        <v>142</v>
      </c>
      <c r="L2917" s="6">
        <v>79</v>
      </c>
    </row>
    <row r="2918" spans="5:12" x14ac:dyDescent="0.3">
      <c r="E2918" s="9"/>
      <c r="F2918" s="8"/>
      <c r="G2918" s="10">
        <v>100</v>
      </c>
      <c r="H2918" s="11">
        <v>6.2439961575409999</v>
      </c>
      <c r="I2918" s="2">
        <v>35.158501440922002</v>
      </c>
      <c r="J2918" s="2">
        <v>37.367915465898001</v>
      </c>
      <c r="K2918" s="2">
        <v>13.640730067243</v>
      </c>
      <c r="L2918" s="13">
        <v>7.5888568683960003</v>
      </c>
    </row>
    <row r="2919" spans="5:12" ht="25" x14ac:dyDescent="0.3">
      <c r="E2919" s="3" t="s">
        <v>737</v>
      </c>
      <c r="F2919" s="4"/>
      <c r="G2919" s="5">
        <v>2392</v>
      </c>
      <c r="H2919" s="7">
        <v>194</v>
      </c>
      <c r="I2919" s="1">
        <v>1106</v>
      </c>
      <c r="J2919" s="1">
        <v>730</v>
      </c>
      <c r="K2919" s="1">
        <v>260</v>
      </c>
      <c r="L2919" s="6">
        <v>102</v>
      </c>
    </row>
    <row r="2920" spans="5:12" x14ac:dyDescent="0.3">
      <c r="E2920" s="9"/>
      <c r="F2920" s="8"/>
      <c r="G2920" s="10">
        <v>100</v>
      </c>
      <c r="H2920" s="11">
        <v>8.1103678929769991</v>
      </c>
      <c r="I2920" s="2">
        <v>46.237458193979997</v>
      </c>
      <c r="J2920" s="2">
        <v>30.518394648828998</v>
      </c>
      <c r="K2920" s="2">
        <v>10.869565217390999</v>
      </c>
      <c r="L2920" s="13">
        <v>4.2642140468229996</v>
      </c>
    </row>
    <row r="2921" spans="5:12" ht="25" x14ac:dyDescent="0.3">
      <c r="E2921" s="3" t="s">
        <v>738</v>
      </c>
      <c r="F2921" s="4"/>
      <c r="G2921" s="5">
        <v>6031</v>
      </c>
      <c r="H2921" s="7">
        <v>535</v>
      </c>
      <c r="I2921" s="1">
        <v>2796</v>
      </c>
      <c r="J2921" s="1">
        <v>1853</v>
      </c>
      <c r="K2921" s="1">
        <v>638</v>
      </c>
      <c r="L2921" s="6">
        <v>209</v>
      </c>
    </row>
    <row r="2922" spans="5:12" x14ac:dyDescent="0.3">
      <c r="E2922" s="9"/>
      <c r="F2922" s="8"/>
      <c r="G2922" s="10">
        <v>100</v>
      </c>
      <c r="H2922" s="11">
        <v>8.8708340242079995</v>
      </c>
      <c r="I2922" s="2">
        <v>46.360470900347998</v>
      </c>
      <c r="J2922" s="2">
        <v>30.724589620294999</v>
      </c>
      <c r="K2922" s="2">
        <v>10.578676836346</v>
      </c>
      <c r="L2922" s="13">
        <v>3.4654286188030001</v>
      </c>
    </row>
    <row r="2923" spans="5:12" ht="25" x14ac:dyDescent="0.3">
      <c r="E2923" s="3" t="s">
        <v>739</v>
      </c>
      <c r="F2923" s="4"/>
      <c r="G2923" s="5">
        <v>2196</v>
      </c>
      <c r="H2923" s="7">
        <v>208</v>
      </c>
      <c r="I2923" s="1">
        <v>1026</v>
      </c>
      <c r="J2923" s="1">
        <v>648</v>
      </c>
      <c r="K2923" s="1">
        <v>217</v>
      </c>
      <c r="L2923" s="6">
        <v>97</v>
      </c>
    </row>
    <row r="2924" spans="5:12" x14ac:dyDescent="0.3">
      <c r="E2924" s="9"/>
      <c r="F2924" s="8"/>
      <c r="G2924" s="10">
        <v>100</v>
      </c>
      <c r="H2924" s="11">
        <v>9.4717668488159994</v>
      </c>
      <c r="I2924" s="2">
        <v>46.721311475409998</v>
      </c>
      <c r="J2924" s="2">
        <v>29.508196721310998</v>
      </c>
      <c r="K2924" s="2">
        <v>9.8816029143899993</v>
      </c>
      <c r="L2924" s="13">
        <v>4.417122040073</v>
      </c>
    </row>
    <row r="2925" spans="5:12" ht="25" x14ac:dyDescent="0.3">
      <c r="E2925" s="3" t="s">
        <v>740</v>
      </c>
      <c r="F2925" s="4"/>
      <c r="G2925" s="5">
        <v>1111</v>
      </c>
      <c r="H2925" s="7">
        <v>76</v>
      </c>
      <c r="I2925" s="1">
        <v>506</v>
      </c>
      <c r="J2925" s="1">
        <v>361</v>
      </c>
      <c r="K2925" s="1">
        <v>129</v>
      </c>
      <c r="L2925" s="6">
        <v>39</v>
      </c>
    </row>
    <row r="2926" spans="5:12" x14ac:dyDescent="0.3">
      <c r="E2926" s="9"/>
      <c r="F2926" s="8"/>
      <c r="G2926" s="10">
        <v>100</v>
      </c>
      <c r="H2926" s="11">
        <v>6.8406840684069996</v>
      </c>
      <c r="I2926" s="2">
        <v>45.544554455445997</v>
      </c>
      <c r="J2926" s="2">
        <v>32.493249324932002</v>
      </c>
      <c r="K2926" s="2">
        <v>11.611161116111999</v>
      </c>
      <c r="L2926" s="13">
        <v>3.5103510351040002</v>
      </c>
    </row>
    <row r="2927" spans="5:12" x14ac:dyDescent="0.3">
      <c r="E2927" s="3" t="s">
        <v>741</v>
      </c>
      <c r="F2927" s="4"/>
      <c r="G2927" s="5">
        <v>2928</v>
      </c>
      <c r="H2927" s="7">
        <v>227</v>
      </c>
      <c r="I2927" s="1">
        <v>1254</v>
      </c>
      <c r="J2927" s="1">
        <v>916</v>
      </c>
      <c r="K2927" s="1">
        <v>408</v>
      </c>
      <c r="L2927" s="6">
        <v>123</v>
      </c>
    </row>
    <row r="2928" spans="5:12" x14ac:dyDescent="0.3">
      <c r="E2928" s="9"/>
      <c r="F2928" s="8"/>
      <c r="G2928" s="10">
        <v>100</v>
      </c>
      <c r="H2928" s="11">
        <v>7.752732240437</v>
      </c>
      <c r="I2928" s="2">
        <v>42.827868852458998</v>
      </c>
      <c r="J2928" s="2">
        <v>31.284153005463999</v>
      </c>
      <c r="K2928" s="2">
        <v>13.934426229508</v>
      </c>
      <c r="L2928" s="13">
        <v>4.2008196721309998</v>
      </c>
    </row>
    <row r="2929" spans="5:12" x14ac:dyDescent="0.3">
      <c r="E2929" s="3" t="s">
        <v>742</v>
      </c>
      <c r="F2929" s="4"/>
      <c r="G2929" s="5">
        <v>1219</v>
      </c>
      <c r="H2929" s="7">
        <v>149</v>
      </c>
      <c r="I2929" s="1">
        <v>584</v>
      </c>
      <c r="J2929" s="1">
        <v>328</v>
      </c>
      <c r="K2929" s="1">
        <v>107</v>
      </c>
      <c r="L2929" s="6">
        <v>51</v>
      </c>
    </row>
    <row r="2930" spans="5:12" x14ac:dyDescent="0.3">
      <c r="E2930" s="9"/>
      <c r="F2930" s="8"/>
      <c r="G2930" s="10">
        <v>100</v>
      </c>
      <c r="H2930" s="11">
        <v>12.223133716161</v>
      </c>
      <c r="I2930" s="2">
        <v>47.908121410992997</v>
      </c>
      <c r="J2930" s="2">
        <v>26.907301066447999</v>
      </c>
      <c r="K2930" s="2">
        <v>8.777686628384</v>
      </c>
      <c r="L2930" s="13">
        <v>4.183757178015</v>
      </c>
    </row>
    <row r="2931" spans="5:12" x14ac:dyDescent="0.3">
      <c r="E2931" s="3" t="s">
        <v>743</v>
      </c>
      <c r="F2931" s="4"/>
      <c r="G2931" s="5">
        <v>1604</v>
      </c>
      <c r="H2931" s="7">
        <v>198</v>
      </c>
      <c r="I2931" s="1">
        <v>800</v>
      </c>
      <c r="J2931" s="1">
        <v>438</v>
      </c>
      <c r="K2931" s="1">
        <v>130</v>
      </c>
      <c r="L2931" s="6">
        <v>38</v>
      </c>
    </row>
    <row r="2932" spans="5:12" x14ac:dyDescent="0.3">
      <c r="E2932" s="9"/>
      <c r="F2932" s="8"/>
      <c r="G2932" s="10">
        <v>100</v>
      </c>
      <c r="H2932" s="11">
        <v>12.344139650873</v>
      </c>
      <c r="I2932" s="2">
        <v>49.875311720698001</v>
      </c>
      <c r="J2932" s="2">
        <v>27.306733167082001</v>
      </c>
      <c r="K2932" s="2">
        <v>8.1047381546130008</v>
      </c>
      <c r="L2932" s="13">
        <v>2.3690773067330002</v>
      </c>
    </row>
    <row r="2933" spans="5:12" ht="37.5" x14ac:dyDescent="0.3">
      <c r="E2933" s="3" t="s">
        <v>744</v>
      </c>
      <c r="F2933" s="4"/>
      <c r="G2933" s="5">
        <v>1724</v>
      </c>
      <c r="H2933" s="7">
        <v>357</v>
      </c>
      <c r="I2933" s="1">
        <v>844</v>
      </c>
      <c r="J2933" s="1">
        <v>342</v>
      </c>
      <c r="K2933" s="1">
        <v>109</v>
      </c>
      <c r="L2933" s="6">
        <v>72</v>
      </c>
    </row>
    <row r="2934" spans="5:12" x14ac:dyDescent="0.3">
      <c r="E2934" s="9"/>
      <c r="F2934" s="8"/>
      <c r="G2934" s="10">
        <v>100</v>
      </c>
      <c r="H2934" s="11">
        <v>20.707656612529</v>
      </c>
      <c r="I2934" s="2">
        <v>48.955916473317998</v>
      </c>
      <c r="J2934" s="2">
        <v>19.837587006961002</v>
      </c>
      <c r="K2934" s="2">
        <v>6.3225058004639996</v>
      </c>
      <c r="L2934" s="13">
        <v>4.1763341067289996</v>
      </c>
    </row>
    <row r="2935" spans="5:12" ht="37.5" x14ac:dyDescent="0.3">
      <c r="E2935" s="3" t="s">
        <v>745</v>
      </c>
      <c r="F2935" s="4"/>
      <c r="G2935" s="5">
        <v>6787</v>
      </c>
      <c r="H2935" s="7">
        <v>856</v>
      </c>
      <c r="I2935" s="1">
        <v>3111</v>
      </c>
      <c r="J2935" s="1">
        <v>1865</v>
      </c>
      <c r="K2935" s="1">
        <v>676</v>
      </c>
      <c r="L2935" s="6">
        <v>279</v>
      </c>
    </row>
    <row r="2936" spans="5:12" x14ac:dyDescent="0.3">
      <c r="E2936" s="9"/>
      <c r="F2936" s="8"/>
      <c r="G2936" s="10">
        <v>100</v>
      </c>
      <c r="H2936" s="11">
        <v>12.612347134227001</v>
      </c>
      <c r="I2936" s="2">
        <v>45.837630764697003</v>
      </c>
      <c r="J2936" s="2">
        <v>27.479003978194001</v>
      </c>
      <c r="K2936" s="2">
        <v>9.9602180639459998</v>
      </c>
      <c r="L2936" s="13">
        <v>4.1108000589360003</v>
      </c>
    </row>
    <row r="2937" spans="5:12" x14ac:dyDescent="0.3">
      <c r="E2937" s="3" t="s">
        <v>667</v>
      </c>
      <c r="F2937" s="4"/>
      <c r="G2937" s="5">
        <v>2551</v>
      </c>
      <c r="H2937" s="7">
        <v>208</v>
      </c>
      <c r="I2937" s="1">
        <v>1031</v>
      </c>
      <c r="J2937" s="1">
        <v>821</v>
      </c>
      <c r="K2937" s="1">
        <v>310</v>
      </c>
      <c r="L2937" s="6">
        <v>181</v>
      </c>
    </row>
    <row r="2938" spans="5:12" x14ac:dyDescent="0.3">
      <c r="E2938" s="9"/>
      <c r="F2938" s="8"/>
      <c r="G2938" s="10">
        <v>100</v>
      </c>
      <c r="H2938" s="11">
        <v>8.1536652293219998</v>
      </c>
      <c r="I2938" s="2">
        <v>40.415523324186999</v>
      </c>
      <c r="J2938" s="2">
        <v>32.183457467659998</v>
      </c>
      <c r="K2938" s="2">
        <v>12.152097216777999</v>
      </c>
      <c r="L2938" s="13">
        <v>7.0952567620540004</v>
      </c>
    </row>
    <row r="2939" spans="5:12" ht="25" x14ac:dyDescent="0.3">
      <c r="E2939" s="3" t="s">
        <v>746</v>
      </c>
      <c r="F2939" s="4"/>
      <c r="G2939" s="5">
        <v>36</v>
      </c>
      <c r="H2939" s="7">
        <v>1</v>
      </c>
      <c r="I2939" s="1">
        <v>12</v>
      </c>
      <c r="J2939" s="1">
        <v>9</v>
      </c>
      <c r="K2939" s="1">
        <v>2</v>
      </c>
      <c r="L2939" s="6">
        <v>12</v>
      </c>
    </row>
    <row r="2940" spans="5:12" x14ac:dyDescent="0.3">
      <c r="E2940" s="9"/>
      <c r="F2940" s="8"/>
      <c r="G2940" s="10">
        <v>100</v>
      </c>
      <c r="H2940" s="11">
        <v>2.7777777777780002</v>
      </c>
      <c r="I2940" s="2">
        <v>33.333333333333002</v>
      </c>
      <c r="J2940" s="2">
        <v>25</v>
      </c>
      <c r="K2940" s="2">
        <v>5.5555555555560003</v>
      </c>
      <c r="L2940" s="13">
        <v>33.333333333333002</v>
      </c>
    </row>
    <row r="2941" spans="5:12" ht="25" x14ac:dyDescent="0.3">
      <c r="E2941" s="3" t="s">
        <v>747</v>
      </c>
      <c r="F2941" s="4"/>
      <c r="G2941" s="5">
        <v>81</v>
      </c>
      <c r="H2941" s="7">
        <v>19</v>
      </c>
      <c r="I2941" s="1">
        <v>30</v>
      </c>
      <c r="J2941" s="1">
        <v>17</v>
      </c>
      <c r="K2941" s="1">
        <v>1</v>
      </c>
      <c r="L2941" s="6">
        <v>14</v>
      </c>
    </row>
    <row r="2942" spans="5:12" x14ac:dyDescent="0.3">
      <c r="E2942" s="9"/>
      <c r="F2942" s="8"/>
      <c r="G2942" s="10">
        <v>100</v>
      </c>
      <c r="H2942" s="11">
        <v>23.456790123457001</v>
      </c>
      <c r="I2942" s="2">
        <v>37.037037037037003</v>
      </c>
      <c r="J2942" s="2">
        <v>20.987654320988</v>
      </c>
      <c r="K2942" s="2">
        <v>1.2345679012349999</v>
      </c>
      <c r="L2942" s="13">
        <v>17.283950617283999</v>
      </c>
    </row>
    <row r="2943" spans="5:12" ht="25" x14ac:dyDescent="0.3">
      <c r="E2943" s="3" t="s">
        <v>748</v>
      </c>
      <c r="F2943" s="4"/>
      <c r="G2943" s="5">
        <v>21</v>
      </c>
      <c r="H2943" s="7">
        <v>5</v>
      </c>
      <c r="I2943" s="1">
        <v>5</v>
      </c>
      <c r="J2943" s="1">
        <v>5</v>
      </c>
      <c r="K2943" s="1">
        <v>1</v>
      </c>
      <c r="L2943" s="6">
        <v>5</v>
      </c>
    </row>
    <row r="2944" spans="5:12" x14ac:dyDescent="0.3">
      <c r="E2944" s="9"/>
      <c r="F2944" s="8"/>
      <c r="G2944" s="10">
        <v>100</v>
      </c>
      <c r="H2944" s="11">
        <v>23.809523809523998</v>
      </c>
      <c r="I2944" s="2">
        <v>23.809523809523998</v>
      </c>
      <c r="J2944" s="2">
        <v>23.809523809523998</v>
      </c>
      <c r="K2944" s="2">
        <v>4.7619047619049999</v>
      </c>
      <c r="L2944" s="13">
        <v>23.809523809523998</v>
      </c>
    </row>
    <row r="2945" spans="2:12" ht="25" x14ac:dyDescent="0.3">
      <c r="E2945" s="3" t="s">
        <v>749</v>
      </c>
      <c r="F2945" s="4"/>
      <c r="G2945" s="5">
        <v>14</v>
      </c>
      <c r="H2945" s="7">
        <v>1</v>
      </c>
      <c r="I2945" s="1">
        <v>7</v>
      </c>
      <c r="J2945" s="1">
        <v>5</v>
      </c>
      <c r="K2945" s="1">
        <v>0</v>
      </c>
      <c r="L2945" s="6">
        <v>1</v>
      </c>
    </row>
    <row r="2946" spans="2:12" x14ac:dyDescent="0.3">
      <c r="E2946" s="9"/>
      <c r="F2946" s="8"/>
      <c r="G2946" s="10">
        <v>100</v>
      </c>
      <c r="H2946" s="11">
        <v>7.1428571428570002</v>
      </c>
      <c r="I2946" s="2">
        <v>50</v>
      </c>
      <c r="J2946" s="2">
        <v>35.714285714286</v>
      </c>
      <c r="K2946" s="12">
        <v>0</v>
      </c>
      <c r="L2946" s="13">
        <v>7.1428571428570002</v>
      </c>
    </row>
    <row r="2947" spans="2:12" x14ac:dyDescent="0.3">
      <c r="E2947" s="3" t="s">
        <v>750</v>
      </c>
      <c r="F2947" s="4"/>
      <c r="G2947" s="5">
        <v>35</v>
      </c>
      <c r="H2947" s="7">
        <v>8</v>
      </c>
      <c r="I2947" s="1">
        <v>16</v>
      </c>
      <c r="J2947" s="1">
        <v>8</v>
      </c>
      <c r="K2947" s="1">
        <v>1</v>
      </c>
      <c r="L2947" s="6">
        <v>2</v>
      </c>
    </row>
    <row r="2948" spans="2:12" x14ac:dyDescent="0.3">
      <c r="E2948" s="9"/>
      <c r="F2948" s="8"/>
      <c r="G2948" s="10">
        <v>100</v>
      </c>
      <c r="H2948" s="11">
        <v>22.857142857143</v>
      </c>
      <c r="I2948" s="2">
        <v>45.714285714286</v>
      </c>
      <c r="J2948" s="2">
        <v>22.857142857143</v>
      </c>
      <c r="K2948" s="2">
        <v>2.8571428571430002</v>
      </c>
      <c r="L2948" s="13">
        <v>5.7142857142860004</v>
      </c>
    </row>
    <row r="2949" spans="2:12" x14ac:dyDescent="0.3">
      <c r="E2949" s="3" t="s">
        <v>751</v>
      </c>
      <c r="F2949" s="4"/>
      <c r="G2949" s="5">
        <v>7</v>
      </c>
      <c r="H2949" s="7">
        <v>2</v>
      </c>
      <c r="I2949" s="1">
        <v>2</v>
      </c>
      <c r="J2949" s="1">
        <v>2</v>
      </c>
      <c r="K2949" s="1">
        <v>0</v>
      </c>
      <c r="L2949" s="6">
        <v>1</v>
      </c>
    </row>
    <row r="2950" spans="2:12" x14ac:dyDescent="0.3">
      <c r="E2950" s="9"/>
      <c r="F2950" s="8"/>
      <c r="G2950" s="10">
        <v>100</v>
      </c>
      <c r="H2950" s="11">
        <v>28.571428571428999</v>
      </c>
      <c r="I2950" s="2">
        <v>28.571428571428999</v>
      </c>
      <c r="J2950" s="2">
        <v>28.571428571428999</v>
      </c>
      <c r="K2950" s="12">
        <v>0</v>
      </c>
      <c r="L2950" s="13">
        <v>14.285714285714</v>
      </c>
    </row>
    <row r="2951" spans="2:12" x14ac:dyDescent="0.3">
      <c r="E2951" s="3" t="s">
        <v>752</v>
      </c>
      <c r="F2951" s="4"/>
      <c r="G2951" s="5">
        <v>50</v>
      </c>
      <c r="H2951" s="7">
        <v>11</v>
      </c>
      <c r="I2951" s="1">
        <v>21</v>
      </c>
      <c r="J2951" s="1">
        <v>8</v>
      </c>
      <c r="K2951" s="1">
        <v>4</v>
      </c>
      <c r="L2951" s="6">
        <v>6</v>
      </c>
    </row>
    <row r="2952" spans="2:12" x14ac:dyDescent="0.3">
      <c r="E2952" s="9"/>
      <c r="F2952" s="8"/>
      <c r="G2952" s="10">
        <v>100</v>
      </c>
      <c r="H2952" s="11">
        <v>22</v>
      </c>
      <c r="I2952" s="2">
        <v>42</v>
      </c>
      <c r="J2952" s="2">
        <v>16</v>
      </c>
      <c r="K2952" s="2">
        <v>8</v>
      </c>
      <c r="L2952" s="13">
        <v>12</v>
      </c>
    </row>
    <row r="2953" spans="2:12" ht="37.5" x14ac:dyDescent="0.3">
      <c r="E2953" s="3" t="s">
        <v>753</v>
      </c>
      <c r="F2953" s="4"/>
      <c r="G2953" s="5">
        <v>21</v>
      </c>
      <c r="H2953" s="7">
        <v>4</v>
      </c>
      <c r="I2953" s="1">
        <v>7</v>
      </c>
      <c r="J2953" s="1">
        <v>5</v>
      </c>
      <c r="K2953" s="1">
        <v>2</v>
      </c>
      <c r="L2953" s="6">
        <v>3</v>
      </c>
    </row>
    <row r="2954" spans="2:12" x14ac:dyDescent="0.3">
      <c r="E2954" s="9"/>
      <c r="F2954" s="8"/>
      <c r="G2954" s="10">
        <v>100</v>
      </c>
      <c r="H2954" s="11">
        <v>19.047619047619001</v>
      </c>
      <c r="I2954" s="2">
        <v>33.333333333333002</v>
      </c>
      <c r="J2954" s="2">
        <v>23.809523809523998</v>
      </c>
      <c r="K2954" s="2">
        <v>9.5238095238099998</v>
      </c>
      <c r="L2954" s="13">
        <v>14.285714285714</v>
      </c>
    </row>
    <row r="2955" spans="2:12" ht="37.5" x14ac:dyDescent="0.3">
      <c r="E2955" s="3" t="s">
        <v>754</v>
      </c>
      <c r="F2955" s="4"/>
      <c r="G2955" s="5">
        <v>51</v>
      </c>
      <c r="H2955" s="7">
        <v>15</v>
      </c>
      <c r="I2955" s="1">
        <v>22</v>
      </c>
      <c r="J2955" s="1">
        <v>9</v>
      </c>
      <c r="K2955" s="1">
        <v>1</v>
      </c>
      <c r="L2955" s="6">
        <v>4</v>
      </c>
    </row>
    <row r="2956" spans="2:12" x14ac:dyDescent="0.3">
      <c r="E2956" s="9"/>
      <c r="F2956" s="8"/>
      <c r="G2956" s="10">
        <v>100</v>
      </c>
      <c r="H2956" s="11">
        <v>29.411764705882</v>
      </c>
      <c r="I2956" s="2">
        <v>43.137254901961001</v>
      </c>
      <c r="J2956" s="2">
        <v>17.647058823529001</v>
      </c>
      <c r="K2956" s="2">
        <v>1.9607843137250001</v>
      </c>
      <c r="L2956" s="13">
        <v>7.8431372549020004</v>
      </c>
    </row>
    <row r="2957" spans="2:12" x14ac:dyDescent="0.3">
      <c r="E2957" s="3" t="s">
        <v>673</v>
      </c>
      <c r="F2957" s="4"/>
      <c r="G2957" s="5">
        <v>36</v>
      </c>
      <c r="H2957" s="7">
        <v>7</v>
      </c>
      <c r="I2957" s="1">
        <v>17</v>
      </c>
      <c r="J2957" s="1">
        <v>4</v>
      </c>
      <c r="K2957" s="1">
        <v>0</v>
      </c>
      <c r="L2957" s="6">
        <v>8</v>
      </c>
    </row>
    <row r="2958" spans="2:12" x14ac:dyDescent="0.3">
      <c r="E2958" s="53"/>
      <c r="F2958" s="57"/>
      <c r="G2958" s="64">
        <v>100</v>
      </c>
      <c r="H2958" s="71">
        <v>19.444444444443999</v>
      </c>
      <c r="I2958" s="44">
        <v>47.222222222222001</v>
      </c>
      <c r="J2958" s="44">
        <v>11.111111111111001</v>
      </c>
      <c r="K2958" s="43">
        <v>0</v>
      </c>
      <c r="L2958" s="73">
        <v>22.222222222222001</v>
      </c>
    </row>
    <row r="2960" spans="2:12" x14ac:dyDescent="0.3">
      <c r="B2960" s="35" t="str">
        <f xml:space="preserve"> HYPERLINK("#'目次'!B27", "[21]")</f>
        <v>[21]</v>
      </c>
      <c r="C2960" s="25" t="s">
        <v>14</v>
      </c>
    </row>
    <row r="2963" spans="3:14" x14ac:dyDescent="0.3">
      <c r="C2963" s="25" t="s">
        <v>757</v>
      </c>
    </row>
    <row r="2964" spans="3:14" ht="25" x14ac:dyDescent="0.3">
      <c r="E2964" s="95"/>
      <c r="F2964" s="96"/>
      <c r="G2964" s="37" t="s">
        <v>16</v>
      </c>
      <c r="H2964" s="41" t="s">
        <v>17</v>
      </c>
      <c r="I2964" s="18" t="s">
        <v>18</v>
      </c>
      <c r="J2964" s="18" t="s">
        <v>19</v>
      </c>
      <c r="K2964" s="18" t="s">
        <v>20</v>
      </c>
      <c r="L2964" s="18" t="s">
        <v>21</v>
      </c>
      <c r="M2964" s="18" t="s">
        <v>22</v>
      </c>
      <c r="N2964" s="34" t="s">
        <v>23</v>
      </c>
    </row>
    <row r="2965" spans="3:14" x14ac:dyDescent="0.3">
      <c r="E2965" s="97"/>
      <c r="F2965" s="98"/>
      <c r="G2965" s="40"/>
      <c r="H2965" s="36"/>
      <c r="I2965" s="19"/>
      <c r="J2965" s="19"/>
      <c r="K2965" s="19"/>
      <c r="L2965" s="19"/>
      <c r="M2965" s="19"/>
      <c r="N2965" s="39"/>
    </row>
    <row r="2966" spans="3:14" x14ac:dyDescent="0.3">
      <c r="E2966" s="63" t="s">
        <v>16</v>
      </c>
      <c r="F2966" s="58"/>
      <c r="G2966" s="38">
        <v>55336</v>
      </c>
      <c r="H2966" s="20">
        <v>10222</v>
      </c>
      <c r="I2966" s="20">
        <v>19178</v>
      </c>
      <c r="J2966" s="20">
        <v>13973</v>
      </c>
      <c r="K2966" s="20">
        <v>7022</v>
      </c>
      <c r="L2966" s="20">
        <v>3794</v>
      </c>
      <c r="M2966" s="20">
        <v>900</v>
      </c>
      <c r="N2966" s="51">
        <v>247</v>
      </c>
    </row>
    <row r="2967" spans="3:14" x14ac:dyDescent="0.3">
      <c r="E2967" s="53"/>
      <c r="F2967" s="59"/>
      <c r="G2967" s="10">
        <v>100</v>
      </c>
      <c r="H2967" s="2">
        <v>18.472603729941</v>
      </c>
      <c r="I2967" s="2">
        <v>34.657365910076997</v>
      </c>
      <c r="J2967" s="2">
        <v>25.251192713603999</v>
      </c>
      <c r="K2967" s="2">
        <v>12.689749891570999</v>
      </c>
      <c r="L2967" s="2">
        <v>6.8562960821169998</v>
      </c>
      <c r="M2967" s="2">
        <v>1.626427642041</v>
      </c>
      <c r="N2967" s="13">
        <v>0.44636403064899999</v>
      </c>
    </row>
    <row r="2968" spans="3:14" ht="25" x14ac:dyDescent="0.3">
      <c r="E2968" s="3" t="s">
        <v>758</v>
      </c>
      <c r="F2968" s="4"/>
      <c r="G2968" s="29">
        <v>0</v>
      </c>
      <c r="H2968" s="32">
        <v>0</v>
      </c>
      <c r="I2968" s="17">
        <v>0</v>
      </c>
      <c r="J2968" s="17">
        <v>0</v>
      </c>
      <c r="K2968" s="17">
        <v>0</v>
      </c>
      <c r="L2968" s="17">
        <v>0</v>
      </c>
      <c r="M2968" s="17">
        <v>0</v>
      </c>
      <c r="N2968" s="33">
        <v>0</v>
      </c>
    </row>
    <row r="2969" spans="3:14" x14ac:dyDescent="0.3">
      <c r="E2969" s="9"/>
      <c r="F2969" s="8"/>
      <c r="G2969" s="31">
        <v>0</v>
      </c>
      <c r="H2969" s="21">
        <v>0</v>
      </c>
      <c r="I2969" s="12">
        <v>0</v>
      </c>
      <c r="J2969" s="12">
        <v>0</v>
      </c>
      <c r="K2969" s="12">
        <v>0</v>
      </c>
      <c r="L2969" s="12">
        <v>0</v>
      </c>
      <c r="M2969" s="12">
        <v>0</v>
      </c>
      <c r="N2969" s="15">
        <v>0</v>
      </c>
    </row>
    <row r="2970" spans="3:14" ht="25" x14ac:dyDescent="0.3">
      <c r="E2970" s="3" t="s">
        <v>759</v>
      </c>
      <c r="F2970" s="4"/>
      <c r="G2970" s="5">
        <v>3</v>
      </c>
      <c r="H2970" s="7">
        <v>2</v>
      </c>
      <c r="I2970" s="1">
        <v>0</v>
      </c>
      <c r="J2970" s="1">
        <v>1</v>
      </c>
      <c r="K2970" s="1">
        <v>0</v>
      </c>
      <c r="L2970" s="1">
        <v>0</v>
      </c>
      <c r="M2970" s="1">
        <v>0</v>
      </c>
      <c r="N2970" s="6">
        <v>0</v>
      </c>
    </row>
    <row r="2971" spans="3:14" x14ac:dyDescent="0.3">
      <c r="E2971" s="9"/>
      <c r="F2971" s="8"/>
      <c r="G2971" s="10">
        <v>100</v>
      </c>
      <c r="H2971" s="11">
        <v>66.666666666666998</v>
      </c>
      <c r="I2971" s="12">
        <v>0</v>
      </c>
      <c r="J2971" s="2">
        <v>33.333333333333002</v>
      </c>
      <c r="K2971" s="12">
        <v>0</v>
      </c>
      <c r="L2971" s="12">
        <v>0</v>
      </c>
      <c r="M2971" s="12">
        <v>0</v>
      </c>
      <c r="N2971" s="15">
        <v>0</v>
      </c>
    </row>
    <row r="2972" spans="3:14" ht="37.5" x14ac:dyDescent="0.3">
      <c r="E2972" s="3" t="s">
        <v>760</v>
      </c>
      <c r="F2972" s="4"/>
      <c r="G2972" s="5">
        <v>1</v>
      </c>
      <c r="H2972" s="7">
        <v>0</v>
      </c>
      <c r="I2972" s="1">
        <v>0</v>
      </c>
      <c r="J2972" s="1">
        <v>1</v>
      </c>
      <c r="K2972" s="1">
        <v>0</v>
      </c>
      <c r="L2972" s="1">
        <v>0</v>
      </c>
      <c r="M2972" s="1">
        <v>0</v>
      </c>
      <c r="N2972" s="6">
        <v>0</v>
      </c>
    </row>
    <row r="2973" spans="3:14" x14ac:dyDescent="0.3">
      <c r="E2973" s="9"/>
      <c r="F2973" s="8"/>
      <c r="G2973" s="10">
        <v>100</v>
      </c>
      <c r="H2973" s="21">
        <v>0</v>
      </c>
      <c r="I2973" s="12">
        <v>0</v>
      </c>
      <c r="J2973" s="2">
        <v>100</v>
      </c>
      <c r="K2973" s="12">
        <v>0</v>
      </c>
      <c r="L2973" s="12">
        <v>0</v>
      </c>
      <c r="M2973" s="12">
        <v>0</v>
      </c>
      <c r="N2973" s="15">
        <v>0</v>
      </c>
    </row>
    <row r="2974" spans="3:14" ht="25" x14ac:dyDescent="0.3">
      <c r="E2974" s="3" t="s">
        <v>761</v>
      </c>
      <c r="F2974" s="4"/>
      <c r="G2974" s="5">
        <v>0</v>
      </c>
      <c r="H2974" s="7">
        <v>0</v>
      </c>
      <c r="I2974" s="1">
        <v>0</v>
      </c>
      <c r="J2974" s="1">
        <v>0</v>
      </c>
      <c r="K2974" s="1">
        <v>0</v>
      </c>
      <c r="L2974" s="1">
        <v>0</v>
      </c>
      <c r="M2974" s="1">
        <v>0</v>
      </c>
      <c r="N2974" s="6">
        <v>0</v>
      </c>
    </row>
    <row r="2975" spans="3:14" x14ac:dyDescent="0.3">
      <c r="E2975" s="9"/>
      <c r="F2975" s="8"/>
      <c r="G2975" s="31">
        <v>0</v>
      </c>
      <c r="H2975" s="21">
        <v>0</v>
      </c>
      <c r="I2975" s="12">
        <v>0</v>
      </c>
      <c r="J2975" s="12">
        <v>0</v>
      </c>
      <c r="K2975" s="12">
        <v>0</v>
      </c>
      <c r="L2975" s="12">
        <v>0</v>
      </c>
      <c r="M2975" s="12">
        <v>0</v>
      </c>
      <c r="N2975" s="15">
        <v>0</v>
      </c>
    </row>
    <row r="2976" spans="3:14" x14ac:dyDescent="0.3">
      <c r="E2976" s="3" t="s">
        <v>762</v>
      </c>
      <c r="F2976" s="4"/>
      <c r="G2976" s="5">
        <v>0</v>
      </c>
      <c r="H2976" s="7">
        <v>0</v>
      </c>
      <c r="I2976" s="1">
        <v>0</v>
      </c>
      <c r="J2976" s="1">
        <v>0</v>
      </c>
      <c r="K2976" s="1">
        <v>0</v>
      </c>
      <c r="L2976" s="1">
        <v>0</v>
      </c>
      <c r="M2976" s="1">
        <v>0</v>
      </c>
      <c r="N2976" s="6">
        <v>0</v>
      </c>
    </row>
    <row r="2977" spans="5:14" x14ac:dyDescent="0.3">
      <c r="E2977" s="9"/>
      <c r="F2977" s="8"/>
      <c r="G2977" s="31">
        <v>0</v>
      </c>
      <c r="H2977" s="21">
        <v>0</v>
      </c>
      <c r="I2977" s="12">
        <v>0</v>
      </c>
      <c r="J2977" s="12">
        <v>0</v>
      </c>
      <c r="K2977" s="12">
        <v>0</v>
      </c>
      <c r="L2977" s="12">
        <v>0</v>
      </c>
      <c r="M2977" s="12">
        <v>0</v>
      </c>
      <c r="N2977" s="15">
        <v>0</v>
      </c>
    </row>
    <row r="2978" spans="5:14" ht="25" x14ac:dyDescent="0.3">
      <c r="E2978" s="3" t="s">
        <v>763</v>
      </c>
      <c r="F2978" s="4"/>
      <c r="G2978" s="5">
        <v>0</v>
      </c>
      <c r="H2978" s="7">
        <v>0</v>
      </c>
      <c r="I2978" s="1">
        <v>0</v>
      </c>
      <c r="J2978" s="1">
        <v>0</v>
      </c>
      <c r="K2978" s="1">
        <v>0</v>
      </c>
      <c r="L2978" s="1">
        <v>0</v>
      </c>
      <c r="M2978" s="1">
        <v>0</v>
      </c>
      <c r="N2978" s="6">
        <v>0</v>
      </c>
    </row>
    <row r="2979" spans="5:14" x14ac:dyDescent="0.3">
      <c r="E2979" s="9"/>
      <c r="F2979" s="8"/>
      <c r="G2979" s="31">
        <v>0</v>
      </c>
      <c r="H2979" s="21">
        <v>0</v>
      </c>
      <c r="I2979" s="12">
        <v>0</v>
      </c>
      <c r="J2979" s="12">
        <v>0</v>
      </c>
      <c r="K2979" s="12">
        <v>0</v>
      </c>
      <c r="L2979" s="12">
        <v>0</v>
      </c>
      <c r="M2979" s="12">
        <v>0</v>
      </c>
      <c r="N2979" s="15">
        <v>0</v>
      </c>
    </row>
    <row r="2980" spans="5:14" x14ac:dyDescent="0.3">
      <c r="E2980" s="3" t="s">
        <v>764</v>
      </c>
      <c r="F2980" s="4"/>
      <c r="G2980" s="5">
        <v>445</v>
      </c>
      <c r="H2980" s="7">
        <v>63</v>
      </c>
      <c r="I2980" s="1">
        <v>127</v>
      </c>
      <c r="J2980" s="1">
        <v>127</v>
      </c>
      <c r="K2980" s="1">
        <v>79</v>
      </c>
      <c r="L2980" s="1">
        <v>45</v>
      </c>
      <c r="M2980" s="1">
        <v>4</v>
      </c>
      <c r="N2980" s="6">
        <v>0</v>
      </c>
    </row>
    <row r="2981" spans="5:14" x14ac:dyDescent="0.3">
      <c r="E2981" s="9"/>
      <c r="F2981" s="8"/>
      <c r="G2981" s="10">
        <v>100</v>
      </c>
      <c r="H2981" s="11">
        <v>14.157303370787</v>
      </c>
      <c r="I2981" s="2">
        <v>28.539325842697</v>
      </c>
      <c r="J2981" s="2">
        <v>28.539325842697</v>
      </c>
      <c r="K2981" s="2">
        <v>17.752808988763999</v>
      </c>
      <c r="L2981" s="2">
        <v>10.112359550561999</v>
      </c>
      <c r="M2981" s="2">
        <v>0.89887640449399997</v>
      </c>
      <c r="N2981" s="15">
        <v>0</v>
      </c>
    </row>
    <row r="2982" spans="5:14" ht="37.5" x14ac:dyDescent="0.3">
      <c r="E2982" s="3" t="s">
        <v>765</v>
      </c>
      <c r="F2982" s="4"/>
      <c r="G2982" s="5">
        <v>0</v>
      </c>
      <c r="H2982" s="7">
        <v>0</v>
      </c>
      <c r="I2982" s="1">
        <v>0</v>
      </c>
      <c r="J2982" s="1">
        <v>0</v>
      </c>
      <c r="K2982" s="1">
        <v>0</v>
      </c>
      <c r="L2982" s="1">
        <v>0</v>
      </c>
      <c r="M2982" s="1">
        <v>0</v>
      </c>
      <c r="N2982" s="6">
        <v>0</v>
      </c>
    </row>
    <row r="2983" spans="5:14" x14ac:dyDescent="0.3">
      <c r="E2983" s="9"/>
      <c r="F2983" s="8"/>
      <c r="G2983" s="31">
        <v>0</v>
      </c>
      <c r="H2983" s="21">
        <v>0</v>
      </c>
      <c r="I2983" s="12">
        <v>0</v>
      </c>
      <c r="J2983" s="12">
        <v>0</v>
      </c>
      <c r="K2983" s="12">
        <v>0</v>
      </c>
      <c r="L2983" s="12">
        <v>0</v>
      </c>
      <c r="M2983" s="12">
        <v>0</v>
      </c>
      <c r="N2983" s="15">
        <v>0</v>
      </c>
    </row>
    <row r="2984" spans="5:14" ht="37.5" x14ac:dyDescent="0.3">
      <c r="E2984" s="3" t="s">
        <v>766</v>
      </c>
      <c r="F2984" s="4"/>
      <c r="G2984" s="5">
        <v>2</v>
      </c>
      <c r="H2984" s="7">
        <v>0</v>
      </c>
      <c r="I2984" s="1">
        <v>0</v>
      </c>
      <c r="J2984" s="1">
        <v>2</v>
      </c>
      <c r="K2984" s="1">
        <v>0</v>
      </c>
      <c r="L2984" s="1">
        <v>0</v>
      </c>
      <c r="M2984" s="1">
        <v>0</v>
      </c>
      <c r="N2984" s="6">
        <v>0</v>
      </c>
    </row>
    <row r="2985" spans="5:14" x14ac:dyDescent="0.3">
      <c r="E2985" s="9"/>
      <c r="F2985" s="8"/>
      <c r="G2985" s="10">
        <v>100</v>
      </c>
      <c r="H2985" s="21">
        <v>0</v>
      </c>
      <c r="I2985" s="12">
        <v>0</v>
      </c>
      <c r="J2985" s="2">
        <v>100</v>
      </c>
      <c r="K2985" s="12">
        <v>0</v>
      </c>
      <c r="L2985" s="12">
        <v>0</v>
      </c>
      <c r="M2985" s="12">
        <v>0</v>
      </c>
      <c r="N2985" s="15">
        <v>0</v>
      </c>
    </row>
    <row r="2986" spans="5:14" ht="25" x14ac:dyDescent="0.3">
      <c r="E2986" s="3" t="s">
        <v>682</v>
      </c>
      <c r="F2986" s="4"/>
      <c r="G2986" s="5">
        <v>1</v>
      </c>
      <c r="H2986" s="7">
        <v>0</v>
      </c>
      <c r="I2986" s="1">
        <v>0</v>
      </c>
      <c r="J2986" s="1">
        <v>0</v>
      </c>
      <c r="K2986" s="1">
        <v>1</v>
      </c>
      <c r="L2986" s="1">
        <v>0</v>
      </c>
      <c r="M2986" s="1">
        <v>0</v>
      </c>
      <c r="N2986" s="6">
        <v>0</v>
      </c>
    </row>
    <row r="2987" spans="5:14" x14ac:dyDescent="0.3">
      <c r="E2987" s="9"/>
      <c r="F2987" s="8"/>
      <c r="G2987" s="10">
        <v>100</v>
      </c>
      <c r="H2987" s="21">
        <v>0</v>
      </c>
      <c r="I2987" s="12">
        <v>0</v>
      </c>
      <c r="J2987" s="12">
        <v>0</v>
      </c>
      <c r="K2987" s="2">
        <v>100</v>
      </c>
      <c r="L2987" s="12">
        <v>0</v>
      </c>
      <c r="M2987" s="12">
        <v>0</v>
      </c>
      <c r="N2987" s="15">
        <v>0</v>
      </c>
    </row>
    <row r="2988" spans="5:14" ht="25" x14ac:dyDescent="0.3">
      <c r="E2988" s="3" t="s">
        <v>767</v>
      </c>
      <c r="F2988" s="4"/>
      <c r="G2988" s="5">
        <v>550</v>
      </c>
      <c r="H2988" s="7">
        <v>93</v>
      </c>
      <c r="I2988" s="1">
        <v>180</v>
      </c>
      <c r="J2988" s="1">
        <v>153</v>
      </c>
      <c r="K2988" s="1">
        <v>74</v>
      </c>
      <c r="L2988" s="1">
        <v>49</v>
      </c>
      <c r="M2988" s="1">
        <v>1</v>
      </c>
      <c r="N2988" s="6">
        <v>0</v>
      </c>
    </row>
    <row r="2989" spans="5:14" x14ac:dyDescent="0.3">
      <c r="E2989" s="9"/>
      <c r="F2989" s="8"/>
      <c r="G2989" s="10">
        <v>100</v>
      </c>
      <c r="H2989" s="11">
        <v>16.909090909090999</v>
      </c>
      <c r="I2989" s="2">
        <v>32.727272727272997</v>
      </c>
      <c r="J2989" s="2">
        <v>27.818181818182001</v>
      </c>
      <c r="K2989" s="2">
        <v>13.454545454545</v>
      </c>
      <c r="L2989" s="2">
        <v>8.9090909090910007</v>
      </c>
      <c r="M2989" s="2">
        <v>0.181818181818</v>
      </c>
      <c r="N2989" s="15">
        <v>0</v>
      </c>
    </row>
    <row r="2990" spans="5:14" ht="25" x14ac:dyDescent="0.3">
      <c r="E2990" s="3" t="s">
        <v>768</v>
      </c>
      <c r="F2990" s="4"/>
      <c r="G2990" s="5">
        <v>408</v>
      </c>
      <c r="H2990" s="7">
        <v>68</v>
      </c>
      <c r="I2990" s="1">
        <v>110</v>
      </c>
      <c r="J2990" s="1">
        <v>123</v>
      </c>
      <c r="K2990" s="1">
        <v>69</v>
      </c>
      <c r="L2990" s="1">
        <v>34</v>
      </c>
      <c r="M2990" s="1">
        <v>3</v>
      </c>
      <c r="N2990" s="6">
        <v>1</v>
      </c>
    </row>
    <row r="2991" spans="5:14" x14ac:dyDescent="0.3">
      <c r="E2991" s="9"/>
      <c r="F2991" s="8"/>
      <c r="G2991" s="10">
        <v>100</v>
      </c>
      <c r="H2991" s="11">
        <v>16.666666666666998</v>
      </c>
      <c r="I2991" s="2">
        <v>26.960784313725</v>
      </c>
      <c r="J2991" s="2">
        <v>30.147058823529001</v>
      </c>
      <c r="K2991" s="2">
        <v>16.911764705882</v>
      </c>
      <c r="L2991" s="2">
        <v>8.333333333333</v>
      </c>
      <c r="M2991" s="2">
        <v>0.73529411764700003</v>
      </c>
      <c r="N2991" s="13">
        <v>0.24509803921600001</v>
      </c>
    </row>
    <row r="2992" spans="5:14" ht="37.5" x14ac:dyDescent="0.3">
      <c r="E2992" s="3" t="s">
        <v>769</v>
      </c>
      <c r="F2992" s="4"/>
      <c r="G2992" s="5">
        <v>222</v>
      </c>
      <c r="H2992" s="7">
        <v>40</v>
      </c>
      <c r="I2992" s="1">
        <v>58</v>
      </c>
      <c r="J2992" s="1">
        <v>66</v>
      </c>
      <c r="K2992" s="1">
        <v>30</v>
      </c>
      <c r="L2992" s="1">
        <v>23</v>
      </c>
      <c r="M2992" s="1">
        <v>5</v>
      </c>
      <c r="N2992" s="6">
        <v>0</v>
      </c>
    </row>
    <row r="2993" spans="5:14" x14ac:dyDescent="0.3">
      <c r="E2993" s="9"/>
      <c r="F2993" s="8"/>
      <c r="G2993" s="10">
        <v>100</v>
      </c>
      <c r="H2993" s="11">
        <v>18.018018018018001</v>
      </c>
      <c r="I2993" s="2">
        <v>26.126126126126</v>
      </c>
      <c r="J2993" s="2">
        <v>29.72972972973</v>
      </c>
      <c r="K2993" s="2">
        <v>13.513513513514001</v>
      </c>
      <c r="L2993" s="2">
        <v>10.36036036036</v>
      </c>
      <c r="M2993" s="2">
        <v>2.2522522522520001</v>
      </c>
      <c r="N2993" s="15">
        <v>0</v>
      </c>
    </row>
    <row r="2994" spans="5:14" ht="25" x14ac:dyDescent="0.3">
      <c r="E2994" s="3" t="s">
        <v>770</v>
      </c>
      <c r="F2994" s="4"/>
      <c r="G2994" s="5">
        <v>149</v>
      </c>
      <c r="H2994" s="7">
        <v>31</v>
      </c>
      <c r="I2994" s="1">
        <v>46</v>
      </c>
      <c r="J2994" s="1">
        <v>36</v>
      </c>
      <c r="K2994" s="1">
        <v>24</v>
      </c>
      <c r="L2994" s="1">
        <v>11</v>
      </c>
      <c r="M2994" s="1">
        <v>1</v>
      </c>
      <c r="N2994" s="6">
        <v>0</v>
      </c>
    </row>
    <row r="2995" spans="5:14" x14ac:dyDescent="0.3">
      <c r="E2995" s="9"/>
      <c r="F2995" s="8"/>
      <c r="G2995" s="10">
        <v>100</v>
      </c>
      <c r="H2995" s="11">
        <v>20.805369127517</v>
      </c>
      <c r="I2995" s="2">
        <v>30.872483221477001</v>
      </c>
      <c r="J2995" s="2">
        <v>24.161073825502999</v>
      </c>
      <c r="K2995" s="2">
        <v>16.107382550335998</v>
      </c>
      <c r="L2995" s="2">
        <v>7.3825503355700004</v>
      </c>
      <c r="M2995" s="2">
        <v>0.67114093959700005</v>
      </c>
      <c r="N2995" s="15">
        <v>0</v>
      </c>
    </row>
    <row r="2996" spans="5:14" x14ac:dyDescent="0.3">
      <c r="E2996" s="3" t="s">
        <v>771</v>
      </c>
      <c r="F2996" s="4"/>
      <c r="G2996" s="5">
        <v>59</v>
      </c>
      <c r="H2996" s="7">
        <v>10</v>
      </c>
      <c r="I2996" s="1">
        <v>18</v>
      </c>
      <c r="J2996" s="1">
        <v>16</v>
      </c>
      <c r="K2996" s="1">
        <v>8</v>
      </c>
      <c r="L2996" s="1">
        <v>6</v>
      </c>
      <c r="M2996" s="1">
        <v>1</v>
      </c>
      <c r="N2996" s="6">
        <v>0</v>
      </c>
    </row>
    <row r="2997" spans="5:14" x14ac:dyDescent="0.3">
      <c r="E2997" s="9"/>
      <c r="F2997" s="8"/>
      <c r="G2997" s="10">
        <v>100</v>
      </c>
      <c r="H2997" s="11">
        <v>16.949152542373</v>
      </c>
      <c r="I2997" s="2">
        <v>30.508474576270999</v>
      </c>
      <c r="J2997" s="2">
        <v>27.118644067797</v>
      </c>
      <c r="K2997" s="2">
        <v>13.559322033898001</v>
      </c>
      <c r="L2997" s="2">
        <v>10.169491525424</v>
      </c>
      <c r="M2997" s="2">
        <v>1.6949152542370001</v>
      </c>
      <c r="N2997" s="15">
        <v>0</v>
      </c>
    </row>
    <row r="2998" spans="5:14" ht="25" x14ac:dyDescent="0.3">
      <c r="E2998" s="3" t="s">
        <v>772</v>
      </c>
      <c r="F2998" s="4"/>
      <c r="G2998" s="5">
        <v>31</v>
      </c>
      <c r="H2998" s="7">
        <v>2</v>
      </c>
      <c r="I2998" s="1">
        <v>9</v>
      </c>
      <c r="J2998" s="1">
        <v>7</v>
      </c>
      <c r="K2998" s="1">
        <v>9</v>
      </c>
      <c r="L2998" s="1">
        <v>4</v>
      </c>
      <c r="M2998" s="1">
        <v>0</v>
      </c>
      <c r="N2998" s="6">
        <v>0</v>
      </c>
    </row>
    <row r="2999" spans="5:14" x14ac:dyDescent="0.3">
      <c r="E2999" s="9"/>
      <c r="F2999" s="8"/>
      <c r="G2999" s="10">
        <v>100</v>
      </c>
      <c r="H2999" s="11">
        <v>6.4516129032259997</v>
      </c>
      <c r="I2999" s="2">
        <v>29.032258064516</v>
      </c>
      <c r="J2999" s="2">
        <v>22.580645161290001</v>
      </c>
      <c r="K2999" s="2">
        <v>29.032258064516</v>
      </c>
      <c r="L2999" s="2">
        <v>12.903225806451999</v>
      </c>
      <c r="M2999" s="12">
        <v>0</v>
      </c>
      <c r="N2999" s="15">
        <v>0</v>
      </c>
    </row>
    <row r="3000" spans="5:14" x14ac:dyDescent="0.3">
      <c r="E3000" s="3" t="s">
        <v>773</v>
      </c>
      <c r="F3000" s="4"/>
      <c r="G3000" s="5">
        <v>1363</v>
      </c>
      <c r="H3000" s="7">
        <v>201</v>
      </c>
      <c r="I3000" s="1">
        <v>364</v>
      </c>
      <c r="J3000" s="1">
        <v>409</v>
      </c>
      <c r="K3000" s="1">
        <v>207</v>
      </c>
      <c r="L3000" s="1">
        <v>167</v>
      </c>
      <c r="M3000" s="1">
        <v>14</v>
      </c>
      <c r="N3000" s="6">
        <v>1</v>
      </c>
    </row>
    <row r="3001" spans="5:14" x14ac:dyDescent="0.3">
      <c r="E3001" s="9"/>
      <c r="F3001" s="8"/>
      <c r="G3001" s="10">
        <v>100</v>
      </c>
      <c r="H3001" s="11">
        <v>14.746881878210001</v>
      </c>
      <c r="I3001" s="2">
        <v>26.705796038151</v>
      </c>
      <c r="J3001" s="2">
        <v>30.007336757152999</v>
      </c>
      <c r="K3001" s="2">
        <v>15.18708730741</v>
      </c>
      <c r="L3001" s="2">
        <v>12.252384446075</v>
      </c>
      <c r="M3001" s="2">
        <v>1.027146001467</v>
      </c>
      <c r="N3001" s="13">
        <v>7.3367571532999998E-2</v>
      </c>
    </row>
    <row r="3002" spans="5:14" ht="37.5" x14ac:dyDescent="0.3">
      <c r="E3002" s="3" t="s">
        <v>774</v>
      </c>
      <c r="F3002" s="4"/>
      <c r="G3002" s="5">
        <v>161</v>
      </c>
      <c r="H3002" s="7">
        <v>18</v>
      </c>
      <c r="I3002" s="1">
        <v>30</v>
      </c>
      <c r="J3002" s="1">
        <v>56</v>
      </c>
      <c r="K3002" s="1">
        <v>30</v>
      </c>
      <c r="L3002" s="1">
        <v>25</v>
      </c>
      <c r="M3002" s="1">
        <v>2</v>
      </c>
      <c r="N3002" s="6">
        <v>0</v>
      </c>
    </row>
    <row r="3003" spans="5:14" x14ac:dyDescent="0.3">
      <c r="E3003" s="9"/>
      <c r="F3003" s="8"/>
      <c r="G3003" s="10">
        <v>100</v>
      </c>
      <c r="H3003" s="11">
        <v>11.180124223602</v>
      </c>
      <c r="I3003" s="2">
        <v>18.633540372671</v>
      </c>
      <c r="J3003" s="2">
        <v>34.782608695652002</v>
      </c>
      <c r="K3003" s="2">
        <v>18.633540372671</v>
      </c>
      <c r="L3003" s="2">
        <v>15.527950310559</v>
      </c>
      <c r="M3003" s="2">
        <v>1.242236024845</v>
      </c>
      <c r="N3003" s="15">
        <v>0</v>
      </c>
    </row>
    <row r="3004" spans="5:14" ht="37.5" x14ac:dyDescent="0.3">
      <c r="E3004" s="3" t="s">
        <v>775</v>
      </c>
      <c r="F3004" s="4"/>
      <c r="G3004" s="5">
        <v>184</v>
      </c>
      <c r="H3004" s="7">
        <v>18</v>
      </c>
      <c r="I3004" s="1">
        <v>48</v>
      </c>
      <c r="J3004" s="1">
        <v>66</v>
      </c>
      <c r="K3004" s="1">
        <v>26</v>
      </c>
      <c r="L3004" s="1">
        <v>23</v>
      </c>
      <c r="M3004" s="1">
        <v>2</v>
      </c>
      <c r="N3004" s="6">
        <v>1</v>
      </c>
    </row>
    <row r="3005" spans="5:14" x14ac:dyDescent="0.3">
      <c r="E3005" s="9"/>
      <c r="F3005" s="8"/>
      <c r="G3005" s="10">
        <v>100</v>
      </c>
      <c r="H3005" s="11">
        <v>9.7826086956519998</v>
      </c>
      <c r="I3005" s="2">
        <v>26.086956521739001</v>
      </c>
      <c r="J3005" s="2">
        <v>35.869565217390999</v>
      </c>
      <c r="K3005" s="2">
        <v>14.130434782609001</v>
      </c>
      <c r="L3005" s="2">
        <v>12.5</v>
      </c>
      <c r="M3005" s="2">
        <v>1.086956521739</v>
      </c>
      <c r="N3005" s="13">
        <v>0.54347826086999995</v>
      </c>
    </row>
    <row r="3006" spans="5:14" ht="25" x14ac:dyDescent="0.3">
      <c r="E3006" s="3" t="s">
        <v>688</v>
      </c>
      <c r="F3006" s="4"/>
      <c r="G3006" s="5">
        <v>128</v>
      </c>
      <c r="H3006" s="7">
        <v>26</v>
      </c>
      <c r="I3006" s="1">
        <v>36</v>
      </c>
      <c r="J3006" s="1">
        <v>35</v>
      </c>
      <c r="K3006" s="1">
        <v>13</v>
      </c>
      <c r="L3006" s="1">
        <v>15</v>
      </c>
      <c r="M3006" s="1">
        <v>2</v>
      </c>
      <c r="N3006" s="6">
        <v>1</v>
      </c>
    </row>
    <row r="3007" spans="5:14" x14ac:dyDescent="0.3">
      <c r="E3007" s="9"/>
      <c r="F3007" s="8"/>
      <c r="G3007" s="10">
        <v>100</v>
      </c>
      <c r="H3007" s="11">
        <v>20.3125</v>
      </c>
      <c r="I3007" s="2">
        <v>28.125</v>
      </c>
      <c r="J3007" s="2">
        <v>27.34375</v>
      </c>
      <c r="K3007" s="2">
        <v>10.15625</v>
      </c>
      <c r="L3007" s="2">
        <v>11.71875</v>
      </c>
      <c r="M3007" s="2">
        <v>1.5625</v>
      </c>
      <c r="N3007" s="13">
        <v>0.78125</v>
      </c>
    </row>
    <row r="3008" spans="5:14" ht="25" x14ac:dyDescent="0.3">
      <c r="E3008" s="3" t="s">
        <v>776</v>
      </c>
      <c r="F3008" s="4"/>
      <c r="G3008" s="5">
        <v>3140</v>
      </c>
      <c r="H3008" s="7">
        <v>585</v>
      </c>
      <c r="I3008" s="1">
        <v>1073</v>
      </c>
      <c r="J3008" s="1">
        <v>791</v>
      </c>
      <c r="K3008" s="1">
        <v>463</v>
      </c>
      <c r="L3008" s="1">
        <v>184</v>
      </c>
      <c r="M3008" s="1">
        <v>42</v>
      </c>
      <c r="N3008" s="6">
        <v>2</v>
      </c>
    </row>
    <row r="3009" spans="5:14" x14ac:dyDescent="0.3">
      <c r="E3009" s="9"/>
      <c r="F3009" s="8"/>
      <c r="G3009" s="10">
        <v>100</v>
      </c>
      <c r="H3009" s="11">
        <v>18.630573248408002</v>
      </c>
      <c r="I3009" s="2">
        <v>34.171974522292999</v>
      </c>
      <c r="J3009" s="2">
        <v>25.191082802547999</v>
      </c>
      <c r="K3009" s="2">
        <v>14.745222929936</v>
      </c>
      <c r="L3009" s="2">
        <v>5.8598726114649997</v>
      </c>
      <c r="M3009" s="2">
        <v>1.337579617834</v>
      </c>
      <c r="N3009" s="13">
        <v>6.3694267516000005E-2</v>
      </c>
    </row>
    <row r="3010" spans="5:14" ht="25" x14ac:dyDescent="0.3">
      <c r="E3010" s="3" t="s">
        <v>777</v>
      </c>
      <c r="F3010" s="4"/>
      <c r="G3010" s="5">
        <v>1722</v>
      </c>
      <c r="H3010" s="7">
        <v>289</v>
      </c>
      <c r="I3010" s="1">
        <v>546</v>
      </c>
      <c r="J3010" s="1">
        <v>460</v>
      </c>
      <c r="K3010" s="1">
        <v>250</v>
      </c>
      <c r="L3010" s="1">
        <v>151</v>
      </c>
      <c r="M3010" s="1">
        <v>21</v>
      </c>
      <c r="N3010" s="6">
        <v>5</v>
      </c>
    </row>
    <row r="3011" spans="5:14" x14ac:dyDescent="0.3">
      <c r="E3011" s="9"/>
      <c r="F3011" s="8"/>
      <c r="G3011" s="10">
        <v>100</v>
      </c>
      <c r="H3011" s="11">
        <v>16.782810685249999</v>
      </c>
      <c r="I3011" s="2">
        <v>31.707317073171001</v>
      </c>
      <c r="J3011" s="2">
        <v>26.7131242741</v>
      </c>
      <c r="K3011" s="2">
        <v>14.518002322879999</v>
      </c>
      <c r="L3011" s="2">
        <v>8.7688734030200006</v>
      </c>
      <c r="M3011" s="2">
        <v>1.219512195122</v>
      </c>
      <c r="N3011" s="13">
        <v>0.29036004645800001</v>
      </c>
    </row>
    <row r="3012" spans="5:14" ht="37.5" x14ac:dyDescent="0.3">
      <c r="E3012" s="3" t="s">
        <v>778</v>
      </c>
      <c r="F3012" s="4"/>
      <c r="G3012" s="5">
        <v>448</v>
      </c>
      <c r="H3012" s="7">
        <v>66</v>
      </c>
      <c r="I3012" s="1">
        <v>134</v>
      </c>
      <c r="J3012" s="1">
        <v>130</v>
      </c>
      <c r="K3012" s="1">
        <v>71</v>
      </c>
      <c r="L3012" s="1">
        <v>43</v>
      </c>
      <c r="M3012" s="1">
        <v>4</v>
      </c>
      <c r="N3012" s="6">
        <v>0</v>
      </c>
    </row>
    <row r="3013" spans="5:14" x14ac:dyDescent="0.3">
      <c r="E3013" s="9"/>
      <c r="F3013" s="8"/>
      <c r="G3013" s="10">
        <v>100</v>
      </c>
      <c r="H3013" s="11">
        <v>14.732142857143</v>
      </c>
      <c r="I3013" s="2">
        <v>29.910714285714</v>
      </c>
      <c r="J3013" s="2">
        <v>29.017857142857</v>
      </c>
      <c r="K3013" s="2">
        <v>15.848214285714</v>
      </c>
      <c r="L3013" s="2">
        <v>9.5982142857140005</v>
      </c>
      <c r="M3013" s="2">
        <v>0.89285714285700002</v>
      </c>
      <c r="N3013" s="15">
        <v>0</v>
      </c>
    </row>
    <row r="3014" spans="5:14" ht="25" x14ac:dyDescent="0.3">
      <c r="E3014" s="3" t="s">
        <v>779</v>
      </c>
      <c r="F3014" s="4"/>
      <c r="G3014" s="5">
        <v>484</v>
      </c>
      <c r="H3014" s="7">
        <v>103</v>
      </c>
      <c r="I3014" s="1">
        <v>142</v>
      </c>
      <c r="J3014" s="1">
        <v>130</v>
      </c>
      <c r="K3014" s="1">
        <v>66</v>
      </c>
      <c r="L3014" s="1">
        <v>35</v>
      </c>
      <c r="M3014" s="1">
        <v>6</v>
      </c>
      <c r="N3014" s="6">
        <v>2</v>
      </c>
    </row>
    <row r="3015" spans="5:14" x14ac:dyDescent="0.3">
      <c r="E3015" s="9"/>
      <c r="F3015" s="8"/>
      <c r="G3015" s="10">
        <v>100</v>
      </c>
      <c r="H3015" s="11">
        <v>21.280991735537</v>
      </c>
      <c r="I3015" s="2">
        <v>29.338842975207001</v>
      </c>
      <c r="J3015" s="2">
        <v>26.859504132230999</v>
      </c>
      <c r="K3015" s="2">
        <v>13.636363636364001</v>
      </c>
      <c r="L3015" s="2">
        <v>7.2314049586779996</v>
      </c>
      <c r="M3015" s="2">
        <v>1.239669421488</v>
      </c>
      <c r="N3015" s="13">
        <v>0.41322314049600001</v>
      </c>
    </row>
    <row r="3016" spans="5:14" x14ac:dyDescent="0.3">
      <c r="E3016" s="3" t="s">
        <v>780</v>
      </c>
      <c r="F3016" s="4"/>
      <c r="G3016" s="5">
        <v>464</v>
      </c>
      <c r="H3016" s="7">
        <v>89</v>
      </c>
      <c r="I3016" s="1">
        <v>135</v>
      </c>
      <c r="J3016" s="1">
        <v>118</v>
      </c>
      <c r="K3016" s="1">
        <v>78</v>
      </c>
      <c r="L3016" s="1">
        <v>39</v>
      </c>
      <c r="M3016" s="1">
        <v>5</v>
      </c>
      <c r="N3016" s="6">
        <v>0</v>
      </c>
    </row>
    <row r="3017" spans="5:14" x14ac:dyDescent="0.3">
      <c r="E3017" s="9"/>
      <c r="F3017" s="8"/>
      <c r="G3017" s="10">
        <v>100</v>
      </c>
      <c r="H3017" s="11">
        <v>19.181034482758999</v>
      </c>
      <c r="I3017" s="2">
        <v>29.094827586207</v>
      </c>
      <c r="J3017" s="2">
        <v>25.431034482758999</v>
      </c>
      <c r="K3017" s="2">
        <v>16.810344827586</v>
      </c>
      <c r="L3017" s="2">
        <v>8.4051724137930002</v>
      </c>
      <c r="M3017" s="2">
        <v>1.0775862068969999</v>
      </c>
      <c r="N3017" s="15">
        <v>0</v>
      </c>
    </row>
    <row r="3018" spans="5:14" ht="25" x14ac:dyDescent="0.3">
      <c r="E3018" s="3" t="s">
        <v>781</v>
      </c>
      <c r="F3018" s="4"/>
      <c r="G3018" s="5">
        <v>269</v>
      </c>
      <c r="H3018" s="7">
        <v>39</v>
      </c>
      <c r="I3018" s="1">
        <v>73</v>
      </c>
      <c r="J3018" s="1">
        <v>74</v>
      </c>
      <c r="K3018" s="1">
        <v>45</v>
      </c>
      <c r="L3018" s="1">
        <v>35</v>
      </c>
      <c r="M3018" s="1">
        <v>3</v>
      </c>
      <c r="N3018" s="6">
        <v>0</v>
      </c>
    </row>
    <row r="3019" spans="5:14" x14ac:dyDescent="0.3">
      <c r="E3019" s="9"/>
      <c r="F3019" s="8"/>
      <c r="G3019" s="10">
        <v>100</v>
      </c>
      <c r="H3019" s="11">
        <v>14.498141263940999</v>
      </c>
      <c r="I3019" s="2">
        <v>27.137546468400998</v>
      </c>
      <c r="J3019" s="2">
        <v>27.509293680296999</v>
      </c>
      <c r="K3019" s="2">
        <v>16.728624535316001</v>
      </c>
      <c r="L3019" s="2">
        <v>13.011152416357</v>
      </c>
      <c r="M3019" s="2">
        <v>1.1152416356879999</v>
      </c>
      <c r="N3019" s="15">
        <v>0</v>
      </c>
    </row>
    <row r="3020" spans="5:14" x14ac:dyDescent="0.3">
      <c r="E3020" s="3" t="s">
        <v>782</v>
      </c>
      <c r="F3020" s="4"/>
      <c r="G3020" s="5">
        <v>314</v>
      </c>
      <c r="H3020" s="7">
        <v>30</v>
      </c>
      <c r="I3020" s="1">
        <v>82</v>
      </c>
      <c r="J3020" s="1">
        <v>103</v>
      </c>
      <c r="K3020" s="1">
        <v>54</v>
      </c>
      <c r="L3020" s="1">
        <v>42</v>
      </c>
      <c r="M3020" s="1">
        <v>2</v>
      </c>
      <c r="N3020" s="6">
        <v>1</v>
      </c>
    </row>
    <row r="3021" spans="5:14" x14ac:dyDescent="0.3">
      <c r="E3021" s="9"/>
      <c r="F3021" s="8"/>
      <c r="G3021" s="10">
        <v>100</v>
      </c>
      <c r="H3021" s="11">
        <v>9.5541401273889992</v>
      </c>
      <c r="I3021" s="2">
        <v>26.114649681528999</v>
      </c>
      <c r="J3021" s="2">
        <v>32.802547770700997</v>
      </c>
      <c r="K3021" s="2">
        <v>17.197452229299</v>
      </c>
      <c r="L3021" s="2">
        <v>13.375796178344</v>
      </c>
      <c r="M3021" s="2">
        <v>0.63694267515900005</v>
      </c>
      <c r="N3021" s="13">
        <v>0.31847133758000001</v>
      </c>
    </row>
    <row r="3022" spans="5:14" ht="37.5" x14ac:dyDescent="0.3">
      <c r="E3022" s="3" t="s">
        <v>783</v>
      </c>
      <c r="F3022" s="4"/>
      <c r="G3022" s="5">
        <v>420</v>
      </c>
      <c r="H3022" s="7">
        <v>55</v>
      </c>
      <c r="I3022" s="1">
        <v>76</v>
      </c>
      <c r="J3022" s="1">
        <v>135</v>
      </c>
      <c r="K3022" s="1">
        <v>66</v>
      </c>
      <c r="L3022" s="1">
        <v>84</v>
      </c>
      <c r="M3022" s="1">
        <v>3</v>
      </c>
      <c r="N3022" s="6">
        <v>1</v>
      </c>
    </row>
    <row r="3023" spans="5:14" x14ac:dyDescent="0.3">
      <c r="E3023" s="9"/>
      <c r="F3023" s="8"/>
      <c r="G3023" s="10">
        <v>100</v>
      </c>
      <c r="H3023" s="11">
        <v>13.095238095238001</v>
      </c>
      <c r="I3023" s="2">
        <v>18.095238095237999</v>
      </c>
      <c r="J3023" s="2">
        <v>32.142857142856997</v>
      </c>
      <c r="K3023" s="2">
        <v>15.714285714286</v>
      </c>
      <c r="L3023" s="2">
        <v>20</v>
      </c>
      <c r="M3023" s="2">
        <v>0.71428571428599996</v>
      </c>
      <c r="N3023" s="13">
        <v>0.23809523809499999</v>
      </c>
    </row>
    <row r="3024" spans="5:14" ht="37.5" x14ac:dyDescent="0.3">
      <c r="E3024" s="3" t="s">
        <v>784</v>
      </c>
      <c r="F3024" s="4"/>
      <c r="G3024" s="5">
        <v>1417</v>
      </c>
      <c r="H3024" s="7">
        <v>194</v>
      </c>
      <c r="I3024" s="1">
        <v>397</v>
      </c>
      <c r="J3024" s="1">
        <v>391</v>
      </c>
      <c r="K3024" s="1">
        <v>261</v>
      </c>
      <c r="L3024" s="1">
        <v>159</v>
      </c>
      <c r="M3024" s="1">
        <v>14</v>
      </c>
      <c r="N3024" s="6">
        <v>1</v>
      </c>
    </row>
    <row r="3025" spans="5:14" x14ac:dyDescent="0.3">
      <c r="E3025" s="9"/>
      <c r="F3025" s="8"/>
      <c r="G3025" s="10">
        <v>100</v>
      </c>
      <c r="H3025" s="11">
        <v>13.690896259703999</v>
      </c>
      <c r="I3025" s="2">
        <v>28.016937191248999</v>
      </c>
      <c r="J3025" s="2">
        <v>27.593507410021001</v>
      </c>
      <c r="K3025" s="2">
        <v>18.419195483416001</v>
      </c>
      <c r="L3025" s="2">
        <v>11.220889202541001</v>
      </c>
      <c r="M3025" s="2">
        <v>0.98800282286499996</v>
      </c>
      <c r="N3025" s="13">
        <v>7.0571630204999999E-2</v>
      </c>
    </row>
    <row r="3026" spans="5:14" ht="25" x14ac:dyDescent="0.3">
      <c r="E3026" s="3" t="s">
        <v>694</v>
      </c>
      <c r="F3026" s="4"/>
      <c r="G3026" s="5">
        <v>413</v>
      </c>
      <c r="H3026" s="7">
        <v>84</v>
      </c>
      <c r="I3026" s="1">
        <v>100</v>
      </c>
      <c r="J3026" s="1">
        <v>115</v>
      </c>
      <c r="K3026" s="1">
        <v>71</v>
      </c>
      <c r="L3026" s="1">
        <v>36</v>
      </c>
      <c r="M3026" s="1">
        <v>7</v>
      </c>
      <c r="N3026" s="6">
        <v>0</v>
      </c>
    </row>
    <row r="3027" spans="5:14" x14ac:dyDescent="0.3">
      <c r="E3027" s="9"/>
      <c r="F3027" s="8"/>
      <c r="G3027" s="10">
        <v>100</v>
      </c>
      <c r="H3027" s="11">
        <v>20.338983050846998</v>
      </c>
      <c r="I3027" s="2">
        <v>24.213075060533001</v>
      </c>
      <c r="J3027" s="2">
        <v>27.845036319613001</v>
      </c>
      <c r="K3027" s="2">
        <v>17.191283292978</v>
      </c>
      <c r="L3027" s="2">
        <v>8.7167070217920006</v>
      </c>
      <c r="M3027" s="2">
        <v>1.6949152542370001</v>
      </c>
      <c r="N3027" s="15">
        <v>0</v>
      </c>
    </row>
    <row r="3028" spans="5:14" ht="25" x14ac:dyDescent="0.3">
      <c r="E3028" s="3" t="s">
        <v>785</v>
      </c>
      <c r="F3028" s="4"/>
      <c r="G3028" s="5">
        <v>5490</v>
      </c>
      <c r="H3028" s="7">
        <v>987</v>
      </c>
      <c r="I3028" s="1">
        <v>2057</v>
      </c>
      <c r="J3028" s="1">
        <v>1306</v>
      </c>
      <c r="K3028" s="1">
        <v>739</v>
      </c>
      <c r="L3028" s="1">
        <v>309</v>
      </c>
      <c r="M3028" s="1">
        <v>83</v>
      </c>
      <c r="N3028" s="6">
        <v>9</v>
      </c>
    </row>
    <row r="3029" spans="5:14" x14ac:dyDescent="0.3">
      <c r="E3029" s="9"/>
      <c r="F3029" s="8"/>
      <c r="G3029" s="10">
        <v>100</v>
      </c>
      <c r="H3029" s="11">
        <v>17.978142076503001</v>
      </c>
      <c r="I3029" s="2">
        <v>37.468123861565999</v>
      </c>
      <c r="J3029" s="2">
        <v>23.788706739525999</v>
      </c>
      <c r="K3029" s="2">
        <v>13.460837887066999</v>
      </c>
      <c r="L3029" s="2">
        <v>5.628415300546</v>
      </c>
      <c r="M3029" s="2">
        <v>1.511839708561</v>
      </c>
      <c r="N3029" s="13">
        <v>0.16393442623000001</v>
      </c>
    </row>
    <row r="3030" spans="5:14" ht="25" x14ac:dyDescent="0.3">
      <c r="E3030" s="3" t="s">
        <v>786</v>
      </c>
      <c r="F3030" s="4"/>
      <c r="G3030" s="5">
        <v>3088</v>
      </c>
      <c r="H3030" s="7">
        <v>617</v>
      </c>
      <c r="I3030" s="1">
        <v>1032</v>
      </c>
      <c r="J3030" s="1">
        <v>771</v>
      </c>
      <c r="K3030" s="1">
        <v>386</v>
      </c>
      <c r="L3030" s="1">
        <v>214</v>
      </c>
      <c r="M3030" s="1">
        <v>59</v>
      </c>
      <c r="N3030" s="6">
        <v>9</v>
      </c>
    </row>
    <row r="3031" spans="5:14" x14ac:dyDescent="0.3">
      <c r="E3031" s="9"/>
      <c r="F3031" s="8"/>
      <c r="G3031" s="10">
        <v>100</v>
      </c>
      <c r="H3031" s="11">
        <v>19.980569948187</v>
      </c>
      <c r="I3031" s="2">
        <v>33.419689119170997</v>
      </c>
      <c r="J3031" s="2">
        <v>24.967616580310999</v>
      </c>
      <c r="K3031" s="2">
        <v>12.5</v>
      </c>
      <c r="L3031" s="2">
        <v>6.9300518134719997</v>
      </c>
      <c r="M3031" s="2">
        <v>1.9106217616579999</v>
      </c>
      <c r="N3031" s="13">
        <v>0.29145077720200002</v>
      </c>
    </row>
    <row r="3032" spans="5:14" ht="37.5" x14ac:dyDescent="0.3">
      <c r="E3032" s="3" t="s">
        <v>787</v>
      </c>
      <c r="F3032" s="4"/>
      <c r="G3032" s="5">
        <v>885</v>
      </c>
      <c r="H3032" s="7">
        <v>146</v>
      </c>
      <c r="I3032" s="1">
        <v>313</v>
      </c>
      <c r="J3032" s="1">
        <v>227</v>
      </c>
      <c r="K3032" s="1">
        <v>108</v>
      </c>
      <c r="L3032" s="1">
        <v>75</v>
      </c>
      <c r="M3032" s="1">
        <v>11</v>
      </c>
      <c r="N3032" s="6">
        <v>5</v>
      </c>
    </row>
    <row r="3033" spans="5:14" x14ac:dyDescent="0.3">
      <c r="E3033" s="9"/>
      <c r="F3033" s="8"/>
      <c r="G3033" s="10">
        <v>100</v>
      </c>
      <c r="H3033" s="11">
        <v>16.497175141243002</v>
      </c>
      <c r="I3033" s="2">
        <v>35.367231638417998</v>
      </c>
      <c r="J3033" s="2">
        <v>25.649717514123999</v>
      </c>
      <c r="K3033" s="2">
        <v>12.203389830508</v>
      </c>
      <c r="L3033" s="2">
        <v>8.4745762711860007</v>
      </c>
      <c r="M3033" s="2">
        <v>1.2429378531069999</v>
      </c>
      <c r="N3033" s="13">
        <v>0.56497175141199996</v>
      </c>
    </row>
    <row r="3034" spans="5:14" ht="25" x14ac:dyDescent="0.3">
      <c r="E3034" s="3" t="s">
        <v>788</v>
      </c>
      <c r="F3034" s="4"/>
      <c r="G3034" s="5">
        <v>730</v>
      </c>
      <c r="H3034" s="7">
        <v>154</v>
      </c>
      <c r="I3034" s="1">
        <v>279</v>
      </c>
      <c r="J3034" s="1">
        <v>176</v>
      </c>
      <c r="K3034" s="1">
        <v>76</v>
      </c>
      <c r="L3034" s="1">
        <v>34</v>
      </c>
      <c r="M3034" s="1">
        <v>9</v>
      </c>
      <c r="N3034" s="6">
        <v>2</v>
      </c>
    </row>
    <row r="3035" spans="5:14" x14ac:dyDescent="0.3">
      <c r="E3035" s="9"/>
      <c r="F3035" s="8"/>
      <c r="G3035" s="10">
        <v>100</v>
      </c>
      <c r="H3035" s="11">
        <v>21.095890410959001</v>
      </c>
      <c r="I3035" s="2">
        <v>38.219178082192002</v>
      </c>
      <c r="J3035" s="2">
        <v>24.109589041096001</v>
      </c>
      <c r="K3035" s="2">
        <v>10.41095890411</v>
      </c>
      <c r="L3035" s="2">
        <v>4.6575342465749996</v>
      </c>
      <c r="M3035" s="2">
        <v>1.2328767123290001</v>
      </c>
      <c r="N3035" s="13">
        <v>0.27397260274000002</v>
      </c>
    </row>
    <row r="3036" spans="5:14" x14ac:dyDescent="0.3">
      <c r="E3036" s="3" t="s">
        <v>789</v>
      </c>
      <c r="F3036" s="4"/>
      <c r="G3036" s="5">
        <v>1270</v>
      </c>
      <c r="H3036" s="7">
        <v>288</v>
      </c>
      <c r="I3036" s="1">
        <v>397</v>
      </c>
      <c r="J3036" s="1">
        <v>306</v>
      </c>
      <c r="K3036" s="1">
        <v>161</v>
      </c>
      <c r="L3036" s="1">
        <v>87</v>
      </c>
      <c r="M3036" s="1">
        <v>26</v>
      </c>
      <c r="N3036" s="6">
        <v>5</v>
      </c>
    </row>
    <row r="3037" spans="5:14" x14ac:dyDescent="0.3">
      <c r="E3037" s="9"/>
      <c r="F3037" s="8"/>
      <c r="G3037" s="10">
        <v>100</v>
      </c>
      <c r="H3037" s="11">
        <v>22.677165354330999</v>
      </c>
      <c r="I3037" s="2">
        <v>31.259842519685002</v>
      </c>
      <c r="J3037" s="2">
        <v>24.094488188976001</v>
      </c>
      <c r="K3037" s="2">
        <v>12.677165354331001</v>
      </c>
      <c r="L3037" s="2">
        <v>6.8503937007870004</v>
      </c>
      <c r="M3037" s="2">
        <v>2.0472440944880002</v>
      </c>
      <c r="N3037" s="13">
        <v>0.39370078740199999</v>
      </c>
    </row>
    <row r="3038" spans="5:14" ht="25" x14ac:dyDescent="0.3">
      <c r="E3038" s="3" t="s">
        <v>790</v>
      </c>
      <c r="F3038" s="4"/>
      <c r="G3038" s="5">
        <v>511</v>
      </c>
      <c r="H3038" s="7">
        <v>73</v>
      </c>
      <c r="I3038" s="1">
        <v>166</v>
      </c>
      <c r="J3038" s="1">
        <v>152</v>
      </c>
      <c r="K3038" s="1">
        <v>64</v>
      </c>
      <c r="L3038" s="1">
        <v>45</v>
      </c>
      <c r="M3038" s="1">
        <v>10</v>
      </c>
      <c r="N3038" s="6">
        <v>1</v>
      </c>
    </row>
    <row r="3039" spans="5:14" x14ac:dyDescent="0.3">
      <c r="E3039" s="9"/>
      <c r="F3039" s="8"/>
      <c r="G3039" s="10">
        <v>100</v>
      </c>
      <c r="H3039" s="11">
        <v>14.285714285714</v>
      </c>
      <c r="I3039" s="2">
        <v>32.485322896282</v>
      </c>
      <c r="J3039" s="2">
        <v>29.745596868884999</v>
      </c>
      <c r="K3039" s="2">
        <v>12.52446183953</v>
      </c>
      <c r="L3039" s="2">
        <v>8.8062622309199998</v>
      </c>
      <c r="M3039" s="2">
        <v>1.9569471624270001</v>
      </c>
      <c r="N3039" s="13">
        <v>0.195694716243</v>
      </c>
    </row>
    <row r="3040" spans="5:14" x14ac:dyDescent="0.3">
      <c r="E3040" s="3" t="s">
        <v>791</v>
      </c>
      <c r="F3040" s="4"/>
      <c r="G3040" s="5">
        <v>121</v>
      </c>
      <c r="H3040" s="7">
        <v>17</v>
      </c>
      <c r="I3040" s="1">
        <v>36</v>
      </c>
      <c r="J3040" s="1">
        <v>34</v>
      </c>
      <c r="K3040" s="1">
        <v>20</v>
      </c>
      <c r="L3040" s="1">
        <v>14</v>
      </c>
      <c r="M3040" s="1">
        <v>0</v>
      </c>
      <c r="N3040" s="6">
        <v>0</v>
      </c>
    </row>
    <row r="3041" spans="5:14" x14ac:dyDescent="0.3">
      <c r="E3041" s="9"/>
      <c r="F3041" s="8"/>
      <c r="G3041" s="10">
        <v>100</v>
      </c>
      <c r="H3041" s="11">
        <v>14.04958677686</v>
      </c>
      <c r="I3041" s="2">
        <v>29.752066115702</v>
      </c>
      <c r="J3041" s="2">
        <v>28.099173553719002</v>
      </c>
      <c r="K3041" s="2">
        <v>16.528925619835</v>
      </c>
      <c r="L3041" s="2">
        <v>11.570247933884</v>
      </c>
      <c r="M3041" s="12">
        <v>0</v>
      </c>
      <c r="N3041" s="15">
        <v>0</v>
      </c>
    </row>
    <row r="3042" spans="5:14" ht="37.5" x14ac:dyDescent="0.3">
      <c r="E3042" s="3" t="s">
        <v>792</v>
      </c>
      <c r="F3042" s="4"/>
      <c r="G3042" s="5">
        <v>680</v>
      </c>
      <c r="H3042" s="7">
        <v>88</v>
      </c>
      <c r="I3042" s="1">
        <v>160</v>
      </c>
      <c r="J3042" s="1">
        <v>186</v>
      </c>
      <c r="K3042" s="1">
        <v>128</v>
      </c>
      <c r="L3042" s="1">
        <v>106</v>
      </c>
      <c r="M3042" s="1">
        <v>11</v>
      </c>
      <c r="N3042" s="6">
        <v>1</v>
      </c>
    </row>
    <row r="3043" spans="5:14" x14ac:dyDescent="0.3">
      <c r="E3043" s="9"/>
      <c r="F3043" s="8"/>
      <c r="G3043" s="10">
        <v>100</v>
      </c>
      <c r="H3043" s="11">
        <v>12.941176470587999</v>
      </c>
      <c r="I3043" s="2">
        <v>23.529411764706001</v>
      </c>
      <c r="J3043" s="2">
        <v>27.352941176470999</v>
      </c>
      <c r="K3043" s="2">
        <v>18.823529411765001</v>
      </c>
      <c r="L3043" s="2">
        <v>15.588235294118</v>
      </c>
      <c r="M3043" s="2">
        <v>1.617647058824</v>
      </c>
      <c r="N3043" s="13">
        <v>0.14705882352899999</v>
      </c>
    </row>
    <row r="3044" spans="5:14" ht="37.5" x14ac:dyDescent="0.3">
      <c r="E3044" s="3" t="s">
        <v>793</v>
      </c>
      <c r="F3044" s="4"/>
      <c r="G3044" s="5">
        <v>2224</v>
      </c>
      <c r="H3044" s="7">
        <v>391</v>
      </c>
      <c r="I3044" s="1">
        <v>690</v>
      </c>
      <c r="J3044" s="1">
        <v>599</v>
      </c>
      <c r="K3044" s="1">
        <v>304</v>
      </c>
      <c r="L3044" s="1">
        <v>211</v>
      </c>
      <c r="M3044" s="1">
        <v>23</v>
      </c>
      <c r="N3044" s="6">
        <v>6</v>
      </c>
    </row>
    <row r="3045" spans="5:14" x14ac:dyDescent="0.3">
      <c r="E3045" s="9"/>
      <c r="F3045" s="8"/>
      <c r="G3045" s="10">
        <v>100</v>
      </c>
      <c r="H3045" s="11">
        <v>17.580935251799001</v>
      </c>
      <c r="I3045" s="2">
        <v>31.025179856114999</v>
      </c>
      <c r="J3045" s="2">
        <v>26.933453237409999</v>
      </c>
      <c r="K3045" s="2">
        <v>13.669064748201</v>
      </c>
      <c r="L3045" s="2">
        <v>9.4874100719419996</v>
      </c>
      <c r="M3045" s="2">
        <v>1.0341726618710001</v>
      </c>
      <c r="N3045" s="13">
        <v>0.269784172662</v>
      </c>
    </row>
    <row r="3046" spans="5:14" ht="25" x14ac:dyDescent="0.3">
      <c r="E3046" s="3" t="s">
        <v>700</v>
      </c>
      <c r="F3046" s="4"/>
      <c r="G3046" s="5">
        <v>696</v>
      </c>
      <c r="H3046" s="7">
        <v>109</v>
      </c>
      <c r="I3046" s="1">
        <v>225</v>
      </c>
      <c r="J3046" s="1">
        <v>180</v>
      </c>
      <c r="K3046" s="1">
        <v>107</v>
      </c>
      <c r="L3046" s="1">
        <v>52</v>
      </c>
      <c r="M3046" s="1">
        <v>21</v>
      </c>
      <c r="N3046" s="6">
        <v>2</v>
      </c>
    </row>
    <row r="3047" spans="5:14" x14ac:dyDescent="0.3">
      <c r="E3047" s="9"/>
      <c r="F3047" s="8"/>
      <c r="G3047" s="10">
        <v>100</v>
      </c>
      <c r="H3047" s="11">
        <v>15.660919540229999</v>
      </c>
      <c r="I3047" s="2">
        <v>32.327586206897003</v>
      </c>
      <c r="J3047" s="2">
        <v>25.862068965517</v>
      </c>
      <c r="K3047" s="2">
        <v>15.373563218391</v>
      </c>
      <c r="L3047" s="2">
        <v>7.4712643678159996</v>
      </c>
      <c r="M3047" s="2">
        <v>3.0172413793100001</v>
      </c>
      <c r="N3047" s="13">
        <v>0.28735632183900001</v>
      </c>
    </row>
    <row r="3048" spans="5:14" ht="25" x14ac:dyDescent="0.3">
      <c r="E3048" s="3" t="s">
        <v>794</v>
      </c>
      <c r="F3048" s="4"/>
      <c r="G3048" s="5">
        <v>6815</v>
      </c>
      <c r="H3048" s="7">
        <v>1192</v>
      </c>
      <c r="I3048" s="1">
        <v>2600</v>
      </c>
      <c r="J3048" s="1">
        <v>1754</v>
      </c>
      <c r="K3048" s="1">
        <v>862</v>
      </c>
      <c r="L3048" s="1">
        <v>305</v>
      </c>
      <c r="M3048" s="1">
        <v>94</v>
      </c>
      <c r="N3048" s="6">
        <v>8</v>
      </c>
    </row>
    <row r="3049" spans="5:14" x14ac:dyDescent="0.3">
      <c r="E3049" s="9"/>
      <c r="F3049" s="8"/>
      <c r="G3049" s="10">
        <v>100</v>
      </c>
      <c r="H3049" s="11">
        <v>17.490829053557999</v>
      </c>
      <c r="I3049" s="2">
        <v>38.151137197358999</v>
      </c>
      <c r="J3049" s="2">
        <v>25.73734409391</v>
      </c>
      <c r="K3049" s="2">
        <v>12.648569332355001</v>
      </c>
      <c r="L3049" s="2">
        <v>4.4754218635359999</v>
      </c>
      <c r="M3049" s="2">
        <v>1.379310344828</v>
      </c>
      <c r="N3049" s="13">
        <v>0.117388114453</v>
      </c>
    </row>
    <row r="3050" spans="5:14" ht="25" x14ac:dyDescent="0.3">
      <c r="E3050" s="3" t="s">
        <v>795</v>
      </c>
      <c r="F3050" s="4"/>
      <c r="G3050" s="5">
        <v>3024</v>
      </c>
      <c r="H3050" s="7">
        <v>524</v>
      </c>
      <c r="I3050" s="1">
        <v>1091</v>
      </c>
      <c r="J3050" s="1">
        <v>811</v>
      </c>
      <c r="K3050" s="1">
        <v>328</v>
      </c>
      <c r="L3050" s="1">
        <v>208</v>
      </c>
      <c r="M3050" s="1">
        <v>50</v>
      </c>
      <c r="N3050" s="6">
        <v>12</v>
      </c>
    </row>
    <row r="3051" spans="5:14" x14ac:dyDescent="0.3">
      <c r="E3051" s="9"/>
      <c r="F3051" s="8"/>
      <c r="G3051" s="10">
        <v>100</v>
      </c>
      <c r="H3051" s="11">
        <v>17.328042328041999</v>
      </c>
      <c r="I3051" s="2">
        <v>36.078042328042002</v>
      </c>
      <c r="J3051" s="2">
        <v>26.818783068782999</v>
      </c>
      <c r="K3051" s="2">
        <v>10.846560846560999</v>
      </c>
      <c r="L3051" s="2">
        <v>6.8783068783069998</v>
      </c>
      <c r="M3051" s="2">
        <v>1.6534391534390001</v>
      </c>
      <c r="N3051" s="13">
        <v>0.39682539682500001</v>
      </c>
    </row>
    <row r="3052" spans="5:14" ht="37.5" x14ac:dyDescent="0.3">
      <c r="E3052" s="3" t="s">
        <v>796</v>
      </c>
      <c r="F3052" s="4"/>
      <c r="G3052" s="5">
        <v>828</v>
      </c>
      <c r="H3052" s="7">
        <v>149</v>
      </c>
      <c r="I3052" s="1">
        <v>274</v>
      </c>
      <c r="J3052" s="1">
        <v>209</v>
      </c>
      <c r="K3052" s="1">
        <v>111</v>
      </c>
      <c r="L3052" s="1">
        <v>54</v>
      </c>
      <c r="M3052" s="1">
        <v>25</v>
      </c>
      <c r="N3052" s="6">
        <v>6</v>
      </c>
    </row>
    <row r="3053" spans="5:14" x14ac:dyDescent="0.3">
      <c r="E3053" s="9"/>
      <c r="F3053" s="8"/>
      <c r="G3053" s="10">
        <v>100</v>
      </c>
      <c r="H3053" s="11">
        <v>17.995169082126001</v>
      </c>
      <c r="I3053" s="2">
        <v>33.091787439614002</v>
      </c>
      <c r="J3053" s="2">
        <v>25.241545893720001</v>
      </c>
      <c r="K3053" s="2">
        <v>13.405797101449</v>
      </c>
      <c r="L3053" s="2">
        <v>6.5217391304349999</v>
      </c>
      <c r="M3053" s="2">
        <v>3.0193236714979999</v>
      </c>
      <c r="N3053" s="13">
        <v>0.72463768115899996</v>
      </c>
    </row>
    <row r="3054" spans="5:14" ht="25" x14ac:dyDescent="0.3">
      <c r="E3054" s="3" t="s">
        <v>797</v>
      </c>
      <c r="F3054" s="4"/>
      <c r="G3054" s="5">
        <v>594</v>
      </c>
      <c r="H3054" s="7">
        <v>122</v>
      </c>
      <c r="I3054" s="1">
        <v>216</v>
      </c>
      <c r="J3054" s="1">
        <v>127</v>
      </c>
      <c r="K3054" s="1">
        <v>78</v>
      </c>
      <c r="L3054" s="1">
        <v>35</v>
      </c>
      <c r="M3054" s="1">
        <v>14</v>
      </c>
      <c r="N3054" s="6">
        <v>2</v>
      </c>
    </row>
    <row r="3055" spans="5:14" x14ac:dyDescent="0.3">
      <c r="E3055" s="9"/>
      <c r="F3055" s="8"/>
      <c r="G3055" s="10">
        <v>100</v>
      </c>
      <c r="H3055" s="11">
        <v>20.538720538721002</v>
      </c>
      <c r="I3055" s="2">
        <v>36.363636363635997</v>
      </c>
      <c r="J3055" s="2">
        <v>21.380471380471</v>
      </c>
      <c r="K3055" s="2">
        <v>13.131313131313</v>
      </c>
      <c r="L3055" s="2">
        <v>5.8922558922560002</v>
      </c>
      <c r="M3055" s="2">
        <v>2.3569023569019998</v>
      </c>
      <c r="N3055" s="13">
        <v>0.33670033669999999</v>
      </c>
    </row>
    <row r="3056" spans="5:14" x14ac:dyDescent="0.3">
      <c r="E3056" s="3" t="s">
        <v>798</v>
      </c>
      <c r="F3056" s="4"/>
      <c r="G3056" s="5">
        <v>1522</v>
      </c>
      <c r="H3056" s="7">
        <v>346</v>
      </c>
      <c r="I3056" s="1">
        <v>515</v>
      </c>
      <c r="J3056" s="1">
        <v>374</v>
      </c>
      <c r="K3056" s="1">
        <v>156</v>
      </c>
      <c r="L3056" s="1">
        <v>95</v>
      </c>
      <c r="M3056" s="1">
        <v>31</v>
      </c>
      <c r="N3056" s="6">
        <v>5</v>
      </c>
    </row>
    <row r="3057" spans="5:14" x14ac:dyDescent="0.3">
      <c r="E3057" s="9"/>
      <c r="F3057" s="8"/>
      <c r="G3057" s="10">
        <v>100</v>
      </c>
      <c r="H3057" s="11">
        <v>22.733245729303999</v>
      </c>
      <c r="I3057" s="2">
        <v>33.837056504598998</v>
      </c>
      <c r="J3057" s="2">
        <v>24.572930354796</v>
      </c>
      <c r="K3057" s="2">
        <v>10.249671484887999</v>
      </c>
      <c r="L3057" s="2">
        <v>6.2417871222079997</v>
      </c>
      <c r="M3057" s="2">
        <v>2.0367936925099999</v>
      </c>
      <c r="N3057" s="13">
        <v>0.32851511169499997</v>
      </c>
    </row>
    <row r="3058" spans="5:14" ht="25" x14ac:dyDescent="0.3">
      <c r="E3058" s="3" t="s">
        <v>799</v>
      </c>
      <c r="F3058" s="4"/>
      <c r="G3058" s="5">
        <v>355</v>
      </c>
      <c r="H3058" s="7">
        <v>64</v>
      </c>
      <c r="I3058" s="1">
        <v>121</v>
      </c>
      <c r="J3058" s="1">
        <v>99</v>
      </c>
      <c r="K3058" s="1">
        <v>42</v>
      </c>
      <c r="L3058" s="1">
        <v>21</v>
      </c>
      <c r="M3058" s="1">
        <v>8</v>
      </c>
      <c r="N3058" s="6">
        <v>0</v>
      </c>
    </row>
    <row r="3059" spans="5:14" x14ac:dyDescent="0.3">
      <c r="E3059" s="9"/>
      <c r="F3059" s="8"/>
      <c r="G3059" s="10">
        <v>100</v>
      </c>
      <c r="H3059" s="11">
        <v>18.028169014085002</v>
      </c>
      <c r="I3059" s="2">
        <v>34.084507042254003</v>
      </c>
      <c r="J3059" s="2">
        <v>27.887323943662</v>
      </c>
      <c r="K3059" s="2">
        <v>11.830985915493001</v>
      </c>
      <c r="L3059" s="2">
        <v>5.9154929577460003</v>
      </c>
      <c r="M3059" s="2">
        <v>2.253521126761</v>
      </c>
      <c r="N3059" s="15">
        <v>0</v>
      </c>
    </row>
    <row r="3060" spans="5:14" x14ac:dyDescent="0.3">
      <c r="E3060" s="3" t="s">
        <v>800</v>
      </c>
      <c r="F3060" s="4"/>
      <c r="G3060" s="5">
        <v>60</v>
      </c>
      <c r="H3060" s="7">
        <v>12</v>
      </c>
      <c r="I3060" s="1">
        <v>9</v>
      </c>
      <c r="J3060" s="1">
        <v>17</v>
      </c>
      <c r="K3060" s="1">
        <v>14</v>
      </c>
      <c r="L3060" s="1">
        <v>7</v>
      </c>
      <c r="M3060" s="1">
        <v>1</v>
      </c>
      <c r="N3060" s="6">
        <v>0</v>
      </c>
    </row>
    <row r="3061" spans="5:14" x14ac:dyDescent="0.3">
      <c r="E3061" s="9"/>
      <c r="F3061" s="8"/>
      <c r="G3061" s="10">
        <v>100</v>
      </c>
      <c r="H3061" s="11">
        <v>20</v>
      </c>
      <c r="I3061" s="2">
        <v>15</v>
      </c>
      <c r="J3061" s="2">
        <v>28.333333333333002</v>
      </c>
      <c r="K3061" s="2">
        <v>23.333333333333002</v>
      </c>
      <c r="L3061" s="2">
        <v>11.666666666667</v>
      </c>
      <c r="M3061" s="2">
        <v>1.666666666667</v>
      </c>
      <c r="N3061" s="15">
        <v>0</v>
      </c>
    </row>
    <row r="3062" spans="5:14" ht="37.5" x14ac:dyDescent="0.3">
      <c r="E3062" s="3" t="s">
        <v>801</v>
      </c>
      <c r="F3062" s="4"/>
      <c r="G3062" s="5">
        <v>518</v>
      </c>
      <c r="H3062" s="7">
        <v>70</v>
      </c>
      <c r="I3062" s="1">
        <v>144</v>
      </c>
      <c r="J3062" s="1">
        <v>127</v>
      </c>
      <c r="K3062" s="1">
        <v>89</v>
      </c>
      <c r="L3062" s="1">
        <v>75</v>
      </c>
      <c r="M3062" s="1">
        <v>10</v>
      </c>
      <c r="N3062" s="6">
        <v>3</v>
      </c>
    </row>
    <row r="3063" spans="5:14" x14ac:dyDescent="0.3">
      <c r="E3063" s="9"/>
      <c r="F3063" s="8"/>
      <c r="G3063" s="10">
        <v>100</v>
      </c>
      <c r="H3063" s="11">
        <v>13.513513513514001</v>
      </c>
      <c r="I3063" s="2">
        <v>27.799227799227999</v>
      </c>
      <c r="J3063" s="2">
        <v>24.517374517375</v>
      </c>
      <c r="K3063" s="2">
        <v>17.181467181466999</v>
      </c>
      <c r="L3063" s="2">
        <v>14.478764478764001</v>
      </c>
      <c r="M3063" s="2">
        <v>1.9305019305019999</v>
      </c>
      <c r="N3063" s="13">
        <v>0.57915057915099999</v>
      </c>
    </row>
    <row r="3064" spans="5:14" ht="37.5" x14ac:dyDescent="0.3">
      <c r="E3064" s="3" t="s">
        <v>802</v>
      </c>
      <c r="F3064" s="4"/>
      <c r="G3064" s="5">
        <v>1815</v>
      </c>
      <c r="H3064" s="7">
        <v>303</v>
      </c>
      <c r="I3064" s="1">
        <v>593</v>
      </c>
      <c r="J3064" s="1">
        <v>462</v>
      </c>
      <c r="K3064" s="1">
        <v>248</v>
      </c>
      <c r="L3064" s="1">
        <v>170</v>
      </c>
      <c r="M3064" s="1">
        <v>31</v>
      </c>
      <c r="N3064" s="6">
        <v>8</v>
      </c>
    </row>
    <row r="3065" spans="5:14" x14ac:dyDescent="0.3">
      <c r="E3065" s="9"/>
      <c r="F3065" s="8"/>
      <c r="G3065" s="10">
        <v>100</v>
      </c>
      <c r="H3065" s="11">
        <v>16.694214876033001</v>
      </c>
      <c r="I3065" s="2">
        <v>32.672176308540003</v>
      </c>
      <c r="J3065" s="2">
        <v>25.454545454544999</v>
      </c>
      <c r="K3065" s="2">
        <v>13.66391184573</v>
      </c>
      <c r="L3065" s="2">
        <v>9.3663911845730006</v>
      </c>
      <c r="M3065" s="2">
        <v>1.707988980716</v>
      </c>
      <c r="N3065" s="13">
        <v>0.44077134986200001</v>
      </c>
    </row>
    <row r="3066" spans="5:14" ht="25" x14ac:dyDescent="0.3">
      <c r="E3066" s="3" t="s">
        <v>706</v>
      </c>
      <c r="F3066" s="4"/>
      <c r="G3066" s="5">
        <v>883</v>
      </c>
      <c r="H3066" s="7">
        <v>132</v>
      </c>
      <c r="I3066" s="1">
        <v>299</v>
      </c>
      <c r="J3066" s="1">
        <v>240</v>
      </c>
      <c r="K3066" s="1">
        <v>116</v>
      </c>
      <c r="L3066" s="1">
        <v>50</v>
      </c>
      <c r="M3066" s="1">
        <v>39</v>
      </c>
      <c r="N3066" s="6">
        <v>7</v>
      </c>
    </row>
    <row r="3067" spans="5:14" x14ac:dyDescent="0.3">
      <c r="E3067" s="9"/>
      <c r="F3067" s="8"/>
      <c r="G3067" s="10">
        <v>100</v>
      </c>
      <c r="H3067" s="11">
        <v>14.949037372593001</v>
      </c>
      <c r="I3067" s="2">
        <v>33.861834654587</v>
      </c>
      <c r="J3067" s="2">
        <v>27.180067950169999</v>
      </c>
      <c r="K3067" s="2">
        <v>13.137032842582</v>
      </c>
      <c r="L3067" s="2">
        <v>5.6625141562849999</v>
      </c>
      <c r="M3067" s="2">
        <v>4.4167610419030003</v>
      </c>
      <c r="N3067" s="13">
        <v>0.79275198187999996</v>
      </c>
    </row>
    <row r="3068" spans="5:14" ht="25" x14ac:dyDescent="0.3">
      <c r="E3068" s="3" t="s">
        <v>803</v>
      </c>
      <c r="F3068" s="4"/>
      <c r="G3068" s="5">
        <v>1680</v>
      </c>
      <c r="H3068" s="7">
        <v>356</v>
      </c>
      <c r="I3068" s="1">
        <v>742</v>
      </c>
      <c r="J3068" s="1">
        <v>392</v>
      </c>
      <c r="K3068" s="1">
        <v>121</v>
      </c>
      <c r="L3068" s="1">
        <v>55</v>
      </c>
      <c r="M3068" s="1">
        <v>14</v>
      </c>
      <c r="N3068" s="6">
        <v>0</v>
      </c>
    </row>
    <row r="3069" spans="5:14" x14ac:dyDescent="0.3">
      <c r="E3069" s="9"/>
      <c r="F3069" s="8"/>
      <c r="G3069" s="10">
        <v>100</v>
      </c>
      <c r="H3069" s="11">
        <v>21.190476190476002</v>
      </c>
      <c r="I3069" s="2">
        <v>44.166666666666998</v>
      </c>
      <c r="J3069" s="2">
        <v>23.333333333333002</v>
      </c>
      <c r="K3069" s="2">
        <v>7.2023809523809996</v>
      </c>
      <c r="L3069" s="2">
        <v>3.2738095238099998</v>
      </c>
      <c r="M3069" s="2">
        <v>0.83333333333299997</v>
      </c>
      <c r="N3069" s="15">
        <v>0</v>
      </c>
    </row>
    <row r="3070" spans="5:14" ht="25" x14ac:dyDescent="0.3">
      <c r="E3070" s="3" t="s">
        <v>804</v>
      </c>
      <c r="F3070" s="4"/>
      <c r="G3070" s="5">
        <v>952</v>
      </c>
      <c r="H3070" s="7">
        <v>220</v>
      </c>
      <c r="I3070" s="1">
        <v>373</v>
      </c>
      <c r="J3070" s="1">
        <v>227</v>
      </c>
      <c r="K3070" s="1">
        <v>80</v>
      </c>
      <c r="L3070" s="1">
        <v>33</v>
      </c>
      <c r="M3070" s="1">
        <v>15</v>
      </c>
      <c r="N3070" s="6">
        <v>4</v>
      </c>
    </row>
    <row r="3071" spans="5:14" x14ac:dyDescent="0.3">
      <c r="E3071" s="9"/>
      <c r="F3071" s="8"/>
      <c r="G3071" s="10">
        <v>100</v>
      </c>
      <c r="H3071" s="11">
        <v>23.109243697478998</v>
      </c>
      <c r="I3071" s="2">
        <v>39.180672268907998</v>
      </c>
      <c r="J3071" s="2">
        <v>23.844537815125999</v>
      </c>
      <c r="K3071" s="2">
        <v>8.4033613445380002</v>
      </c>
      <c r="L3071" s="2">
        <v>3.4663865546219998</v>
      </c>
      <c r="M3071" s="2">
        <v>1.5756302521009999</v>
      </c>
      <c r="N3071" s="13">
        <v>0.42016806722700001</v>
      </c>
    </row>
    <row r="3072" spans="5:14" ht="37.5" x14ac:dyDescent="0.3">
      <c r="E3072" s="3" t="s">
        <v>805</v>
      </c>
      <c r="F3072" s="4"/>
      <c r="G3072" s="5">
        <v>598</v>
      </c>
      <c r="H3072" s="7">
        <v>111</v>
      </c>
      <c r="I3072" s="1">
        <v>254</v>
      </c>
      <c r="J3072" s="1">
        <v>139</v>
      </c>
      <c r="K3072" s="1">
        <v>69</v>
      </c>
      <c r="L3072" s="1">
        <v>19</v>
      </c>
      <c r="M3072" s="1">
        <v>6</v>
      </c>
      <c r="N3072" s="6">
        <v>0</v>
      </c>
    </row>
    <row r="3073" spans="5:14" x14ac:dyDescent="0.3">
      <c r="E3073" s="9"/>
      <c r="F3073" s="8"/>
      <c r="G3073" s="10">
        <v>100</v>
      </c>
      <c r="H3073" s="11">
        <v>18.561872909699002</v>
      </c>
      <c r="I3073" s="2">
        <v>42.47491638796</v>
      </c>
      <c r="J3073" s="2">
        <v>23.244147157191001</v>
      </c>
      <c r="K3073" s="2">
        <v>11.538461538462</v>
      </c>
      <c r="L3073" s="2">
        <v>3.1772575250839998</v>
      </c>
      <c r="M3073" s="2">
        <v>1.0033444816049999</v>
      </c>
      <c r="N3073" s="15">
        <v>0</v>
      </c>
    </row>
    <row r="3074" spans="5:14" ht="25" x14ac:dyDescent="0.3">
      <c r="E3074" s="3" t="s">
        <v>806</v>
      </c>
      <c r="F3074" s="4"/>
      <c r="G3074" s="5">
        <v>303</v>
      </c>
      <c r="H3074" s="7">
        <v>66</v>
      </c>
      <c r="I3074" s="1">
        <v>135</v>
      </c>
      <c r="J3074" s="1">
        <v>69</v>
      </c>
      <c r="K3074" s="1">
        <v>20</v>
      </c>
      <c r="L3074" s="1">
        <v>8</v>
      </c>
      <c r="M3074" s="1">
        <v>2</v>
      </c>
      <c r="N3074" s="6">
        <v>3</v>
      </c>
    </row>
    <row r="3075" spans="5:14" x14ac:dyDescent="0.3">
      <c r="E3075" s="9"/>
      <c r="F3075" s="8"/>
      <c r="G3075" s="10">
        <v>100</v>
      </c>
      <c r="H3075" s="11">
        <v>21.782178217822</v>
      </c>
      <c r="I3075" s="2">
        <v>44.554455445545003</v>
      </c>
      <c r="J3075" s="2">
        <v>22.772277227722999</v>
      </c>
      <c r="K3075" s="2">
        <v>6.6006600660070003</v>
      </c>
      <c r="L3075" s="2">
        <v>2.640264026403</v>
      </c>
      <c r="M3075" s="2">
        <v>0.66006600660100001</v>
      </c>
      <c r="N3075" s="13">
        <v>0.99009900990099997</v>
      </c>
    </row>
    <row r="3076" spans="5:14" x14ac:dyDescent="0.3">
      <c r="E3076" s="3" t="s">
        <v>807</v>
      </c>
      <c r="F3076" s="4"/>
      <c r="G3076" s="5">
        <v>781</v>
      </c>
      <c r="H3076" s="7">
        <v>196</v>
      </c>
      <c r="I3076" s="1">
        <v>302</v>
      </c>
      <c r="J3076" s="1">
        <v>177</v>
      </c>
      <c r="K3076" s="1">
        <v>62</v>
      </c>
      <c r="L3076" s="1">
        <v>25</v>
      </c>
      <c r="M3076" s="1">
        <v>12</v>
      </c>
      <c r="N3076" s="6">
        <v>7</v>
      </c>
    </row>
    <row r="3077" spans="5:14" x14ac:dyDescent="0.3">
      <c r="E3077" s="9"/>
      <c r="F3077" s="8"/>
      <c r="G3077" s="10">
        <v>100</v>
      </c>
      <c r="H3077" s="11">
        <v>25.096030729833998</v>
      </c>
      <c r="I3077" s="2">
        <v>38.668373879641003</v>
      </c>
      <c r="J3077" s="2">
        <v>22.663252240717</v>
      </c>
      <c r="K3077" s="2">
        <v>7.9385403329070003</v>
      </c>
      <c r="L3077" s="2">
        <v>3.2010243277849999</v>
      </c>
      <c r="M3077" s="2">
        <v>1.5364916773370001</v>
      </c>
      <c r="N3077" s="13">
        <v>0.89628681178000003</v>
      </c>
    </row>
    <row r="3078" spans="5:14" ht="25" x14ac:dyDescent="0.3">
      <c r="E3078" s="3" t="s">
        <v>808</v>
      </c>
      <c r="F3078" s="4"/>
      <c r="G3078" s="5">
        <v>84</v>
      </c>
      <c r="H3078" s="7">
        <v>11</v>
      </c>
      <c r="I3078" s="1">
        <v>40</v>
      </c>
      <c r="J3078" s="1">
        <v>20</v>
      </c>
      <c r="K3078" s="1">
        <v>6</v>
      </c>
      <c r="L3078" s="1">
        <v>4</v>
      </c>
      <c r="M3078" s="1">
        <v>3</v>
      </c>
      <c r="N3078" s="6">
        <v>0</v>
      </c>
    </row>
    <row r="3079" spans="5:14" x14ac:dyDescent="0.3">
      <c r="E3079" s="9"/>
      <c r="F3079" s="8"/>
      <c r="G3079" s="10">
        <v>100</v>
      </c>
      <c r="H3079" s="11">
        <v>13.095238095238001</v>
      </c>
      <c r="I3079" s="2">
        <v>47.619047619047997</v>
      </c>
      <c r="J3079" s="2">
        <v>23.809523809523998</v>
      </c>
      <c r="K3079" s="2">
        <v>7.1428571428570002</v>
      </c>
      <c r="L3079" s="2">
        <v>4.7619047619049999</v>
      </c>
      <c r="M3079" s="2">
        <v>3.5714285714290002</v>
      </c>
      <c r="N3079" s="15">
        <v>0</v>
      </c>
    </row>
    <row r="3080" spans="5:14" x14ac:dyDescent="0.3">
      <c r="E3080" s="3" t="s">
        <v>809</v>
      </c>
      <c r="F3080" s="4"/>
      <c r="G3080" s="5">
        <v>15</v>
      </c>
      <c r="H3080" s="7">
        <v>4</v>
      </c>
      <c r="I3080" s="1">
        <v>6</v>
      </c>
      <c r="J3080" s="1">
        <v>5</v>
      </c>
      <c r="K3080" s="1">
        <v>0</v>
      </c>
      <c r="L3080" s="1">
        <v>0</v>
      </c>
      <c r="M3080" s="1">
        <v>0</v>
      </c>
      <c r="N3080" s="6">
        <v>0</v>
      </c>
    </row>
    <row r="3081" spans="5:14" x14ac:dyDescent="0.3">
      <c r="E3081" s="9"/>
      <c r="F3081" s="8"/>
      <c r="G3081" s="10">
        <v>100</v>
      </c>
      <c r="H3081" s="11">
        <v>26.666666666666998</v>
      </c>
      <c r="I3081" s="2">
        <v>40</v>
      </c>
      <c r="J3081" s="2">
        <v>33.333333333333002</v>
      </c>
      <c r="K3081" s="12">
        <v>0</v>
      </c>
      <c r="L3081" s="12">
        <v>0</v>
      </c>
      <c r="M3081" s="12">
        <v>0</v>
      </c>
      <c r="N3081" s="15">
        <v>0</v>
      </c>
    </row>
    <row r="3082" spans="5:14" ht="37.5" x14ac:dyDescent="0.3">
      <c r="E3082" s="3" t="s">
        <v>810</v>
      </c>
      <c r="F3082" s="4"/>
      <c r="G3082" s="5">
        <v>184</v>
      </c>
      <c r="H3082" s="7">
        <v>29</v>
      </c>
      <c r="I3082" s="1">
        <v>59</v>
      </c>
      <c r="J3082" s="1">
        <v>39</v>
      </c>
      <c r="K3082" s="1">
        <v>33</v>
      </c>
      <c r="L3082" s="1">
        <v>21</v>
      </c>
      <c r="M3082" s="1">
        <v>3</v>
      </c>
      <c r="N3082" s="6">
        <v>0</v>
      </c>
    </row>
    <row r="3083" spans="5:14" x14ac:dyDescent="0.3">
      <c r="E3083" s="9"/>
      <c r="F3083" s="8"/>
      <c r="G3083" s="10">
        <v>100</v>
      </c>
      <c r="H3083" s="11">
        <v>15.760869565217</v>
      </c>
      <c r="I3083" s="2">
        <v>32.065217391304003</v>
      </c>
      <c r="J3083" s="2">
        <v>21.195652173913</v>
      </c>
      <c r="K3083" s="2">
        <v>17.934782608696</v>
      </c>
      <c r="L3083" s="2">
        <v>11.413043478261001</v>
      </c>
      <c r="M3083" s="2">
        <v>1.630434782609</v>
      </c>
      <c r="N3083" s="15">
        <v>0</v>
      </c>
    </row>
    <row r="3084" spans="5:14" ht="37.5" x14ac:dyDescent="0.3">
      <c r="E3084" s="3" t="s">
        <v>811</v>
      </c>
      <c r="F3084" s="4"/>
      <c r="G3084" s="5">
        <v>1526</v>
      </c>
      <c r="H3084" s="7">
        <v>354</v>
      </c>
      <c r="I3084" s="1">
        <v>601</v>
      </c>
      <c r="J3084" s="1">
        <v>332</v>
      </c>
      <c r="K3084" s="1">
        <v>134</v>
      </c>
      <c r="L3084" s="1">
        <v>66</v>
      </c>
      <c r="M3084" s="1">
        <v>29</v>
      </c>
      <c r="N3084" s="6">
        <v>10</v>
      </c>
    </row>
    <row r="3085" spans="5:14" x14ac:dyDescent="0.3">
      <c r="E3085" s="9"/>
      <c r="F3085" s="8"/>
      <c r="G3085" s="10">
        <v>100</v>
      </c>
      <c r="H3085" s="11">
        <v>23.197903014417001</v>
      </c>
      <c r="I3085" s="2">
        <v>39.384010484927998</v>
      </c>
      <c r="J3085" s="2">
        <v>21.756225425949999</v>
      </c>
      <c r="K3085" s="2">
        <v>8.7811271297510007</v>
      </c>
      <c r="L3085" s="2">
        <v>4.3250327653999996</v>
      </c>
      <c r="M3085" s="2">
        <v>1.9003931847969999</v>
      </c>
      <c r="N3085" s="13">
        <v>0.65530799475799995</v>
      </c>
    </row>
    <row r="3086" spans="5:14" ht="25" x14ac:dyDescent="0.3">
      <c r="E3086" s="3" t="s">
        <v>712</v>
      </c>
      <c r="F3086" s="4"/>
      <c r="G3086" s="5">
        <v>765</v>
      </c>
      <c r="H3086" s="7">
        <v>155</v>
      </c>
      <c r="I3086" s="1">
        <v>305</v>
      </c>
      <c r="J3086" s="1">
        <v>172</v>
      </c>
      <c r="K3086" s="1">
        <v>64</v>
      </c>
      <c r="L3086" s="1">
        <v>43</v>
      </c>
      <c r="M3086" s="1">
        <v>22</v>
      </c>
      <c r="N3086" s="6">
        <v>4</v>
      </c>
    </row>
    <row r="3087" spans="5:14" x14ac:dyDescent="0.3">
      <c r="E3087" s="9"/>
      <c r="F3087" s="8"/>
      <c r="G3087" s="10">
        <v>100</v>
      </c>
      <c r="H3087" s="11">
        <v>20.261437908497001</v>
      </c>
      <c r="I3087" s="2">
        <v>39.869281045751997</v>
      </c>
      <c r="J3087" s="2">
        <v>22.483660130718999</v>
      </c>
      <c r="K3087" s="2">
        <v>8.3660130718950008</v>
      </c>
      <c r="L3087" s="2">
        <v>5.6209150326800001</v>
      </c>
      <c r="M3087" s="2">
        <v>2.8758169934639999</v>
      </c>
      <c r="N3087" s="13">
        <v>0.52287581699300001</v>
      </c>
    </row>
    <row r="3088" spans="5:14" ht="25" x14ac:dyDescent="0.3">
      <c r="E3088" s="3" t="s">
        <v>812</v>
      </c>
      <c r="F3088" s="4"/>
      <c r="G3088" s="5">
        <v>92</v>
      </c>
      <c r="H3088" s="7">
        <v>17</v>
      </c>
      <c r="I3088" s="1">
        <v>44</v>
      </c>
      <c r="J3088" s="1">
        <v>21</v>
      </c>
      <c r="K3088" s="1">
        <v>6</v>
      </c>
      <c r="L3088" s="1">
        <v>2</v>
      </c>
      <c r="M3088" s="1">
        <v>1</v>
      </c>
      <c r="N3088" s="6">
        <v>1</v>
      </c>
    </row>
    <row r="3089" spans="5:14" x14ac:dyDescent="0.3">
      <c r="E3089" s="9"/>
      <c r="F3089" s="8"/>
      <c r="G3089" s="10">
        <v>100</v>
      </c>
      <c r="H3089" s="11">
        <v>18.478260869564998</v>
      </c>
      <c r="I3089" s="2">
        <v>47.826086956521998</v>
      </c>
      <c r="J3089" s="2">
        <v>22.826086956522001</v>
      </c>
      <c r="K3089" s="2">
        <v>6.5217391304349999</v>
      </c>
      <c r="L3089" s="2">
        <v>2.1739130434780001</v>
      </c>
      <c r="M3089" s="2">
        <v>1.086956521739</v>
      </c>
      <c r="N3089" s="13">
        <v>1.086956521739</v>
      </c>
    </row>
    <row r="3090" spans="5:14" ht="25" x14ac:dyDescent="0.3">
      <c r="E3090" s="3" t="s">
        <v>813</v>
      </c>
      <c r="F3090" s="4"/>
      <c r="G3090" s="5">
        <v>105</v>
      </c>
      <c r="H3090" s="7">
        <v>30</v>
      </c>
      <c r="I3090" s="1">
        <v>48</v>
      </c>
      <c r="J3090" s="1">
        <v>17</v>
      </c>
      <c r="K3090" s="1">
        <v>6</v>
      </c>
      <c r="L3090" s="1">
        <v>2</v>
      </c>
      <c r="M3090" s="1">
        <v>1</v>
      </c>
      <c r="N3090" s="6">
        <v>1</v>
      </c>
    </row>
    <row r="3091" spans="5:14" x14ac:dyDescent="0.3">
      <c r="E3091" s="9"/>
      <c r="F3091" s="8"/>
      <c r="G3091" s="10">
        <v>100</v>
      </c>
      <c r="H3091" s="11">
        <v>28.571428571428999</v>
      </c>
      <c r="I3091" s="2">
        <v>45.714285714286</v>
      </c>
      <c r="J3091" s="2">
        <v>16.190476190476002</v>
      </c>
      <c r="K3091" s="2">
        <v>5.7142857142860004</v>
      </c>
      <c r="L3091" s="2">
        <v>1.9047619047619999</v>
      </c>
      <c r="M3091" s="2">
        <v>0.95238095238099996</v>
      </c>
      <c r="N3091" s="13">
        <v>0.95238095238099996</v>
      </c>
    </row>
    <row r="3092" spans="5:14" ht="37.5" x14ac:dyDescent="0.3">
      <c r="E3092" s="3" t="s">
        <v>814</v>
      </c>
      <c r="F3092" s="4"/>
      <c r="G3092" s="5">
        <v>114</v>
      </c>
      <c r="H3092" s="7">
        <v>33</v>
      </c>
      <c r="I3092" s="1">
        <v>54</v>
      </c>
      <c r="J3092" s="1">
        <v>17</v>
      </c>
      <c r="K3092" s="1">
        <v>8</v>
      </c>
      <c r="L3092" s="1">
        <v>2</v>
      </c>
      <c r="M3092" s="1">
        <v>0</v>
      </c>
      <c r="N3092" s="6">
        <v>0</v>
      </c>
    </row>
    <row r="3093" spans="5:14" x14ac:dyDescent="0.3">
      <c r="E3093" s="9"/>
      <c r="F3093" s="8"/>
      <c r="G3093" s="10">
        <v>100</v>
      </c>
      <c r="H3093" s="11">
        <v>28.947368421053</v>
      </c>
      <c r="I3093" s="2">
        <v>47.368421052632002</v>
      </c>
      <c r="J3093" s="2">
        <v>14.912280701754</v>
      </c>
      <c r="K3093" s="2">
        <v>7.0175438596489998</v>
      </c>
      <c r="L3093" s="2">
        <v>1.7543859649119999</v>
      </c>
      <c r="M3093" s="12">
        <v>0</v>
      </c>
      <c r="N3093" s="15">
        <v>0</v>
      </c>
    </row>
    <row r="3094" spans="5:14" ht="25" x14ac:dyDescent="0.3">
      <c r="E3094" s="3" t="s">
        <v>815</v>
      </c>
      <c r="F3094" s="4"/>
      <c r="G3094" s="5">
        <v>22</v>
      </c>
      <c r="H3094" s="7">
        <v>5</v>
      </c>
      <c r="I3094" s="1">
        <v>7</v>
      </c>
      <c r="J3094" s="1">
        <v>6</v>
      </c>
      <c r="K3094" s="1">
        <v>2</v>
      </c>
      <c r="L3094" s="1">
        <v>1</v>
      </c>
      <c r="M3094" s="1">
        <v>0</v>
      </c>
      <c r="N3094" s="6">
        <v>1</v>
      </c>
    </row>
    <row r="3095" spans="5:14" x14ac:dyDescent="0.3">
      <c r="E3095" s="9"/>
      <c r="F3095" s="8"/>
      <c r="G3095" s="10">
        <v>100</v>
      </c>
      <c r="H3095" s="11">
        <v>22.727272727273</v>
      </c>
      <c r="I3095" s="2">
        <v>31.818181818182001</v>
      </c>
      <c r="J3095" s="2">
        <v>27.272727272727</v>
      </c>
      <c r="K3095" s="2">
        <v>9.0909090909089993</v>
      </c>
      <c r="L3095" s="2">
        <v>4.5454545454549997</v>
      </c>
      <c r="M3095" s="12">
        <v>0</v>
      </c>
      <c r="N3095" s="13">
        <v>4.5454545454549997</v>
      </c>
    </row>
    <row r="3096" spans="5:14" x14ac:dyDescent="0.3">
      <c r="E3096" s="3" t="s">
        <v>816</v>
      </c>
      <c r="F3096" s="4"/>
      <c r="G3096" s="5">
        <v>264</v>
      </c>
      <c r="H3096" s="7">
        <v>92</v>
      </c>
      <c r="I3096" s="1">
        <v>102</v>
      </c>
      <c r="J3096" s="1">
        <v>48</v>
      </c>
      <c r="K3096" s="1">
        <v>12</v>
      </c>
      <c r="L3096" s="1">
        <v>9</v>
      </c>
      <c r="M3096" s="1">
        <v>0</v>
      </c>
      <c r="N3096" s="6">
        <v>1</v>
      </c>
    </row>
    <row r="3097" spans="5:14" x14ac:dyDescent="0.3">
      <c r="E3097" s="9"/>
      <c r="F3097" s="8"/>
      <c r="G3097" s="10">
        <v>100</v>
      </c>
      <c r="H3097" s="11">
        <v>34.848484848485</v>
      </c>
      <c r="I3097" s="2">
        <v>38.636363636364003</v>
      </c>
      <c r="J3097" s="2">
        <v>18.181818181817999</v>
      </c>
      <c r="K3097" s="2">
        <v>4.5454545454549997</v>
      </c>
      <c r="L3097" s="2">
        <v>3.4090909090910002</v>
      </c>
      <c r="M3097" s="12">
        <v>0</v>
      </c>
      <c r="N3097" s="13">
        <v>0.37878787878800002</v>
      </c>
    </row>
    <row r="3098" spans="5:14" ht="25" x14ac:dyDescent="0.3">
      <c r="E3098" s="3" t="s">
        <v>817</v>
      </c>
      <c r="F3098" s="4"/>
      <c r="G3098" s="5">
        <v>16</v>
      </c>
      <c r="H3098" s="7">
        <v>4</v>
      </c>
      <c r="I3098" s="1">
        <v>7</v>
      </c>
      <c r="J3098" s="1">
        <v>3</v>
      </c>
      <c r="K3098" s="1">
        <v>1</v>
      </c>
      <c r="L3098" s="1">
        <v>0</v>
      </c>
      <c r="M3098" s="1">
        <v>1</v>
      </c>
      <c r="N3098" s="6">
        <v>0</v>
      </c>
    </row>
    <row r="3099" spans="5:14" x14ac:dyDescent="0.3">
      <c r="E3099" s="9"/>
      <c r="F3099" s="8"/>
      <c r="G3099" s="10">
        <v>100</v>
      </c>
      <c r="H3099" s="11">
        <v>25</v>
      </c>
      <c r="I3099" s="2">
        <v>43.75</v>
      </c>
      <c r="J3099" s="2">
        <v>18.75</v>
      </c>
      <c r="K3099" s="2">
        <v>6.25</v>
      </c>
      <c r="L3099" s="12">
        <v>0</v>
      </c>
      <c r="M3099" s="2">
        <v>6.25</v>
      </c>
      <c r="N3099" s="15">
        <v>0</v>
      </c>
    </row>
    <row r="3100" spans="5:14" x14ac:dyDescent="0.3">
      <c r="E3100" s="3" t="s">
        <v>818</v>
      </c>
      <c r="F3100" s="4"/>
      <c r="G3100" s="5">
        <v>1</v>
      </c>
      <c r="H3100" s="7">
        <v>0</v>
      </c>
      <c r="I3100" s="1">
        <v>0</v>
      </c>
      <c r="J3100" s="1">
        <v>1</v>
      </c>
      <c r="K3100" s="1">
        <v>0</v>
      </c>
      <c r="L3100" s="1">
        <v>0</v>
      </c>
      <c r="M3100" s="1">
        <v>0</v>
      </c>
      <c r="N3100" s="6">
        <v>0</v>
      </c>
    </row>
    <row r="3101" spans="5:14" x14ac:dyDescent="0.3">
      <c r="E3101" s="9"/>
      <c r="F3101" s="8"/>
      <c r="G3101" s="10">
        <v>100</v>
      </c>
      <c r="H3101" s="21">
        <v>0</v>
      </c>
      <c r="I3101" s="12">
        <v>0</v>
      </c>
      <c r="J3101" s="2">
        <v>100</v>
      </c>
      <c r="K3101" s="12">
        <v>0</v>
      </c>
      <c r="L3101" s="12">
        <v>0</v>
      </c>
      <c r="M3101" s="12">
        <v>0</v>
      </c>
      <c r="N3101" s="15">
        <v>0</v>
      </c>
    </row>
    <row r="3102" spans="5:14" ht="37.5" x14ac:dyDescent="0.3">
      <c r="E3102" s="3" t="s">
        <v>819</v>
      </c>
      <c r="F3102" s="4"/>
      <c r="G3102" s="5">
        <v>42</v>
      </c>
      <c r="H3102" s="7">
        <v>10</v>
      </c>
      <c r="I3102" s="1">
        <v>12</v>
      </c>
      <c r="J3102" s="1">
        <v>9</v>
      </c>
      <c r="K3102" s="1">
        <v>4</v>
      </c>
      <c r="L3102" s="1">
        <v>5</v>
      </c>
      <c r="M3102" s="1">
        <v>1</v>
      </c>
      <c r="N3102" s="6">
        <v>1</v>
      </c>
    </row>
    <row r="3103" spans="5:14" x14ac:dyDescent="0.3">
      <c r="E3103" s="9"/>
      <c r="F3103" s="8"/>
      <c r="G3103" s="10">
        <v>100</v>
      </c>
      <c r="H3103" s="11">
        <v>23.809523809523998</v>
      </c>
      <c r="I3103" s="2">
        <v>28.571428571428999</v>
      </c>
      <c r="J3103" s="2">
        <v>21.428571428571001</v>
      </c>
      <c r="K3103" s="2">
        <v>9.5238095238099998</v>
      </c>
      <c r="L3103" s="2">
        <v>11.904761904761999</v>
      </c>
      <c r="M3103" s="2">
        <v>2.3809523809519999</v>
      </c>
      <c r="N3103" s="13">
        <v>2.3809523809519999</v>
      </c>
    </row>
    <row r="3104" spans="5:14" ht="37.5" x14ac:dyDescent="0.3">
      <c r="E3104" s="3" t="s">
        <v>820</v>
      </c>
      <c r="F3104" s="4"/>
      <c r="G3104" s="5">
        <v>1192</v>
      </c>
      <c r="H3104" s="7">
        <v>284</v>
      </c>
      <c r="I3104" s="1">
        <v>496</v>
      </c>
      <c r="J3104" s="1">
        <v>245</v>
      </c>
      <c r="K3104" s="1">
        <v>110</v>
      </c>
      <c r="L3104" s="1">
        <v>31</v>
      </c>
      <c r="M3104" s="1">
        <v>19</v>
      </c>
      <c r="N3104" s="6">
        <v>7</v>
      </c>
    </row>
    <row r="3105" spans="5:14" x14ac:dyDescent="0.3">
      <c r="E3105" s="9"/>
      <c r="F3105" s="8"/>
      <c r="G3105" s="10">
        <v>100</v>
      </c>
      <c r="H3105" s="11">
        <v>23.825503355704999</v>
      </c>
      <c r="I3105" s="2">
        <v>41.610738255034001</v>
      </c>
      <c r="J3105" s="2">
        <v>20.553691275167999</v>
      </c>
      <c r="K3105" s="2">
        <v>9.2281879194630001</v>
      </c>
      <c r="L3105" s="2">
        <v>2.6006711409399998</v>
      </c>
      <c r="M3105" s="2">
        <v>1.5939597315439999</v>
      </c>
      <c r="N3105" s="13">
        <v>0.58724832214800005</v>
      </c>
    </row>
    <row r="3106" spans="5:14" ht="25" x14ac:dyDescent="0.3">
      <c r="E3106" s="3" t="s">
        <v>718</v>
      </c>
      <c r="F3106" s="4"/>
      <c r="G3106" s="5">
        <v>624</v>
      </c>
      <c r="H3106" s="7">
        <v>144</v>
      </c>
      <c r="I3106" s="1">
        <v>264</v>
      </c>
      <c r="J3106" s="1">
        <v>135</v>
      </c>
      <c r="K3106" s="1">
        <v>44</v>
      </c>
      <c r="L3106" s="1">
        <v>15</v>
      </c>
      <c r="M3106" s="1">
        <v>18</v>
      </c>
      <c r="N3106" s="6">
        <v>4</v>
      </c>
    </row>
    <row r="3107" spans="5:14" x14ac:dyDescent="0.3">
      <c r="E3107" s="9"/>
      <c r="F3107" s="8"/>
      <c r="G3107" s="10">
        <v>100</v>
      </c>
      <c r="H3107" s="11">
        <v>23.076923076922998</v>
      </c>
      <c r="I3107" s="2">
        <v>42.307692307692001</v>
      </c>
      <c r="J3107" s="2">
        <v>21.634615384615</v>
      </c>
      <c r="K3107" s="2">
        <v>7.0512820512819996</v>
      </c>
      <c r="L3107" s="2">
        <v>2.4038461538460001</v>
      </c>
      <c r="M3107" s="2">
        <v>2.884615384615</v>
      </c>
      <c r="N3107" s="13">
        <v>0.64102564102600001</v>
      </c>
    </row>
    <row r="3108" spans="5:14" ht="25" x14ac:dyDescent="0.3">
      <c r="E3108" s="3" t="s">
        <v>821</v>
      </c>
      <c r="F3108" s="4"/>
      <c r="G3108" s="5">
        <v>1</v>
      </c>
      <c r="H3108" s="7">
        <v>1</v>
      </c>
      <c r="I3108" s="1">
        <v>0</v>
      </c>
      <c r="J3108" s="1">
        <v>0</v>
      </c>
      <c r="K3108" s="1">
        <v>0</v>
      </c>
      <c r="L3108" s="1">
        <v>0</v>
      </c>
      <c r="M3108" s="1">
        <v>0</v>
      </c>
      <c r="N3108" s="6">
        <v>0</v>
      </c>
    </row>
    <row r="3109" spans="5:14" x14ac:dyDescent="0.3">
      <c r="E3109" s="9"/>
      <c r="F3109" s="8"/>
      <c r="G3109" s="10">
        <v>100</v>
      </c>
      <c r="H3109" s="11">
        <v>100</v>
      </c>
      <c r="I3109" s="12">
        <v>0</v>
      </c>
      <c r="J3109" s="12">
        <v>0</v>
      </c>
      <c r="K3109" s="12">
        <v>0</v>
      </c>
      <c r="L3109" s="12">
        <v>0</v>
      </c>
      <c r="M3109" s="12">
        <v>0</v>
      </c>
      <c r="N3109" s="15">
        <v>0</v>
      </c>
    </row>
    <row r="3110" spans="5:14" ht="25" x14ac:dyDescent="0.3">
      <c r="E3110" s="3" t="s">
        <v>822</v>
      </c>
      <c r="F3110" s="4"/>
      <c r="G3110" s="5">
        <v>7</v>
      </c>
      <c r="H3110" s="7">
        <v>2</v>
      </c>
      <c r="I3110" s="1">
        <v>3</v>
      </c>
      <c r="J3110" s="1">
        <v>1</v>
      </c>
      <c r="K3110" s="1">
        <v>1</v>
      </c>
      <c r="L3110" s="1">
        <v>0</v>
      </c>
      <c r="M3110" s="1">
        <v>0</v>
      </c>
      <c r="N3110" s="6">
        <v>0</v>
      </c>
    </row>
    <row r="3111" spans="5:14" x14ac:dyDescent="0.3">
      <c r="E3111" s="9"/>
      <c r="F3111" s="8"/>
      <c r="G3111" s="10">
        <v>100</v>
      </c>
      <c r="H3111" s="11">
        <v>28.571428571428999</v>
      </c>
      <c r="I3111" s="2">
        <v>42.857142857143003</v>
      </c>
      <c r="J3111" s="2">
        <v>14.285714285714</v>
      </c>
      <c r="K3111" s="2">
        <v>14.285714285714</v>
      </c>
      <c r="L3111" s="12">
        <v>0</v>
      </c>
      <c r="M3111" s="12">
        <v>0</v>
      </c>
      <c r="N3111" s="15">
        <v>0</v>
      </c>
    </row>
    <row r="3112" spans="5:14" ht="37.5" x14ac:dyDescent="0.3">
      <c r="E3112" s="3" t="s">
        <v>823</v>
      </c>
      <c r="F3112" s="4"/>
      <c r="G3112" s="5">
        <v>6</v>
      </c>
      <c r="H3112" s="7">
        <v>1</v>
      </c>
      <c r="I3112" s="1">
        <v>3</v>
      </c>
      <c r="J3112" s="1">
        <v>2</v>
      </c>
      <c r="K3112" s="1">
        <v>0</v>
      </c>
      <c r="L3112" s="1">
        <v>0</v>
      </c>
      <c r="M3112" s="1">
        <v>0</v>
      </c>
      <c r="N3112" s="6">
        <v>0</v>
      </c>
    </row>
    <row r="3113" spans="5:14" x14ac:dyDescent="0.3">
      <c r="E3113" s="9"/>
      <c r="F3113" s="8"/>
      <c r="G3113" s="10">
        <v>100</v>
      </c>
      <c r="H3113" s="11">
        <v>16.666666666666998</v>
      </c>
      <c r="I3113" s="2">
        <v>50</v>
      </c>
      <c r="J3113" s="2">
        <v>33.333333333333002</v>
      </c>
      <c r="K3113" s="12">
        <v>0</v>
      </c>
      <c r="L3113" s="12">
        <v>0</v>
      </c>
      <c r="M3113" s="12">
        <v>0</v>
      </c>
      <c r="N3113" s="15">
        <v>0</v>
      </c>
    </row>
    <row r="3114" spans="5:14" ht="25" x14ac:dyDescent="0.3">
      <c r="E3114" s="3" t="s">
        <v>824</v>
      </c>
      <c r="F3114" s="4"/>
      <c r="G3114" s="5">
        <v>1</v>
      </c>
      <c r="H3114" s="7">
        <v>0</v>
      </c>
      <c r="I3114" s="1">
        <v>0</v>
      </c>
      <c r="J3114" s="1">
        <v>0</v>
      </c>
      <c r="K3114" s="1">
        <v>1</v>
      </c>
      <c r="L3114" s="1">
        <v>0</v>
      </c>
      <c r="M3114" s="1">
        <v>0</v>
      </c>
      <c r="N3114" s="6">
        <v>0</v>
      </c>
    </row>
    <row r="3115" spans="5:14" x14ac:dyDescent="0.3">
      <c r="E3115" s="9"/>
      <c r="F3115" s="8"/>
      <c r="G3115" s="10">
        <v>100</v>
      </c>
      <c r="H3115" s="21">
        <v>0</v>
      </c>
      <c r="I3115" s="12">
        <v>0</v>
      </c>
      <c r="J3115" s="12">
        <v>0</v>
      </c>
      <c r="K3115" s="2">
        <v>100</v>
      </c>
      <c r="L3115" s="12">
        <v>0</v>
      </c>
      <c r="M3115" s="12">
        <v>0</v>
      </c>
      <c r="N3115" s="15">
        <v>0</v>
      </c>
    </row>
    <row r="3116" spans="5:14" x14ac:dyDescent="0.3">
      <c r="E3116" s="3" t="s">
        <v>825</v>
      </c>
      <c r="F3116" s="4"/>
      <c r="G3116" s="5">
        <v>30</v>
      </c>
      <c r="H3116" s="7">
        <v>9</v>
      </c>
      <c r="I3116" s="1">
        <v>16</v>
      </c>
      <c r="J3116" s="1">
        <v>1</v>
      </c>
      <c r="K3116" s="1">
        <v>1</v>
      </c>
      <c r="L3116" s="1">
        <v>2</v>
      </c>
      <c r="M3116" s="1">
        <v>0</v>
      </c>
      <c r="N3116" s="6">
        <v>1</v>
      </c>
    </row>
    <row r="3117" spans="5:14" x14ac:dyDescent="0.3">
      <c r="E3117" s="9"/>
      <c r="F3117" s="8"/>
      <c r="G3117" s="10">
        <v>100</v>
      </c>
      <c r="H3117" s="11">
        <v>30</v>
      </c>
      <c r="I3117" s="2">
        <v>53.333333333333002</v>
      </c>
      <c r="J3117" s="2">
        <v>3.333333333333</v>
      </c>
      <c r="K3117" s="2">
        <v>3.333333333333</v>
      </c>
      <c r="L3117" s="2">
        <v>6.666666666667</v>
      </c>
      <c r="M3117" s="12">
        <v>0</v>
      </c>
      <c r="N3117" s="13">
        <v>3.333333333333</v>
      </c>
    </row>
    <row r="3118" spans="5:14" ht="25" x14ac:dyDescent="0.3">
      <c r="E3118" s="3" t="s">
        <v>826</v>
      </c>
      <c r="F3118" s="4"/>
      <c r="G3118" s="5">
        <v>0</v>
      </c>
      <c r="H3118" s="7">
        <v>0</v>
      </c>
      <c r="I3118" s="1">
        <v>0</v>
      </c>
      <c r="J3118" s="1">
        <v>0</v>
      </c>
      <c r="K3118" s="1">
        <v>0</v>
      </c>
      <c r="L3118" s="1">
        <v>0</v>
      </c>
      <c r="M3118" s="1">
        <v>0</v>
      </c>
      <c r="N3118" s="6">
        <v>0</v>
      </c>
    </row>
    <row r="3119" spans="5:14" x14ac:dyDescent="0.3">
      <c r="E3119" s="9"/>
      <c r="F3119" s="8"/>
      <c r="G3119" s="31">
        <v>0</v>
      </c>
      <c r="H3119" s="21">
        <v>0</v>
      </c>
      <c r="I3119" s="12">
        <v>0</v>
      </c>
      <c r="J3119" s="12">
        <v>0</v>
      </c>
      <c r="K3119" s="12">
        <v>0</v>
      </c>
      <c r="L3119" s="12">
        <v>0</v>
      </c>
      <c r="M3119" s="12">
        <v>0</v>
      </c>
      <c r="N3119" s="15">
        <v>0</v>
      </c>
    </row>
    <row r="3120" spans="5:14" x14ac:dyDescent="0.3">
      <c r="E3120" s="3" t="s">
        <v>827</v>
      </c>
      <c r="F3120" s="4"/>
      <c r="G3120" s="5">
        <v>0</v>
      </c>
      <c r="H3120" s="7">
        <v>0</v>
      </c>
      <c r="I3120" s="1">
        <v>0</v>
      </c>
      <c r="J3120" s="1">
        <v>0</v>
      </c>
      <c r="K3120" s="1">
        <v>0</v>
      </c>
      <c r="L3120" s="1">
        <v>0</v>
      </c>
      <c r="M3120" s="1">
        <v>0</v>
      </c>
      <c r="N3120" s="6">
        <v>0</v>
      </c>
    </row>
    <row r="3121" spans="2:14" x14ac:dyDescent="0.3">
      <c r="E3121" s="9"/>
      <c r="F3121" s="8"/>
      <c r="G3121" s="31">
        <v>0</v>
      </c>
      <c r="H3121" s="21">
        <v>0</v>
      </c>
      <c r="I3121" s="12">
        <v>0</v>
      </c>
      <c r="J3121" s="12">
        <v>0</v>
      </c>
      <c r="K3121" s="12">
        <v>0</v>
      </c>
      <c r="L3121" s="12">
        <v>0</v>
      </c>
      <c r="M3121" s="12">
        <v>0</v>
      </c>
      <c r="N3121" s="15">
        <v>0</v>
      </c>
    </row>
    <row r="3122" spans="2:14" ht="37.5" x14ac:dyDescent="0.3">
      <c r="E3122" s="3" t="s">
        <v>828</v>
      </c>
      <c r="F3122" s="4"/>
      <c r="G3122" s="5">
        <v>9</v>
      </c>
      <c r="H3122" s="7">
        <v>4</v>
      </c>
      <c r="I3122" s="1">
        <v>3</v>
      </c>
      <c r="J3122" s="1">
        <v>0</v>
      </c>
      <c r="K3122" s="1">
        <v>0</v>
      </c>
      <c r="L3122" s="1">
        <v>1</v>
      </c>
      <c r="M3122" s="1">
        <v>0</v>
      </c>
      <c r="N3122" s="6">
        <v>1</v>
      </c>
    </row>
    <row r="3123" spans="2:14" x14ac:dyDescent="0.3">
      <c r="E3123" s="9"/>
      <c r="F3123" s="8"/>
      <c r="G3123" s="10">
        <v>100</v>
      </c>
      <c r="H3123" s="11">
        <v>44.444444444444002</v>
      </c>
      <c r="I3123" s="2">
        <v>33.333333333333002</v>
      </c>
      <c r="J3123" s="12">
        <v>0</v>
      </c>
      <c r="K3123" s="12">
        <v>0</v>
      </c>
      <c r="L3123" s="2">
        <v>11.111111111111001</v>
      </c>
      <c r="M3123" s="12">
        <v>0</v>
      </c>
      <c r="N3123" s="13">
        <v>11.111111111111001</v>
      </c>
    </row>
    <row r="3124" spans="2:14" ht="37.5" x14ac:dyDescent="0.3">
      <c r="E3124" s="3" t="s">
        <v>829</v>
      </c>
      <c r="F3124" s="4"/>
      <c r="G3124" s="5">
        <v>213</v>
      </c>
      <c r="H3124" s="7">
        <v>63</v>
      </c>
      <c r="I3124" s="1">
        <v>74</v>
      </c>
      <c r="J3124" s="1">
        <v>45</v>
      </c>
      <c r="K3124" s="1">
        <v>20</v>
      </c>
      <c r="L3124" s="1">
        <v>7</v>
      </c>
      <c r="M3124" s="1">
        <v>3</v>
      </c>
      <c r="N3124" s="6">
        <v>1</v>
      </c>
    </row>
    <row r="3125" spans="2:14" x14ac:dyDescent="0.3">
      <c r="E3125" s="9"/>
      <c r="F3125" s="8"/>
      <c r="G3125" s="10">
        <v>100</v>
      </c>
      <c r="H3125" s="11">
        <v>29.577464788732001</v>
      </c>
      <c r="I3125" s="2">
        <v>34.741784037559</v>
      </c>
      <c r="J3125" s="2">
        <v>21.12676056338</v>
      </c>
      <c r="K3125" s="2">
        <v>9.3896713615019998</v>
      </c>
      <c r="L3125" s="2">
        <v>3.286384976526</v>
      </c>
      <c r="M3125" s="2">
        <v>1.4084507042250001</v>
      </c>
      <c r="N3125" s="13">
        <v>0.46948356807500002</v>
      </c>
    </row>
    <row r="3126" spans="2:14" ht="25" x14ac:dyDescent="0.3">
      <c r="E3126" s="3" t="s">
        <v>724</v>
      </c>
      <c r="F3126" s="4"/>
      <c r="G3126" s="5">
        <v>118</v>
      </c>
      <c r="H3126" s="7">
        <v>34</v>
      </c>
      <c r="I3126" s="1">
        <v>55</v>
      </c>
      <c r="J3126" s="1">
        <v>17</v>
      </c>
      <c r="K3126" s="1">
        <v>8</v>
      </c>
      <c r="L3126" s="1">
        <v>2</v>
      </c>
      <c r="M3126" s="1">
        <v>2</v>
      </c>
      <c r="N3126" s="6">
        <v>0</v>
      </c>
    </row>
    <row r="3127" spans="2:14" x14ac:dyDescent="0.3">
      <c r="E3127" s="53"/>
      <c r="F3127" s="57"/>
      <c r="G3127" s="64">
        <v>100</v>
      </c>
      <c r="H3127" s="71">
        <v>28.813559322033999</v>
      </c>
      <c r="I3127" s="44">
        <v>46.610169491524999</v>
      </c>
      <c r="J3127" s="44">
        <v>14.406779661017</v>
      </c>
      <c r="K3127" s="44">
        <v>6.7796610169490004</v>
      </c>
      <c r="L3127" s="44">
        <v>1.6949152542370001</v>
      </c>
      <c r="M3127" s="44">
        <v>1.6949152542370001</v>
      </c>
      <c r="N3127" s="66">
        <v>0</v>
      </c>
    </row>
    <row r="3129" spans="2:14" x14ac:dyDescent="0.3">
      <c r="B3129" s="35" t="str">
        <f xml:space="preserve"> HYPERLINK("#'目次'!B28", "[22]")</f>
        <v>[22]</v>
      </c>
      <c r="C3129" s="25" t="s">
        <v>54</v>
      </c>
    </row>
    <row r="3132" spans="2:14" x14ac:dyDescent="0.3">
      <c r="C3132" s="25" t="s">
        <v>757</v>
      </c>
    </row>
    <row r="3133" spans="2:14" ht="37.5" x14ac:dyDescent="0.3">
      <c r="E3133" s="95"/>
      <c r="F3133" s="96"/>
      <c r="G3133" s="37" t="s">
        <v>16</v>
      </c>
      <c r="H3133" s="41" t="s">
        <v>55</v>
      </c>
      <c r="I3133" s="18" t="s">
        <v>56</v>
      </c>
      <c r="J3133" s="18" t="s">
        <v>57</v>
      </c>
      <c r="K3133" s="18" t="s">
        <v>58</v>
      </c>
      <c r="L3133" s="34" t="s">
        <v>59</v>
      </c>
    </row>
    <row r="3134" spans="2:14" x14ac:dyDescent="0.3">
      <c r="E3134" s="97"/>
      <c r="F3134" s="98"/>
      <c r="G3134" s="40"/>
      <c r="H3134" s="36"/>
      <c r="I3134" s="19"/>
      <c r="J3134" s="19"/>
      <c r="K3134" s="19"/>
      <c r="L3134" s="39"/>
    </row>
    <row r="3135" spans="2:14" x14ac:dyDescent="0.3">
      <c r="E3135" s="63" t="s">
        <v>16</v>
      </c>
      <c r="F3135" s="58"/>
      <c r="G3135" s="38">
        <v>55336</v>
      </c>
      <c r="H3135" s="20">
        <v>4906</v>
      </c>
      <c r="I3135" s="20">
        <v>24562</v>
      </c>
      <c r="J3135" s="20">
        <v>17342</v>
      </c>
      <c r="K3135" s="20">
        <v>6139</v>
      </c>
      <c r="L3135" s="51">
        <v>2387</v>
      </c>
    </row>
    <row r="3136" spans="2:14" x14ac:dyDescent="0.3">
      <c r="E3136" s="53"/>
      <c r="F3136" s="59"/>
      <c r="G3136" s="10">
        <v>100</v>
      </c>
      <c r="H3136" s="2">
        <v>8.8658377909499997</v>
      </c>
      <c r="I3136" s="2">
        <v>44.387017493133001</v>
      </c>
      <c r="J3136" s="2">
        <v>31.339453520311999</v>
      </c>
      <c r="K3136" s="2">
        <v>11.094043660545999</v>
      </c>
      <c r="L3136" s="13">
        <v>4.3136475350590002</v>
      </c>
    </row>
    <row r="3137" spans="5:12" ht="25" x14ac:dyDescent="0.3">
      <c r="E3137" s="3" t="s">
        <v>758</v>
      </c>
      <c r="F3137" s="4"/>
      <c r="G3137" s="29">
        <v>0</v>
      </c>
      <c r="H3137" s="32">
        <v>0</v>
      </c>
      <c r="I3137" s="17">
        <v>0</v>
      </c>
      <c r="J3137" s="17">
        <v>0</v>
      </c>
      <c r="K3137" s="17">
        <v>0</v>
      </c>
      <c r="L3137" s="33">
        <v>0</v>
      </c>
    </row>
    <row r="3138" spans="5:12" x14ac:dyDescent="0.3">
      <c r="E3138" s="9"/>
      <c r="F3138" s="8"/>
      <c r="G3138" s="31">
        <v>0</v>
      </c>
      <c r="H3138" s="21">
        <v>0</v>
      </c>
      <c r="I3138" s="12">
        <v>0</v>
      </c>
      <c r="J3138" s="12">
        <v>0</v>
      </c>
      <c r="K3138" s="12">
        <v>0</v>
      </c>
      <c r="L3138" s="15">
        <v>0</v>
      </c>
    </row>
    <row r="3139" spans="5:12" ht="25" x14ac:dyDescent="0.3">
      <c r="E3139" s="3" t="s">
        <v>759</v>
      </c>
      <c r="F3139" s="4"/>
      <c r="G3139" s="5">
        <v>3</v>
      </c>
      <c r="H3139" s="7">
        <v>0</v>
      </c>
      <c r="I3139" s="1">
        <v>1</v>
      </c>
      <c r="J3139" s="1">
        <v>1</v>
      </c>
      <c r="K3139" s="1">
        <v>1</v>
      </c>
      <c r="L3139" s="6">
        <v>0</v>
      </c>
    </row>
    <row r="3140" spans="5:12" x14ac:dyDescent="0.3">
      <c r="E3140" s="9"/>
      <c r="F3140" s="8"/>
      <c r="G3140" s="10">
        <v>100</v>
      </c>
      <c r="H3140" s="21">
        <v>0</v>
      </c>
      <c r="I3140" s="2">
        <v>33.333333333333002</v>
      </c>
      <c r="J3140" s="2">
        <v>33.333333333333002</v>
      </c>
      <c r="K3140" s="2">
        <v>33.333333333333002</v>
      </c>
      <c r="L3140" s="15">
        <v>0</v>
      </c>
    </row>
    <row r="3141" spans="5:12" ht="37.5" x14ac:dyDescent="0.3">
      <c r="E3141" s="3" t="s">
        <v>760</v>
      </c>
      <c r="F3141" s="4"/>
      <c r="G3141" s="5">
        <v>1</v>
      </c>
      <c r="H3141" s="7">
        <v>1</v>
      </c>
      <c r="I3141" s="1">
        <v>0</v>
      </c>
      <c r="J3141" s="1">
        <v>0</v>
      </c>
      <c r="K3141" s="1">
        <v>0</v>
      </c>
      <c r="L3141" s="6">
        <v>0</v>
      </c>
    </row>
    <row r="3142" spans="5:12" x14ac:dyDescent="0.3">
      <c r="E3142" s="9"/>
      <c r="F3142" s="8"/>
      <c r="G3142" s="10">
        <v>100</v>
      </c>
      <c r="H3142" s="11">
        <v>100</v>
      </c>
      <c r="I3142" s="12">
        <v>0</v>
      </c>
      <c r="J3142" s="12">
        <v>0</v>
      </c>
      <c r="K3142" s="12">
        <v>0</v>
      </c>
      <c r="L3142" s="15">
        <v>0</v>
      </c>
    </row>
    <row r="3143" spans="5:12" ht="25" x14ac:dyDescent="0.3">
      <c r="E3143" s="3" t="s">
        <v>761</v>
      </c>
      <c r="F3143" s="4"/>
      <c r="G3143" s="5">
        <v>0</v>
      </c>
      <c r="H3143" s="7">
        <v>0</v>
      </c>
      <c r="I3143" s="1">
        <v>0</v>
      </c>
      <c r="J3143" s="1">
        <v>0</v>
      </c>
      <c r="K3143" s="1">
        <v>0</v>
      </c>
      <c r="L3143" s="6">
        <v>0</v>
      </c>
    </row>
    <row r="3144" spans="5:12" x14ac:dyDescent="0.3">
      <c r="E3144" s="9"/>
      <c r="F3144" s="8"/>
      <c r="G3144" s="31">
        <v>0</v>
      </c>
      <c r="H3144" s="21">
        <v>0</v>
      </c>
      <c r="I3144" s="12">
        <v>0</v>
      </c>
      <c r="J3144" s="12">
        <v>0</v>
      </c>
      <c r="K3144" s="12">
        <v>0</v>
      </c>
      <c r="L3144" s="15">
        <v>0</v>
      </c>
    </row>
    <row r="3145" spans="5:12" x14ac:dyDescent="0.3">
      <c r="E3145" s="3" t="s">
        <v>762</v>
      </c>
      <c r="F3145" s="4"/>
      <c r="G3145" s="5">
        <v>0</v>
      </c>
      <c r="H3145" s="7">
        <v>0</v>
      </c>
      <c r="I3145" s="1">
        <v>0</v>
      </c>
      <c r="J3145" s="1">
        <v>0</v>
      </c>
      <c r="K3145" s="1">
        <v>0</v>
      </c>
      <c r="L3145" s="6">
        <v>0</v>
      </c>
    </row>
    <row r="3146" spans="5:12" x14ac:dyDescent="0.3">
      <c r="E3146" s="9"/>
      <c r="F3146" s="8"/>
      <c r="G3146" s="31">
        <v>0</v>
      </c>
      <c r="H3146" s="21">
        <v>0</v>
      </c>
      <c r="I3146" s="12">
        <v>0</v>
      </c>
      <c r="J3146" s="12">
        <v>0</v>
      </c>
      <c r="K3146" s="12">
        <v>0</v>
      </c>
      <c r="L3146" s="15">
        <v>0</v>
      </c>
    </row>
    <row r="3147" spans="5:12" ht="25" x14ac:dyDescent="0.3">
      <c r="E3147" s="3" t="s">
        <v>763</v>
      </c>
      <c r="F3147" s="4"/>
      <c r="G3147" s="5">
        <v>0</v>
      </c>
      <c r="H3147" s="7">
        <v>0</v>
      </c>
      <c r="I3147" s="1">
        <v>0</v>
      </c>
      <c r="J3147" s="1">
        <v>0</v>
      </c>
      <c r="K3147" s="1">
        <v>0</v>
      </c>
      <c r="L3147" s="6">
        <v>0</v>
      </c>
    </row>
    <row r="3148" spans="5:12" x14ac:dyDescent="0.3">
      <c r="E3148" s="9"/>
      <c r="F3148" s="8"/>
      <c r="G3148" s="31">
        <v>0</v>
      </c>
      <c r="H3148" s="21">
        <v>0</v>
      </c>
      <c r="I3148" s="12">
        <v>0</v>
      </c>
      <c r="J3148" s="12">
        <v>0</v>
      </c>
      <c r="K3148" s="12">
        <v>0</v>
      </c>
      <c r="L3148" s="15">
        <v>0</v>
      </c>
    </row>
    <row r="3149" spans="5:12" x14ac:dyDescent="0.3">
      <c r="E3149" s="3" t="s">
        <v>764</v>
      </c>
      <c r="F3149" s="4"/>
      <c r="G3149" s="5">
        <v>445</v>
      </c>
      <c r="H3149" s="7">
        <v>36</v>
      </c>
      <c r="I3149" s="1">
        <v>233</v>
      </c>
      <c r="J3149" s="1">
        <v>126</v>
      </c>
      <c r="K3149" s="1">
        <v>39</v>
      </c>
      <c r="L3149" s="6">
        <v>11</v>
      </c>
    </row>
    <row r="3150" spans="5:12" x14ac:dyDescent="0.3">
      <c r="E3150" s="9"/>
      <c r="F3150" s="8"/>
      <c r="G3150" s="10">
        <v>100</v>
      </c>
      <c r="H3150" s="11">
        <v>8.0898876404489997</v>
      </c>
      <c r="I3150" s="2">
        <v>52.359550561798002</v>
      </c>
      <c r="J3150" s="2">
        <v>28.314606741573002</v>
      </c>
      <c r="K3150" s="2">
        <v>8.7640449438200001</v>
      </c>
      <c r="L3150" s="13">
        <v>2.4719101123599998</v>
      </c>
    </row>
    <row r="3151" spans="5:12" ht="37.5" x14ac:dyDescent="0.3">
      <c r="E3151" s="3" t="s">
        <v>765</v>
      </c>
      <c r="F3151" s="4"/>
      <c r="G3151" s="5">
        <v>0</v>
      </c>
      <c r="H3151" s="7">
        <v>0</v>
      </c>
      <c r="I3151" s="1">
        <v>0</v>
      </c>
      <c r="J3151" s="1">
        <v>0</v>
      </c>
      <c r="K3151" s="1">
        <v>0</v>
      </c>
      <c r="L3151" s="6">
        <v>0</v>
      </c>
    </row>
    <row r="3152" spans="5:12" x14ac:dyDescent="0.3">
      <c r="E3152" s="9"/>
      <c r="F3152" s="8"/>
      <c r="G3152" s="31">
        <v>0</v>
      </c>
      <c r="H3152" s="21">
        <v>0</v>
      </c>
      <c r="I3152" s="12">
        <v>0</v>
      </c>
      <c r="J3152" s="12">
        <v>0</v>
      </c>
      <c r="K3152" s="12">
        <v>0</v>
      </c>
      <c r="L3152" s="15">
        <v>0</v>
      </c>
    </row>
    <row r="3153" spans="5:12" ht="37.5" x14ac:dyDescent="0.3">
      <c r="E3153" s="3" t="s">
        <v>766</v>
      </c>
      <c r="F3153" s="4"/>
      <c r="G3153" s="5">
        <v>2</v>
      </c>
      <c r="H3153" s="7">
        <v>1</v>
      </c>
      <c r="I3153" s="1">
        <v>0</v>
      </c>
      <c r="J3153" s="1">
        <v>1</v>
      </c>
      <c r="K3153" s="1">
        <v>0</v>
      </c>
      <c r="L3153" s="6">
        <v>0</v>
      </c>
    </row>
    <row r="3154" spans="5:12" x14ac:dyDescent="0.3">
      <c r="E3154" s="9"/>
      <c r="F3154" s="8"/>
      <c r="G3154" s="10">
        <v>100</v>
      </c>
      <c r="H3154" s="11">
        <v>50</v>
      </c>
      <c r="I3154" s="12">
        <v>0</v>
      </c>
      <c r="J3154" s="2">
        <v>50</v>
      </c>
      <c r="K3154" s="12">
        <v>0</v>
      </c>
      <c r="L3154" s="15">
        <v>0</v>
      </c>
    </row>
    <row r="3155" spans="5:12" ht="25" x14ac:dyDescent="0.3">
      <c r="E3155" s="3" t="s">
        <v>682</v>
      </c>
      <c r="F3155" s="4"/>
      <c r="G3155" s="5">
        <v>1</v>
      </c>
      <c r="H3155" s="7">
        <v>0</v>
      </c>
      <c r="I3155" s="1">
        <v>0</v>
      </c>
      <c r="J3155" s="1">
        <v>0</v>
      </c>
      <c r="K3155" s="1">
        <v>0</v>
      </c>
      <c r="L3155" s="6">
        <v>1</v>
      </c>
    </row>
    <row r="3156" spans="5:12" x14ac:dyDescent="0.3">
      <c r="E3156" s="9"/>
      <c r="F3156" s="8"/>
      <c r="G3156" s="10">
        <v>100</v>
      </c>
      <c r="H3156" s="21">
        <v>0</v>
      </c>
      <c r="I3156" s="12">
        <v>0</v>
      </c>
      <c r="J3156" s="12">
        <v>0</v>
      </c>
      <c r="K3156" s="12">
        <v>0</v>
      </c>
      <c r="L3156" s="13">
        <v>100</v>
      </c>
    </row>
    <row r="3157" spans="5:12" ht="25" x14ac:dyDescent="0.3">
      <c r="E3157" s="3" t="s">
        <v>767</v>
      </c>
      <c r="F3157" s="4"/>
      <c r="G3157" s="5">
        <v>550</v>
      </c>
      <c r="H3157" s="7">
        <v>45</v>
      </c>
      <c r="I3157" s="1">
        <v>260</v>
      </c>
      <c r="J3157" s="1">
        <v>181</v>
      </c>
      <c r="K3157" s="1">
        <v>48</v>
      </c>
      <c r="L3157" s="6">
        <v>16</v>
      </c>
    </row>
    <row r="3158" spans="5:12" x14ac:dyDescent="0.3">
      <c r="E3158" s="9"/>
      <c r="F3158" s="8"/>
      <c r="G3158" s="10">
        <v>100</v>
      </c>
      <c r="H3158" s="11">
        <v>8.1818181818180005</v>
      </c>
      <c r="I3158" s="2">
        <v>47.272727272727003</v>
      </c>
      <c r="J3158" s="2">
        <v>32.909090909090999</v>
      </c>
      <c r="K3158" s="2">
        <v>8.7272727272730002</v>
      </c>
      <c r="L3158" s="13">
        <v>2.9090909090910002</v>
      </c>
    </row>
    <row r="3159" spans="5:12" ht="25" x14ac:dyDescent="0.3">
      <c r="E3159" s="3" t="s">
        <v>768</v>
      </c>
      <c r="F3159" s="4"/>
      <c r="G3159" s="5">
        <v>408</v>
      </c>
      <c r="H3159" s="7">
        <v>38</v>
      </c>
      <c r="I3159" s="1">
        <v>205</v>
      </c>
      <c r="J3159" s="1">
        <v>126</v>
      </c>
      <c r="K3159" s="1">
        <v>32</v>
      </c>
      <c r="L3159" s="6">
        <v>7</v>
      </c>
    </row>
    <row r="3160" spans="5:12" x14ac:dyDescent="0.3">
      <c r="E3160" s="9"/>
      <c r="F3160" s="8"/>
      <c r="G3160" s="10">
        <v>100</v>
      </c>
      <c r="H3160" s="11">
        <v>9.3137254901959992</v>
      </c>
      <c r="I3160" s="2">
        <v>50.245098039216003</v>
      </c>
      <c r="J3160" s="2">
        <v>30.882352941175998</v>
      </c>
      <c r="K3160" s="2">
        <v>7.8431372549020004</v>
      </c>
      <c r="L3160" s="13">
        <v>1.7156862745100001</v>
      </c>
    </row>
    <row r="3161" spans="5:12" ht="37.5" x14ac:dyDescent="0.3">
      <c r="E3161" s="3" t="s">
        <v>769</v>
      </c>
      <c r="F3161" s="4"/>
      <c r="G3161" s="5">
        <v>222</v>
      </c>
      <c r="H3161" s="7">
        <v>26</v>
      </c>
      <c r="I3161" s="1">
        <v>99</v>
      </c>
      <c r="J3161" s="1">
        <v>68</v>
      </c>
      <c r="K3161" s="1">
        <v>19</v>
      </c>
      <c r="L3161" s="6">
        <v>10</v>
      </c>
    </row>
    <row r="3162" spans="5:12" x14ac:dyDescent="0.3">
      <c r="E3162" s="9"/>
      <c r="F3162" s="8"/>
      <c r="G3162" s="10">
        <v>100</v>
      </c>
      <c r="H3162" s="11">
        <v>11.711711711712001</v>
      </c>
      <c r="I3162" s="2">
        <v>44.594594594595002</v>
      </c>
      <c r="J3162" s="2">
        <v>30.630630630631</v>
      </c>
      <c r="K3162" s="2">
        <v>8.5585585585589996</v>
      </c>
      <c r="L3162" s="13">
        <v>4.5045045045050003</v>
      </c>
    </row>
    <row r="3163" spans="5:12" ht="25" x14ac:dyDescent="0.3">
      <c r="E3163" s="3" t="s">
        <v>770</v>
      </c>
      <c r="F3163" s="4"/>
      <c r="G3163" s="5">
        <v>149</v>
      </c>
      <c r="H3163" s="7">
        <v>10</v>
      </c>
      <c r="I3163" s="1">
        <v>67</v>
      </c>
      <c r="J3163" s="1">
        <v>45</v>
      </c>
      <c r="K3163" s="1">
        <v>21</v>
      </c>
      <c r="L3163" s="6">
        <v>6</v>
      </c>
    </row>
    <row r="3164" spans="5:12" x14ac:dyDescent="0.3">
      <c r="E3164" s="9"/>
      <c r="F3164" s="8"/>
      <c r="G3164" s="10">
        <v>100</v>
      </c>
      <c r="H3164" s="11">
        <v>6.7114093959729999</v>
      </c>
      <c r="I3164" s="2">
        <v>44.96644295302</v>
      </c>
      <c r="J3164" s="2">
        <v>30.201342281879</v>
      </c>
      <c r="K3164" s="2">
        <v>14.093959731544</v>
      </c>
      <c r="L3164" s="13">
        <v>4.0268456375839996</v>
      </c>
    </row>
    <row r="3165" spans="5:12" x14ac:dyDescent="0.3">
      <c r="E3165" s="3" t="s">
        <v>771</v>
      </c>
      <c r="F3165" s="4"/>
      <c r="G3165" s="5">
        <v>59</v>
      </c>
      <c r="H3165" s="7">
        <v>5</v>
      </c>
      <c r="I3165" s="1">
        <v>30</v>
      </c>
      <c r="J3165" s="1">
        <v>15</v>
      </c>
      <c r="K3165" s="1">
        <v>5</v>
      </c>
      <c r="L3165" s="6">
        <v>4</v>
      </c>
    </row>
    <row r="3166" spans="5:12" x14ac:dyDescent="0.3">
      <c r="E3166" s="9"/>
      <c r="F3166" s="8"/>
      <c r="G3166" s="10">
        <v>100</v>
      </c>
      <c r="H3166" s="11">
        <v>8.4745762711860007</v>
      </c>
      <c r="I3166" s="2">
        <v>50.847457627118999</v>
      </c>
      <c r="J3166" s="2">
        <v>25.423728813558998</v>
      </c>
      <c r="K3166" s="2">
        <v>8.4745762711860007</v>
      </c>
      <c r="L3166" s="13">
        <v>6.7796610169490004</v>
      </c>
    </row>
    <row r="3167" spans="5:12" ht="25" x14ac:dyDescent="0.3">
      <c r="E3167" s="3" t="s">
        <v>772</v>
      </c>
      <c r="F3167" s="4"/>
      <c r="G3167" s="5">
        <v>31</v>
      </c>
      <c r="H3167" s="7">
        <v>6</v>
      </c>
      <c r="I3167" s="1">
        <v>18</v>
      </c>
      <c r="J3167" s="1">
        <v>6</v>
      </c>
      <c r="K3167" s="1">
        <v>1</v>
      </c>
      <c r="L3167" s="6">
        <v>0</v>
      </c>
    </row>
    <row r="3168" spans="5:12" x14ac:dyDescent="0.3">
      <c r="E3168" s="9"/>
      <c r="F3168" s="8"/>
      <c r="G3168" s="10">
        <v>100</v>
      </c>
      <c r="H3168" s="11">
        <v>19.354838709677001</v>
      </c>
      <c r="I3168" s="2">
        <v>58.064516129032</v>
      </c>
      <c r="J3168" s="2">
        <v>19.354838709677001</v>
      </c>
      <c r="K3168" s="2">
        <v>3.2258064516129998</v>
      </c>
      <c r="L3168" s="15">
        <v>0</v>
      </c>
    </row>
    <row r="3169" spans="5:12" x14ac:dyDescent="0.3">
      <c r="E3169" s="3" t="s">
        <v>773</v>
      </c>
      <c r="F3169" s="4"/>
      <c r="G3169" s="5">
        <v>1363</v>
      </c>
      <c r="H3169" s="7">
        <v>159</v>
      </c>
      <c r="I3169" s="1">
        <v>680</v>
      </c>
      <c r="J3169" s="1">
        <v>359</v>
      </c>
      <c r="K3169" s="1">
        <v>125</v>
      </c>
      <c r="L3169" s="6">
        <v>40</v>
      </c>
    </row>
    <row r="3170" spans="5:12" x14ac:dyDescent="0.3">
      <c r="E3170" s="9"/>
      <c r="F3170" s="8"/>
      <c r="G3170" s="10">
        <v>100</v>
      </c>
      <c r="H3170" s="11">
        <v>11.665443873808</v>
      </c>
      <c r="I3170" s="2">
        <v>49.889948642699999</v>
      </c>
      <c r="J3170" s="2">
        <v>26.338958180483999</v>
      </c>
      <c r="K3170" s="2">
        <v>9.1709464416729993</v>
      </c>
      <c r="L3170" s="13">
        <v>2.9347028613349999</v>
      </c>
    </row>
    <row r="3171" spans="5:12" ht="37.5" x14ac:dyDescent="0.3">
      <c r="E3171" s="3" t="s">
        <v>774</v>
      </c>
      <c r="F3171" s="4"/>
      <c r="G3171" s="5">
        <v>161</v>
      </c>
      <c r="H3171" s="7">
        <v>31</v>
      </c>
      <c r="I3171" s="1">
        <v>86</v>
      </c>
      <c r="J3171" s="1">
        <v>32</v>
      </c>
      <c r="K3171" s="1">
        <v>8</v>
      </c>
      <c r="L3171" s="6">
        <v>4</v>
      </c>
    </row>
    <row r="3172" spans="5:12" x14ac:dyDescent="0.3">
      <c r="E3172" s="9"/>
      <c r="F3172" s="8"/>
      <c r="G3172" s="10">
        <v>100</v>
      </c>
      <c r="H3172" s="11">
        <v>19.254658385092998</v>
      </c>
      <c r="I3172" s="2">
        <v>53.416149068323001</v>
      </c>
      <c r="J3172" s="2">
        <v>19.875776397515999</v>
      </c>
      <c r="K3172" s="2">
        <v>4.9689440993789997</v>
      </c>
      <c r="L3172" s="13">
        <v>2.4844720496889998</v>
      </c>
    </row>
    <row r="3173" spans="5:12" ht="37.5" x14ac:dyDescent="0.3">
      <c r="E3173" s="3" t="s">
        <v>775</v>
      </c>
      <c r="F3173" s="4"/>
      <c r="G3173" s="5">
        <v>184</v>
      </c>
      <c r="H3173" s="7">
        <v>34</v>
      </c>
      <c r="I3173" s="1">
        <v>93</v>
      </c>
      <c r="J3173" s="1">
        <v>39</v>
      </c>
      <c r="K3173" s="1">
        <v>8</v>
      </c>
      <c r="L3173" s="6">
        <v>10</v>
      </c>
    </row>
    <row r="3174" spans="5:12" x14ac:dyDescent="0.3">
      <c r="E3174" s="9"/>
      <c r="F3174" s="8"/>
      <c r="G3174" s="10">
        <v>100</v>
      </c>
      <c r="H3174" s="11">
        <v>18.478260869564998</v>
      </c>
      <c r="I3174" s="2">
        <v>50.543478260870003</v>
      </c>
      <c r="J3174" s="2">
        <v>21.195652173913</v>
      </c>
      <c r="K3174" s="2">
        <v>4.3478260869570002</v>
      </c>
      <c r="L3174" s="13">
        <v>5.4347826086959996</v>
      </c>
    </row>
    <row r="3175" spans="5:12" ht="25" x14ac:dyDescent="0.3">
      <c r="E3175" s="3" t="s">
        <v>688</v>
      </c>
      <c r="F3175" s="4"/>
      <c r="G3175" s="5">
        <v>128</v>
      </c>
      <c r="H3175" s="7">
        <v>14</v>
      </c>
      <c r="I3175" s="1">
        <v>55</v>
      </c>
      <c r="J3175" s="1">
        <v>40</v>
      </c>
      <c r="K3175" s="1">
        <v>14</v>
      </c>
      <c r="L3175" s="6">
        <v>5</v>
      </c>
    </row>
    <row r="3176" spans="5:12" x14ac:dyDescent="0.3">
      <c r="E3176" s="9"/>
      <c r="F3176" s="8"/>
      <c r="G3176" s="10">
        <v>100</v>
      </c>
      <c r="H3176" s="11">
        <v>10.9375</v>
      </c>
      <c r="I3176" s="2">
        <v>42.96875</v>
      </c>
      <c r="J3176" s="2">
        <v>31.25</v>
      </c>
      <c r="K3176" s="2">
        <v>10.9375</v>
      </c>
      <c r="L3176" s="13">
        <v>3.90625</v>
      </c>
    </row>
    <row r="3177" spans="5:12" ht="25" x14ac:dyDescent="0.3">
      <c r="E3177" s="3" t="s">
        <v>776</v>
      </c>
      <c r="F3177" s="4"/>
      <c r="G3177" s="5">
        <v>3140</v>
      </c>
      <c r="H3177" s="7">
        <v>237</v>
      </c>
      <c r="I3177" s="1">
        <v>1513</v>
      </c>
      <c r="J3177" s="1">
        <v>955</v>
      </c>
      <c r="K3177" s="1">
        <v>339</v>
      </c>
      <c r="L3177" s="6">
        <v>96</v>
      </c>
    </row>
    <row r="3178" spans="5:12" x14ac:dyDescent="0.3">
      <c r="E3178" s="9"/>
      <c r="F3178" s="8"/>
      <c r="G3178" s="10">
        <v>100</v>
      </c>
      <c r="H3178" s="11">
        <v>7.5477707006369998</v>
      </c>
      <c r="I3178" s="2">
        <v>48.184713375796001</v>
      </c>
      <c r="J3178" s="2">
        <v>30.414012738854002</v>
      </c>
      <c r="K3178" s="2">
        <v>10.796178343949</v>
      </c>
      <c r="L3178" s="13">
        <v>3.0573248407640001</v>
      </c>
    </row>
    <row r="3179" spans="5:12" ht="25" x14ac:dyDescent="0.3">
      <c r="E3179" s="3" t="s">
        <v>777</v>
      </c>
      <c r="F3179" s="4"/>
      <c r="G3179" s="5">
        <v>1722</v>
      </c>
      <c r="H3179" s="7">
        <v>194</v>
      </c>
      <c r="I3179" s="1">
        <v>835</v>
      </c>
      <c r="J3179" s="1">
        <v>484</v>
      </c>
      <c r="K3179" s="1">
        <v>143</v>
      </c>
      <c r="L3179" s="6">
        <v>66</v>
      </c>
    </row>
    <row r="3180" spans="5:12" x14ac:dyDescent="0.3">
      <c r="E3180" s="9"/>
      <c r="F3180" s="8"/>
      <c r="G3180" s="10">
        <v>100</v>
      </c>
      <c r="H3180" s="11">
        <v>11.265969802555</v>
      </c>
      <c r="I3180" s="2">
        <v>48.490127758420002</v>
      </c>
      <c r="J3180" s="2">
        <v>28.106852497096</v>
      </c>
      <c r="K3180" s="2">
        <v>8.3042973286879995</v>
      </c>
      <c r="L3180" s="13">
        <v>3.8327526132399998</v>
      </c>
    </row>
    <row r="3181" spans="5:12" ht="37.5" x14ac:dyDescent="0.3">
      <c r="E3181" s="3" t="s">
        <v>778</v>
      </c>
      <c r="F3181" s="4"/>
      <c r="G3181" s="5">
        <v>448</v>
      </c>
      <c r="H3181" s="7">
        <v>55</v>
      </c>
      <c r="I3181" s="1">
        <v>227</v>
      </c>
      <c r="J3181" s="1">
        <v>106</v>
      </c>
      <c r="K3181" s="1">
        <v>45</v>
      </c>
      <c r="L3181" s="6">
        <v>15</v>
      </c>
    </row>
    <row r="3182" spans="5:12" x14ac:dyDescent="0.3">
      <c r="E3182" s="9"/>
      <c r="F3182" s="8"/>
      <c r="G3182" s="10">
        <v>100</v>
      </c>
      <c r="H3182" s="11">
        <v>12.276785714286</v>
      </c>
      <c r="I3182" s="2">
        <v>50.669642857143003</v>
      </c>
      <c r="J3182" s="2">
        <v>23.660714285714</v>
      </c>
      <c r="K3182" s="2">
        <v>10.044642857143</v>
      </c>
      <c r="L3182" s="13">
        <v>3.348214285714</v>
      </c>
    </row>
    <row r="3183" spans="5:12" ht="25" x14ac:dyDescent="0.3">
      <c r="E3183" s="3" t="s">
        <v>779</v>
      </c>
      <c r="F3183" s="4"/>
      <c r="G3183" s="5">
        <v>484</v>
      </c>
      <c r="H3183" s="7">
        <v>34</v>
      </c>
      <c r="I3183" s="1">
        <v>234</v>
      </c>
      <c r="J3183" s="1">
        <v>154</v>
      </c>
      <c r="K3183" s="1">
        <v>50</v>
      </c>
      <c r="L3183" s="6">
        <v>12</v>
      </c>
    </row>
    <row r="3184" spans="5:12" x14ac:dyDescent="0.3">
      <c r="E3184" s="9"/>
      <c r="F3184" s="8"/>
      <c r="G3184" s="10">
        <v>100</v>
      </c>
      <c r="H3184" s="11">
        <v>7.02479338843</v>
      </c>
      <c r="I3184" s="2">
        <v>48.347107438016998</v>
      </c>
      <c r="J3184" s="2">
        <v>31.818181818182001</v>
      </c>
      <c r="K3184" s="2">
        <v>10.330578512397</v>
      </c>
      <c r="L3184" s="13">
        <v>2.4793388429749998</v>
      </c>
    </row>
    <row r="3185" spans="5:12" x14ac:dyDescent="0.3">
      <c r="E3185" s="3" t="s">
        <v>780</v>
      </c>
      <c r="F3185" s="4"/>
      <c r="G3185" s="5">
        <v>464</v>
      </c>
      <c r="H3185" s="7">
        <v>53</v>
      </c>
      <c r="I3185" s="1">
        <v>210</v>
      </c>
      <c r="J3185" s="1">
        <v>126</v>
      </c>
      <c r="K3185" s="1">
        <v>59</v>
      </c>
      <c r="L3185" s="6">
        <v>16</v>
      </c>
    </row>
    <row r="3186" spans="5:12" x14ac:dyDescent="0.3">
      <c r="E3186" s="9"/>
      <c r="F3186" s="8"/>
      <c r="G3186" s="10">
        <v>100</v>
      </c>
      <c r="H3186" s="11">
        <v>11.422413793103001</v>
      </c>
      <c r="I3186" s="2">
        <v>45.258620689654997</v>
      </c>
      <c r="J3186" s="2">
        <v>27.155172413793</v>
      </c>
      <c r="K3186" s="2">
        <v>12.715517241379001</v>
      </c>
      <c r="L3186" s="13">
        <v>3.4482758620689999</v>
      </c>
    </row>
    <row r="3187" spans="5:12" ht="25" x14ac:dyDescent="0.3">
      <c r="E3187" s="3" t="s">
        <v>781</v>
      </c>
      <c r="F3187" s="4"/>
      <c r="G3187" s="5">
        <v>269</v>
      </c>
      <c r="H3187" s="7">
        <v>45</v>
      </c>
      <c r="I3187" s="1">
        <v>132</v>
      </c>
      <c r="J3187" s="1">
        <v>64</v>
      </c>
      <c r="K3187" s="1">
        <v>20</v>
      </c>
      <c r="L3187" s="6">
        <v>8</v>
      </c>
    </row>
    <row r="3188" spans="5:12" x14ac:dyDescent="0.3">
      <c r="E3188" s="9"/>
      <c r="F3188" s="8"/>
      <c r="G3188" s="10">
        <v>100</v>
      </c>
      <c r="H3188" s="11">
        <v>16.728624535316001</v>
      </c>
      <c r="I3188" s="2">
        <v>49.070631970260003</v>
      </c>
      <c r="J3188" s="2">
        <v>23.791821561338001</v>
      </c>
      <c r="K3188" s="2">
        <v>7.4349442379179997</v>
      </c>
      <c r="L3188" s="13">
        <v>2.9739776951670001</v>
      </c>
    </row>
    <row r="3189" spans="5:12" x14ac:dyDescent="0.3">
      <c r="E3189" s="3" t="s">
        <v>782</v>
      </c>
      <c r="F3189" s="4"/>
      <c r="G3189" s="5">
        <v>314</v>
      </c>
      <c r="H3189" s="7">
        <v>62</v>
      </c>
      <c r="I3189" s="1">
        <v>146</v>
      </c>
      <c r="J3189" s="1">
        <v>84</v>
      </c>
      <c r="K3189" s="1">
        <v>16</v>
      </c>
      <c r="L3189" s="6">
        <v>6</v>
      </c>
    </row>
    <row r="3190" spans="5:12" x14ac:dyDescent="0.3">
      <c r="E3190" s="9"/>
      <c r="F3190" s="8"/>
      <c r="G3190" s="10">
        <v>100</v>
      </c>
      <c r="H3190" s="11">
        <v>19.745222929935998</v>
      </c>
      <c r="I3190" s="2">
        <v>46.496815286623999</v>
      </c>
      <c r="J3190" s="2">
        <v>26.751592356688001</v>
      </c>
      <c r="K3190" s="2">
        <v>5.0955414012739997</v>
      </c>
      <c r="L3190" s="13">
        <v>1.9108280254779999</v>
      </c>
    </row>
    <row r="3191" spans="5:12" ht="37.5" x14ac:dyDescent="0.3">
      <c r="E3191" s="3" t="s">
        <v>783</v>
      </c>
      <c r="F3191" s="4"/>
      <c r="G3191" s="5">
        <v>420</v>
      </c>
      <c r="H3191" s="7">
        <v>98</v>
      </c>
      <c r="I3191" s="1">
        <v>217</v>
      </c>
      <c r="J3191" s="1">
        <v>65</v>
      </c>
      <c r="K3191" s="1">
        <v>29</v>
      </c>
      <c r="L3191" s="6">
        <v>11</v>
      </c>
    </row>
    <row r="3192" spans="5:12" x14ac:dyDescent="0.3">
      <c r="E3192" s="9"/>
      <c r="F3192" s="8"/>
      <c r="G3192" s="10">
        <v>100</v>
      </c>
      <c r="H3192" s="11">
        <v>23.333333333333002</v>
      </c>
      <c r="I3192" s="2">
        <v>51.666666666666998</v>
      </c>
      <c r="J3192" s="2">
        <v>15.47619047619</v>
      </c>
      <c r="K3192" s="2">
        <v>6.9047619047620001</v>
      </c>
      <c r="L3192" s="13">
        <v>2.6190476190480001</v>
      </c>
    </row>
    <row r="3193" spans="5:12" ht="37.5" x14ac:dyDescent="0.3">
      <c r="E3193" s="3" t="s">
        <v>784</v>
      </c>
      <c r="F3193" s="4"/>
      <c r="G3193" s="5">
        <v>1417</v>
      </c>
      <c r="H3193" s="7">
        <v>247</v>
      </c>
      <c r="I3193" s="1">
        <v>715</v>
      </c>
      <c r="J3193" s="1">
        <v>310</v>
      </c>
      <c r="K3193" s="1">
        <v>103</v>
      </c>
      <c r="L3193" s="6">
        <v>42</v>
      </c>
    </row>
    <row r="3194" spans="5:12" x14ac:dyDescent="0.3">
      <c r="E3194" s="9"/>
      <c r="F3194" s="8"/>
      <c r="G3194" s="10">
        <v>100</v>
      </c>
      <c r="H3194" s="11">
        <v>17.43119266055</v>
      </c>
      <c r="I3194" s="2">
        <v>50.458715596330002</v>
      </c>
      <c r="J3194" s="2">
        <v>21.877205363443998</v>
      </c>
      <c r="K3194" s="2">
        <v>7.2688779110799997</v>
      </c>
      <c r="L3194" s="13">
        <v>2.964008468596</v>
      </c>
    </row>
    <row r="3195" spans="5:12" ht="25" x14ac:dyDescent="0.3">
      <c r="E3195" s="3" t="s">
        <v>694</v>
      </c>
      <c r="F3195" s="4"/>
      <c r="G3195" s="5">
        <v>413</v>
      </c>
      <c r="H3195" s="7">
        <v>43</v>
      </c>
      <c r="I3195" s="1">
        <v>198</v>
      </c>
      <c r="J3195" s="1">
        <v>97</v>
      </c>
      <c r="K3195" s="1">
        <v>55</v>
      </c>
      <c r="L3195" s="6">
        <v>20</v>
      </c>
    </row>
    <row r="3196" spans="5:12" x14ac:dyDescent="0.3">
      <c r="E3196" s="9"/>
      <c r="F3196" s="8"/>
      <c r="G3196" s="10">
        <v>100</v>
      </c>
      <c r="H3196" s="11">
        <v>10.411622276029</v>
      </c>
      <c r="I3196" s="2">
        <v>47.941888619855</v>
      </c>
      <c r="J3196" s="2">
        <v>23.486682808716999</v>
      </c>
      <c r="K3196" s="2">
        <v>13.317191283293001</v>
      </c>
      <c r="L3196" s="13">
        <v>4.8426150121070002</v>
      </c>
    </row>
    <row r="3197" spans="5:12" ht="25" x14ac:dyDescent="0.3">
      <c r="E3197" s="3" t="s">
        <v>785</v>
      </c>
      <c r="F3197" s="4"/>
      <c r="G3197" s="5">
        <v>5490</v>
      </c>
      <c r="H3197" s="7">
        <v>413</v>
      </c>
      <c r="I3197" s="1">
        <v>2549</v>
      </c>
      <c r="J3197" s="1">
        <v>1731</v>
      </c>
      <c r="K3197" s="1">
        <v>591</v>
      </c>
      <c r="L3197" s="6">
        <v>206</v>
      </c>
    </row>
    <row r="3198" spans="5:12" x14ac:dyDescent="0.3">
      <c r="E3198" s="9"/>
      <c r="F3198" s="8"/>
      <c r="G3198" s="10">
        <v>100</v>
      </c>
      <c r="H3198" s="11">
        <v>7.5227686703099996</v>
      </c>
      <c r="I3198" s="2">
        <v>46.429872495445998</v>
      </c>
      <c r="J3198" s="2">
        <v>31.530054644808999</v>
      </c>
      <c r="K3198" s="2">
        <v>10.765027322404</v>
      </c>
      <c r="L3198" s="13">
        <v>3.7522768670310001</v>
      </c>
    </row>
    <row r="3199" spans="5:12" ht="25" x14ac:dyDescent="0.3">
      <c r="E3199" s="3" t="s">
        <v>786</v>
      </c>
      <c r="F3199" s="4"/>
      <c r="G3199" s="5">
        <v>3088</v>
      </c>
      <c r="H3199" s="7">
        <v>268</v>
      </c>
      <c r="I3199" s="1">
        <v>1473</v>
      </c>
      <c r="J3199" s="1">
        <v>899</v>
      </c>
      <c r="K3199" s="1">
        <v>326</v>
      </c>
      <c r="L3199" s="6">
        <v>122</v>
      </c>
    </row>
    <row r="3200" spans="5:12" x14ac:dyDescent="0.3">
      <c r="E3200" s="9"/>
      <c r="F3200" s="8"/>
      <c r="G3200" s="10">
        <v>100</v>
      </c>
      <c r="H3200" s="11">
        <v>8.6787564766840006</v>
      </c>
      <c r="I3200" s="2">
        <v>47.700777202072999</v>
      </c>
      <c r="J3200" s="2">
        <v>29.112694300518001</v>
      </c>
      <c r="K3200" s="2">
        <v>10.556994818652999</v>
      </c>
      <c r="L3200" s="13">
        <v>3.9507772020730001</v>
      </c>
    </row>
    <row r="3201" spans="5:12" ht="37.5" x14ac:dyDescent="0.3">
      <c r="E3201" s="3" t="s">
        <v>787</v>
      </c>
      <c r="F3201" s="4"/>
      <c r="G3201" s="5">
        <v>885</v>
      </c>
      <c r="H3201" s="7">
        <v>101</v>
      </c>
      <c r="I3201" s="1">
        <v>417</v>
      </c>
      <c r="J3201" s="1">
        <v>244</v>
      </c>
      <c r="K3201" s="1">
        <v>82</v>
      </c>
      <c r="L3201" s="6">
        <v>41</v>
      </c>
    </row>
    <row r="3202" spans="5:12" x14ac:dyDescent="0.3">
      <c r="E3202" s="9"/>
      <c r="F3202" s="8"/>
      <c r="G3202" s="10">
        <v>100</v>
      </c>
      <c r="H3202" s="11">
        <v>11.412429378531</v>
      </c>
      <c r="I3202" s="2">
        <v>47.118644067797</v>
      </c>
      <c r="J3202" s="2">
        <v>27.570621468927001</v>
      </c>
      <c r="K3202" s="2">
        <v>9.2655367231640007</v>
      </c>
      <c r="L3202" s="13">
        <v>4.6327683615820003</v>
      </c>
    </row>
    <row r="3203" spans="5:12" ht="25" x14ac:dyDescent="0.3">
      <c r="E3203" s="3" t="s">
        <v>788</v>
      </c>
      <c r="F3203" s="4"/>
      <c r="G3203" s="5">
        <v>730</v>
      </c>
      <c r="H3203" s="7">
        <v>45</v>
      </c>
      <c r="I3203" s="1">
        <v>326</v>
      </c>
      <c r="J3203" s="1">
        <v>247</v>
      </c>
      <c r="K3203" s="1">
        <v>91</v>
      </c>
      <c r="L3203" s="6">
        <v>21</v>
      </c>
    </row>
    <row r="3204" spans="5:12" x14ac:dyDescent="0.3">
      <c r="E3204" s="9"/>
      <c r="F3204" s="8"/>
      <c r="G3204" s="10">
        <v>100</v>
      </c>
      <c r="H3204" s="11">
        <v>6.1643835616439997</v>
      </c>
      <c r="I3204" s="2">
        <v>44.657534246574997</v>
      </c>
      <c r="J3204" s="2">
        <v>33.835616438355999</v>
      </c>
      <c r="K3204" s="2">
        <v>12.465753424658001</v>
      </c>
      <c r="L3204" s="13">
        <v>2.8767123287669998</v>
      </c>
    </row>
    <row r="3205" spans="5:12" x14ac:dyDescent="0.3">
      <c r="E3205" s="3" t="s">
        <v>789</v>
      </c>
      <c r="F3205" s="4"/>
      <c r="G3205" s="5">
        <v>1270</v>
      </c>
      <c r="H3205" s="7">
        <v>114</v>
      </c>
      <c r="I3205" s="1">
        <v>552</v>
      </c>
      <c r="J3205" s="1">
        <v>391</v>
      </c>
      <c r="K3205" s="1">
        <v>158</v>
      </c>
      <c r="L3205" s="6">
        <v>55</v>
      </c>
    </row>
    <row r="3206" spans="5:12" x14ac:dyDescent="0.3">
      <c r="E3206" s="9"/>
      <c r="F3206" s="8"/>
      <c r="G3206" s="10">
        <v>100</v>
      </c>
      <c r="H3206" s="11">
        <v>8.9763779527559997</v>
      </c>
      <c r="I3206" s="2">
        <v>43.464566929134001</v>
      </c>
      <c r="J3206" s="2">
        <v>30.787401574802999</v>
      </c>
      <c r="K3206" s="2">
        <v>12.440944881889999</v>
      </c>
      <c r="L3206" s="13">
        <v>4.3307086614169998</v>
      </c>
    </row>
    <row r="3207" spans="5:12" ht="25" x14ac:dyDescent="0.3">
      <c r="E3207" s="3" t="s">
        <v>790</v>
      </c>
      <c r="F3207" s="4"/>
      <c r="G3207" s="5">
        <v>511</v>
      </c>
      <c r="H3207" s="7">
        <v>59</v>
      </c>
      <c r="I3207" s="1">
        <v>254</v>
      </c>
      <c r="J3207" s="1">
        <v>133</v>
      </c>
      <c r="K3207" s="1">
        <v>43</v>
      </c>
      <c r="L3207" s="6">
        <v>22</v>
      </c>
    </row>
    <row r="3208" spans="5:12" x14ac:dyDescent="0.3">
      <c r="E3208" s="9"/>
      <c r="F3208" s="8"/>
      <c r="G3208" s="10">
        <v>100</v>
      </c>
      <c r="H3208" s="11">
        <v>11.545988258316999</v>
      </c>
      <c r="I3208" s="2">
        <v>49.706457925636002</v>
      </c>
      <c r="J3208" s="2">
        <v>26.027397260274</v>
      </c>
      <c r="K3208" s="2">
        <v>8.4148727984340006</v>
      </c>
      <c r="L3208" s="13">
        <v>4.3052837573389997</v>
      </c>
    </row>
    <row r="3209" spans="5:12" x14ac:dyDescent="0.3">
      <c r="E3209" s="3" t="s">
        <v>791</v>
      </c>
      <c r="F3209" s="4"/>
      <c r="G3209" s="5">
        <v>121</v>
      </c>
      <c r="H3209" s="7">
        <v>16</v>
      </c>
      <c r="I3209" s="1">
        <v>63</v>
      </c>
      <c r="J3209" s="1">
        <v>30</v>
      </c>
      <c r="K3209" s="1">
        <v>9</v>
      </c>
      <c r="L3209" s="6">
        <v>3</v>
      </c>
    </row>
    <row r="3210" spans="5:12" x14ac:dyDescent="0.3">
      <c r="E3210" s="9"/>
      <c r="F3210" s="8"/>
      <c r="G3210" s="10">
        <v>100</v>
      </c>
      <c r="H3210" s="11">
        <v>13.223140495868</v>
      </c>
      <c r="I3210" s="2">
        <v>52.066115702479003</v>
      </c>
      <c r="J3210" s="2">
        <v>24.793388429752</v>
      </c>
      <c r="K3210" s="2">
        <v>7.4380165289260001</v>
      </c>
      <c r="L3210" s="13">
        <v>2.4793388429749998</v>
      </c>
    </row>
    <row r="3211" spans="5:12" ht="37.5" x14ac:dyDescent="0.3">
      <c r="E3211" s="3" t="s">
        <v>792</v>
      </c>
      <c r="F3211" s="4"/>
      <c r="G3211" s="5">
        <v>680</v>
      </c>
      <c r="H3211" s="7">
        <v>152</v>
      </c>
      <c r="I3211" s="1">
        <v>324</v>
      </c>
      <c r="J3211" s="1">
        <v>136</v>
      </c>
      <c r="K3211" s="1">
        <v>45</v>
      </c>
      <c r="L3211" s="6">
        <v>23</v>
      </c>
    </row>
    <row r="3212" spans="5:12" x14ac:dyDescent="0.3">
      <c r="E3212" s="9"/>
      <c r="F3212" s="8"/>
      <c r="G3212" s="10">
        <v>100</v>
      </c>
      <c r="H3212" s="11">
        <v>22.352941176470999</v>
      </c>
      <c r="I3212" s="2">
        <v>47.647058823529001</v>
      </c>
      <c r="J3212" s="2">
        <v>20</v>
      </c>
      <c r="K3212" s="2">
        <v>6.6176470588239997</v>
      </c>
      <c r="L3212" s="13">
        <v>3.3823529411759998</v>
      </c>
    </row>
    <row r="3213" spans="5:12" ht="37.5" x14ac:dyDescent="0.3">
      <c r="E3213" s="3" t="s">
        <v>793</v>
      </c>
      <c r="F3213" s="4"/>
      <c r="G3213" s="5">
        <v>2224</v>
      </c>
      <c r="H3213" s="7">
        <v>293</v>
      </c>
      <c r="I3213" s="1">
        <v>1056</v>
      </c>
      <c r="J3213" s="1">
        <v>591</v>
      </c>
      <c r="K3213" s="1">
        <v>199</v>
      </c>
      <c r="L3213" s="6">
        <v>85</v>
      </c>
    </row>
    <row r="3214" spans="5:12" x14ac:dyDescent="0.3">
      <c r="E3214" s="9"/>
      <c r="F3214" s="8"/>
      <c r="G3214" s="10">
        <v>100</v>
      </c>
      <c r="H3214" s="11">
        <v>13.174460431655</v>
      </c>
      <c r="I3214" s="2">
        <v>47.482014388488999</v>
      </c>
      <c r="J3214" s="2">
        <v>26.573741007193998</v>
      </c>
      <c r="K3214" s="2">
        <v>8.947841726619</v>
      </c>
      <c r="L3214" s="13">
        <v>3.8219424460429998</v>
      </c>
    </row>
    <row r="3215" spans="5:12" ht="25" x14ac:dyDescent="0.3">
      <c r="E3215" s="3" t="s">
        <v>700</v>
      </c>
      <c r="F3215" s="4"/>
      <c r="G3215" s="5">
        <v>696</v>
      </c>
      <c r="H3215" s="7">
        <v>79</v>
      </c>
      <c r="I3215" s="1">
        <v>312</v>
      </c>
      <c r="J3215" s="1">
        <v>176</v>
      </c>
      <c r="K3215" s="1">
        <v>66</v>
      </c>
      <c r="L3215" s="6">
        <v>63</v>
      </c>
    </row>
    <row r="3216" spans="5:12" x14ac:dyDescent="0.3">
      <c r="E3216" s="9"/>
      <c r="F3216" s="8"/>
      <c r="G3216" s="10">
        <v>100</v>
      </c>
      <c r="H3216" s="11">
        <v>11.350574712644001</v>
      </c>
      <c r="I3216" s="2">
        <v>44.827586206897003</v>
      </c>
      <c r="J3216" s="2">
        <v>25.287356321838999</v>
      </c>
      <c r="K3216" s="2">
        <v>9.4827586206899994</v>
      </c>
      <c r="L3216" s="13">
        <v>9.0517241379310001</v>
      </c>
    </row>
    <row r="3217" spans="5:12" ht="25" x14ac:dyDescent="0.3">
      <c r="E3217" s="3" t="s">
        <v>794</v>
      </c>
      <c r="F3217" s="4"/>
      <c r="G3217" s="5">
        <v>6815</v>
      </c>
      <c r="H3217" s="7">
        <v>392</v>
      </c>
      <c r="I3217" s="1">
        <v>2986</v>
      </c>
      <c r="J3217" s="1">
        <v>2387</v>
      </c>
      <c r="K3217" s="1">
        <v>811</v>
      </c>
      <c r="L3217" s="6">
        <v>239</v>
      </c>
    </row>
    <row r="3218" spans="5:12" x14ac:dyDescent="0.3">
      <c r="E3218" s="9"/>
      <c r="F3218" s="8"/>
      <c r="G3218" s="10">
        <v>100</v>
      </c>
      <c r="H3218" s="11">
        <v>5.7520176082169998</v>
      </c>
      <c r="I3218" s="2">
        <v>43.815113719735997</v>
      </c>
      <c r="J3218" s="2">
        <v>35.025678650037001</v>
      </c>
      <c r="K3218" s="2">
        <v>11.900220102715</v>
      </c>
      <c r="L3218" s="13">
        <v>3.506969919296</v>
      </c>
    </row>
    <row r="3219" spans="5:12" ht="25" x14ac:dyDescent="0.3">
      <c r="E3219" s="3" t="s">
        <v>795</v>
      </c>
      <c r="F3219" s="4"/>
      <c r="G3219" s="5">
        <v>3024</v>
      </c>
      <c r="H3219" s="7">
        <v>271</v>
      </c>
      <c r="I3219" s="1">
        <v>1365</v>
      </c>
      <c r="J3219" s="1">
        <v>977</v>
      </c>
      <c r="K3219" s="1">
        <v>296</v>
      </c>
      <c r="L3219" s="6">
        <v>115</v>
      </c>
    </row>
    <row r="3220" spans="5:12" x14ac:dyDescent="0.3">
      <c r="E3220" s="9"/>
      <c r="F3220" s="8"/>
      <c r="G3220" s="10">
        <v>100</v>
      </c>
      <c r="H3220" s="11">
        <v>8.9616402116400007</v>
      </c>
      <c r="I3220" s="2">
        <v>45.138888888888999</v>
      </c>
      <c r="J3220" s="2">
        <v>32.308201058201</v>
      </c>
      <c r="K3220" s="2">
        <v>9.7883597883599993</v>
      </c>
      <c r="L3220" s="13">
        <v>3.8029100529100002</v>
      </c>
    </row>
    <row r="3221" spans="5:12" ht="37.5" x14ac:dyDescent="0.3">
      <c r="E3221" s="3" t="s">
        <v>796</v>
      </c>
      <c r="F3221" s="4"/>
      <c r="G3221" s="5">
        <v>828</v>
      </c>
      <c r="H3221" s="7">
        <v>65</v>
      </c>
      <c r="I3221" s="1">
        <v>349</v>
      </c>
      <c r="J3221" s="1">
        <v>271</v>
      </c>
      <c r="K3221" s="1">
        <v>93</v>
      </c>
      <c r="L3221" s="6">
        <v>50</v>
      </c>
    </row>
    <row r="3222" spans="5:12" x14ac:dyDescent="0.3">
      <c r="E3222" s="9"/>
      <c r="F3222" s="8"/>
      <c r="G3222" s="10">
        <v>100</v>
      </c>
      <c r="H3222" s="11">
        <v>7.8502415458939998</v>
      </c>
      <c r="I3222" s="2">
        <v>42.149758454105999</v>
      </c>
      <c r="J3222" s="2">
        <v>32.729468599034</v>
      </c>
      <c r="K3222" s="2">
        <v>11.231884057971</v>
      </c>
      <c r="L3222" s="13">
        <v>6.0386473429949996</v>
      </c>
    </row>
    <row r="3223" spans="5:12" ht="25" x14ac:dyDescent="0.3">
      <c r="E3223" s="3" t="s">
        <v>797</v>
      </c>
      <c r="F3223" s="4"/>
      <c r="G3223" s="5">
        <v>594</v>
      </c>
      <c r="H3223" s="7">
        <v>44</v>
      </c>
      <c r="I3223" s="1">
        <v>244</v>
      </c>
      <c r="J3223" s="1">
        <v>206</v>
      </c>
      <c r="K3223" s="1">
        <v>71</v>
      </c>
      <c r="L3223" s="6">
        <v>29</v>
      </c>
    </row>
    <row r="3224" spans="5:12" x14ac:dyDescent="0.3">
      <c r="E3224" s="9"/>
      <c r="F3224" s="8"/>
      <c r="G3224" s="10">
        <v>100</v>
      </c>
      <c r="H3224" s="11">
        <v>7.4074074074069998</v>
      </c>
      <c r="I3224" s="2">
        <v>41.077441077441001</v>
      </c>
      <c r="J3224" s="2">
        <v>34.680134680134998</v>
      </c>
      <c r="K3224" s="2">
        <v>11.952861952861999</v>
      </c>
      <c r="L3224" s="13">
        <v>4.8821548821549996</v>
      </c>
    </row>
    <row r="3225" spans="5:12" x14ac:dyDescent="0.3">
      <c r="E3225" s="3" t="s">
        <v>798</v>
      </c>
      <c r="F3225" s="4"/>
      <c r="G3225" s="5">
        <v>1522</v>
      </c>
      <c r="H3225" s="7">
        <v>118</v>
      </c>
      <c r="I3225" s="1">
        <v>625</v>
      </c>
      <c r="J3225" s="1">
        <v>486</v>
      </c>
      <c r="K3225" s="1">
        <v>218</v>
      </c>
      <c r="L3225" s="6">
        <v>75</v>
      </c>
    </row>
    <row r="3226" spans="5:12" x14ac:dyDescent="0.3">
      <c r="E3226" s="9"/>
      <c r="F3226" s="8"/>
      <c r="G3226" s="10">
        <v>100</v>
      </c>
      <c r="H3226" s="11">
        <v>7.752956636005</v>
      </c>
      <c r="I3226" s="2">
        <v>41.064388961892</v>
      </c>
      <c r="J3226" s="2">
        <v>31.931668856767001</v>
      </c>
      <c r="K3226" s="2">
        <v>14.323258869908001</v>
      </c>
      <c r="L3226" s="13">
        <v>4.9277266754270004</v>
      </c>
    </row>
    <row r="3227" spans="5:12" ht="25" x14ac:dyDescent="0.3">
      <c r="E3227" s="3" t="s">
        <v>799</v>
      </c>
      <c r="F3227" s="4"/>
      <c r="G3227" s="5">
        <v>355</v>
      </c>
      <c r="H3227" s="7">
        <v>40</v>
      </c>
      <c r="I3227" s="1">
        <v>159</v>
      </c>
      <c r="J3227" s="1">
        <v>107</v>
      </c>
      <c r="K3227" s="1">
        <v>31</v>
      </c>
      <c r="L3227" s="6">
        <v>18</v>
      </c>
    </row>
    <row r="3228" spans="5:12" x14ac:dyDescent="0.3">
      <c r="E3228" s="9"/>
      <c r="F3228" s="8"/>
      <c r="G3228" s="10">
        <v>100</v>
      </c>
      <c r="H3228" s="11">
        <v>11.267605633803001</v>
      </c>
      <c r="I3228" s="2">
        <v>44.788732394366001</v>
      </c>
      <c r="J3228" s="2">
        <v>30.140845070423001</v>
      </c>
      <c r="K3228" s="2">
        <v>8.7323943661969992</v>
      </c>
      <c r="L3228" s="13">
        <v>5.0704225352109997</v>
      </c>
    </row>
    <row r="3229" spans="5:12" x14ac:dyDescent="0.3">
      <c r="E3229" s="3" t="s">
        <v>800</v>
      </c>
      <c r="F3229" s="4"/>
      <c r="G3229" s="5">
        <v>60</v>
      </c>
      <c r="H3229" s="7">
        <v>3</v>
      </c>
      <c r="I3229" s="1">
        <v>32</v>
      </c>
      <c r="J3229" s="1">
        <v>15</v>
      </c>
      <c r="K3229" s="1">
        <v>7</v>
      </c>
      <c r="L3229" s="6">
        <v>3</v>
      </c>
    </row>
    <row r="3230" spans="5:12" x14ac:dyDescent="0.3">
      <c r="E3230" s="9"/>
      <c r="F3230" s="8"/>
      <c r="G3230" s="10">
        <v>100</v>
      </c>
      <c r="H3230" s="11">
        <v>5</v>
      </c>
      <c r="I3230" s="2">
        <v>53.333333333333002</v>
      </c>
      <c r="J3230" s="2">
        <v>25</v>
      </c>
      <c r="K3230" s="2">
        <v>11.666666666667</v>
      </c>
      <c r="L3230" s="13">
        <v>5</v>
      </c>
    </row>
    <row r="3231" spans="5:12" ht="37.5" x14ac:dyDescent="0.3">
      <c r="E3231" s="3" t="s">
        <v>801</v>
      </c>
      <c r="F3231" s="4"/>
      <c r="G3231" s="5">
        <v>518</v>
      </c>
      <c r="H3231" s="7">
        <v>100</v>
      </c>
      <c r="I3231" s="1">
        <v>243</v>
      </c>
      <c r="J3231" s="1">
        <v>112</v>
      </c>
      <c r="K3231" s="1">
        <v>32</v>
      </c>
      <c r="L3231" s="6">
        <v>31</v>
      </c>
    </row>
    <row r="3232" spans="5:12" x14ac:dyDescent="0.3">
      <c r="E3232" s="9"/>
      <c r="F3232" s="8"/>
      <c r="G3232" s="10">
        <v>100</v>
      </c>
      <c r="H3232" s="11">
        <v>19.305019305019002</v>
      </c>
      <c r="I3232" s="2">
        <v>46.911196911197003</v>
      </c>
      <c r="J3232" s="2">
        <v>21.621621621622001</v>
      </c>
      <c r="K3232" s="2">
        <v>6.1776061776060001</v>
      </c>
      <c r="L3232" s="13">
        <v>5.9845559845559997</v>
      </c>
    </row>
    <row r="3233" spans="5:12" ht="37.5" x14ac:dyDescent="0.3">
      <c r="E3233" s="3" t="s">
        <v>802</v>
      </c>
      <c r="F3233" s="4"/>
      <c r="G3233" s="5">
        <v>1815</v>
      </c>
      <c r="H3233" s="7">
        <v>228</v>
      </c>
      <c r="I3233" s="1">
        <v>844</v>
      </c>
      <c r="J3233" s="1">
        <v>477</v>
      </c>
      <c r="K3233" s="1">
        <v>166</v>
      </c>
      <c r="L3233" s="6">
        <v>100</v>
      </c>
    </row>
    <row r="3234" spans="5:12" x14ac:dyDescent="0.3">
      <c r="E3234" s="9"/>
      <c r="F3234" s="8"/>
      <c r="G3234" s="10">
        <v>100</v>
      </c>
      <c r="H3234" s="11">
        <v>12.561983471074001</v>
      </c>
      <c r="I3234" s="2">
        <v>46.501377410468002</v>
      </c>
      <c r="J3234" s="2">
        <v>26.280991735537</v>
      </c>
      <c r="K3234" s="2">
        <v>9.1460055096420003</v>
      </c>
      <c r="L3234" s="13">
        <v>5.5096418732780004</v>
      </c>
    </row>
    <row r="3235" spans="5:12" ht="25" x14ac:dyDescent="0.3">
      <c r="E3235" s="3" t="s">
        <v>706</v>
      </c>
      <c r="F3235" s="4"/>
      <c r="G3235" s="5">
        <v>883</v>
      </c>
      <c r="H3235" s="7">
        <v>67</v>
      </c>
      <c r="I3235" s="1">
        <v>362</v>
      </c>
      <c r="J3235" s="1">
        <v>294</v>
      </c>
      <c r="K3235" s="1">
        <v>81</v>
      </c>
      <c r="L3235" s="6">
        <v>79</v>
      </c>
    </row>
    <row r="3236" spans="5:12" x14ac:dyDescent="0.3">
      <c r="E3236" s="9"/>
      <c r="F3236" s="8"/>
      <c r="G3236" s="10">
        <v>100</v>
      </c>
      <c r="H3236" s="11">
        <v>7.5877689694220001</v>
      </c>
      <c r="I3236" s="2">
        <v>40.996602491506003</v>
      </c>
      <c r="J3236" s="2">
        <v>33.295583238958002</v>
      </c>
      <c r="K3236" s="2">
        <v>9.173272933182</v>
      </c>
      <c r="L3236" s="13">
        <v>8.9467723669310004</v>
      </c>
    </row>
    <row r="3237" spans="5:12" ht="25" x14ac:dyDescent="0.3">
      <c r="E3237" s="3" t="s">
        <v>803</v>
      </c>
      <c r="F3237" s="4"/>
      <c r="G3237" s="5">
        <v>1680</v>
      </c>
      <c r="H3237" s="7">
        <v>63</v>
      </c>
      <c r="I3237" s="1">
        <v>644</v>
      </c>
      <c r="J3237" s="1">
        <v>694</v>
      </c>
      <c r="K3237" s="1">
        <v>240</v>
      </c>
      <c r="L3237" s="6">
        <v>39</v>
      </c>
    </row>
    <row r="3238" spans="5:12" x14ac:dyDescent="0.3">
      <c r="E3238" s="9"/>
      <c r="F3238" s="8"/>
      <c r="G3238" s="10">
        <v>100</v>
      </c>
      <c r="H3238" s="11">
        <v>3.75</v>
      </c>
      <c r="I3238" s="2">
        <v>38.333333333333002</v>
      </c>
      <c r="J3238" s="2">
        <v>41.309523809524002</v>
      </c>
      <c r="K3238" s="2">
        <v>14.285714285714</v>
      </c>
      <c r="L3238" s="13">
        <v>2.3214285714290002</v>
      </c>
    </row>
    <row r="3239" spans="5:12" ht="25" x14ac:dyDescent="0.3">
      <c r="E3239" s="3" t="s">
        <v>804</v>
      </c>
      <c r="F3239" s="4"/>
      <c r="G3239" s="5">
        <v>952</v>
      </c>
      <c r="H3239" s="7">
        <v>42</v>
      </c>
      <c r="I3239" s="1">
        <v>358</v>
      </c>
      <c r="J3239" s="1">
        <v>355</v>
      </c>
      <c r="K3239" s="1">
        <v>154</v>
      </c>
      <c r="L3239" s="6">
        <v>43</v>
      </c>
    </row>
    <row r="3240" spans="5:12" x14ac:dyDescent="0.3">
      <c r="E3240" s="9"/>
      <c r="F3240" s="8"/>
      <c r="G3240" s="10">
        <v>100</v>
      </c>
      <c r="H3240" s="11">
        <v>4.4117647058819998</v>
      </c>
      <c r="I3240" s="2">
        <v>37.605042016806998</v>
      </c>
      <c r="J3240" s="2">
        <v>37.289915966386999</v>
      </c>
      <c r="K3240" s="2">
        <v>16.176470588234999</v>
      </c>
      <c r="L3240" s="13">
        <v>4.5168067226890001</v>
      </c>
    </row>
    <row r="3241" spans="5:12" ht="37.5" x14ac:dyDescent="0.3">
      <c r="E3241" s="3" t="s">
        <v>805</v>
      </c>
      <c r="F3241" s="4"/>
      <c r="G3241" s="5">
        <v>598</v>
      </c>
      <c r="H3241" s="7">
        <v>24</v>
      </c>
      <c r="I3241" s="1">
        <v>256</v>
      </c>
      <c r="J3241" s="1">
        <v>238</v>
      </c>
      <c r="K3241" s="1">
        <v>65</v>
      </c>
      <c r="L3241" s="6">
        <v>15</v>
      </c>
    </row>
    <row r="3242" spans="5:12" x14ac:dyDescent="0.3">
      <c r="E3242" s="9"/>
      <c r="F3242" s="8"/>
      <c r="G3242" s="10">
        <v>100</v>
      </c>
      <c r="H3242" s="11">
        <v>4.0133779264209997</v>
      </c>
      <c r="I3242" s="2">
        <v>42.809364548494997</v>
      </c>
      <c r="J3242" s="2">
        <v>39.799331103679002</v>
      </c>
      <c r="K3242" s="2">
        <v>10.869565217390999</v>
      </c>
      <c r="L3242" s="13">
        <v>2.5083612040130001</v>
      </c>
    </row>
    <row r="3243" spans="5:12" ht="25" x14ac:dyDescent="0.3">
      <c r="E3243" s="3" t="s">
        <v>806</v>
      </c>
      <c r="F3243" s="4"/>
      <c r="G3243" s="5">
        <v>303</v>
      </c>
      <c r="H3243" s="7">
        <v>8</v>
      </c>
      <c r="I3243" s="1">
        <v>112</v>
      </c>
      <c r="J3243" s="1">
        <v>128</v>
      </c>
      <c r="K3243" s="1">
        <v>45</v>
      </c>
      <c r="L3243" s="6">
        <v>10</v>
      </c>
    </row>
    <row r="3244" spans="5:12" x14ac:dyDescent="0.3">
      <c r="E3244" s="9"/>
      <c r="F3244" s="8"/>
      <c r="G3244" s="10">
        <v>100</v>
      </c>
      <c r="H3244" s="11">
        <v>2.640264026403</v>
      </c>
      <c r="I3244" s="2">
        <v>36.963696369636999</v>
      </c>
      <c r="J3244" s="2">
        <v>42.244224422442002</v>
      </c>
      <c r="K3244" s="2">
        <v>14.851485148515</v>
      </c>
      <c r="L3244" s="13">
        <v>3.3003300330030001</v>
      </c>
    </row>
    <row r="3245" spans="5:12" x14ac:dyDescent="0.3">
      <c r="E3245" s="3" t="s">
        <v>807</v>
      </c>
      <c r="F3245" s="4"/>
      <c r="G3245" s="5">
        <v>781</v>
      </c>
      <c r="H3245" s="7">
        <v>41</v>
      </c>
      <c r="I3245" s="1">
        <v>275</v>
      </c>
      <c r="J3245" s="1">
        <v>286</v>
      </c>
      <c r="K3245" s="1">
        <v>144</v>
      </c>
      <c r="L3245" s="6">
        <v>35</v>
      </c>
    </row>
    <row r="3246" spans="5:12" x14ac:dyDescent="0.3">
      <c r="E3246" s="9"/>
      <c r="F3246" s="8"/>
      <c r="G3246" s="10">
        <v>100</v>
      </c>
      <c r="H3246" s="11">
        <v>5.2496798975669998</v>
      </c>
      <c r="I3246" s="2">
        <v>35.211267605633999</v>
      </c>
      <c r="J3246" s="2">
        <v>36.619718309859003</v>
      </c>
      <c r="K3246" s="2">
        <v>18.437900128041001</v>
      </c>
      <c r="L3246" s="13">
        <v>4.4814340588989996</v>
      </c>
    </row>
    <row r="3247" spans="5:12" ht="25" x14ac:dyDescent="0.3">
      <c r="E3247" s="3" t="s">
        <v>808</v>
      </c>
      <c r="F3247" s="4"/>
      <c r="G3247" s="5">
        <v>84</v>
      </c>
      <c r="H3247" s="7">
        <v>4</v>
      </c>
      <c r="I3247" s="1">
        <v>40</v>
      </c>
      <c r="J3247" s="1">
        <v>25</v>
      </c>
      <c r="K3247" s="1">
        <v>11</v>
      </c>
      <c r="L3247" s="6">
        <v>4</v>
      </c>
    </row>
    <row r="3248" spans="5:12" x14ac:dyDescent="0.3">
      <c r="E3248" s="9"/>
      <c r="F3248" s="8"/>
      <c r="G3248" s="10">
        <v>100</v>
      </c>
      <c r="H3248" s="11">
        <v>4.7619047619049999</v>
      </c>
      <c r="I3248" s="2">
        <v>47.619047619047997</v>
      </c>
      <c r="J3248" s="2">
        <v>29.761904761905001</v>
      </c>
      <c r="K3248" s="2">
        <v>13.095238095238001</v>
      </c>
      <c r="L3248" s="13">
        <v>4.7619047619049999</v>
      </c>
    </row>
    <row r="3249" spans="5:12" x14ac:dyDescent="0.3">
      <c r="E3249" s="3" t="s">
        <v>809</v>
      </c>
      <c r="F3249" s="4"/>
      <c r="G3249" s="5">
        <v>15</v>
      </c>
      <c r="H3249" s="7">
        <v>1</v>
      </c>
      <c r="I3249" s="1">
        <v>6</v>
      </c>
      <c r="J3249" s="1">
        <v>6</v>
      </c>
      <c r="K3249" s="1">
        <v>1</v>
      </c>
      <c r="L3249" s="6">
        <v>1</v>
      </c>
    </row>
    <row r="3250" spans="5:12" x14ac:dyDescent="0.3">
      <c r="E3250" s="9"/>
      <c r="F3250" s="8"/>
      <c r="G3250" s="10">
        <v>100</v>
      </c>
      <c r="H3250" s="11">
        <v>6.666666666667</v>
      </c>
      <c r="I3250" s="2">
        <v>40</v>
      </c>
      <c r="J3250" s="2">
        <v>40</v>
      </c>
      <c r="K3250" s="2">
        <v>6.666666666667</v>
      </c>
      <c r="L3250" s="13">
        <v>6.666666666667</v>
      </c>
    </row>
    <row r="3251" spans="5:12" ht="37.5" x14ac:dyDescent="0.3">
      <c r="E3251" s="3" t="s">
        <v>810</v>
      </c>
      <c r="F3251" s="4"/>
      <c r="G3251" s="5">
        <v>184</v>
      </c>
      <c r="H3251" s="7">
        <v>26</v>
      </c>
      <c r="I3251" s="1">
        <v>90</v>
      </c>
      <c r="J3251" s="1">
        <v>39</v>
      </c>
      <c r="K3251" s="1">
        <v>20</v>
      </c>
      <c r="L3251" s="6">
        <v>9</v>
      </c>
    </row>
    <row r="3252" spans="5:12" x14ac:dyDescent="0.3">
      <c r="E3252" s="9"/>
      <c r="F3252" s="8"/>
      <c r="G3252" s="10">
        <v>100</v>
      </c>
      <c r="H3252" s="11">
        <v>14.130434782609001</v>
      </c>
      <c r="I3252" s="2">
        <v>48.913043478261002</v>
      </c>
      <c r="J3252" s="2">
        <v>21.195652173913</v>
      </c>
      <c r="K3252" s="2">
        <v>10.869565217390999</v>
      </c>
      <c r="L3252" s="13">
        <v>4.8913043478259999</v>
      </c>
    </row>
    <row r="3253" spans="5:12" ht="37.5" x14ac:dyDescent="0.3">
      <c r="E3253" s="3" t="s">
        <v>811</v>
      </c>
      <c r="F3253" s="4"/>
      <c r="G3253" s="5">
        <v>1526</v>
      </c>
      <c r="H3253" s="7">
        <v>113</v>
      </c>
      <c r="I3253" s="1">
        <v>595</v>
      </c>
      <c r="J3253" s="1">
        <v>537</v>
      </c>
      <c r="K3253" s="1">
        <v>207</v>
      </c>
      <c r="L3253" s="6">
        <v>74</v>
      </c>
    </row>
    <row r="3254" spans="5:12" x14ac:dyDescent="0.3">
      <c r="E3254" s="9"/>
      <c r="F3254" s="8"/>
      <c r="G3254" s="10">
        <v>100</v>
      </c>
      <c r="H3254" s="11">
        <v>7.4049803407599999</v>
      </c>
      <c r="I3254" s="2">
        <v>38.990825688073002</v>
      </c>
      <c r="J3254" s="2">
        <v>35.190039318479997</v>
      </c>
      <c r="K3254" s="2">
        <v>13.564875491481001</v>
      </c>
      <c r="L3254" s="13">
        <v>4.8492791612059998</v>
      </c>
    </row>
    <row r="3255" spans="5:12" ht="25" x14ac:dyDescent="0.3">
      <c r="E3255" s="3" t="s">
        <v>712</v>
      </c>
      <c r="F3255" s="4"/>
      <c r="G3255" s="5">
        <v>765</v>
      </c>
      <c r="H3255" s="7">
        <v>49</v>
      </c>
      <c r="I3255" s="1">
        <v>272</v>
      </c>
      <c r="J3255" s="1">
        <v>283</v>
      </c>
      <c r="K3255" s="1">
        <v>110</v>
      </c>
      <c r="L3255" s="6">
        <v>51</v>
      </c>
    </row>
    <row r="3256" spans="5:12" x14ac:dyDescent="0.3">
      <c r="E3256" s="9"/>
      <c r="F3256" s="8"/>
      <c r="G3256" s="10">
        <v>100</v>
      </c>
      <c r="H3256" s="11">
        <v>6.4052287581699998</v>
      </c>
      <c r="I3256" s="2">
        <v>35.555555555555998</v>
      </c>
      <c r="J3256" s="2">
        <v>36.993464052287997</v>
      </c>
      <c r="K3256" s="2">
        <v>14.379084967320001</v>
      </c>
      <c r="L3256" s="13">
        <v>6.666666666667</v>
      </c>
    </row>
    <row r="3257" spans="5:12" ht="25" x14ac:dyDescent="0.3">
      <c r="E3257" s="3" t="s">
        <v>812</v>
      </c>
      <c r="F3257" s="4"/>
      <c r="G3257" s="5">
        <v>92</v>
      </c>
      <c r="H3257" s="7">
        <v>2</v>
      </c>
      <c r="I3257" s="1">
        <v>30</v>
      </c>
      <c r="J3257" s="1">
        <v>40</v>
      </c>
      <c r="K3257" s="1">
        <v>14</v>
      </c>
      <c r="L3257" s="6">
        <v>6</v>
      </c>
    </row>
    <row r="3258" spans="5:12" x14ac:dyDescent="0.3">
      <c r="E3258" s="9"/>
      <c r="F3258" s="8"/>
      <c r="G3258" s="10">
        <v>100</v>
      </c>
      <c r="H3258" s="11">
        <v>2.1739130434780001</v>
      </c>
      <c r="I3258" s="2">
        <v>32.608695652173999</v>
      </c>
      <c r="J3258" s="2">
        <v>43.478260869564998</v>
      </c>
      <c r="K3258" s="2">
        <v>15.217391304348</v>
      </c>
      <c r="L3258" s="13">
        <v>6.5217391304349999</v>
      </c>
    </row>
    <row r="3259" spans="5:12" ht="25" x14ac:dyDescent="0.3">
      <c r="E3259" s="3" t="s">
        <v>813</v>
      </c>
      <c r="F3259" s="4"/>
      <c r="G3259" s="5">
        <v>105</v>
      </c>
      <c r="H3259" s="7">
        <v>1</v>
      </c>
      <c r="I3259" s="1">
        <v>30</v>
      </c>
      <c r="J3259" s="1">
        <v>47</v>
      </c>
      <c r="K3259" s="1">
        <v>26</v>
      </c>
      <c r="L3259" s="6">
        <v>1</v>
      </c>
    </row>
    <row r="3260" spans="5:12" x14ac:dyDescent="0.3">
      <c r="E3260" s="9"/>
      <c r="F3260" s="8"/>
      <c r="G3260" s="10">
        <v>100</v>
      </c>
      <c r="H3260" s="11">
        <v>0.95238095238099996</v>
      </c>
      <c r="I3260" s="2">
        <v>28.571428571428999</v>
      </c>
      <c r="J3260" s="2">
        <v>44.761904761905001</v>
      </c>
      <c r="K3260" s="2">
        <v>24.761904761905001</v>
      </c>
      <c r="L3260" s="13">
        <v>0.95238095238099996</v>
      </c>
    </row>
    <row r="3261" spans="5:12" ht="37.5" x14ac:dyDescent="0.3">
      <c r="E3261" s="3" t="s">
        <v>814</v>
      </c>
      <c r="F3261" s="4"/>
      <c r="G3261" s="5">
        <v>114</v>
      </c>
      <c r="H3261" s="7">
        <v>2</v>
      </c>
      <c r="I3261" s="1">
        <v>34</v>
      </c>
      <c r="J3261" s="1">
        <v>50</v>
      </c>
      <c r="K3261" s="1">
        <v>25</v>
      </c>
      <c r="L3261" s="6">
        <v>3</v>
      </c>
    </row>
    <row r="3262" spans="5:12" x14ac:dyDescent="0.3">
      <c r="E3262" s="9"/>
      <c r="F3262" s="8"/>
      <c r="G3262" s="10">
        <v>100</v>
      </c>
      <c r="H3262" s="11">
        <v>1.7543859649119999</v>
      </c>
      <c r="I3262" s="2">
        <v>29.824561403509001</v>
      </c>
      <c r="J3262" s="2">
        <v>43.859649122806999</v>
      </c>
      <c r="K3262" s="2">
        <v>21.929824561404001</v>
      </c>
      <c r="L3262" s="13">
        <v>2.6315789473679998</v>
      </c>
    </row>
    <row r="3263" spans="5:12" ht="25" x14ac:dyDescent="0.3">
      <c r="E3263" s="3" t="s">
        <v>815</v>
      </c>
      <c r="F3263" s="4"/>
      <c r="G3263" s="5">
        <v>22</v>
      </c>
      <c r="H3263" s="7">
        <v>1</v>
      </c>
      <c r="I3263" s="1">
        <v>6</v>
      </c>
      <c r="J3263" s="1">
        <v>7</v>
      </c>
      <c r="K3263" s="1">
        <v>7</v>
      </c>
      <c r="L3263" s="6">
        <v>1</v>
      </c>
    </row>
    <row r="3264" spans="5:12" x14ac:dyDescent="0.3">
      <c r="E3264" s="9"/>
      <c r="F3264" s="8"/>
      <c r="G3264" s="10">
        <v>100</v>
      </c>
      <c r="H3264" s="11">
        <v>4.5454545454549997</v>
      </c>
      <c r="I3264" s="2">
        <v>27.272727272727</v>
      </c>
      <c r="J3264" s="2">
        <v>31.818181818182001</v>
      </c>
      <c r="K3264" s="2">
        <v>31.818181818182001</v>
      </c>
      <c r="L3264" s="13">
        <v>4.5454545454549997</v>
      </c>
    </row>
    <row r="3265" spans="5:12" x14ac:dyDescent="0.3">
      <c r="E3265" s="3" t="s">
        <v>816</v>
      </c>
      <c r="F3265" s="4"/>
      <c r="G3265" s="5">
        <v>264</v>
      </c>
      <c r="H3265" s="7">
        <v>5</v>
      </c>
      <c r="I3265" s="1">
        <v>65</v>
      </c>
      <c r="J3265" s="1">
        <v>125</v>
      </c>
      <c r="K3265" s="1">
        <v>65</v>
      </c>
      <c r="L3265" s="6">
        <v>4</v>
      </c>
    </row>
    <row r="3266" spans="5:12" x14ac:dyDescent="0.3">
      <c r="E3266" s="9"/>
      <c r="F3266" s="8"/>
      <c r="G3266" s="10">
        <v>100</v>
      </c>
      <c r="H3266" s="11">
        <v>1.8939393939389999</v>
      </c>
      <c r="I3266" s="2">
        <v>24.621212121212</v>
      </c>
      <c r="J3266" s="2">
        <v>47.348484848485</v>
      </c>
      <c r="K3266" s="2">
        <v>24.621212121212</v>
      </c>
      <c r="L3266" s="13">
        <v>1.5151515151520001</v>
      </c>
    </row>
    <row r="3267" spans="5:12" ht="25" x14ac:dyDescent="0.3">
      <c r="E3267" s="3" t="s">
        <v>817</v>
      </c>
      <c r="F3267" s="4"/>
      <c r="G3267" s="5">
        <v>16</v>
      </c>
      <c r="H3267" s="7">
        <v>0</v>
      </c>
      <c r="I3267" s="1">
        <v>5</v>
      </c>
      <c r="J3267" s="1">
        <v>9</v>
      </c>
      <c r="K3267" s="1">
        <v>2</v>
      </c>
      <c r="L3267" s="6">
        <v>0</v>
      </c>
    </row>
    <row r="3268" spans="5:12" x14ac:dyDescent="0.3">
      <c r="E3268" s="9"/>
      <c r="F3268" s="8"/>
      <c r="G3268" s="10">
        <v>100</v>
      </c>
      <c r="H3268" s="21">
        <v>0</v>
      </c>
      <c r="I3268" s="2">
        <v>31.25</v>
      </c>
      <c r="J3268" s="2">
        <v>56.25</v>
      </c>
      <c r="K3268" s="2">
        <v>12.5</v>
      </c>
      <c r="L3268" s="15">
        <v>0</v>
      </c>
    </row>
    <row r="3269" spans="5:12" x14ac:dyDescent="0.3">
      <c r="E3269" s="3" t="s">
        <v>818</v>
      </c>
      <c r="F3269" s="4"/>
      <c r="G3269" s="5">
        <v>1</v>
      </c>
      <c r="H3269" s="7">
        <v>0</v>
      </c>
      <c r="I3269" s="1">
        <v>1</v>
      </c>
      <c r="J3269" s="1">
        <v>0</v>
      </c>
      <c r="K3269" s="1">
        <v>0</v>
      </c>
      <c r="L3269" s="6">
        <v>0</v>
      </c>
    </row>
    <row r="3270" spans="5:12" x14ac:dyDescent="0.3">
      <c r="E3270" s="9"/>
      <c r="F3270" s="8"/>
      <c r="G3270" s="10">
        <v>100</v>
      </c>
      <c r="H3270" s="21">
        <v>0</v>
      </c>
      <c r="I3270" s="2">
        <v>100</v>
      </c>
      <c r="J3270" s="12">
        <v>0</v>
      </c>
      <c r="K3270" s="12">
        <v>0</v>
      </c>
      <c r="L3270" s="15">
        <v>0</v>
      </c>
    </row>
    <row r="3271" spans="5:12" ht="37.5" x14ac:dyDescent="0.3">
      <c r="E3271" s="3" t="s">
        <v>819</v>
      </c>
      <c r="F3271" s="4"/>
      <c r="G3271" s="5">
        <v>42</v>
      </c>
      <c r="H3271" s="7">
        <v>5</v>
      </c>
      <c r="I3271" s="1">
        <v>17</v>
      </c>
      <c r="J3271" s="1">
        <v>14</v>
      </c>
      <c r="K3271" s="1">
        <v>4</v>
      </c>
      <c r="L3271" s="6">
        <v>2</v>
      </c>
    </row>
    <row r="3272" spans="5:12" x14ac:dyDescent="0.3">
      <c r="E3272" s="9"/>
      <c r="F3272" s="8"/>
      <c r="G3272" s="10">
        <v>100</v>
      </c>
      <c r="H3272" s="11">
        <v>11.904761904761999</v>
      </c>
      <c r="I3272" s="2">
        <v>40.476190476189998</v>
      </c>
      <c r="J3272" s="2">
        <v>33.333333333333002</v>
      </c>
      <c r="K3272" s="2">
        <v>9.5238095238099998</v>
      </c>
      <c r="L3272" s="13">
        <v>4.7619047619049999</v>
      </c>
    </row>
    <row r="3273" spans="5:12" ht="37.5" x14ac:dyDescent="0.3">
      <c r="E3273" s="3" t="s">
        <v>820</v>
      </c>
      <c r="F3273" s="4"/>
      <c r="G3273" s="5">
        <v>1192</v>
      </c>
      <c r="H3273" s="7">
        <v>56</v>
      </c>
      <c r="I3273" s="1">
        <v>415</v>
      </c>
      <c r="J3273" s="1">
        <v>502</v>
      </c>
      <c r="K3273" s="1">
        <v>172</v>
      </c>
      <c r="L3273" s="6">
        <v>47</v>
      </c>
    </row>
    <row r="3274" spans="5:12" x14ac:dyDescent="0.3">
      <c r="E3274" s="9"/>
      <c r="F3274" s="8"/>
      <c r="G3274" s="10">
        <v>100</v>
      </c>
      <c r="H3274" s="11">
        <v>4.6979865771810001</v>
      </c>
      <c r="I3274" s="2">
        <v>34.815436241611003</v>
      </c>
      <c r="J3274" s="2">
        <v>42.114093959732003</v>
      </c>
      <c r="K3274" s="2">
        <v>14.429530201342001</v>
      </c>
      <c r="L3274" s="13">
        <v>3.942953020134</v>
      </c>
    </row>
    <row r="3275" spans="5:12" ht="25" x14ac:dyDescent="0.3">
      <c r="E3275" s="3" t="s">
        <v>718</v>
      </c>
      <c r="F3275" s="4"/>
      <c r="G3275" s="5">
        <v>624</v>
      </c>
      <c r="H3275" s="7">
        <v>25</v>
      </c>
      <c r="I3275" s="1">
        <v>187</v>
      </c>
      <c r="J3275" s="1">
        <v>262</v>
      </c>
      <c r="K3275" s="1">
        <v>105</v>
      </c>
      <c r="L3275" s="6">
        <v>45</v>
      </c>
    </row>
    <row r="3276" spans="5:12" x14ac:dyDescent="0.3">
      <c r="E3276" s="9"/>
      <c r="F3276" s="8"/>
      <c r="G3276" s="10">
        <v>100</v>
      </c>
      <c r="H3276" s="11">
        <v>4.0064102564099997</v>
      </c>
      <c r="I3276" s="2">
        <v>29.967948717949</v>
      </c>
      <c r="J3276" s="2">
        <v>41.987179487178999</v>
      </c>
      <c r="K3276" s="2">
        <v>16.826923076922998</v>
      </c>
      <c r="L3276" s="13">
        <v>7.2115384615379998</v>
      </c>
    </row>
    <row r="3277" spans="5:12" ht="25" x14ac:dyDescent="0.3">
      <c r="E3277" s="3" t="s">
        <v>821</v>
      </c>
      <c r="F3277" s="4"/>
      <c r="G3277" s="5">
        <v>1</v>
      </c>
      <c r="H3277" s="7">
        <v>0</v>
      </c>
      <c r="I3277" s="1">
        <v>1</v>
      </c>
      <c r="J3277" s="1">
        <v>0</v>
      </c>
      <c r="K3277" s="1">
        <v>0</v>
      </c>
      <c r="L3277" s="6">
        <v>0</v>
      </c>
    </row>
    <row r="3278" spans="5:12" x14ac:dyDescent="0.3">
      <c r="E3278" s="9"/>
      <c r="F3278" s="8"/>
      <c r="G3278" s="10">
        <v>100</v>
      </c>
      <c r="H3278" s="21">
        <v>0</v>
      </c>
      <c r="I3278" s="2">
        <v>100</v>
      </c>
      <c r="J3278" s="12">
        <v>0</v>
      </c>
      <c r="K3278" s="12">
        <v>0</v>
      </c>
      <c r="L3278" s="15">
        <v>0</v>
      </c>
    </row>
    <row r="3279" spans="5:12" ht="25" x14ac:dyDescent="0.3">
      <c r="E3279" s="3" t="s">
        <v>822</v>
      </c>
      <c r="F3279" s="4"/>
      <c r="G3279" s="5">
        <v>7</v>
      </c>
      <c r="H3279" s="7">
        <v>0</v>
      </c>
      <c r="I3279" s="1">
        <v>2</v>
      </c>
      <c r="J3279" s="1">
        <v>4</v>
      </c>
      <c r="K3279" s="1">
        <v>1</v>
      </c>
      <c r="L3279" s="6">
        <v>0</v>
      </c>
    </row>
    <row r="3280" spans="5:12" x14ac:dyDescent="0.3">
      <c r="E3280" s="9"/>
      <c r="F3280" s="8"/>
      <c r="G3280" s="10">
        <v>100</v>
      </c>
      <c r="H3280" s="21">
        <v>0</v>
      </c>
      <c r="I3280" s="2">
        <v>28.571428571428999</v>
      </c>
      <c r="J3280" s="2">
        <v>57.142857142856997</v>
      </c>
      <c r="K3280" s="2">
        <v>14.285714285714</v>
      </c>
      <c r="L3280" s="15">
        <v>0</v>
      </c>
    </row>
    <row r="3281" spans="5:12" ht="37.5" x14ac:dyDescent="0.3">
      <c r="E3281" s="3" t="s">
        <v>823</v>
      </c>
      <c r="F3281" s="4"/>
      <c r="G3281" s="5">
        <v>6</v>
      </c>
      <c r="H3281" s="7">
        <v>0</v>
      </c>
      <c r="I3281" s="1">
        <v>3</v>
      </c>
      <c r="J3281" s="1">
        <v>2</v>
      </c>
      <c r="K3281" s="1">
        <v>1</v>
      </c>
      <c r="L3281" s="6">
        <v>0</v>
      </c>
    </row>
    <row r="3282" spans="5:12" x14ac:dyDescent="0.3">
      <c r="E3282" s="9"/>
      <c r="F3282" s="8"/>
      <c r="G3282" s="10">
        <v>100</v>
      </c>
      <c r="H3282" s="21">
        <v>0</v>
      </c>
      <c r="I3282" s="2">
        <v>50</v>
      </c>
      <c r="J3282" s="2">
        <v>33.333333333333002</v>
      </c>
      <c r="K3282" s="2">
        <v>16.666666666666998</v>
      </c>
      <c r="L3282" s="15">
        <v>0</v>
      </c>
    </row>
    <row r="3283" spans="5:12" ht="25" x14ac:dyDescent="0.3">
      <c r="E3283" s="3" t="s">
        <v>824</v>
      </c>
      <c r="F3283" s="4"/>
      <c r="G3283" s="5">
        <v>1</v>
      </c>
      <c r="H3283" s="7">
        <v>0</v>
      </c>
      <c r="I3283" s="1">
        <v>1</v>
      </c>
      <c r="J3283" s="1">
        <v>0</v>
      </c>
      <c r="K3283" s="1">
        <v>0</v>
      </c>
      <c r="L3283" s="6">
        <v>0</v>
      </c>
    </row>
    <row r="3284" spans="5:12" x14ac:dyDescent="0.3">
      <c r="E3284" s="9"/>
      <c r="F3284" s="8"/>
      <c r="G3284" s="10">
        <v>100</v>
      </c>
      <c r="H3284" s="21">
        <v>0</v>
      </c>
      <c r="I3284" s="2">
        <v>100</v>
      </c>
      <c r="J3284" s="12">
        <v>0</v>
      </c>
      <c r="K3284" s="12">
        <v>0</v>
      </c>
      <c r="L3284" s="15">
        <v>0</v>
      </c>
    </row>
    <row r="3285" spans="5:12" x14ac:dyDescent="0.3">
      <c r="E3285" s="3" t="s">
        <v>825</v>
      </c>
      <c r="F3285" s="4"/>
      <c r="G3285" s="5">
        <v>30</v>
      </c>
      <c r="H3285" s="7">
        <v>1</v>
      </c>
      <c r="I3285" s="1">
        <v>8</v>
      </c>
      <c r="J3285" s="1">
        <v>11</v>
      </c>
      <c r="K3285" s="1">
        <v>8</v>
      </c>
      <c r="L3285" s="6">
        <v>2</v>
      </c>
    </row>
    <row r="3286" spans="5:12" x14ac:dyDescent="0.3">
      <c r="E3286" s="9"/>
      <c r="F3286" s="8"/>
      <c r="G3286" s="10">
        <v>100</v>
      </c>
      <c r="H3286" s="11">
        <v>3.333333333333</v>
      </c>
      <c r="I3286" s="2">
        <v>26.666666666666998</v>
      </c>
      <c r="J3286" s="2">
        <v>36.666666666666998</v>
      </c>
      <c r="K3286" s="2">
        <v>26.666666666666998</v>
      </c>
      <c r="L3286" s="13">
        <v>6.666666666667</v>
      </c>
    </row>
    <row r="3287" spans="5:12" ht="25" x14ac:dyDescent="0.3">
      <c r="E3287" s="3" t="s">
        <v>826</v>
      </c>
      <c r="F3287" s="4"/>
      <c r="G3287" s="5">
        <v>0</v>
      </c>
      <c r="H3287" s="7">
        <v>0</v>
      </c>
      <c r="I3287" s="1">
        <v>0</v>
      </c>
      <c r="J3287" s="1">
        <v>0</v>
      </c>
      <c r="K3287" s="1">
        <v>0</v>
      </c>
      <c r="L3287" s="6">
        <v>0</v>
      </c>
    </row>
    <row r="3288" spans="5:12" x14ac:dyDescent="0.3">
      <c r="E3288" s="9"/>
      <c r="F3288" s="8"/>
      <c r="G3288" s="31">
        <v>0</v>
      </c>
      <c r="H3288" s="21">
        <v>0</v>
      </c>
      <c r="I3288" s="12">
        <v>0</v>
      </c>
      <c r="J3288" s="12">
        <v>0</v>
      </c>
      <c r="K3288" s="12">
        <v>0</v>
      </c>
      <c r="L3288" s="15">
        <v>0</v>
      </c>
    </row>
    <row r="3289" spans="5:12" x14ac:dyDescent="0.3">
      <c r="E3289" s="3" t="s">
        <v>827</v>
      </c>
      <c r="F3289" s="4"/>
      <c r="G3289" s="5">
        <v>0</v>
      </c>
      <c r="H3289" s="7">
        <v>0</v>
      </c>
      <c r="I3289" s="1">
        <v>0</v>
      </c>
      <c r="J3289" s="1">
        <v>0</v>
      </c>
      <c r="K3289" s="1">
        <v>0</v>
      </c>
      <c r="L3289" s="6">
        <v>0</v>
      </c>
    </row>
    <row r="3290" spans="5:12" x14ac:dyDescent="0.3">
      <c r="E3290" s="9"/>
      <c r="F3290" s="8"/>
      <c r="G3290" s="31">
        <v>0</v>
      </c>
      <c r="H3290" s="21">
        <v>0</v>
      </c>
      <c r="I3290" s="12">
        <v>0</v>
      </c>
      <c r="J3290" s="12">
        <v>0</v>
      </c>
      <c r="K3290" s="12">
        <v>0</v>
      </c>
      <c r="L3290" s="15">
        <v>0</v>
      </c>
    </row>
    <row r="3291" spans="5:12" ht="37.5" x14ac:dyDescent="0.3">
      <c r="E3291" s="3" t="s">
        <v>828</v>
      </c>
      <c r="F3291" s="4"/>
      <c r="G3291" s="5">
        <v>9</v>
      </c>
      <c r="H3291" s="7">
        <v>0</v>
      </c>
      <c r="I3291" s="1">
        <v>3</v>
      </c>
      <c r="J3291" s="1">
        <v>2</v>
      </c>
      <c r="K3291" s="1">
        <v>3</v>
      </c>
      <c r="L3291" s="6">
        <v>1</v>
      </c>
    </row>
    <row r="3292" spans="5:12" x14ac:dyDescent="0.3">
      <c r="E3292" s="9"/>
      <c r="F3292" s="8"/>
      <c r="G3292" s="10">
        <v>100</v>
      </c>
      <c r="H3292" s="21">
        <v>0</v>
      </c>
      <c r="I3292" s="2">
        <v>33.333333333333002</v>
      </c>
      <c r="J3292" s="2">
        <v>22.222222222222001</v>
      </c>
      <c r="K3292" s="2">
        <v>33.333333333333002</v>
      </c>
      <c r="L3292" s="13">
        <v>11.111111111111001</v>
      </c>
    </row>
    <row r="3293" spans="5:12" ht="37.5" x14ac:dyDescent="0.3">
      <c r="E3293" s="3" t="s">
        <v>829</v>
      </c>
      <c r="F3293" s="4"/>
      <c r="G3293" s="5">
        <v>213</v>
      </c>
      <c r="H3293" s="7">
        <v>9</v>
      </c>
      <c r="I3293" s="1">
        <v>66</v>
      </c>
      <c r="J3293" s="1">
        <v>80</v>
      </c>
      <c r="K3293" s="1">
        <v>48</v>
      </c>
      <c r="L3293" s="6">
        <v>10</v>
      </c>
    </row>
    <row r="3294" spans="5:12" x14ac:dyDescent="0.3">
      <c r="E3294" s="9"/>
      <c r="F3294" s="8"/>
      <c r="G3294" s="10">
        <v>100</v>
      </c>
      <c r="H3294" s="11">
        <v>4.2253521126760001</v>
      </c>
      <c r="I3294" s="2">
        <v>30.985915492958</v>
      </c>
      <c r="J3294" s="2">
        <v>37.558685446009001</v>
      </c>
      <c r="K3294" s="2">
        <v>22.535211267606002</v>
      </c>
      <c r="L3294" s="13">
        <v>4.6948356807509999</v>
      </c>
    </row>
    <row r="3295" spans="5:12" ht="25" x14ac:dyDescent="0.3">
      <c r="E3295" s="3" t="s">
        <v>724</v>
      </c>
      <c r="F3295" s="4"/>
      <c r="G3295" s="5">
        <v>118</v>
      </c>
      <c r="H3295" s="7">
        <v>3</v>
      </c>
      <c r="I3295" s="1">
        <v>28</v>
      </c>
      <c r="J3295" s="1">
        <v>62</v>
      </c>
      <c r="K3295" s="1">
        <v>21</v>
      </c>
      <c r="L3295" s="6">
        <v>4</v>
      </c>
    </row>
    <row r="3296" spans="5:12" x14ac:dyDescent="0.3">
      <c r="E3296" s="53"/>
      <c r="F3296" s="57"/>
      <c r="G3296" s="64">
        <v>100</v>
      </c>
      <c r="H3296" s="71">
        <v>2.542372881356</v>
      </c>
      <c r="I3296" s="44">
        <v>23.728813559321999</v>
      </c>
      <c r="J3296" s="44">
        <v>52.542372881356002</v>
      </c>
      <c r="K3296" s="44">
        <v>17.796610169491998</v>
      </c>
      <c r="L3296" s="73">
        <v>3.3898305084749998</v>
      </c>
    </row>
    <row r="3298" spans="2:14" x14ac:dyDescent="0.3">
      <c r="B3298" s="35" t="str">
        <f xml:space="preserve"> HYPERLINK("#'目次'!B29", "[23]")</f>
        <v>[23]</v>
      </c>
      <c r="C3298" s="25" t="s">
        <v>14</v>
      </c>
    </row>
    <row r="3301" spans="2:14" x14ac:dyDescent="0.3">
      <c r="C3301" s="25" t="s">
        <v>832</v>
      </c>
    </row>
    <row r="3302" spans="2:14" ht="25" x14ac:dyDescent="0.3">
      <c r="E3302" s="95"/>
      <c r="F3302" s="96"/>
      <c r="G3302" s="37" t="s">
        <v>16</v>
      </c>
      <c r="H3302" s="41" t="s">
        <v>17</v>
      </c>
      <c r="I3302" s="18" t="s">
        <v>18</v>
      </c>
      <c r="J3302" s="18" t="s">
        <v>19</v>
      </c>
      <c r="K3302" s="18" t="s">
        <v>20</v>
      </c>
      <c r="L3302" s="18" t="s">
        <v>21</v>
      </c>
      <c r="M3302" s="18" t="s">
        <v>22</v>
      </c>
      <c r="N3302" s="34" t="s">
        <v>23</v>
      </c>
    </row>
    <row r="3303" spans="2:14" x14ac:dyDescent="0.3">
      <c r="E3303" s="97"/>
      <c r="F3303" s="98"/>
      <c r="G3303" s="40"/>
      <c r="H3303" s="36"/>
      <c r="I3303" s="19"/>
      <c r="J3303" s="19"/>
      <c r="K3303" s="19"/>
      <c r="L3303" s="19"/>
      <c r="M3303" s="19"/>
      <c r="N3303" s="39"/>
    </row>
    <row r="3304" spans="2:14" x14ac:dyDescent="0.3">
      <c r="E3304" s="63" t="s">
        <v>16</v>
      </c>
      <c r="F3304" s="58"/>
      <c r="G3304" s="38">
        <v>55336</v>
      </c>
      <c r="H3304" s="20">
        <v>10222</v>
      </c>
      <c r="I3304" s="20">
        <v>19178</v>
      </c>
      <c r="J3304" s="20">
        <v>13973</v>
      </c>
      <c r="K3304" s="20">
        <v>7022</v>
      </c>
      <c r="L3304" s="20">
        <v>3794</v>
      </c>
      <c r="M3304" s="20">
        <v>900</v>
      </c>
      <c r="N3304" s="51">
        <v>247</v>
      </c>
    </row>
    <row r="3305" spans="2:14" x14ac:dyDescent="0.3">
      <c r="E3305" s="53"/>
      <c r="F3305" s="59"/>
      <c r="G3305" s="10">
        <v>100</v>
      </c>
      <c r="H3305" s="2">
        <v>18.472603729941</v>
      </c>
      <c r="I3305" s="2">
        <v>34.657365910076997</v>
      </c>
      <c r="J3305" s="2">
        <v>25.251192713603999</v>
      </c>
      <c r="K3305" s="2">
        <v>12.689749891570999</v>
      </c>
      <c r="L3305" s="2">
        <v>6.8562960821169998</v>
      </c>
      <c r="M3305" s="2">
        <v>1.626427642041</v>
      </c>
      <c r="N3305" s="13">
        <v>0.44636403064899999</v>
      </c>
    </row>
    <row r="3306" spans="2:14" x14ac:dyDescent="0.3">
      <c r="E3306" s="3" t="s">
        <v>833</v>
      </c>
      <c r="F3306" s="4"/>
      <c r="G3306" s="29">
        <v>32806</v>
      </c>
      <c r="H3306" s="32">
        <v>6338</v>
      </c>
      <c r="I3306" s="17">
        <v>11523</v>
      </c>
      <c r="J3306" s="17">
        <v>8253</v>
      </c>
      <c r="K3306" s="17">
        <v>4038</v>
      </c>
      <c r="L3306" s="17">
        <v>2022</v>
      </c>
      <c r="M3306" s="17">
        <v>509</v>
      </c>
      <c r="N3306" s="33">
        <v>123</v>
      </c>
    </row>
    <row r="3307" spans="2:14" x14ac:dyDescent="0.3">
      <c r="E3307" s="9"/>
      <c r="F3307" s="8"/>
      <c r="G3307" s="10">
        <v>100</v>
      </c>
      <c r="H3307" s="11">
        <v>19.319636651831999</v>
      </c>
      <c r="I3307" s="2">
        <v>35.124672316039998</v>
      </c>
      <c r="J3307" s="2">
        <v>25.156983478632</v>
      </c>
      <c r="K3307" s="2">
        <v>12.308724013899999</v>
      </c>
      <c r="L3307" s="2">
        <v>6.1635066756079997</v>
      </c>
      <c r="M3307" s="2">
        <v>1.5515454490030001</v>
      </c>
      <c r="N3307" s="13">
        <v>0.37493141498499999</v>
      </c>
    </row>
    <row r="3308" spans="2:14" x14ac:dyDescent="0.3">
      <c r="E3308" s="3" t="s">
        <v>834</v>
      </c>
      <c r="F3308" s="4"/>
      <c r="G3308" s="5">
        <v>19181</v>
      </c>
      <c r="H3308" s="7">
        <v>3375</v>
      </c>
      <c r="I3308" s="1">
        <v>6623</v>
      </c>
      <c r="J3308" s="1">
        <v>4870</v>
      </c>
      <c r="K3308" s="1">
        <v>2531</v>
      </c>
      <c r="L3308" s="1">
        <v>1419</v>
      </c>
      <c r="M3308" s="1">
        <v>302</v>
      </c>
      <c r="N3308" s="6">
        <v>61</v>
      </c>
    </row>
    <row r="3309" spans="2:14" x14ac:dyDescent="0.3">
      <c r="E3309" s="9"/>
      <c r="F3309" s="8"/>
      <c r="G3309" s="10">
        <v>100</v>
      </c>
      <c r="H3309" s="11">
        <v>17.595537250404</v>
      </c>
      <c r="I3309" s="2">
        <v>34.528960950940998</v>
      </c>
      <c r="J3309" s="2">
        <v>25.389708565768</v>
      </c>
      <c r="K3309" s="2">
        <v>13.195349564673</v>
      </c>
      <c r="L3309" s="2">
        <v>7.3979458839480001</v>
      </c>
      <c r="M3309" s="2">
        <v>1.5744747406290001</v>
      </c>
      <c r="N3309" s="13">
        <v>0.31802304363700001</v>
      </c>
    </row>
    <row r="3310" spans="2:14" x14ac:dyDescent="0.3">
      <c r="E3310" s="3" t="s">
        <v>835</v>
      </c>
      <c r="F3310" s="4"/>
      <c r="G3310" s="5">
        <v>1660</v>
      </c>
      <c r="H3310" s="7">
        <v>284</v>
      </c>
      <c r="I3310" s="1">
        <v>534</v>
      </c>
      <c r="J3310" s="1">
        <v>441</v>
      </c>
      <c r="K3310" s="1">
        <v>213</v>
      </c>
      <c r="L3310" s="1">
        <v>162</v>
      </c>
      <c r="M3310" s="1">
        <v>20</v>
      </c>
      <c r="N3310" s="6">
        <v>6</v>
      </c>
    </row>
    <row r="3311" spans="2:14" x14ac:dyDescent="0.3">
      <c r="E3311" s="9"/>
      <c r="F3311" s="8"/>
      <c r="G3311" s="10">
        <v>100</v>
      </c>
      <c r="H3311" s="11">
        <v>17.10843373494</v>
      </c>
      <c r="I3311" s="2">
        <v>32.168674698795002</v>
      </c>
      <c r="J3311" s="2">
        <v>26.566265060241001</v>
      </c>
      <c r="K3311" s="2">
        <v>12.831325301205</v>
      </c>
      <c r="L3311" s="2">
        <v>9.7590361445779994</v>
      </c>
      <c r="M3311" s="2">
        <v>1.204819277108</v>
      </c>
      <c r="N3311" s="13">
        <v>0.36144578313300002</v>
      </c>
    </row>
    <row r="3312" spans="2:14" x14ac:dyDescent="0.3">
      <c r="E3312" s="3" t="s">
        <v>836</v>
      </c>
      <c r="F3312" s="4"/>
      <c r="G3312" s="5">
        <v>1050</v>
      </c>
      <c r="H3312" s="7">
        <v>154</v>
      </c>
      <c r="I3312" s="1">
        <v>333</v>
      </c>
      <c r="J3312" s="1">
        <v>281</v>
      </c>
      <c r="K3312" s="1">
        <v>137</v>
      </c>
      <c r="L3312" s="1">
        <v>112</v>
      </c>
      <c r="M3312" s="1">
        <v>27</v>
      </c>
      <c r="N3312" s="6">
        <v>6</v>
      </c>
    </row>
    <row r="3313" spans="2:14" x14ac:dyDescent="0.3">
      <c r="E3313" s="9"/>
      <c r="F3313" s="8"/>
      <c r="G3313" s="10">
        <v>100</v>
      </c>
      <c r="H3313" s="11">
        <v>14.666666666667</v>
      </c>
      <c r="I3313" s="2">
        <v>31.714285714286</v>
      </c>
      <c r="J3313" s="2">
        <v>26.761904761905001</v>
      </c>
      <c r="K3313" s="2">
        <v>13.047619047618999</v>
      </c>
      <c r="L3313" s="2">
        <v>10.666666666667</v>
      </c>
      <c r="M3313" s="2">
        <v>2.5714285714290002</v>
      </c>
      <c r="N3313" s="13">
        <v>0.57142857142900005</v>
      </c>
    </row>
    <row r="3314" spans="2:14" x14ac:dyDescent="0.3">
      <c r="E3314" s="3" t="s">
        <v>22</v>
      </c>
      <c r="F3314" s="4"/>
      <c r="G3314" s="5">
        <v>534</v>
      </c>
      <c r="H3314" s="7">
        <v>62</v>
      </c>
      <c r="I3314" s="1">
        <v>144</v>
      </c>
      <c r="J3314" s="1">
        <v>120</v>
      </c>
      <c r="K3314" s="1">
        <v>88</v>
      </c>
      <c r="L3314" s="1">
        <v>75</v>
      </c>
      <c r="M3314" s="1">
        <v>36</v>
      </c>
      <c r="N3314" s="6">
        <v>9</v>
      </c>
    </row>
    <row r="3315" spans="2:14" x14ac:dyDescent="0.3">
      <c r="E3315" s="9"/>
      <c r="F3315" s="8"/>
      <c r="G3315" s="10">
        <v>100</v>
      </c>
      <c r="H3315" s="11">
        <v>11.610486891386</v>
      </c>
      <c r="I3315" s="2">
        <v>26.966292134831001</v>
      </c>
      <c r="J3315" s="2">
        <v>22.47191011236</v>
      </c>
      <c r="K3315" s="2">
        <v>16.479400749063998</v>
      </c>
      <c r="L3315" s="2">
        <v>14.044943820225001</v>
      </c>
      <c r="M3315" s="2">
        <v>6.7415730337079998</v>
      </c>
      <c r="N3315" s="13">
        <v>1.6853932584269999</v>
      </c>
    </row>
    <row r="3316" spans="2:14" x14ac:dyDescent="0.3">
      <c r="E3316" s="3" t="s">
        <v>23</v>
      </c>
      <c r="F3316" s="4"/>
      <c r="G3316" s="5">
        <v>105</v>
      </c>
      <c r="H3316" s="7">
        <v>9</v>
      </c>
      <c r="I3316" s="1">
        <v>21</v>
      </c>
      <c r="J3316" s="1">
        <v>8</v>
      </c>
      <c r="K3316" s="1">
        <v>15</v>
      </c>
      <c r="L3316" s="1">
        <v>4</v>
      </c>
      <c r="M3316" s="1">
        <v>6</v>
      </c>
      <c r="N3316" s="6">
        <v>42</v>
      </c>
    </row>
    <row r="3317" spans="2:14" x14ac:dyDescent="0.3">
      <c r="E3317" s="53"/>
      <c r="F3317" s="57"/>
      <c r="G3317" s="64">
        <v>100</v>
      </c>
      <c r="H3317" s="71">
        <v>8.5714285714289993</v>
      </c>
      <c r="I3317" s="44">
        <v>20</v>
      </c>
      <c r="J3317" s="44">
        <v>7.6190476190479997</v>
      </c>
      <c r="K3317" s="44">
        <v>14.285714285714</v>
      </c>
      <c r="L3317" s="44">
        <v>3.8095238095239998</v>
      </c>
      <c r="M3317" s="44">
        <v>5.7142857142860004</v>
      </c>
      <c r="N3317" s="73">
        <v>40</v>
      </c>
    </row>
    <row r="3319" spans="2:14" x14ac:dyDescent="0.3">
      <c r="B3319" s="35" t="str">
        <f xml:space="preserve"> HYPERLINK("#'目次'!B30", "[24]")</f>
        <v>[24]</v>
      </c>
      <c r="C3319" s="25" t="s">
        <v>54</v>
      </c>
    </row>
    <row r="3322" spans="2:14" x14ac:dyDescent="0.3">
      <c r="C3322" s="25" t="s">
        <v>832</v>
      </c>
    </row>
    <row r="3323" spans="2:14" ht="37.5" x14ac:dyDescent="0.3">
      <c r="E3323" s="95"/>
      <c r="F3323" s="96"/>
      <c r="G3323" s="37" t="s">
        <v>16</v>
      </c>
      <c r="H3323" s="41" t="s">
        <v>55</v>
      </c>
      <c r="I3323" s="18" t="s">
        <v>56</v>
      </c>
      <c r="J3323" s="18" t="s">
        <v>57</v>
      </c>
      <c r="K3323" s="18" t="s">
        <v>58</v>
      </c>
      <c r="L3323" s="34" t="s">
        <v>59</v>
      </c>
    </row>
    <row r="3324" spans="2:14" x14ac:dyDescent="0.3">
      <c r="E3324" s="97"/>
      <c r="F3324" s="98"/>
      <c r="G3324" s="40"/>
      <c r="H3324" s="36"/>
      <c r="I3324" s="19"/>
      <c r="J3324" s="19"/>
      <c r="K3324" s="19"/>
      <c r="L3324" s="39"/>
    </row>
    <row r="3325" spans="2:14" x14ac:dyDescent="0.3">
      <c r="E3325" s="63" t="s">
        <v>16</v>
      </c>
      <c r="F3325" s="58"/>
      <c r="G3325" s="38">
        <v>55336</v>
      </c>
      <c r="H3325" s="20">
        <v>4906</v>
      </c>
      <c r="I3325" s="20">
        <v>24562</v>
      </c>
      <c r="J3325" s="20">
        <v>17342</v>
      </c>
      <c r="K3325" s="20">
        <v>6139</v>
      </c>
      <c r="L3325" s="51">
        <v>2387</v>
      </c>
    </row>
    <row r="3326" spans="2:14" x14ac:dyDescent="0.3">
      <c r="E3326" s="53"/>
      <c r="F3326" s="59"/>
      <c r="G3326" s="10">
        <v>100</v>
      </c>
      <c r="H3326" s="2">
        <v>8.8658377909499997</v>
      </c>
      <c r="I3326" s="2">
        <v>44.387017493133001</v>
      </c>
      <c r="J3326" s="2">
        <v>31.339453520311999</v>
      </c>
      <c r="K3326" s="2">
        <v>11.094043660545999</v>
      </c>
      <c r="L3326" s="13">
        <v>4.3136475350590002</v>
      </c>
    </row>
    <row r="3327" spans="2:14" x14ac:dyDescent="0.3">
      <c r="E3327" s="3" t="s">
        <v>833</v>
      </c>
      <c r="F3327" s="4"/>
      <c r="G3327" s="29">
        <v>32806</v>
      </c>
      <c r="H3327" s="32">
        <v>2552</v>
      </c>
      <c r="I3327" s="17">
        <v>14371</v>
      </c>
      <c r="J3327" s="17">
        <v>10649</v>
      </c>
      <c r="K3327" s="17">
        <v>3888</v>
      </c>
      <c r="L3327" s="33">
        <v>1346</v>
      </c>
    </row>
    <row r="3328" spans="2:14" x14ac:dyDescent="0.3">
      <c r="E3328" s="9"/>
      <c r="F3328" s="8"/>
      <c r="G3328" s="10">
        <v>100</v>
      </c>
      <c r="H3328" s="11">
        <v>7.7790648052189999</v>
      </c>
      <c r="I3328" s="2">
        <v>43.806011095530998</v>
      </c>
      <c r="J3328" s="2">
        <v>32.460525513626003</v>
      </c>
      <c r="K3328" s="2">
        <v>11.851490580990999</v>
      </c>
      <c r="L3328" s="13">
        <v>4.102908004633</v>
      </c>
    </row>
    <row r="3329" spans="2:14" x14ac:dyDescent="0.3">
      <c r="E3329" s="3" t="s">
        <v>834</v>
      </c>
      <c r="F3329" s="4"/>
      <c r="G3329" s="5">
        <v>19181</v>
      </c>
      <c r="H3329" s="7">
        <v>1930</v>
      </c>
      <c r="I3329" s="1">
        <v>8738</v>
      </c>
      <c r="J3329" s="1">
        <v>5790</v>
      </c>
      <c r="K3329" s="1">
        <v>1972</v>
      </c>
      <c r="L3329" s="6">
        <v>751</v>
      </c>
    </row>
    <row r="3330" spans="2:14" x14ac:dyDescent="0.3">
      <c r="E3330" s="9"/>
      <c r="F3330" s="8"/>
      <c r="G3330" s="10">
        <v>100</v>
      </c>
      <c r="H3330" s="11">
        <v>10.062040560971999</v>
      </c>
      <c r="I3330" s="2">
        <v>45.555497627861001</v>
      </c>
      <c r="J3330" s="2">
        <v>30.186121682915001</v>
      </c>
      <c r="K3330" s="2">
        <v>10.281007246754999</v>
      </c>
      <c r="L3330" s="13">
        <v>3.9153328814970001</v>
      </c>
    </row>
    <row r="3331" spans="2:14" x14ac:dyDescent="0.3">
      <c r="E3331" s="3" t="s">
        <v>835</v>
      </c>
      <c r="F3331" s="4"/>
      <c r="G3331" s="5">
        <v>1660</v>
      </c>
      <c r="H3331" s="7">
        <v>202</v>
      </c>
      <c r="I3331" s="1">
        <v>718</v>
      </c>
      <c r="J3331" s="1">
        <v>500</v>
      </c>
      <c r="K3331" s="1">
        <v>170</v>
      </c>
      <c r="L3331" s="6">
        <v>70</v>
      </c>
    </row>
    <row r="3332" spans="2:14" x14ac:dyDescent="0.3">
      <c r="E3332" s="9"/>
      <c r="F3332" s="8"/>
      <c r="G3332" s="10">
        <v>100</v>
      </c>
      <c r="H3332" s="11">
        <v>12.168674698795</v>
      </c>
      <c r="I3332" s="2">
        <v>43.253012048193</v>
      </c>
      <c r="J3332" s="2">
        <v>30.120481927711001</v>
      </c>
      <c r="K3332" s="2">
        <v>10.240963855422001</v>
      </c>
      <c r="L3332" s="13">
        <v>4.2168674698800004</v>
      </c>
    </row>
    <row r="3333" spans="2:14" x14ac:dyDescent="0.3">
      <c r="E3333" s="3" t="s">
        <v>836</v>
      </c>
      <c r="F3333" s="4"/>
      <c r="G3333" s="5">
        <v>1050</v>
      </c>
      <c r="H3333" s="7">
        <v>137</v>
      </c>
      <c r="I3333" s="1">
        <v>484</v>
      </c>
      <c r="J3333" s="1">
        <v>268</v>
      </c>
      <c r="K3333" s="1">
        <v>83</v>
      </c>
      <c r="L3333" s="6">
        <v>78</v>
      </c>
    </row>
    <row r="3334" spans="2:14" x14ac:dyDescent="0.3">
      <c r="E3334" s="9"/>
      <c r="F3334" s="8"/>
      <c r="G3334" s="10">
        <v>100</v>
      </c>
      <c r="H3334" s="11">
        <v>13.047619047618999</v>
      </c>
      <c r="I3334" s="2">
        <v>46.095238095238003</v>
      </c>
      <c r="J3334" s="2">
        <v>25.523809523810002</v>
      </c>
      <c r="K3334" s="2">
        <v>7.9047619047620001</v>
      </c>
      <c r="L3334" s="13">
        <v>7.4285714285709998</v>
      </c>
    </row>
    <row r="3335" spans="2:14" x14ac:dyDescent="0.3">
      <c r="E3335" s="3" t="s">
        <v>22</v>
      </c>
      <c r="F3335" s="4"/>
      <c r="G3335" s="5">
        <v>534</v>
      </c>
      <c r="H3335" s="7">
        <v>79</v>
      </c>
      <c r="I3335" s="1">
        <v>226</v>
      </c>
      <c r="J3335" s="1">
        <v>122</v>
      </c>
      <c r="K3335" s="1">
        <v>24</v>
      </c>
      <c r="L3335" s="6">
        <v>83</v>
      </c>
    </row>
    <row r="3336" spans="2:14" x14ac:dyDescent="0.3">
      <c r="E3336" s="9"/>
      <c r="F3336" s="8"/>
      <c r="G3336" s="10">
        <v>100</v>
      </c>
      <c r="H3336" s="11">
        <v>14.794007490637</v>
      </c>
      <c r="I3336" s="2">
        <v>42.322097378277</v>
      </c>
      <c r="J3336" s="2">
        <v>22.846441947565999</v>
      </c>
      <c r="K3336" s="2">
        <v>4.4943820224720001</v>
      </c>
      <c r="L3336" s="13">
        <v>15.543071161048999</v>
      </c>
    </row>
    <row r="3337" spans="2:14" x14ac:dyDescent="0.3">
      <c r="E3337" s="3" t="s">
        <v>23</v>
      </c>
      <c r="F3337" s="4"/>
      <c r="G3337" s="5">
        <v>105</v>
      </c>
      <c r="H3337" s="7">
        <v>6</v>
      </c>
      <c r="I3337" s="1">
        <v>25</v>
      </c>
      <c r="J3337" s="1">
        <v>13</v>
      </c>
      <c r="K3337" s="1">
        <v>2</v>
      </c>
      <c r="L3337" s="6">
        <v>59</v>
      </c>
    </row>
    <row r="3338" spans="2:14" x14ac:dyDescent="0.3">
      <c r="E3338" s="53"/>
      <c r="F3338" s="57"/>
      <c r="G3338" s="64">
        <v>100</v>
      </c>
      <c r="H3338" s="71">
        <v>5.7142857142860004</v>
      </c>
      <c r="I3338" s="44">
        <v>23.809523809523998</v>
      </c>
      <c r="J3338" s="44">
        <v>12.380952380951999</v>
      </c>
      <c r="K3338" s="44">
        <v>1.9047619047619999</v>
      </c>
      <c r="L3338" s="73">
        <v>56.190476190475998</v>
      </c>
    </row>
    <row r="3340" spans="2:14" x14ac:dyDescent="0.3">
      <c r="B3340" s="35" t="str">
        <f xml:space="preserve"> HYPERLINK("#'目次'!B31", "[25]")</f>
        <v>[25]</v>
      </c>
      <c r="C3340" s="25" t="s">
        <v>14</v>
      </c>
    </row>
    <row r="3343" spans="2:14" x14ac:dyDescent="0.3">
      <c r="C3343" s="25" t="s">
        <v>839</v>
      </c>
    </row>
    <row r="3344" spans="2:14" ht="25" x14ac:dyDescent="0.3">
      <c r="E3344" s="95"/>
      <c r="F3344" s="96"/>
      <c r="G3344" s="37" t="s">
        <v>16</v>
      </c>
      <c r="H3344" s="41" t="s">
        <v>17</v>
      </c>
      <c r="I3344" s="18" t="s">
        <v>18</v>
      </c>
      <c r="J3344" s="18" t="s">
        <v>19</v>
      </c>
      <c r="K3344" s="18" t="s">
        <v>20</v>
      </c>
      <c r="L3344" s="18" t="s">
        <v>21</v>
      </c>
      <c r="M3344" s="18" t="s">
        <v>22</v>
      </c>
      <c r="N3344" s="34" t="s">
        <v>23</v>
      </c>
    </row>
    <row r="3345" spans="5:14" x14ac:dyDescent="0.3">
      <c r="E3345" s="97"/>
      <c r="F3345" s="98"/>
      <c r="G3345" s="40"/>
      <c r="H3345" s="36"/>
      <c r="I3345" s="19"/>
      <c r="J3345" s="19"/>
      <c r="K3345" s="19"/>
      <c r="L3345" s="19"/>
      <c r="M3345" s="19"/>
      <c r="N3345" s="39"/>
    </row>
    <row r="3346" spans="5:14" x14ac:dyDescent="0.3">
      <c r="E3346" s="63" t="s">
        <v>16</v>
      </c>
      <c r="F3346" s="58"/>
      <c r="G3346" s="38">
        <v>55336</v>
      </c>
      <c r="H3346" s="20">
        <v>10222</v>
      </c>
      <c r="I3346" s="20">
        <v>19178</v>
      </c>
      <c r="J3346" s="20">
        <v>13973</v>
      </c>
      <c r="K3346" s="20">
        <v>7022</v>
      </c>
      <c r="L3346" s="20">
        <v>3794</v>
      </c>
      <c r="M3346" s="20">
        <v>900</v>
      </c>
      <c r="N3346" s="51">
        <v>247</v>
      </c>
    </row>
    <row r="3347" spans="5:14" x14ac:dyDescent="0.3">
      <c r="E3347" s="53"/>
      <c r="F3347" s="59"/>
      <c r="G3347" s="10">
        <v>100</v>
      </c>
      <c r="H3347" s="2">
        <v>18.472603729941</v>
      </c>
      <c r="I3347" s="2">
        <v>34.657365910076997</v>
      </c>
      <c r="J3347" s="2">
        <v>25.251192713603999</v>
      </c>
      <c r="K3347" s="2">
        <v>12.689749891570999</v>
      </c>
      <c r="L3347" s="2">
        <v>6.8562960821169998</v>
      </c>
      <c r="M3347" s="2">
        <v>1.626427642041</v>
      </c>
      <c r="N3347" s="13">
        <v>0.44636403064899999</v>
      </c>
    </row>
    <row r="3348" spans="5:14" ht="25" x14ac:dyDescent="0.3">
      <c r="E3348" s="3" t="s">
        <v>840</v>
      </c>
      <c r="F3348" s="4"/>
      <c r="G3348" s="29">
        <v>25</v>
      </c>
      <c r="H3348" s="32">
        <v>6</v>
      </c>
      <c r="I3348" s="17">
        <v>7</v>
      </c>
      <c r="J3348" s="17">
        <v>5</v>
      </c>
      <c r="K3348" s="17">
        <v>5</v>
      </c>
      <c r="L3348" s="17">
        <v>1</v>
      </c>
      <c r="M3348" s="17">
        <v>1</v>
      </c>
      <c r="N3348" s="33">
        <v>0</v>
      </c>
    </row>
    <row r="3349" spans="5:14" x14ac:dyDescent="0.3">
      <c r="E3349" s="9"/>
      <c r="F3349" s="8"/>
      <c r="G3349" s="10">
        <v>100</v>
      </c>
      <c r="H3349" s="11">
        <v>24</v>
      </c>
      <c r="I3349" s="2">
        <v>28</v>
      </c>
      <c r="J3349" s="2">
        <v>20</v>
      </c>
      <c r="K3349" s="2">
        <v>20</v>
      </c>
      <c r="L3349" s="2">
        <v>4</v>
      </c>
      <c r="M3349" s="2">
        <v>4</v>
      </c>
      <c r="N3349" s="15">
        <v>0</v>
      </c>
    </row>
    <row r="3350" spans="5:14" ht="25" x14ac:dyDescent="0.3">
      <c r="E3350" s="3" t="s">
        <v>841</v>
      </c>
      <c r="F3350" s="4"/>
      <c r="G3350" s="5">
        <v>26</v>
      </c>
      <c r="H3350" s="7">
        <v>4</v>
      </c>
      <c r="I3350" s="1">
        <v>7</v>
      </c>
      <c r="J3350" s="1">
        <v>8</v>
      </c>
      <c r="K3350" s="1">
        <v>4</v>
      </c>
      <c r="L3350" s="1">
        <v>3</v>
      </c>
      <c r="M3350" s="1">
        <v>0</v>
      </c>
      <c r="N3350" s="6">
        <v>0</v>
      </c>
    </row>
    <row r="3351" spans="5:14" x14ac:dyDescent="0.3">
      <c r="E3351" s="9"/>
      <c r="F3351" s="8"/>
      <c r="G3351" s="10">
        <v>100</v>
      </c>
      <c r="H3351" s="11">
        <v>15.384615384615</v>
      </c>
      <c r="I3351" s="2">
        <v>26.923076923077002</v>
      </c>
      <c r="J3351" s="2">
        <v>30.769230769231001</v>
      </c>
      <c r="K3351" s="2">
        <v>15.384615384615</v>
      </c>
      <c r="L3351" s="2">
        <v>11.538461538462</v>
      </c>
      <c r="M3351" s="12">
        <v>0</v>
      </c>
      <c r="N3351" s="15">
        <v>0</v>
      </c>
    </row>
    <row r="3352" spans="5:14" x14ac:dyDescent="0.3">
      <c r="E3352" s="3" t="s">
        <v>842</v>
      </c>
      <c r="F3352" s="4"/>
      <c r="G3352" s="5">
        <v>74</v>
      </c>
      <c r="H3352" s="7">
        <v>14</v>
      </c>
      <c r="I3352" s="1">
        <v>27</v>
      </c>
      <c r="J3352" s="1">
        <v>21</v>
      </c>
      <c r="K3352" s="1">
        <v>8</v>
      </c>
      <c r="L3352" s="1">
        <v>3</v>
      </c>
      <c r="M3352" s="1">
        <v>1</v>
      </c>
      <c r="N3352" s="6">
        <v>0</v>
      </c>
    </row>
    <row r="3353" spans="5:14" x14ac:dyDescent="0.3">
      <c r="E3353" s="9"/>
      <c r="F3353" s="8"/>
      <c r="G3353" s="10">
        <v>100</v>
      </c>
      <c r="H3353" s="11">
        <v>18.918918918919001</v>
      </c>
      <c r="I3353" s="2">
        <v>36.486486486486001</v>
      </c>
      <c r="J3353" s="2">
        <v>28.378378378377999</v>
      </c>
      <c r="K3353" s="2">
        <v>10.810810810811001</v>
      </c>
      <c r="L3353" s="2">
        <v>4.0540540540540002</v>
      </c>
      <c r="M3353" s="2">
        <v>1.351351351351</v>
      </c>
      <c r="N3353" s="15">
        <v>0</v>
      </c>
    </row>
    <row r="3354" spans="5:14" ht="25" x14ac:dyDescent="0.3">
      <c r="E3354" s="3" t="s">
        <v>843</v>
      </c>
      <c r="F3354" s="4"/>
      <c r="G3354" s="5">
        <v>14</v>
      </c>
      <c r="H3354" s="7">
        <v>1</v>
      </c>
      <c r="I3354" s="1">
        <v>3</v>
      </c>
      <c r="J3354" s="1">
        <v>6</v>
      </c>
      <c r="K3354" s="1">
        <v>3</v>
      </c>
      <c r="L3354" s="1">
        <v>1</v>
      </c>
      <c r="M3354" s="1">
        <v>0</v>
      </c>
      <c r="N3354" s="6">
        <v>0</v>
      </c>
    </row>
    <row r="3355" spans="5:14" x14ac:dyDescent="0.3">
      <c r="E3355" s="9"/>
      <c r="F3355" s="8"/>
      <c r="G3355" s="10">
        <v>100</v>
      </c>
      <c r="H3355" s="11">
        <v>7.1428571428570002</v>
      </c>
      <c r="I3355" s="2">
        <v>21.428571428571001</v>
      </c>
      <c r="J3355" s="2">
        <v>42.857142857143003</v>
      </c>
      <c r="K3355" s="2">
        <v>21.428571428571001</v>
      </c>
      <c r="L3355" s="2">
        <v>7.1428571428570002</v>
      </c>
      <c r="M3355" s="12">
        <v>0</v>
      </c>
      <c r="N3355" s="15">
        <v>0</v>
      </c>
    </row>
    <row r="3356" spans="5:14" ht="25" x14ac:dyDescent="0.3">
      <c r="E3356" s="3" t="s">
        <v>844</v>
      </c>
      <c r="F3356" s="4"/>
      <c r="G3356" s="5">
        <v>3</v>
      </c>
      <c r="H3356" s="7">
        <v>0</v>
      </c>
      <c r="I3356" s="1">
        <v>0</v>
      </c>
      <c r="J3356" s="1">
        <v>2</v>
      </c>
      <c r="K3356" s="1">
        <v>1</v>
      </c>
      <c r="L3356" s="1">
        <v>0</v>
      </c>
      <c r="M3356" s="1">
        <v>0</v>
      </c>
      <c r="N3356" s="6">
        <v>0</v>
      </c>
    </row>
    <row r="3357" spans="5:14" x14ac:dyDescent="0.3">
      <c r="E3357" s="9"/>
      <c r="F3357" s="8"/>
      <c r="G3357" s="10">
        <v>100</v>
      </c>
      <c r="H3357" s="21">
        <v>0</v>
      </c>
      <c r="I3357" s="12">
        <v>0</v>
      </c>
      <c r="J3357" s="2">
        <v>66.666666666666998</v>
      </c>
      <c r="K3357" s="2">
        <v>33.333333333333002</v>
      </c>
      <c r="L3357" s="12">
        <v>0</v>
      </c>
      <c r="M3357" s="12">
        <v>0</v>
      </c>
      <c r="N3357" s="15">
        <v>0</v>
      </c>
    </row>
    <row r="3358" spans="5:14" ht="25" x14ac:dyDescent="0.3">
      <c r="E3358" s="3" t="s">
        <v>845</v>
      </c>
      <c r="F3358" s="4"/>
      <c r="G3358" s="5">
        <v>2</v>
      </c>
      <c r="H3358" s="7">
        <v>0</v>
      </c>
      <c r="I3358" s="1">
        <v>1</v>
      </c>
      <c r="J3358" s="1">
        <v>0</v>
      </c>
      <c r="K3358" s="1">
        <v>1</v>
      </c>
      <c r="L3358" s="1">
        <v>0</v>
      </c>
      <c r="M3358" s="1">
        <v>0</v>
      </c>
      <c r="N3358" s="6">
        <v>0</v>
      </c>
    </row>
    <row r="3359" spans="5:14" x14ac:dyDescent="0.3">
      <c r="E3359" s="9"/>
      <c r="F3359" s="8"/>
      <c r="G3359" s="10">
        <v>100</v>
      </c>
      <c r="H3359" s="21">
        <v>0</v>
      </c>
      <c r="I3359" s="2">
        <v>50</v>
      </c>
      <c r="J3359" s="12">
        <v>0</v>
      </c>
      <c r="K3359" s="2">
        <v>50</v>
      </c>
      <c r="L3359" s="12">
        <v>0</v>
      </c>
      <c r="M3359" s="12">
        <v>0</v>
      </c>
      <c r="N3359" s="15">
        <v>0</v>
      </c>
    </row>
    <row r="3360" spans="5:14" ht="25" x14ac:dyDescent="0.3">
      <c r="E3360" s="3" t="s">
        <v>846</v>
      </c>
      <c r="F3360" s="4"/>
      <c r="G3360" s="5">
        <v>128</v>
      </c>
      <c r="H3360" s="7">
        <v>35</v>
      </c>
      <c r="I3360" s="1">
        <v>42</v>
      </c>
      <c r="J3360" s="1">
        <v>32</v>
      </c>
      <c r="K3360" s="1">
        <v>12</v>
      </c>
      <c r="L3360" s="1">
        <v>6</v>
      </c>
      <c r="M3360" s="1">
        <v>1</v>
      </c>
      <c r="N3360" s="6">
        <v>0</v>
      </c>
    </row>
    <row r="3361" spans="5:14" x14ac:dyDescent="0.3">
      <c r="E3361" s="9"/>
      <c r="F3361" s="8"/>
      <c r="G3361" s="10">
        <v>100</v>
      </c>
      <c r="H3361" s="11">
        <v>27.34375</v>
      </c>
      <c r="I3361" s="2">
        <v>32.8125</v>
      </c>
      <c r="J3361" s="2">
        <v>25</v>
      </c>
      <c r="K3361" s="2">
        <v>9.375</v>
      </c>
      <c r="L3361" s="2">
        <v>4.6875</v>
      </c>
      <c r="M3361" s="2">
        <v>0.78125</v>
      </c>
      <c r="N3361" s="15">
        <v>0</v>
      </c>
    </row>
    <row r="3362" spans="5:14" ht="25" x14ac:dyDescent="0.3">
      <c r="E3362" s="3" t="s">
        <v>847</v>
      </c>
      <c r="F3362" s="4"/>
      <c r="G3362" s="5">
        <v>284</v>
      </c>
      <c r="H3362" s="7">
        <v>57</v>
      </c>
      <c r="I3362" s="1">
        <v>92</v>
      </c>
      <c r="J3362" s="1">
        <v>68</v>
      </c>
      <c r="K3362" s="1">
        <v>41</v>
      </c>
      <c r="L3362" s="1">
        <v>22</v>
      </c>
      <c r="M3362" s="1">
        <v>3</v>
      </c>
      <c r="N3362" s="6">
        <v>1</v>
      </c>
    </row>
    <row r="3363" spans="5:14" x14ac:dyDescent="0.3">
      <c r="E3363" s="9"/>
      <c r="F3363" s="8"/>
      <c r="G3363" s="10">
        <v>100</v>
      </c>
      <c r="H3363" s="11">
        <v>20.070422535211002</v>
      </c>
      <c r="I3363" s="2">
        <v>32.394366197182997</v>
      </c>
      <c r="J3363" s="2">
        <v>23.943661971830998</v>
      </c>
      <c r="K3363" s="2">
        <v>14.43661971831</v>
      </c>
      <c r="L3363" s="2">
        <v>7.746478873239</v>
      </c>
      <c r="M3363" s="2">
        <v>1.056338028169</v>
      </c>
      <c r="N3363" s="13">
        <v>0.352112676056</v>
      </c>
    </row>
    <row r="3364" spans="5:14" x14ac:dyDescent="0.3">
      <c r="E3364" s="3" t="s">
        <v>848</v>
      </c>
      <c r="F3364" s="4"/>
      <c r="G3364" s="5">
        <v>404</v>
      </c>
      <c r="H3364" s="7">
        <v>69</v>
      </c>
      <c r="I3364" s="1">
        <v>121</v>
      </c>
      <c r="J3364" s="1">
        <v>119</v>
      </c>
      <c r="K3364" s="1">
        <v>50</v>
      </c>
      <c r="L3364" s="1">
        <v>40</v>
      </c>
      <c r="M3364" s="1">
        <v>5</v>
      </c>
      <c r="N3364" s="6">
        <v>0</v>
      </c>
    </row>
    <row r="3365" spans="5:14" x14ac:dyDescent="0.3">
      <c r="E3365" s="9"/>
      <c r="F3365" s="8"/>
      <c r="G3365" s="10">
        <v>100</v>
      </c>
      <c r="H3365" s="11">
        <v>17.079207920792001</v>
      </c>
      <c r="I3365" s="2">
        <v>29.950495049505001</v>
      </c>
      <c r="J3365" s="2">
        <v>29.455445544553999</v>
      </c>
      <c r="K3365" s="2">
        <v>12.376237623762</v>
      </c>
      <c r="L3365" s="2">
        <v>9.9009900990100004</v>
      </c>
      <c r="M3365" s="2">
        <v>1.237623762376</v>
      </c>
      <c r="N3365" s="15">
        <v>0</v>
      </c>
    </row>
    <row r="3366" spans="5:14" ht="25" x14ac:dyDescent="0.3">
      <c r="E3366" s="3" t="s">
        <v>849</v>
      </c>
      <c r="F3366" s="4"/>
      <c r="G3366" s="5">
        <v>200</v>
      </c>
      <c r="H3366" s="7">
        <v>30</v>
      </c>
      <c r="I3366" s="1">
        <v>41</v>
      </c>
      <c r="J3366" s="1">
        <v>62</v>
      </c>
      <c r="K3366" s="1">
        <v>35</v>
      </c>
      <c r="L3366" s="1">
        <v>29</v>
      </c>
      <c r="M3366" s="1">
        <v>3</v>
      </c>
      <c r="N3366" s="6">
        <v>0</v>
      </c>
    </row>
    <row r="3367" spans="5:14" x14ac:dyDescent="0.3">
      <c r="E3367" s="9"/>
      <c r="F3367" s="8"/>
      <c r="G3367" s="10">
        <v>100</v>
      </c>
      <c r="H3367" s="11">
        <v>15</v>
      </c>
      <c r="I3367" s="2">
        <v>20.5</v>
      </c>
      <c r="J3367" s="2">
        <v>31</v>
      </c>
      <c r="K3367" s="2">
        <v>17.5</v>
      </c>
      <c r="L3367" s="2">
        <v>14.5</v>
      </c>
      <c r="M3367" s="2">
        <v>1.5</v>
      </c>
      <c r="N3367" s="15">
        <v>0</v>
      </c>
    </row>
    <row r="3368" spans="5:14" ht="25" x14ac:dyDescent="0.3">
      <c r="E3368" s="3" t="s">
        <v>850</v>
      </c>
      <c r="F3368" s="4"/>
      <c r="G3368" s="5">
        <v>55</v>
      </c>
      <c r="H3368" s="7">
        <v>8</v>
      </c>
      <c r="I3368" s="1">
        <v>10</v>
      </c>
      <c r="J3368" s="1">
        <v>17</v>
      </c>
      <c r="K3368" s="1">
        <v>11</v>
      </c>
      <c r="L3368" s="1">
        <v>8</v>
      </c>
      <c r="M3368" s="1">
        <v>1</v>
      </c>
      <c r="N3368" s="6">
        <v>0</v>
      </c>
    </row>
    <row r="3369" spans="5:14" x14ac:dyDescent="0.3">
      <c r="E3369" s="9"/>
      <c r="F3369" s="8"/>
      <c r="G3369" s="10">
        <v>100</v>
      </c>
      <c r="H3369" s="11">
        <v>14.545454545455</v>
      </c>
      <c r="I3369" s="2">
        <v>18.181818181817999</v>
      </c>
      <c r="J3369" s="2">
        <v>30.909090909090999</v>
      </c>
      <c r="K3369" s="2">
        <v>20</v>
      </c>
      <c r="L3369" s="2">
        <v>14.545454545455</v>
      </c>
      <c r="M3369" s="2">
        <v>1.818181818182</v>
      </c>
      <c r="N3369" s="15">
        <v>0</v>
      </c>
    </row>
    <row r="3370" spans="5:14" ht="25" x14ac:dyDescent="0.3">
      <c r="E3370" s="3" t="s">
        <v>851</v>
      </c>
      <c r="F3370" s="4"/>
      <c r="G3370" s="5">
        <v>2</v>
      </c>
      <c r="H3370" s="7">
        <v>0</v>
      </c>
      <c r="I3370" s="1">
        <v>1</v>
      </c>
      <c r="J3370" s="1">
        <v>0</v>
      </c>
      <c r="K3370" s="1">
        <v>0</v>
      </c>
      <c r="L3370" s="1">
        <v>1</v>
      </c>
      <c r="M3370" s="1">
        <v>0</v>
      </c>
      <c r="N3370" s="6">
        <v>0</v>
      </c>
    </row>
    <row r="3371" spans="5:14" x14ac:dyDescent="0.3">
      <c r="E3371" s="9"/>
      <c r="F3371" s="8"/>
      <c r="G3371" s="10">
        <v>100</v>
      </c>
      <c r="H3371" s="21">
        <v>0</v>
      </c>
      <c r="I3371" s="2">
        <v>50</v>
      </c>
      <c r="J3371" s="12">
        <v>0</v>
      </c>
      <c r="K3371" s="12">
        <v>0</v>
      </c>
      <c r="L3371" s="2">
        <v>50</v>
      </c>
      <c r="M3371" s="12">
        <v>0</v>
      </c>
      <c r="N3371" s="15">
        <v>0</v>
      </c>
    </row>
    <row r="3372" spans="5:14" ht="25" x14ac:dyDescent="0.3">
      <c r="E3372" s="3" t="s">
        <v>852</v>
      </c>
      <c r="F3372" s="4"/>
      <c r="G3372" s="5">
        <v>454</v>
      </c>
      <c r="H3372" s="7">
        <v>109</v>
      </c>
      <c r="I3372" s="1">
        <v>140</v>
      </c>
      <c r="J3372" s="1">
        <v>106</v>
      </c>
      <c r="K3372" s="1">
        <v>63</v>
      </c>
      <c r="L3372" s="1">
        <v>31</v>
      </c>
      <c r="M3372" s="1">
        <v>5</v>
      </c>
      <c r="N3372" s="6">
        <v>0</v>
      </c>
    </row>
    <row r="3373" spans="5:14" x14ac:dyDescent="0.3">
      <c r="E3373" s="9"/>
      <c r="F3373" s="8"/>
      <c r="G3373" s="10">
        <v>100</v>
      </c>
      <c r="H3373" s="11">
        <v>24.008810572687</v>
      </c>
      <c r="I3373" s="2">
        <v>30.837004405285999</v>
      </c>
      <c r="J3373" s="2">
        <v>23.348017621145001</v>
      </c>
      <c r="K3373" s="2">
        <v>13.876651982379</v>
      </c>
      <c r="L3373" s="2">
        <v>6.8281938325990001</v>
      </c>
      <c r="M3373" s="2">
        <v>1.1013215859030001</v>
      </c>
      <c r="N3373" s="15">
        <v>0</v>
      </c>
    </row>
    <row r="3374" spans="5:14" ht="25" x14ac:dyDescent="0.3">
      <c r="E3374" s="3" t="s">
        <v>853</v>
      </c>
      <c r="F3374" s="4"/>
      <c r="G3374" s="5">
        <v>1229</v>
      </c>
      <c r="H3374" s="7">
        <v>269</v>
      </c>
      <c r="I3374" s="1">
        <v>433</v>
      </c>
      <c r="J3374" s="1">
        <v>299</v>
      </c>
      <c r="K3374" s="1">
        <v>153</v>
      </c>
      <c r="L3374" s="1">
        <v>67</v>
      </c>
      <c r="M3374" s="1">
        <v>8</v>
      </c>
      <c r="N3374" s="6">
        <v>0</v>
      </c>
    </row>
    <row r="3375" spans="5:14" x14ac:dyDescent="0.3">
      <c r="E3375" s="9"/>
      <c r="F3375" s="8"/>
      <c r="G3375" s="10">
        <v>100</v>
      </c>
      <c r="H3375" s="11">
        <v>21.887713588282999</v>
      </c>
      <c r="I3375" s="2">
        <v>35.231895850284999</v>
      </c>
      <c r="J3375" s="2">
        <v>24.328722538649</v>
      </c>
      <c r="K3375" s="2">
        <v>12.449145646867001</v>
      </c>
      <c r="L3375" s="2">
        <v>5.4515866558179997</v>
      </c>
      <c r="M3375" s="2">
        <v>0.65093572009800005</v>
      </c>
      <c r="N3375" s="15">
        <v>0</v>
      </c>
    </row>
    <row r="3376" spans="5:14" x14ac:dyDescent="0.3">
      <c r="E3376" s="3" t="s">
        <v>854</v>
      </c>
      <c r="F3376" s="4"/>
      <c r="G3376" s="5">
        <v>1384</v>
      </c>
      <c r="H3376" s="7">
        <v>259</v>
      </c>
      <c r="I3376" s="1">
        <v>484</v>
      </c>
      <c r="J3376" s="1">
        <v>330</v>
      </c>
      <c r="K3376" s="1">
        <v>201</v>
      </c>
      <c r="L3376" s="1">
        <v>75</v>
      </c>
      <c r="M3376" s="1">
        <v>29</v>
      </c>
      <c r="N3376" s="6">
        <v>6</v>
      </c>
    </row>
    <row r="3377" spans="5:14" x14ac:dyDescent="0.3">
      <c r="E3377" s="9"/>
      <c r="F3377" s="8"/>
      <c r="G3377" s="10">
        <v>100</v>
      </c>
      <c r="H3377" s="11">
        <v>18.713872832370001</v>
      </c>
      <c r="I3377" s="2">
        <v>34.971098265896003</v>
      </c>
      <c r="J3377" s="2">
        <v>23.843930635837999</v>
      </c>
      <c r="K3377" s="2">
        <v>14.523121387283</v>
      </c>
      <c r="L3377" s="2">
        <v>5.4190751445089997</v>
      </c>
      <c r="M3377" s="2">
        <v>2.0953757225429999</v>
      </c>
      <c r="N3377" s="13">
        <v>0.43352601156100001</v>
      </c>
    </row>
    <row r="3378" spans="5:14" ht="25" x14ac:dyDescent="0.3">
      <c r="E3378" s="3" t="s">
        <v>855</v>
      </c>
      <c r="F3378" s="4"/>
      <c r="G3378" s="5">
        <v>505</v>
      </c>
      <c r="H3378" s="7">
        <v>81</v>
      </c>
      <c r="I3378" s="1">
        <v>149</v>
      </c>
      <c r="J3378" s="1">
        <v>123</v>
      </c>
      <c r="K3378" s="1">
        <v>97</v>
      </c>
      <c r="L3378" s="1">
        <v>47</v>
      </c>
      <c r="M3378" s="1">
        <v>8</v>
      </c>
      <c r="N3378" s="6">
        <v>0</v>
      </c>
    </row>
    <row r="3379" spans="5:14" x14ac:dyDescent="0.3">
      <c r="E3379" s="9"/>
      <c r="F3379" s="8"/>
      <c r="G3379" s="10">
        <v>100</v>
      </c>
      <c r="H3379" s="11">
        <v>16.039603960396001</v>
      </c>
      <c r="I3379" s="2">
        <v>29.50495049505</v>
      </c>
      <c r="J3379" s="2">
        <v>24.356435643564001</v>
      </c>
      <c r="K3379" s="2">
        <v>19.207920792079001</v>
      </c>
      <c r="L3379" s="2">
        <v>9.3069306930690008</v>
      </c>
      <c r="M3379" s="2">
        <v>1.5841584158419999</v>
      </c>
      <c r="N3379" s="15">
        <v>0</v>
      </c>
    </row>
    <row r="3380" spans="5:14" ht="25" x14ac:dyDescent="0.3">
      <c r="E3380" s="3" t="s">
        <v>856</v>
      </c>
      <c r="F3380" s="4"/>
      <c r="G3380" s="5">
        <v>154</v>
      </c>
      <c r="H3380" s="7">
        <v>18</v>
      </c>
      <c r="I3380" s="1">
        <v>48</v>
      </c>
      <c r="J3380" s="1">
        <v>38</v>
      </c>
      <c r="K3380" s="1">
        <v>26</v>
      </c>
      <c r="L3380" s="1">
        <v>23</v>
      </c>
      <c r="M3380" s="1">
        <v>1</v>
      </c>
      <c r="N3380" s="6">
        <v>0</v>
      </c>
    </row>
    <row r="3381" spans="5:14" x14ac:dyDescent="0.3">
      <c r="E3381" s="9"/>
      <c r="F3381" s="8"/>
      <c r="G3381" s="10">
        <v>100</v>
      </c>
      <c r="H3381" s="11">
        <v>11.688311688312</v>
      </c>
      <c r="I3381" s="2">
        <v>31.168831168831002</v>
      </c>
      <c r="J3381" s="2">
        <v>24.675324675325001</v>
      </c>
      <c r="K3381" s="2">
        <v>16.883116883117001</v>
      </c>
      <c r="L3381" s="2">
        <v>14.935064935065</v>
      </c>
      <c r="M3381" s="2">
        <v>0.64935064935099995</v>
      </c>
      <c r="N3381" s="15">
        <v>0</v>
      </c>
    </row>
    <row r="3382" spans="5:14" ht="25" x14ac:dyDescent="0.3">
      <c r="E3382" s="3" t="s">
        <v>857</v>
      </c>
      <c r="F3382" s="4"/>
      <c r="G3382" s="5">
        <v>8</v>
      </c>
      <c r="H3382" s="7">
        <v>0</v>
      </c>
      <c r="I3382" s="1">
        <v>1</v>
      </c>
      <c r="J3382" s="1">
        <v>2</v>
      </c>
      <c r="K3382" s="1">
        <v>2</v>
      </c>
      <c r="L3382" s="1">
        <v>1</v>
      </c>
      <c r="M3382" s="1">
        <v>2</v>
      </c>
      <c r="N3382" s="6">
        <v>0</v>
      </c>
    </row>
    <row r="3383" spans="5:14" x14ac:dyDescent="0.3">
      <c r="E3383" s="9"/>
      <c r="F3383" s="8"/>
      <c r="G3383" s="10">
        <v>100</v>
      </c>
      <c r="H3383" s="21">
        <v>0</v>
      </c>
      <c r="I3383" s="2">
        <v>12.5</v>
      </c>
      <c r="J3383" s="2">
        <v>25</v>
      </c>
      <c r="K3383" s="2">
        <v>25</v>
      </c>
      <c r="L3383" s="2">
        <v>12.5</v>
      </c>
      <c r="M3383" s="2">
        <v>25</v>
      </c>
      <c r="N3383" s="15">
        <v>0</v>
      </c>
    </row>
    <row r="3384" spans="5:14" ht="25" x14ac:dyDescent="0.3">
      <c r="E3384" s="3" t="s">
        <v>858</v>
      </c>
      <c r="F3384" s="4"/>
      <c r="G3384" s="5">
        <v>795</v>
      </c>
      <c r="H3384" s="7">
        <v>223</v>
      </c>
      <c r="I3384" s="1">
        <v>292</v>
      </c>
      <c r="J3384" s="1">
        <v>163</v>
      </c>
      <c r="K3384" s="1">
        <v>70</v>
      </c>
      <c r="L3384" s="1">
        <v>42</v>
      </c>
      <c r="M3384" s="1">
        <v>5</v>
      </c>
      <c r="N3384" s="6">
        <v>0</v>
      </c>
    </row>
    <row r="3385" spans="5:14" x14ac:dyDescent="0.3">
      <c r="E3385" s="9"/>
      <c r="F3385" s="8"/>
      <c r="G3385" s="10">
        <v>100</v>
      </c>
      <c r="H3385" s="11">
        <v>28.050314465408999</v>
      </c>
      <c r="I3385" s="2">
        <v>36.729559748428002</v>
      </c>
      <c r="J3385" s="2">
        <v>20.503144654088</v>
      </c>
      <c r="K3385" s="2">
        <v>8.8050314465409993</v>
      </c>
      <c r="L3385" s="2">
        <v>5.2830188679249996</v>
      </c>
      <c r="M3385" s="2">
        <v>0.62893081761000003</v>
      </c>
      <c r="N3385" s="15">
        <v>0</v>
      </c>
    </row>
    <row r="3386" spans="5:14" ht="25" x14ac:dyDescent="0.3">
      <c r="E3386" s="3" t="s">
        <v>859</v>
      </c>
      <c r="F3386" s="4"/>
      <c r="G3386" s="5">
        <v>2180</v>
      </c>
      <c r="H3386" s="7">
        <v>429</v>
      </c>
      <c r="I3386" s="1">
        <v>867</v>
      </c>
      <c r="J3386" s="1">
        <v>510</v>
      </c>
      <c r="K3386" s="1">
        <v>247</v>
      </c>
      <c r="L3386" s="1">
        <v>107</v>
      </c>
      <c r="M3386" s="1">
        <v>19</v>
      </c>
      <c r="N3386" s="6">
        <v>1</v>
      </c>
    </row>
    <row r="3387" spans="5:14" x14ac:dyDescent="0.3">
      <c r="E3387" s="9"/>
      <c r="F3387" s="8"/>
      <c r="G3387" s="10">
        <v>100</v>
      </c>
      <c r="H3387" s="11">
        <v>19.678899082569</v>
      </c>
      <c r="I3387" s="2">
        <v>39.770642201835003</v>
      </c>
      <c r="J3387" s="2">
        <v>23.394495412844002</v>
      </c>
      <c r="K3387" s="2">
        <v>11.330275229358</v>
      </c>
      <c r="L3387" s="2">
        <v>4.9082568807340001</v>
      </c>
      <c r="M3387" s="2">
        <v>0.87155963302799999</v>
      </c>
      <c r="N3387" s="13">
        <v>4.5871559632999999E-2</v>
      </c>
    </row>
    <row r="3388" spans="5:14" x14ac:dyDescent="0.3">
      <c r="E3388" s="3" t="s">
        <v>860</v>
      </c>
      <c r="F3388" s="4"/>
      <c r="G3388" s="5">
        <v>2714</v>
      </c>
      <c r="H3388" s="7">
        <v>462</v>
      </c>
      <c r="I3388" s="1">
        <v>1012</v>
      </c>
      <c r="J3388" s="1">
        <v>633</v>
      </c>
      <c r="K3388" s="1">
        <v>378</v>
      </c>
      <c r="L3388" s="1">
        <v>163</v>
      </c>
      <c r="M3388" s="1">
        <v>60</v>
      </c>
      <c r="N3388" s="6">
        <v>6</v>
      </c>
    </row>
    <row r="3389" spans="5:14" x14ac:dyDescent="0.3">
      <c r="E3389" s="9"/>
      <c r="F3389" s="8"/>
      <c r="G3389" s="10">
        <v>100</v>
      </c>
      <c r="H3389" s="11">
        <v>17.022844509948001</v>
      </c>
      <c r="I3389" s="2">
        <v>37.288135593219998</v>
      </c>
      <c r="J3389" s="2">
        <v>23.323507737657</v>
      </c>
      <c r="K3389" s="2">
        <v>13.927781871776</v>
      </c>
      <c r="L3389" s="2">
        <v>6.0058953574059997</v>
      </c>
      <c r="M3389" s="2">
        <v>2.210759027266</v>
      </c>
      <c r="N3389" s="13">
        <v>0.22107590272700001</v>
      </c>
    </row>
    <row r="3390" spans="5:14" ht="25" x14ac:dyDescent="0.3">
      <c r="E3390" s="3" t="s">
        <v>861</v>
      </c>
      <c r="F3390" s="4"/>
      <c r="G3390" s="5">
        <v>697</v>
      </c>
      <c r="H3390" s="7">
        <v>95</v>
      </c>
      <c r="I3390" s="1">
        <v>223</v>
      </c>
      <c r="J3390" s="1">
        <v>178</v>
      </c>
      <c r="K3390" s="1">
        <v>119</v>
      </c>
      <c r="L3390" s="1">
        <v>66</v>
      </c>
      <c r="M3390" s="1">
        <v>14</v>
      </c>
      <c r="N3390" s="6">
        <v>2</v>
      </c>
    </row>
    <row r="3391" spans="5:14" x14ac:dyDescent="0.3">
      <c r="E3391" s="9"/>
      <c r="F3391" s="8"/>
      <c r="G3391" s="10">
        <v>100</v>
      </c>
      <c r="H3391" s="11">
        <v>13.629842180775</v>
      </c>
      <c r="I3391" s="2">
        <v>31.994261119082001</v>
      </c>
      <c r="J3391" s="2">
        <v>25.538020086083002</v>
      </c>
      <c r="K3391" s="2">
        <v>17.073170731706998</v>
      </c>
      <c r="L3391" s="2">
        <v>9.4691535150650008</v>
      </c>
      <c r="M3391" s="2">
        <v>2.0086083213769999</v>
      </c>
      <c r="N3391" s="13">
        <v>0.28694404591099998</v>
      </c>
    </row>
    <row r="3392" spans="5:14" ht="25" x14ac:dyDescent="0.3">
      <c r="E3392" s="3" t="s">
        <v>862</v>
      </c>
      <c r="F3392" s="4"/>
      <c r="G3392" s="5">
        <v>186</v>
      </c>
      <c r="H3392" s="7">
        <v>26</v>
      </c>
      <c r="I3392" s="1">
        <v>41</v>
      </c>
      <c r="J3392" s="1">
        <v>37</v>
      </c>
      <c r="K3392" s="1">
        <v>41</v>
      </c>
      <c r="L3392" s="1">
        <v>32</v>
      </c>
      <c r="M3392" s="1">
        <v>5</v>
      </c>
      <c r="N3392" s="6">
        <v>4</v>
      </c>
    </row>
    <row r="3393" spans="5:14" x14ac:dyDescent="0.3">
      <c r="E3393" s="9"/>
      <c r="F3393" s="8"/>
      <c r="G3393" s="10">
        <v>100</v>
      </c>
      <c r="H3393" s="11">
        <v>13.978494623655999</v>
      </c>
      <c r="I3393" s="2">
        <v>22.043010752688001</v>
      </c>
      <c r="J3393" s="2">
        <v>19.892473118280002</v>
      </c>
      <c r="K3393" s="2">
        <v>22.043010752688001</v>
      </c>
      <c r="L3393" s="2">
        <v>17.204301075269001</v>
      </c>
      <c r="M3393" s="2">
        <v>2.6881720430109999</v>
      </c>
      <c r="N3393" s="13">
        <v>2.1505376344089999</v>
      </c>
    </row>
    <row r="3394" spans="5:14" ht="25" x14ac:dyDescent="0.3">
      <c r="E3394" s="3" t="s">
        <v>863</v>
      </c>
      <c r="F3394" s="4"/>
      <c r="G3394" s="5">
        <v>6</v>
      </c>
      <c r="H3394" s="7">
        <v>2</v>
      </c>
      <c r="I3394" s="1">
        <v>2</v>
      </c>
      <c r="J3394" s="1">
        <v>1</v>
      </c>
      <c r="K3394" s="1">
        <v>0</v>
      </c>
      <c r="L3394" s="1">
        <v>1</v>
      </c>
      <c r="M3394" s="1">
        <v>0</v>
      </c>
      <c r="N3394" s="6">
        <v>0</v>
      </c>
    </row>
    <row r="3395" spans="5:14" x14ac:dyDescent="0.3">
      <c r="E3395" s="9"/>
      <c r="F3395" s="8"/>
      <c r="G3395" s="10">
        <v>100</v>
      </c>
      <c r="H3395" s="11">
        <v>33.333333333333002</v>
      </c>
      <c r="I3395" s="2">
        <v>33.333333333333002</v>
      </c>
      <c r="J3395" s="2">
        <v>16.666666666666998</v>
      </c>
      <c r="K3395" s="12">
        <v>0</v>
      </c>
      <c r="L3395" s="2">
        <v>16.666666666666998</v>
      </c>
      <c r="M3395" s="12">
        <v>0</v>
      </c>
      <c r="N3395" s="15">
        <v>0</v>
      </c>
    </row>
    <row r="3396" spans="5:14" ht="25" x14ac:dyDescent="0.3">
      <c r="E3396" s="3" t="s">
        <v>864</v>
      </c>
      <c r="F3396" s="4"/>
      <c r="G3396" s="5">
        <v>1125</v>
      </c>
      <c r="H3396" s="7">
        <v>291</v>
      </c>
      <c r="I3396" s="1">
        <v>424</v>
      </c>
      <c r="J3396" s="1">
        <v>260</v>
      </c>
      <c r="K3396" s="1">
        <v>104</v>
      </c>
      <c r="L3396" s="1">
        <v>41</v>
      </c>
      <c r="M3396" s="1">
        <v>4</v>
      </c>
      <c r="N3396" s="6">
        <v>1</v>
      </c>
    </row>
    <row r="3397" spans="5:14" x14ac:dyDescent="0.3">
      <c r="E3397" s="9"/>
      <c r="F3397" s="8"/>
      <c r="G3397" s="10">
        <v>100</v>
      </c>
      <c r="H3397" s="11">
        <v>25.866666666667001</v>
      </c>
      <c r="I3397" s="2">
        <v>37.688888888888997</v>
      </c>
      <c r="J3397" s="2">
        <v>23.111111111111001</v>
      </c>
      <c r="K3397" s="2">
        <v>9.2444444444439995</v>
      </c>
      <c r="L3397" s="2">
        <v>3.6444444444439998</v>
      </c>
      <c r="M3397" s="2">
        <v>0.35555555555599999</v>
      </c>
      <c r="N3397" s="13">
        <v>8.8888888888999998E-2</v>
      </c>
    </row>
    <row r="3398" spans="5:14" ht="25" x14ac:dyDescent="0.3">
      <c r="E3398" s="3" t="s">
        <v>865</v>
      </c>
      <c r="F3398" s="4"/>
      <c r="G3398" s="5">
        <v>2804</v>
      </c>
      <c r="H3398" s="7">
        <v>551</v>
      </c>
      <c r="I3398" s="1">
        <v>1160</v>
      </c>
      <c r="J3398" s="1">
        <v>720</v>
      </c>
      <c r="K3398" s="1">
        <v>264</v>
      </c>
      <c r="L3398" s="1">
        <v>95</v>
      </c>
      <c r="M3398" s="1">
        <v>11</v>
      </c>
      <c r="N3398" s="6">
        <v>3</v>
      </c>
    </row>
    <row r="3399" spans="5:14" x14ac:dyDescent="0.3">
      <c r="E3399" s="9"/>
      <c r="F3399" s="8"/>
      <c r="G3399" s="10">
        <v>100</v>
      </c>
      <c r="H3399" s="11">
        <v>19.650499286733002</v>
      </c>
      <c r="I3399" s="2">
        <v>41.369472182595999</v>
      </c>
      <c r="J3399" s="2">
        <v>25.677603423680001</v>
      </c>
      <c r="K3399" s="2">
        <v>9.4151212553499999</v>
      </c>
      <c r="L3399" s="2">
        <v>3.3880171184019998</v>
      </c>
      <c r="M3399" s="2">
        <v>0.392296718973</v>
      </c>
      <c r="N3399" s="13">
        <v>0.106990014265</v>
      </c>
    </row>
    <row r="3400" spans="5:14" x14ac:dyDescent="0.3">
      <c r="E3400" s="3" t="s">
        <v>866</v>
      </c>
      <c r="F3400" s="4"/>
      <c r="G3400" s="5">
        <v>3645</v>
      </c>
      <c r="H3400" s="7">
        <v>604</v>
      </c>
      <c r="I3400" s="1">
        <v>1376</v>
      </c>
      <c r="J3400" s="1">
        <v>860</v>
      </c>
      <c r="K3400" s="1">
        <v>523</v>
      </c>
      <c r="L3400" s="1">
        <v>177</v>
      </c>
      <c r="M3400" s="1">
        <v>90</v>
      </c>
      <c r="N3400" s="6">
        <v>15</v>
      </c>
    </row>
    <row r="3401" spans="5:14" x14ac:dyDescent="0.3">
      <c r="E3401" s="9"/>
      <c r="F3401" s="8"/>
      <c r="G3401" s="10">
        <v>100</v>
      </c>
      <c r="H3401" s="11">
        <v>16.570644718793002</v>
      </c>
      <c r="I3401" s="2">
        <v>37.750342935528003</v>
      </c>
      <c r="J3401" s="2">
        <v>23.593964334704999</v>
      </c>
      <c r="K3401" s="2">
        <v>14.348422496571001</v>
      </c>
      <c r="L3401" s="2">
        <v>4.8559670781889999</v>
      </c>
      <c r="M3401" s="2">
        <v>2.4691358024690002</v>
      </c>
      <c r="N3401" s="13">
        <v>0.41152263374499998</v>
      </c>
    </row>
    <row r="3402" spans="5:14" ht="25" x14ac:dyDescent="0.3">
      <c r="E3402" s="3" t="s">
        <v>867</v>
      </c>
      <c r="F3402" s="4"/>
      <c r="G3402" s="5">
        <v>713</v>
      </c>
      <c r="H3402" s="7">
        <v>75</v>
      </c>
      <c r="I3402" s="1">
        <v>233</v>
      </c>
      <c r="J3402" s="1">
        <v>179</v>
      </c>
      <c r="K3402" s="1">
        <v>138</v>
      </c>
      <c r="L3402" s="1">
        <v>69</v>
      </c>
      <c r="M3402" s="1">
        <v>18</v>
      </c>
      <c r="N3402" s="6">
        <v>1</v>
      </c>
    </row>
    <row r="3403" spans="5:14" x14ac:dyDescent="0.3">
      <c r="E3403" s="9"/>
      <c r="F3403" s="8"/>
      <c r="G3403" s="10">
        <v>100</v>
      </c>
      <c r="H3403" s="11">
        <v>10.518934081346</v>
      </c>
      <c r="I3403" s="2">
        <v>32.678821879383001</v>
      </c>
      <c r="J3403" s="2">
        <v>25.105189340812998</v>
      </c>
      <c r="K3403" s="2">
        <v>19.354838709677001</v>
      </c>
      <c r="L3403" s="2">
        <v>9.6774193548389995</v>
      </c>
      <c r="M3403" s="2">
        <v>2.5245441795230001</v>
      </c>
      <c r="N3403" s="13">
        <v>0.14025245441799999</v>
      </c>
    </row>
    <row r="3404" spans="5:14" ht="25" x14ac:dyDescent="0.3">
      <c r="E3404" s="3" t="s">
        <v>868</v>
      </c>
      <c r="F3404" s="4"/>
      <c r="G3404" s="5">
        <v>173</v>
      </c>
      <c r="H3404" s="7">
        <v>21</v>
      </c>
      <c r="I3404" s="1">
        <v>32</v>
      </c>
      <c r="J3404" s="1">
        <v>39</v>
      </c>
      <c r="K3404" s="1">
        <v>38</v>
      </c>
      <c r="L3404" s="1">
        <v>40</v>
      </c>
      <c r="M3404" s="1">
        <v>2</v>
      </c>
      <c r="N3404" s="6">
        <v>1</v>
      </c>
    </row>
    <row r="3405" spans="5:14" x14ac:dyDescent="0.3">
      <c r="E3405" s="9"/>
      <c r="F3405" s="8"/>
      <c r="G3405" s="10">
        <v>100</v>
      </c>
      <c r="H3405" s="11">
        <v>12.138728323699</v>
      </c>
      <c r="I3405" s="2">
        <v>18.497109826589998</v>
      </c>
      <c r="J3405" s="2">
        <v>22.543352601155998</v>
      </c>
      <c r="K3405" s="2">
        <v>21.965317919075002</v>
      </c>
      <c r="L3405" s="2">
        <v>23.121387283236999</v>
      </c>
      <c r="M3405" s="2">
        <v>1.1560693641619999</v>
      </c>
      <c r="N3405" s="13">
        <v>0.57803468208099995</v>
      </c>
    </row>
    <row r="3406" spans="5:14" ht="25" x14ac:dyDescent="0.3">
      <c r="E3406" s="3" t="s">
        <v>869</v>
      </c>
      <c r="F3406" s="4"/>
      <c r="G3406" s="5">
        <v>1</v>
      </c>
      <c r="H3406" s="7">
        <v>0</v>
      </c>
      <c r="I3406" s="1">
        <v>1</v>
      </c>
      <c r="J3406" s="1">
        <v>0</v>
      </c>
      <c r="K3406" s="1">
        <v>0</v>
      </c>
      <c r="L3406" s="1">
        <v>0</v>
      </c>
      <c r="M3406" s="1">
        <v>0</v>
      </c>
      <c r="N3406" s="6">
        <v>0</v>
      </c>
    </row>
    <row r="3407" spans="5:14" x14ac:dyDescent="0.3">
      <c r="E3407" s="9"/>
      <c r="F3407" s="8"/>
      <c r="G3407" s="10">
        <v>100</v>
      </c>
      <c r="H3407" s="21">
        <v>0</v>
      </c>
      <c r="I3407" s="2">
        <v>100</v>
      </c>
      <c r="J3407" s="12">
        <v>0</v>
      </c>
      <c r="K3407" s="12">
        <v>0</v>
      </c>
      <c r="L3407" s="12">
        <v>0</v>
      </c>
      <c r="M3407" s="12">
        <v>0</v>
      </c>
      <c r="N3407" s="15">
        <v>0</v>
      </c>
    </row>
    <row r="3408" spans="5:14" ht="25" x14ac:dyDescent="0.3">
      <c r="E3408" s="3" t="s">
        <v>870</v>
      </c>
      <c r="F3408" s="4"/>
      <c r="G3408" s="5">
        <v>563</v>
      </c>
      <c r="H3408" s="7">
        <v>205</v>
      </c>
      <c r="I3408" s="1">
        <v>215</v>
      </c>
      <c r="J3408" s="1">
        <v>94</v>
      </c>
      <c r="K3408" s="1">
        <v>28</v>
      </c>
      <c r="L3408" s="1">
        <v>13</v>
      </c>
      <c r="M3408" s="1">
        <v>5</v>
      </c>
      <c r="N3408" s="6">
        <v>3</v>
      </c>
    </row>
    <row r="3409" spans="5:14" x14ac:dyDescent="0.3">
      <c r="E3409" s="9"/>
      <c r="F3409" s="8"/>
      <c r="G3409" s="10">
        <v>100</v>
      </c>
      <c r="H3409" s="11">
        <v>36.412078152752997</v>
      </c>
      <c r="I3409" s="2">
        <v>38.188277087034002</v>
      </c>
      <c r="J3409" s="2">
        <v>16.696269982238</v>
      </c>
      <c r="K3409" s="2">
        <v>4.9733570159860001</v>
      </c>
      <c r="L3409" s="2">
        <v>2.3090586145650001</v>
      </c>
      <c r="M3409" s="2">
        <v>0.88809946713999999</v>
      </c>
      <c r="N3409" s="13">
        <v>0.53285968028399999</v>
      </c>
    </row>
    <row r="3410" spans="5:14" ht="25" x14ac:dyDescent="0.3">
      <c r="E3410" s="3" t="s">
        <v>871</v>
      </c>
      <c r="F3410" s="4"/>
      <c r="G3410" s="5">
        <v>1181</v>
      </c>
      <c r="H3410" s="7">
        <v>264</v>
      </c>
      <c r="I3410" s="1">
        <v>544</v>
      </c>
      <c r="J3410" s="1">
        <v>258</v>
      </c>
      <c r="K3410" s="1">
        <v>79</v>
      </c>
      <c r="L3410" s="1">
        <v>24</v>
      </c>
      <c r="M3410" s="1">
        <v>7</v>
      </c>
      <c r="N3410" s="6">
        <v>5</v>
      </c>
    </row>
    <row r="3411" spans="5:14" x14ac:dyDescent="0.3">
      <c r="E3411" s="9"/>
      <c r="F3411" s="8"/>
      <c r="G3411" s="10">
        <v>100</v>
      </c>
      <c r="H3411" s="11">
        <v>22.353937341236001</v>
      </c>
      <c r="I3411" s="2">
        <v>46.062658763759998</v>
      </c>
      <c r="J3411" s="2">
        <v>21.845893310754001</v>
      </c>
      <c r="K3411" s="2">
        <v>6.6892464013549997</v>
      </c>
      <c r="L3411" s="2">
        <v>2.0321761219310002</v>
      </c>
      <c r="M3411" s="2">
        <v>0.59271803556299996</v>
      </c>
      <c r="N3411" s="13">
        <v>0.42337002540200003</v>
      </c>
    </row>
    <row r="3412" spans="5:14" x14ac:dyDescent="0.3">
      <c r="E3412" s="3" t="s">
        <v>872</v>
      </c>
      <c r="F3412" s="4"/>
      <c r="G3412" s="5">
        <v>1787</v>
      </c>
      <c r="H3412" s="7">
        <v>360</v>
      </c>
      <c r="I3412" s="1">
        <v>815</v>
      </c>
      <c r="J3412" s="1">
        <v>382</v>
      </c>
      <c r="K3412" s="1">
        <v>149</v>
      </c>
      <c r="L3412" s="1">
        <v>46</v>
      </c>
      <c r="M3412" s="1">
        <v>31</v>
      </c>
      <c r="N3412" s="6">
        <v>4</v>
      </c>
    </row>
    <row r="3413" spans="5:14" x14ac:dyDescent="0.3">
      <c r="E3413" s="9"/>
      <c r="F3413" s="8"/>
      <c r="G3413" s="10">
        <v>100</v>
      </c>
      <c r="H3413" s="11">
        <v>20.145495243425</v>
      </c>
      <c r="I3413" s="2">
        <v>45.607162842752999</v>
      </c>
      <c r="J3413" s="2">
        <v>21.376608841633999</v>
      </c>
      <c r="K3413" s="2">
        <v>8.337996642417</v>
      </c>
      <c r="L3413" s="2">
        <v>2.5741466144379999</v>
      </c>
      <c r="M3413" s="2">
        <v>1.734750979295</v>
      </c>
      <c r="N3413" s="13">
        <v>0.22383883603800001</v>
      </c>
    </row>
    <row r="3414" spans="5:14" ht="25" x14ac:dyDescent="0.3">
      <c r="E3414" s="3" t="s">
        <v>873</v>
      </c>
      <c r="F3414" s="4"/>
      <c r="G3414" s="5">
        <v>362</v>
      </c>
      <c r="H3414" s="7">
        <v>58</v>
      </c>
      <c r="I3414" s="1">
        <v>137</v>
      </c>
      <c r="J3414" s="1">
        <v>95</v>
      </c>
      <c r="K3414" s="1">
        <v>44</v>
      </c>
      <c r="L3414" s="1">
        <v>21</v>
      </c>
      <c r="M3414" s="1">
        <v>5</v>
      </c>
      <c r="N3414" s="6">
        <v>2</v>
      </c>
    </row>
    <row r="3415" spans="5:14" x14ac:dyDescent="0.3">
      <c r="E3415" s="9"/>
      <c r="F3415" s="8"/>
      <c r="G3415" s="10">
        <v>100</v>
      </c>
      <c r="H3415" s="11">
        <v>16.022099447514002</v>
      </c>
      <c r="I3415" s="2">
        <v>37.845303867402997</v>
      </c>
      <c r="J3415" s="2">
        <v>26.243093922652001</v>
      </c>
      <c r="K3415" s="2">
        <v>12.154696132597</v>
      </c>
      <c r="L3415" s="2">
        <v>5.8011049723759998</v>
      </c>
      <c r="M3415" s="2">
        <v>1.3812154696129999</v>
      </c>
      <c r="N3415" s="13">
        <v>0.55248618784500003</v>
      </c>
    </row>
    <row r="3416" spans="5:14" ht="25" x14ac:dyDescent="0.3">
      <c r="E3416" s="3" t="s">
        <v>874</v>
      </c>
      <c r="F3416" s="4"/>
      <c r="G3416" s="5">
        <v>116</v>
      </c>
      <c r="H3416" s="7">
        <v>13</v>
      </c>
      <c r="I3416" s="1">
        <v>33</v>
      </c>
      <c r="J3416" s="1">
        <v>28</v>
      </c>
      <c r="K3416" s="1">
        <v>14</v>
      </c>
      <c r="L3416" s="1">
        <v>26</v>
      </c>
      <c r="M3416" s="1">
        <v>1</v>
      </c>
      <c r="N3416" s="6">
        <v>1</v>
      </c>
    </row>
    <row r="3417" spans="5:14" x14ac:dyDescent="0.3">
      <c r="E3417" s="9"/>
      <c r="F3417" s="8"/>
      <c r="G3417" s="10">
        <v>100</v>
      </c>
      <c r="H3417" s="11">
        <v>11.206896551724</v>
      </c>
      <c r="I3417" s="2">
        <v>28.448275862069</v>
      </c>
      <c r="J3417" s="2">
        <v>24.137931034483</v>
      </c>
      <c r="K3417" s="2">
        <v>12.068965517241001</v>
      </c>
      <c r="L3417" s="2">
        <v>22.413793103448</v>
      </c>
      <c r="M3417" s="2">
        <v>0.86206896551699996</v>
      </c>
      <c r="N3417" s="13">
        <v>0.86206896551699996</v>
      </c>
    </row>
    <row r="3418" spans="5:14" ht="25" x14ac:dyDescent="0.3">
      <c r="E3418" s="3" t="s">
        <v>875</v>
      </c>
      <c r="F3418" s="4"/>
      <c r="G3418" s="5">
        <v>3</v>
      </c>
      <c r="H3418" s="7">
        <v>0</v>
      </c>
      <c r="I3418" s="1">
        <v>1</v>
      </c>
      <c r="J3418" s="1">
        <v>1</v>
      </c>
      <c r="K3418" s="1">
        <v>0</v>
      </c>
      <c r="L3418" s="1">
        <v>0</v>
      </c>
      <c r="M3418" s="1">
        <v>1</v>
      </c>
      <c r="N3418" s="6">
        <v>0</v>
      </c>
    </row>
    <row r="3419" spans="5:14" x14ac:dyDescent="0.3">
      <c r="E3419" s="9"/>
      <c r="F3419" s="8"/>
      <c r="G3419" s="10">
        <v>100</v>
      </c>
      <c r="H3419" s="21">
        <v>0</v>
      </c>
      <c r="I3419" s="2">
        <v>33.333333333333002</v>
      </c>
      <c r="J3419" s="2">
        <v>33.333333333333002</v>
      </c>
      <c r="K3419" s="12">
        <v>0</v>
      </c>
      <c r="L3419" s="12">
        <v>0</v>
      </c>
      <c r="M3419" s="2">
        <v>33.333333333333002</v>
      </c>
      <c r="N3419" s="15">
        <v>0</v>
      </c>
    </row>
    <row r="3420" spans="5:14" ht="25" x14ac:dyDescent="0.3">
      <c r="E3420" s="3" t="s">
        <v>876</v>
      </c>
      <c r="F3420" s="4"/>
      <c r="G3420" s="5">
        <v>199</v>
      </c>
      <c r="H3420" s="7">
        <v>89</v>
      </c>
      <c r="I3420" s="1">
        <v>67</v>
      </c>
      <c r="J3420" s="1">
        <v>35</v>
      </c>
      <c r="K3420" s="1">
        <v>4</v>
      </c>
      <c r="L3420" s="1">
        <v>4</v>
      </c>
      <c r="M3420" s="1">
        <v>0</v>
      </c>
      <c r="N3420" s="6">
        <v>0</v>
      </c>
    </row>
    <row r="3421" spans="5:14" x14ac:dyDescent="0.3">
      <c r="E3421" s="9"/>
      <c r="F3421" s="8"/>
      <c r="G3421" s="10">
        <v>100</v>
      </c>
      <c r="H3421" s="11">
        <v>44.723618090452</v>
      </c>
      <c r="I3421" s="2">
        <v>33.668341708542997</v>
      </c>
      <c r="J3421" s="2">
        <v>17.587939698492001</v>
      </c>
      <c r="K3421" s="2">
        <v>2.0100502512560001</v>
      </c>
      <c r="L3421" s="2">
        <v>2.0100502512560001</v>
      </c>
      <c r="M3421" s="12">
        <v>0</v>
      </c>
      <c r="N3421" s="15">
        <v>0</v>
      </c>
    </row>
    <row r="3422" spans="5:14" ht="25" x14ac:dyDescent="0.3">
      <c r="E3422" s="3" t="s">
        <v>877</v>
      </c>
      <c r="F3422" s="4"/>
      <c r="G3422" s="5">
        <v>388</v>
      </c>
      <c r="H3422" s="7">
        <v>106</v>
      </c>
      <c r="I3422" s="1">
        <v>184</v>
      </c>
      <c r="J3422" s="1">
        <v>63</v>
      </c>
      <c r="K3422" s="1">
        <v>25</v>
      </c>
      <c r="L3422" s="1">
        <v>4</v>
      </c>
      <c r="M3422" s="1">
        <v>4</v>
      </c>
      <c r="N3422" s="6">
        <v>2</v>
      </c>
    </row>
    <row r="3423" spans="5:14" x14ac:dyDescent="0.3">
      <c r="E3423" s="9"/>
      <c r="F3423" s="8"/>
      <c r="G3423" s="10">
        <v>100</v>
      </c>
      <c r="H3423" s="11">
        <v>27.319587628866</v>
      </c>
      <c r="I3423" s="2">
        <v>47.422680412371001</v>
      </c>
      <c r="J3423" s="2">
        <v>16.237113402062</v>
      </c>
      <c r="K3423" s="2">
        <v>6.4432989690719999</v>
      </c>
      <c r="L3423" s="2">
        <v>1.0309278350519999</v>
      </c>
      <c r="M3423" s="2">
        <v>1.0309278350519999</v>
      </c>
      <c r="N3423" s="13">
        <v>0.51546391752599996</v>
      </c>
    </row>
    <row r="3424" spans="5:14" x14ac:dyDescent="0.3">
      <c r="E3424" s="3" t="s">
        <v>878</v>
      </c>
      <c r="F3424" s="4"/>
      <c r="G3424" s="5">
        <v>769</v>
      </c>
      <c r="H3424" s="7">
        <v>181</v>
      </c>
      <c r="I3424" s="1">
        <v>345</v>
      </c>
      <c r="J3424" s="1">
        <v>140</v>
      </c>
      <c r="K3424" s="1">
        <v>64</v>
      </c>
      <c r="L3424" s="1">
        <v>13</v>
      </c>
      <c r="M3424" s="1">
        <v>18</v>
      </c>
      <c r="N3424" s="6">
        <v>8</v>
      </c>
    </row>
    <row r="3425" spans="5:14" x14ac:dyDescent="0.3">
      <c r="E3425" s="9"/>
      <c r="F3425" s="8"/>
      <c r="G3425" s="10">
        <v>100</v>
      </c>
      <c r="H3425" s="11">
        <v>23.537061118335998</v>
      </c>
      <c r="I3425" s="2">
        <v>44.863459037711003</v>
      </c>
      <c r="J3425" s="2">
        <v>18.205461638492</v>
      </c>
      <c r="K3425" s="2">
        <v>8.3224967490249995</v>
      </c>
      <c r="L3425" s="2">
        <v>1.690507152146</v>
      </c>
      <c r="M3425" s="2">
        <v>2.3407022106630002</v>
      </c>
      <c r="N3425" s="13">
        <v>1.0403120936279999</v>
      </c>
    </row>
    <row r="3426" spans="5:14" ht="25" x14ac:dyDescent="0.3">
      <c r="E3426" s="3" t="s">
        <v>879</v>
      </c>
      <c r="F3426" s="4"/>
      <c r="G3426" s="5">
        <v>167</v>
      </c>
      <c r="H3426" s="7">
        <v>26</v>
      </c>
      <c r="I3426" s="1">
        <v>69</v>
      </c>
      <c r="J3426" s="1">
        <v>41</v>
      </c>
      <c r="K3426" s="1">
        <v>17</v>
      </c>
      <c r="L3426" s="1">
        <v>11</v>
      </c>
      <c r="M3426" s="1">
        <v>2</v>
      </c>
      <c r="N3426" s="6">
        <v>1</v>
      </c>
    </row>
    <row r="3427" spans="5:14" x14ac:dyDescent="0.3">
      <c r="E3427" s="9"/>
      <c r="F3427" s="8"/>
      <c r="G3427" s="10">
        <v>100</v>
      </c>
      <c r="H3427" s="11">
        <v>15.568862275449</v>
      </c>
      <c r="I3427" s="2">
        <v>41.317365269461</v>
      </c>
      <c r="J3427" s="2">
        <v>24.550898203593</v>
      </c>
      <c r="K3427" s="2">
        <v>10.179640718563</v>
      </c>
      <c r="L3427" s="2">
        <v>6.5868263473050002</v>
      </c>
      <c r="M3427" s="2">
        <v>1.1976047904189999</v>
      </c>
      <c r="N3427" s="13">
        <v>0.59880239521</v>
      </c>
    </row>
    <row r="3428" spans="5:14" ht="25" x14ac:dyDescent="0.3">
      <c r="E3428" s="3" t="s">
        <v>880</v>
      </c>
      <c r="F3428" s="4"/>
      <c r="G3428" s="5">
        <v>44</v>
      </c>
      <c r="H3428" s="7">
        <v>7</v>
      </c>
      <c r="I3428" s="1">
        <v>13</v>
      </c>
      <c r="J3428" s="1">
        <v>11</v>
      </c>
      <c r="K3428" s="1">
        <v>8</v>
      </c>
      <c r="L3428" s="1">
        <v>3</v>
      </c>
      <c r="M3428" s="1">
        <v>2</v>
      </c>
      <c r="N3428" s="6">
        <v>0</v>
      </c>
    </row>
    <row r="3429" spans="5:14" x14ac:dyDescent="0.3">
      <c r="E3429" s="9"/>
      <c r="F3429" s="8"/>
      <c r="G3429" s="10">
        <v>100</v>
      </c>
      <c r="H3429" s="11">
        <v>15.909090909091001</v>
      </c>
      <c r="I3429" s="2">
        <v>29.545454545455001</v>
      </c>
      <c r="J3429" s="2">
        <v>25</v>
      </c>
      <c r="K3429" s="2">
        <v>18.181818181817999</v>
      </c>
      <c r="L3429" s="2">
        <v>6.8181818181820004</v>
      </c>
      <c r="M3429" s="2">
        <v>4.5454545454549997</v>
      </c>
      <c r="N3429" s="15">
        <v>0</v>
      </c>
    </row>
    <row r="3430" spans="5:14" ht="25" x14ac:dyDescent="0.3">
      <c r="E3430" s="3" t="s">
        <v>881</v>
      </c>
      <c r="F3430" s="4"/>
      <c r="G3430" s="5">
        <v>3</v>
      </c>
      <c r="H3430" s="7">
        <v>0</v>
      </c>
      <c r="I3430" s="1">
        <v>0</v>
      </c>
      <c r="J3430" s="1">
        <v>0</v>
      </c>
      <c r="K3430" s="1">
        <v>0</v>
      </c>
      <c r="L3430" s="1">
        <v>1</v>
      </c>
      <c r="M3430" s="1">
        <v>2</v>
      </c>
      <c r="N3430" s="6">
        <v>0</v>
      </c>
    </row>
    <row r="3431" spans="5:14" x14ac:dyDescent="0.3">
      <c r="E3431" s="9"/>
      <c r="F3431" s="8"/>
      <c r="G3431" s="10">
        <v>100</v>
      </c>
      <c r="H3431" s="21">
        <v>0</v>
      </c>
      <c r="I3431" s="12">
        <v>0</v>
      </c>
      <c r="J3431" s="12">
        <v>0</v>
      </c>
      <c r="K3431" s="12">
        <v>0</v>
      </c>
      <c r="L3431" s="2">
        <v>33.333333333333002</v>
      </c>
      <c r="M3431" s="2">
        <v>66.666666666666998</v>
      </c>
      <c r="N3431" s="15">
        <v>0</v>
      </c>
    </row>
    <row r="3432" spans="5:14" ht="25" x14ac:dyDescent="0.3">
      <c r="E3432" s="3" t="s">
        <v>882</v>
      </c>
      <c r="F3432" s="4"/>
      <c r="G3432" s="5">
        <v>42</v>
      </c>
      <c r="H3432" s="7">
        <v>17</v>
      </c>
      <c r="I3432" s="1">
        <v>15</v>
      </c>
      <c r="J3432" s="1">
        <v>7</v>
      </c>
      <c r="K3432" s="1">
        <v>1</v>
      </c>
      <c r="L3432" s="1">
        <v>1</v>
      </c>
      <c r="M3432" s="1">
        <v>1</v>
      </c>
      <c r="N3432" s="6">
        <v>0</v>
      </c>
    </row>
    <row r="3433" spans="5:14" x14ac:dyDescent="0.3">
      <c r="E3433" s="9"/>
      <c r="F3433" s="8"/>
      <c r="G3433" s="10">
        <v>100</v>
      </c>
      <c r="H3433" s="11">
        <v>40.476190476189998</v>
      </c>
      <c r="I3433" s="2">
        <v>35.714285714286</v>
      </c>
      <c r="J3433" s="2">
        <v>16.666666666666998</v>
      </c>
      <c r="K3433" s="2">
        <v>2.3809523809519999</v>
      </c>
      <c r="L3433" s="2">
        <v>2.3809523809519999</v>
      </c>
      <c r="M3433" s="2">
        <v>2.3809523809519999</v>
      </c>
      <c r="N3433" s="15">
        <v>0</v>
      </c>
    </row>
    <row r="3434" spans="5:14" ht="25" x14ac:dyDescent="0.3">
      <c r="E3434" s="3" t="s">
        <v>883</v>
      </c>
      <c r="F3434" s="4"/>
      <c r="G3434" s="5">
        <v>68</v>
      </c>
      <c r="H3434" s="7">
        <v>28</v>
      </c>
      <c r="I3434" s="1">
        <v>26</v>
      </c>
      <c r="J3434" s="1">
        <v>7</v>
      </c>
      <c r="K3434" s="1">
        <v>5</v>
      </c>
      <c r="L3434" s="1">
        <v>1</v>
      </c>
      <c r="M3434" s="1">
        <v>1</v>
      </c>
      <c r="N3434" s="6">
        <v>0</v>
      </c>
    </row>
    <row r="3435" spans="5:14" x14ac:dyDescent="0.3">
      <c r="E3435" s="9"/>
      <c r="F3435" s="8"/>
      <c r="G3435" s="10">
        <v>100</v>
      </c>
      <c r="H3435" s="11">
        <v>41.176470588234999</v>
      </c>
      <c r="I3435" s="2">
        <v>38.235294117647001</v>
      </c>
      <c r="J3435" s="2">
        <v>10.294117647059</v>
      </c>
      <c r="K3435" s="2">
        <v>7.352941176471</v>
      </c>
      <c r="L3435" s="2">
        <v>1.4705882352940001</v>
      </c>
      <c r="M3435" s="2">
        <v>1.4705882352940001</v>
      </c>
      <c r="N3435" s="15">
        <v>0</v>
      </c>
    </row>
    <row r="3436" spans="5:14" x14ac:dyDescent="0.3">
      <c r="E3436" s="3" t="s">
        <v>884</v>
      </c>
      <c r="F3436" s="4"/>
      <c r="G3436" s="5">
        <v>109</v>
      </c>
      <c r="H3436" s="7">
        <v>29</v>
      </c>
      <c r="I3436" s="1">
        <v>47</v>
      </c>
      <c r="J3436" s="1">
        <v>18</v>
      </c>
      <c r="K3436" s="1">
        <v>9</v>
      </c>
      <c r="L3436" s="1">
        <v>4</v>
      </c>
      <c r="M3436" s="1">
        <v>1</v>
      </c>
      <c r="N3436" s="6">
        <v>1</v>
      </c>
    </row>
    <row r="3437" spans="5:14" x14ac:dyDescent="0.3">
      <c r="E3437" s="9"/>
      <c r="F3437" s="8"/>
      <c r="G3437" s="10">
        <v>100</v>
      </c>
      <c r="H3437" s="11">
        <v>26.605504587155998</v>
      </c>
      <c r="I3437" s="2">
        <v>43.119266055045998</v>
      </c>
      <c r="J3437" s="2">
        <v>16.513761467889999</v>
      </c>
      <c r="K3437" s="2">
        <v>8.2568807339449997</v>
      </c>
      <c r="L3437" s="2">
        <v>3.669724770642</v>
      </c>
      <c r="M3437" s="2">
        <v>0.91743119266100004</v>
      </c>
      <c r="N3437" s="13">
        <v>0.91743119266100004</v>
      </c>
    </row>
    <row r="3438" spans="5:14" ht="25" x14ac:dyDescent="0.3">
      <c r="E3438" s="3" t="s">
        <v>885</v>
      </c>
      <c r="F3438" s="4"/>
      <c r="G3438" s="5">
        <v>19</v>
      </c>
      <c r="H3438" s="7">
        <v>4</v>
      </c>
      <c r="I3438" s="1">
        <v>8</v>
      </c>
      <c r="J3438" s="1">
        <v>3</v>
      </c>
      <c r="K3438" s="1">
        <v>2</v>
      </c>
      <c r="L3438" s="1">
        <v>1</v>
      </c>
      <c r="M3438" s="1">
        <v>1</v>
      </c>
      <c r="N3438" s="6">
        <v>0</v>
      </c>
    </row>
    <row r="3439" spans="5:14" x14ac:dyDescent="0.3">
      <c r="E3439" s="9"/>
      <c r="F3439" s="8"/>
      <c r="G3439" s="10">
        <v>100</v>
      </c>
      <c r="H3439" s="11">
        <v>21.052631578947</v>
      </c>
      <c r="I3439" s="2">
        <v>42.105263157895003</v>
      </c>
      <c r="J3439" s="2">
        <v>15.789473684211</v>
      </c>
      <c r="K3439" s="2">
        <v>10.526315789473999</v>
      </c>
      <c r="L3439" s="2">
        <v>5.2631578947369997</v>
      </c>
      <c r="M3439" s="2">
        <v>5.2631578947369997</v>
      </c>
      <c r="N3439" s="15">
        <v>0</v>
      </c>
    </row>
    <row r="3440" spans="5:14" ht="25" x14ac:dyDescent="0.3">
      <c r="E3440" s="3" t="s">
        <v>886</v>
      </c>
      <c r="F3440" s="4"/>
      <c r="G3440" s="5">
        <v>7</v>
      </c>
      <c r="H3440" s="7">
        <v>1</v>
      </c>
      <c r="I3440" s="1">
        <v>3</v>
      </c>
      <c r="J3440" s="1">
        <v>0</v>
      </c>
      <c r="K3440" s="1">
        <v>2</v>
      </c>
      <c r="L3440" s="1">
        <v>0</v>
      </c>
      <c r="M3440" s="1">
        <v>0</v>
      </c>
      <c r="N3440" s="6">
        <v>1</v>
      </c>
    </row>
    <row r="3441" spans="5:14" x14ac:dyDescent="0.3">
      <c r="E3441" s="9"/>
      <c r="F3441" s="8"/>
      <c r="G3441" s="10">
        <v>100</v>
      </c>
      <c r="H3441" s="11">
        <v>14.285714285714</v>
      </c>
      <c r="I3441" s="2">
        <v>42.857142857143003</v>
      </c>
      <c r="J3441" s="12">
        <v>0</v>
      </c>
      <c r="K3441" s="2">
        <v>28.571428571428999</v>
      </c>
      <c r="L3441" s="12">
        <v>0</v>
      </c>
      <c r="M3441" s="12">
        <v>0</v>
      </c>
      <c r="N3441" s="13">
        <v>14.285714285714</v>
      </c>
    </row>
    <row r="3442" spans="5:14" x14ac:dyDescent="0.3">
      <c r="E3442" s="3" t="s">
        <v>887</v>
      </c>
      <c r="F3442" s="4"/>
      <c r="G3442" s="5">
        <v>2</v>
      </c>
      <c r="H3442" s="7">
        <v>1</v>
      </c>
      <c r="I3442" s="1">
        <v>1</v>
      </c>
      <c r="J3442" s="1">
        <v>0</v>
      </c>
      <c r="K3442" s="1">
        <v>0</v>
      </c>
      <c r="L3442" s="1">
        <v>0</v>
      </c>
      <c r="M3442" s="1">
        <v>0</v>
      </c>
      <c r="N3442" s="6">
        <v>0</v>
      </c>
    </row>
    <row r="3443" spans="5:14" x14ac:dyDescent="0.3">
      <c r="E3443" s="9"/>
      <c r="F3443" s="8"/>
      <c r="G3443" s="10">
        <v>100</v>
      </c>
      <c r="H3443" s="11">
        <v>50</v>
      </c>
      <c r="I3443" s="2">
        <v>50</v>
      </c>
      <c r="J3443" s="12">
        <v>0</v>
      </c>
      <c r="K3443" s="12">
        <v>0</v>
      </c>
      <c r="L3443" s="12">
        <v>0</v>
      </c>
      <c r="M3443" s="12">
        <v>0</v>
      </c>
      <c r="N3443" s="15">
        <v>0</v>
      </c>
    </row>
    <row r="3444" spans="5:14" ht="25" x14ac:dyDescent="0.3">
      <c r="E3444" s="3" t="s">
        <v>888</v>
      </c>
      <c r="F3444" s="4"/>
      <c r="G3444" s="5">
        <v>33</v>
      </c>
      <c r="H3444" s="7">
        <v>5</v>
      </c>
      <c r="I3444" s="1">
        <v>14</v>
      </c>
      <c r="J3444" s="1">
        <v>5</v>
      </c>
      <c r="K3444" s="1">
        <v>5</v>
      </c>
      <c r="L3444" s="1">
        <v>4</v>
      </c>
      <c r="M3444" s="1">
        <v>0</v>
      </c>
      <c r="N3444" s="6">
        <v>0</v>
      </c>
    </row>
    <row r="3445" spans="5:14" x14ac:dyDescent="0.3">
      <c r="E3445" s="9"/>
      <c r="F3445" s="8"/>
      <c r="G3445" s="10">
        <v>100</v>
      </c>
      <c r="H3445" s="11">
        <v>15.151515151515</v>
      </c>
      <c r="I3445" s="2">
        <v>42.424242424242003</v>
      </c>
      <c r="J3445" s="2">
        <v>15.151515151515</v>
      </c>
      <c r="K3445" s="2">
        <v>15.151515151515</v>
      </c>
      <c r="L3445" s="2">
        <v>12.121212121212</v>
      </c>
      <c r="M3445" s="12">
        <v>0</v>
      </c>
      <c r="N3445" s="15">
        <v>0</v>
      </c>
    </row>
    <row r="3446" spans="5:14" ht="25" x14ac:dyDescent="0.3">
      <c r="E3446" s="3" t="s">
        <v>889</v>
      </c>
      <c r="F3446" s="4"/>
      <c r="G3446" s="5">
        <v>62</v>
      </c>
      <c r="H3446" s="7">
        <v>9</v>
      </c>
      <c r="I3446" s="1">
        <v>15</v>
      </c>
      <c r="J3446" s="1">
        <v>22</v>
      </c>
      <c r="K3446" s="1">
        <v>10</v>
      </c>
      <c r="L3446" s="1">
        <v>6</v>
      </c>
      <c r="M3446" s="1">
        <v>0</v>
      </c>
      <c r="N3446" s="6">
        <v>0</v>
      </c>
    </row>
    <row r="3447" spans="5:14" x14ac:dyDescent="0.3">
      <c r="E3447" s="9"/>
      <c r="F3447" s="8"/>
      <c r="G3447" s="10">
        <v>100</v>
      </c>
      <c r="H3447" s="11">
        <v>14.516129032258</v>
      </c>
      <c r="I3447" s="2">
        <v>24.193548387097</v>
      </c>
      <c r="J3447" s="2">
        <v>35.483870967742</v>
      </c>
      <c r="K3447" s="2">
        <v>16.129032258064999</v>
      </c>
      <c r="L3447" s="2">
        <v>9.6774193548389995</v>
      </c>
      <c r="M3447" s="12">
        <v>0</v>
      </c>
      <c r="N3447" s="15">
        <v>0</v>
      </c>
    </row>
    <row r="3448" spans="5:14" x14ac:dyDescent="0.3">
      <c r="E3448" s="3" t="s">
        <v>890</v>
      </c>
      <c r="F3448" s="4"/>
      <c r="G3448" s="5">
        <v>144</v>
      </c>
      <c r="H3448" s="7">
        <v>19</v>
      </c>
      <c r="I3448" s="1">
        <v>40</v>
      </c>
      <c r="J3448" s="1">
        <v>47</v>
      </c>
      <c r="K3448" s="1">
        <v>26</v>
      </c>
      <c r="L3448" s="1">
        <v>10</v>
      </c>
      <c r="M3448" s="1">
        <v>2</v>
      </c>
      <c r="N3448" s="6">
        <v>0</v>
      </c>
    </row>
    <row r="3449" spans="5:14" x14ac:dyDescent="0.3">
      <c r="E3449" s="9"/>
      <c r="F3449" s="8"/>
      <c r="G3449" s="10">
        <v>100</v>
      </c>
      <c r="H3449" s="11">
        <v>13.194444444444001</v>
      </c>
      <c r="I3449" s="2">
        <v>27.777777777777999</v>
      </c>
      <c r="J3449" s="2">
        <v>32.638888888888999</v>
      </c>
      <c r="K3449" s="2">
        <v>18.055555555556001</v>
      </c>
      <c r="L3449" s="2">
        <v>6.9444444444439997</v>
      </c>
      <c r="M3449" s="2">
        <v>1.3888888888890001</v>
      </c>
      <c r="N3449" s="15">
        <v>0</v>
      </c>
    </row>
    <row r="3450" spans="5:14" ht="25" x14ac:dyDescent="0.3">
      <c r="E3450" s="3" t="s">
        <v>891</v>
      </c>
      <c r="F3450" s="4"/>
      <c r="G3450" s="5">
        <v>30</v>
      </c>
      <c r="H3450" s="7">
        <v>2</v>
      </c>
      <c r="I3450" s="1">
        <v>6</v>
      </c>
      <c r="J3450" s="1">
        <v>4</v>
      </c>
      <c r="K3450" s="1">
        <v>9</v>
      </c>
      <c r="L3450" s="1">
        <v>9</v>
      </c>
      <c r="M3450" s="1">
        <v>0</v>
      </c>
      <c r="N3450" s="6">
        <v>0</v>
      </c>
    </row>
    <row r="3451" spans="5:14" x14ac:dyDescent="0.3">
      <c r="E3451" s="9"/>
      <c r="F3451" s="8"/>
      <c r="G3451" s="10">
        <v>100</v>
      </c>
      <c r="H3451" s="11">
        <v>6.666666666667</v>
      </c>
      <c r="I3451" s="2">
        <v>20</v>
      </c>
      <c r="J3451" s="2">
        <v>13.333333333333</v>
      </c>
      <c r="K3451" s="2">
        <v>30</v>
      </c>
      <c r="L3451" s="2">
        <v>30</v>
      </c>
      <c r="M3451" s="12">
        <v>0</v>
      </c>
      <c r="N3451" s="15">
        <v>0</v>
      </c>
    </row>
    <row r="3452" spans="5:14" ht="25" x14ac:dyDescent="0.3">
      <c r="E3452" s="3" t="s">
        <v>892</v>
      </c>
      <c r="F3452" s="4"/>
      <c r="G3452" s="5">
        <v>8</v>
      </c>
      <c r="H3452" s="7">
        <v>0</v>
      </c>
      <c r="I3452" s="1">
        <v>0</v>
      </c>
      <c r="J3452" s="1">
        <v>1</v>
      </c>
      <c r="K3452" s="1">
        <v>3</v>
      </c>
      <c r="L3452" s="1">
        <v>4</v>
      </c>
      <c r="M3452" s="1">
        <v>0</v>
      </c>
      <c r="N3452" s="6">
        <v>0</v>
      </c>
    </row>
    <row r="3453" spans="5:14" x14ac:dyDescent="0.3">
      <c r="E3453" s="9"/>
      <c r="F3453" s="8"/>
      <c r="G3453" s="10">
        <v>100</v>
      </c>
      <c r="H3453" s="21">
        <v>0</v>
      </c>
      <c r="I3453" s="12">
        <v>0</v>
      </c>
      <c r="J3453" s="2">
        <v>12.5</v>
      </c>
      <c r="K3453" s="2">
        <v>37.5</v>
      </c>
      <c r="L3453" s="2">
        <v>50</v>
      </c>
      <c r="M3453" s="12">
        <v>0</v>
      </c>
      <c r="N3453" s="15">
        <v>0</v>
      </c>
    </row>
    <row r="3454" spans="5:14" ht="25" x14ac:dyDescent="0.3">
      <c r="E3454" s="3" t="s">
        <v>893</v>
      </c>
      <c r="F3454" s="4"/>
      <c r="G3454" s="5">
        <v>19</v>
      </c>
      <c r="H3454" s="7">
        <v>3</v>
      </c>
      <c r="I3454" s="1">
        <v>5</v>
      </c>
      <c r="J3454" s="1">
        <v>6</v>
      </c>
      <c r="K3454" s="1">
        <v>2</v>
      </c>
      <c r="L3454" s="1">
        <v>3</v>
      </c>
      <c r="M3454" s="1">
        <v>0</v>
      </c>
      <c r="N3454" s="6">
        <v>0</v>
      </c>
    </row>
    <row r="3455" spans="5:14" x14ac:dyDescent="0.3">
      <c r="E3455" s="9"/>
      <c r="F3455" s="8"/>
      <c r="G3455" s="10">
        <v>100</v>
      </c>
      <c r="H3455" s="11">
        <v>15.789473684211</v>
      </c>
      <c r="I3455" s="2">
        <v>26.315789473683999</v>
      </c>
      <c r="J3455" s="2">
        <v>31.578947368421002</v>
      </c>
      <c r="K3455" s="2">
        <v>10.526315789473999</v>
      </c>
      <c r="L3455" s="2">
        <v>15.789473684211</v>
      </c>
      <c r="M3455" s="12">
        <v>0</v>
      </c>
      <c r="N3455" s="15">
        <v>0</v>
      </c>
    </row>
    <row r="3456" spans="5:14" ht="25" x14ac:dyDescent="0.3">
      <c r="E3456" s="3" t="s">
        <v>894</v>
      </c>
      <c r="F3456" s="4"/>
      <c r="G3456" s="5">
        <v>180</v>
      </c>
      <c r="H3456" s="7">
        <v>51</v>
      </c>
      <c r="I3456" s="1">
        <v>45</v>
      </c>
      <c r="J3456" s="1">
        <v>46</v>
      </c>
      <c r="K3456" s="1">
        <v>26</v>
      </c>
      <c r="L3456" s="1">
        <v>12</v>
      </c>
      <c r="M3456" s="1">
        <v>0</v>
      </c>
      <c r="N3456" s="6">
        <v>0</v>
      </c>
    </row>
    <row r="3457" spans="5:14" x14ac:dyDescent="0.3">
      <c r="E3457" s="9"/>
      <c r="F3457" s="8"/>
      <c r="G3457" s="10">
        <v>100</v>
      </c>
      <c r="H3457" s="11">
        <v>28.333333333333002</v>
      </c>
      <c r="I3457" s="2">
        <v>25</v>
      </c>
      <c r="J3457" s="2">
        <v>25.555555555556001</v>
      </c>
      <c r="K3457" s="2">
        <v>14.444444444444001</v>
      </c>
      <c r="L3457" s="2">
        <v>6.666666666667</v>
      </c>
      <c r="M3457" s="12">
        <v>0</v>
      </c>
      <c r="N3457" s="15">
        <v>0</v>
      </c>
    </row>
    <row r="3458" spans="5:14" ht="25" x14ac:dyDescent="0.3">
      <c r="E3458" s="3" t="s">
        <v>895</v>
      </c>
      <c r="F3458" s="4"/>
      <c r="G3458" s="5">
        <v>461</v>
      </c>
      <c r="H3458" s="7">
        <v>71</v>
      </c>
      <c r="I3458" s="1">
        <v>131</v>
      </c>
      <c r="J3458" s="1">
        <v>150</v>
      </c>
      <c r="K3458" s="1">
        <v>62</v>
      </c>
      <c r="L3458" s="1">
        <v>43</v>
      </c>
      <c r="M3458" s="1">
        <v>4</v>
      </c>
      <c r="N3458" s="6">
        <v>0</v>
      </c>
    </row>
    <row r="3459" spans="5:14" x14ac:dyDescent="0.3">
      <c r="E3459" s="9"/>
      <c r="F3459" s="8"/>
      <c r="G3459" s="10">
        <v>100</v>
      </c>
      <c r="H3459" s="11">
        <v>15.401301518438</v>
      </c>
      <c r="I3459" s="2">
        <v>28.416485900217001</v>
      </c>
      <c r="J3459" s="2">
        <v>32.537960954447001</v>
      </c>
      <c r="K3459" s="2">
        <v>13.449023861171</v>
      </c>
      <c r="L3459" s="2">
        <v>9.3275488069409995</v>
      </c>
      <c r="M3459" s="2">
        <v>0.86767895878500001</v>
      </c>
      <c r="N3459" s="15">
        <v>0</v>
      </c>
    </row>
    <row r="3460" spans="5:14" x14ac:dyDescent="0.3">
      <c r="E3460" s="3" t="s">
        <v>896</v>
      </c>
      <c r="F3460" s="4"/>
      <c r="G3460" s="5">
        <v>961</v>
      </c>
      <c r="H3460" s="7">
        <v>124</v>
      </c>
      <c r="I3460" s="1">
        <v>294</v>
      </c>
      <c r="J3460" s="1">
        <v>307</v>
      </c>
      <c r="K3460" s="1">
        <v>135</v>
      </c>
      <c r="L3460" s="1">
        <v>90</v>
      </c>
      <c r="M3460" s="1">
        <v>9</v>
      </c>
      <c r="N3460" s="6">
        <v>2</v>
      </c>
    </row>
    <row r="3461" spans="5:14" x14ac:dyDescent="0.3">
      <c r="E3461" s="9"/>
      <c r="F3461" s="8"/>
      <c r="G3461" s="10">
        <v>100</v>
      </c>
      <c r="H3461" s="11">
        <v>12.903225806451999</v>
      </c>
      <c r="I3461" s="2">
        <v>30.593132154006</v>
      </c>
      <c r="J3461" s="2">
        <v>31.945889698230999</v>
      </c>
      <c r="K3461" s="2">
        <v>14.047866805410999</v>
      </c>
      <c r="L3461" s="2">
        <v>9.3652445369410007</v>
      </c>
      <c r="M3461" s="2">
        <v>0.93652445369399995</v>
      </c>
      <c r="N3461" s="13">
        <v>0.20811654526500001</v>
      </c>
    </row>
    <row r="3462" spans="5:14" ht="25" x14ac:dyDescent="0.3">
      <c r="E3462" s="3" t="s">
        <v>897</v>
      </c>
      <c r="F3462" s="4"/>
      <c r="G3462" s="5">
        <v>440</v>
      </c>
      <c r="H3462" s="7">
        <v>52</v>
      </c>
      <c r="I3462" s="1">
        <v>98</v>
      </c>
      <c r="J3462" s="1">
        <v>126</v>
      </c>
      <c r="K3462" s="1">
        <v>90</v>
      </c>
      <c r="L3462" s="1">
        <v>70</v>
      </c>
      <c r="M3462" s="1">
        <v>3</v>
      </c>
      <c r="N3462" s="6">
        <v>1</v>
      </c>
    </row>
    <row r="3463" spans="5:14" x14ac:dyDescent="0.3">
      <c r="E3463" s="9"/>
      <c r="F3463" s="8"/>
      <c r="G3463" s="10">
        <v>100</v>
      </c>
      <c r="H3463" s="11">
        <v>11.818181818182</v>
      </c>
      <c r="I3463" s="2">
        <v>22.272727272727</v>
      </c>
      <c r="J3463" s="2">
        <v>28.636363636363999</v>
      </c>
      <c r="K3463" s="2">
        <v>20.454545454544999</v>
      </c>
      <c r="L3463" s="2">
        <v>15.909090909091001</v>
      </c>
      <c r="M3463" s="2">
        <v>0.68181818181800002</v>
      </c>
      <c r="N3463" s="13">
        <v>0.22727272727299999</v>
      </c>
    </row>
    <row r="3464" spans="5:14" ht="25" x14ac:dyDescent="0.3">
      <c r="E3464" s="3" t="s">
        <v>898</v>
      </c>
      <c r="F3464" s="4"/>
      <c r="G3464" s="5">
        <v>92</v>
      </c>
      <c r="H3464" s="7">
        <v>4</v>
      </c>
      <c r="I3464" s="1">
        <v>15</v>
      </c>
      <c r="J3464" s="1">
        <v>23</v>
      </c>
      <c r="K3464" s="1">
        <v>21</v>
      </c>
      <c r="L3464" s="1">
        <v>27</v>
      </c>
      <c r="M3464" s="1">
        <v>2</v>
      </c>
      <c r="N3464" s="6">
        <v>0</v>
      </c>
    </row>
    <row r="3465" spans="5:14" x14ac:dyDescent="0.3">
      <c r="E3465" s="9"/>
      <c r="F3465" s="8"/>
      <c r="G3465" s="10">
        <v>100</v>
      </c>
      <c r="H3465" s="11">
        <v>4.3478260869570002</v>
      </c>
      <c r="I3465" s="2">
        <v>16.304347826087</v>
      </c>
      <c r="J3465" s="2">
        <v>25</v>
      </c>
      <c r="K3465" s="2">
        <v>22.826086956522001</v>
      </c>
      <c r="L3465" s="2">
        <v>29.347826086956999</v>
      </c>
      <c r="M3465" s="2">
        <v>2.1739130434780001</v>
      </c>
      <c r="N3465" s="15">
        <v>0</v>
      </c>
    </row>
    <row r="3466" spans="5:14" ht="25" x14ac:dyDescent="0.3">
      <c r="E3466" s="3" t="s">
        <v>899</v>
      </c>
      <c r="F3466" s="4"/>
      <c r="G3466" s="5">
        <v>8</v>
      </c>
      <c r="H3466" s="7">
        <v>1</v>
      </c>
      <c r="I3466" s="1">
        <v>0</v>
      </c>
      <c r="J3466" s="1">
        <v>2</v>
      </c>
      <c r="K3466" s="1">
        <v>3</v>
      </c>
      <c r="L3466" s="1">
        <v>2</v>
      </c>
      <c r="M3466" s="1">
        <v>0</v>
      </c>
      <c r="N3466" s="6">
        <v>0</v>
      </c>
    </row>
    <row r="3467" spans="5:14" x14ac:dyDescent="0.3">
      <c r="E3467" s="9"/>
      <c r="F3467" s="8"/>
      <c r="G3467" s="10">
        <v>100</v>
      </c>
      <c r="H3467" s="11">
        <v>12.5</v>
      </c>
      <c r="I3467" s="12">
        <v>0</v>
      </c>
      <c r="J3467" s="2">
        <v>25</v>
      </c>
      <c r="K3467" s="2">
        <v>37.5</v>
      </c>
      <c r="L3467" s="2">
        <v>25</v>
      </c>
      <c r="M3467" s="12">
        <v>0</v>
      </c>
      <c r="N3467" s="15">
        <v>0</v>
      </c>
    </row>
    <row r="3468" spans="5:14" ht="25" x14ac:dyDescent="0.3">
      <c r="E3468" s="3" t="s">
        <v>900</v>
      </c>
      <c r="F3468" s="4"/>
      <c r="G3468" s="5">
        <v>500</v>
      </c>
      <c r="H3468" s="7">
        <v>123</v>
      </c>
      <c r="I3468" s="1">
        <v>161</v>
      </c>
      <c r="J3468" s="1">
        <v>117</v>
      </c>
      <c r="K3468" s="1">
        <v>69</v>
      </c>
      <c r="L3468" s="1">
        <v>26</v>
      </c>
      <c r="M3468" s="1">
        <v>3</v>
      </c>
      <c r="N3468" s="6">
        <v>1</v>
      </c>
    </row>
    <row r="3469" spans="5:14" x14ac:dyDescent="0.3">
      <c r="E3469" s="9"/>
      <c r="F3469" s="8"/>
      <c r="G3469" s="10">
        <v>100</v>
      </c>
      <c r="H3469" s="11">
        <v>24.6</v>
      </c>
      <c r="I3469" s="2">
        <v>32.200000000000003</v>
      </c>
      <c r="J3469" s="2">
        <v>23.4</v>
      </c>
      <c r="K3469" s="2">
        <v>13.8</v>
      </c>
      <c r="L3469" s="2">
        <v>5.2</v>
      </c>
      <c r="M3469" s="2">
        <v>0.6</v>
      </c>
      <c r="N3469" s="13">
        <v>0.2</v>
      </c>
    </row>
    <row r="3470" spans="5:14" ht="25" x14ac:dyDescent="0.3">
      <c r="E3470" s="3" t="s">
        <v>901</v>
      </c>
      <c r="F3470" s="4"/>
      <c r="G3470" s="5">
        <v>1531</v>
      </c>
      <c r="H3470" s="7">
        <v>268</v>
      </c>
      <c r="I3470" s="1">
        <v>475</v>
      </c>
      <c r="J3470" s="1">
        <v>439</v>
      </c>
      <c r="K3470" s="1">
        <v>225</v>
      </c>
      <c r="L3470" s="1">
        <v>111</v>
      </c>
      <c r="M3470" s="1">
        <v>12</v>
      </c>
      <c r="N3470" s="6">
        <v>1</v>
      </c>
    </row>
    <row r="3471" spans="5:14" x14ac:dyDescent="0.3">
      <c r="E3471" s="9"/>
      <c r="F3471" s="8"/>
      <c r="G3471" s="10">
        <v>100</v>
      </c>
      <c r="H3471" s="11">
        <v>17.504898758981</v>
      </c>
      <c r="I3471" s="2">
        <v>31.025473546701999</v>
      </c>
      <c r="J3471" s="2">
        <v>28.674069235794001</v>
      </c>
      <c r="K3471" s="2">
        <v>14.696276943174</v>
      </c>
      <c r="L3471" s="2">
        <v>7.2501632919660004</v>
      </c>
      <c r="M3471" s="2">
        <v>0.78380143696899995</v>
      </c>
      <c r="N3471" s="13">
        <v>6.5316786414000003E-2</v>
      </c>
    </row>
    <row r="3472" spans="5:14" x14ac:dyDescent="0.3">
      <c r="E3472" s="3" t="s">
        <v>902</v>
      </c>
      <c r="F3472" s="4"/>
      <c r="G3472" s="5">
        <v>2275</v>
      </c>
      <c r="H3472" s="7">
        <v>314</v>
      </c>
      <c r="I3472" s="1">
        <v>668</v>
      </c>
      <c r="J3472" s="1">
        <v>675</v>
      </c>
      <c r="K3472" s="1">
        <v>372</v>
      </c>
      <c r="L3472" s="1">
        <v>218</v>
      </c>
      <c r="M3472" s="1">
        <v>27</v>
      </c>
      <c r="N3472" s="6">
        <v>1</v>
      </c>
    </row>
    <row r="3473" spans="5:14" x14ac:dyDescent="0.3">
      <c r="E3473" s="9"/>
      <c r="F3473" s="8"/>
      <c r="G3473" s="10">
        <v>100</v>
      </c>
      <c r="H3473" s="11">
        <v>13.802197802198</v>
      </c>
      <c r="I3473" s="2">
        <v>29.362637362636999</v>
      </c>
      <c r="J3473" s="2">
        <v>29.670329670329998</v>
      </c>
      <c r="K3473" s="2">
        <v>16.351648351647999</v>
      </c>
      <c r="L3473" s="2">
        <v>9.5824175824179996</v>
      </c>
      <c r="M3473" s="2">
        <v>1.1868131868130001</v>
      </c>
      <c r="N3473" s="13">
        <v>4.3956043956000002E-2</v>
      </c>
    </row>
    <row r="3474" spans="5:14" ht="25" x14ac:dyDescent="0.3">
      <c r="E3474" s="3" t="s">
        <v>903</v>
      </c>
      <c r="F3474" s="4"/>
      <c r="G3474" s="5">
        <v>824</v>
      </c>
      <c r="H3474" s="7">
        <v>86</v>
      </c>
      <c r="I3474" s="1">
        <v>164</v>
      </c>
      <c r="J3474" s="1">
        <v>260</v>
      </c>
      <c r="K3474" s="1">
        <v>167</v>
      </c>
      <c r="L3474" s="1">
        <v>134</v>
      </c>
      <c r="M3474" s="1">
        <v>13</v>
      </c>
      <c r="N3474" s="6">
        <v>0</v>
      </c>
    </row>
    <row r="3475" spans="5:14" x14ac:dyDescent="0.3">
      <c r="E3475" s="9"/>
      <c r="F3475" s="8"/>
      <c r="G3475" s="10">
        <v>100</v>
      </c>
      <c r="H3475" s="11">
        <v>10.436893203883001</v>
      </c>
      <c r="I3475" s="2">
        <v>19.902912621359</v>
      </c>
      <c r="J3475" s="2">
        <v>31.553398058252</v>
      </c>
      <c r="K3475" s="2">
        <v>20.266990291262001</v>
      </c>
      <c r="L3475" s="2">
        <v>16.26213592233</v>
      </c>
      <c r="M3475" s="2">
        <v>1.5776699029129999</v>
      </c>
      <c r="N3475" s="15">
        <v>0</v>
      </c>
    </row>
    <row r="3476" spans="5:14" ht="25" x14ac:dyDescent="0.3">
      <c r="E3476" s="3" t="s">
        <v>904</v>
      </c>
      <c r="F3476" s="4"/>
      <c r="G3476" s="5">
        <v>170</v>
      </c>
      <c r="H3476" s="7">
        <v>4</v>
      </c>
      <c r="I3476" s="1">
        <v>30</v>
      </c>
      <c r="J3476" s="1">
        <v>50</v>
      </c>
      <c r="K3476" s="1">
        <v>35</v>
      </c>
      <c r="L3476" s="1">
        <v>51</v>
      </c>
      <c r="M3476" s="1">
        <v>0</v>
      </c>
      <c r="N3476" s="6">
        <v>0</v>
      </c>
    </row>
    <row r="3477" spans="5:14" x14ac:dyDescent="0.3">
      <c r="E3477" s="9"/>
      <c r="F3477" s="8"/>
      <c r="G3477" s="10">
        <v>100</v>
      </c>
      <c r="H3477" s="11">
        <v>2.352941176471</v>
      </c>
      <c r="I3477" s="2">
        <v>17.647058823529001</v>
      </c>
      <c r="J3477" s="2">
        <v>29.411764705882</v>
      </c>
      <c r="K3477" s="2">
        <v>20.588235294118</v>
      </c>
      <c r="L3477" s="2">
        <v>30</v>
      </c>
      <c r="M3477" s="12">
        <v>0</v>
      </c>
      <c r="N3477" s="15">
        <v>0</v>
      </c>
    </row>
    <row r="3478" spans="5:14" ht="25" x14ac:dyDescent="0.3">
      <c r="E3478" s="3" t="s">
        <v>905</v>
      </c>
      <c r="F3478" s="4"/>
      <c r="G3478" s="5">
        <v>16</v>
      </c>
      <c r="H3478" s="7">
        <v>4</v>
      </c>
      <c r="I3478" s="1">
        <v>1</v>
      </c>
      <c r="J3478" s="1">
        <v>4</v>
      </c>
      <c r="K3478" s="1">
        <v>3</v>
      </c>
      <c r="L3478" s="1">
        <v>3</v>
      </c>
      <c r="M3478" s="1">
        <v>1</v>
      </c>
      <c r="N3478" s="6">
        <v>0</v>
      </c>
    </row>
    <row r="3479" spans="5:14" x14ac:dyDescent="0.3">
      <c r="E3479" s="9"/>
      <c r="F3479" s="8"/>
      <c r="G3479" s="10">
        <v>100</v>
      </c>
      <c r="H3479" s="11">
        <v>25</v>
      </c>
      <c r="I3479" s="2">
        <v>6.25</v>
      </c>
      <c r="J3479" s="2">
        <v>25</v>
      </c>
      <c r="K3479" s="2">
        <v>18.75</v>
      </c>
      <c r="L3479" s="2">
        <v>18.75</v>
      </c>
      <c r="M3479" s="2">
        <v>6.25</v>
      </c>
      <c r="N3479" s="15">
        <v>0</v>
      </c>
    </row>
    <row r="3480" spans="5:14" ht="25" x14ac:dyDescent="0.3">
      <c r="E3480" s="3" t="s">
        <v>906</v>
      </c>
      <c r="F3480" s="4"/>
      <c r="G3480" s="5">
        <v>925</v>
      </c>
      <c r="H3480" s="7">
        <v>269</v>
      </c>
      <c r="I3480" s="1">
        <v>311</v>
      </c>
      <c r="J3480" s="1">
        <v>201</v>
      </c>
      <c r="K3480" s="1">
        <v>87</v>
      </c>
      <c r="L3480" s="1">
        <v>45</v>
      </c>
      <c r="M3480" s="1">
        <v>11</v>
      </c>
      <c r="N3480" s="6">
        <v>1</v>
      </c>
    </row>
    <row r="3481" spans="5:14" x14ac:dyDescent="0.3">
      <c r="E3481" s="9"/>
      <c r="F3481" s="8"/>
      <c r="G3481" s="10">
        <v>100</v>
      </c>
      <c r="H3481" s="11">
        <v>29.081081081080999</v>
      </c>
      <c r="I3481" s="2">
        <v>33.621621621621998</v>
      </c>
      <c r="J3481" s="2">
        <v>21.72972972973</v>
      </c>
      <c r="K3481" s="2">
        <v>9.4054054054050003</v>
      </c>
      <c r="L3481" s="2">
        <v>4.8648648648649999</v>
      </c>
      <c r="M3481" s="2">
        <v>1.1891891891890001</v>
      </c>
      <c r="N3481" s="13">
        <v>0.10810810810800001</v>
      </c>
    </row>
    <row r="3482" spans="5:14" ht="25" x14ac:dyDescent="0.3">
      <c r="E3482" s="3" t="s">
        <v>907</v>
      </c>
      <c r="F3482" s="4"/>
      <c r="G3482" s="5">
        <v>2452</v>
      </c>
      <c r="H3482" s="7">
        <v>528</v>
      </c>
      <c r="I3482" s="1">
        <v>837</v>
      </c>
      <c r="J3482" s="1">
        <v>665</v>
      </c>
      <c r="K3482" s="1">
        <v>266</v>
      </c>
      <c r="L3482" s="1">
        <v>127</v>
      </c>
      <c r="M3482" s="1">
        <v>24</v>
      </c>
      <c r="N3482" s="6">
        <v>5</v>
      </c>
    </row>
    <row r="3483" spans="5:14" x14ac:dyDescent="0.3">
      <c r="E3483" s="9"/>
      <c r="F3483" s="8"/>
      <c r="G3483" s="10">
        <v>100</v>
      </c>
      <c r="H3483" s="11">
        <v>21.533442088091</v>
      </c>
      <c r="I3483" s="2">
        <v>34.135399673736003</v>
      </c>
      <c r="J3483" s="2">
        <v>27.120717781402998</v>
      </c>
      <c r="K3483" s="2">
        <v>10.848287112561</v>
      </c>
      <c r="L3483" s="2">
        <v>5.1794453507340004</v>
      </c>
      <c r="M3483" s="2">
        <v>0.97879282218600006</v>
      </c>
      <c r="N3483" s="13">
        <v>0.203915171289</v>
      </c>
    </row>
    <row r="3484" spans="5:14" x14ac:dyDescent="0.3">
      <c r="E3484" s="3" t="s">
        <v>908</v>
      </c>
      <c r="F3484" s="4"/>
      <c r="G3484" s="5">
        <v>4259</v>
      </c>
      <c r="H3484" s="7">
        <v>680</v>
      </c>
      <c r="I3484" s="1">
        <v>1385</v>
      </c>
      <c r="J3484" s="1">
        <v>1176</v>
      </c>
      <c r="K3484" s="1">
        <v>617</v>
      </c>
      <c r="L3484" s="1">
        <v>303</v>
      </c>
      <c r="M3484" s="1">
        <v>82</v>
      </c>
      <c r="N3484" s="6">
        <v>16</v>
      </c>
    </row>
    <row r="3485" spans="5:14" x14ac:dyDescent="0.3">
      <c r="E3485" s="9"/>
      <c r="F3485" s="8"/>
      <c r="G3485" s="10">
        <v>100</v>
      </c>
      <c r="H3485" s="11">
        <v>15.966189246301999</v>
      </c>
      <c r="I3485" s="2">
        <v>32.519370744306002</v>
      </c>
      <c r="J3485" s="2">
        <v>27.612115520075001</v>
      </c>
      <c r="K3485" s="2">
        <v>14.486968772012</v>
      </c>
      <c r="L3485" s="2">
        <v>7.114346090632</v>
      </c>
      <c r="M3485" s="2">
        <v>1.925334585583</v>
      </c>
      <c r="N3485" s="13">
        <v>0.37567504108900002</v>
      </c>
    </row>
    <row r="3486" spans="5:14" ht="25" x14ac:dyDescent="0.3">
      <c r="E3486" s="3" t="s">
        <v>909</v>
      </c>
      <c r="F3486" s="4"/>
      <c r="G3486" s="5">
        <v>1167</v>
      </c>
      <c r="H3486" s="7">
        <v>119</v>
      </c>
      <c r="I3486" s="1">
        <v>331</v>
      </c>
      <c r="J3486" s="1">
        <v>313</v>
      </c>
      <c r="K3486" s="1">
        <v>213</v>
      </c>
      <c r="L3486" s="1">
        <v>166</v>
      </c>
      <c r="M3486" s="1">
        <v>20</v>
      </c>
      <c r="N3486" s="6">
        <v>5</v>
      </c>
    </row>
    <row r="3487" spans="5:14" x14ac:dyDescent="0.3">
      <c r="E3487" s="9"/>
      <c r="F3487" s="8"/>
      <c r="G3487" s="10">
        <v>100</v>
      </c>
      <c r="H3487" s="11">
        <v>10.197086546701</v>
      </c>
      <c r="I3487" s="2">
        <v>28.363324764352999</v>
      </c>
      <c r="J3487" s="2">
        <v>26.820908311911001</v>
      </c>
      <c r="K3487" s="2">
        <v>18.251928020566002</v>
      </c>
      <c r="L3487" s="2">
        <v>14.224507283633001</v>
      </c>
      <c r="M3487" s="2">
        <v>1.7137960582689999</v>
      </c>
      <c r="N3487" s="13">
        <v>0.42844901456700002</v>
      </c>
    </row>
    <row r="3488" spans="5:14" ht="25" x14ac:dyDescent="0.3">
      <c r="E3488" s="3" t="s">
        <v>910</v>
      </c>
      <c r="F3488" s="4"/>
      <c r="G3488" s="5">
        <v>272</v>
      </c>
      <c r="H3488" s="7">
        <v>26</v>
      </c>
      <c r="I3488" s="1">
        <v>42</v>
      </c>
      <c r="J3488" s="1">
        <v>51</v>
      </c>
      <c r="K3488" s="1">
        <v>57</v>
      </c>
      <c r="L3488" s="1">
        <v>82</v>
      </c>
      <c r="M3488" s="1">
        <v>13</v>
      </c>
      <c r="N3488" s="6">
        <v>1</v>
      </c>
    </row>
    <row r="3489" spans="5:14" x14ac:dyDescent="0.3">
      <c r="E3489" s="9"/>
      <c r="F3489" s="8"/>
      <c r="G3489" s="10">
        <v>100</v>
      </c>
      <c r="H3489" s="11">
        <v>9.5588235294120008</v>
      </c>
      <c r="I3489" s="2">
        <v>15.441176470587999</v>
      </c>
      <c r="J3489" s="2">
        <v>18.75</v>
      </c>
      <c r="K3489" s="2">
        <v>20.955882352941</v>
      </c>
      <c r="L3489" s="2">
        <v>30.147058823529001</v>
      </c>
      <c r="M3489" s="2">
        <v>4.7794117647060004</v>
      </c>
      <c r="N3489" s="13">
        <v>0.36764705882400001</v>
      </c>
    </row>
    <row r="3490" spans="5:14" ht="25" x14ac:dyDescent="0.3">
      <c r="E3490" s="3" t="s">
        <v>911</v>
      </c>
      <c r="F3490" s="4"/>
      <c r="G3490" s="5">
        <v>45</v>
      </c>
      <c r="H3490" s="7">
        <v>8</v>
      </c>
      <c r="I3490" s="1">
        <v>11</v>
      </c>
      <c r="J3490" s="1">
        <v>9</v>
      </c>
      <c r="K3490" s="1">
        <v>5</v>
      </c>
      <c r="L3490" s="1">
        <v>4</v>
      </c>
      <c r="M3490" s="1">
        <v>7</v>
      </c>
      <c r="N3490" s="6">
        <v>1</v>
      </c>
    </row>
    <row r="3491" spans="5:14" x14ac:dyDescent="0.3">
      <c r="E3491" s="9"/>
      <c r="F3491" s="8"/>
      <c r="G3491" s="10">
        <v>100</v>
      </c>
      <c r="H3491" s="11">
        <v>17.777777777777999</v>
      </c>
      <c r="I3491" s="2">
        <v>24.444444444443999</v>
      </c>
      <c r="J3491" s="2">
        <v>20</v>
      </c>
      <c r="K3491" s="2">
        <v>11.111111111111001</v>
      </c>
      <c r="L3491" s="2">
        <v>8.8888888888889994</v>
      </c>
      <c r="M3491" s="2">
        <v>15.555555555555999</v>
      </c>
      <c r="N3491" s="13">
        <v>2.2222222222219998</v>
      </c>
    </row>
    <row r="3492" spans="5:14" ht="25" x14ac:dyDescent="0.3">
      <c r="E3492" s="3" t="s">
        <v>912</v>
      </c>
      <c r="F3492" s="4"/>
      <c r="G3492" s="5">
        <v>898</v>
      </c>
      <c r="H3492" s="7">
        <v>245</v>
      </c>
      <c r="I3492" s="1">
        <v>323</v>
      </c>
      <c r="J3492" s="1">
        <v>188</v>
      </c>
      <c r="K3492" s="1">
        <v>87</v>
      </c>
      <c r="L3492" s="1">
        <v>45</v>
      </c>
      <c r="M3492" s="1">
        <v>9</v>
      </c>
      <c r="N3492" s="6">
        <v>1</v>
      </c>
    </row>
    <row r="3493" spans="5:14" x14ac:dyDescent="0.3">
      <c r="E3493" s="9"/>
      <c r="F3493" s="8"/>
      <c r="G3493" s="10">
        <v>100</v>
      </c>
      <c r="H3493" s="11">
        <v>27.282850779509999</v>
      </c>
      <c r="I3493" s="2">
        <v>35.968819599108997</v>
      </c>
      <c r="J3493" s="2">
        <v>20.935412026725999</v>
      </c>
      <c r="K3493" s="2">
        <v>9.6881959910909998</v>
      </c>
      <c r="L3493" s="2">
        <v>5.0111358574610003</v>
      </c>
      <c r="M3493" s="2">
        <v>1.0022271714919999</v>
      </c>
      <c r="N3493" s="13">
        <v>0.11135857461</v>
      </c>
    </row>
    <row r="3494" spans="5:14" ht="25" x14ac:dyDescent="0.3">
      <c r="E3494" s="3" t="s">
        <v>913</v>
      </c>
      <c r="F3494" s="4"/>
      <c r="G3494" s="5">
        <v>2158</v>
      </c>
      <c r="H3494" s="7">
        <v>449</v>
      </c>
      <c r="I3494" s="1">
        <v>793</v>
      </c>
      <c r="J3494" s="1">
        <v>570</v>
      </c>
      <c r="K3494" s="1">
        <v>206</v>
      </c>
      <c r="L3494" s="1">
        <v>108</v>
      </c>
      <c r="M3494" s="1">
        <v>30</v>
      </c>
      <c r="N3494" s="6">
        <v>2</v>
      </c>
    </row>
    <row r="3495" spans="5:14" x14ac:dyDescent="0.3">
      <c r="E3495" s="9"/>
      <c r="F3495" s="8"/>
      <c r="G3495" s="10">
        <v>100</v>
      </c>
      <c r="H3495" s="11">
        <v>20.806302131603001</v>
      </c>
      <c r="I3495" s="2">
        <v>36.746987951807</v>
      </c>
      <c r="J3495" s="2">
        <v>26.413345690454001</v>
      </c>
      <c r="K3495" s="2">
        <v>9.5458758109359998</v>
      </c>
      <c r="L3495" s="2">
        <v>5.0046339202969996</v>
      </c>
      <c r="M3495" s="2">
        <v>1.390176088971</v>
      </c>
      <c r="N3495" s="13">
        <v>9.2678405931000005E-2</v>
      </c>
    </row>
    <row r="3496" spans="5:14" x14ac:dyDescent="0.3">
      <c r="E3496" s="3" t="s">
        <v>914</v>
      </c>
      <c r="F3496" s="4"/>
      <c r="G3496" s="5">
        <v>3680</v>
      </c>
      <c r="H3496" s="7">
        <v>560</v>
      </c>
      <c r="I3496" s="1">
        <v>1239</v>
      </c>
      <c r="J3496" s="1">
        <v>1041</v>
      </c>
      <c r="K3496" s="1">
        <v>471</v>
      </c>
      <c r="L3496" s="1">
        <v>258</v>
      </c>
      <c r="M3496" s="1">
        <v>92</v>
      </c>
      <c r="N3496" s="6">
        <v>19</v>
      </c>
    </row>
    <row r="3497" spans="5:14" x14ac:dyDescent="0.3">
      <c r="E3497" s="9"/>
      <c r="F3497" s="8"/>
      <c r="G3497" s="10">
        <v>100</v>
      </c>
      <c r="H3497" s="11">
        <v>15.217391304348</v>
      </c>
      <c r="I3497" s="2">
        <v>33.668478260870003</v>
      </c>
      <c r="J3497" s="2">
        <v>28.288043478260999</v>
      </c>
      <c r="K3497" s="2">
        <v>12.798913043478001</v>
      </c>
      <c r="L3497" s="2">
        <v>7.0108695652169999</v>
      </c>
      <c r="M3497" s="2">
        <v>2.5</v>
      </c>
      <c r="N3497" s="13">
        <v>0.51630434782599999</v>
      </c>
    </row>
    <row r="3498" spans="5:14" ht="25" x14ac:dyDescent="0.3">
      <c r="E3498" s="3" t="s">
        <v>915</v>
      </c>
      <c r="F3498" s="4"/>
      <c r="G3498" s="5">
        <v>950</v>
      </c>
      <c r="H3498" s="7">
        <v>105</v>
      </c>
      <c r="I3498" s="1">
        <v>215</v>
      </c>
      <c r="J3498" s="1">
        <v>308</v>
      </c>
      <c r="K3498" s="1">
        <v>173</v>
      </c>
      <c r="L3498" s="1">
        <v>120</v>
      </c>
      <c r="M3498" s="1">
        <v>28</v>
      </c>
      <c r="N3498" s="6">
        <v>1</v>
      </c>
    </row>
    <row r="3499" spans="5:14" x14ac:dyDescent="0.3">
      <c r="E3499" s="9"/>
      <c r="F3499" s="8"/>
      <c r="G3499" s="10">
        <v>100</v>
      </c>
      <c r="H3499" s="11">
        <v>11.052631578947</v>
      </c>
      <c r="I3499" s="2">
        <v>22.631578947367998</v>
      </c>
      <c r="J3499" s="2">
        <v>32.421052631579002</v>
      </c>
      <c r="K3499" s="2">
        <v>18.210526315789</v>
      </c>
      <c r="L3499" s="2">
        <v>12.631578947368</v>
      </c>
      <c r="M3499" s="2">
        <v>2.947368421053</v>
      </c>
      <c r="N3499" s="13">
        <v>0.105263157895</v>
      </c>
    </row>
    <row r="3500" spans="5:14" ht="25" x14ac:dyDescent="0.3">
      <c r="E3500" s="3" t="s">
        <v>916</v>
      </c>
      <c r="F3500" s="4"/>
      <c r="G3500" s="5">
        <v>237</v>
      </c>
      <c r="H3500" s="7">
        <v>15</v>
      </c>
      <c r="I3500" s="1">
        <v>50</v>
      </c>
      <c r="J3500" s="1">
        <v>56</v>
      </c>
      <c r="K3500" s="1">
        <v>41</v>
      </c>
      <c r="L3500" s="1">
        <v>65</v>
      </c>
      <c r="M3500" s="1">
        <v>7</v>
      </c>
      <c r="N3500" s="6">
        <v>3</v>
      </c>
    </row>
    <row r="3501" spans="5:14" x14ac:dyDescent="0.3">
      <c r="E3501" s="9"/>
      <c r="F3501" s="8"/>
      <c r="G3501" s="10">
        <v>100</v>
      </c>
      <c r="H3501" s="11">
        <v>6.3291139240509997</v>
      </c>
      <c r="I3501" s="2">
        <v>21.097046413501999</v>
      </c>
      <c r="J3501" s="2">
        <v>23.628691983122</v>
      </c>
      <c r="K3501" s="2">
        <v>17.299578059072001</v>
      </c>
      <c r="L3501" s="2">
        <v>27.426160337553</v>
      </c>
      <c r="M3501" s="2">
        <v>2.9535864978899999</v>
      </c>
      <c r="N3501" s="13">
        <v>1.2658227848100001</v>
      </c>
    </row>
    <row r="3502" spans="5:14" ht="25" x14ac:dyDescent="0.3">
      <c r="E3502" s="3" t="s">
        <v>917</v>
      </c>
      <c r="F3502" s="4"/>
      <c r="G3502" s="5">
        <v>30</v>
      </c>
      <c r="H3502" s="7">
        <v>2</v>
      </c>
      <c r="I3502" s="1">
        <v>7</v>
      </c>
      <c r="J3502" s="1">
        <v>2</v>
      </c>
      <c r="K3502" s="1">
        <v>3</v>
      </c>
      <c r="L3502" s="1">
        <v>6</v>
      </c>
      <c r="M3502" s="1">
        <v>7</v>
      </c>
      <c r="N3502" s="6">
        <v>3</v>
      </c>
    </row>
    <row r="3503" spans="5:14" x14ac:dyDescent="0.3">
      <c r="E3503" s="9"/>
      <c r="F3503" s="8"/>
      <c r="G3503" s="10">
        <v>100</v>
      </c>
      <c r="H3503" s="11">
        <v>6.666666666667</v>
      </c>
      <c r="I3503" s="2">
        <v>23.333333333333002</v>
      </c>
      <c r="J3503" s="2">
        <v>6.666666666667</v>
      </c>
      <c r="K3503" s="2">
        <v>10</v>
      </c>
      <c r="L3503" s="2">
        <v>20</v>
      </c>
      <c r="M3503" s="2">
        <v>23.333333333333002</v>
      </c>
      <c r="N3503" s="13">
        <v>10</v>
      </c>
    </row>
    <row r="3504" spans="5:14" ht="25" x14ac:dyDescent="0.3">
      <c r="E3504" s="3" t="s">
        <v>918</v>
      </c>
      <c r="F3504" s="4"/>
      <c r="G3504" s="5">
        <v>441</v>
      </c>
      <c r="H3504" s="7">
        <v>136</v>
      </c>
      <c r="I3504" s="1">
        <v>167</v>
      </c>
      <c r="J3504" s="1">
        <v>94</v>
      </c>
      <c r="K3504" s="1">
        <v>24</v>
      </c>
      <c r="L3504" s="1">
        <v>14</v>
      </c>
      <c r="M3504" s="1">
        <v>6</v>
      </c>
      <c r="N3504" s="6">
        <v>0</v>
      </c>
    </row>
    <row r="3505" spans="5:14" x14ac:dyDescent="0.3">
      <c r="E3505" s="9"/>
      <c r="F3505" s="8"/>
      <c r="G3505" s="10">
        <v>100</v>
      </c>
      <c r="H3505" s="11">
        <v>30.839002267573999</v>
      </c>
      <c r="I3505" s="2">
        <v>37.868480725624003</v>
      </c>
      <c r="J3505" s="2">
        <v>21.315192743764001</v>
      </c>
      <c r="K3505" s="2">
        <v>5.4421768707479998</v>
      </c>
      <c r="L3505" s="2">
        <v>3.1746031746029999</v>
      </c>
      <c r="M3505" s="2">
        <v>1.360544217687</v>
      </c>
      <c r="N3505" s="15">
        <v>0</v>
      </c>
    </row>
    <row r="3506" spans="5:14" ht="25" x14ac:dyDescent="0.3">
      <c r="E3506" s="3" t="s">
        <v>919</v>
      </c>
      <c r="F3506" s="4"/>
      <c r="G3506" s="5">
        <v>809</v>
      </c>
      <c r="H3506" s="7">
        <v>178</v>
      </c>
      <c r="I3506" s="1">
        <v>327</v>
      </c>
      <c r="J3506" s="1">
        <v>200</v>
      </c>
      <c r="K3506" s="1">
        <v>66</v>
      </c>
      <c r="L3506" s="1">
        <v>26</v>
      </c>
      <c r="M3506" s="1">
        <v>10</v>
      </c>
      <c r="N3506" s="6">
        <v>2</v>
      </c>
    </row>
    <row r="3507" spans="5:14" x14ac:dyDescent="0.3">
      <c r="E3507" s="9"/>
      <c r="F3507" s="8"/>
      <c r="G3507" s="10">
        <v>100</v>
      </c>
      <c r="H3507" s="11">
        <v>22.002472187885999</v>
      </c>
      <c r="I3507" s="2">
        <v>40.420271940667</v>
      </c>
      <c r="J3507" s="2">
        <v>24.721878862794</v>
      </c>
      <c r="K3507" s="2">
        <v>8.1582200247220005</v>
      </c>
      <c r="L3507" s="2">
        <v>3.2138442521630002</v>
      </c>
      <c r="M3507" s="2">
        <v>1.23609394314</v>
      </c>
      <c r="N3507" s="13">
        <v>0.24721878862800001</v>
      </c>
    </row>
    <row r="3508" spans="5:14" x14ac:dyDescent="0.3">
      <c r="E3508" s="3" t="s">
        <v>920</v>
      </c>
      <c r="F3508" s="4"/>
      <c r="G3508" s="5">
        <v>1306</v>
      </c>
      <c r="H3508" s="7">
        <v>253</v>
      </c>
      <c r="I3508" s="1">
        <v>495</v>
      </c>
      <c r="J3508" s="1">
        <v>324</v>
      </c>
      <c r="K3508" s="1">
        <v>134</v>
      </c>
      <c r="L3508" s="1">
        <v>66</v>
      </c>
      <c r="M3508" s="1">
        <v>27</v>
      </c>
      <c r="N3508" s="6">
        <v>7</v>
      </c>
    </row>
    <row r="3509" spans="5:14" x14ac:dyDescent="0.3">
      <c r="E3509" s="9"/>
      <c r="F3509" s="8"/>
      <c r="G3509" s="10">
        <v>100</v>
      </c>
      <c r="H3509" s="11">
        <v>19.372128637060001</v>
      </c>
      <c r="I3509" s="2">
        <v>37.901990811639003</v>
      </c>
      <c r="J3509" s="2">
        <v>24.808575803981999</v>
      </c>
      <c r="K3509" s="2">
        <v>10.260336906585</v>
      </c>
      <c r="L3509" s="2">
        <v>5.0535987748849998</v>
      </c>
      <c r="M3509" s="2">
        <v>2.067381316998</v>
      </c>
      <c r="N3509" s="13">
        <v>0.53598774885099998</v>
      </c>
    </row>
    <row r="3510" spans="5:14" ht="25" x14ac:dyDescent="0.3">
      <c r="E3510" s="3" t="s">
        <v>921</v>
      </c>
      <c r="F3510" s="4"/>
      <c r="G3510" s="5">
        <v>266</v>
      </c>
      <c r="H3510" s="7">
        <v>37</v>
      </c>
      <c r="I3510" s="1">
        <v>83</v>
      </c>
      <c r="J3510" s="1">
        <v>74</v>
      </c>
      <c r="K3510" s="1">
        <v>37</v>
      </c>
      <c r="L3510" s="1">
        <v>25</v>
      </c>
      <c r="M3510" s="1">
        <v>8</v>
      </c>
      <c r="N3510" s="6">
        <v>2</v>
      </c>
    </row>
    <row r="3511" spans="5:14" x14ac:dyDescent="0.3">
      <c r="E3511" s="9"/>
      <c r="F3511" s="8"/>
      <c r="G3511" s="10">
        <v>100</v>
      </c>
      <c r="H3511" s="11">
        <v>13.90977443609</v>
      </c>
      <c r="I3511" s="2">
        <v>31.203007518797001</v>
      </c>
      <c r="J3511" s="2">
        <v>27.81954887218</v>
      </c>
      <c r="K3511" s="2">
        <v>13.90977443609</v>
      </c>
      <c r="L3511" s="2">
        <v>9.3984962406020003</v>
      </c>
      <c r="M3511" s="2">
        <v>3.0075187969920001</v>
      </c>
      <c r="N3511" s="13">
        <v>0.75187969924800002</v>
      </c>
    </row>
    <row r="3512" spans="5:14" ht="25" x14ac:dyDescent="0.3">
      <c r="E3512" s="3" t="s">
        <v>922</v>
      </c>
      <c r="F3512" s="4"/>
      <c r="G3512" s="5">
        <v>56</v>
      </c>
      <c r="H3512" s="7">
        <v>2</v>
      </c>
      <c r="I3512" s="1">
        <v>12</v>
      </c>
      <c r="J3512" s="1">
        <v>13</v>
      </c>
      <c r="K3512" s="1">
        <v>10</v>
      </c>
      <c r="L3512" s="1">
        <v>15</v>
      </c>
      <c r="M3512" s="1">
        <v>4</v>
      </c>
      <c r="N3512" s="6">
        <v>0</v>
      </c>
    </row>
    <row r="3513" spans="5:14" x14ac:dyDescent="0.3">
      <c r="E3513" s="9"/>
      <c r="F3513" s="8"/>
      <c r="G3513" s="10">
        <v>100</v>
      </c>
      <c r="H3513" s="11">
        <v>3.5714285714290002</v>
      </c>
      <c r="I3513" s="2">
        <v>21.428571428571001</v>
      </c>
      <c r="J3513" s="2">
        <v>23.214285714286</v>
      </c>
      <c r="K3513" s="2">
        <v>17.857142857143</v>
      </c>
      <c r="L3513" s="2">
        <v>26.785714285714</v>
      </c>
      <c r="M3513" s="2">
        <v>7.1428571428570002</v>
      </c>
      <c r="N3513" s="15">
        <v>0</v>
      </c>
    </row>
    <row r="3514" spans="5:14" ht="25" x14ac:dyDescent="0.3">
      <c r="E3514" s="3" t="s">
        <v>923</v>
      </c>
      <c r="F3514" s="4"/>
      <c r="G3514" s="5">
        <v>8</v>
      </c>
      <c r="H3514" s="7">
        <v>0</v>
      </c>
      <c r="I3514" s="1">
        <v>2</v>
      </c>
      <c r="J3514" s="1">
        <v>3</v>
      </c>
      <c r="K3514" s="1">
        <v>1</v>
      </c>
      <c r="L3514" s="1">
        <v>0</v>
      </c>
      <c r="M3514" s="1">
        <v>1</v>
      </c>
      <c r="N3514" s="6">
        <v>1</v>
      </c>
    </row>
    <row r="3515" spans="5:14" x14ac:dyDescent="0.3">
      <c r="E3515" s="9"/>
      <c r="F3515" s="8"/>
      <c r="G3515" s="10">
        <v>100</v>
      </c>
      <c r="H3515" s="21">
        <v>0</v>
      </c>
      <c r="I3515" s="2">
        <v>25</v>
      </c>
      <c r="J3515" s="2">
        <v>37.5</v>
      </c>
      <c r="K3515" s="2">
        <v>12.5</v>
      </c>
      <c r="L3515" s="12">
        <v>0</v>
      </c>
      <c r="M3515" s="2">
        <v>12.5</v>
      </c>
      <c r="N3515" s="13">
        <v>12.5</v>
      </c>
    </row>
    <row r="3516" spans="5:14" ht="25" x14ac:dyDescent="0.3">
      <c r="E3516" s="3" t="s">
        <v>924</v>
      </c>
      <c r="F3516" s="4"/>
      <c r="G3516" s="5">
        <v>185</v>
      </c>
      <c r="H3516" s="7">
        <v>67</v>
      </c>
      <c r="I3516" s="1">
        <v>71</v>
      </c>
      <c r="J3516" s="1">
        <v>28</v>
      </c>
      <c r="K3516" s="1">
        <v>14</v>
      </c>
      <c r="L3516" s="1">
        <v>2</v>
      </c>
      <c r="M3516" s="1">
        <v>2</v>
      </c>
      <c r="N3516" s="6">
        <v>1</v>
      </c>
    </row>
    <row r="3517" spans="5:14" x14ac:dyDescent="0.3">
      <c r="E3517" s="9"/>
      <c r="F3517" s="8"/>
      <c r="G3517" s="10">
        <v>100</v>
      </c>
      <c r="H3517" s="11">
        <v>36.216216216215997</v>
      </c>
      <c r="I3517" s="2">
        <v>38.378378378378002</v>
      </c>
      <c r="J3517" s="2">
        <v>15.135135135135</v>
      </c>
      <c r="K3517" s="2">
        <v>7.5675675675680001</v>
      </c>
      <c r="L3517" s="2">
        <v>1.0810810810810001</v>
      </c>
      <c r="M3517" s="2">
        <v>1.0810810810810001</v>
      </c>
      <c r="N3517" s="13">
        <v>0.54054054054099998</v>
      </c>
    </row>
    <row r="3518" spans="5:14" ht="25" x14ac:dyDescent="0.3">
      <c r="E3518" s="3" t="s">
        <v>925</v>
      </c>
      <c r="F3518" s="4"/>
      <c r="G3518" s="5">
        <v>277</v>
      </c>
      <c r="H3518" s="7">
        <v>56</v>
      </c>
      <c r="I3518" s="1">
        <v>117</v>
      </c>
      <c r="J3518" s="1">
        <v>67</v>
      </c>
      <c r="K3518" s="1">
        <v>27</v>
      </c>
      <c r="L3518" s="1">
        <v>7</v>
      </c>
      <c r="M3518" s="1">
        <v>3</v>
      </c>
      <c r="N3518" s="6">
        <v>0</v>
      </c>
    </row>
    <row r="3519" spans="5:14" x14ac:dyDescent="0.3">
      <c r="E3519" s="9"/>
      <c r="F3519" s="8"/>
      <c r="G3519" s="10">
        <v>100</v>
      </c>
      <c r="H3519" s="11">
        <v>20.216606498194999</v>
      </c>
      <c r="I3519" s="2">
        <v>42.238267148014003</v>
      </c>
      <c r="J3519" s="2">
        <v>24.187725631768998</v>
      </c>
      <c r="K3519" s="2">
        <v>9.7472924187730001</v>
      </c>
      <c r="L3519" s="2">
        <v>2.527075812274</v>
      </c>
      <c r="M3519" s="2">
        <v>1.083032490975</v>
      </c>
      <c r="N3519" s="15">
        <v>0</v>
      </c>
    </row>
    <row r="3520" spans="5:14" x14ac:dyDescent="0.3">
      <c r="E3520" s="3" t="s">
        <v>926</v>
      </c>
      <c r="F3520" s="4"/>
      <c r="G3520" s="5">
        <v>373</v>
      </c>
      <c r="H3520" s="7">
        <v>84</v>
      </c>
      <c r="I3520" s="1">
        <v>141</v>
      </c>
      <c r="J3520" s="1">
        <v>100</v>
      </c>
      <c r="K3520" s="1">
        <v>24</v>
      </c>
      <c r="L3520" s="1">
        <v>14</v>
      </c>
      <c r="M3520" s="1">
        <v>6</v>
      </c>
      <c r="N3520" s="6">
        <v>4</v>
      </c>
    </row>
    <row r="3521" spans="5:14" x14ac:dyDescent="0.3">
      <c r="E3521" s="9"/>
      <c r="F3521" s="8"/>
      <c r="G3521" s="10">
        <v>100</v>
      </c>
      <c r="H3521" s="11">
        <v>22.520107238605998</v>
      </c>
      <c r="I3521" s="2">
        <v>37.801608579087997</v>
      </c>
      <c r="J3521" s="2">
        <v>26.809651474531002</v>
      </c>
      <c r="K3521" s="2">
        <v>6.4343163538869996</v>
      </c>
      <c r="L3521" s="2">
        <v>3.753351206434</v>
      </c>
      <c r="M3521" s="2">
        <v>1.6085790884719999</v>
      </c>
      <c r="N3521" s="13">
        <v>1.0723860589809999</v>
      </c>
    </row>
    <row r="3522" spans="5:14" ht="25" x14ac:dyDescent="0.3">
      <c r="E3522" s="3" t="s">
        <v>927</v>
      </c>
      <c r="F3522" s="4"/>
      <c r="G3522" s="5">
        <v>52</v>
      </c>
      <c r="H3522" s="7">
        <v>8</v>
      </c>
      <c r="I3522" s="1">
        <v>17</v>
      </c>
      <c r="J3522" s="1">
        <v>11</v>
      </c>
      <c r="K3522" s="1">
        <v>7</v>
      </c>
      <c r="L3522" s="1">
        <v>8</v>
      </c>
      <c r="M3522" s="1">
        <v>0</v>
      </c>
      <c r="N3522" s="6">
        <v>1</v>
      </c>
    </row>
    <row r="3523" spans="5:14" x14ac:dyDescent="0.3">
      <c r="E3523" s="9"/>
      <c r="F3523" s="8"/>
      <c r="G3523" s="10">
        <v>100</v>
      </c>
      <c r="H3523" s="11">
        <v>15.384615384615</v>
      </c>
      <c r="I3523" s="2">
        <v>32.692307692307999</v>
      </c>
      <c r="J3523" s="2">
        <v>21.153846153846001</v>
      </c>
      <c r="K3523" s="2">
        <v>13.461538461538</v>
      </c>
      <c r="L3523" s="2">
        <v>15.384615384615</v>
      </c>
      <c r="M3523" s="12">
        <v>0</v>
      </c>
      <c r="N3523" s="13">
        <v>1.923076923077</v>
      </c>
    </row>
    <row r="3524" spans="5:14" ht="25" x14ac:dyDescent="0.3">
      <c r="E3524" s="3" t="s">
        <v>928</v>
      </c>
      <c r="F3524" s="4"/>
      <c r="G3524" s="5">
        <v>7</v>
      </c>
      <c r="H3524" s="7">
        <v>0</v>
      </c>
      <c r="I3524" s="1">
        <v>4</v>
      </c>
      <c r="J3524" s="1">
        <v>2</v>
      </c>
      <c r="K3524" s="1">
        <v>1</v>
      </c>
      <c r="L3524" s="1">
        <v>0</v>
      </c>
      <c r="M3524" s="1">
        <v>0</v>
      </c>
      <c r="N3524" s="6">
        <v>0</v>
      </c>
    </row>
    <row r="3525" spans="5:14" x14ac:dyDescent="0.3">
      <c r="E3525" s="9"/>
      <c r="F3525" s="8"/>
      <c r="G3525" s="10">
        <v>100</v>
      </c>
      <c r="H3525" s="21">
        <v>0</v>
      </c>
      <c r="I3525" s="2">
        <v>57.142857142856997</v>
      </c>
      <c r="J3525" s="2">
        <v>28.571428571428999</v>
      </c>
      <c r="K3525" s="2">
        <v>14.285714285714</v>
      </c>
      <c r="L3525" s="12">
        <v>0</v>
      </c>
      <c r="M3525" s="12">
        <v>0</v>
      </c>
      <c r="N3525" s="15">
        <v>0</v>
      </c>
    </row>
    <row r="3526" spans="5:14" ht="25" x14ac:dyDescent="0.3">
      <c r="E3526" s="3" t="s">
        <v>929</v>
      </c>
      <c r="F3526" s="4"/>
      <c r="G3526" s="5">
        <v>3</v>
      </c>
      <c r="H3526" s="7">
        <v>0</v>
      </c>
      <c r="I3526" s="1">
        <v>0</v>
      </c>
      <c r="J3526" s="1">
        <v>2</v>
      </c>
      <c r="K3526" s="1">
        <v>1</v>
      </c>
      <c r="L3526" s="1">
        <v>0</v>
      </c>
      <c r="M3526" s="1">
        <v>0</v>
      </c>
      <c r="N3526" s="6">
        <v>0</v>
      </c>
    </row>
    <row r="3527" spans="5:14" x14ac:dyDescent="0.3">
      <c r="E3527" s="9"/>
      <c r="F3527" s="8"/>
      <c r="G3527" s="10">
        <v>100</v>
      </c>
      <c r="H3527" s="21">
        <v>0</v>
      </c>
      <c r="I3527" s="12">
        <v>0</v>
      </c>
      <c r="J3527" s="2">
        <v>66.666666666666998</v>
      </c>
      <c r="K3527" s="2">
        <v>33.333333333333002</v>
      </c>
      <c r="L3527" s="12">
        <v>0</v>
      </c>
      <c r="M3527" s="12">
        <v>0</v>
      </c>
      <c r="N3527" s="15">
        <v>0</v>
      </c>
    </row>
    <row r="3528" spans="5:14" ht="25" x14ac:dyDescent="0.3">
      <c r="E3528" s="3" t="s">
        <v>930</v>
      </c>
      <c r="F3528" s="4"/>
      <c r="G3528" s="5">
        <v>31</v>
      </c>
      <c r="H3528" s="7">
        <v>9</v>
      </c>
      <c r="I3528" s="1">
        <v>14</v>
      </c>
      <c r="J3528" s="1">
        <v>5</v>
      </c>
      <c r="K3528" s="1">
        <v>0</v>
      </c>
      <c r="L3528" s="1">
        <v>3</v>
      </c>
      <c r="M3528" s="1">
        <v>0</v>
      </c>
      <c r="N3528" s="6">
        <v>0</v>
      </c>
    </row>
    <row r="3529" spans="5:14" x14ac:dyDescent="0.3">
      <c r="E3529" s="9"/>
      <c r="F3529" s="8"/>
      <c r="G3529" s="10">
        <v>100</v>
      </c>
      <c r="H3529" s="11">
        <v>29.032258064516</v>
      </c>
      <c r="I3529" s="2">
        <v>45.161290322581003</v>
      </c>
      <c r="J3529" s="2">
        <v>16.129032258064999</v>
      </c>
      <c r="K3529" s="12">
        <v>0</v>
      </c>
      <c r="L3529" s="2">
        <v>9.6774193548389995</v>
      </c>
      <c r="M3529" s="12">
        <v>0</v>
      </c>
      <c r="N3529" s="15">
        <v>0</v>
      </c>
    </row>
    <row r="3530" spans="5:14" ht="25" x14ac:dyDescent="0.3">
      <c r="E3530" s="3" t="s">
        <v>931</v>
      </c>
      <c r="F3530" s="4"/>
      <c r="G3530" s="5">
        <v>30</v>
      </c>
      <c r="H3530" s="7">
        <v>6</v>
      </c>
      <c r="I3530" s="1">
        <v>11</v>
      </c>
      <c r="J3530" s="1">
        <v>5</v>
      </c>
      <c r="K3530" s="1">
        <v>7</v>
      </c>
      <c r="L3530" s="1">
        <v>1</v>
      </c>
      <c r="M3530" s="1">
        <v>0</v>
      </c>
      <c r="N3530" s="6">
        <v>0</v>
      </c>
    </row>
    <row r="3531" spans="5:14" x14ac:dyDescent="0.3">
      <c r="E3531" s="9"/>
      <c r="F3531" s="8"/>
      <c r="G3531" s="10">
        <v>100</v>
      </c>
      <c r="H3531" s="11">
        <v>20</v>
      </c>
      <c r="I3531" s="2">
        <v>36.666666666666998</v>
      </c>
      <c r="J3531" s="2">
        <v>16.666666666666998</v>
      </c>
      <c r="K3531" s="2">
        <v>23.333333333333002</v>
      </c>
      <c r="L3531" s="2">
        <v>3.333333333333</v>
      </c>
      <c r="M3531" s="12">
        <v>0</v>
      </c>
      <c r="N3531" s="15">
        <v>0</v>
      </c>
    </row>
    <row r="3532" spans="5:14" x14ac:dyDescent="0.3">
      <c r="E3532" s="3" t="s">
        <v>932</v>
      </c>
      <c r="F3532" s="4"/>
      <c r="G3532" s="5">
        <v>61</v>
      </c>
      <c r="H3532" s="7">
        <v>18</v>
      </c>
      <c r="I3532" s="1">
        <v>23</v>
      </c>
      <c r="J3532" s="1">
        <v>16</v>
      </c>
      <c r="K3532" s="1">
        <v>4</v>
      </c>
      <c r="L3532" s="1">
        <v>0</v>
      </c>
      <c r="M3532" s="1">
        <v>0</v>
      </c>
      <c r="N3532" s="6">
        <v>0</v>
      </c>
    </row>
    <row r="3533" spans="5:14" x14ac:dyDescent="0.3">
      <c r="E3533" s="9"/>
      <c r="F3533" s="8"/>
      <c r="G3533" s="10">
        <v>100</v>
      </c>
      <c r="H3533" s="11">
        <v>29.508196721310998</v>
      </c>
      <c r="I3533" s="2">
        <v>37.704918032786999</v>
      </c>
      <c r="J3533" s="2">
        <v>26.229508196721</v>
      </c>
      <c r="K3533" s="2">
        <v>6.5573770491800003</v>
      </c>
      <c r="L3533" s="12">
        <v>0</v>
      </c>
      <c r="M3533" s="12">
        <v>0</v>
      </c>
      <c r="N3533" s="15">
        <v>0</v>
      </c>
    </row>
    <row r="3534" spans="5:14" ht="25" x14ac:dyDescent="0.3">
      <c r="E3534" s="3" t="s">
        <v>933</v>
      </c>
      <c r="F3534" s="4"/>
      <c r="G3534" s="5">
        <v>8</v>
      </c>
      <c r="H3534" s="7">
        <v>1</v>
      </c>
      <c r="I3534" s="1">
        <v>3</v>
      </c>
      <c r="J3534" s="1">
        <v>3</v>
      </c>
      <c r="K3534" s="1">
        <v>0</v>
      </c>
      <c r="L3534" s="1">
        <v>0</v>
      </c>
      <c r="M3534" s="1">
        <v>0</v>
      </c>
      <c r="N3534" s="6">
        <v>1</v>
      </c>
    </row>
    <row r="3535" spans="5:14" x14ac:dyDescent="0.3">
      <c r="E3535" s="9"/>
      <c r="F3535" s="8"/>
      <c r="G3535" s="10">
        <v>100</v>
      </c>
      <c r="H3535" s="11">
        <v>12.5</v>
      </c>
      <c r="I3535" s="2">
        <v>37.5</v>
      </c>
      <c r="J3535" s="2">
        <v>37.5</v>
      </c>
      <c r="K3535" s="12">
        <v>0</v>
      </c>
      <c r="L3535" s="12">
        <v>0</v>
      </c>
      <c r="M3535" s="12">
        <v>0</v>
      </c>
      <c r="N3535" s="13">
        <v>12.5</v>
      </c>
    </row>
    <row r="3536" spans="5:14" ht="25" x14ac:dyDescent="0.3">
      <c r="E3536" s="3" t="s">
        <v>934</v>
      </c>
      <c r="F3536" s="4"/>
      <c r="G3536" s="5">
        <v>3</v>
      </c>
      <c r="H3536" s="7">
        <v>0</v>
      </c>
      <c r="I3536" s="1">
        <v>2</v>
      </c>
      <c r="J3536" s="1">
        <v>0</v>
      </c>
      <c r="K3536" s="1">
        <v>1</v>
      </c>
      <c r="L3536" s="1">
        <v>0</v>
      </c>
      <c r="M3536" s="1">
        <v>0</v>
      </c>
      <c r="N3536" s="6">
        <v>0</v>
      </c>
    </row>
    <row r="3537" spans="5:14" x14ac:dyDescent="0.3">
      <c r="E3537" s="9"/>
      <c r="F3537" s="8"/>
      <c r="G3537" s="10">
        <v>100</v>
      </c>
      <c r="H3537" s="21">
        <v>0</v>
      </c>
      <c r="I3537" s="2">
        <v>66.666666666666998</v>
      </c>
      <c r="J3537" s="12">
        <v>0</v>
      </c>
      <c r="K3537" s="2">
        <v>33.333333333333002</v>
      </c>
      <c r="L3537" s="12">
        <v>0</v>
      </c>
      <c r="M3537" s="12">
        <v>0</v>
      </c>
      <c r="N3537" s="15">
        <v>0</v>
      </c>
    </row>
    <row r="3538" spans="5:14" x14ac:dyDescent="0.3">
      <c r="E3538" s="3" t="s">
        <v>935</v>
      </c>
      <c r="F3538" s="4"/>
      <c r="G3538" s="5">
        <v>2</v>
      </c>
      <c r="H3538" s="7">
        <v>0</v>
      </c>
      <c r="I3538" s="1">
        <v>1</v>
      </c>
      <c r="J3538" s="1">
        <v>0</v>
      </c>
      <c r="K3538" s="1">
        <v>0</v>
      </c>
      <c r="L3538" s="1">
        <v>0</v>
      </c>
      <c r="M3538" s="1">
        <v>1</v>
      </c>
      <c r="N3538" s="6">
        <v>0</v>
      </c>
    </row>
    <row r="3539" spans="5:14" x14ac:dyDescent="0.3">
      <c r="E3539" s="9"/>
      <c r="F3539" s="8"/>
      <c r="G3539" s="10">
        <v>100</v>
      </c>
      <c r="H3539" s="21">
        <v>0</v>
      </c>
      <c r="I3539" s="2">
        <v>50</v>
      </c>
      <c r="J3539" s="12">
        <v>0</v>
      </c>
      <c r="K3539" s="12">
        <v>0</v>
      </c>
      <c r="L3539" s="12">
        <v>0</v>
      </c>
      <c r="M3539" s="2">
        <v>50</v>
      </c>
      <c r="N3539" s="15">
        <v>0</v>
      </c>
    </row>
    <row r="3540" spans="5:14" ht="25" x14ac:dyDescent="0.3">
      <c r="E3540" s="3" t="s">
        <v>936</v>
      </c>
      <c r="F3540" s="4"/>
      <c r="G3540" s="5">
        <v>1</v>
      </c>
      <c r="H3540" s="7">
        <v>1</v>
      </c>
      <c r="I3540" s="1">
        <v>0</v>
      </c>
      <c r="J3540" s="1">
        <v>0</v>
      </c>
      <c r="K3540" s="1">
        <v>0</v>
      </c>
      <c r="L3540" s="1">
        <v>0</v>
      </c>
      <c r="M3540" s="1">
        <v>0</v>
      </c>
      <c r="N3540" s="6">
        <v>0</v>
      </c>
    </row>
    <row r="3541" spans="5:14" x14ac:dyDescent="0.3">
      <c r="E3541" s="9"/>
      <c r="F3541" s="8"/>
      <c r="G3541" s="10">
        <v>100</v>
      </c>
      <c r="H3541" s="11">
        <v>100</v>
      </c>
      <c r="I3541" s="12">
        <v>0</v>
      </c>
      <c r="J3541" s="12">
        <v>0</v>
      </c>
      <c r="K3541" s="12">
        <v>0</v>
      </c>
      <c r="L3541" s="12">
        <v>0</v>
      </c>
      <c r="M3541" s="12">
        <v>0</v>
      </c>
      <c r="N3541" s="15">
        <v>0</v>
      </c>
    </row>
    <row r="3542" spans="5:14" ht="25" x14ac:dyDescent="0.3">
      <c r="E3542" s="3" t="s">
        <v>937</v>
      </c>
      <c r="F3542" s="4"/>
      <c r="G3542" s="5">
        <v>1</v>
      </c>
      <c r="H3542" s="7">
        <v>0</v>
      </c>
      <c r="I3542" s="1">
        <v>0</v>
      </c>
      <c r="J3542" s="1">
        <v>1</v>
      </c>
      <c r="K3542" s="1">
        <v>0</v>
      </c>
      <c r="L3542" s="1">
        <v>0</v>
      </c>
      <c r="M3542" s="1">
        <v>0</v>
      </c>
      <c r="N3542" s="6">
        <v>0</v>
      </c>
    </row>
    <row r="3543" spans="5:14" x14ac:dyDescent="0.3">
      <c r="E3543" s="9"/>
      <c r="F3543" s="8"/>
      <c r="G3543" s="10">
        <v>100</v>
      </c>
      <c r="H3543" s="21">
        <v>0</v>
      </c>
      <c r="I3543" s="12">
        <v>0</v>
      </c>
      <c r="J3543" s="2">
        <v>100</v>
      </c>
      <c r="K3543" s="12">
        <v>0</v>
      </c>
      <c r="L3543" s="12">
        <v>0</v>
      </c>
      <c r="M3543" s="12">
        <v>0</v>
      </c>
      <c r="N3543" s="15">
        <v>0</v>
      </c>
    </row>
    <row r="3544" spans="5:14" x14ac:dyDescent="0.3">
      <c r="E3544" s="3" t="s">
        <v>938</v>
      </c>
      <c r="F3544" s="4"/>
      <c r="G3544" s="5">
        <v>6</v>
      </c>
      <c r="H3544" s="7">
        <v>1</v>
      </c>
      <c r="I3544" s="1">
        <v>1</v>
      </c>
      <c r="J3544" s="1">
        <v>1</v>
      </c>
      <c r="K3544" s="1">
        <v>2</v>
      </c>
      <c r="L3544" s="1">
        <v>1</v>
      </c>
      <c r="M3544" s="1">
        <v>0</v>
      </c>
      <c r="N3544" s="6">
        <v>0</v>
      </c>
    </row>
    <row r="3545" spans="5:14" x14ac:dyDescent="0.3">
      <c r="E3545" s="9"/>
      <c r="F3545" s="8"/>
      <c r="G3545" s="10">
        <v>100</v>
      </c>
      <c r="H3545" s="11">
        <v>16.666666666666998</v>
      </c>
      <c r="I3545" s="2">
        <v>16.666666666666998</v>
      </c>
      <c r="J3545" s="2">
        <v>16.666666666666998</v>
      </c>
      <c r="K3545" s="2">
        <v>33.333333333333002</v>
      </c>
      <c r="L3545" s="2">
        <v>16.666666666666998</v>
      </c>
      <c r="M3545" s="12">
        <v>0</v>
      </c>
      <c r="N3545" s="15">
        <v>0</v>
      </c>
    </row>
    <row r="3546" spans="5:14" ht="25" x14ac:dyDescent="0.3">
      <c r="E3546" s="3" t="s">
        <v>939</v>
      </c>
      <c r="F3546" s="4"/>
      <c r="G3546" s="5">
        <v>1</v>
      </c>
      <c r="H3546" s="7">
        <v>0</v>
      </c>
      <c r="I3546" s="1">
        <v>0</v>
      </c>
      <c r="J3546" s="1">
        <v>0</v>
      </c>
      <c r="K3546" s="1">
        <v>1</v>
      </c>
      <c r="L3546" s="1">
        <v>0</v>
      </c>
      <c r="M3546" s="1">
        <v>0</v>
      </c>
      <c r="N3546" s="6">
        <v>0</v>
      </c>
    </row>
    <row r="3547" spans="5:14" x14ac:dyDescent="0.3">
      <c r="E3547" s="9"/>
      <c r="F3547" s="8"/>
      <c r="G3547" s="10">
        <v>100</v>
      </c>
      <c r="H3547" s="21">
        <v>0</v>
      </c>
      <c r="I3547" s="12">
        <v>0</v>
      </c>
      <c r="J3547" s="12">
        <v>0</v>
      </c>
      <c r="K3547" s="2">
        <v>100</v>
      </c>
      <c r="L3547" s="12">
        <v>0</v>
      </c>
      <c r="M3547" s="12">
        <v>0</v>
      </c>
      <c r="N3547" s="15">
        <v>0</v>
      </c>
    </row>
    <row r="3548" spans="5:14" ht="25" x14ac:dyDescent="0.3">
      <c r="E3548" s="3" t="s">
        <v>940</v>
      </c>
      <c r="F3548" s="4"/>
      <c r="G3548" s="5">
        <v>0</v>
      </c>
      <c r="H3548" s="7">
        <v>0</v>
      </c>
      <c r="I3548" s="1">
        <v>0</v>
      </c>
      <c r="J3548" s="1">
        <v>0</v>
      </c>
      <c r="K3548" s="1">
        <v>0</v>
      </c>
      <c r="L3548" s="1">
        <v>0</v>
      </c>
      <c r="M3548" s="1">
        <v>0</v>
      </c>
      <c r="N3548" s="6">
        <v>0</v>
      </c>
    </row>
    <row r="3549" spans="5:14" x14ac:dyDescent="0.3">
      <c r="E3549" s="9"/>
      <c r="F3549" s="8"/>
      <c r="G3549" s="31">
        <v>0</v>
      </c>
      <c r="H3549" s="21">
        <v>0</v>
      </c>
      <c r="I3549" s="12">
        <v>0</v>
      </c>
      <c r="J3549" s="12">
        <v>0</v>
      </c>
      <c r="K3549" s="12">
        <v>0</v>
      </c>
      <c r="L3549" s="12">
        <v>0</v>
      </c>
      <c r="M3549" s="12">
        <v>0</v>
      </c>
      <c r="N3549" s="15">
        <v>0</v>
      </c>
    </row>
    <row r="3550" spans="5:14" ht="25" x14ac:dyDescent="0.3">
      <c r="E3550" s="3" t="s">
        <v>941</v>
      </c>
      <c r="F3550" s="4"/>
      <c r="G3550" s="5">
        <v>3</v>
      </c>
      <c r="H3550" s="7">
        <v>0</v>
      </c>
      <c r="I3550" s="1">
        <v>1</v>
      </c>
      <c r="J3550" s="1">
        <v>1</v>
      </c>
      <c r="K3550" s="1">
        <v>0</v>
      </c>
      <c r="L3550" s="1">
        <v>1</v>
      </c>
      <c r="M3550" s="1">
        <v>0</v>
      </c>
      <c r="N3550" s="6">
        <v>0</v>
      </c>
    </row>
    <row r="3551" spans="5:14" x14ac:dyDescent="0.3">
      <c r="E3551" s="9"/>
      <c r="F3551" s="8"/>
      <c r="G3551" s="10">
        <v>100</v>
      </c>
      <c r="H3551" s="21">
        <v>0</v>
      </c>
      <c r="I3551" s="2">
        <v>33.333333333333002</v>
      </c>
      <c r="J3551" s="2">
        <v>33.333333333333002</v>
      </c>
      <c r="K3551" s="12">
        <v>0</v>
      </c>
      <c r="L3551" s="2">
        <v>33.333333333333002</v>
      </c>
      <c r="M3551" s="12">
        <v>0</v>
      </c>
      <c r="N3551" s="15">
        <v>0</v>
      </c>
    </row>
    <row r="3552" spans="5:14" ht="25" x14ac:dyDescent="0.3">
      <c r="E3552" s="3" t="s">
        <v>942</v>
      </c>
      <c r="F3552" s="4"/>
      <c r="G3552" s="5">
        <v>2</v>
      </c>
      <c r="H3552" s="7">
        <v>0</v>
      </c>
      <c r="I3552" s="1">
        <v>1</v>
      </c>
      <c r="J3552" s="1">
        <v>0</v>
      </c>
      <c r="K3552" s="1">
        <v>1</v>
      </c>
      <c r="L3552" s="1">
        <v>0</v>
      </c>
      <c r="M3552" s="1">
        <v>0</v>
      </c>
      <c r="N3552" s="6">
        <v>0</v>
      </c>
    </row>
    <row r="3553" spans="5:14" x14ac:dyDescent="0.3">
      <c r="E3553" s="9"/>
      <c r="F3553" s="8"/>
      <c r="G3553" s="10">
        <v>100</v>
      </c>
      <c r="H3553" s="21">
        <v>0</v>
      </c>
      <c r="I3553" s="2">
        <v>50</v>
      </c>
      <c r="J3553" s="12">
        <v>0</v>
      </c>
      <c r="K3553" s="2">
        <v>50</v>
      </c>
      <c r="L3553" s="12">
        <v>0</v>
      </c>
      <c r="M3553" s="12">
        <v>0</v>
      </c>
      <c r="N3553" s="15">
        <v>0</v>
      </c>
    </row>
    <row r="3554" spans="5:14" ht="25" x14ac:dyDescent="0.3">
      <c r="E3554" s="3" t="s">
        <v>943</v>
      </c>
      <c r="F3554" s="4"/>
      <c r="G3554" s="5">
        <v>8</v>
      </c>
      <c r="H3554" s="7">
        <v>1</v>
      </c>
      <c r="I3554" s="1">
        <v>1</v>
      </c>
      <c r="J3554" s="1">
        <v>3</v>
      </c>
      <c r="K3554" s="1">
        <v>1</v>
      </c>
      <c r="L3554" s="1">
        <v>2</v>
      </c>
      <c r="M3554" s="1">
        <v>0</v>
      </c>
      <c r="N3554" s="6">
        <v>0</v>
      </c>
    </row>
    <row r="3555" spans="5:14" x14ac:dyDescent="0.3">
      <c r="E3555" s="9"/>
      <c r="F3555" s="8"/>
      <c r="G3555" s="10">
        <v>100</v>
      </c>
      <c r="H3555" s="11">
        <v>12.5</v>
      </c>
      <c r="I3555" s="2">
        <v>12.5</v>
      </c>
      <c r="J3555" s="2">
        <v>37.5</v>
      </c>
      <c r="K3555" s="2">
        <v>12.5</v>
      </c>
      <c r="L3555" s="2">
        <v>25</v>
      </c>
      <c r="M3555" s="12">
        <v>0</v>
      </c>
      <c r="N3555" s="15">
        <v>0</v>
      </c>
    </row>
    <row r="3556" spans="5:14" x14ac:dyDescent="0.3">
      <c r="E3556" s="3" t="s">
        <v>944</v>
      </c>
      <c r="F3556" s="4"/>
      <c r="G3556" s="5">
        <v>21</v>
      </c>
      <c r="H3556" s="7">
        <v>4</v>
      </c>
      <c r="I3556" s="1">
        <v>6</v>
      </c>
      <c r="J3556" s="1">
        <v>7</v>
      </c>
      <c r="K3556" s="1">
        <v>3</v>
      </c>
      <c r="L3556" s="1">
        <v>0</v>
      </c>
      <c r="M3556" s="1">
        <v>1</v>
      </c>
      <c r="N3556" s="6">
        <v>0</v>
      </c>
    </row>
    <row r="3557" spans="5:14" x14ac:dyDescent="0.3">
      <c r="E3557" s="9"/>
      <c r="F3557" s="8"/>
      <c r="G3557" s="10">
        <v>100</v>
      </c>
      <c r="H3557" s="11">
        <v>19.047619047619001</v>
      </c>
      <c r="I3557" s="2">
        <v>28.571428571428999</v>
      </c>
      <c r="J3557" s="2">
        <v>33.333333333333002</v>
      </c>
      <c r="K3557" s="2">
        <v>14.285714285714</v>
      </c>
      <c r="L3557" s="12">
        <v>0</v>
      </c>
      <c r="M3557" s="2">
        <v>4.7619047619049999</v>
      </c>
      <c r="N3557" s="15">
        <v>0</v>
      </c>
    </row>
    <row r="3558" spans="5:14" ht="25" x14ac:dyDescent="0.3">
      <c r="E3558" s="3" t="s">
        <v>945</v>
      </c>
      <c r="F3558" s="4"/>
      <c r="G3558" s="5">
        <v>19</v>
      </c>
      <c r="H3558" s="7">
        <v>1</v>
      </c>
      <c r="I3558" s="1">
        <v>3</v>
      </c>
      <c r="J3558" s="1">
        <v>9</v>
      </c>
      <c r="K3558" s="1">
        <v>2</v>
      </c>
      <c r="L3558" s="1">
        <v>3</v>
      </c>
      <c r="M3558" s="1">
        <v>1</v>
      </c>
      <c r="N3558" s="6">
        <v>0</v>
      </c>
    </row>
    <row r="3559" spans="5:14" x14ac:dyDescent="0.3">
      <c r="E3559" s="9"/>
      <c r="F3559" s="8"/>
      <c r="G3559" s="10">
        <v>100</v>
      </c>
      <c r="H3559" s="11">
        <v>5.2631578947369997</v>
      </c>
      <c r="I3559" s="2">
        <v>15.789473684211</v>
      </c>
      <c r="J3559" s="2">
        <v>47.368421052632002</v>
      </c>
      <c r="K3559" s="2">
        <v>10.526315789473999</v>
      </c>
      <c r="L3559" s="2">
        <v>15.789473684211</v>
      </c>
      <c r="M3559" s="2">
        <v>5.2631578947369997</v>
      </c>
      <c r="N3559" s="15">
        <v>0</v>
      </c>
    </row>
    <row r="3560" spans="5:14" ht="25" x14ac:dyDescent="0.3">
      <c r="E3560" s="3" t="s">
        <v>946</v>
      </c>
      <c r="F3560" s="4"/>
      <c r="G3560" s="5">
        <v>4</v>
      </c>
      <c r="H3560" s="7">
        <v>0</v>
      </c>
      <c r="I3560" s="1">
        <v>2</v>
      </c>
      <c r="J3560" s="1">
        <v>0</v>
      </c>
      <c r="K3560" s="1">
        <v>0</v>
      </c>
      <c r="L3560" s="1">
        <v>2</v>
      </c>
      <c r="M3560" s="1">
        <v>0</v>
      </c>
      <c r="N3560" s="6">
        <v>0</v>
      </c>
    </row>
    <row r="3561" spans="5:14" x14ac:dyDescent="0.3">
      <c r="E3561" s="9"/>
      <c r="F3561" s="8"/>
      <c r="G3561" s="10">
        <v>100</v>
      </c>
      <c r="H3561" s="21">
        <v>0</v>
      </c>
      <c r="I3561" s="2">
        <v>50</v>
      </c>
      <c r="J3561" s="12">
        <v>0</v>
      </c>
      <c r="K3561" s="12">
        <v>0</v>
      </c>
      <c r="L3561" s="2">
        <v>50</v>
      </c>
      <c r="M3561" s="12">
        <v>0</v>
      </c>
      <c r="N3561" s="15">
        <v>0</v>
      </c>
    </row>
    <row r="3562" spans="5:14" ht="25" x14ac:dyDescent="0.3">
      <c r="E3562" s="3" t="s">
        <v>947</v>
      </c>
      <c r="F3562" s="4"/>
      <c r="G3562" s="5">
        <v>0</v>
      </c>
      <c r="H3562" s="7">
        <v>0</v>
      </c>
      <c r="I3562" s="1">
        <v>0</v>
      </c>
      <c r="J3562" s="1">
        <v>0</v>
      </c>
      <c r="K3562" s="1">
        <v>0</v>
      </c>
      <c r="L3562" s="1">
        <v>0</v>
      </c>
      <c r="M3562" s="1">
        <v>0</v>
      </c>
      <c r="N3562" s="6">
        <v>0</v>
      </c>
    </row>
    <row r="3563" spans="5:14" x14ac:dyDescent="0.3">
      <c r="E3563" s="9"/>
      <c r="F3563" s="8"/>
      <c r="G3563" s="31">
        <v>0</v>
      </c>
      <c r="H3563" s="21">
        <v>0</v>
      </c>
      <c r="I3563" s="12">
        <v>0</v>
      </c>
      <c r="J3563" s="12">
        <v>0</v>
      </c>
      <c r="K3563" s="12">
        <v>0</v>
      </c>
      <c r="L3563" s="12">
        <v>0</v>
      </c>
      <c r="M3563" s="12">
        <v>0</v>
      </c>
      <c r="N3563" s="15">
        <v>0</v>
      </c>
    </row>
    <row r="3564" spans="5:14" ht="25" x14ac:dyDescent="0.3">
      <c r="E3564" s="3" t="s">
        <v>948</v>
      </c>
      <c r="F3564" s="4"/>
      <c r="G3564" s="5">
        <v>7</v>
      </c>
      <c r="H3564" s="7">
        <v>0</v>
      </c>
      <c r="I3564" s="1">
        <v>2</v>
      </c>
      <c r="J3564" s="1">
        <v>3</v>
      </c>
      <c r="K3564" s="1">
        <v>2</v>
      </c>
      <c r="L3564" s="1">
        <v>0</v>
      </c>
      <c r="M3564" s="1">
        <v>0</v>
      </c>
      <c r="N3564" s="6">
        <v>0</v>
      </c>
    </row>
    <row r="3565" spans="5:14" x14ac:dyDescent="0.3">
      <c r="E3565" s="9"/>
      <c r="F3565" s="8"/>
      <c r="G3565" s="10">
        <v>100</v>
      </c>
      <c r="H3565" s="21">
        <v>0</v>
      </c>
      <c r="I3565" s="2">
        <v>28.571428571428999</v>
      </c>
      <c r="J3565" s="2">
        <v>42.857142857143003</v>
      </c>
      <c r="K3565" s="2">
        <v>28.571428571428999</v>
      </c>
      <c r="L3565" s="12">
        <v>0</v>
      </c>
      <c r="M3565" s="12">
        <v>0</v>
      </c>
      <c r="N3565" s="15">
        <v>0</v>
      </c>
    </row>
    <row r="3566" spans="5:14" ht="25" x14ac:dyDescent="0.3">
      <c r="E3566" s="3" t="s">
        <v>949</v>
      </c>
      <c r="F3566" s="4"/>
      <c r="G3566" s="5">
        <v>13</v>
      </c>
      <c r="H3566" s="7">
        <v>1</v>
      </c>
      <c r="I3566" s="1">
        <v>5</v>
      </c>
      <c r="J3566" s="1">
        <v>1</v>
      </c>
      <c r="K3566" s="1">
        <v>2</v>
      </c>
      <c r="L3566" s="1">
        <v>3</v>
      </c>
      <c r="M3566" s="1">
        <v>0</v>
      </c>
      <c r="N3566" s="6">
        <v>1</v>
      </c>
    </row>
    <row r="3567" spans="5:14" x14ac:dyDescent="0.3">
      <c r="E3567" s="9"/>
      <c r="F3567" s="8"/>
      <c r="G3567" s="10">
        <v>100</v>
      </c>
      <c r="H3567" s="11">
        <v>7.6923076923079998</v>
      </c>
      <c r="I3567" s="2">
        <v>38.461538461537998</v>
      </c>
      <c r="J3567" s="2">
        <v>7.6923076923079998</v>
      </c>
      <c r="K3567" s="2">
        <v>15.384615384615</v>
      </c>
      <c r="L3567" s="2">
        <v>23.076923076922998</v>
      </c>
      <c r="M3567" s="12">
        <v>0</v>
      </c>
      <c r="N3567" s="13">
        <v>7.6923076923079998</v>
      </c>
    </row>
    <row r="3568" spans="5:14" x14ac:dyDescent="0.3">
      <c r="E3568" s="3" t="s">
        <v>950</v>
      </c>
      <c r="F3568" s="4"/>
      <c r="G3568" s="5">
        <v>38</v>
      </c>
      <c r="H3568" s="7">
        <v>5</v>
      </c>
      <c r="I3568" s="1">
        <v>8</v>
      </c>
      <c r="J3568" s="1">
        <v>8</v>
      </c>
      <c r="K3568" s="1">
        <v>6</v>
      </c>
      <c r="L3568" s="1">
        <v>10</v>
      </c>
      <c r="M3568" s="1">
        <v>1</v>
      </c>
      <c r="N3568" s="6">
        <v>0</v>
      </c>
    </row>
    <row r="3569" spans="5:14" x14ac:dyDescent="0.3">
      <c r="E3569" s="9"/>
      <c r="F3569" s="8"/>
      <c r="G3569" s="10">
        <v>100</v>
      </c>
      <c r="H3569" s="11">
        <v>13.157894736842</v>
      </c>
      <c r="I3569" s="2">
        <v>21.052631578947</v>
      </c>
      <c r="J3569" s="2">
        <v>21.052631578947</v>
      </c>
      <c r="K3569" s="2">
        <v>15.789473684211</v>
      </c>
      <c r="L3569" s="2">
        <v>26.315789473683999</v>
      </c>
      <c r="M3569" s="2">
        <v>2.6315789473679998</v>
      </c>
      <c r="N3569" s="15">
        <v>0</v>
      </c>
    </row>
    <row r="3570" spans="5:14" ht="25" x14ac:dyDescent="0.3">
      <c r="E3570" s="3" t="s">
        <v>951</v>
      </c>
      <c r="F3570" s="4"/>
      <c r="G3570" s="5">
        <v>17</v>
      </c>
      <c r="H3570" s="7">
        <v>2</v>
      </c>
      <c r="I3570" s="1">
        <v>3</v>
      </c>
      <c r="J3570" s="1">
        <v>3</v>
      </c>
      <c r="K3570" s="1">
        <v>2</v>
      </c>
      <c r="L3570" s="1">
        <v>7</v>
      </c>
      <c r="M3570" s="1">
        <v>0</v>
      </c>
      <c r="N3570" s="6">
        <v>0</v>
      </c>
    </row>
    <row r="3571" spans="5:14" x14ac:dyDescent="0.3">
      <c r="E3571" s="9"/>
      <c r="F3571" s="8"/>
      <c r="G3571" s="10">
        <v>100</v>
      </c>
      <c r="H3571" s="11">
        <v>11.764705882353001</v>
      </c>
      <c r="I3571" s="2">
        <v>17.647058823529001</v>
      </c>
      <c r="J3571" s="2">
        <v>17.647058823529001</v>
      </c>
      <c r="K3571" s="2">
        <v>11.764705882353001</v>
      </c>
      <c r="L3571" s="2">
        <v>41.176470588234999</v>
      </c>
      <c r="M3571" s="12">
        <v>0</v>
      </c>
      <c r="N3571" s="15">
        <v>0</v>
      </c>
    </row>
    <row r="3572" spans="5:14" ht="25" x14ac:dyDescent="0.3">
      <c r="E3572" s="3" t="s">
        <v>952</v>
      </c>
      <c r="F3572" s="4"/>
      <c r="G3572" s="5">
        <v>9</v>
      </c>
      <c r="H3572" s="7">
        <v>0</v>
      </c>
      <c r="I3572" s="1">
        <v>0</v>
      </c>
      <c r="J3572" s="1">
        <v>2</v>
      </c>
      <c r="K3572" s="1">
        <v>1</v>
      </c>
      <c r="L3572" s="1">
        <v>6</v>
      </c>
      <c r="M3572" s="1">
        <v>0</v>
      </c>
      <c r="N3572" s="6">
        <v>0</v>
      </c>
    </row>
    <row r="3573" spans="5:14" x14ac:dyDescent="0.3">
      <c r="E3573" s="9"/>
      <c r="F3573" s="8"/>
      <c r="G3573" s="10">
        <v>100</v>
      </c>
      <c r="H3573" s="21">
        <v>0</v>
      </c>
      <c r="I3573" s="12">
        <v>0</v>
      </c>
      <c r="J3573" s="2">
        <v>22.222222222222001</v>
      </c>
      <c r="K3573" s="2">
        <v>11.111111111111001</v>
      </c>
      <c r="L3573" s="2">
        <v>66.666666666666998</v>
      </c>
      <c r="M3573" s="12">
        <v>0</v>
      </c>
      <c r="N3573" s="15">
        <v>0</v>
      </c>
    </row>
    <row r="3574" spans="5:14" ht="25" x14ac:dyDescent="0.3">
      <c r="E3574" s="3" t="s">
        <v>953</v>
      </c>
      <c r="F3574" s="4"/>
      <c r="G3574" s="5">
        <v>0</v>
      </c>
      <c r="H3574" s="7">
        <v>0</v>
      </c>
      <c r="I3574" s="1">
        <v>0</v>
      </c>
      <c r="J3574" s="1">
        <v>0</v>
      </c>
      <c r="K3574" s="1">
        <v>0</v>
      </c>
      <c r="L3574" s="1">
        <v>0</v>
      </c>
      <c r="M3574" s="1">
        <v>0</v>
      </c>
      <c r="N3574" s="6">
        <v>0</v>
      </c>
    </row>
    <row r="3575" spans="5:14" x14ac:dyDescent="0.3">
      <c r="E3575" s="9"/>
      <c r="F3575" s="8"/>
      <c r="G3575" s="31">
        <v>0</v>
      </c>
      <c r="H3575" s="21">
        <v>0</v>
      </c>
      <c r="I3575" s="12">
        <v>0</v>
      </c>
      <c r="J3575" s="12">
        <v>0</v>
      </c>
      <c r="K3575" s="12">
        <v>0</v>
      </c>
      <c r="L3575" s="12">
        <v>0</v>
      </c>
      <c r="M3575" s="12">
        <v>0</v>
      </c>
      <c r="N3575" s="15">
        <v>0</v>
      </c>
    </row>
    <row r="3576" spans="5:14" ht="25" x14ac:dyDescent="0.3">
      <c r="E3576" s="3" t="s">
        <v>954</v>
      </c>
      <c r="F3576" s="4"/>
      <c r="G3576" s="5">
        <v>14</v>
      </c>
      <c r="H3576" s="7">
        <v>2</v>
      </c>
      <c r="I3576" s="1">
        <v>3</v>
      </c>
      <c r="J3576" s="1">
        <v>2</v>
      </c>
      <c r="K3576" s="1">
        <v>1</v>
      </c>
      <c r="L3576" s="1">
        <v>4</v>
      </c>
      <c r="M3576" s="1">
        <v>1</v>
      </c>
      <c r="N3576" s="6">
        <v>1</v>
      </c>
    </row>
    <row r="3577" spans="5:14" x14ac:dyDescent="0.3">
      <c r="E3577" s="9"/>
      <c r="F3577" s="8"/>
      <c r="G3577" s="10">
        <v>100</v>
      </c>
      <c r="H3577" s="11">
        <v>14.285714285714</v>
      </c>
      <c r="I3577" s="2">
        <v>21.428571428571001</v>
      </c>
      <c r="J3577" s="2">
        <v>14.285714285714</v>
      </c>
      <c r="K3577" s="2">
        <v>7.1428571428570002</v>
      </c>
      <c r="L3577" s="2">
        <v>28.571428571428999</v>
      </c>
      <c r="M3577" s="2">
        <v>7.1428571428570002</v>
      </c>
      <c r="N3577" s="13">
        <v>7.1428571428570002</v>
      </c>
    </row>
    <row r="3578" spans="5:14" ht="25" x14ac:dyDescent="0.3">
      <c r="E3578" s="3" t="s">
        <v>955</v>
      </c>
      <c r="F3578" s="4"/>
      <c r="G3578" s="5">
        <v>22</v>
      </c>
      <c r="H3578" s="7">
        <v>1</v>
      </c>
      <c r="I3578" s="1">
        <v>6</v>
      </c>
      <c r="J3578" s="1">
        <v>7</v>
      </c>
      <c r="K3578" s="1">
        <v>4</v>
      </c>
      <c r="L3578" s="1">
        <v>4</v>
      </c>
      <c r="M3578" s="1">
        <v>0</v>
      </c>
      <c r="N3578" s="6">
        <v>0</v>
      </c>
    </row>
    <row r="3579" spans="5:14" x14ac:dyDescent="0.3">
      <c r="E3579" s="9"/>
      <c r="F3579" s="8"/>
      <c r="G3579" s="10">
        <v>100</v>
      </c>
      <c r="H3579" s="11">
        <v>4.5454545454549997</v>
      </c>
      <c r="I3579" s="2">
        <v>27.272727272727</v>
      </c>
      <c r="J3579" s="2">
        <v>31.818181818182001</v>
      </c>
      <c r="K3579" s="2">
        <v>18.181818181817999</v>
      </c>
      <c r="L3579" s="2">
        <v>18.181818181817999</v>
      </c>
      <c r="M3579" s="12">
        <v>0</v>
      </c>
      <c r="N3579" s="15">
        <v>0</v>
      </c>
    </row>
    <row r="3580" spans="5:14" x14ac:dyDescent="0.3">
      <c r="E3580" s="3" t="s">
        <v>956</v>
      </c>
      <c r="F3580" s="4"/>
      <c r="G3580" s="5">
        <v>60</v>
      </c>
      <c r="H3580" s="7">
        <v>7</v>
      </c>
      <c r="I3580" s="1">
        <v>18</v>
      </c>
      <c r="J3580" s="1">
        <v>12</v>
      </c>
      <c r="K3580" s="1">
        <v>5</v>
      </c>
      <c r="L3580" s="1">
        <v>8</v>
      </c>
      <c r="M3580" s="1">
        <v>6</v>
      </c>
      <c r="N3580" s="6">
        <v>4</v>
      </c>
    </row>
    <row r="3581" spans="5:14" x14ac:dyDescent="0.3">
      <c r="E3581" s="9"/>
      <c r="F3581" s="8"/>
      <c r="G3581" s="10">
        <v>100</v>
      </c>
      <c r="H3581" s="11">
        <v>11.666666666667</v>
      </c>
      <c r="I3581" s="2">
        <v>30</v>
      </c>
      <c r="J3581" s="2">
        <v>20</v>
      </c>
      <c r="K3581" s="2">
        <v>8.333333333333</v>
      </c>
      <c r="L3581" s="2">
        <v>13.333333333333</v>
      </c>
      <c r="M3581" s="2">
        <v>10</v>
      </c>
      <c r="N3581" s="13">
        <v>6.666666666667</v>
      </c>
    </row>
    <row r="3582" spans="5:14" ht="25" x14ac:dyDescent="0.3">
      <c r="E3582" s="3" t="s">
        <v>957</v>
      </c>
      <c r="F3582" s="4"/>
      <c r="G3582" s="5">
        <v>24</v>
      </c>
      <c r="H3582" s="7">
        <v>3</v>
      </c>
      <c r="I3582" s="1">
        <v>4</v>
      </c>
      <c r="J3582" s="1">
        <v>11</v>
      </c>
      <c r="K3582" s="1">
        <v>1</v>
      </c>
      <c r="L3582" s="1">
        <v>5</v>
      </c>
      <c r="M3582" s="1">
        <v>0</v>
      </c>
      <c r="N3582" s="6">
        <v>0</v>
      </c>
    </row>
    <row r="3583" spans="5:14" x14ac:dyDescent="0.3">
      <c r="E3583" s="9"/>
      <c r="F3583" s="8"/>
      <c r="G3583" s="10">
        <v>100</v>
      </c>
      <c r="H3583" s="11">
        <v>12.5</v>
      </c>
      <c r="I3583" s="2">
        <v>16.666666666666998</v>
      </c>
      <c r="J3583" s="2">
        <v>45.833333333333002</v>
      </c>
      <c r="K3583" s="2">
        <v>4.166666666667</v>
      </c>
      <c r="L3583" s="2">
        <v>20.833333333333002</v>
      </c>
      <c r="M3583" s="12">
        <v>0</v>
      </c>
      <c r="N3583" s="15">
        <v>0</v>
      </c>
    </row>
    <row r="3584" spans="5:14" ht="25" x14ac:dyDescent="0.3">
      <c r="E3584" s="3" t="s">
        <v>958</v>
      </c>
      <c r="F3584" s="4"/>
      <c r="G3584" s="5">
        <v>10</v>
      </c>
      <c r="H3584" s="7">
        <v>0</v>
      </c>
      <c r="I3584" s="1">
        <v>2</v>
      </c>
      <c r="J3584" s="1">
        <v>1</v>
      </c>
      <c r="K3584" s="1">
        <v>4</v>
      </c>
      <c r="L3584" s="1">
        <v>2</v>
      </c>
      <c r="M3584" s="1">
        <v>0</v>
      </c>
      <c r="N3584" s="6">
        <v>1</v>
      </c>
    </row>
    <row r="3585" spans="5:14" x14ac:dyDescent="0.3">
      <c r="E3585" s="9"/>
      <c r="F3585" s="8"/>
      <c r="G3585" s="10">
        <v>100</v>
      </c>
      <c r="H3585" s="21">
        <v>0</v>
      </c>
      <c r="I3585" s="2">
        <v>20</v>
      </c>
      <c r="J3585" s="2">
        <v>10</v>
      </c>
      <c r="K3585" s="2">
        <v>40</v>
      </c>
      <c r="L3585" s="2">
        <v>20</v>
      </c>
      <c r="M3585" s="12">
        <v>0</v>
      </c>
      <c r="N3585" s="13">
        <v>10</v>
      </c>
    </row>
    <row r="3586" spans="5:14" ht="25" x14ac:dyDescent="0.3">
      <c r="E3586" s="3" t="s">
        <v>959</v>
      </c>
      <c r="F3586" s="4"/>
      <c r="G3586" s="5">
        <v>2</v>
      </c>
      <c r="H3586" s="7">
        <v>1</v>
      </c>
      <c r="I3586" s="1">
        <v>0</v>
      </c>
      <c r="J3586" s="1">
        <v>0</v>
      </c>
      <c r="K3586" s="1">
        <v>0</v>
      </c>
      <c r="L3586" s="1">
        <v>0</v>
      </c>
      <c r="M3586" s="1">
        <v>1</v>
      </c>
      <c r="N3586" s="6">
        <v>0</v>
      </c>
    </row>
    <row r="3587" spans="5:14" x14ac:dyDescent="0.3">
      <c r="E3587" s="9"/>
      <c r="F3587" s="8"/>
      <c r="G3587" s="10">
        <v>100</v>
      </c>
      <c r="H3587" s="11">
        <v>50</v>
      </c>
      <c r="I3587" s="12">
        <v>0</v>
      </c>
      <c r="J3587" s="12">
        <v>0</v>
      </c>
      <c r="K3587" s="12">
        <v>0</v>
      </c>
      <c r="L3587" s="12">
        <v>0</v>
      </c>
      <c r="M3587" s="2">
        <v>50</v>
      </c>
      <c r="N3587" s="15">
        <v>0</v>
      </c>
    </row>
    <row r="3588" spans="5:14" ht="25" x14ac:dyDescent="0.3">
      <c r="E3588" s="3" t="s">
        <v>960</v>
      </c>
      <c r="F3588" s="4"/>
      <c r="G3588" s="5">
        <v>8</v>
      </c>
      <c r="H3588" s="7">
        <v>1</v>
      </c>
      <c r="I3588" s="1">
        <v>4</v>
      </c>
      <c r="J3588" s="1">
        <v>1</v>
      </c>
      <c r="K3588" s="1">
        <v>2</v>
      </c>
      <c r="L3588" s="1">
        <v>0</v>
      </c>
      <c r="M3588" s="1">
        <v>0</v>
      </c>
      <c r="N3588" s="6">
        <v>0</v>
      </c>
    </row>
    <row r="3589" spans="5:14" x14ac:dyDescent="0.3">
      <c r="E3589" s="9"/>
      <c r="F3589" s="8"/>
      <c r="G3589" s="10">
        <v>100</v>
      </c>
      <c r="H3589" s="11">
        <v>12.5</v>
      </c>
      <c r="I3589" s="2">
        <v>50</v>
      </c>
      <c r="J3589" s="2">
        <v>12.5</v>
      </c>
      <c r="K3589" s="2">
        <v>25</v>
      </c>
      <c r="L3589" s="12">
        <v>0</v>
      </c>
      <c r="M3589" s="12">
        <v>0</v>
      </c>
      <c r="N3589" s="15">
        <v>0</v>
      </c>
    </row>
    <row r="3590" spans="5:14" ht="25" x14ac:dyDescent="0.3">
      <c r="E3590" s="3" t="s">
        <v>961</v>
      </c>
      <c r="F3590" s="4"/>
      <c r="G3590" s="5">
        <v>18</v>
      </c>
      <c r="H3590" s="7">
        <v>1</v>
      </c>
      <c r="I3590" s="1">
        <v>3</v>
      </c>
      <c r="J3590" s="1">
        <v>8</v>
      </c>
      <c r="K3590" s="1">
        <v>1</v>
      </c>
      <c r="L3590" s="1">
        <v>1</v>
      </c>
      <c r="M3590" s="1">
        <v>3</v>
      </c>
      <c r="N3590" s="6">
        <v>1</v>
      </c>
    </row>
    <row r="3591" spans="5:14" x14ac:dyDescent="0.3">
      <c r="E3591" s="9"/>
      <c r="F3591" s="8"/>
      <c r="G3591" s="10">
        <v>100</v>
      </c>
      <c r="H3591" s="11">
        <v>5.5555555555560003</v>
      </c>
      <c r="I3591" s="2">
        <v>16.666666666666998</v>
      </c>
      <c r="J3591" s="2">
        <v>44.444444444444002</v>
      </c>
      <c r="K3591" s="2">
        <v>5.5555555555560003</v>
      </c>
      <c r="L3591" s="2">
        <v>5.5555555555560003</v>
      </c>
      <c r="M3591" s="2">
        <v>16.666666666666998</v>
      </c>
      <c r="N3591" s="13">
        <v>5.5555555555560003</v>
      </c>
    </row>
    <row r="3592" spans="5:14" x14ac:dyDescent="0.3">
      <c r="E3592" s="3" t="s">
        <v>962</v>
      </c>
      <c r="F3592" s="4"/>
      <c r="G3592" s="5">
        <v>45</v>
      </c>
      <c r="H3592" s="7">
        <v>5</v>
      </c>
      <c r="I3592" s="1">
        <v>19</v>
      </c>
      <c r="J3592" s="1">
        <v>6</v>
      </c>
      <c r="K3592" s="1">
        <v>4</v>
      </c>
      <c r="L3592" s="1">
        <v>5</v>
      </c>
      <c r="M3592" s="1">
        <v>5</v>
      </c>
      <c r="N3592" s="6">
        <v>1</v>
      </c>
    </row>
    <row r="3593" spans="5:14" x14ac:dyDescent="0.3">
      <c r="E3593" s="9"/>
      <c r="F3593" s="8"/>
      <c r="G3593" s="10">
        <v>100</v>
      </c>
      <c r="H3593" s="11">
        <v>11.111111111111001</v>
      </c>
      <c r="I3593" s="2">
        <v>42.222222222222001</v>
      </c>
      <c r="J3593" s="2">
        <v>13.333333333333</v>
      </c>
      <c r="K3593" s="2">
        <v>8.8888888888889994</v>
      </c>
      <c r="L3593" s="2">
        <v>11.111111111111001</v>
      </c>
      <c r="M3593" s="2">
        <v>11.111111111111001</v>
      </c>
      <c r="N3593" s="13">
        <v>2.2222222222219998</v>
      </c>
    </row>
    <row r="3594" spans="5:14" ht="25" x14ac:dyDescent="0.3">
      <c r="E3594" s="3" t="s">
        <v>963</v>
      </c>
      <c r="F3594" s="4"/>
      <c r="G3594" s="5">
        <v>13</v>
      </c>
      <c r="H3594" s="7">
        <v>1</v>
      </c>
      <c r="I3594" s="1">
        <v>2</v>
      </c>
      <c r="J3594" s="1">
        <v>3</v>
      </c>
      <c r="K3594" s="1">
        <v>3</v>
      </c>
      <c r="L3594" s="1">
        <v>2</v>
      </c>
      <c r="M3594" s="1">
        <v>1</v>
      </c>
      <c r="N3594" s="6">
        <v>1</v>
      </c>
    </row>
    <row r="3595" spans="5:14" x14ac:dyDescent="0.3">
      <c r="E3595" s="9"/>
      <c r="F3595" s="8"/>
      <c r="G3595" s="10">
        <v>100</v>
      </c>
      <c r="H3595" s="11">
        <v>7.6923076923079998</v>
      </c>
      <c r="I3595" s="2">
        <v>15.384615384615</v>
      </c>
      <c r="J3595" s="2">
        <v>23.076923076922998</v>
      </c>
      <c r="K3595" s="2">
        <v>23.076923076922998</v>
      </c>
      <c r="L3595" s="2">
        <v>15.384615384615</v>
      </c>
      <c r="M3595" s="2">
        <v>7.6923076923079998</v>
      </c>
      <c r="N3595" s="13">
        <v>7.6923076923079998</v>
      </c>
    </row>
    <row r="3596" spans="5:14" ht="25" x14ac:dyDescent="0.3">
      <c r="E3596" s="3" t="s">
        <v>964</v>
      </c>
      <c r="F3596" s="4"/>
      <c r="G3596" s="5">
        <v>3</v>
      </c>
      <c r="H3596" s="7">
        <v>0</v>
      </c>
      <c r="I3596" s="1">
        <v>1</v>
      </c>
      <c r="J3596" s="1">
        <v>2</v>
      </c>
      <c r="K3596" s="1">
        <v>0</v>
      </c>
      <c r="L3596" s="1">
        <v>0</v>
      </c>
      <c r="M3596" s="1">
        <v>0</v>
      </c>
      <c r="N3596" s="6">
        <v>0</v>
      </c>
    </row>
    <row r="3597" spans="5:14" x14ac:dyDescent="0.3">
      <c r="E3597" s="9"/>
      <c r="F3597" s="8"/>
      <c r="G3597" s="10">
        <v>100</v>
      </c>
      <c r="H3597" s="21">
        <v>0</v>
      </c>
      <c r="I3597" s="2">
        <v>33.333333333333002</v>
      </c>
      <c r="J3597" s="2">
        <v>66.666666666666998</v>
      </c>
      <c r="K3597" s="12">
        <v>0</v>
      </c>
      <c r="L3597" s="12">
        <v>0</v>
      </c>
      <c r="M3597" s="12">
        <v>0</v>
      </c>
      <c r="N3597" s="15">
        <v>0</v>
      </c>
    </row>
    <row r="3598" spans="5:14" ht="25" x14ac:dyDescent="0.3">
      <c r="E3598" s="3" t="s">
        <v>965</v>
      </c>
      <c r="F3598" s="4"/>
      <c r="G3598" s="5">
        <v>0</v>
      </c>
      <c r="H3598" s="7">
        <v>0</v>
      </c>
      <c r="I3598" s="1">
        <v>0</v>
      </c>
      <c r="J3598" s="1">
        <v>0</v>
      </c>
      <c r="K3598" s="1">
        <v>0</v>
      </c>
      <c r="L3598" s="1">
        <v>0</v>
      </c>
      <c r="M3598" s="1">
        <v>0</v>
      </c>
      <c r="N3598" s="6">
        <v>0</v>
      </c>
    </row>
    <row r="3599" spans="5:14" x14ac:dyDescent="0.3">
      <c r="E3599" s="9"/>
      <c r="F3599" s="8"/>
      <c r="G3599" s="31">
        <v>0</v>
      </c>
      <c r="H3599" s="21">
        <v>0</v>
      </c>
      <c r="I3599" s="12">
        <v>0</v>
      </c>
      <c r="J3599" s="12">
        <v>0</v>
      </c>
      <c r="K3599" s="12">
        <v>0</v>
      </c>
      <c r="L3599" s="12">
        <v>0</v>
      </c>
      <c r="M3599" s="12">
        <v>0</v>
      </c>
      <c r="N3599" s="15">
        <v>0</v>
      </c>
    </row>
    <row r="3600" spans="5:14" ht="25" x14ac:dyDescent="0.3">
      <c r="E3600" s="3" t="s">
        <v>966</v>
      </c>
      <c r="F3600" s="4"/>
      <c r="G3600" s="5">
        <v>2</v>
      </c>
      <c r="H3600" s="7">
        <v>0</v>
      </c>
      <c r="I3600" s="1">
        <v>0</v>
      </c>
      <c r="J3600" s="1">
        <v>0</v>
      </c>
      <c r="K3600" s="1">
        <v>1</v>
      </c>
      <c r="L3600" s="1">
        <v>0</v>
      </c>
      <c r="M3600" s="1">
        <v>0</v>
      </c>
      <c r="N3600" s="6">
        <v>1</v>
      </c>
    </row>
    <row r="3601" spans="5:14" x14ac:dyDescent="0.3">
      <c r="E3601" s="9"/>
      <c r="F3601" s="8"/>
      <c r="G3601" s="10">
        <v>100</v>
      </c>
      <c r="H3601" s="21">
        <v>0</v>
      </c>
      <c r="I3601" s="12">
        <v>0</v>
      </c>
      <c r="J3601" s="12">
        <v>0</v>
      </c>
      <c r="K3601" s="2">
        <v>50</v>
      </c>
      <c r="L3601" s="12">
        <v>0</v>
      </c>
      <c r="M3601" s="12">
        <v>0</v>
      </c>
      <c r="N3601" s="13">
        <v>50</v>
      </c>
    </row>
    <row r="3602" spans="5:14" ht="25" x14ac:dyDescent="0.3">
      <c r="E3602" s="3" t="s">
        <v>967</v>
      </c>
      <c r="F3602" s="4"/>
      <c r="G3602" s="5">
        <v>3</v>
      </c>
      <c r="H3602" s="7">
        <v>1</v>
      </c>
      <c r="I3602" s="1">
        <v>0</v>
      </c>
      <c r="J3602" s="1">
        <v>2</v>
      </c>
      <c r="K3602" s="1">
        <v>0</v>
      </c>
      <c r="L3602" s="1">
        <v>0</v>
      </c>
      <c r="M3602" s="1">
        <v>0</v>
      </c>
      <c r="N3602" s="6">
        <v>0</v>
      </c>
    </row>
    <row r="3603" spans="5:14" x14ac:dyDescent="0.3">
      <c r="E3603" s="9"/>
      <c r="F3603" s="8"/>
      <c r="G3603" s="10">
        <v>100</v>
      </c>
      <c r="H3603" s="11">
        <v>33.333333333333002</v>
      </c>
      <c r="I3603" s="12">
        <v>0</v>
      </c>
      <c r="J3603" s="2">
        <v>66.666666666666998</v>
      </c>
      <c r="K3603" s="12">
        <v>0</v>
      </c>
      <c r="L3603" s="12">
        <v>0</v>
      </c>
      <c r="M3603" s="12">
        <v>0</v>
      </c>
      <c r="N3603" s="15">
        <v>0</v>
      </c>
    </row>
    <row r="3604" spans="5:14" x14ac:dyDescent="0.3">
      <c r="E3604" s="3" t="s">
        <v>968</v>
      </c>
      <c r="F3604" s="4"/>
      <c r="G3604" s="5">
        <v>8</v>
      </c>
      <c r="H3604" s="7">
        <v>1</v>
      </c>
      <c r="I3604" s="1">
        <v>1</v>
      </c>
      <c r="J3604" s="1">
        <v>5</v>
      </c>
      <c r="K3604" s="1">
        <v>0</v>
      </c>
      <c r="L3604" s="1">
        <v>0</v>
      </c>
      <c r="M3604" s="1">
        <v>0</v>
      </c>
      <c r="N3604" s="6">
        <v>1</v>
      </c>
    </row>
    <row r="3605" spans="5:14" x14ac:dyDescent="0.3">
      <c r="E3605" s="9"/>
      <c r="F3605" s="8"/>
      <c r="G3605" s="10">
        <v>100</v>
      </c>
      <c r="H3605" s="11">
        <v>12.5</v>
      </c>
      <c r="I3605" s="2">
        <v>12.5</v>
      </c>
      <c r="J3605" s="2">
        <v>62.5</v>
      </c>
      <c r="K3605" s="12">
        <v>0</v>
      </c>
      <c r="L3605" s="12">
        <v>0</v>
      </c>
      <c r="M3605" s="12">
        <v>0</v>
      </c>
      <c r="N3605" s="13">
        <v>12.5</v>
      </c>
    </row>
    <row r="3606" spans="5:14" ht="25" x14ac:dyDescent="0.3">
      <c r="E3606" s="3" t="s">
        <v>969</v>
      </c>
      <c r="F3606" s="4"/>
      <c r="G3606" s="5">
        <v>5</v>
      </c>
      <c r="H3606" s="7">
        <v>0</v>
      </c>
      <c r="I3606" s="1">
        <v>1</v>
      </c>
      <c r="J3606" s="1">
        <v>2</v>
      </c>
      <c r="K3606" s="1">
        <v>1</v>
      </c>
      <c r="L3606" s="1">
        <v>0</v>
      </c>
      <c r="M3606" s="1">
        <v>0</v>
      </c>
      <c r="N3606" s="6">
        <v>1</v>
      </c>
    </row>
    <row r="3607" spans="5:14" x14ac:dyDescent="0.3">
      <c r="E3607" s="9"/>
      <c r="F3607" s="8"/>
      <c r="G3607" s="10">
        <v>100</v>
      </c>
      <c r="H3607" s="21">
        <v>0</v>
      </c>
      <c r="I3607" s="2">
        <v>20</v>
      </c>
      <c r="J3607" s="2">
        <v>40</v>
      </c>
      <c r="K3607" s="2">
        <v>20</v>
      </c>
      <c r="L3607" s="12">
        <v>0</v>
      </c>
      <c r="M3607" s="12">
        <v>0</v>
      </c>
      <c r="N3607" s="13">
        <v>20</v>
      </c>
    </row>
    <row r="3608" spans="5:14" ht="25" x14ac:dyDescent="0.3">
      <c r="E3608" s="3" t="s">
        <v>970</v>
      </c>
      <c r="F3608" s="4"/>
      <c r="G3608" s="5">
        <v>0</v>
      </c>
      <c r="H3608" s="7">
        <v>0</v>
      </c>
      <c r="I3608" s="1">
        <v>0</v>
      </c>
      <c r="J3608" s="1">
        <v>0</v>
      </c>
      <c r="K3608" s="1">
        <v>0</v>
      </c>
      <c r="L3608" s="1">
        <v>0</v>
      </c>
      <c r="M3608" s="1">
        <v>0</v>
      </c>
      <c r="N3608" s="6">
        <v>0</v>
      </c>
    </row>
    <row r="3609" spans="5:14" x14ac:dyDescent="0.3">
      <c r="E3609" s="9"/>
      <c r="F3609" s="8"/>
      <c r="G3609" s="31">
        <v>0</v>
      </c>
      <c r="H3609" s="21">
        <v>0</v>
      </c>
      <c r="I3609" s="12">
        <v>0</v>
      </c>
      <c r="J3609" s="12">
        <v>0</v>
      </c>
      <c r="K3609" s="12">
        <v>0</v>
      </c>
      <c r="L3609" s="12">
        <v>0</v>
      </c>
      <c r="M3609" s="12">
        <v>0</v>
      </c>
      <c r="N3609" s="15">
        <v>0</v>
      </c>
    </row>
    <row r="3610" spans="5:14" ht="25" x14ac:dyDescent="0.3">
      <c r="E3610" s="3" t="s">
        <v>971</v>
      </c>
      <c r="F3610" s="4"/>
      <c r="G3610" s="5">
        <v>0</v>
      </c>
      <c r="H3610" s="7">
        <v>0</v>
      </c>
      <c r="I3610" s="1">
        <v>0</v>
      </c>
      <c r="J3610" s="1">
        <v>0</v>
      </c>
      <c r="K3610" s="1">
        <v>0</v>
      </c>
      <c r="L3610" s="1">
        <v>0</v>
      </c>
      <c r="M3610" s="1">
        <v>0</v>
      </c>
      <c r="N3610" s="6">
        <v>0</v>
      </c>
    </row>
    <row r="3611" spans="5:14" x14ac:dyDescent="0.3">
      <c r="E3611" s="9"/>
      <c r="F3611" s="8"/>
      <c r="G3611" s="31">
        <v>0</v>
      </c>
      <c r="H3611" s="21">
        <v>0</v>
      </c>
      <c r="I3611" s="12">
        <v>0</v>
      </c>
      <c r="J3611" s="12">
        <v>0</v>
      </c>
      <c r="K3611" s="12">
        <v>0</v>
      </c>
      <c r="L3611" s="12">
        <v>0</v>
      </c>
      <c r="M3611" s="12">
        <v>0</v>
      </c>
      <c r="N3611" s="15">
        <v>0</v>
      </c>
    </row>
    <row r="3612" spans="5:14" ht="25" x14ac:dyDescent="0.3">
      <c r="E3612" s="3" t="s">
        <v>972</v>
      </c>
      <c r="F3612" s="4"/>
      <c r="G3612" s="5">
        <v>0</v>
      </c>
      <c r="H3612" s="7">
        <v>0</v>
      </c>
      <c r="I3612" s="1">
        <v>0</v>
      </c>
      <c r="J3612" s="1">
        <v>0</v>
      </c>
      <c r="K3612" s="1">
        <v>0</v>
      </c>
      <c r="L3612" s="1">
        <v>0</v>
      </c>
      <c r="M3612" s="1">
        <v>0</v>
      </c>
      <c r="N3612" s="6">
        <v>0</v>
      </c>
    </row>
    <row r="3613" spans="5:14" x14ac:dyDescent="0.3">
      <c r="E3613" s="9"/>
      <c r="F3613" s="8"/>
      <c r="G3613" s="31">
        <v>0</v>
      </c>
      <c r="H3613" s="21">
        <v>0</v>
      </c>
      <c r="I3613" s="12">
        <v>0</v>
      </c>
      <c r="J3613" s="12">
        <v>0</v>
      </c>
      <c r="K3613" s="12">
        <v>0</v>
      </c>
      <c r="L3613" s="12">
        <v>0</v>
      </c>
      <c r="M3613" s="12">
        <v>0</v>
      </c>
      <c r="N3613" s="15">
        <v>0</v>
      </c>
    </row>
    <row r="3614" spans="5:14" ht="25" x14ac:dyDescent="0.3">
      <c r="E3614" s="3" t="s">
        <v>973</v>
      </c>
      <c r="F3614" s="4"/>
      <c r="G3614" s="5">
        <v>1</v>
      </c>
      <c r="H3614" s="7">
        <v>0</v>
      </c>
      <c r="I3614" s="1">
        <v>1</v>
      </c>
      <c r="J3614" s="1">
        <v>0</v>
      </c>
      <c r="K3614" s="1">
        <v>0</v>
      </c>
      <c r="L3614" s="1">
        <v>0</v>
      </c>
      <c r="M3614" s="1">
        <v>0</v>
      </c>
      <c r="N3614" s="6">
        <v>0</v>
      </c>
    </row>
    <row r="3615" spans="5:14" x14ac:dyDescent="0.3">
      <c r="E3615" s="9"/>
      <c r="F3615" s="8"/>
      <c r="G3615" s="10">
        <v>100</v>
      </c>
      <c r="H3615" s="21">
        <v>0</v>
      </c>
      <c r="I3615" s="2">
        <v>100</v>
      </c>
      <c r="J3615" s="12">
        <v>0</v>
      </c>
      <c r="K3615" s="12">
        <v>0</v>
      </c>
      <c r="L3615" s="12">
        <v>0</v>
      </c>
      <c r="M3615" s="12">
        <v>0</v>
      </c>
      <c r="N3615" s="15">
        <v>0</v>
      </c>
    </row>
    <row r="3616" spans="5:14" x14ac:dyDescent="0.3">
      <c r="E3616" s="3" t="s">
        <v>974</v>
      </c>
      <c r="F3616" s="4"/>
      <c r="G3616" s="5">
        <v>2</v>
      </c>
      <c r="H3616" s="7">
        <v>1</v>
      </c>
      <c r="I3616" s="1">
        <v>1</v>
      </c>
      <c r="J3616" s="1">
        <v>0</v>
      </c>
      <c r="K3616" s="1">
        <v>0</v>
      </c>
      <c r="L3616" s="1">
        <v>0</v>
      </c>
      <c r="M3616" s="1">
        <v>0</v>
      </c>
      <c r="N3616" s="6">
        <v>0</v>
      </c>
    </row>
    <row r="3617" spans="5:14" x14ac:dyDescent="0.3">
      <c r="E3617" s="9"/>
      <c r="F3617" s="8"/>
      <c r="G3617" s="10">
        <v>100</v>
      </c>
      <c r="H3617" s="11">
        <v>50</v>
      </c>
      <c r="I3617" s="2">
        <v>50</v>
      </c>
      <c r="J3617" s="12">
        <v>0</v>
      </c>
      <c r="K3617" s="12">
        <v>0</v>
      </c>
      <c r="L3617" s="12">
        <v>0</v>
      </c>
      <c r="M3617" s="12">
        <v>0</v>
      </c>
      <c r="N3617" s="15">
        <v>0</v>
      </c>
    </row>
    <row r="3618" spans="5:14" ht="25" x14ac:dyDescent="0.3">
      <c r="E3618" s="3" t="s">
        <v>975</v>
      </c>
      <c r="F3618" s="4"/>
      <c r="G3618" s="5">
        <v>1</v>
      </c>
      <c r="H3618" s="7">
        <v>0</v>
      </c>
      <c r="I3618" s="1">
        <v>1</v>
      </c>
      <c r="J3618" s="1">
        <v>0</v>
      </c>
      <c r="K3618" s="1">
        <v>0</v>
      </c>
      <c r="L3618" s="1">
        <v>0</v>
      </c>
      <c r="M3618" s="1">
        <v>0</v>
      </c>
      <c r="N3618" s="6">
        <v>0</v>
      </c>
    </row>
    <row r="3619" spans="5:14" x14ac:dyDescent="0.3">
      <c r="E3619" s="9"/>
      <c r="F3619" s="8"/>
      <c r="G3619" s="10">
        <v>100</v>
      </c>
      <c r="H3619" s="21">
        <v>0</v>
      </c>
      <c r="I3619" s="2">
        <v>100</v>
      </c>
      <c r="J3619" s="12">
        <v>0</v>
      </c>
      <c r="K3619" s="12">
        <v>0</v>
      </c>
      <c r="L3619" s="12">
        <v>0</v>
      </c>
      <c r="M3619" s="12">
        <v>0</v>
      </c>
      <c r="N3619" s="15">
        <v>0</v>
      </c>
    </row>
    <row r="3620" spans="5:14" ht="25" x14ac:dyDescent="0.3">
      <c r="E3620" s="3" t="s">
        <v>976</v>
      </c>
      <c r="F3620" s="4"/>
      <c r="G3620" s="5">
        <v>1</v>
      </c>
      <c r="H3620" s="7">
        <v>0</v>
      </c>
      <c r="I3620" s="1">
        <v>1</v>
      </c>
      <c r="J3620" s="1">
        <v>0</v>
      </c>
      <c r="K3620" s="1">
        <v>0</v>
      </c>
      <c r="L3620" s="1">
        <v>0</v>
      </c>
      <c r="M3620" s="1">
        <v>0</v>
      </c>
      <c r="N3620" s="6">
        <v>0</v>
      </c>
    </row>
    <row r="3621" spans="5:14" x14ac:dyDescent="0.3">
      <c r="E3621" s="9"/>
      <c r="F3621" s="8"/>
      <c r="G3621" s="10">
        <v>100</v>
      </c>
      <c r="H3621" s="21">
        <v>0</v>
      </c>
      <c r="I3621" s="2">
        <v>100</v>
      </c>
      <c r="J3621" s="12">
        <v>0</v>
      </c>
      <c r="K3621" s="12">
        <v>0</v>
      </c>
      <c r="L3621" s="12">
        <v>0</v>
      </c>
      <c r="M3621" s="12">
        <v>0</v>
      </c>
      <c r="N3621" s="15">
        <v>0</v>
      </c>
    </row>
    <row r="3622" spans="5:14" ht="25" x14ac:dyDescent="0.3">
      <c r="E3622" s="3" t="s">
        <v>977</v>
      </c>
      <c r="F3622" s="4"/>
      <c r="G3622" s="5">
        <v>1</v>
      </c>
      <c r="H3622" s="7">
        <v>0</v>
      </c>
      <c r="I3622" s="1">
        <v>0</v>
      </c>
      <c r="J3622" s="1">
        <v>0</v>
      </c>
      <c r="K3622" s="1">
        <v>0</v>
      </c>
      <c r="L3622" s="1">
        <v>0</v>
      </c>
      <c r="M3622" s="1">
        <v>1</v>
      </c>
      <c r="N3622" s="6">
        <v>0</v>
      </c>
    </row>
    <row r="3623" spans="5:14" x14ac:dyDescent="0.3">
      <c r="E3623" s="9"/>
      <c r="F3623" s="8"/>
      <c r="G3623" s="10">
        <v>100</v>
      </c>
      <c r="H3623" s="21">
        <v>0</v>
      </c>
      <c r="I3623" s="12">
        <v>0</v>
      </c>
      <c r="J3623" s="12">
        <v>0</v>
      </c>
      <c r="K3623" s="12">
        <v>0</v>
      </c>
      <c r="L3623" s="12">
        <v>0</v>
      </c>
      <c r="M3623" s="2">
        <v>100</v>
      </c>
      <c r="N3623" s="15">
        <v>0</v>
      </c>
    </row>
    <row r="3624" spans="5:14" ht="25" x14ac:dyDescent="0.3">
      <c r="E3624" s="3" t="s">
        <v>978</v>
      </c>
      <c r="F3624" s="4"/>
      <c r="G3624" s="5">
        <v>0</v>
      </c>
      <c r="H3624" s="7">
        <v>0</v>
      </c>
      <c r="I3624" s="1">
        <v>0</v>
      </c>
      <c r="J3624" s="1">
        <v>0</v>
      </c>
      <c r="K3624" s="1">
        <v>0</v>
      </c>
      <c r="L3624" s="1">
        <v>0</v>
      </c>
      <c r="M3624" s="1">
        <v>0</v>
      </c>
      <c r="N3624" s="6">
        <v>0</v>
      </c>
    </row>
    <row r="3625" spans="5:14" x14ac:dyDescent="0.3">
      <c r="E3625" s="9"/>
      <c r="F3625" s="8"/>
      <c r="G3625" s="31">
        <v>0</v>
      </c>
      <c r="H3625" s="21">
        <v>0</v>
      </c>
      <c r="I3625" s="12">
        <v>0</v>
      </c>
      <c r="J3625" s="12">
        <v>0</v>
      </c>
      <c r="K3625" s="12">
        <v>0</v>
      </c>
      <c r="L3625" s="12">
        <v>0</v>
      </c>
      <c r="M3625" s="12">
        <v>0</v>
      </c>
      <c r="N3625" s="15">
        <v>0</v>
      </c>
    </row>
    <row r="3626" spans="5:14" ht="25" x14ac:dyDescent="0.3">
      <c r="E3626" s="3" t="s">
        <v>979</v>
      </c>
      <c r="F3626" s="4"/>
      <c r="G3626" s="5">
        <v>0</v>
      </c>
      <c r="H3626" s="7">
        <v>0</v>
      </c>
      <c r="I3626" s="1">
        <v>0</v>
      </c>
      <c r="J3626" s="1">
        <v>0</v>
      </c>
      <c r="K3626" s="1">
        <v>0</v>
      </c>
      <c r="L3626" s="1">
        <v>0</v>
      </c>
      <c r="M3626" s="1">
        <v>0</v>
      </c>
      <c r="N3626" s="6">
        <v>0</v>
      </c>
    </row>
    <row r="3627" spans="5:14" x14ac:dyDescent="0.3">
      <c r="E3627" s="9"/>
      <c r="F3627" s="8"/>
      <c r="G3627" s="31">
        <v>0</v>
      </c>
      <c r="H3627" s="21">
        <v>0</v>
      </c>
      <c r="I3627" s="12">
        <v>0</v>
      </c>
      <c r="J3627" s="12">
        <v>0</v>
      </c>
      <c r="K3627" s="12">
        <v>0</v>
      </c>
      <c r="L3627" s="12">
        <v>0</v>
      </c>
      <c r="M3627" s="12">
        <v>0</v>
      </c>
      <c r="N3627" s="15">
        <v>0</v>
      </c>
    </row>
    <row r="3628" spans="5:14" x14ac:dyDescent="0.3">
      <c r="E3628" s="3" t="s">
        <v>980</v>
      </c>
      <c r="F3628" s="4"/>
      <c r="G3628" s="5">
        <v>0</v>
      </c>
      <c r="H3628" s="7">
        <v>0</v>
      </c>
      <c r="I3628" s="1">
        <v>0</v>
      </c>
      <c r="J3628" s="1">
        <v>0</v>
      </c>
      <c r="K3628" s="1">
        <v>0</v>
      </c>
      <c r="L3628" s="1">
        <v>0</v>
      </c>
      <c r="M3628" s="1">
        <v>0</v>
      </c>
      <c r="N3628" s="6">
        <v>0</v>
      </c>
    </row>
    <row r="3629" spans="5:14" x14ac:dyDescent="0.3">
      <c r="E3629" s="9"/>
      <c r="F3629" s="8"/>
      <c r="G3629" s="31">
        <v>0</v>
      </c>
      <c r="H3629" s="21">
        <v>0</v>
      </c>
      <c r="I3629" s="12">
        <v>0</v>
      </c>
      <c r="J3629" s="12">
        <v>0</v>
      </c>
      <c r="K3629" s="12">
        <v>0</v>
      </c>
      <c r="L3629" s="12">
        <v>0</v>
      </c>
      <c r="M3629" s="12">
        <v>0</v>
      </c>
      <c r="N3629" s="15">
        <v>0</v>
      </c>
    </row>
    <row r="3630" spans="5:14" ht="25" x14ac:dyDescent="0.3">
      <c r="E3630" s="3" t="s">
        <v>981</v>
      </c>
      <c r="F3630" s="4"/>
      <c r="G3630" s="5">
        <v>0</v>
      </c>
      <c r="H3630" s="7">
        <v>0</v>
      </c>
      <c r="I3630" s="1">
        <v>0</v>
      </c>
      <c r="J3630" s="1">
        <v>0</v>
      </c>
      <c r="K3630" s="1">
        <v>0</v>
      </c>
      <c r="L3630" s="1">
        <v>0</v>
      </c>
      <c r="M3630" s="1">
        <v>0</v>
      </c>
      <c r="N3630" s="6">
        <v>0</v>
      </c>
    </row>
    <row r="3631" spans="5:14" x14ac:dyDescent="0.3">
      <c r="E3631" s="9"/>
      <c r="F3631" s="8"/>
      <c r="G3631" s="31">
        <v>0</v>
      </c>
      <c r="H3631" s="21">
        <v>0</v>
      </c>
      <c r="I3631" s="12">
        <v>0</v>
      </c>
      <c r="J3631" s="12">
        <v>0</v>
      </c>
      <c r="K3631" s="12">
        <v>0</v>
      </c>
      <c r="L3631" s="12">
        <v>0</v>
      </c>
      <c r="M3631" s="12">
        <v>0</v>
      </c>
      <c r="N3631" s="15">
        <v>0</v>
      </c>
    </row>
    <row r="3632" spans="5:14" ht="25" x14ac:dyDescent="0.3">
      <c r="E3632" s="3" t="s">
        <v>982</v>
      </c>
      <c r="F3632" s="4"/>
      <c r="G3632" s="5">
        <v>1</v>
      </c>
      <c r="H3632" s="7">
        <v>0</v>
      </c>
      <c r="I3632" s="1">
        <v>0</v>
      </c>
      <c r="J3632" s="1">
        <v>0</v>
      </c>
      <c r="K3632" s="1">
        <v>0</v>
      </c>
      <c r="L3632" s="1">
        <v>1</v>
      </c>
      <c r="M3632" s="1">
        <v>0</v>
      </c>
      <c r="N3632" s="6">
        <v>0</v>
      </c>
    </row>
    <row r="3633" spans="2:14" x14ac:dyDescent="0.3">
      <c r="E3633" s="9"/>
      <c r="F3633" s="8"/>
      <c r="G3633" s="10">
        <v>100</v>
      </c>
      <c r="H3633" s="21">
        <v>0</v>
      </c>
      <c r="I3633" s="12">
        <v>0</v>
      </c>
      <c r="J3633" s="12">
        <v>0</v>
      </c>
      <c r="K3633" s="12">
        <v>0</v>
      </c>
      <c r="L3633" s="2">
        <v>100</v>
      </c>
      <c r="M3633" s="12">
        <v>0</v>
      </c>
      <c r="N3633" s="15">
        <v>0</v>
      </c>
    </row>
    <row r="3634" spans="2:14" ht="25" x14ac:dyDescent="0.3">
      <c r="E3634" s="3" t="s">
        <v>983</v>
      </c>
      <c r="F3634" s="4"/>
      <c r="G3634" s="5">
        <v>0</v>
      </c>
      <c r="H3634" s="7">
        <v>0</v>
      </c>
      <c r="I3634" s="1">
        <v>0</v>
      </c>
      <c r="J3634" s="1">
        <v>0</v>
      </c>
      <c r="K3634" s="1">
        <v>0</v>
      </c>
      <c r="L3634" s="1">
        <v>0</v>
      </c>
      <c r="M3634" s="1">
        <v>0</v>
      </c>
      <c r="N3634" s="6">
        <v>0</v>
      </c>
    </row>
    <row r="3635" spans="2:14" x14ac:dyDescent="0.3">
      <c r="E3635" s="53"/>
      <c r="F3635" s="57"/>
      <c r="G3635" s="75">
        <v>0</v>
      </c>
      <c r="H3635" s="68">
        <v>0</v>
      </c>
      <c r="I3635" s="43">
        <v>0</v>
      </c>
      <c r="J3635" s="43">
        <v>0</v>
      </c>
      <c r="K3635" s="43">
        <v>0</v>
      </c>
      <c r="L3635" s="43">
        <v>0</v>
      </c>
      <c r="M3635" s="43">
        <v>0</v>
      </c>
      <c r="N3635" s="66">
        <v>0</v>
      </c>
    </row>
    <row r="3637" spans="2:14" x14ac:dyDescent="0.3">
      <c r="B3637" s="35" t="str">
        <f xml:space="preserve"> HYPERLINK("#'目次'!B32", "[26]")</f>
        <v>[26]</v>
      </c>
      <c r="C3637" s="25" t="s">
        <v>54</v>
      </c>
    </row>
    <row r="3640" spans="2:14" x14ac:dyDescent="0.3">
      <c r="C3640" s="25" t="s">
        <v>839</v>
      </c>
    </row>
    <row r="3641" spans="2:14" ht="37.5" x14ac:dyDescent="0.3">
      <c r="E3641" s="95"/>
      <c r="F3641" s="96"/>
      <c r="G3641" s="37" t="s">
        <v>16</v>
      </c>
      <c r="H3641" s="41" t="s">
        <v>55</v>
      </c>
      <c r="I3641" s="18" t="s">
        <v>56</v>
      </c>
      <c r="J3641" s="18" t="s">
        <v>57</v>
      </c>
      <c r="K3641" s="18" t="s">
        <v>58</v>
      </c>
      <c r="L3641" s="34" t="s">
        <v>59</v>
      </c>
    </row>
    <row r="3642" spans="2:14" x14ac:dyDescent="0.3">
      <c r="E3642" s="97"/>
      <c r="F3642" s="98"/>
      <c r="G3642" s="40"/>
      <c r="H3642" s="36"/>
      <c r="I3642" s="19"/>
      <c r="J3642" s="19"/>
      <c r="K3642" s="19"/>
      <c r="L3642" s="39"/>
    </row>
    <row r="3643" spans="2:14" x14ac:dyDescent="0.3">
      <c r="E3643" s="63" t="s">
        <v>16</v>
      </c>
      <c r="F3643" s="58"/>
      <c r="G3643" s="38">
        <v>55336</v>
      </c>
      <c r="H3643" s="20">
        <v>4906</v>
      </c>
      <c r="I3643" s="20">
        <v>24562</v>
      </c>
      <c r="J3643" s="20">
        <v>17342</v>
      </c>
      <c r="K3643" s="20">
        <v>6139</v>
      </c>
      <c r="L3643" s="51">
        <v>2387</v>
      </c>
    </row>
    <row r="3644" spans="2:14" x14ac:dyDescent="0.3">
      <c r="E3644" s="53"/>
      <c r="F3644" s="59"/>
      <c r="G3644" s="10">
        <v>100</v>
      </c>
      <c r="H3644" s="2">
        <v>8.8658377909499997</v>
      </c>
      <c r="I3644" s="2">
        <v>44.387017493133001</v>
      </c>
      <c r="J3644" s="2">
        <v>31.339453520311999</v>
      </c>
      <c r="K3644" s="2">
        <v>11.094043660545999</v>
      </c>
      <c r="L3644" s="13">
        <v>4.3136475350590002</v>
      </c>
    </row>
    <row r="3645" spans="2:14" ht="25" x14ac:dyDescent="0.3">
      <c r="E3645" s="3" t="s">
        <v>840</v>
      </c>
      <c r="F3645" s="4"/>
      <c r="G3645" s="29">
        <v>25</v>
      </c>
      <c r="H3645" s="32">
        <v>0</v>
      </c>
      <c r="I3645" s="17">
        <v>13</v>
      </c>
      <c r="J3645" s="17">
        <v>8</v>
      </c>
      <c r="K3645" s="17">
        <v>3</v>
      </c>
      <c r="L3645" s="33">
        <v>1</v>
      </c>
    </row>
    <row r="3646" spans="2:14" x14ac:dyDescent="0.3">
      <c r="E3646" s="9"/>
      <c r="F3646" s="8"/>
      <c r="G3646" s="10">
        <v>100</v>
      </c>
      <c r="H3646" s="21">
        <v>0</v>
      </c>
      <c r="I3646" s="2">
        <v>52</v>
      </c>
      <c r="J3646" s="2">
        <v>32</v>
      </c>
      <c r="K3646" s="2">
        <v>12</v>
      </c>
      <c r="L3646" s="13">
        <v>4</v>
      </c>
    </row>
    <row r="3647" spans="2:14" ht="25" x14ac:dyDescent="0.3">
      <c r="E3647" s="3" t="s">
        <v>841</v>
      </c>
      <c r="F3647" s="4"/>
      <c r="G3647" s="5">
        <v>26</v>
      </c>
      <c r="H3647" s="7">
        <v>5</v>
      </c>
      <c r="I3647" s="1">
        <v>11</v>
      </c>
      <c r="J3647" s="1">
        <v>6</v>
      </c>
      <c r="K3647" s="1">
        <v>4</v>
      </c>
      <c r="L3647" s="6">
        <v>0</v>
      </c>
    </row>
    <row r="3648" spans="2:14" x14ac:dyDescent="0.3">
      <c r="E3648" s="9"/>
      <c r="F3648" s="8"/>
      <c r="G3648" s="10">
        <v>100</v>
      </c>
      <c r="H3648" s="11">
        <v>19.230769230768999</v>
      </c>
      <c r="I3648" s="2">
        <v>42.307692307692001</v>
      </c>
      <c r="J3648" s="2">
        <v>23.076923076922998</v>
      </c>
      <c r="K3648" s="2">
        <v>15.384615384615</v>
      </c>
      <c r="L3648" s="15">
        <v>0</v>
      </c>
    </row>
    <row r="3649" spans="5:12" x14ac:dyDescent="0.3">
      <c r="E3649" s="3" t="s">
        <v>842</v>
      </c>
      <c r="F3649" s="4"/>
      <c r="G3649" s="5">
        <v>74</v>
      </c>
      <c r="H3649" s="7">
        <v>5</v>
      </c>
      <c r="I3649" s="1">
        <v>34</v>
      </c>
      <c r="J3649" s="1">
        <v>24</v>
      </c>
      <c r="K3649" s="1">
        <v>8</v>
      </c>
      <c r="L3649" s="6">
        <v>3</v>
      </c>
    </row>
    <row r="3650" spans="5:12" x14ac:dyDescent="0.3">
      <c r="E3650" s="9"/>
      <c r="F3650" s="8"/>
      <c r="G3650" s="10">
        <v>100</v>
      </c>
      <c r="H3650" s="11">
        <v>6.7567567567570004</v>
      </c>
      <c r="I3650" s="2">
        <v>45.945945945946001</v>
      </c>
      <c r="J3650" s="2">
        <v>32.432432432432002</v>
      </c>
      <c r="K3650" s="2">
        <v>10.810810810811001</v>
      </c>
      <c r="L3650" s="13">
        <v>4.0540540540540002</v>
      </c>
    </row>
    <row r="3651" spans="5:12" ht="25" x14ac:dyDescent="0.3">
      <c r="E3651" s="3" t="s">
        <v>843</v>
      </c>
      <c r="F3651" s="4"/>
      <c r="G3651" s="5">
        <v>14</v>
      </c>
      <c r="H3651" s="7">
        <v>0</v>
      </c>
      <c r="I3651" s="1">
        <v>11</v>
      </c>
      <c r="J3651" s="1">
        <v>3</v>
      </c>
      <c r="K3651" s="1">
        <v>0</v>
      </c>
      <c r="L3651" s="6">
        <v>0</v>
      </c>
    </row>
    <row r="3652" spans="5:12" x14ac:dyDescent="0.3">
      <c r="E3652" s="9"/>
      <c r="F3652" s="8"/>
      <c r="G3652" s="10">
        <v>100</v>
      </c>
      <c r="H3652" s="21">
        <v>0</v>
      </c>
      <c r="I3652" s="2">
        <v>78.571428571428996</v>
      </c>
      <c r="J3652" s="2">
        <v>21.428571428571001</v>
      </c>
      <c r="K3652" s="12">
        <v>0</v>
      </c>
      <c r="L3652" s="15">
        <v>0</v>
      </c>
    </row>
    <row r="3653" spans="5:12" ht="25" x14ac:dyDescent="0.3">
      <c r="E3653" s="3" t="s">
        <v>844</v>
      </c>
      <c r="F3653" s="4"/>
      <c r="G3653" s="5">
        <v>3</v>
      </c>
      <c r="H3653" s="7">
        <v>0</v>
      </c>
      <c r="I3653" s="1">
        <v>1</v>
      </c>
      <c r="J3653" s="1">
        <v>0</v>
      </c>
      <c r="K3653" s="1">
        <v>0</v>
      </c>
      <c r="L3653" s="6">
        <v>2</v>
      </c>
    </row>
    <row r="3654" spans="5:12" x14ac:dyDescent="0.3">
      <c r="E3654" s="9"/>
      <c r="F3654" s="8"/>
      <c r="G3654" s="10">
        <v>100</v>
      </c>
      <c r="H3654" s="21">
        <v>0</v>
      </c>
      <c r="I3654" s="2">
        <v>33.333333333333002</v>
      </c>
      <c r="J3654" s="12">
        <v>0</v>
      </c>
      <c r="K3654" s="12">
        <v>0</v>
      </c>
      <c r="L3654" s="13">
        <v>66.666666666666998</v>
      </c>
    </row>
    <row r="3655" spans="5:12" ht="25" x14ac:dyDescent="0.3">
      <c r="E3655" s="3" t="s">
        <v>845</v>
      </c>
      <c r="F3655" s="4"/>
      <c r="G3655" s="5">
        <v>2</v>
      </c>
      <c r="H3655" s="7">
        <v>0</v>
      </c>
      <c r="I3655" s="1">
        <v>1</v>
      </c>
      <c r="J3655" s="1">
        <v>1</v>
      </c>
      <c r="K3655" s="1">
        <v>0</v>
      </c>
      <c r="L3655" s="6">
        <v>0</v>
      </c>
    </row>
    <row r="3656" spans="5:12" x14ac:dyDescent="0.3">
      <c r="E3656" s="9"/>
      <c r="F3656" s="8"/>
      <c r="G3656" s="10">
        <v>100</v>
      </c>
      <c r="H3656" s="21">
        <v>0</v>
      </c>
      <c r="I3656" s="2">
        <v>50</v>
      </c>
      <c r="J3656" s="2">
        <v>50</v>
      </c>
      <c r="K3656" s="12">
        <v>0</v>
      </c>
      <c r="L3656" s="15">
        <v>0</v>
      </c>
    </row>
    <row r="3657" spans="5:12" ht="25" x14ac:dyDescent="0.3">
      <c r="E3657" s="3" t="s">
        <v>846</v>
      </c>
      <c r="F3657" s="4"/>
      <c r="G3657" s="5">
        <v>128</v>
      </c>
      <c r="H3657" s="7">
        <v>10</v>
      </c>
      <c r="I3657" s="1">
        <v>46</v>
      </c>
      <c r="J3657" s="1">
        <v>50</v>
      </c>
      <c r="K3657" s="1">
        <v>18</v>
      </c>
      <c r="L3657" s="6">
        <v>4</v>
      </c>
    </row>
    <row r="3658" spans="5:12" x14ac:dyDescent="0.3">
      <c r="E3658" s="9"/>
      <c r="F3658" s="8"/>
      <c r="G3658" s="10">
        <v>100</v>
      </c>
      <c r="H3658" s="11">
        <v>7.8125</v>
      </c>
      <c r="I3658" s="2">
        <v>35.9375</v>
      </c>
      <c r="J3658" s="2">
        <v>39.0625</v>
      </c>
      <c r="K3658" s="2">
        <v>14.0625</v>
      </c>
      <c r="L3658" s="13">
        <v>3.125</v>
      </c>
    </row>
    <row r="3659" spans="5:12" ht="25" x14ac:dyDescent="0.3">
      <c r="E3659" s="3" t="s">
        <v>847</v>
      </c>
      <c r="F3659" s="4"/>
      <c r="G3659" s="5">
        <v>284</v>
      </c>
      <c r="H3659" s="7">
        <v>24</v>
      </c>
      <c r="I3659" s="1">
        <v>120</v>
      </c>
      <c r="J3659" s="1">
        <v>103</v>
      </c>
      <c r="K3659" s="1">
        <v>32</v>
      </c>
      <c r="L3659" s="6">
        <v>5</v>
      </c>
    </row>
    <row r="3660" spans="5:12" x14ac:dyDescent="0.3">
      <c r="E3660" s="9"/>
      <c r="F3660" s="8"/>
      <c r="G3660" s="10">
        <v>100</v>
      </c>
      <c r="H3660" s="11">
        <v>8.4507042253520002</v>
      </c>
      <c r="I3660" s="2">
        <v>42.253521126761001</v>
      </c>
      <c r="J3660" s="2">
        <v>36.267605633803001</v>
      </c>
      <c r="K3660" s="2">
        <v>11.267605633803001</v>
      </c>
      <c r="L3660" s="13">
        <v>1.760563380282</v>
      </c>
    </row>
    <row r="3661" spans="5:12" x14ac:dyDescent="0.3">
      <c r="E3661" s="3" t="s">
        <v>848</v>
      </c>
      <c r="F3661" s="4"/>
      <c r="G3661" s="5">
        <v>404</v>
      </c>
      <c r="H3661" s="7">
        <v>40</v>
      </c>
      <c r="I3661" s="1">
        <v>199</v>
      </c>
      <c r="J3661" s="1">
        <v>111</v>
      </c>
      <c r="K3661" s="1">
        <v>39</v>
      </c>
      <c r="L3661" s="6">
        <v>15</v>
      </c>
    </row>
    <row r="3662" spans="5:12" x14ac:dyDescent="0.3">
      <c r="E3662" s="9"/>
      <c r="F3662" s="8"/>
      <c r="G3662" s="10">
        <v>100</v>
      </c>
      <c r="H3662" s="11">
        <v>9.9009900990100004</v>
      </c>
      <c r="I3662" s="2">
        <v>49.257425742574</v>
      </c>
      <c r="J3662" s="2">
        <v>27.475247524752</v>
      </c>
      <c r="K3662" s="2">
        <v>9.6534653465350004</v>
      </c>
      <c r="L3662" s="13">
        <v>3.7128712871289999</v>
      </c>
    </row>
    <row r="3663" spans="5:12" ht="25" x14ac:dyDescent="0.3">
      <c r="E3663" s="3" t="s">
        <v>849</v>
      </c>
      <c r="F3663" s="4"/>
      <c r="G3663" s="5">
        <v>200</v>
      </c>
      <c r="H3663" s="7">
        <v>22</v>
      </c>
      <c r="I3663" s="1">
        <v>115</v>
      </c>
      <c r="J3663" s="1">
        <v>38</v>
      </c>
      <c r="K3663" s="1">
        <v>16</v>
      </c>
      <c r="L3663" s="6">
        <v>9</v>
      </c>
    </row>
    <row r="3664" spans="5:12" x14ac:dyDescent="0.3">
      <c r="E3664" s="9"/>
      <c r="F3664" s="8"/>
      <c r="G3664" s="10">
        <v>100</v>
      </c>
      <c r="H3664" s="11">
        <v>11</v>
      </c>
      <c r="I3664" s="2">
        <v>57.5</v>
      </c>
      <c r="J3664" s="2">
        <v>19</v>
      </c>
      <c r="K3664" s="2">
        <v>8</v>
      </c>
      <c r="L3664" s="13">
        <v>4.5</v>
      </c>
    </row>
    <row r="3665" spans="5:12" ht="25" x14ac:dyDescent="0.3">
      <c r="E3665" s="3" t="s">
        <v>850</v>
      </c>
      <c r="F3665" s="4"/>
      <c r="G3665" s="5">
        <v>55</v>
      </c>
      <c r="H3665" s="7">
        <v>8</v>
      </c>
      <c r="I3665" s="1">
        <v>30</v>
      </c>
      <c r="J3665" s="1">
        <v>7</v>
      </c>
      <c r="K3665" s="1">
        <v>9</v>
      </c>
      <c r="L3665" s="6">
        <v>1</v>
      </c>
    </row>
    <row r="3666" spans="5:12" x14ac:dyDescent="0.3">
      <c r="E3666" s="9"/>
      <c r="F3666" s="8"/>
      <c r="G3666" s="10">
        <v>100</v>
      </c>
      <c r="H3666" s="11">
        <v>14.545454545455</v>
      </c>
      <c r="I3666" s="2">
        <v>54.545454545455001</v>
      </c>
      <c r="J3666" s="2">
        <v>12.727272727273</v>
      </c>
      <c r="K3666" s="2">
        <v>16.363636363636001</v>
      </c>
      <c r="L3666" s="13">
        <v>1.818181818182</v>
      </c>
    </row>
    <row r="3667" spans="5:12" ht="25" x14ac:dyDescent="0.3">
      <c r="E3667" s="3" t="s">
        <v>851</v>
      </c>
      <c r="F3667" s="4"/>
      <c r="G3667" s="5">
        <v>2</v>
      </c>
      <c r="H3667" s="7">
        <v>0</v>
      </c>
      <c r="I3667" s="1">
        <v>1</v>
      </c>
      <c r="J3667" s="1">
        <v>0</v>
      </c>
      <c r="K3667" s="1">
        <v>0</v>
      </c>
      <c r="L3667" s="6">
        <v>1</v>
      </c>
    </row>
    <row r="3668" spans="5:12" x14ac:dyDescent="0.3">
      <c r="E3668" s="9"/>
      <c r="F3668" s="8"/>
      <c r="G3668" s="10">
        <v>100</v>
      </c>
      <c r="H3668" s="21">
        <v>0</v>
      </c>
      <c r="I3668" s="2">
        <v>50</v>
      </c>
      <c r="J3668" s="12">
        <v>0</v>
      </c>
      <c r="K3668" s="12">
        <v>0</v>
      </c>
      <c r="L3668" s="13">
        <v>50</v>
      </c>
    </row>
    <row r="3669" spans="5:12" ht="25" x14ac:dyDescent="0.3">
      <c r="E3669" s="3" t="s">
        <v>852</v>
      </c>
      <c r="F3669" s="4"/>
      <c r="G3669" s="5">
        <v>454</v>
      </c>
      <c r="H3669" s="7">
        <v>31</v>
      </c>
      <c r="I3669" s="1">
        <v>196</v>
      </c>
      <c r="J3669" s="1">
        <v>155</v>
      </c>
      <c r="K3669" s="1">
        <v>65</v>
      </c>
      <c r="L3669" s="6">
        <v>7</v>
      </c>
    </row>
    <row r="3670" spans="5:12" x14ac:dyDescent="0.3">
      <c r="E3670" s="9"/>
      <c r="F3670" s="8"/>
      <c r="G3670" s="10">
        <v>100</v>
      </c>
      <c r="H3670" s="11">
        <v>6.8281938325990001</v>
      </c>
      <c r="I3670" s="2">
        <v>43.171806167401002</v>
      </c>
      <c r="J3670" s="2">
        <v>34.140969162996001</v>
      </c>
      <c r="K3670" s="2">
        <v>14.31718061674</v>
      </c>
      <c r="L3670" s="13">
        <v>1.5418502202640001</v>
      </c>
    </row>
    <row r="3671" spans="5:12" ht="25" x14ac:dyDescent="0.3">
      <c r="E3671" s="3" t="s">
        <v>853</v>
      </c>
      <c r="F3671" s="4"/>
      <c r="G3671" s="5">
        <v>1229</v>
      </c>
      <c r="H3671" s="7">
        <v>93</v>
      </c>
      <c r="I3671" s="1">
        <v>569</v>
      </c>
      <c r="J3671" s="1">
        <v>392</v>
      </c>
      <c r="K3671" s="1">
        <v>151</v>
      </c>
      <c r="L3671" s="6">
        <v>24</v>
      </c>
    </row>
    <row r="3672" spans="5:12" x14ac:dyDescent="0.3">
      <c r="E3672" s="9"/>
      <c r="F3672" s="8"/>
      <c r="G3672" s="10">
        <v>100</v>
      </c>
      <c r="H3672" s="11">
        <v>7.5671277461350002</v>
      </c>
      <c r="I3672" s="2">
        <v>46.297803091944999</v>
      </c>
      <c r="J3672" s="2">
        <v>31.895850284784</v>
      </c>
      <c r="K3672" s="2">
        <v>12.286411716843</v>
      </c>
      <c r="L3672" s="13">
        <v>1.9528071602929999</v>
      </c>
    </row>
    <row r="3673" spans="5:12" x14ac:dyDescent="0.3">
      <c r="E3673" s="3" t="s">
        <v>854</v>
      </c>
      <c r="F3673" s="4"/>
      <c r="G3673" s="5">
        <v>1384</v>
      </c>
      <c r="H3673" s="7">
        <v>114</v>
      </c>
      <c r="I3673" s="1">
        <v>667</v>
      </c>
      <c r="J3673" s="1">
        <v>413</v>
      </c>
      <c r="K3673" s="1">
        <v>129</v>
      </c>
      <c r="L3673" s="6">
        <v>61</v>
      </c>
    </row>
    <row r="3674" spans="5:12" x14ac:dyDescent="0.3">
      <c r="E3674" s="9"/>
      <c r="F3674" s="8"/>
      <c r="G3674" s="10">
        <v>100</v>
      </c>
      <c r="H3674" s="11">
        <v>8.2369942196530008</v>
      </c>
      <c r="I3674" s="2">
        <v>48.193641618496997</v>
      </c>
      <c r="J3674" s="2">
        <v>29.841040462428001</v>
      </c>
      <c r="K3674" s="2">
        <v>9.3208092485549994</v>
      </c>
      <c r="L3674" s="13">
        <v>4.4075144508669997</v>
      </c>
    </row>
    <row r="3675" spans="5:12" ht="25" x14ac:dyDescent="0.3">
      <c r="E3675" s="3" t="s">
        <v>855</v>
      </c>
      <c r="F3675" s="4"/>
      <c r="G3675" s="5">
        <v>505</v>
      </c>
      <c r="H3675" s="7">
        <v>59</v>
      </c>
      <c r="I3675" s="1">
        <v>264</v>
      </c>
      <c r="J3675" s="1">
        <v>121</v>
      </c>
      <c r="K3675" s="1">
        <v>43</v>
      </c>
      <c r="L3675" s="6">
        <v>18</v>
      </c>
    </row>
    <row r="3676" spans="5:12" x14ac:dyDescent="0.3">
      <c r="E3676" s="9"/>
      <c r="F3676" s="8"/>
      <c r="G3676" s="10">
        <v>100</v>
      </c>
      <c r="H3676" s="11">
        <v>11.683168316832001</v>
      </c>
      <c r="I3676" s="2">
        <v>52.277227722771997</v>
      </c>
      <c r="J3676" s="2">
        <v>23.960396039603999</v>
      </c>
      <c r="K3676" s="2">
        <v>8.5148514851490003</v>
      </c>
      <c r="L3676" s="13">
        <v>3.5643564356440001</v>
      </c>
    </row>
    <row r="3677" spans="5:12" ht="25" x14ac:dyDescent="0.3">
      <c r="E3677" s="3" t="s">
        <v>856</v>
      </c>
      <c r="F3677" s="4"/>
      <c r="G3677" s="5">
        <v>154</v>
      </c>
      <c r="H3677" s="7">
        <v>25</v>
      </c>
      <c r="I3677" s="1">
        <v>67</v>
      </c>
      <c r="J3677" s="1">
        <v>42</v>
      </c>
      <c r="K3677" s="1">
        <v>10</v>
      </c>
      <c r="L3677" s="6">
        <v>10</v>
      </c>
    </row>
    <row r="3678" spans="5:12" x14ac:dyDescent="0.3">
      <c r="E3678" s="9"/>
      <c r="F3678" s="8"/>
      <c r="G3678" s="10">
        <v>100</v>
      </c>
      <c r="H3678" s="11">
        <v>16.233766233766001</v>
      </c>
      <c r="I3678" s="2">
        <v>43.506493506494003</v>
      </c>
      <c r="J3678" s="2">
        <v>27.272727272727</v>
      </c>
      <c r="K3678" s="2">
        <v>6.4935064935059996</v>
      </c>
      <c r="L3678" s="13">
        <v>6.4935064935059996</v>
      </c>
    </row>
    <row r="3679" spans="5:12" ht="25" x14ac:dyDescent="0.3">
      <c r="E3679" s="3" t="s">
        <v>857</v>
      </c>
      <c r="F3679" s="4"/>
      <c r="G3679" s="5">
        <v>8</v>
      </c>
      <c r="H3679" s="7">
        <v>2</v>
      </c>
      <c r="I3679" s="1">
        <v>4</v>
      </c>
      <c r="J3679" s="1">
        <v>0</v>
      </c>
      <c r="K3679" s="1">
        <v>0</v>
      </c>
      <c r="L3679" s="6">
        <v>2</v>
      </c>
    </row>
    <row r="3680" spans="5:12" x14ac:dyDescent="0.3">
      <c r="E3680" s="9"/>
      <c r="F3680" s="8"/>
      <c r="G3680" s="10">
        <v>100</v>
      </c>
      <c r="H3680" s="11">
        <v>25</v>
      </c>
      <c r="I3680" s="2">
        <v>50</v>
      </c>
      <c r="J3680" s="12">
        <v>0</v>
      </c>
      <c r="K3680" s="12">
        <v>0</v>
      </c>
      <c r="L3680" s="13">
        <v>25</v>
      </c>
    </row>
    <row r="3681" spans="5:12" ht="25" x14ac:dyDescent="0.3">
      <c r="E3681" s="3" t="s">
        <v>858</v>
      </c>
      <c r="F3681" s="4"/>
      <c r="G3681" s="5">
        <v>795</v>
      </c>
      <c r="H3681" s="7">
        <v>46</v>
      </c>
      <c r="I3681" s="1">
        <v>314</v>
      </c>
      <c r="J3681" s="1">
        <v>287</v>
      </c>
      <c r="K3681" s="1">
        <v>125</v>
      </c>
      <c r="L3681" s="6">
        <v>23</v>
      </c>
    </row>
    <row r="3682" spans="5:12" x14ac:dyDescent="0.3">
      <c r="E3682" s="9"/>
      <c r="F3682" s="8"/>
      <c r="G3682" s="10">
        <v>100</v>
      </c>
      <c r="H3682" s="11">
        <v>5.7861635220130001</v>
      </c>
      <c r="I3682" s="2">
        <v>39.496855345912003</v>
      </c>
      <c r="J3682" s="2">
        <v>36.100628930817997</v>
      </c>
      <c r="K3682" s="2">
        <v>15.723270440252</v>
      </c>
      <c r="L3682" s="13">
        <v>2.893081761006</v>
      </c>
    </row>
    <row r="3683" spans="5:12" ht="25" x14ac:dyDescent="0.3">
      <c r="E3683" s="3" t="s">
        <v>859</v>
      </c>
      <c r="F3683" s="4"/>
      <c r="G3683" s="5">
        <v>2180</v>
      </c>
      <c r="H3683" s="7">
        <v>128</v>
      </c>
      <c r="I3683" s="1">
        <v>988</v>
      </c>
      <c r="J3683" s="1">
        <v>776</v>
      </c>
      <c r="K3683" s="1">
        <v>234</v>
      </c>
      <c r="L3683" s="6">
        <v>54</v>
      </c>
    </row>
    <row r="3684" spans="5:12" x14ac:dyDescent="0.3">
      <c r="E3684" s="9"/>
      <c r="F3684" s="8"/>
      <c r="G3684" s="10">
        <v>100</v>
      </c>
      <c r="H3684" s="11">
        <v>5.8715596330280002</v>
      </c>
      <c r="I3684" s="2">
        <v>45.321100917431004</v>
      </c>
      <c r="J3684" s="2">
        <v>35.596330275229001</v>
      </c>
      <c r="K3684" s="2">
        <v>10.733944954128001</v>
      </c>
      <c r="L3684" s="13">
        <v>2.4770642201830002</v>
      </c>
    </row>
    <row r="3685" spans="5:12" x14ac:dyDescent="0.3">
      <c r="E3685" s="3" t="s">
        <v>860</v>
      </c>
      <c r="F3685" s="4"/>
      <c r="G3685" s="5">
        <v>2714</v>
      </c>
      <c r="H3685" s="7">
        <v>227</v>
      </c>
      <c r="I3685" s="1">
        <v>1278</v>
      </c>
      <c r="J3685" s="1">
        <v>806</v>
      </c>
      <c r="K3685" s="1">
        <v>269</v>
      </c>
      <c r="L3685" s="6">
        <v>134</v>
      </c>
    </row>
    <row r="3686" spans="5:12" x14ac:dyDescent="0.3">
      <c r="E3686" s="9"/>
      <c r="F3686" s="8"/>
      <c r="G3686" s="10">
        <v>100</v>
      </c>
      <c r="H3686" s="11">
        <v>8.3640383198230008</v>
      </c>
      <c r="I3686" s="2">
        <v>47.089167280765999</v>
      </c>
      <c r="J3686" s="2">
        <v>29.697862932940001</v>
      </c>
      <c r="K3686" s="2">
        <v>9.9115696389090004</v>
      </c>
      <c r="L3686" s="13">
        <v>4.9373618275610003</v>
      </c>
    </row>
    <row r="3687" spans="5:12" ht="25" x14ac:dyDescent="0.3">
      <c r="E3687" s="3" t="s">
        <v>861</v>
      </c>
      <c r="F3687" s="4"/>
      <c r="G3687" s="5">
        <v>697</v>
      </c>
      <c r="H3687" s="7">
        <v>91</v>
      </c>
      <c r="I3687" s="1">
        <v>360</v>
      </c>
      <c r="J3687" s="1">
        <v>176</v>
      </c>
      <c r="K3687" s="1">
        <v>42</v>
      </c>
      <c r="L3687" s="6">
        <v>28</v>
      </c>
    </row>
    <row r="3688" spans="5:12" x14ac:dyDescent="0.3">
      <c r="E3688" s="9"/>
      <c r="F3688" s="8"/>
      <c r="G3688" s="10">
        <v>100</v>
      </c>
      <c r="H3688" s="11">
        <v>13.055954088952999</v>
      </c>
      <c r="I3688" s="2">
        <v>51.649928263988997</v>
      </c>
      <c r="J3688" s="2">
        <v>25.251076040171998</v>
      </c>
      <c r="K3688" s="2">
        <v>6.0258249641320001</v>
      </c>
      <c r="L3688" s="13">
        <v>4.0172166427549998</v>
      </c>
    </row>
    <row r="3689" spans="5:12" ht="25" x14ac:dyDescent="0.3">
      <c r="E3689" s="3" t="s">
        <v>862</v>
      </c>
      <c r="F3689" s="4"/>
      <c r="G3689" s="5">
        <v>186</v>
      </c>
      <c r="H3689" s="7">
        <v>39</v>
      </c>
      <c r="I3689" s="1">
        <v>80</v>
      </c>
      <c r="J3689" s="1">
        <v>36</v>
      </c>
      <c r="K3689" s="1">
        <v>17</v>
      </c>
      <c r="L3689" s="6">
        <v>14</v>
      </c>
    </row>
    <row r="3690" spans="5:12" x14ac:dyDescent="0.3">
      <c r="E3690" s="9"/>
      <c r="F3690" s="8"/>
      <c r="G3690" s="10">
        <v>100</v>
      </c>
      <c r="H3690" s="11">
        <v>20.967741935484</v>
      </c>
      <c r="I3690" s="2">
        <v>43.010752688171998</v>
      </c>
      <c r="J3690" s="2">
        <v>19.354838709677001</v>
      </c>
      <c r="K3690" s="2">
        <v>9.1397849462370004</v>
      </c>
      <c r="L3690" s="13">
        <v>7.5268817204299996</v>
      </c>
    </row>
    <row r="3691" spans="5:12" ht="25" x14ac:dyDescent="0.3">
      <c r="E3691" s="3" t="s">
        <v>863</v>
      </c>
      <c r="F3691" s="4"/>
      <c r="G3691" s="5">
        <v>6</v>
      </c>
      <c r="H3691" s="7">
        <v>1</v>
      </c>
      <c r="I3691" s="1">
        <v>1</v>
      </c>
      <c r="J3691" s="1">
        <v>2</v>
      </c>
      <c r="K3691" s="1">
        <v>1</v>
      </c>
      <c r="L3691" s="6">
        <v>1</v>
      </c>
    </row>
    <row r="3692" spans="5:12" x14ac:dyDescent="0.3">
      <c r="E3692" s="9"/>
      <c r="F3692" s="8"/>
      <c r="G3692" s="10">
        <v>100</v>
      </c>
      <c r="H3692" s="11">
        <v>16.666666666666998</v>
      </c>
      <c r="I3692" s="2">
        <v>16.666666666666998</v>
      </c>
      <c r="J3692" s="2">
        <v>33.333333333333002</v>
      </c>
      <c r="K3692" s="2">
        <v>16.666666666666998</v>
      </c>
      <c r="L3692" s="13">
        <v>16.666666666666998</v>
      </c>
    </row>
    <row r="3693" spans="5:12" ht="25" x14ac:dyDescent="0.3">
      <c r="E3693" s="3" t="s">
        <v>864</v>
      </c>
      <c r="F3693" s="4"/>
      <c r="G3693" s="5">
        <v>1125</v>
      </c>
      <c r="H3693" s="7">
        <v>45</v>
      </c>
      <c r="I3693" s="1">
        <v>417</v>
      </c>
      <c r="J3693" s="1">
        <v>428</v>
      </c>
      <c r="K3693" s="1">
        <v>218</v>
      </c>
      <c r="L3693" s="6">
        <v>17</v>
      </c>
    </row>
    <row r="3694" spans="5:12" x14ac:dyDescent="0.3">
      <c r="E3694" s="9"/>
      <c r="F3694" s="8"/>
      <c r="G3694" s="10">
        <v>100</v>
      </c>
      <c r="H3694" s="11">
        <v>4</v>
      </c>
      <c r="I3694" s="2">
        <v>37.066666666666997</v>
      </c>
      <c r="J3694" s="2">
        <v>38.044444444443997</v>
      </c>
      <c r="K3694" s="2">
        <v>19.377777777778</v>
      </c>
      <c r="L3694" s="13">
        <v>1.511111111111</v>
      </c>
    </row>
    <row r="3695" spans="5:12" ht="25" x14ac:dyDescent="0.3">
      <c r="E3695" s="3" t="s">
        <v>865</v>
      </c>
      <c r="F3695" s="4"/>
      <c r="G3695" s="5">
        <v>2804</v>
      </c>
      <c r="H3695" s="7">
        <v>124</v>
      </c>
      <c r="I3695" s="1">
        <v>1236</v>
      </c>
      <c r="J3695" s="1">
        <v>1038</v>
      </c>
      <c r="K3695" s="1">
        <v>355</v>
      </c>
      <c r="L3695" s="6">
        <v>51</v>
      </c>
    </row>
    <row r="3696" spans="5:12" x14ac:dyDescent="0.3">
      <c r="E3696" s="9"/>
      <c r="F3696" s="8"/>
      <c r="G3696" s="10">
        <v>100</v>
      </c>
      <c r="H3696" s="11">
        <v>4.4222539229670002</v>
      </c>
      <c r="I3696" s="2">
        <v>44.079885877317999</v>
      </c>
      <c r="J3696" s="2">
        <v>37.018544935805998</v>
      </c>
      <c r="K3696" s="2">
        <v>12.660485021397999</v>
      </c>
      <c r="L3696" s="13">
        <v>1.8188302425109999</v>
      </c>
    </row>
    <row r="3697" spans="5:12" x14ac:dyDescent="0.3">
      <c r="E3697" s="3" t="s">
        <v>866</v>
      </c>
      <c r="F3697" s="4"/>
      <c r="G3697" s="5">
        <v>3645</v>
      </c>
      <c r="H3697" s="7">
        <v>239</v>
      </c>
      <c r="I3697" s="1">
        <v>1607</v>
      </c>
      <c r="J3697" s="1">
        <v>1240</v>
      </c>
      <c r="K3697" s="1">
        <v>361</v>
      </c>
      <c r="L3697" s="6">
        <v>198</v>
      </c>
    </row>
    <row r="3698" spans="5:12" x14ac:dyDescent="0.3">
      <c r="E3698" s="9"/>
      <c r="F3698" s="8"/>
      <c r="G3698" s="10">
        <v>100</v>
      </c>
      <c r="H3698" s="11">
        <v>6.5569272976680004</v>
      </c>
      <c r="I3698" s="2">
        <v>44.087791495198999</v>
      </c>
      <c r="J3698" s="2">
        <v>34.019204389575002</v>
      </c>
      <c r="K3698" s="2">
        <v>9.9039780521259999</v>
      </c>
      <c r="L3698" s="13">
        <v>5.4320987654320003</v>
      </c>
    </row>
    <row r="3699" spans="5:12" ht="25" x14ac:dyDescent="0.3">
      <c r="E3699" s="3" t="s">
        <v>867</v>
      </c>
      <c r="F3699" s="4"/>
      <c r="G3699" s="5">
        <v>713</v>
      </c>
      <c r="H3699" s="7">
        <v>83</v>
      </c>
      <c r="I3699" s="1">
        <v>357</v>
      </c>
      <c r="J3699" s="1">
        <v>176</v>
      </c>
      <c r="K3699" s="1">
        <v>53</v>
      </c>
      <c r="L3699" s="6">
        <v>44</v>
      </c>
    </row>
    <row r="3700" spans="5:12" x14ac:dyDescent="0.3">
      <c r="E3700" s="9"/>
      <c r="F3700" s="8"/>
      <c r="G3700" s="10">
        <v>100</v>
      </c>
      <c r="H3700" s="11">
        <v>11.640953716689999</v>
      </c>
      <c r="I3700" s="2">
        <v>50.070126227209002</v>
      </c>
      <c r="J3700" s="2">
        <v>24.684431977559999</v>
      </c>
      <c r="K3700" s="2">
        <v>7.4333800841509996</v>
      </c>
      <c r="L3700" s="13">
        <v>6.1711079943899998</v>
      </c>
    </row>
    <row r="3701" spans="5:12" ht="25" x14ac:dyDescent="0.3">
      <c r="E3701" s="3" t="s">
        <v>868</v>
      </c>
      <c r="F3701" s="4"/>
      <c r="G3701" s="5">
        <v>173</v>
      </c>
      <c r="H3701" s="7">
        <v>46</v>
      </c>
      <c r="I3701" s="1">
        <v>73</v>
      </c>
      <c r="J3701" s="1">
        <v>29</v>
      </c>
      <c r="K3701" s="1">
        <v>11</v>
      </c>
      <c r="L3701" s="6">
        <v>14</v>
      </c>
    </row>
    <row r="3702" spans="5:12" x14ac:dyDescent="0.3">
      <c r="E3702" s="9"/>
      <c r="F3702" s="8"/>
      <c r="G3702" s="10">
        <v>100</v>
      </c>
      <c r="H3702" s="11">
        <v>26.589595375723</v>
      </c>
      <c r="I3702" s="2">
        <v>42.196531791908001</v>
      </c>
      <c r="J3702" s="2">
        <v>16.763005780347001</v>
      </c>
      <c r="K3702" s="2">
        <v>6.3583815028900004</v>
      </c>
      <c r="L3702" s="13">
        <v>8.0924855491330003</v>
      </c>
    </row>
    <row r="3703" spans="5:12" ht="25" x14ac:dyDescent="0.3">
      <c r="E3703" s="3" t="s">
        <v>869</v>
      </c>
      <c r="F3703" s="4"/>
      <c r="G3703" s="5">
        <v>1</v>
      </c>
      <c r="H3703" s="7">
        <v>0</v>
      </c>
      <c r="I3703" s="1">
        <v>0</v>
      </c>
      <c r="J3703" s="1">
        <v>0</v>
      </c>
      <c r="K3703" s="1">
        <v>0</v>
      </c>
      <c r="L3703" s="6">
        <v>1</v>
      </c>
    </row>
    <row r="3704" spans="5:12" x14ac:dyDescent="0.3">
      <c r="E3704" s="9"/>
      <c r="F3704" s="8"/>
      <c r="G3704" s="10">
        <v>100</v>
      </c>
      <c r="H3704" s="21">
        <v>0</v>
      </c>
      <c r="I3704" s="12">
        <v>0</v>
      </c>
      <c r="J3704" s="12">
        <v>0</v>
      </c>
      <c r="K3704" s="12">
        <v>0</v>
      </c>
      <c r="L3704" s="13">
        <v>100</v>
      </c>
    </row>
    <row r="3705" spans="5:12" ht="25" x14ac:dyDescent="0.3">
      <c r="E3705" s="3" t="s">
        <v>870</v>
      </c>
      <c r="F3705" s="4"/>
      <c r="G3705" s="5">
        <v>563</v>
      </c>
      <c r="H3705" s="7">
        <v>16</v>
      </c>
      <c r="I3705" s="1">
        <v>146</v>
      </c>
      <c r="J3705" s="1">
        <v>240</v>
      </c>
      <c r="K3705" s="1">
        <v>150</v>
      </c>
      <c r="L3705" s="6">
        <v>11</v>
      </c>
    </row>
    <row r="3706" spans="5:12" x14ac:dyDescent="0.3">
      <c r="E3706" s="9"/>
      <c r="F3706" s="8"/>
      <c r="G3706" s="10">
        <v>100</v>
      </c>
      <c r="H3706" s="11">
        <v>2.841918294849</v>
      </c>
      <c r="I3706" s="2">
        <v>25.932504440496999</v>
      </c>
      <c r="J3706" s="2">
        <v>42.628774422734999</v>
      </c>
      <c r="K3706" s="2">
        <v>26.642984014210001</v>
      </c>
      <c r="L3706" s="13">
        <v>1.9538188277090001</v>
      </c>
    </row>
    <row r="3707" spans="5:12" ht="25" x14ac:dyDescent="0.3">
      <c r="E3707" s="3" t="s">
        <v>871</v>
      </c>
      <c r="F3707" s="4"/>
      <c r="G3707" s="5">
        <v>1181</v>
      </c>
      <c r="H3707" s="7">
        <v>33</v>
      </c>
      <c r="I3707" s="1">
        <v>447</v>
      </c>
      <c r="J3707" s="1">
        <v>498</v>
      </c>
      <c r="K3707" s="1">
        <v>173</v>
      </c>
      <c r="L3707" s="6">
        <v>30</v>
      </c>
    </row>
    <row r="3708" spans="5:12" x14ac:dyDescent="0.3">
      <c r="E3708" s="9"/>
      <c r="F3708" s="8"/>
      <c r="G3708" s="10">
        <v>100</v>
      </c>
      <c r="H3708" s="11">
        <v>2.7942421676550002</v>
      </c>
      <c r="I3708" s="2">
        <v>37.849280270957003</v>
      </c>
      <c r="J3708" s="2">
        <v>42.167654530059004</v>
      </c>
      <c r="K3708" s="2">
        <v>14.648602878916</v>
      </c>
      <c r="L3708" s="13">
        <v>2.5402201524130001</v>
      </c>
    </row>
    <row r="3709" spans="5:12" x14ac:dyDescent="0.3">
      <c r="E3709" s="3" t="s">
        <v>872</v>
      </c>
      <c r="F3709" s="4"/>
      <c r="G3709" s="5">
        <v>1787</v>
      </c>
      <c r="H3709" s="7">
        <v>71</v>
      </c>
      <c r="I3709" s="1">
        <v>703</v>
      </c>
      <c r="J3709" s="1">
        <v>732</v>
      </c>
      <c r="K3709" s="1">
        <v>211</v>
      </c>
      <c r="L3709" s="6">
        <v>70</v>
      </c>
    </row>
    <row r="3710" spans="5:12" x14ac:dyDescent="0.3">
      <c r="E3710" s="9"/>
      <c r="F3710" s="8"/>
      <c r="G3710" s="10">
        <v>100</v>
      </c>
      <c r="H3710" s="11">
        <v>3.9731393396749999</v>
      </c>
      <c r="I3710" s="2">
        <v>39.339675433688001</v>
      </c>
      <c r="J3710" s="2">
        <v>40.962506994964002</v>
      </c>
      <c r="K3710" s="2">
        <v>11.807498601007</v>
      </c>
      <c r="L3710" s="13">
        <v>3.9171796306659998</v>
      </c>
    </row>
    <row r="3711" spans="5:12" ht="25" x14ac:dyDescent="0.3">
      <c r="E3711" s="3" t="s">
        <v>873</v>
      </c>
      <c r="F3711" s="4"/>
      <c r="G3711" s="5">
        <v>362</v>
      </c>
      <c r="H3711" s="7">
        <v>24</v>
      </c>
      <c r="I3711" s="1">
        <v>181</v>
      </c>
      <c r="J3711" s="1">
        <v>114</v>
      </c>
      <c r="K3711" s="1">
        <v>25</v>
      </c>
      <c r="L3711" s="6">
        <v>18</v>
      </c>
    </row>
    <row r="3712" spans="5:12" x14ac:dyDescent="0.3">
      <c r="E3712" s="9"/>
      <c r="F3712" s="8"/>
      <c r="G3712" s="10">
        <v>100</v>
      </c>
      <c r="H3712" s="11">
        <v>6.6298342541439998</v>
      </c>
      <c r="I3712" s="2">
        <v>50</v>
      </c>
      <c r="J3712" s="2">
        <v>31.491712707182</v>
      </c>
      <c r="K3712" s="2">
        <v>6.9060773480659998</v>
      </c>
      <c r="L3712" s="13">
        <v>4.9723756906079997</v>
      </c>
    </row>
    <row r="3713" spans="5:12" ht="25" x14ac:dyDescent="0.3">
      <c r="E3713" s="3" t="s">
        <v>874</v>
      </c>
      <c r="F3713" s="4"/>
      <c r="G3713" s="5">
        <v>116</v>
      </c>
      <c r="H3713" s="7">
        <v>31</v>
      </c>
      <c r="I3713" s="1">
        <v>46</v>
      </c>
      <c r="J3713" s="1">
        <v>22</v>
      </c>
      <c r="K3713" s="1">
        <v>9</v>
      </c>
      <c r="L3713" s="6">
        <v>8</v>
      </c>
    </row>
    <row r="3714" spans="5:12" x14ac:dyDescent="0.3">
      <c r="E3714" s="9"/>
      <c r="F3714" s="8"/>
      <c r="G3714" s="10">
        <v>100</v>
      </c>
      <c r="H3714" s="11">
        <v>26.724137931034001</v>
      </c>
      <c r="I3714" s="2">
        <v>39.655172413792997</v>
      </c>
      <c r="J3714" s="2">
        <v>18.965517241379001</v>
      </c>
      <c r="K3714" s="2">
        <v>7.7586206896550003</v>
      </c>
      <c r="L3714" s="13">
        <v>6.8965517241379999</v>
      </c>
    </row>
    <row r="3715" spans="5:12" ht="25" x14ac:dyDescent="0.3">
      <c r="E3715" s="3" t="s">
        <v>875</v>
      </c>
      <c r="F3715" s="4"/>
      <c r="G3715" s="5">
        <v>3</v>
      </c>
      <c r="H3715" s="7">
        <v>0</v>
      </c>
      <c r="I3715" s="1">
        <v>1</v>
      </c>
      <c r="J3715" s="1">
        <v>1</v>
      </c>
      <c r="K3715" s="1">
        <v>0</v>
      </c>
      <c r="L3715" s="6">
        <v>1</v>
      </c>
    </row>
    <row r="3716" spans="5:12" x14ac:dyDescent="0.3">
      <c r="E3716" s="9"/>
      <c r="F3716" s="8"/>
      <c r="G3716" s="10">
        <v>100</v>
      </c>
      <c r="H3716" s="21">
        <v>0</v>
      </c>
      <c r="I3716" s="2">
        <v>33.333333333333002</v>
      </c>
      <c r="J3716" s="2">
        <v>33.333333333333002</v>
      </c>
      <c r="K3716" s="12">
        <v>0</v>
      </c>
      <c r="L3716" s="13">
        <v>33.333333333333002</v>
      </c>
    </row>
    <row r="3717" spans="5:12" ht="25" x14ac:dyDescent="0.3">
      <c r="E3717" s="3" t="s">
        <v>876</v>
      </c>
      <c r="F3717" s="4"/>
      <c r="G3717" s="5">
        <v>199</v>
      </c>
      <c r="H3717" s="7">
        <v>3</v>
      </c>
      <c r="I3717" s="1">
        <v>49</v>
      </c>
      <c r="J3717" s="1">
        <v>80</v>
      </c>
      <c r="K3717" s="1">
        <v>62</v>
      </c>
      <c r="L3717" s="6">
        <v>5</v>
      </c>
    </row>
    <row r="3718" spans="5:12" x14ac:dyDescent="0.3">
      <c r="E3718" s="9"/>
      <c r="F3718" s="8"/>
      <c r="G3718" s="10">
        <v>100</v>
      </c>
      <c r="H3718" s="11">
        <v>1.507537688442</v>
      </c>
      <c r="I3718" s="2">
        <v>24.623115577888999</v>
      </c>
      <c r="J3718" s="2">
        <v>40.201005025126001</v>
      </c>
      <c r="K3718" s="2">
        <v>31.155778894472</v>
      </c>
      <c r="L3718" s="13">
        <v>2.5125628140699998</v>
      </c>
    </row>
    <row r="3719" spans="5:12" ht="25" x14ac:dyDescent="0.3">
      <c r="E3719" s="3" t="s">
        <v>877</v>
      </c>
      <c r="F3719" s="4"/>
      <c r="G3719" s="5">
        <v>388</v>
      </c>
      <c r="H3719" s="7">
        <v>8</v>
      </c>
      <c r="I3719" s="1">
        <v>113</v>
      </c>
      <c r="J3719" s="1">
        <v>183</v>
      </c>
      <c r="K3719" s="1">
        <v>79</v>
      </c>
      <c r="L3719" s="6">
        <v>5</v>
      </c>
    </row>
    <row r="3720" spans="5:12" x14ac:dyDescent="0.3">
      <c r="E3720" s="9"/>
      <c r="F3720" s="8"/>
      <c r="G3720" s="10">
        <v>100</v>
      </c>
      <c r="H3720" s="11">
        <v>2.0618556701030002</v>
      </c>
      <c r="I3720" s="2">
        <v>29.123711340206</v>
      </c>
      <c r="J3720" s="2">
        <v>47.164948453607998</v>
      </c>
      <c r="K3720" s="2">
        <v>20.360824742268001</v>
      </c>
      <c r="L3720" s="13">
        <v>1.2886597938140001</v>
      </c>
    </row>
    <row r="3721" spans="5:12" x14ac:dyDescent="0.3">
      <c r="E3721" s="3" t="s">
        <v>878</v>
      </c>
      <c r="F3721" s="4"/>
      <c r="G3721" s="5">
        <v>769</v>
      </c>
      <c r="H3721" s="7">
        <v>29</v>
      </c>
      <c r="I3721" s="1">
        <v>253</v>
      </c>
      <c r="J3721" s="1">
        <v>335</v>
      </c>
      <c r="K3721" s="1">
        <v>113</v>
      </c>
      <c r="L3721" s="6">
        <v>39</v>
      </c>
    </row>
    <row r="3722" spans="5:12" x14ac:dyDescent="0.3">
      <c r="E3722" s="9"/>
      <c r="F3722" s="8"/>
      <c r="G3722" s="10">
        <v>100</v>
      </c>
      <c r="H3722" s="11">
        <v>3.7711313394019998</v>
      </c>
      <c r="I3722" s="2">
        <v>32.899869960987999</v>
      </c>
      <c r="J3722" s="2">
        <v>43.563068920676002</v>
      </c>
      <c r="K3722" s="2">
        <v>14.694408322497001</v>
      </c>
      <c r="L3722" s="13">
        <v>5.0715214564369999</v>
      </c>
    </row>
    <row r="3723" spans="5:12" ht="25" x14ac:dyDescent="0.3">
      <c r="E3723" s="3" t="s">
        <v>879</v>
      </c>
      <c r="F3723" s="4"/>
      <c r="G3723" s="5">
        <v>167</v>
      </c>
      <c r="H3723" s="7">
        <v>17</v>
      </c>
      <c r="I3723" s="1">
        <v>67</v>
      </c>
      <c r="J3723" s="1">
        <v>58</v>
      </c>
      <c r="K3723" s="1">
        <v>13</v>
      </c>
      <c r="L3723" s="6">
        <v>12</v>
      </c>
    </row>
    <row r="3724" spans="5:12" x14ac:dyDescent="0.3">
      <c r="E3724" s="9"/>
      <c r="F3724" s="8"/>
      <c r="G3724" s="10">
        <v>100</v>
      </c>
      <c r="H3724" s="11">
        <v>10.179640718563</v>
      </c>
      <c r="I3724" s="2">
        <v>40.119760479042</v>
      </c>
      <c r="J3724" s="2">
        <v>34.730538922156001</v>
      </c>
      <c r="K3724" s="2">
        <v>7.7844311377249999</v>
      </c>
      <c r="L3724" s="13">
        <v>7.1856287425150001</v>
      </c>
    </row>
    <row r="3725" spans="5:12" ht="25" x14ac:dyDescent="0.3">
      <c r="E3725" s="3" t="s">
        <v>880</v>
      </c>
      <c r="F3725" s="4"/>
      <c r="G3725" s="5">
        <v>44</v>
      </c>
      <c r="H3725" s="7">
        <v>2</v>
      </c>
      <c r="I3725" s="1">
        <v>22</v>
      </c>
      <c r="J3725" s="1">
        <v>11</v>
      </c>
      <c r="K3725" s="1">
        <v>3</v>
      </c>
      <c r="L3725" s="6">
        <v>6</v>
      </c>
    </row>
    <row r="3726" spans="5:12" x14ac:dyDescent="0.3">
      <c r="E3726" s="9"/>
      <c r="F3726" s="8"/>
      <c r="G3726" s="10">
        <v>100</v>
      </c>
      <c r="H3726" s="11">
        <v>4.5454545454549997</v>
      </c>
      <c r="I3726" s="2">
        <v>50</v>
      </c>
      <c r="J3726" s="2">
        <v>25</v>
      </c>
      <c r="K3726" s="2">
        <v>6.8181818181820004</v>
      </c>
      <c r="L3726" s="13">
        <v>13.636363636364001</v>
      </c>
    </row>
    <row r="3727" spans="5:12" ht="25" x14ac:dyDescent="0.3">
      <c r="E3727" s="3" t="s">
        <v>881</v>
      </c>
      <c r="F3727" s="4"/>
      <c r="G3727" s="5">
        <v>3</v>
      </c>
      <c r="H3727" s="7">
        <v>1</v>
      </c>
      <c r="I3727" s="1">
        <v>0</v>
      </c>
      <c r="J3727" s="1">
        <v>0</v>
      </c>
      <c r="K3727" s="1">
        <v>0</v>
      </c>
      <c r="L3727" s="6">
        <v>2</v>
      </c>
    </row>
    <row r="3728" spans="5:12" x14ac:dyDescent="0.3">
      <c r="E3728" s="9"/>
      <c r="F3728" s="8"/>
      <c r="G3728" s="10">
        <v>100</v>
      </c>
      <c r="H3728" s="11">
        <v>33.333333333333002</v>
      </c>
      <c r="I3728" s="12">
        <v>0</v>
      </c>
      <c r="J3728" s="12">
        <v>0</v>
      </c>
      <c r="K3728" s="12">
        <v>0</v>
      </c>
      <c r="L3728" s="13">
        <v>66.666666666666998</v>
      </c>
    </row>
    <row r="3729" spans="5:12" ht="25" x14ac:dyDescent="0.3">
      <c r="E3729" s="3" t="s">
        <v>882</v>
      </c>
      <c r="F3729" s="4"/>
      <c r="G3729" s="5">
        <v>42</v>
      </c>
      <c r="H3729" s="7">
        <v>1</v>
      </c>
      <c r="I3729" s="1">
        <v>12</v>
      </c>
      <c r="J3729" s="1">
        <v>16</v>
      </c>
      <c r="K3729" s="1">
        <v>12</v>
      </c>
      <c r="L3729" s="6">
        <v>1</v>
      </c>
    </row>
    <row r="3730" spans="5:12" x14ac:dyDescent="0.3">
      <c r="E3730" s="9"/>
      <c r="F3730" s="8"/>
      <c r="G3730" s="10">
        <v>100</v>
      </c>
      <c r="H3730" s="11">
        <v>2.3809523809519999</v>
      </c>
      <c r="I3730" s="2">
        <v>28.571428571428999</v>
      </c>
      <c r="J3730" s="2">
        <v>38.095238095238003</v>
      </c>
      <c r="K3730" s="2">
        <v>28.571428571428999</v>
      </c>
      <c r="L3730" s="13">
        <v>2.3809523809519999</v>
      </c>
    </row>
    <row r="3731" spans="5:12" ht="25" x14ac:dyDescent="0.3">
      <c r="E3731" s="3" t="s">
        <v>883</v>
      </c>
      <c r="F3731" s="4"/>
      <c r="G3731" s="5">
        <v>68</v>
      </c>
      <c r="H3731" s="7">
        <v>1</v>
      </c>
      <c r="I3731" s="1">
        <v>20</v>
      </c>
      <c r="J3731" s="1">
        <v>27</v>
      </c>
      <c r="K3731" s="1">
        <v>18</v>
      </c>
      <c r="L3731" s="6">
        <v>2</v>
      </c>
    </row>
    <row r="3732" spans="5:12" x14ac:dyDescent="0.3">
      <c r="E3732" s="9"/>
      <c r="F3732" s="8"/>
      <c r="G3732" s="10">
        <v>100</v>
      </c>
      <c r="H3732" s="11">
        <v>1.4705882352940001</v>
      </c>
      <c r="I3732" s="2">
        <v>29.411764705882</v>
      </c>
      <c r="J3732" s="2">
        <v>39.705882352941003</v>
      </c>
      <c r="K3732" s="2">
        <v>26.470588235293999</v>
      </c>
      <c r="L3732" s="13">
        <v>2.9411764705880001</v>
      </c>
    </row>
    <row r="3733" spans="5:12" x14ac:dyDescent="0.3">
      <c r="E3733" s="3" t="s">
        <v>884</v>
      </c>
      <c r="F3733" s="4"/>
      <c r="G3733" s="5">
        <v>109</v>
      </c>
      <c r="H3733" s="7">
        <v>4</v>
      </c>
      <c r="I3733" s="1">
        <v>30</v>
      </c>
      <c r="J3733" s="1">
        <v>51</v>
      </c>
      <c r="K3733" s="1">
        <v>19</v>
      </c>
      <c r="L3733" s="6">
        <v>5</v>
      </c>
    </row>
    <row r="3734" spans="5:12" x14ac:dyDescent="0.3">
      <c r="E3734" s="9"/>
      <c r="F3734" s="8"/>
      <c r="G3734" s="10">
        <v>100</v>
      </c>
      <c r="H3734" s="11">
        <v>3.669724770642</v>
      </c>
      <c r="I3734" s="2">
        <v>27.522935779817001</v>
      </c>
      <c r="J3734" s="2">
        <v>46.788990825688003</v>
      </c>
      <c r="K3734" s="2">
        <v>17.43119266055</v>
      </c>
      <c r="L3734" s="13">
        <v>4.5871559633030001</v>
      </c>
    </row>
    <row r="3735" spans="5:12" ht="25" x14ac:dyDescent="0.3">
      <c r="E3735" s="3" t="s">
        <v>885</v>
      </c>
      <c r="F3735" s="4"/>
      <c r="G3735" s="5">
        <v>19</v>
      </c>
      <c r="H3735" s="7">
        <v>2</v>
      </c>
      <c r="I3735" s="1">
        <v>7</v>
      </c>
      <c r="J3735" s="1">
        <v>8</v>
      </c>
      <c r="K3735" s="1">
        <v>2</v>
      </c>
      <c r="L3735" s="6">
        <v>0</v>
      </c>
    </row>
    <row r="3736" spans="5:12" x14ac:dyDescent="0.3">
      <c r="E3736" s="9"/>
      <c r="F3736" s="8"/>
      <c r="G3736" s="10">
        <v>100</v>
      </c>
      <c r="H3736" s="11">
        <v>10.526315789473999</v>
      </c>
      <c r="I3736" s="2">
        <v>36.842105263157997</v>
      </c>
      <c r="J3736" s="2">
        <v>42.105263157895003</v>
      </c>
      <c r="K3736" s="2">
        <v>10.526315789473999</v>
      </c>
      <c r="L3736" s="15">
        <v>0</v>
      </c>
    </row>
    <row r="3737" spans="5:12" ht="25" x14ac:dyDescent="0.3">
      <c r="E3737" s="3" t="s">
        <v>886</v>
      </c>
      <c r="F3737" s="4"/>
      <c r="G3737" s="5">
        <v>7</v>
      </c>
      <c r="H3737" s="7">
        <v>0</v>
      </c>
      <c r="I3737" s="1">
        <v>4</v>
      </c>
      <c r="J3737" s="1">
        <v>0</v>
      </c>
      <c r="K3737" s="1">
        <v>2</v>
      </c>
      <c r="L3737" s="6">
        <v>1</v>
      </c>
    </row>
    <row r="3738" spans="5:12" x14ac:dyDescent="0.3">
      <c r="E3738" s="9"/>
      <c r="F3738" s="8"/>
      <c r="G3738" s="10">
        <v>100</v>
      </c>
      <c r="H3738" s="21">
        <v>0</v>
      </c>
      <c r="I3738" s="2">
        <v>57.142857142856997</v>
      </c>
      <c r="J3738" s="12">
        <v>0</v>
      </c>
      <c r="K3738" s="2">
        <v>28.571428571428999</v>
      </c>
      <c r="L3738" s="13">
        <v>14.285714285714</v>
      </c>
    </row>
    <row r="3739" spans="5:12" x14ac:dyDescent="0.3">
      <c r="E3739" s="3" t="s">
        <v>887</v>
      </c>
      <c r="F3739" s="4"/>
      <c r="G3739" s="5">
        <v>2</v>
      </c>
      <c r="H3739" s="7">
        <v>0</v>
      </c>
      <c r="I3739" s="1">
        <v>0</v>
      </c>
      <c r="J3739" s="1">
        <v>1</v>
      </c>
      <c r="K3739" s="1">
        <v>0</v>
      </c>
      <c r="L3739" s="6">
        <v>1</v>
      </c>
    </row>
    <row r="3740" spans="5:12" x14ac:dyDescent="0.3">
      <c r="E3740" s="9"/>
      <c r="F3740" s="8"/>
      <c r="G3740" s="10">
        <v>100</v>
      </c>
      <c r="H3740" s="21">
        <v>0</v>
      </c>
      <c r="I3740" s="12">
        <v>0</v>
      </c>
      <c r="J3740" s="2">
        <v>50</v>
      </c>
      <c r="K3740" s="12">
        <v>0</v>
      </c>
      <c r="L3740" s="13">
        <v>50</v>
      </c>
    </row>
    <row r="3741" spans="5:12" ht="25" x14ac:dyDescent="0.3">
      <c r="E3741" s="3" t="s">
        <v>888</v>
      </c>
      <c r="F3741" s="4"/>
      <c r="G3741" s="5">
        <v>33</v>
      </c>
      <c r="H3741" s="7">
        <v>3</v>
      </c>
      <c r="I3741" s="1">
        <v>18</v>
      </c>
      <c r="J3741" s="1">
        <v>11</v>
      </c>
      <c r="K3741" s="1">
        <v>1</v>
      </c>
      <c r="L3741" s="6">
        <v>0</v>
      </c>
    </row>
    <row r="3742" spans="5:12" x14ac:dyDescent="0.3">
      <c r="E3742" s="9"/>
      <c r="F3742" s="8"/>
      <c r="G3742" s="10">
        <v>100</v>
      </c>
      <c r="H3742" s="11">
        <v>9.0909090909089993</v>
      </c>
      <c r="I3742" s="2">
        <v>54.545454545455001</v>
      </c>
      <c r="J3742" s="2">
        <v>33.333333333333002</v>
      </c>
      <c r="K3742" s="2">
        <v>3.0303030303030001</v>
      </c>
      <c r="L3742" s="15">
        <v>0</v>
      </c>
    </row>
    <row r="3743" spans="5:12" ht="25" x14ac:dyDescent="0.3">
      <c r="E3743" s="3" t="s">
        <v>889</v>
      </c>
      <c r="F3743" s="4"/>
      <c r="G3743" s="5">
        <v>62</v>
      </c>
      <c r="H3743" s="7">
        <v>7</v>
      </c>
      <c r="I3743" s="1">
        <v>30</v>
      </c>
      <c r="J3743" s="1">
        <v>17</v>
      </c>
      <c r="K3743" s="1">
        <v>8</v>
      </c>
      <c r="L3743" s="6">
        <v>0</v>
      </c>
    </row>
    <row r="3744" spans="5:12" x14ac:dyDescent="0.3">
      <c r="E3744" s="9"/>
      <c r="F3744" s="8"/>
      <c r="G3744" s="10">
        <v>100</v>
      </c>
      <c r="H3744" s="11">
        <v>11.290322580645</v>
      </c>
      <c r="I3744" s="2">
        <v>48.387096774193999</v>
      </c>
      <c r="J3744" s="2">
        <v>27.419354838709999</v>
      </c>
      <c r="K3744" s="2">
        <v>12.903225806451999</v>
      </c>
      <c r="L3744" s="15">
        <v>0</v>
      </c>
    </row>
    <row r="3745" spans="5:12" x14ac:dyDescent="0.3">
      <c r="E3745" s="3" t="s">
        <v>890</v>
      </c>
      <c r="F3745" s="4"/>
      <c r="G3745" s="5">
        <v>144</v>
      </c>
      <c r="H3745" s="7">
        <v>4</v>
      </c>
      <c r="I3745" s="1">
        <v>83</v>
      </c>
      <c r="J3745" s="1">
        <v>43</v>
      </c>
      <c r="K3745" s="1">
        <v>11</v>
      </c>
      <c r="L3745" s="6">
        <v>3</v>
      </c>
    </row>
    <row r="3746" spans="5:12" x14ac:dyDescent="0.3">
      <c r="E3746" s="9"/>
      <c r="F3746" s="8"/>
      <c r="G3746" s="10">
        <v>100</v>
      </c>
      <c r="H3746" s="11">
        <v>2.7777777777780002</v>
      </c>
      <c r="I3746" s="2">
        <v>57.638888888888999</v>
      </c>
      <c r="J3746" s="2">
        <v>29.861111111111001</v>
      </c>
      <c r="K3746" s="2">
        <v>7.6388888888890003</v>
      </c>
      <c r="L3746" s="13">
        <v>2.083333333333</v>
      </c>
    </row>
    <row r="3747" spans="5:12" ht="25" x14ac:dyDescent="0.3">
      <c r="E3747" s="3" t="s">
        <v>891</v>
      </c>
      <c r="F3747" s="4"/>
      <c r="G3747" s="5">
        <v>30</v>
      </c>
      <c r="H3747" s="7">
        <v>7</v>
      </c>
      <c r="I3747" s="1">
        <v>15</v>
      </c>
      <c r="J3747" s="1">
        <v>4</v>
      </c>
      <c r="K3747" s="1">
        <v>3</v>
      </c>
      <c r="L3747" s="6">
        <v>1</v>
      </c>
    </row>
    <row r="3748" spans="5:12" x14ac:dyDescent="0.3">
      <c r="E3748" s="9"/>
      <c r="F3748" s="8"/>
      <c r="G3748" s="10">
        <v>100</v>
      </c>
      <c r="H3748" s="11">
        <v>23.333333333333002</v>
      </c>
      <c r="I3748" s="2">
        <v>50</v>
      </c>
      <c r="J3748" s="2">
        <v>13.333333333333</v>
      </c>
      <c r="K3748" s="2">
        <v>10</v>
      </c>
      <c r="L3748" s="13">
        <v>3.333333333333</v>
      </c>
    </row>
    <row r="3749" spans="5:12" ht="25" x14ac:dyDescent="0.3">
      <c r="E3749" s="3" t="s">
        <v>892</v>
      </c>
      <c r="F3749" s="4"/>
      <c r="G3749" s="5">
        <v>8</v>
      </c>
      <c r="H3749" s="7">
        <v>3</v>
      </c>
      <c r="I3749" s="1">
        <v>4</v>
      </c>
      <c r="J3749" s="1">
        <v>1</v>
      </c>
      <c r="K3749" s="1">
        <v>0</v>
      </c>
      <c r="L3749" s="6">
        <v>0</v>
      </c>
    </row>
    <row r="3750" spans="5:12" x14ac:dyDescent="0.3">
      <c r="E3750" s="9"/>
      <c r="F3750" s="8"/>
      <c r="G3750" s="10">
        <v>100</v>
      </c>
      <c r="H3750" s="11">
        <v>37.5</v>
      </c>
      <c r="I3750" s="2">
        <v>50</v>
      </c>
      <c r="J3750" s="2">
        <v>12.5</v>
      </c>
      <c r="K3750" s="12">
        <v>0</v>
      </c>
      <c r="L3750" s="15">
        <v>0</v>
      </c>
    </row>
    <row r="3751" spans="5:12" ht="25" x14ac:dyDescent="0.3">
      <c r="E3751" s="3" t="s">
        <v>893</v>
      </c>
      <c r="F3751" s="4"/>
      <c r="G3751" s="5">
        <v>19</v>
      </c>
      <c r="H3751" s="7">
        <v>1</v>
      </c>
      <c r="I3751" s="1">
        <v>7</v>
      </c>
      <c r="J3751" s="1">
        <v>8</v>
      </c>
      <c r="K3751" s="1">
        <v>1</v>
      </c>
      <c r="L3751" s="6">
        <v>2</v>
      </c>
    </row>
    <row r="3752" spans="5:12" x14ac:dyDescent="0.3">
      <c r="E3752" s="9"/>
      <c r="F3752" s="8"/>
      <c r="G3752" s="10">
        <v>100</v>
      </c>
      <c r="H3752" s="11">
        <v>5.2631578947369997</v>
      </c>
      <c r="I3752" s="2">
        <v>36.842105263157997</v>
      </c>
      <c r="J3752" s="2">
        <v>42.105263157895003</v>
      </c>
      <c r="K3752" s="2">
        <v>5.2631578947369997</v>
      </c>
      <c r="L3752" s="13">
        <v>10.526315789473999</v>
      </c>
    </row>
    <row r="3753" spans="5:12" ht="25" x14ac:dyDescent="0.3">
      <c r="E3753" s="3" t="s">
        <v>894</v>
      </c>
      <c r="F3753" s="4"/>
      <c r="G3753" s="5">
        <v>180</v>
      </c>
      <c r="H3753" s="7">
        <v>12</v>
      </c>
      <c r="I3753" s="1">
        <v>77</v>
      </c>
      <c r="J3753" s="1">
        <v>54</v>
      </c>
      <c r="K3753" s="1">
        <v>35</v>
      </c>
      <c r="L3753" s="6">
        <v>2</v>
      </c>
    </row>
    <row r="3754" spans="5:12" x14ac:dyDescent="0.3">
      <c r="E3754" s="9"/>
      <c r="F3754" s="8"/>
      <c r="G3754" s="10">
        <v>100</v>
      </c>
      <c r="H3754" s="11">
        <v>6.666666666667</v>
      </c>
      <c r="I3754" s="2">
        <v>42.777777777777999</v>
      </c>
      <c r="J3754" s="2">
        <v>30</v>
      </c>
      <c r="K3754" s="2">
        <v>19.444444444443999</v>
      </c>
      <c r="L3754" s="13">
        <v>1.1111111111109999</v>
      </c>
    </row>
    <row r="3755" spans="5:12" ht="25" x14ac:dyDescent="0.3">
      <c r="E3755" s="3" t="s">
        <v>895</v>
      </c>
      <c r="F3755" s="4"/>
      <c r="G3755" s="5">
        <v>461</v>
      </c>
      <c r="H3755" s="7">
        <v>40</v>
      </c>
      <c r="I3755" s="1">
        <v>243</v>
      </c>
      <c r="J3755" s="1">
        <v>125</v>
      </c>
      <c r="K3755" s="1">
        <v>40</v>
      </c>
      <c r="L3755" s="6">
        <v>13</v>
      </c>
    </row>
    <row r="3756" spans="5:12" x14ac:dyDescent="0.3">
      <c r="E3756" s="9"/>
      <c r="F3756" s="8"/>
      <c r="G3756" s="10">
        <v>100</v>
      </c>
      <c r="H3756" s="11">
        <v>8.6767895878519994</v>
      </c>
      <c r="I3756" s="2">
        <v>52.711496746203998</v>
      </c>
      <c r="J3756" s="2">
        <v>27.114967462039001</v>
      </c>
      <c r="K3756" s="2">
        <v>8.6767895878519994</v>
      </c>
      <c r="L3756" s="13">
        <v>2.819956616052</v>
      </c>
    </row>
    <row r="3757" spans="5:12" x14ac:dyDescent="0.3">
      <c r="E3757" s="3" t="s">
        <v>896</v>
      </c>
      <c r="F3757" s="4"/>
      <c r="G3757" s="5">
        <v>961</v>
      </c>
      <c r="H3757" s="7">
        <v>101</v>
      </c>
      <c r="I3757" s="1">
        <v>463</v>
      </c>
      <c r="J3757" s="1">
        <v>295</v>
      </c>
      <c r="K3757" s="1">
        <v>69</v>
      </c>
      <c r="L3757" s="6">
        <v>33</v>
      </c>
    </row>
    <row r="3758" spans="5:12" x14ac:dyDescent="0.3">
      <c r="E3758" s="9"/>
      <c r="F3758" s="8"/>
      <c r="G3758" s="10">
        <v>100</v>
      </c>
      <c r="H3758" s="11">
        <v>10.509885535900001</v>
      </c>
      <c r="I3758" s="2">
        <v>48.178980228927998</v>
      </c>
      <c r="J3758" s="2">
        <v>30.697190426639001</v>
      </c>
      <c r="K3758" s="2">
        <v>7.1800208116549999</v>
      </c>
      <c r="L3758" s="13">
        <v>3.4339229968780001</v>
      </c>
    </row>
    <row r="3759" spans="5:12" ht="25" x14ac:dyDescent="0.3">
      <c r="E3759" s="3" t="s">
        <v>897</v>
      </c>
      <c r="F3759" s="4"/>
      <c r="G3759" s="5">
        <v>440</v>
      </c>
      <c r="H3759" s="7">
        <v>75</v>
      </c>
      <c r="I3759" s="1">
        <v>225</v>
      </c>
      <c r="J3759" s="1">
        <v>105</v>
      </c>
      <c r="K3759" s="1">
        <v>21</v>
      </c>
      <c r="L3759" s="6">
        <v>14</v>
      </c>
    </row>
    <row r="3760" spans="5:12" x14ac:dyDescent="0.3">
      <c r="E3760" s="9"/>
      <c r="F3760" s="8"/>
      <c r="G3760" s="10">
        <v>100</v>
      </c>
      <c r="H3760" s="11">
        <v>17.045454545455001</v>
      </c>
      <c r="I3760" s="2">
        <v>51.136363636364003</v>
      </c>
      <c r="J3760" s="2">
        <v>23.863636363636001</v>
      </c>
      <c r="K3760" s="2">
        <v>4.7727272727269998</v>
      </c>
      <c r="L3760" s="13">
        <v>3.181818181818</v>
      </c>
    </row>
    <row r="3761" spans="5:12" ht="25" x14ac:dyDescent="0.3">
      <c r="E3761" s="3" t="s">
        <v>898</v>
      </c>
      <c r="F3761" s="4"/>
      <c r="G3761" s="5">
        <v>92</v>
      </c>
      <c r="H3761" s="7">
        <v>24</v>
      </c>
      <c r="I3761" s="1">
        <v>49</v>
      </c>
      <c r="J3761" s="1">
        <v>17</v>
      </c>
      <c r="K3761" s="1">
        <v>0</v>
      </c>
      <c r="L3761" s="6">
        <v>2</v>
      </c>
    </row>
    <row r="3762" spans="5:12" x14ac:dyDescent="0.3">
      <c r="E3762" s="9"/>
      <c r="F3762" s="8"/>
      <c r="G3762" s="10">
        <v>100</v>
      </c>
      <c r="H3762" s="11">
        <v>26.086956521739001</v>
      </c>
      <c r="I3762" s="2">
        <v>53.260869565217</v>
      </c>
      <c r="J3762" s="2">
        <v>18.478260869564998</v>
      </c>
      <c r="K3762" s="12">
        <v>0</v>
      </c>
      <c r="L3762" s="13">
        <v>2.1739130434780001</v>
      </c>
    </row>
    <row r="3763" spans="5:12" ht="25" x14ac:dyDescent="0.3">
      <c r="E3763" s="3" t="s">
        <v>899</v>
      </c>
      <c r="F3763" s="4"/>
      <c r="G3763" s="5">
        <v>8</v>
      </c>
      <c r="H3763" s="7">
        <v>2</v>
      </c>
      <c r="I3763" s="1">
        <v>5</v>
      </c>
      <c r="J3763" s="1">
        <v>1</v>
      </c>
      <c r="K3763" s="1">
        <v>0</v>
      </c>
      <c r="L3763" s="6">
        <v>0</v>
      </c>
    </row>
    <row r="3764" spans="5:12" x14ac:dyDescent="0.3">
      <c r="E3764" s="9"/>
      <c r="F3764" s="8"/>
      <c r="G3764" s="10">
        <v>100</v>
      </c>
      <c r="H3764" s="11">
        <v>25</v>
      </c>
      <c r="I3764" s="2">
        <v>62.5</v>
      </c>
      <c r="J3764" s="2">
        <v>12.5</v>
      </c>
      <c r="K3764" s="12">
        <v>0</v>
      </c>
      <c r="L3764" s="15">
        <v>0</v>
      </c>
    </row>
    <row r="3765" spans="5:12" ht="25" x14ac:dyDescent="0.3">
      <c r="E3765" s="3" t="s">
        <v>900</v>
      </c>
      <c r="F3765" s="4"/>
      <c r="G3765" s="5">
        <v>500</v>
      </c>
      <c r="H3765" s="7">
        <v>31</v>
      </c>
      <c r="I3765" s="1">
        <v>236</v>
      </c>
      <c r="J3765" s="1">
        <v>159</v>
      </c>
      <c r="K3765" s="1">
        <v>66</v>
      </c>
      <c r="L3765" s="6">
        <v>8</v>
      </c>
    </row>
    <row r="3766" spans="5:12" x14ac:dyDescent="0.3">
      <c r="E3766" s="9"/>
      <c r="F3766" s="8"/>
      <c r="G3766" s="10">
        <v>100</v>
      </c>
      <c r="H3766" s="11">
        <v>6.2</v>
      </c>
      <c r="I3766" s="2">
        <v>47.2</v>
      </c>
      <c r="J3766" s="2">
        <v>31.8</v>
      </c>
      <c r="K3766" s="2">
        <v>13.2</v>
      </c>
      <c r="L3766" s="13">
        <v>1.6</v>
      </c>
    </row>
    <row r="3767" spans="5:12" ht="25" x14ac:dyDescent="0.3">
      <c r="E3767" s="3" t="s">
        <v>901</v>
      </c>
      <c r="F3767" s="4"/>
      <c r="G3767" s="5">
        <v>1531</v>
      </c>
      <c r="H3767" s="7">
        <v>147</v>
      </c>
      <c r="I3767" s="1">
        <v>748</v>
      </c>
      <c r="J3767" s="1">
        <v>446</v>
      </c>
      <c r="K3767" s="1">
        <v>155</v>
      </c>
      <c r="L3767" s="6">
        <v>35</v>
      </c>
    </row>
    <row r="3768" spans="5:12" x14ac:dyDescent="0.3">
      <c r="E3768" s="9"/>
      <c r="F3768" s="8"/>
      <c r="G3768" s="10">
        <v>100</v>
      </c>
      <c r="H3768" s="11">
        <v>9.6015676028740007</v>
      </c>
      <c r="I3768" s="2">
        <v>48.856956237753003</v>
      </c>
      <c r="J3768" s="2">
        <v>29.131286740692001</v>
      </c>
      <c r="K3768" s="2">
        <v>10.124101894187</v>
      </c>
      <c r="L3768" s="13">
        <v>2.286087524494</v>
      </c>
    </row>
    <row r="3769" spans="5:12" x14ac:dyDescent="0.3">
      <c r="E3769" s="3" t="s">
        <v>902</v>
      </c>
      <c r="F3769" s="4"/>
      <c r="G3769" s="5">
        <v>2275</v>
      </c>
      <c r="H3769" s="7">
        <v>295</v>
      </c>
      <c r="I3769" s="1">
        <v>1162</v>
      </c>
      <c r="J3769" s="1">
        <v>546</v>
      </c>
      <c r="K3769" s="1">
        <v>188</v>
      </c>
      <c r="L3769" s="6">
        <v>84</v>
      </c>
    </row>
    <row r="3770" spans="5:12" x14ac:dyDescent="0.3">
      <c r="E3770" s="9"/>
      <c r="F3770" s="8"/>
      <c r="G3770" s="10">
        <v>100</v>
      </c>
      <c r="H3770" s="11">
        <v>12.967032967032999</v>
      </c>
      <c r="I3770" s="2">
        <v>51.076923076923002</v>
      </c>
      <c r="J3770" s="2">
        <v>24</v>
      </c>
      <c r="K3770" s="2">
        <v>8.2637362637359999</v>
      </c>
      <c r="L3770" s="13">
        <v>3.6923076923079998</v>
      </c>
    </row>
    <row r="3771" spans="5:12" ht="25" x14ac:dyDescent="0.3">
      <c r="E3771" s="3" t="s">
        <v>903</v>
      </c>
      <c r="F3771" s="4"/>
      <c r="G3771" s="5">
        <v>824</v>
      </c>
      <c r="H3771" s="7">
        <v>185</v>
      </c>
      <c r="I3771" s="1">
        <v>412</v>
      </c>
      <c r="J3771" s="1">
        <v>150</v>
      </c>
      <c r="K3771" s="1">
        <v>48</v>
      </c>
      <c r="L3771" s="6">
        <v>29</v>
      </c>
    </row>
    <row r="3772" spans="5:12" x14ac:dyDescent="0.3">
      <c r="E3772" s="9"/>
      <c r="F3772" s="8"/>
      <c r="G3772" s="10">
        <v>100</v>
      </c>
      <c r="H3772" s="11">
        <v>22.451456310680001</v>
      </c>
      <c r="I3772" s="2">
        <v>50</v>
      </c>
      <c r="J3772" s="2">
        <v>18.203883495145998</v>
      </c>
      <c r="K3772" s="2">
        <v>5.8252427184469999</v>
      </c>
      <c r="L3772" s="13">
        <v>3.5194174757279999</v>
      </c>
    </row>
    <row r="3773" spans="5:12" ht="25" x14ac:dyDescent="0.3">
      <c r="E3773" s="3" t="s">
        <v>904</v>
      </c>
      <c r="F3773" s="4"/>
      <c r="G3773" s="5">
        <v>170</v>
      </c>
      <c r="H3773" s="7">
        <v>61</v>
      </c>
      <c r="I3773" s="1">
        <v>82</v>
      </c>
      <c r="J3773" s="1">
        <v>18</v>
      </c>
      <c r="K3773" s="1">
        <v>3</v>
      </c>
      <c r="L3773" s="6">
        <v>6</v>
      </c>
    </row>
    <row r="3774" spans="5:12" x14ac:dyDescent="0.3">
      <c r="E3774" s="9"/>
      <c r="F3774" s="8"/>
      <c r="G3774" s="10">
        <v>100</v>
      </c>
      <c r="H3774" s="11">
        <v>35.882352941176002</v>
      </c>
      <c r="I3774" s="2">
        <v>48.235294117647001</v>
      </c>
      <c r="J3774" s="2">
        <v>10.588235294118</v>
      </c>
      <c r="K3774" s="2">
        <v>1.764705882353</v>
      </c>
      <c r="L3774" s="13">
        <v>3.5294117647059999</v>
      </c>
    </row>
    <row r="3775" spans="5:12" ht="25" x14ac:dyDescent="0.3">
      <c r="E3775" s="3" t="s">
        <v>905</v>
      </c>
      <c r="F3775" s="4"/>
      <c r="G3775" s="5">
        <v>16</v>
      </c>
      <c r="H3775" s="7">
        <v>3</v>
      </c>
      <c r="I3775" s="1">
        <v>7</v>
      </c>
      <c r="J3775" s="1">
        <v>4</v>
      </c>
      <c r="K3775" s="1">
        <v>0</v>
      </c>
      <c r="L3775" s="6">
        <v>2</v>
      </c>
    </row>
    <row r="3776" spans="5:12" x14ac:dyDescent="0.3">
      <c r="E3776" s="9"/>
      <c r="F3776" s="8"/>
      <c r="G3776" s="10">
        <v>100</v>
      </c>
      <c r="H3776" s="11">
        <v>18.75</v>
      </c>
      <c r="I3776" s="2">
        <v>43.75</v>
      </c>
      <c r="J3776" s="2">
        <v>25</v>
      </c>
      <c r="K3776" s="12">
        <v>0</v>
      </c>
      <c r="L3776" s="13">
        <v>12.5</v>
      </c>
    </row>
    <row r="3777" spans="5:12" ht="25" x14ac:dyDescent="0.3">
      <c r="E3777" s="3" t="s">
        <v>906</v>
      </c>
      <c r="F3777" s="4"/>
      <c r="G3777" s="5">
        <v>925</v>
      </c>
      <c r="H3777" s="7">
        <v>72</v>
      </c>
      <c r="I3777" s="1">
        <v>325</v>
      </c>
      <c r="J3777" s="1">
        <v>326</v>
      </c>
      <c r="K3777" s="1">
        <v>181</v>
      </c>
      <c r="L3777" s="6">
        <v>21</v>
      </c>
    </row>
    <row r="3778" spans="5:12" x14ac:dyDescent="0.3">
      <c r="E3778" s="9"/>
      <c r="F3778" s="8"/>
      <c r="G3778" s="10">
        <v>100</v>
      </c>
      <c r="H3778" s="11">
        <v>7.783783783784</v>
      </c>
      <c r="I3778" s="2">
        <v>35.135135135135002</v>
      </c>
      <c r="J3778" s="2">
        <v>35.243243243243001</v>
      </c>
      <c r="K3778" s="2">
        <v>19.567567567567998</v>
      </c>
      <c r="L3778" s="13">
        <v>2.2702702702700002</v>
      </c>
    </row>
    <row r="3779" spans="5:12" ht="25" x14ac:dyDescent="0.3">
      <c r="E3779" s="3" t="s">
        <v>907</v>
      </c>
      <c r="F3779" s="4"/>
      <c r="G3779" s="5">
        <v>2452</v>
      </c>
      <c r="H3779" s="7">
        <v>192</v>
      </c>
      <c r="I3779" s="1">
        <v>1147</v>
      </c>
      <c r="J3779" s="1">
        <v>747</v>
      </c>
      <c r="K3779" s="1">
        <v>300</v>
      </c>
      <c r="L3779" s="6">
        <v>66</v>
      </c>
    </row>
    <row r="3780" spans="5:12" x14ac:dyDescent="0.3">
      <c r="E3780" s="9"/>
      <c r="F3780" s="8"/>
      <c r="G3780" s="10">
        <v>100</v>
      </c>
      <c r="H3780" s="11">
        <v>7.8303425774880004</v>
      </c>
      <c r="I3780" s="2">
        <v>46.778140293638003</v>
      </c>
      <c r="J3780" s="2">
        <v>30.464926590537999</v>
      </c>
      <c r="K3780" s="2">
        <v>12.234910277325</v>
      </c>
      <c r="L3780" s="13">
        <v>2.6916802610110002</v>
      </c>
    </row>
    <row r="3781" spans="5:12" x14ac:dyDescent="0.3">
      <c r="E3781" s="3" t="s">
        <v>908</v>
      </c>
      <c r="F3781" s="4"/>
      <c r="G3781" s="5">
        <v>4259</v>
      </c>
      <c r="H3781" s="7">
        <v>430</v>
      </c>
      <c r="I3781" s="1">
        <v>2102</v>
      </c>
      <c r="J3781" s="1">
        <v>1135</v>
      </c>
      <c r="K3781" s="1">
        <v>368</v>
      </c>
      <c r="L3781" s="6">
        <v>224</v>
      </c>
    </row>
    <row r="3782" spans="5:12" x14ac:dyDescent="0.3">
      <c r="E3782" s="9"/>
      <c r="F3782" s="8"/>
      <c r="G3782" s="10">
        <v>100</v>
      </c>
      <c r="H3782" s="11">
        <v>10.096266729279</v>
      </c>
      <c r="I3782" s="2">
        <v>49.354308523127003</v>
      </c>
      <c r="J3782" s="2">
        <v>26.649448227282999</v>
      </c>
      <c r="K3782" s="2">
        <v>8.6405259450580001</v>
      </c>
      <c r="L3782" s="13">
        <v>5.259450575252</v>
      </c>
    </row>
    <row r="3783" spans="5:12" ht="25" x14ac:dyDescent="0.3">
      <c r="E3783" s="3" t="s">
        <v>909</v>
      </c>
      <c r="F3783" s="4"/>
      <c r="G3783" s="5">
        <v>1167</v>
      </c>
      <c r="H3783" s="7">
        <v>213</v>
      </c>
      <c r="I3783" s="1">
        <v>615</v>
      </c>
      <c r="J3783" s="1">
        <v>232</v>
      </c>
      <c r="K3783" s="1">
        <v>56</v>
      </c>
      <c r="L3783" s="6">
        <v>51</v>
      </c>
    </row>
    <row r="3784" spans="5:12" x14ac:dyDescent="0.3">
      <c r="E3784" s="9"/>
      <c r="F3784" s="8"/>
      <c r="G3784" s="10">
        <v>100</v>
      </c>
      <c r="H3784" s="11">
        <v>18.251928020566002</v>
      </c>
      <c r="I3784" s="2">
        <v>52.699228791773997</v>
      </c>
      <c r="J3784" s="2">
        <v>19.880034275920998</v>
      </c>
      <c r="K3784" s="2">
        <v>4.7986289631529999</v>
      </c>
      <c r="L3784" s="13">
        <v>4.3701799485860002</v>
      </c>
    </row>
    <row r="3785" spans="5:12" ht="25" x14ac:dyDescent="0.3">
      <c r="E3785" s="3" t="s">
        <v>910</v>
      </c>
      <c r="F3785" s="4"/>
      <c r="G3785" s="5">
        <v>272</v>
      </c>
      <c r="H3785" s="7">
        <v>96</v>
      </c>
      <c r="I3785" s="1">
        <v>113</v>
      </c>
      <c r="J3785" s="1">
        <v>36</v>
      </c>
      <c r="K3785" s="1">
        <v>13</v>
      </c>
      <c r="L3785" s="6">
        <v>14</v>
      </c>
    </row>
    <row r="3786" spans="5:12" x14ac:dyDescent="0.3">
      <c r="E3786" s="9"/>
      <c r="F3786" s="8"/>
      <c r="G3786" s="10">
        <v>100</v>
      </c>
      <c r="H3786" s="11">
        <v>35.294117647058997</v>
      </c>
      <c r="I3786" s="2">
        <v>41.544117647058997</v>
      </c>
      <c r="J3786" s="2">
        <v>13.235294117646999</v>
      </c>
      <c r="K3786" s="2">
        <v>4.7794117647060004</v>
      </c>
      <c r="L3786" s="13">
        <v>5.147058823529</v>
      </c>
    </row>
    <row r="3787" spans="5:12" ht="25" x14ac:dyDescent="0.3">
      <c r="E3787" s="3" t="s">
        <v>911</v>
      </c>
      <c r="F3787" s="4"/>
      <c r="G3787" s="5">
        <v>45</v>
      </c>
      <c r="H3787" s="7">
        <v>5</v>
      </c>
      <c r="I3787" s="1">
        <v>16</v>
      </c>
      <c r="J3787" s="1">
        <v>6</v>
      </c>
      <c r="K3787" s="1">
        <v>4</v>
      </c>
      <c r="L3787" s="6">
        <v>14</v>
      </c>
    </row>
    <row r="3788" spans="5:12" x14ac:dyDescent="0.3">
      <c r="E3788" s="9"/>
      <c r="F3788" s="8"/>
      <c r="G3788" s="10">
        <v>100</v>
      </c>
      <c r="H3788" s="11">
        <v>11.111111111111001</v>
      </c>
      <c r="I3788" s="2">
        <v>35.555555555555998</v>
      </c>
      <c r="J3788" s="2">
        <v>13.333333333333</v>
      </c>
      <c r="K3788" s="2">
        <v>8.8888888888889994</v>
      </c>
      <c r="L3788" s="13">
        <v>31.111111111111001</v>
      </c>
    </row>
    <row r="3789" spans="5:12" ht="25" x14ac:dyDescent="0.3">
      <c r="E3789" s="3" t="s">
        <v>912</v>
      </c>
      <c r="F3789" s="4"/>
      <c r="G3789" s="5">
        <v>898</v>
      </c>
      <c r="H3789" s="7">
        <v>50</v>
      </c>
      <c r="I3789" s="1">
        <v>352</v>
      </c>
      <c r="J3789" s="1">
        <v>318</v>
      </c>
      <c r="K3789" s="1">
        <v>157</v>
      </c>
      <c r="L3789" s="6">
        <v>21</v>
      </c>
    </row>
    <row r="3790" spans="5:12" x14ac:dyDescent="0.3">
      <c r="E3790" s="9"/>
      <c r="F3790" s="8"/>
      <c r="G3790" s="10">
        <v>100</v>
      </c>
      <c r="H3790" s="11">
        <v>5.5679287305120004</v>
      </c>
      <c r="I3790" s="2">
        <v>39.198218262806002</v>
      </c>
      <c r="J3790" s="2">
        <v>35.412026726058002</v>
      </c>
      <c r="K3790" s="2">
        <v>17.483296213808</v>
      </c>
      <c r="L3790" s="13">
        <v>2.3385300668150002</v>
      </c>
    </row>
    <row r="3791" spans="5:12" ht="25" x14ac:dyDescent="0.3">
      <c r="E3791" s="3" t="s">
        <v>913</v>
      </c>
      <c r="F3791" s="4"/>
      <c r="G3791" s="5">
        <v>2158</v>
      </c>
      <c r="H3791" s="7">
        <v>146</v>
      </c>
      <c r="I3791" s="1">
        <v>945</v>
      </c>
      <c r="J3791" s="1">
        <v>757</v>
      </c>
      <c r="K3791" s="1">
        <v>254</v>
      </c>
      <c r="L3791" s="6">
        <v>56</v>
      </c>
    </row>
    <row r="3792" spans="5:12" x14ac:dyDescent="0.3">
      <c r="E3792" s="9"/>
      <c r="F3792" s="8"/>
      <c r="G3792" s="10">
        <v>100</v>
      </c>
      <c r="H3792" s="11">
        <v>6.7655236329940003</v>
      </c>
      <c r="I3792" s="2">
        <v>43.790546802595003</v>
      </c>
      <c r="J3792" s="2">
        <v>35.078776645041998</v>
      </c>
      <c r="K3792" s="2">
        <v>11.77015755329</v>
      </c>
      <c r="L3792" s="13">
        <v>2.59499536608</v>
      </c>
    </row>
    <row r="3793" spans="5:12" x14ac:dyDescent="0.3">
      <c r="E3793" s="3" t="s">
        <v>914</v>
      </c>
      <c r="F3793" s="4"/>
      <c r="G3793" s="5">
        <v>3680</v>
      </c>
      <c r="H3793" s="7">
        <v>373</v>
      </c>
      <c r="I3793" s="1">
        <v>1643</v>
      </c>
      <c r="J3793" s="1">
        <v>1100</v>
      </c>
      <c r="K3793" s="1">
        <v>329</v>
      </c>
      <c r="L3793" s="6">
        <v>235</v>
      </c>
    </row>
    <row r="3794" spans="5:12" x14ac:dyDescent="0.3">
      <c r="E3794" s="9"/>
      <c r="F3794" s="8"/>
      <c r="G3794" s="10">
        <v>100</v>
      </c>
      <c r="H3794" s="11">
        <v>10.135869565217</v>
      </c>
      <c r="I3794" s="2">
        <v>44.646739130435002</v>
      </c>
      <c r="J3794" s="2">
        <v>29.891304347826001</v>
      </c>
      <c r="K3794" s="2">
        <v>8.9402173913039995</v>
      </c>
      <c r="L3794" s="13">
        <v>6.3858695652169999</v>
      </c>
    </row>
    <row r="3795" spans="5:12" ht="25" x14ac:dyDescent="0.3">
      <c r="E3795" s="3" t="s">
        <v>915</v>
      </c>
      <c r="F3795" s="4"/>
      <c r="G3795" s="5">
        <v>950</v>
      </c>
      <c r="H3795" s="7">
        <v>156</v>
      </c>
      <c r="I3795" s="1">
        <v>470</v>
      </c>
      <c r="J3795" s="1">
        <v>200</v>
      </c>
      <c r="K3795" s="1">
        <v>61</v>
      </c>
      <c r="L3795" s="6">
        <v>63</v>
      </c>
    </row>
    <row r="3796" spans="5:12" x14ac:dyDescent="0.3">
      <c r="E3796" s="9"/>
      <c r="F3796" s="8"/>
      <c r="G3796" s="10">
        <v>100</v>
      </c>
      <c r="H3796" s="11">
        <v>16.421052631578998</v>
      </c>
      <c r="I3796" s="2">
        <v>49.473684210526002</v>
      </c>
      <c r="J3796" s="2">
        <v>21.052631578947</v>
      </c>
      <c r="K3796" s="2">
        <v>6.4210526315790002</v>
      </c>
      <c r="L3796" s="13">
        <v>6.6315789473680002</v>
      </c>
    </row>
    <row r="3797" spans="5:12" ht="25" x14ac:dyDescent="0.3">
      <c r="E3797" s="3" t="s">
        <v>916</v>
      </c>
      <c r="F3797" s="4"/>
      <c r="G3797" s="5">
        <v>237</v>
      </c>
      <c r="H3797" s="7">
        <v>70</v>
      </c>
      <c r="I3797" s="1">
        <v>105</v>
      </c>
      <c r="J3797" s="1">
        <v>36</v>
      </c>
      <c r="K3797" s="1">
        <v>9</v>
      </c>
      <c r="L3797" s="6">
        <v>17</v>
      </c>
    </row>
    <row r="3798" spans="5:12" x14ac:dyDescent="0.3">
      <c r="E3798" s="9"/>
      <c r="F3798" s="8"/>
      <c r="G3798" s="10">
        <v>100</v>
      </c>
      <c r="H3798" s="11">
        <v>29.535864978903</v>
      </c>
      <c r="I3798" s="2">
        <v>44.303797468353999</v>
      </c>
      <c r="J3798" s="2">
        <v>15.189873417722</v>
      </c>
      <c r="K3798" s="2">
        <v>3.7974683544299999</v>
      </c>
      <c r="L3798" s="13">
        <v>7.1729957805910001</v>
      </c>
    </row>
    <row r="3799" spans="5:12" ht="25" x14ac:dyDescent="0.3">
      <c r="E3799" s="3" t="s">
        <v>917</v>
      </c>
      <c r="F3799" s="4"/>
      <c r="G3799" s="5">
        <v>30</v>
      </c>
      <c r="H3799" s="7">
        <v>2</v>
      </c>
      <c r="I3799" s="1">
        <v>9</v>
      </c>
      <c r="J3799" s="1">
        <v>6</v>
      </c>
      <c r="K3799" s="1">
        <v>2</v>
      </c>
      <c r="L3799" s="6">
        <v>11</v>
      </c>
    </row>
    <row r="3800" spans="5:12" x14ac:dyDescent="0.3">
      <c r="E3800" s="9"/>
      <c r="F3800" s="8"/>
      <c r="G3800" s="10">
        <v>100</v>
      </c>
      <c r="H3800" s="11">
        <v>6.666666666667</v>
      </c>
      <c r="I3800" s="2">
        <v>30</v>
      </c>
      <c r="J3800" s="2">
        <v>20</v>
      </c>
      <c r="K3800" s="2">
        <v>6.666666666667</v>
      </c>
      <c r="L3800" s="13">
        <v>36.666666666666998</v>
      </c>
    </row>
    <row r="3801" spans="5:12" ht="25" x14ac:dyDescent="0.3">
      <c r="E3801" s="3" t="s">
        <v>918</v>
      </c>
      <c r="F3801" s="4"/>
      <c r="G3801" s="5">
        <v>441</v>
      </c>
      <c r="H3801" s="7">
        <v>13</v>
      </c>
      <c r="I3801" s="1">
        <v>134</v>
      </c>
      <c r="J3801" s="1">
        <v>174</v>
      </c>
      <c r="K3801" s="1">
        <v>107</v>
      </c>
      <c r="L3801" s="6">
        <v>13</v>
      </c>
    </row>
    <row r="3802" spans="5:12" x14ac:dyDescent="0.3">
      <c r="E3802" s="9"/>
      <c r="F3802" s="8"/>
      <c r="G3802" s="10">
        <v>100</v>
      </c>
      <c r="H3802" s="11">
        <v>2.947845804989</v>
      </c>
      <c r="I3802" s="2">
        <v>30.385487528344999</v>
      </c>
      <c r="J3802" s="2">
        <v>39.455782312925002</v>
      </c>
      <c r="K3802" s="2">
        <v>24.263038548752998</v>
      </c>
      <c r="L3802" s="13">
        <v>2.947845804989</v>
      </c>
    </row>
    <row r="3803" spans="5:12" ht="25" x14ac:dyDescent="0.3">
      <c r="E3803" s="3" t="s">
        <v>919</v>
      </c>
      <c r="F3803" s="4"/>
      <c r="G3803" s="5">
        <v>809</v>
      </c>
      <c r="H3803" s="7">
        <v>39</v>
      </c>
      <c r="I3803" s="1">
        <v>314</v>
      </c>
      <c r="J3803" s="1">
        <v>305</v>
      </c>
      <c r="K3803" s="1">
        <v>123</v>
      </c>
      <c r="L3803" s="6">
        <v>28</v>
      </c>
    </row>
    <row r="3804" spans="5:12" x14ac:dyDescent="0.3">
      <c r="E3804" s="9"/>
      <c r="F3804" s="8"/>
      <c r="G3804" s="10">
        <v>100</v>
      </c>
      <c r="H3804" s="11">
        <v>4.8207663782449997</v>
      </c>
      <c r="I3804" s="2">
        <v>38.813349814585997</v>
      </c>
      <c r="J3804" s="2">
        <v>37.700865265760001</v>
      </c>
      <c r="K3804" s="2">
        <v>15.203955500617999</v>
      </c>
      <c r="L3804" s="13">
        <v>3.4610630407910001</v>
      </c>
    </row>
    <row r="3805" spans="5:12" x14ac:dyDescent="0.3">
      <c r="E3805" s="3" t="s">
        <v>920</v>
      </c>
      <c r="F3805" s="4"/>
      <c r="G3805" s="5">
        <v>1306</v>
      </c>
      <c r="H3805" s="7">
        <v>87</v>
      </c>
      <c r="I3805" s="1">
        <v>533</v>
      </c>
      <c r="J3805" s="1">
        <v>435</v>
      </c>
      <c r="K3805" s="1">
        <v>179</v>
      </c>
      <c r="L3805" s="6">
        <v>72</v>
      </c>
    </row>
    <row r="3806" spans="5:12" x14ac:dyDescent="0.3">
      <c r="E3806" s="9"/>
      <c r="F3806" s="8"/>
      <c r="G3806" s="10">
        <v>100</v>
      </c>
      <c r="H3806" s="11">
        <v>6.66156202144</v>
      </c>
      <c r="I3806" s="2">
        <v>40.811638591117998</v>
      </c>
      <c r="J3806" s="2">
        <v>33.307810107198002</v>
      </c>
      <c r="K3806" s="2">
        <v>13.705972434915999</v>
      </c>
      <c r="L3806" s="13">
        <v>5.513016845329</v>
      </c>
    </row>
    <row r="3807" spans="5:12" ht="25" x14ac:dyDescent="0.3">
      <c r="E3807" s="3" t="s">
        <v>921</v>
      </c>
      <c r="F3807" s="4"/>
      <c r="G3807" s="5">
        <v>266</v>
      </c>
      <c r="H3807" s="7">
        <v>41</v>
      </c>
      <c r="I3807" s="1">
        <v>117</v>
      </c>
      <c r="J3807" s="1">
        <v>66</v>
      </c>
      <c r="K3807" s="1">
        <v>22</v>
      </c>
      <c r="L3807" s="6">
        <v>20</v>
      </c>
    </row>
    <row r="3808" spans="5:12" x14ac:dyDescent="0.3">
      <c r="E3808" s="9"/>
      <c r="F3808" s="8"/>
      <c r="G3808" s="10">
        <v>100</v>
      </c>
      <c r="H3808" s="11">
        <v>15.413533834586</v>
      </c>
      <c r="I3808" s="2">
        <v>43.984962406015001</v>
      </c>
      <c r="J3808" s="2">
        <v>24.812030075188002</v>
      </c>
      <c r="K3808" s="2">
        <v>8.2706766917289993</v>
      </c>
      <c r="L3808" s="13">
        <v>7.5187969924809996</v>
      </c>
    </row>
    <row r="3809" spans="5:12" ht="25" x14ac:dyDescent="0.3">
      <c r="E3809" s="3" t="s">
        <v>922</v>
      </c>
      <c r="F3809" s="4"/>
      <c r="G3809" s="5">
        <v>56</v>
      </c>
      <c r="H3809" s="7">
        <v>15</v>
      </c>
      <c r="I3809" s="1">
        <v>24</v>
      </c>
      <c r="J3809" s="1">
        <v>8</v>
      </c>
      <c r="K3809" s="1">
        <v>3</v>
      </c>
      <c r="L3809" s="6">
        <v>6</v>
      </c>
    </row>
    <row r="3810" spans="5:12" x14ac:dyDescent="0.3">
      <c r="E3810" s="9"/>
      <c r="F3810" s="8"/>
      <c r="G3810" s="10">
        <v>100</v>
      </c>
      <c r="H3810" s="11">
        <v>26.785714285714</v>
      </c>
      <c r="I3810" s="2">
        <v>42.857142857143003</v>
      </c>
      <c r="J3810" s="2">
        <v>14.285714285714</v>
      </c>
      <c r="K3810" s="2">
        <v>5.3571428571429998</v>
      </c>
      <c r="L3810" s="13">
        <v>10.714285714286</v>
      </c>
    </row>
    <row r="3811" spans="5:12" ht="25" x14ac:dyDescent="0.3">
      <c r="E3811" s="3" t="s">
        <v>923</v>
      </c>
      <c r="F3811" s="4"/>
      <c r="G3811" s="5">
        <v>8</v>
      </c>
      <c r="H3811" s="7">
        <v>0</v>
      </c>
      <c r="I3811" s="1">
        <v>1</v>
      </c>
      <c r="J3811" s="1">
        <v>1</v>
      </c>
      <c r="K3811" s="1">
        <v>0</v>
      </c>
      <c r="L3811" s="6">
        <v>6</v>
      </c>
    </row>
    <row r="3812" spans="5:12" x14ac:dyDescent="0.3">
      <c r="E3812" s="9"/>
      <c r="F3812" s="8"/>
      <c r="G3812" s="10">
        <v>100</v>
      </c>
      <c r="H3812" s="21">
        <v>0</v>
      </c>
      <c r="I3812" s="2">
        <v>12.5</v>
      </c>
      <c r="J3812" s="2">
        <v>12.5</v>
      </c>
      <c r="K3812" s="12">
        <v>0</v>
      </c>
      <c r="L3812" s="13">
        <v>75</v>
      </c>
    </row>
    <row r="3813" spans="5:12" ht="25" x14ac:dyDescent="0.3">
      <c r="E3813" s="3" t="s">
        <v>924</v>
      </c>
      <c r="F3813" s="4"/>
      <c r="G3813" s="5">
        <v>185</v>
      </c>
      <c r="H3813" s="7">
        <v>2</v>
      </c>
      <c r="I3813" s="1">
        <v>45</v>
      </c>
      <c r="J3813" s="1">
        <v>87</v>
      </c>
      <c r="K3813" s="1">
        <v>46</v>
      </c>
      <c r="L3813" s="6">
        <v>5</v>
      </c>
    </row>
    <row r="3814" spans="5:12" x14ac:dyDescent="0.3">
      <c r="E3814" s="9"/>
      <c r="F3814" s="8"/>
      <c r="G3814" s="10">
        <v>100</v>
      </c>
      <c r="H3814" s="11">
        <v>1.0810810810810001</v>
      </c>
      <c r="I3814" s="2">
        <v>24.324324324323999</v>
      </c>
      <c r="J3814" s="2">
        <v>47.027027027027003</v>
      </c>
      <c r="K3814" s="2">
        <v>24.864864864865002</v>
      </c>
      <c r="L3814" s="13">
        <v>2.7027027027030002</v>
      </c>
    </row>
    <row r="3815" spans="5:12" ht="25" x14ac:dyDescent="0.3">
      <c r="E3815" s="3" t="s">
        <v>925</v>
      </c>
      <c r="F3815" s="4"/>
      <c r="G3815" s="5">
        <v>277</v>
      </c>
      <c r="H3815" s="7">
        <v>11</v>
      </c>
      <c r="I3815" s="1">
        <v>93</v>
      </c>
      <c r="J3815" s="1">
        <v>116</v>
      </c>
      <c r="K3815" s="1">
        <v>45</v>
      </c>
      <c r="L3815" s="6">
        <v>12</v>
      </c>
    </row>
    <row r="3816" spans="5:12" x14ac:dyDescent="0.3">
      <c r="E3816" s="9"/>
      <c r="F3816" s="8"/>
      <c r="G3816" s="10">
        <v>100</v>
      </c>
      <c r="H3816" s="11">
        <v>3.9711191335740001</v>
      </c>
      <c r="I3816" s="2">
        <v>33.574007220216998</v>
      </c>
      <c r="J3816" s="2">
        <v>41.877256317689998</v>
      </c>
      <c r="K3816" s="2">
        <v>16.245487364620999</v>
      </c>
      <c r="L3816" s="13">
        <v>4.3321299638989998</v>
      </c>
    </row>
    <row r="3817" spans="5:12" x14ac:dyDescent="0.3">
      <c r="E3817" s="3" t="s">
        <v>926</v>
      </c>
      <c r="F3817" s="4"/>
      <c r="G3817" s="5">
        <v>373</v>
      </c>
      <c r="H3817" s="7">
        <v>14</v>
      </c>
      <c r="I3817" s="1">
        <v>120</v>
      </c>
      <c r="J3817" s="1">
        <v>165</v>
      </c>
      <c r="K3817" s="1">
        <v>56</v>
      </c>
      <c r="L3817" s="6">
        <v>18</v>
      </c>
    </row>
    <row r="3818" spans="5:12" x14ac:dyDescent="0.3">
      <c r="E3818" s="9"/>
      <c r="F3818" s="8"/>
      <c r="G3818" s="10">
        <v>100</v>
      </c>
      <c r="H3818" s="11">
        <v>3.753351206434</v>
      </c>
      <c r="I3818" s="2">
        <v>32.171581769436997</v>
      </c>
      <c r="J3818" s="2">
        <v>44.235924932975998</v>
      </c>
      <c r="K3818" s="2">
        <v>15.013404825737</v>
      </c>
      <c r="L3818" s="13">
        <v>4.8257372654159996</v>
      </c>
    </row>
    <row r="3819" spans="5:12" ht="25" x14ac:dyDescent="0.3">
      <c r="E3819" s="3" t="s">
        <v>927</v>
      </c>
      <c r="F3819" s="4"/>
      <c r="G3819" s="5">
        <v>52</v>
      </c>
      <c r="H3819" s="7">
        <v>9</v>
      </c>
      <c r="I3819" s="1">
        <v>18</v>
      </c>
      <c r="J3819" s="1">
        <v>16</v>
      </c>
      <c r="K3819" s="1">
        <v>6</v>
      </c>
      <c r="L3819" s="6">
        <v>3</v>
      </c>
    </row>
    <row r="3820" spans="5:12" x14ac:dyDescent="0.3">
      <c r="E3820" s="9"/>
      <c r="F3820" s="8"/>
      <c r="G3820" s="10">
        <v>100</v>
      </c>
      <c r="H3820" s="11">
        <v>17.307692307692001</v>
      </c>
      <c r="I3820" s="2">
        <v>34.615384615384997</v>
      </c>
      <c r="J3820" s="2">
        <v>30.769230769231001</v>
      </c>
      <c r="K3820" s="2">
        <v>11.538461538462</v>
      </c>
      <c r="L3820" s="13">
        <v>5.7692307692310001</v>
      </c>
    </row>
    <row r="3821" spans="5:12" ht="25" x14ac:dyDescent="0.3">
      <c r="E3821" s="3" t="s">
        <v>928</v>
      </c>
      <c r="F3821" s="4"/>
      <c r="G3821" s="5">
        <v>7</v>
      </c>
      <c r="H3821" s="7">
        <v>0</v>
      </c>
      <c r="I3821" s="1">
        <v>6</v>
      </c>
      <c r="J3821" s="1">
        <v>1</v>
      </c>
      <c r="K3821" s="1">
        <v>0</v>
      </c>
      <c r="L3821" s="6">
        <v>0</v>
      </c>
    </row>
    <row r="3822" spans="5:12" x14ac:dyDescent="0.3">
      <c r="E3822" s="9"/>
      <c r="F3822" s="8"/>
      <c r="G3822" s="10">
        <v>100</v>
      </c>
      <c r="H3822" s="21">
        <v>0</v>
      </c>
      <c r="I3822" s="2">
        <v>85.714285714286007</v>
      </c>
      <c r="J3822" s="2">
        <v>14.285714285714</v>
      </c>
      <c r="K3822" s="12">
        <v>0</v>
      </c>
      <c r="L3822" s="15">
        <v>0</v>
      </c>
    </row>
    <row r="3823" spans="5:12" ht="25" x14ac:dyDescent="0.3">
      <c r="E3823" s="3" t="s">
        <v>929</v>
      </c>
      <c r="F3823" s="4"/>
      <c r="G3823" s="5">
        <v>3</v>
      </c>
      <c r="H3823" s="7">
        <v>1</v>
      </c>
      <c r="I3823" s="1">
        <v>1</v>
      </c>
      <c r="J3823" s="1">
        <v>0</v>
      </c>
      <c r="K3823" s="1">
        <v>0</v>
      </c>
      <c r="L3823" s="6">
        <v>1</v>
      </c>
    </row>
    <row r="3824" spans="5:12" x14ac:dyDescent="0.3">
      <c r="E3824" s="9"/>
      <c r="F3824" s="8"/>
      <c r="G3824" s="10">
        <v>100</v>
      </c>
      <c r="H3824" s="11">
        <v>33.333333333333002</v>
      </c>
      <c r="I3824" s="2">
        <v>33.333333333333002</v>
      </c>
      <c r="J3824" s="12">
        <v>0</v>
      </c>
      <c r="K3824" s="12">
        <v>0</v>
      </c>
      <c r="L3824" s="13">
        <v>33.333333333333002</v>
      </c>
    </row>
    <row r="3825" spans="5:12" ht="25" x14ac:dyDescent="0.3">
      <c r="E3825" s="3" t="s">
        <v>930</v>
      </c>
      <c r="F3825" s="4"/>
      <c r="G3825" s="5">
        <v>31</v>
      </c>
      <c r="H3825" s="7">
        <v>2</v>
      </c>
      <c r="I3825" s="1">
        <v>8</v>
      </c>
      <c r="J3825" s="1">
        <v>13</v>
      </c>
      <c r="K3825" s="1">
        <v>7</v>
      </c>
      <c r="L3825" s="6">
        <v>1</v>
      </c>
    </row>
    <row r="3826" spans="5:12" x14ac:dyDescent="0.3">
      <c r="E3826" s="9"/>
      <c r="F3826" s="8"/>
      <c r="G3826" s="10">
        <v>100</v>
      </c>
      <c r="H3826" s="11">
        <v>6.4516129032259997</v>
      </c>
      <c r="I3826" s="2">
        <v>25.806451612903</v>
      </c>
      <c r="J3826" s="2">
        <v>41.935483870968</v>
      </c>
      <c r="K3826" s="2">
        <v>22.580645161290001</v>
      </c>
      <c r="L3826" s="13">
        <v>3.2258064516129998</v>
      </c>
    </row>
    <row r="3827" spans="5:12" ht="25" x14ac:dyDescent="0.3">
      <c r="E3827" s="3" t="s">
        <v>931</v>
      </c>
      <c r="F3827" s="4"/>
      <c r="G3827" s="5">
        <v>30</v>
      </c>
      <c r="H3827" s="7">
        <v>1</v>
      </c>
      <c r="I3827" s="1">
        <v>8</v>
      </c>
      <c r="J3827" s="1">
        <v>15</v>
      </c>
      <c r="K3827" s="1">
        <v>5</v>
      </c>
      <c r="L3827" s="6">
        <v>1</v>
      </c>
    </row>
    <row r="3828" spans="5:12" x14ac:dyDescent="0.3">
      <c r="E3828" s="9"/>
      <c r="F3828" s="8"/>
      <c r="G3828" s="10">
        <v>100</v>
      </c>
      <c r="H3828" s="11">
        <v>3.333333333333</v>
      </c>
      <c r="I3828" s="2">
        <v>26.666666666666998</v>
      </c>
      <c r="J3828" s="2">
        <v>50</v>
      </c>
      <c r="K3828" s="2">
        <v>16.666666666666998</v>
      </c>
      <c r="L3828" s="13">
        <v>3.333333333333</v>
      </c>
    </row>
    <row r="3829" spans="5:12" x14ac:dyDescent="0.3">
      <c r="E3829" s="3" t="s">
        <v>932</v>
      </c>
      <c r="F3829" s="4"/>
      <c r="G3829" s="5">
        <v>61</v>
      </c>
      <c r="H3829" s="7">
        <v>0</v>
      </c>
      <c r="I3829" s="1">
        <v>19</v>
      </c>
      <c r="J3829" s="1">
        <v>24</v>
      </c>
      <c r="K3829" s="1">
        <v>14</v>
      </c>
      <c r="L3829" s="6">
        <v>4</v>
      </c>
    </row>
    <row r="3830" spans="5:12" x14ac:dyDescent="0.3">
      <c r="E3830" s="9"/>
      <c r="F3830" s="8"/>
      <c r="G3830" s="10">
        <v>100</v>
      </c>
      <c r="H3830" s="21">
        <v>0</v>
      </c>
      <c r="I3830" s="2">
        <v>31.147540983607001</v>
      </c>
      <c r="J3830" s="2">
        <v>39.344262295081997</v>
      </c>
      <c r="K3830" s="2">
        <v>22.950819672131001</v>
      </c>
      <c r="L3830" s="13">
        <v>6.5573770491800003</v>
      </c>
    </row>
    <row r="3831" spans="5:12" ht="25" x14ac:dyDescent="0.3">
      <c r="E3831" s="3" t="s">
        <v>933</v>
      </c>
      <c r="F3831" s="4"/>
      <c r="G3831" s="5">
        <v>8</v>
      </c>
      <c r="H3831" s="7">
        <v>0</v>
      </c>
      <c r="I3831" s="1">
        <v>4</v>
      </c>
      <c r="J3831" s="1">
        <v>3</v>
      </c>
      <c r="K3831" s="1">
        <v>1</v>
      </c>
      <c r="L3831" s="6">
        <v>0</v>
      </c>
    </row>
    <row r="3832" spans="5:12" x14ac:dyDescent="0.3">
      <c r="E3832" s="9"/>
      <c r="F3832" s="8"/>
      <c r="G3832" s="10">
        <v>100</v>
      </c>
      <c r="H3832" s="21">
        <v>0</v>
      </c>
      <c r="I3832" s="2">
        <v>50</v>
      </c>
      <c r="J3832" s="2">
        <v>37.5</v>
      </c>
      <c r="K3832" s="2">
        <v>12.5</v>
      </c>
      <c r="L3832" s="15">
        <v>0</v>
      </c>
    </row>
    <row r="3833" spans="5:12" ht="25" x14ac:dyDescent="0.3">
      <c r="E3833" s="3" t="s">
        <v>934</v>
      </c>
      <c r="F3833" s="4"/>
      <c r="G3833" s="5">
        <v>3</v>
      </c>
      <c r="H3833" s="7">
        <v>1</v>
      </c>
      <c r="I3833" s="1">
        <v>0</v>
      </c>
      <c r="J3833" s="1">
        <v>1</v>
      </c>
      <c r="K3833" s="1">
        <v>1</v>
      </c>
      <c r="L3833" s="6">
        <v>0</v>
      </c>
    </row>
    <row r="3834" spans="5:12" x14ac:dyDescent="0.3">
      <c r="E3834" s="9"/>
      <c r="F3834" s="8"/>
      <c r="G3834" s="10">
        <v>100</v>
      </c>
      <c r="H3834" s="11">
        <v>33.333333333333002</v>
      </c>
      <c r="I3834" s="12">
        <v>0</v>
      </c>
      <c r="J3834" s="2">
        <v>33.333333333333002</v>
      </c>
      <c r="K3834" s="2">
        <v>33.333333333333002</v>
      </c>
      <c r="L3834" s="15">
        <v>0</v>
      </c>
    </row>
    <row r="3835" spans="5:12" x14ac:dyDescent="0.3">
      <c r="E3835" s="3" t="s">
        <v>935</v>
      </c>
      <c r="F3835" s="4"/>
      <c r="G3835" s="5">
        <v>2</v>
      </c>
      <c r="H3835" s="7">
        <v>0</v>
      </c>
      <c r="I3835" s="1">
        <v>0</v>
      </c>
      <c r="J3835" s="1">
        <v>1</v>
      </c>
      <c r="K3835" s="1">
        <v>0</v>
      </c>
      <c r="L3835" s="6">
        <v>1</v>
      </c>
    </row>
    <row r="3836" spans="5:12" x14ac:dyDescent="0.3">
      <c r="E3836" s="9"/>
      <c r="F3836" s="8"/>
      <c r="G3836" s="10">
        <v>100</v>
      </c>
      <c r="H3836" s="21">
        <v>0</v>
      </c>
      <c r="I3836" s="12">
        <v>0</v>
      </c>
      <c r="J3836" s="2">
        <v>50</v>
      </c>
      <c r="K3836" s="12">
        <v>0</v>
      </c>
      <c r="L3836" s="13">
        <v>50</v>
      </c>
    </row>
    <row r="3837" spans="5:12" ht="25" x14ac:dyDescent="0.3">
      <c r="E3837" s="3" t="s">
        <v>936</v>
      </c>
      <c r="F3837" s="4"/>
      <c r="G3837" s="5">
        <v>1</v>
      </c>
      <c r="H3837" s="7">
        <v>0</v>
      </c>
      <c r="I3837" s="1">
        <v>0</v>
      </c>
      <c r="J3837" s="1">
        <v>0</v>
      </c>
      <c r="K3837" s="1">
        <v>1</v>
      </c>
      <c r="L3837" s="6">
        <v>0</v>
      </c>
    </row>
    <row r="3838" spans="5:12" x14ac:dyDescent="0.3">
      <c r="E3838" s="9"/>
      <c r="F3838" s="8"/>
      <c r="G3838" s="10">
        <v>100</v>
      </c>
      <c r="H3838" s="21">
        <v>0</v>
      </c>
      <c r="I3838" s="12">
        <v>0</v>
      </c>
      <c r="J3838" s="12">
        <v>0</v>
      </c>
      <c r="K3838" s="2">
        <v>100</v>
      </c>
      <c r="L3838" s="15">
        <v>0</v>
      </c>
    </row>
    <row r="3839" spans="5:12" ht="25" x14ac:dyDescent="0.3">
      <c r="E3839" s="3" t="s">
        <v>937</v>
      </c>
      <c r="F3839" s="4"/>
      <c r="G3839" s="5">
        <v>1</v>
      </c>
      <c r="H3839" s="7">
        <v>1</v>
      </c>
      <c r="I3839" s="1">
        <v>0</v>
      </c>
      <c r="J3839" s="1">
        <v>0</v>
      </c>
      <c r="K3839" s="1">
        <v>0</v>
      </c>
      <c r="L3839" s="6">
        <v>0</v>
      </c>
    </row>
    <row r="3840" spans="5:12" x14ac:dyDescent="0.3">
      <c r="E3840" s="9"/>
      <c r="F3840" s="8"/>
      <c r="G3840" s="10">
        <v>100</v>
      </c>
      <c r="H3840" s="11">
        <v>100</v>
      </c>
      <c r="I3840" s="12">
        <v>0</v>
      </c>
      <c r="J3840" s="12">
        <v>0</v>
      </c>
      <c r="K3840" s="12">
        <v>0</v>
      </c>
      <c r="L3840" s="15">
        <v>0</v>
      </c>
    </row>
    <row r="3841" spans="5:12" x14ac:dyDescent="0.3">
      <c r="E3841" s="3" t="s">
        <v>938</v>
      </c>
      <c r="F3841" s="4"/>
      <c r="G3841" s="5">
        <v>6</v>
      </c>
      <c r="H3841" s="7">
        <v>1</v>
      </c>
      <c r="I3841" s="1">
        <v>4</v>
      </c>
      <c r="J3841" s="1">
        <v>1</v>
      </c>
      <c r="K3841" s="1">
        <v>0</v>
      </c>
      <c r="L3841" s="6">
        <v>0</v>
      </c>
    </row>
    <row r="3842" spans="5:12" x14ac:dyDescent="0.3">
      <c r="E3842" s="9"/>
      <c r="F3842" s="8"/>
      <c r="G3842" s="10">
        <v>100</v>
      </c>
      <c r="H3842" s="11">
        <v>16.666666666666998</v>
      </c>
      <c r="I3842" s="2">
        <v>66.666666666666998</v>
      </c>
      <c r="J3842" s="2">
        <v>16.666666666666998</v>
      </c>
      <c r="K3842" s="12">
        <v>0</v>
      </c>
      <c r="L3842" s="15">
        <v>0</v>
      </c>
    </row>
    <row r="3843" spans="5:12" ht="25" x14ac:dyDescent="0.3">
      <c r="E3843" s="3" t="s">
        <v>939</v>
      </c>
      <c r="F3843" s="4"/>
      <c r="G3843" s="5">
        <v>1</v>
      </c>
      <c r="H3843" s="7">
        <v>0</v>
      </c>
      <c r="I3843" s="1">
        <v>1</v>
      </c>
      <c r="J3843" s="1">
        <v>0</v>
      </c>
      <c r="K3843" s="1">
        <v>0</v>
      </c>
      <c r="L3843" s="6">
        <v>0</v>
      </c>
    </row>
    <row r="3844" spans="5:12" x14ac:dyDescent="0.3">
      <c r="E3844" s="9"/>
      <c r="F3844" s="8"/>
      <c r="G3844" s="10">
        <v>100</v>
      </c>
      <c r="H3844" s="21">
        <v>0</v>
      </c>
      <c r="I3844" s="2">
        <v>100</v>
      </c>
      <c r="J3844" s="12">
        <v>0</v>
      </c>
      <c r="K3844" s="12">
        <v>0</v>
      </c>
      <c r="L3844" s="15">
        <v>0</v>
      </c>
    </row>
    <row r="3845" spans="5:12" ht="25" x14ac:dyDescent="0.3">
      <c r="E3845" s="3" t="s">
        <v>940</v>
      </c>
      <c r="F3845" s="4"/>
      <c r="G3845" s="5">
        <v>0</v>
      </c>
      <c r="H3845" s="7">
        <v>0</v>
      </c>
      <c r="I3845" s="1">
        <v>0</v>
      </c>
      <c r="J3845" s="1">
        <v>0</v>
      </c>
      <c r="K3845" s="1">
        <v>0</v>
      </c>
      <c r="L3845" s="6">
        <v>0</v>
      </c>
    </row>
    <row r="3846" spans="5:12" x14ac:dyDescent="0.3">
      <c r="E3846" s="9"/>
      <c r="F3846" s="8"/>
      <c r="G3846" s="31">
        <v>0</v>
      </c>
      <c r="H3846" s="21">
        <v>0</v>
      </c>
      <c r="I3846" s="12">
        <v>0</v>
      </c>
      <c r="J3846" s="12">
        <v>0</v>
      </c>
      <c r="K3846" s="12">
        <v>0</v>
      </c>
      <c r="L3846" s="15">
        <v>0</v>
      </c>
    </row>
    <row r="3847" spans="5:12" ht="25" x14ac:dyDescent="0.3">
      <c r="E3847" s="3" t="s">
        <v>941</v>
      </c>
      <c r="F3847" s="4"/>
      <c r="G3847" s="5">
        <v>3</v>
      </c>
      <c r="H3847" s="7">
        <v>1</v>
      </c>
      <c r="I3847" s="1">
        <v>0</v>
      </c>
      <c r="J3847" s="1">
        <v>1</v>
      </c>
      <c r="K3847" s="1">
        <v>0</v>
      </c>
      <c r="L3847" s="6">
        <v>1</v>
      </c>
    </row>
    <row r="3848" spans="5:12" x14ac:dyDescent="0.3">
      <c r="E3848" s="9"/>
      <c r="F3848" s="8"/>
      <c r="G3848" s="10">
        <v>100</v>
      </c>
      <c r="H3848" s="11">
        <v>33.333333333333002</v>
      </c>
      <c r="I3848" s="12">
        <v>0</v>
      </c>
      <c r="J3848" s="2">
        <v>33.333333333333002</v>
      </c>
      <c r="K3848" s="12">
        <v>0</v>
      </c>
      <c r="L3848" s="13">
        <v>33.333333333333002</v>
      </c>
    </row>
    <row r="3849" spans="5:12" ht="25" x14ac:dyDescent="0.3">
      <c r="E3849" s="3" t="s">
        <v>942</v>
      </c>
      <c r="F3849" s="4"/>
      <c r="G3849" s="5">
        <v>2</v>
      </c>
      <c r="H3849" s="7">
        <v>0</v>
      </c>
      <c r="I3849" s="1">
        <v>2</v>
      </c>
      <c r="J3849" s="1">
        <v>0</v>
      </c>
      <c r="K3849" s="1">
        <v>0</v>
      </c>
      <c r="L3849" s="6">
        <v>0</v>
      </c>
    </row>
    <row r="3850" spans="5:12" x14ac:dyDescent="0.3">
      <c r="E3850" s="9"/>
      <c r="F3850" s="8"/>
      <c r="G3850" s="10">
        <v>100</v>
      </c>
      <c r="H3850" s="21">
        <v>0</v>
      </c>
      <c r="I3850" s="2">
        <v>100</v>
      </c>
      <c r="J3850" s="12">
        <v>0</v>
      </c>
      <c r="K3850" s="12">
        <v>0</v>
      </c>
      <c r="L3850" s="15">
        <v>0</v>
      </c>
    </row>
    <row r="3851" spans="5:12" ht="25" x14ac:dyDescent="0.3">
      <c r="E3851" s="3" t="s">
        <v>943</v>
      </c>
      <c r="F3851" s="4"/>
      <c r="G3851" s="5">
        <v>8</v>
      </c>
      <c r="H3851" s="7">
        <v>1</v>
      </c>
      <c r="I3851" s="1">
        <v>4</v>
      </c>
      <c r="J3851" s="1">
        <v>1</v>
      </c>
      <c r="K3851" s="1">
        <v>0</v>
      </c>
      <c r="L3851" s="6">
        <v>2</v>
      </c>
    </row>
    <row r="3852" spans="5:12" x14ac:dyDescent="0.3">
      <c r="E3852" s="9"/>
      <c r="F3852" s="8"/>
      <c r="G3852" s="10">
        <v>100</v>
      </c>
      <c r="H3852" s="11">
        <v>12.5</v>
      </c>
      <c r="I3852" s="2">
        <v>50</v>
      </c>
      <c r="J3852" s="2">
        <v>12.5</v>
      </c>
      <c r="K3852" s="12">
        <v>0</v>
      </c>
      <c r="L3852" s="13">
        <v>25</v>
      </c>
    </row>
    <row r="3853" spans="5:12" x14ac:dyDescent="0.3">
      <c r="E3853" s="3" t="s">
        <v>944</v>
      </c>
      <c r="F3853" s="4"/>
      <c r="G3853" s="5">
        <v>21</v>
      </c>
      <c r="H3853" s="7">
        <v>4</v>
      </c>
      <c r="I3853" s="1">
        <v>10</v>
      </c>
      <c r="J3853" s="1">
        <v>3</v>
      </c>
      <c r="K3853" s="1">
        <v>2</v>
      </c>
      <c r="L3853" s="6">
        <v>2</v>
      </c>
    </row>
    <row r="3854" spans="5:12" x14ac:dyDescent="0.3">
      <c r="E3854" s="9"/>
      <c r="F3854" s="8"/>
      <c r="G3854" s="10">
        <v>100</v>
      </c>
      <c r="H3854" s="11">
        <v>19.047619047619001</v>
      </c>
      <c r="I3854" s="2">
        <v>47.619047619047997</v>
      </c>
      <c r="J3854" s="2">
        <v>14.285714285714</v>
      </c>
      <c r="K3854" s="2">
        <v>9.5238095238099998</v>
      </c>
      <c r="L3854" s="13">
        <v>9.5238095238099998</v>
      </c>
    </row>
    <row r="3855" spans="5:12" ht="25" x14ac:dyDescent="0.3">
      <c r="E3855" s="3" t="s">
        <v>945</v>
      </c>
      <c r="F3855" s="4"/>
      <c r="G3855" s="5">
        <v>19</v>
      </c>
      <c r="H3855" s="7">
        <v>4</v>
      </c>
      <c r="I3855" s="1">
        <v>9</v>
      </c>
      <c r="J3855" s="1">
        <v>3</v>
      </c>
      <c r="K3855" s="1">
        <v>1</v>
      </c>
      <c r="L3855" s="6">
        <v>2</v>
      </c>
    </row>
    <row r="3856" spans="5:12" x14ac:dyDescent="0.3">
      <c r="E3856" s="9"/>
      <c r="F3856" s="8"/>
      <c r="G3856" s="10">
        <v>100</v>
      </c>
      <c r="H3856" s="11">
        <v>21.052631578947</v>
      </c>
      <c r="I3856" s="2">
        <v>47.368421052632002</v>
      </c>
      <c r="J3856" s="2">
        <v>15.789473684211</v>
      </c>
      <c r="K3856" s="2">
        <v>5.2631578947369997</v>
      </c>
      <c r="L3856" s="13">
        <v>10.526315789473999</v>
      </c>
    </row>
    <row r="3857" spans="5:12" ht="25" x14ac:dyDescent="0.3">
      <c r="E3857" s="3" t="s">
        <v>946</v>
      </c>
      <c r="F3857" s="4"/>
      <c r="G3857" s="5">
        <v>4</v>
      </c>
      <c r="H3857" s="7">
        <v>1</v>
      </c>
      <c r="I3857" s="1">
        <v>1</v>
      </c>
      <c r="J3857" s="1">
        <v>1</v>
      </c>
      <c r="K3857" s="1">
        <v>0</v>
      </c>
      <c r="L3857" s="6">
        <v>1</v>
      </c>
    </row>
    <row r="3858" spans="5:12" x14ac:dyDescent="0.3">
      <c r="E3858" s="9"/>
      <c r="F3858" s="8"/>
      <c r="G3858" s="10">
        <v>100</v>
      </c>
      <c r="H3858" s="11">
        <v>25</v>
      </c>
      <c r="I3858" s="2">
        <v>25</v>
      </c>
      <c r="J3858" s="2">
        <v>25</v>
      </c>
      <c r="K3858" s="12">
        <v>0</v>
      </c>
      <c r="L3858" s="13">
        <v>25</v>
      </c>
    </row>
    <row r="3859" spans="5:12" ht="25" x14ac:dyDescent="0.3">
      <c r="E3859" s="3" t="s">
        <v>947</v>
      </c>
      <c r="F3859" s="4"/>
      <c r="G3859" s="5">
        <v>0</v>
      </c>
      <c r="H3859" s="7">
        <v>0</v>
      </c>
      <c r="I3859" s="1">
        <v>0</v>
      </c>
      <c r="J3859" s="1">
        <v>0</v>
      </c>
      <c r="K3859" s="1">
        <v>0</v>
      </c>
      <c r="L3859" s="6">
        <v>0</v>
      </c>
    </row>
    <row r="3860" spans="5:12" x14ac:dyDescent="0.3">
      <c r="E3860" s="9"/>
      <c r="F3860" s="8"/>
      <c r="G3860" s="31">
        <v>0</v>
      </c>
      <c r="H3860" s="21">
        <v>0</v>
      </c>
      <c r="I3860" s="12">
        <v>0</v>
      </c>
      <c r="J3860" s="12">
        <v>0</v>
      </c>
      <c r="K3860" s="12">
        <v>0</v>
      </c>
      <c r="L3860" s="15">
        <v>0</v>
      </c>
    </row>
    <row r="3861" spans="5:12" ht="25" x14ac:dyDescent="0.3">
      <c r="E3861" s="3" t="s">
        <v>948</v>
      </c>
      <c r="F3861" s="4"/>
      <c r="G3861" s="5">
        <v>7</v>
      </c>
      <c r="H3861" s="7">
        <v>2</v>
      </c>
      <c r="I3861" s="1">
        <v>3</v>
      </c>
      <c r="J3861" s="1">
        <v>1</v>
      </c>
      <c r="K3861" s="1">
        <v>0</v>
      </c>
      <c r="L3861" s="6">
        <v>1</v>
      </c>
    </row>
    <row r="3862" spans="5:12" x14ac:dyDescent="0.3">
      <c r="E3862" s="9"/>
      <c r="F3862" s="8"/>
      <c r="G3862" s="10">
        <v>100</v>
      </c>
      <c r="H3862" s="11">
        <v>28.571428571428999</v>
      </c>
      <c r="I3862" s="2">
        <v>42.857142857143003</v>
      </c>
      <c r="J3862" s="2">
        <v>14.285714285714</v>
      </c>
      <c r="K3862" s="12">
        <v>0</v>
      </c>
      <c r="L3862" s="13">
        <v>14.285714285714</v>
      </c>
    </row>
    <row r="3863" spans="5:12" ht="25" x14ac:dyDescent="0.3">
      <c r="E3863" s="3" t="s">
        <v>949</v>
      </c>
      <c r="F3863" s="4"/>
      <c r="G3863" s="5">
        <v>13</v>
      </c>
      <c r="H3863" s="7">
        <v>2</v>
      </c>
      <c r="I3863" s="1">
        <v>6</v>
      </c>
      <c r="J3863" s="1">
        <v>2</v>
      </c>
      <c r="K3863" s="1">
        <v>0</v>
      </c>
      <c r="L3863" s="6">
        <v>3</v>
      </c>
    </row>
    <row r="3864" spans="5:12" x14ac:dyDescent="0.3">
      <c r="E3864" s="9"/>
      <c r="F3864" s="8"/>
      <c r="G3864" s="10">
        <v>100</v>
      </c>
      <c r="H3864" s="11">
        <v>15.384615384615</v>
      </c>
      <c r="I3864" s="2">
        <v>46.153846153845997</v>
      </c>
      <c r="J3864" s="2">
        <v>15.384615384615</v>
      </c>
      <c r="K3864" s="12">
        <v>0</v>
      </c>
      <c r="L3864" s="13">
        <v>23.076923076922998</v>
      </c>
    </row>
    <row r="3865" spans="5:12" x14ac:dyDescent="0.3">
      <c r="E3865" s="3" t="s">
        <v>950</v>
      </c>
      <c r="F3865" s="4"/>
      <c r="G3865" s="5">
        <v>38</v>
      </c>
      <c r="H3865" s="7">
        <v>9</v>
      </c>
      <c r="I3865" s="1">
        <v>18</v>
      </c>
      <c r="J3865" s="1">
        <v>6</v>
      </c>
      <c r="K3865" s="1">
        <v>2</v>
      </c>
      <c r="L3865" s="6">
        <v>3</v>
      </c>
    </row>
    <row r="3866" spans="5:12" x14ac:dyDescent="0.3">
      <c r="E3866" s="9"/>
      <c r="F3866" s="8"/>
      <c r="G3866" s="10">
        <v>100</v>
      </c>
      <c r="H3866" s="11">
        <v>23.684210526316001</v>
      </c>
      <c r="I3866" s="2">
        <v>47.368421052632002</v>
      </c>
      <c r="J3866" s="2">
        <v>15.789473684211</v>
      </c>
      <c r="K3866" s="2">
        <v>5.2631578947369997</v>
      </c>
      <c r="L3866" s="13">
        <v>7.8947368421049999</v>
      </c>
    </row>
    <row r="3867" spans="5:12" ht="25" x14ac:dyDescent="0.3">
      <c r="E3867" s="3" t="s">
        <v>951</v>
      </c>
      <c r="F3867" s="4"/>
      <c r="G3867" s="5">
        <v>17</v>
      </c>
      <c r="H3867" s="7">
        <v>7</v>
      </c>
      <c r="I3867" s="1">
        <v>6</v>
      </c>
      <c r="J3867" s="1">
        <v>3</v>
      </c>
      <c r="K3867" s="1">
        <v>0</v>
      </c>
      <c r="L3867" s="6">
        <v>1</v>
      </c>
    </row>
    <row r="3868" spans="5:12" x14ac:dyDescent="0.3">
      <c r="E3868" s="9"/>
      <c r="F3868" s="8"/>
      <c r="G3868" s="10">
        <v>100</v>
      </c>
      <c r="H3868" s="11">
        <v>41.176470588234999</v>
      </c>
      <c r="I3868" s="2">
        <v>35.294117647058997</v>
      </c>
      <c r="J3868" s="2">
        <v>17.647058823529001</v>
      </c>
      <c r="K3868" s="12">
        <v>0</v>
      </c>
      <c r="L3868" s="13">
        <v>5.8823529411760003</v>
      </c>
    </row>
    <row r="3869" spans="5:12" ht="25" x14ac:dyDescent="0.3">
      <c r="E3869" s="3" t="s">
        <v>952</v>
      </c>
      <c r="F3869" s="4"/>
      <c r="G3869" s="5">
        <v>9</v>
      </c>
      <c r="H3869" s="7">
        <v>6</v>
      </c>
      <c r="I3869" s="1">
        <v>1</v>
      </c>
      <c r="J3869" s="1">
        <v>0</v>
      </c>
      <c r="K3869" s="1">
        <v>1</v>
      </c>
      <c r="L3869" s="6">
        <v>1</v>
      </c>
    </row>
    <row r="3870" spans="5:12" x14ac:dyDescent="0.3">
      <c r="E3870" s="9"/>
      <c r="F3870" s="8"/>
      <c r="G3870" s="10">
        <v>100</v>
      </c>
      <c r="H3870" s="11">
        <v>66.666666666666998</v>
      </c>
      <c r="I3870" s="2">
        <v>11.111111111111001</v>
      </c>
      <c r="J3870" s="12">
        <v>0</v>
      </c>
      <c r="K3870" s="2">
        <v>11.111111111111001</v>
      </c>
      <c r="L3870" s="13">
        <v>11.111111111111001</v>
      </c>
    </row>
    <row r="3871" spans="5:12" ht="25" x14ac:dyDescent="0.3">
      <c r="E3871" s="3" t="s">
        <v>953</v>
      </c>
      <c r="F3871" s="4"/>
      <c r="G3871" s="5">
        <v>0</v>
      </c>
      <c r="H3871" s="7">
        <v>0</v>
      </c>
      <c r="I3871" s="1">
        <v>0</v>
      </c>
      <c r="J3871" s="1">
        <v>0</v>
      </c>
      <c r="K3871" s="1">
        <v>0</v>
      </c>
      <c r="L3871" s="6">
        <v>0</v>
      </c>
    </row>
    <row r="3872" spans="5:12" x14ac:dyDescent="0.3">
      <c r="E3872" s="9"/>
      <c r="F3872" s="8"/>
      <c r="G3872" s="31">
        <v>0</v>
      </c>
      <c r="H3872" s="21">
        <v>0</v>
      </c>
      <c r="I3872" s="12">
        <v>0</v>
      </c>
      <c r="J3872" s="12">
        <v>0</v>
      </c>
      <c r="K3872" s="12">
        <v>0</v>
      </c>
      <c r="L3872" s="15">
        <v>0</v>
      </c>
    </row>
    <row r="3873" spans="5:12" ht="25" x14ac:dyDescent="0.3">
      <c r="E3873" s="3" t="s">
        <v>954</v>
      </c>
      <c r="F3873" s="4"/>
      <c r="G3873" s="5">
        <v>14</v>
      </c>
      <c r="H3873" s="7">
        <v>2</v>
      </c>
      <c r="I3873" s="1">
        <v>5</v>
      </c>
      <c r="J3873" s="1">
        <v>4</v>
      </c>
      <c r="K3873" s="1">
        <v>0</v>
      </c>
      <c r="L3873" s="6">
        <v>3</v>
      </c>
    </row>
    <row r="3874" spans="5:12" x14ac:dyDescent="0.3">
      <c r="E3874" s="9"/>
      <c r="F3874" s="8"/>
      <c r="G3874" s="10">
        <v>100</v>
      </c>
      <c r="H3874" s="11">
        <v>14.285714285714</v>
      </c>
      <c r="I3874" s="2">
        <v>35.714285714286</v>
      </c>
      <c r="J3874" s="2">
        <v>28.571428571428999</v>
      </c>
      <c r="K3874" s="12">
        <v>0</v>
      </c>
      <c r="L3874" s="13">
        <v>21.428571428571001</v>
      </c>
    </row>
    <row r="3875" spans="5:12" ht="25" x14ac:dyDescent="0.3">
      <c r="E3875" s="3" t="s">
        <v>955</v>
      </c>
      <c r="F3875" s="4"/>
      <c r="G3875" s="5">
        <v>22</v>
      </c>
      <c r="H3875" s="7">
        <v>3</v>
      </c>
      <c r="I3875" s="1">
        <v>13</v>
      </c>
      <c r="J3875" s="1">
        <v>5</v>
      </c>
      <c r="K3875" s="1">
        <v>1</v>
      </c>
      <c r="L3875" s="6">
        <v>0</v>
      </c>
    </row>
    <row r="3876" spans="5:12" x14ac:dyDescent="0.3">
      <c r="E3876" s="9"/>
      <c r="F3876" s="8"/>
      <c r="G3876" s="10">
        <v>100</v>
      </c>
      <c r="H3876" s="11">
        <v>13.636363636364001</v>
      </c>
      <c r="I3876" s="2">
        <v>59.090909090909001</v>
      </c>
      <c r="J3876" s="2">
        <v>22.727272727273</v>
      </c>
      <c r="K3876" s="2">
        <v>4.5454545454549997</v>
      </c>
      <c r="L3876" s="15">
        <v>0</v>
      </c>
    </row>
    <row r="3877" spans="5:12" x14ac:dyDescent="0.3">
      <c r="E3877" s="3" t="s">
        <v>956</v>
      </c>
      <c r="F3877" s="4"/>
      <c r="G3877" s="5">
        <v>60</v>
      </c>
      <c r="H3877" s="7">
        <v>8</v>
      </c>
      <c r="I3877" s="1">
        <v>20</v>
      </c>
      <c r="J3877" s="1">
        <v>20</v>
      </c>
      <c r="K3877" s="1">
        <v>1</v>
      </c>
      <c r="L3877" s="6">
        <v>11</v>
      </c>
    </row>
    <row r="3878" spans="5:12" x14ac:dyDescent="0.3">
      <c r="E3878" s="9"/>
      <c r="F3878" s="8"/>
      <c r="G3878" s="10">
        <v>100</v>
      </c>
      <c r="H3878" s="11">
        <v>13.333333333333</v>
      </c>
      <c r="I3878" s="2">
        <v>33.333333333333002</v>
      </c>
      <c r="J3878" s="2">
        <v>33.333333333333002</v>
      </c>
      <c r="K3878" s="2">
        <v>1.666666666667</v>
      </c>
      <c r="L3878" s="13">
        <v>18.333333333333002</v>
      </c>
    </row>
    <row r="3879" spans="5:12" ht="25" x14ac:dyDescent="0.3">
      <c r="E3879" s="3" t="s">
        <v>957</v>
      </c>
      <c r="F3879" s="4"/>
      <c r="G3879" s="5">
        <v>24</v>
      </c>
      <c r="H3879" s="7">
        <v>6</v>
      </c>
      <c r="I3879" s="1">
        <v>13</v>
      </c>
      <c r="J3879" s="1">
        <v>3</v>
      </c>
      <c r="K3879" s="1">
        <v>1</v>
      </c>
      <c r="L3879" s="6">
        <v>1</v>
      </c>
    </row>
    <row r="3880" spans="5:12" x14ac:dyDescent="0.3">
      <c r="E3880" s="9"/>
      <c r="F3880" s="8"/>
      <c r="G3880" s="10">
        <v>100</v>
      </c>
      <c r="H3880" s="11">
        <v>25</v>
      </c>
      <c r="I3880" s="2">
        <v>54.166666666666998</v>
      </c>
      <c r="J3880" s="2">
        <v>12.5</v>
      </c>
      <c r="K3880" s="2">
        <v>4.166666666667</v>
      </c>
      <c r="L3880" s="13">
        <v>4.166666666667</v>
      </c>
    </row>
    <row r="3881" spans="5:12" ht="25" x14ac:dyDescent="0.3">
      <c r="E3881" s="3" t="s">
        <v>958</v>
      </c>
      <c r="F3881" s="4"/>
      <c r="G3881" s="5">
        <v>10</v>
      </c>
      <c r="H3881" s="7">
        <v>3</v>
      </c>
      <c r="I3881" s="1">
        <v>2</v>
      </c>
      <c r="J3881" s="1">
        <v>1</v>
      </c>
      <c r="K3881" s="1">
        <v>0</v>
      </c>
      <c r="L3881" s="6">
        <v>4</v>
      </c>
    </row>
    <row r="3882" spans="5:12" x14ac:dyDescent="0.3">
      <c r="E3882" s="9"/>
      <c r="F3882" s="8"/>
      <c r="G3882" s="10">
        <v>100</v>
      </c>
      <c r="H3882" s="11">
        <v>30</v>
      </c>
      <c r="I3882" s="2">
        <v>20</v>
      </c>
      <c r="J3882" s="2">
        <v>10</v>
      </c>
      <c r="K3882" s="12">
        <v>0</v>
      </c>
      <c r="L3882" s="13">
        <v>40</v>
      </c>
    </row>
    <row r="3883" spans="5:12" ht="25" x14ac:dyDescent="0.3">
      <c r="E3883" s="3" t="s">
        <v>959</v>
      </c>
      <c r="F3883" s="4"/>
      <c r="G3883" s="5">
        <v>2</v>
      </c>
      <c r="H3883" s="7">
        <v>0</v>
      </c>
      <c r="I3883" s="1">
        <v>0</v>
      </c>
      <c r="J3883" s="1">
        <v>0</v>
      </c>
      <c r="K3883" s="1">
        <v>0</v>
      </c>
      <c r="L3883" s="6">
        <v>2</v>
      </c>
    </row>
    <row r="3884" spans="5:12" x14ac:dyDescent="0.3">
      <c r="E3884" s="9"/>
      <c r="F3884" s="8"/>
      <c r="G3884" s="10">
        <v>100</v>
      </c>
      <c r="H3884" s="21">
        <v>0</v>
      </c>
      <c r="I3884" s="12">
        <v>0</v>
      </c>
      <c r="J3884" s="12">
        <v>0</v>
      </c>
      <c r="K3884" s="12">
        <v>0</v>
      </c>
      <c r="L3884" s="13">
        <v>100</v>
      </c>
    </row>
    <row r="3885" spans="5:12" ht="25" x14ac:dyDescent="0.3">
      <c r="E3885" s="3" t="s">
        <v>960</v>
      </c>
      <c r="F3885" s="4"/>
      <c r="G3885" s="5">
        <v>8</v>
      </c>
      <c r="H3885" s="7">
        <v>2</v>
      </c>
      <c r="I3885" s="1">
        <v>3</v>
      </c>
      <c r="J3885" s="1">
        <v>2</v>
      </c>
      <c r="K3885" s="1">
        <v>0</v>
      </c>
      <c r="L3885" s="6">
        <v>1</v>
      </c>
    </row>
    <row r="3886" spans="5:12" x14ac:dyDescent="0.3">
      <c r="E3886" s="9"/>
      <c r="F3886" s="8"/>
      <c r="G3886" s="10">
        <v>100</v>
      </c>
      <c r="H3886" s="11">
        <v>25</v>
      </c>
      <c r="I3886" s="2">
        <v>37.5</v>
      </c>
      <c r="J3886" s="2">
        <v>25</v>
      </c>
      <c r="K3886" s="12">
        <v>0</v>
      </c>
      <c r="L3886" s="13">
        <v>12.5</v>
      </c>
    </row>
    <row r="3887" spans="5:12" ht="25" x14ac:dyDescent="0.3">
      <c r="E3887" s="3" t="s">
        <v>961</v>
      </c>
      <c r="F3887" s="4"/>
      <c r="G3887" s="5">
        <v>18</v>
      </c>
      <c r="H3887" s="7">
        <v>2</v>
      </c>
      <c r="I3887" s="1">
        <v>10</v>
      </c>
      <c r="J3887" s="1">
        <v>3</v>
      </c>
      <c r="K3887" s="1">
        <v>0</v>
      </c>
      <c r="L3887" s="6">
        <v>3</v>
      </c>
    </row>
    <row r="3888" spans="5:12" x14ac:dyDescent="0.3">
      <c r="E3888" s="9"/>
      <c r="F3888" s="8"/>
      <c r="G3888" s="10">
        <v>100</v>
      </c>
      <c r="H3888" s="11">
        <v>11.111111111111001</v>
      </c>
      <c r="I3888" s="2">
        <v>55.555555555555998</v>
      </c>
      <c r="J3888" s="2">
        <v>16.666666666666998</v>
      </c>
      <c r="K3888" s="12">
        <v>0</v>
      </c>
      <c r="L3888" s="13">
        <v>16.666666666666998</v>
      </c>
    </row>
    <row r="3889" spans="5:12" x14ac:dyDescent="0.3">
      <c r="E3889" s="3" t="s">
        <v>962</v>
      </c>
      <c r="F3889" s="4"/>
      <c r="G3889" s="5">
        <v>45</v>
      </c>
      <c r="H3889" s="7">
        <v>7</v>
      </c>
      <c r="I3889" s="1">
        <v>11</v>
      </c>
      <c r="J3889" s="1">
        <v>14</v>
      </c>
      <c r="K3889" s="1">
        <v>2</v>
      </c>
      <c r="L3889" s="6">
        <v>11</v>
      </c>
    </row>
    <row r="3890" spans="5:12" x14ac:dyDescent="0.3">
      <c r="E3890" s="9"/>
      <c r="F3890" s="8"/>
      <c r="G3890" s="10">
        <v>100</v>
      </c>
      <c r="H3890" s="11">
        <v>15.555555555555999</v>
      </c>
      <c r="I3890" s="2">
        <v>24.444444444443999</v>
      </c>
      <c r="J3890" s="2">
        <v>31.111111111111001</v>
      </c>
      <c r="K3890" s="2">
        <v>4.4444444444439997</v>
      </c>
      <c r="L3890" s="13">
        <v>24.444444444443999</v>
      </c>
    </row>
    <row r="3891" spans="5:12" ht="25" x14ac:dyDescent="0.3">
      <c r="E3891" s="3" t="s">
        <v>963</v>
      </c>
      <c r="F3891" s="4"/>
      <c r="G3891" s="5">
        <v>13</v>
      </c>
      <c r="H3891" s="7">
        <v>3</v>
      </c>
      <c r="I3891" s="1">
        <v>4</v>
      </c>
      <c r="J3891" s="1">
        <v>1</v>
      </c>
      <c r="K3891" s="1">
        <v>0</v>
      </c>
      <c r="L3891" s="6">
        <v>5</v>
      </c>
    </row>
    <row r="3892" spans="5:12" x14ac:dyDescent="0.3">
      <c r="E3892" s="9"/>
      <c r="F3892" s="8"/>
      <c r="G3892" s="10">
        <v>100</v>
      </c>
      <c r="H3892" s="11">
        <v>23.076923076922998</v>
      </c>
      <c r="I3892" s="2">
        <v>30.769230769231001</v>
      </c>
      <c r="J3892" s="2">
        <v>7.6923076923079998</v>
      </c>
      <c r="K3892" s="12">
        <v>0</v>
      </c>
      <c r="L3892" s="13">
        <v>38.461538461537998</v>
      </c>
    </row>
    <row r="3893" spans="5:12" ht="25" x14ac:dyDescent="0.3">
      <c r="E3893" s="3" t="s">
        <v>964</v>
      </c>
      <c r="F3893" s="4"/>
      <c r="G3893" s="5">
        <v>3</v>
      </c>
      <c r="H3893" s="7">
        <v>1</v>
      </c>
      <c r="I3893" s="1">
        <v>2</v>
      </c>
      <c r="J3893" s="1">
        <v>0</v>
      </c>
      <c r="K3893" s="1">
        <v>0</v>
      </c>
      <c r="L3893" s="6">
        <v>0</v>
      </c>
    </row>
    <row r="3894" spans="5:12" x14ac:dyDescent="0.3">
      <c r="E3894" s="9"/>
      <c r="F3894" s="8"/>
      <c r="G3894" s="10">
        <v>100</v>
      </c>
      <c r="H3894" s="11">
        <v>33.333333333333002</v>
      </c>
      <c r="I3894" s="2">
        <v>66.666666666666998</v>
      </c>
      <c r="J3894" s="12">
        <v>0</v>
      </c>
      <c r="K3894" s="12">
        <v>0</v>
      </c>
      <c r="L3894" s="15">
        <v>0</v>
      </c>
    </row>
    <row r="3895" spans="5:12" ht="25" x14ac:dyDescent="0.3">
      <c r="E3895" s="3" t="s">
        <v>965</v>
      </c>
      <c r="F3895" s="4"/>
      <c r="G3895" s="5">
        <v>0</v>
      </c>
      <c r="H3895" s="7">
        <v>0</v>
      </c>
      <c r="I3895" s="1">
        <v>0</v>
      </c>
      <c r="J3895" s="1">
        <v>0</v>
      </c>
      <c r="K3895" s="1">
        <v>0</v>
      </c>
      <c r="L3895" s="6">
        <v>0</v>
      </c>
    </row>
    <row r="3896" spans="5:12" x14ac:dyDescent="0.3">
      <c r="E3896" s="9"/>
      <c r="F3896" s="8"/>
      <c r="G3896" s="31">
        <v>0</v>
      </c>
      <c r="H3896" s="21">
        <v>0</v>
      </c>
      <c r="I3896" s="12">
        <v>0</v>
      </c>
      <c r="J3896" s="12">
        <v>0</v>
      </c>
      <c r="K3896" s="12">
        <v>0</v>
      </c>
      <c r="L3896" s="15">
        <v>0</v>
      </c>
    </row>
    <row r="3897" spans="5:12" ht="25" x14ac:dyDescent="0.3">
      <c r="E3897" s="3" t="s">
        <v>966</v>
      </c>
      <c r="F3897" s="4"/>
      <c r="G3897" s="5">
        <v>2</v>
      </c>
      <c r="H3897" s="7">
        <v>0</v>
      </c>
      <c r="I3897" s="1">
        <v>1</v>
      </c>
      <c r="J3897" s="1">
        <v>0</v>
      </c>
      <c r="K3897" s="1">
        <v>0</v>
      </c>
      <c r="L3897" s="6">
        <v>1</v>
      </c>
    </row>
    <row r="3898" spans="5:12" x14ac:dyDescent="0.3">
      <c r="E3898" s="9"/>
      <c r="F3898" s="8"/>
      <c r="G3898" s="10">
        <v>100</v>
      </c>
      <c r="H3898" s="21">
        <v>0</v>
      </c>
      <c r="I3898" s="2">
        <v>50</v>
      </c>
      <c r="J3898" s="12">
        <v>0</v>
      </c>
      <c r="K3898" s="12">
        <v>0</v>
      </c>
      <c r="L3898" s="13">
        <v>50</v>
      </c>
    </row>
    <row r="3899" spans="5:12" ht="25" x14ac:dyDescent="0.3">
      <c r="E3899" s="3" t="s">
        <v>967</v>
      </c>
      <c r="F3899" s="4"/>
      <c r="G3899" s="5">
        <v>3</v>
      </c>
      <c r="H3899" s="7">
        <v>0</v>
      </c>
      <c r="I3899" s="1">
        <v>1</v>
      </c>
      <c r="J3899" s="1">
        <v>2</v>
      </c>
      <c r="K3899" s="1">
        <v>0</v>
      </c>
      <c r="L3899" s="6">
        <v>0</v>
      </c>
    </row>
    <row r="3900" spans="5:12" x14ac:dyDescent="0.3">
      <c r="E3900" s="9"/>
      <c r="F3900" s="8"/>
      <c r="G3900" s="10">
        <v>100</v>
      </c>
      <c r="H3900" s="21">
        <v>0</v>
      </c>
      <c r="I3900" s="2">
        <v>33.333333333333002</v>
      </c>
      <c r="J3900" s="2">
        <v>66.666666666666998</v>
      </c>
      <c r="K3900" s="12">
        <v>0</v>
      </c>
      <c r="L3900" s="15">
        <v>0</v>
      </c>
    </row>
    <row r="3901" spans="5:12" x14ac:dyDescent="0.3">
      <c r="E3901" s="3" t="s">
        <v>968</v>
      </c>
      <c r="F3901" s="4"/>
      <c r="G3901" s="5">
        <v>8</v>
      </c>
      <c r="H3901" s="7">
        <v>0</v>
      </c>
      <c r="I3901" s="1">
        <v>4</v>
      </c>
      <c r="J3901" s="1">
        <v>1</v>
      </c>
      <c r="K3901" s="1">
        <v>0</v>
      </c>
      <c r="L3901" s="6">
        <v>3</v>
      </c>
    </row>
    <row r="3902" spans="5:12" x14ac:dyDescent="0.3">
      <c r="E3902" s="9"/>
      <c r="F3902" s="8"/>
      <c r="G3902" s="10">
        <v>100</v>
      </c>
      <c r="H3902" s="21">
        <v>0</v>
      </c>
      <c r="I3902" s="2">
        <v>50</v>
      </c>
      <c r="J3902" s="2">
        <v>12.5</v>
      </c>
      <c r="K3902" s="12">
        <v>0</v>
      </c>
      <c r="L3902" s="13">
        <v>37.5</v>
      </c>
    </row>
    <row r="3903" spans="5:12" ht="25" x14ac:dyDescent="0.3">
      <c r="E3903" s="3" t="s">
        <v>969</v>
      </c>
      <c r="F3903" s="4"/>
      <c r="G3903" s="5">
        <v>5</v>
      </c>
      <c r="H3903" s="7">
        <v>1</v>
      </c>
      <c r="I3903" s="1">
        <v>2</v>
      </c>
      <c r="J3903" s="1">
        <v>0</v>
      </c>
      <c r="K3903" s="1">
        <v>0</v>
      </c>
      <c r="L3903" s="6">
        <v>2</v>
      </c>
    </row>
    <row r="3904" spans="5:12" x14ac:dyDescent="0.3">
      <c r="E3904" s="9"/>
      <c r="F3904" s="8"/>
      <c r="G3904" s="10">
        <v>100</v>
      </c>
      <c r="H3904" s="11">
        <v>20</v>
      </c>
      <c r="I3904" s="2">
        <v>40</v>
      </c>
      <c r="J3904" s="12">
        <v>0</v>
      </c>
      <c r="K3904" s="12">
        <v>0</v>
      </c>
      <c r="L3904" s="13">
        <v>40</v>
      </c>
    </row>
    <row r="3905" spans="5:12" ht="25" x14ac:dyDescent="0.3">
      <c r="E3905" s="3" t="s">
        <v>970</v>
      </c>
      <c r="F3905" s="4"/>
      <c r="G3905" s="5">
        <v>0</v>
      </c>
      <c r="H3905" s="7">
        <v>0</v>
      </c>
      <c r="I3905" s="1">
        <v>0</v>
      </c>
      <c r="J3905" s="1">
        <v>0</v>
      </c>
      <c r="K3905" s="1">
        <v>0</v>
      </c>
      <c r="L3905" s="6">
        <v>0</v>
      </c>
    </row>
    <row r="3906" spans="5:12" x14ac:dyDescent="0.3">
      <c r="E3906" s="9"/>
      <c r="F3906" s="8"/>
      <c r="G3906" s="31">
        <v>0</v>
      </c>
      <c r="H3906" s="21">
        <v>0</v>
      </c>
      <c r="I3906" s="12">
        <v>0</v>
      </c>
      <c r="J3906" s="12">
        <v>0</v>
      </c>
      <c r="K3906" s="12">
        <v>0</v>
      </c>
      <c r="L3906" s="15">
        <v>0</v>
      </c>
    </row>
    <row r="3907" spans="5:12" ht="25" x14ac:dyDescent="0.3">
      <c r="E3907" s="3" t="s">
        <v>971</v>
      </c>
      <c r="F3907" s="4"/>
      <c r="G3907" s="5">
        <v>0</v>
      </c>
      <c r="H3907" s="7">
        <v>0</v>
      </c>
      <c r="I3907" s="1">
        <v>0</v>
      </c>
      <c r="J3907" s="1">
        <v>0</v>
      </c>
      <c r="K3907" s="1">
        <v>0</v>
      </c>
      <c r="L3907" s="6">
        <v>0</v>
      </c>
    </row>
    <row r="3908" spans="5:12" x14ac:dyDescent="0.3">
      <c r="E3908" s="9"/>
      <c r="F3908" s="8"/>
      <c r="G3908" s="31">
        <v>0</v>
      </c>
      <c r="H3908" s="21">
        <v>0</v>
      </c>
      <c r="I3908" s="12">
        <v>0</v>
      </c>
      <c r="J3908" s="12">
        <v>0</v>
      </c>
      <c r="K3908" s="12">
        <v>0</v>
      </c>
      <c r="L3908" s="15">
        <v>0</v>
      </c>
    </row>
    <row r="3909" spans="5:12" ht="25" x14ac:dyDescent="0.3">
      <c r="E3909" s="3" t="s">
        <v>972</v>
      </c>
      <c r="F3909" s="4"/>
      <c r="G3909" s="5">
        <v>0</v>
      </c>
      <c r="H3909" s="7">
        <v>0</v>
      </c>
      <c r="I3909" s="1">
        <v>0</v>
      </c>
      <c r="J3909" s="1">
        <v>0</v>
      </c>
      <c r="K3909" s="1">
        <v>0</v>
      </c>
      <c r="L3909" s="6">
        <v>0</v>
      </c>
    </row>
    <row r="3910" spans="5:12" x14ac:dyDescent="0.3">
      <c r="E3910" s="9"/>
      <c r="F3910" s="8"/>
      <c r="G3910" s="31">
        <v>0</v>
      </c>
      <c r="H3910" s="21">
        <v>0</v>
      </c>
      <c r="I3910" s="12">
        <v>0</v>
      </c>
      <c r="J3910" s="12">
        <v>0</v>
      </c>
      <c r="K3910" s="12">
        <v>0</v>
      </c>
      <c r="L3910" s="15">
        <v>0</v>
      </c>
    </row>
    <row r="3911" spans="5:12" ht="25" x14ac:dyDescent="0.3">
      <c r="E3911" s="3" t="s">
        <v>973</v>
      </c>
      <c r="F3911" s="4"/>
      <c r="G3911" s="5">
        <v>1</v>
      </c>
      <c r="H3911" s="7">
        <v>0</v>
      </c>
      <c r="I3911" s="1">
        <v>0</v>
      </c>
      <c r="J3911" s="1">
        <v>1</v>
      </c>
      <c r="K3911" s="1">
        <v>0</v>
      </c>
      <c r="L3911" s="6">
        <v>0</v>
      </c>
    </row>
    <row r="3912" spans="5:12" x14ac:dyDescent="0.3">
      <c r="E3912" s="9"/>
      <c r="F3912" s="8"/>
      <c r="G3912" s="10">
        <v>100</v>
      </c>
      <c r="H3912" s="21">
        <v>0</v>
      </c>
      <c r="I3912" s="12">
        <v>0</v>
      </c>
      <c r="J3912" s="2">
        <v>100</v>
      </c>
      <c r="K3912" s="12">
        <v>0</v>
      </c>
      <c r="L3912" s="15">
        <v>0</v>
      </c>
    </row>
    <row r="3913" spans="5:12" x14ac:dyDescent="0.3">
      <c r="E3913" s="3" t="s">
        <v>974</v>
      </c>
      <c r="F3913" s="4"/>
      <c r="G3913" s="5">
        <v>2</v>
      </c>
      <c r="H3913" s="7">
        <v>0</v>
      </c>
      <c r="I3913" s="1">
        <v>0</v>
      </c>
      <c r="J3913" s="1">
        <v>2</v>
      </c>
      <c r="K3913" s="1">
        <v>0</v>
      </c>
      <c r="L3913" s="6">
        <v>0</v>
      </c>
    </row>
    <row r="3914" spans="5:12" x14ac:dyDescent="0.3">
      <c r="E3914" s="9"/>
      <c r="F3914" s="8"/>
      <c r="G3914" s="10">
        <v>100</v>
      </c>
      <c r="H3914" s="21">
        <v>0</v>
      </c>
      <c r="I3914" s="12">
        <v>0</v>
      </c>
      <c r="J3914" s="2">
        <v>100</v>
      </c>
      <c r="K3914" s="12">
        <v>0</v>
      </c>
      <c r="L3914" s="15">
        <v>0</v>
      </c>
    </row>
    <row r="3915" spans="5:12" ht="25" x14ac:dyDescent="0.3">
      <c r="E3915" s="3" t="s">
        <v>975</v>
      </c>
      <c r="F3915" s="4"/>
      <c r="G3915" s="5">
        <v>1</v>
      </c>
      <c r="H3915" s="7">
        <v>0</v>
      </c>
      <c r="I3915" s="1">
        <v>0</v>
      </c>
      <c r="J3915" s="1">
        <v>1</v>
      </c>
      <c r="K3915" s="1">
        <v>0</v>
      </c>
      <c r="L3915" s="6">
        <v>0</v>
      </c>
    </row>
    <row r="3916" spans="5:12" x14ac:dyDescent="0.3">
      <c r="E3916" s="9"/>
      <c r="F3916" s="8"/>
      <c r="G3916" s="10">
        <v>100</v>
      </c>
      <c r="H3916" s="21">
        <v>0</v>
      </c>
      <c r="I3916" s="12">
        <v>0</v>
      </c>
      <c r="J3916" s="2">
        <v>100</v>
      </c>
      <c r="K3916" s="12">
        <v>0</v>
      </c>
      <c r="L3916" s="15">
        <v>0</v>
      </c>
    </row>
    <row r="3917" spans="5:12" ht="25" x14ac:dyDescent="0.3">
      <c r="E3917" s="3" t="s">
        <v>976</v>
      </c>
      <c r="F3917" s="4"/>
      <c r="G3917" s="5">
        <v>1</v>
      </c>
      <c r="H3917" s="7">
        <v>0</v>
      </c>
      <c r="I3917" s="1">
        <v>0</v>
      </c>
      <c r="J3917" s="1">
        <v>1</v>
      </c>
      <c r="K3917" s="1">
        <v>0</v>
      </c>
      <c r="L3917" s="6">
        <v>0</v>
      </c>
    </row>
    <row r="3918" spans="5:12" x14ac:dyDescent="0.3">
      <c r="E3918" s="9"/>
      <c r="F3918" s="8"/>
      <c r="G3918" s="10">
        <v>100</v>
      </c>
      <c r="H3918" s="21">
        <v>0</v>
      </c>
      <c r="I3918" s="12">
        <v>0</v>
      </c>
      <c r="J3918" s="2">
        <v>100</v>
      </c>
      <c r="K3918" s="12">
        <v>0</v>
      </c>
      <c r="L3918" s="15">
        <v>0</v>
      </c>
    </row>
    <row r="3919" spans="5:12" ht="25" x14ac:dyDescent="0.3">
      <c r="E3919" s="3" t="s">
        <v>977</v>
      </c>
      <c r="F3919" s="4"/>
      <c r="G3919" s="5">
        <v>1</v>
      </c>
      <c r="H3919" s="7">
        <v>0</v>
      </c>
      <c r="I3919" s="1">
        <v>0</v>
      </c>
      <c r="J3919" s="1">
        <v>0</v>
      </c>
      <c r="K3919" s="1">
        <v>0</v>
      </c>
      <c r="L3919" s="6">
        <v>1</v>
      </c>
    </row>
    <row r="3920" spans="5:12" x14ac:dyDescent="0.3">
      <c r="E3920" s="9"/>
      <c r="F3920" s="8"/>
      <c r="G3920" s="10">
        <v>100</v>
      </c>
      <c r="H3920" s="21">
        <v>0</v>
      </c>
      <c r="I3920" s="12">
        <v>0</v>
      </c>
      <c r="J3920" s="12">
        <v>0</v>
      </c>
      <c r="K3920" s="12">
        <v>0</v>
      </c>
      <c r="L3920" s="13">
        <v>100</v>
      </c>
    </row>
    <row r="3921" spans="2:12" ht="25" x14ac:dyDescent="0.3">
      <c r="E3921" s="3" t="s">
        <v>978</v>
      </c>
      <c r="F3921" s="4"/>
      <c r="G3921" s="5">
        <v>0</v>
      </c>
      <c r="H3921" s="7">
        <v>0</v>
      </c>
      <c r="I3921" s="1">
        <v>0</v>
      </c>
      <c r="J3921" s="1">
        <v>0</v>
      </c>
      <c r="K3921" s="1">
        <v>0</v>
      </c>
      <c r="L3921" s="6">
        <v>0</v>
      </c>
    </row>
    <row r="3922" spans="2:12" x14ac:dyDescent="0.3">
      <c r="E3922" s="9"/>
      <c r="F3922" s="8"/>
      <c r="G3922" s="31">
        <v>0</v>
      </c>
      <c r="H3922" s="21">
        <v>0</v>
      </c>
      <c r="I3922" s="12">
        <v>0</v>
      </c>
      <c r="J3922" s="12">
        <v>0</v>
      </c>
      <c r="K3922" s="12">
        <v>0</v>
      </c>
      <c r="L3922" s="15">
        <v>0</v>
      </c>
    </row>
    <row r="3923" spans="2:12" ht="25" x14ac:dyDescent="0.3">
      <c r="E3923" s="3" t="s">
        <v>979</v>
      </c>
      <c r="F3923" s="4"/>
      <c r="G3923" s="5">
        <v>0</v>
      </c>
      <c r="H3923" s="7">
        <v>0</v>
      </c>
      <c r="I3923" s="1">
        <v>0</v>
      </c>
      <c r="J3923" s="1">
        <v>0</v>
      </c>
      <c r="K3923" s="1">
        <v>0</v>
      </c>
      <c r="L3923" s="6">
        <v>0</v>
      </c>
    </row>
    <row r="3924" spans="2:12" x14ac:dyDescent="0.3">
      <c r="E3924" s="9"/>
      <c r="F3924" s="8"/>
      <c r="G3924" s="31">
        <v>0</v>
      </c>
      <c r="H3924" s="21">
        <v>0</v>
      </c>
      <c r="I3924" s="12">
        <v>0</v>
      </c>
      <c r="J3924" s="12">
        <v>0</v>
      </c>
      <c r="K3924" s="12">
        <v>0</v>
      </c>
      <c r="L3924" s="15">
        <v>0</v>
      </c>
    </row>
    <row r="3925" spans="2:12" x14ac:dyDescent="0.3">
      <c r="E3925" s="3" t="s">
        <v>980</v>
      </c>
      <c r="F3925" s="4"/>
      <c r="G3925" s="5">
        <v>0</v>
      </c>
      <c r="H3925" s="7">
        <v>0</v>
      </c>
      <c r="I3925" s="1">
        <v>0</v>
      </c>
      <c r="J3925" s="1">
        <v>0</v>
      </c>
      <c r="K3925" s="1">
        <v>0</v>
      </c>
      <c r="L3925" s="6">
        <v>0</v>
      </c>
    </row>
    <row r="3926" spans="2:12" x14ac:dyDescent="0.3">
      <c r="E3926" s="9"/>
      <c r="F3926" s="8"/>
      <c r="G3926" s="31">
        <v>0</v>
      </c>
      <c r="H3926" s="21">
        <v>0</v>
      </c>
      <c r="I3926" s="12">
        <v>0</v>
      </c>
      <c r="J3926" s="12">
        <v>0</v>
      </c>
      <c r="K3926" s="12">
        <v>0</v>
      </c>
      <c r="L3926" s="15">
        <v>0</v>
      </c>
    </row>
    <row r="3927" spans="2:12" ht="25" x14ac:dyDescent="0.3">
      <c r="E3927" s="3" t="s">
        <v>981</v>
      </c>
      <c r="F3927" s="4"/>
      <c r="G3927" s="5">
        <v>0</v>
      </c>
      <c r="H3927" s="7">
        <v>0</v>
      </c>
      <c r="I3927" s="1">
        <v>0</v>
      </c>
      <c r="J3927" s="1">
        <v>0</v>
      </c>
      <c r="K3927" s="1">
        <v>0</v>
      </c>
      <c r="L3927" s="6">
        <v>0</v>
      </c>
    </row>
    <row r="3928" spans="2:12" x14ac:dyDescent="0.3">
      <c r="E3928" s="9"/>
      <c r="F3928" s="8"/>
      <c r="G3928" s="31">
        <v>0</v>
      </c>
      <c r="H3928" s="21">
        <v>0</v>
      </c>
      <c r="I3928" s="12">
        <v>0</v>
      </c>
      <c r="J3928" s="12">
        <v>0</v>
      </c>
      <c r="K3928" s="12">
        <v>0</v>
      </c>
      <c r="L3928" s="15">
        <v>0</v>
      </c>
    </row>
    <row r="3929" spans="2:12" ht="25" x14ac:dyDescent="0.3">
      <c r="E3929" s="3" t="s">
        <v>982</v>
      </c>
      <c r="F3929" s="4"/>
      <c r="G3929" s="5">
        <v>1</v>
      </c>
      <c r="H3929" s="7">
        <v>1</v>
      </c>
      <c r="I3929" s="1">
        <v>0</v>
      </c>
      <c r="J3929" s="1">
        <v>0</v>
      </c>
      <c r="K3929" s="1">
        <v>0</v>
      </c>
      <c r="L3929" s="6">
        <v>0</v>
      </c>
    </row>
    <row r="3930" spans="2:12" x14ac:dyDescent="0.3">
      <c r="E3930" s="9"/>
      <c r="F3930" s="8"/>
      <c r="G3930" s="10">
        <v>100</v>
      </c>
      <c r="H3930" s="11">
        <v>100</v>
      </c>
      <c r="I3930" s="12">
        <v>0</v>
      </c>
      <c r="J3930" s="12">
        <v>0</v>
      </c>
      <c r="K3930" s="12">
        <v>0</v>
      </c>
      <c r="L3930" s="15">
        <v>0</v>
      </c>
    </row>
    <row r="3931" spans="2:12" ht="25" x14ac:dyDescent="0.3">
      <c r="E3931" s="3" t="s">
        <v>983</v>
      </c>
      <c r="F3931" s="4"/>
      <c r="G3931" s="5">
        <v>0</v>
      </c>
      <c r="H3931" s="7">
        <v>0</v>
      </c>
      <c r="I3931" s="1">
        <v>0</v>
      </c>
      <c r="J3931" s="1">
        <v>0</v>
      </c>
      <c r="K3931" s="1">
        <v>0</v>
      </c>
      <c r="L3931" s="6">
        <v>0</v>
      </c>
    </row>
    <row r="3932" spans="2:12" x14ac:dyDescent="0.3">
      <c r="E3932" s="53"/>
      <c r="F3932" s="57"/>
      <c r="G3932" s="75">
        <v>0</v>
      </c>
      <c r="H3932" s="68">
        <v>0</v>
      </c>
      <c r="I3932" s="43">
        <v>0</v>
      </c>
      <c r="J3932" s="43">
        <v>0</v>
      </c>
      <c r="K3932" s="43">
        <v>0</v>
      </c>
      <c r="L3932" s="66">
        <v>0</v>
      </c>
    </row>
    <row r="3934" spans="2:12" x14ac:dyDescent="0.3">
      <c r="B3934" s="35" t="str">
        <f xml:space="preserve"> HYPERLINK("#'目次'!B33", "[27]")</f>
        <v>[27]</v>
      </c>
      <c r="C3934" s="25" t="s">
        <v>14</v>
      </c>
    </row>
    <row r="3937" spans="3:14" x14ac:dyDescent="0.3">
      <c r="C3937" s="25" t="s">
        <v>986</v>
      </c>
    </row>
    <row r="3938" spans="3:14" ht="25" x14ac:dyDescent="0.3">
      <c r="E3938" s="95"/>
      <c r="F3938" s="96"/>
      <c r="G3938" s="37" t="s">
        <v>16</v>
      </c>
      <c r="H3938" s="41" t="s">
        <v>17</v>
      </c>
      <c r="I3938" s="18" t="s">
        <v>18</v>
      </c>
      <c r="J3938" s="18" t="s">
        <v>19</v>
      </c>
      <c r="K3938" s="18" t="s">
        <v>20</v>
      </c>
      <c r="L3938" s="18" t="s">
        <v>21</v>
      </c>
      <c r="M3938" s="18" t="s">
        <v>22</v>
      </c>
      <c r="N3938" s="34" t="s">
        <v>23</v>
      </c>
    </row>
    <row r="3939" spans="3:14" x14ac:dyDescent="0.3">
      <c r="E3939" s="97"/>
      <c r="F3939" s="98"/>
      <c r="G3939" s="40"/>
      <c r="H3939" s="36"/>
      <c r="I3939" s="19"/>
      <c r="J3939" s="19"/>
      <c r="K3939" s="19"/>
      <c r="L3939" s="19"/>
      <c r="M3939" s="19"/>
      <c r="N3939" s="39"/>
    </row>
    <row r="3940" spans="3:14" x14ac:dyDescent="0.3">
      <c r="E3940" s="63" t="s">
        <v>16</v>
      </c>
      <c r="F3940" s="58"/>
      <c r="G3940" s="38">
        <v>55336</v>
      </c>
      <c r="H3940" s="20">
        <v>10222</v>
      </c>
      <c r="I3940" s="20">
        <v>19178</v>
      </c>
      <c r="J3940" s="20">
        <v>13973</v>
      </c>
      <c r="K3940" s="20">
        <v>7022</v>
      </c>
      <c r="L3940" s="20">
        <v>3794</v>
      </c>
      <c r="M3940" s="20">
        <v>900</v>
      </c>
      <c r="N3940" s="51">
        <v>247</v>
      </c>
    </row>
    <row r="3941" spans="3:14" x14ac:dyDescent="0.3">
      <c r="E3941" s="53"/>
      <c r="F3941" s="59"/>
      <c r="G3941" s="10">
        <v>100</v>
      </c>
      <c r="H3941" s="2">
        <v>18.472603729941</v>
      </c>
      <c r="I3941" s="2">
        <v>34.657365910076997</v>
      </c>
      <c r="J3941" s="2">
        <v>25.251192713603999</v>
      </c>
      <c r="K3941" s="2">
        <v>12.689749891570999</v>
      </c>
      <c r="L3941" s="2">
        <v>6.8562960821169998</v>
      </c>
      <c r="M3941" s="2">
        <v>1.626427642041</v>
      </c>
      <c r="N3941" s="13">
        <v>0.44636403064899999</v>
      </c>
    </row>
    <row r="3942" spans="3:14" x14ac:dyDescent="0.3">
      <c r="E3942" s="3" t="s">
        <v>987</v>
      </c>
      <c r="F3942" s="4"/>
      <c r="G3942" s="29">
        <v>17644</v>
      </c>
      <c r="H3942" s="32">
        <v>3655</v>
      </c>
      <c r="I3942" s="17">
        <v>6721</v>
      </c>
      <c r="J3942" s="17">
        <v>4058</v>
      </c>
      <c r="K3942" s="17">
        <v>2069</v>
      </c>
      <c r="L3942" s="17">
        <v>870</v>
      </c>
      <c r="M3942" s="17">
        <v>228</v>
      </c>
      <c r="N3942" s="33">
        <v>43</v>
      </c>
    </row>
    <row r="3943" spans="3:14" x14ac:dyDescent="0.3">
      <c r="E3943" s="9"/>
      <c r="F3943" s="8"/>
      <c r="G3943" s="10">
        <v>100</v>
      </c>
      <c r="H3943" s="11">
        <v>20.715257311266999</v>
      </c>
      <c r="I3943" s="2">
        <v>38.092269326683002</v>
      </c>
      <c r="J3943" s="2">
        <v>22.999319882112999</v>
      </c>
      <c r="K3943" s="2">
        <v>11.726365903423</v>
      </c>
      <c r="L3943" s="2">
        <v>4.9308546814780003</v>
      </c>
      <c r="M3943" s="2">
        <v>1.292223985491</v>
      </c>
      <c r="N3943" s="13">
        <v>0.24370890954400001</v>
      </c>
    </row>
    <row r="3944" spans="3:14" x14ac:dyDescent="0.3">
      <c r="E3944" s="3" t="s">
        <v>988</v>
      </c>
      <c r="F3944" s="4"/>
      <c r="G3944" s="5">
        <v>3101</v>
      </c>
      <c r="H3944" s="7">
        <v>655</v>
      </c>
      <c r="I3944" s="1">
        <v>1210</v>
      </c>
      <c r="J3944" s="1">
        <v>693</v>
      </c>
      <c r="K3944" s="1">
        <v>341</v>
      </c>
      <c r="L3944" s="1">
        <v>146</v>
      </c>
      <c r="M3944" s="1">
        <v>47</v>
      </c>
      <c r="N3944" s="6">
        <v>9</v>
      </c>
    </row>
    <row r="3945" spans="3:14" x14ac:dyDescent="0.3">
      <c r="E3945" s="9"/>
      <c r="F3945" s="8"/>
      <c r="G3945" s="10">
        <v>100</v>
      </c>
      <c r="H3945" s="11">
        <v>21.122218639149001</v>
      </c>
      <c r="I3945" s="2">
        <v>39.019671073847</v>
      </c>
      <c r="J3945" s="2">
        <v>22.34762979684</v>
      </c>
      <c r="K3945" s="2">
        <v>10.996452757175</v>
      </c>
      <c r="L3945" s="2">
        <v>4.7081586584970001</v>
      </c>
      <c r="M3945" s="2">
        <v>1.5156401160919999</v>
      </c>
      <c r="N3945" s="13">
        <v>0.29022895840099999</v>
      </c>
    </row>
    <row r="3946" spans="3:14" x14ac:dyDescent="0.3">
      <c r="E3946" s="3" t="s">
        <v>989</v>
      </c>
      <c r="F3946" s="4"/>
      <c r="G3946" s="5">
        <v>4106</v>
      </c>
      <c r="H3946" s="7">
        <v>670</v>
      </c>
      <c r="I3946" s="1">
        <v>1557</v>
      </c>
      <c r="J3946" s="1">
        <v>1036</v>
      </c>
      <c r="K3946" s="1">
        <v>524</v>
      </c>
      <c r="L3946" s="1">
        <v>239</v>
      </c>
      <c r="M3946" s="1">
        <v>69</v>
      </c>
      <c r="N3946" s="6">
        <v>11</v>
      </c>
    </row>
    <row r="3947" spans="3:14" x14ac:dyDescent="0.3">
      <c r="E3947" s="9"/>
      <c r="F3947" s="8"/>
      <c r="G3947" s="10">
        <v>100</v>
      </c>
      <c r="H3947" s="11">
        <v>16.31758402338</v>
      </c>
      <c r="I3947" s="2">
        <v>37.920116902094001</v>
      </c>
      <c r="J3947" s="2">
        <v>25.231368728690001</v>
      </c>
      <c r="K3947" s="2">
        <v>12.761811982465</v>
      </c>
      <c r="L3947" s="2">
        <v>5.820750121773</v>
      </c>
      <c r="M3947" s="2">
        <v>1.6804676083779999</v>
      </c>
      <c r="N3947" s="13">
        <v>0.26790063322000002</v>
      </c>
    </row>
    <row r="3948" spans="3:14" x14ac:dyDescent="0.3">
      <c r="E3948" s="3" t="s">
        <v>990</v>
      </c>
      <c r="F3948" s="4"/>
      <c r="G3948" s="5">
        <v>648</v>
      </c>
      <c r="H3948" s="7">
        <v>99</v>
      </c>
      <c r="I3948" s="1">
        <v>230</v>
      </c>
      <c r="J3948" s="1">
        <v>152</v>
      </c>
      <c r="K3948" s="1">
        <v>98</v>
      </c>
      <c r="L3948" s="1">
        <v>59</v>
      </c>
      <c r="M3948" s="1">
        <v>9</v>
      </c>
      <c r="N3948" s="6">
        <v>1</v>
      </c>
    </row>
    <row r="3949" spans="3:14" x14ac:dyDescent="0.3">
      <c r="E3949" s="9"/>
      <c r="F3949" s="8"/>
      <c r="G3949" s="10">
        <v>100</v>
      </c>
      <c r="H3949" s="11">
        <v>15.277777777778001</v>
      </c>
      <c r="I3949" s="2">
        <v>35.493827160494</v>
      </c>
      <c r="J3949" s="2">
        <v>23.456790123457001</v>
      </c>
      <c r="K3949" s="2">
        <v>15.123456790123001</v>
      </c>
      <c r="L3949" s="2">
        <v>9.1049382716050005</v>
      </c>
      <c r="M3949" s="2">
        <v>1.3888888888890001</v>
      </c>
      <c r="N3949" s="13">
        <v>0.15432098765400001</v>
      </c>
    </row>
    <row r="3950" spans="3:14" x14ac:dyDescent="0.3">
      <c r="E3950" s="3" t="s">
        <v>991</v>
      </c>
      <c r="F3950" s="4"/>
      <c r="G3950" s="5">
        <v>213</v>
      </c>
      <c r="H3950" s="7">
        <v>34</v>
      </c>
      <c r="I3950" s="1">
        <v>54</v>
      </c>
      <c r="J3950" s="1">
        <v>38</v>
      </c>
      <c r="K3950" s="1">
        <v>38</v>
      </c>
      <c r="L3950" s="1">
        <v>41</v>
      </c>
      <c r="M3950" s="1">
        <v>6</v>
      </c>
      <c r="N3950" s="6">
        <v>2</v>
      </c>
    </row>
    <row r="3951" spans="3:14" x14ac:dyDescent="0.3">
      <c r="E3951" s="9"/>
      <c r="F3951" s="8"/>
      <c r="G3951" s="10">
        <v>100</v>
      </c>
      <c r="H3951" s="11">
        <v>15.962441314554001</v>
      </c>
      <c r="I3951" s="2">
        <v>25.352112676055999</v>
      </c>
      <c r="J3951" s="2">
        <v>17.840375586854002</v>
      </c>
      <c r="K3951" s="2">
        <v>17.840375586854002</v>
      </c>
      <c r="L3951" s="2">
        <v>19.24882629108</v>
      </c>
      <c r="M3951" s="2">
        <v>2.8169014084509998</v>
      </c>
      <c r="N3951" s="13">
        <v>0.93896713615000005</v>
      </c>
    </row>
    <row r="3952" spans="3:14" x14ac:dyDescent="0.3">
      <c r="E3952" s="3" t="s">
        <v>992</v>
      </c>
      <c r="F3952" s="4"/>
      <c r="G3952" s="5">
        <v>112</v>
      </c>
      <c r="H3952" s="7">
        <v>18</v>
      </c>
      <c r="I3952" s="1">
        <v>25</v>
      </c>
      <c r="J3952" s="1">
        <v>25</v>
      </c>
      <c r="K3952" s="1">
        <v>13</v>
      </c>
      <c r="L3952" s="1">
        <v>10</v>
      </c>
      <c r="M3952" s="1">
        <v>18</v>
      </c>
      <c r="N3952" s="6">
        <v>3</v>
      </c>
    </row>
    <row r="3953" spans="5:14" x14ac:dyDescent="0.3">
      <c r="E3953" s="9"/>
      <c r="F3953" s="8"/>
      <c r="G3953" s="10">
        <v>100</v>
      </c>
      <c r="H3953" s="11">
        <v>16.071428571428999</v>
      </c>
      <c r="I3953" s="2">
        <v>22.321428571428999</v>
      </c>
      <c r="J3953" s="2">
        <v>22.321428571428999</v>
      </c>
      <c r="K3953" s="2">
        <v>11.607142857143</v>
      </c>
      <c r="L3953" s="2">
        <v>8.9285714285710007</v>
      </c>
      <c r="M3953" s="2">
        <v>16.071428571428999</v>
      </c>
      <c r="N3953" s="13">
        <v>2.6785714285709998</v>
      </c>
    </row>
    <row r="3954" spans="5:14" x14ac:dyDescent="0.3">
      <c r="E3954" s="3" t="s">
        <v>993</v>
      </c>
      <c r="F3954" s="4"/>
      <c r="G3954" s="5">
        <v>14745</v>
      </c>
      <c r="H3954" s="7">
        <v>2901</v>
      </c>
      <c r="I3954" s="1">
        <v>4860</v>
      </c>
      <c r="J3954" s="1">
        <v>3979</v>
      </c>
      <c r="K3954" s="1">
        <v>1810</v>
      </c>
      <c r="L3954" s="1">
        <v>944</v>
      </c>
      <c r="M3954" s="1">
        <v>216</v>
      </c>
      <c r="N3954" s="6">
        <v>35</v>
      </c>
    </row>
    <row r="3955" spans="5:14" x14ac:dyDescent="0.3">
      <c r="E3955" s="9"/>
      <c r="F3955" s="8"/>
      <c r="G3955" s="10">
        <v>100</v>
      </c>
      <c r="H3955" s="11">
        <v>19.674465920650999</v>
      </c>
      <c r="I3955" s="2">
        <v>32.960325534078997</v>
      </c>
      <c r="J3955" s="2">
        <v>26.985418786029001</v>
      </c>
      <c r="K3955" s="2">
        <v>12.275347575449</v>
      </c>
      <c r="L3955" s="2">
        <v>6.4021702271959997</v>
      </c>
      <c r="M3955" s="2">
        <v>1.4649033570700001</v>
      </c>
      <c r="N3955" s="13">
        <v>0.237368599525</v>
      </c>
    </row>
    <row r="3956" spans="5:14" x14ac:dyDescent="0.3">
      <c r="E3956" s="3" t="s">
        <v>994</v>
      </c>
      <c r="F3956" s="4"/>
      <c r="G3956" s="5">
        <v>7636</v>
      </c>
      <c r="H3956" s="7">
        <v>1207</v>
      </c>
      <c r="I3956" s="1">
        <v>2525</v>
      </c>
      <c r="J3956" s="1">
        <v>2148</v>
      </c>
      <c r="K3956" s="1">
        <v>1007</v>
      </c>
      <c r="L3956" s="1">
        <v>601</v>
      </c>
      <c r="M3956" s="1">
        <v>132</v>
      </c>
      <c r="N3956" s="6">
        <v>16</v>
      </c>
    </row>
    <row r="3957" spans="5:14" x14ac:dyDescent="0.3">
      <c r="E3957" s="9"/>
      <c r="F3957" s="8"/>
      <c r="G3957" s="10">
        <v>100</v>
      </c>
      <c r="H3957" s="11">
        <v>15.806705081194</v>
      </c>
      <c r="I3957" s="2">
        <v>33.067050811942998</v>
      </c>
      <c r="J3957" s="2">
        <v>28.129910948140001</v>
      </c>
      <c r="K3957" s="2">
        <v>13.187532739653999</v>
      </c>
      <c r="L3957" s="2">
        <v>7.8706128863279998</v>
      </c>
      <c r="M3957" s="2">
        <v>1.728653745416</v>
      </c>
      <c r="N3957" s="13">
        <v>0.20953378732299999</v>
      </c>
    </row>
    <row r="3958" spans="5:14" x14ac:dyDescent="0.3">
      <c r="E3958" s="3" t="s">
        <v>995</v>
      </c>
      <c r="F3958" s="4"/>
      <c r="G3958" s="5">
        <v>5444</v>
      </c>
      <c r="H3958" s="7">
        <v>778</v>
      </c>
      <c r="I3958" s="1">
        <v>1579</v>
      </c>
      <c r="J3958" s="1">
        <v>1449</v>
      </c>
      <c r="K3958" s="1">
        <v>871</v>
      </c>
      <c r="L3958" s="1">
        <v>656</v>
      </c>
      <c r="M3958" s="1">
        <v>90</v>
      </c>
      <c r="N3958" s="6">
        <v>21</v>
      </c>
    </row>
    <row r="3959" spans="5:14" x14ac:dyDescent="0.3">
      <c r="E3959" s="9"/>
      <c r="F3959" s="8"/>
      <c r="G3959" s="10">
        <v>100</v>
      </c>
      <c r="H3959" s="11">
        <v>14.290962527553001</v>
      </c>
      <c r="I3959" s="2">
        <v>29.004408523144999</v>
      </c>
      <c r="J3959" s="2">
        <v>26.616458486407002</v>
      </c>
      <c r="K3959" s="2">
        <v>15.999265246143</v>
      </c>
      <c r="L3959" s="2">
        <v>12.049963262306999</v>
      </c>
      <c r="M3959" s="2">
        <v>1.6531961792800001</v>
      </c>
      <c r="N3959" s="13">
        <v>0.38574577516500003</v>
      </c>
    </row>
    <row r="3960" spans="5:14" x14ac:dyDescent="0.3">
      <c r="E3960" s="3" t="s">
        <v>996</v>
      </c>
      <c r="F3960" s="4"/>
      <c r="G3960" s="5">
        <v>515</v>
      </c>
      <c r="H3960" s="7">
        <v>68</v>
      </c>
      <c r="I3960" s="1">
        <v>141</v>
      </c>
      <c r="J3960" s="1">
        <v>144</v>
      </c>
      <c r="K3960" s="1">
        <v>83</v>
      </c>
      <c r="L3960" s="1">
        <v>66</v>
      </c>
      <c r="M3960" s="1">
        <v>11</v>
      </c>
      <c r="N3960" s="6">
        <v>2</v>
      </c>
    </row>
    <row r="3961" spans="5:14" x14ac:dyDescent="0.3">
      <c r="E3961" s="9"/>
      <c r="F3961" s="8"/>
      <c r="G3961" s="10">
        <v>100</v>
      </c>
      <c r="H3961" s="11">
        <v>13.203883495146</v>
      </c>
      <c r="I3961" s="2">
        <v>27.378640776699001</v>
      </c>
      <c r="J3961" s="2">
        <v>27.961165048544</v>
      </c>
      <c r="K3961" s="2">
        <v>16.116504854369001</v>
      </c>
      <c r="L3961" s="2">
        <v>12.815533980583</v>
      </c>
      <c r="M3961" s="2">
        <v>2.1359223300969998</v>
      </c>
      <c r="N3961" s="13">
        <v>0.38834951456299999</v>
      </c>
    </row>
    <row r="3962" spans="5:14" x14ac:dyDescent="0.3">
      <c r="E3962" s="3" t="s">
        <v>997</v>
      </c>
      <c r="F3962" s="4"/>
      <c r="G3962" s="5">
        <v>218</v>
      </c>
      <c r="H3962" s="7">
        <v>22</v>
      </c>
      <c r="I3962" s="1">
        <v>46</v>
      </c>
      <c r="J3962" s="1">
        <v>51</v>
      </c>
      <c r="K3962" s="1">
        <v>42</v>
      </c>
      <c r="L3962" s="1">
        <v>47</v>
      </c>
      <c r="M3962" s="1">
        <v>7</v>
      </c>
      <c r="N3962" s="6">
        <v>3</v>
      </c>
    </row>
    <row r="3963" spans="5:14" x14ac:dyDescent="0.3">
      <c r="E3963" s="9"/>
      <c r="F3963" s="8"/>
      <c r="G3963" s="10">
        <v>100</v>
      </c>
      <c r="H3963" s="11">
        <v>10.091743119266001</v>
      </c>
      <c r="I3963" s="2">
        <v>21.100917431193</v>
      </c>
      <c r="J3963" s="2">
        <v>23.394495412844002</v>
      </c>
      <c r="K3963" s="2">
        <v>19.266055045872001</v>
      </c>
      <c r="L3963" s="2">
        <v>21.559633027522999</v>
      </c>
      <c r="M3963" s="2">
        <v>3.2110091743120002</v>
      </c>
      <c r="N3963" s="13">
        <v>1.376146788991</v>
      </c>
    </row>
    <row r="3964" spans="5:14" x14ac:dyDescent="0.3">
      <c r="E3964" s="3" t="s">
        <v>998</v>
      </c>
      <c r="F3964" s="4"/>
      <c r="G3964" s="5">
        <v>260</v>
      </c>
      <c r="H3964" s="7">
        <v>32</v>
      </c>
      <c r="I3964" s="1">
        <v>66</v>
      </c>
      <c r="J3964" s="1">
        <v>59</v>
      </c>
      <c r="K3964" s="1">
        <v>42</v>
      </c>
      <c r="L3964" s="1">
        <v>27</v>
      </c>
      <c r="M3964" s="1">
        <v>27</v>
      </c>
      <c r="N3964" s="6">
        <v>7</v>
      </c>
    </row>
    <row r="3965" spans="5:14" x14ac:dyDescent="0.3">
      <c r="E3965" s="9"/>
      <c r="F3965" s="8"/>
      <c r="G3965" s="10">
        <v>100</v>
      </c>
      <c r="H3965" s="11">
        <v>12.307692307691999</v>
      </c>
      <c r="I3965" s="2">
        <v>25.384615384615</v>
      </c>
      <c r="J3965" s="2">
        <v>22.692307692307999</v>
      </c>
      <c r="K3965" s="2">
        <v>16.153846153846001</v>
      </c>
      <c r="L3965" s="2">
        <v>10.384615384615</v>
      </c>
      <c r="M3965" s="2">
        <v>10.384615384615</v>
      </c>
      <c r="N3965" s="13">
        <v>2.6923076923079998</v>
      </c>
    </row>
    <row r="3966" spans="5:14" x14ac:dyDescent="0.3">
      <c r="E3966" s="3" t="s">
        <v>999</v>
      </c>
      <c r="F3966" s="4"/>
      <c r="G3966" s="5">
        <v>222</v>
      </c>
      <c r="H3966" s="7">
        <v>24</v>
      </c>
      <c r="I3966" s="1">
        <v>56</v>
      </c>
      <c r="J3966" s="1">
        <v>62</v>
      </c>
      <c r="K3966" s="1">
        <v>28</v>
      </c>
      <c r="L3966" s="1">
        <v>31</v>
      </c>
      <c r="M3966" s="1">
        <v>15</v>
      </c>
      <c r="N3966" s="6">
        <v>6</v>
      </c>
    </row>
    <row r="3967" spans="5:14" x14ac:dyDescent="0.3">
      <c r="E3967" s="9"/>
      <c r="F3967" s="8"/>
      <c r="G3967" s="10">
        <v>100</v>
      </c>
      <c r="H3967" s="11">
        <v>10.810810810811001</v>
      </c>
      <c r="I3967" s="2">
        <v>25.225225225225</v>
      </c>
      <c r="J3967" s="2">
        <v>27.927927927928</v>
      </c>
      <c r="K3967" s="2">
        <v>12.612612612613001</v>
      </c>
      <c r="L3967" s="2">
        <v>13.963963963964</v>
      </c>
      <c r="M3967" s="2">
        <v>6.7567567567570004</v>
      </c>
      <c r="N3967" s="13">
        <v>2.7027027027030002</v>
      </c>
    </row>
    <row r="3968" spans="5:14" x14ac:dyDescent="0.3">
      <c r="E3968" s="3" t="s">
        <v>1000</v>
      </c>
      <c r="F3968" s="4"/>
      <c r="G3968" s="5">
        <v>86</v>
      </c>
      <c r="H3968" s="7">
        <v>9</v>
      </c>
      <c r="I3968" s="1">
        <v>24</v>
      </c>
      <c r="J3968" s="1">
        <v>21</v>
      </c>
      <c r="K3968" s="1">
        <v>8</v>
      </c>
      <c r="L3968" s="1">
        <v>19</v>
      </c>
      <c r="M3968" s="1">
        <v>2</v>
      </c>
      <c r="N3968" s="6">
        <v>3</v>
      </c>
    </row>
    <row r="3969" spans="2:14" x14ac:dyDescent="0.3">
      <c r="E3969" s="9"/>
      <c r="F3969" s="8"/>
      <c r="G3969" s="10">
        <v>100</v>
      </c>
      <c r="H3969" s="11">
        <v>10.465116279069999</v>
      </c>
      <c r="I3969" s="2">
        <v>27.906976744186</v>
      </c>
      <c r="J3969" s="2">
        <v>24.418604651163001</v>
      </c>
      <c r="K3969" s="2">
        <v>9.3023255813949994</v>
      </c>
      <c r="L3969" s="2">
        <v>22.093023255814</v>
      </c>
      <c r="M3969" s="2">
        <v>2.3255813953489999</v>
      </c>
      <c r="N3969" s="13">
        <v>3.488372093023</v>
      </c>
    </row>
    <row r="3970" spans="2:14" x14ac:dyDescent="0.3">
      <c r="E3970" s="3" t="s">
        <v>1001</v>
      </c>
      <c r="F3970" s="4"/>
      <c r="G3970" s="5">
        <v>69</v>
      </c>
      <c r="H3970" s="7">
        <v>9</v>
      </c>
      <c r="I3970" s="1">
        <v>15</v>
      </c>
      <c r="J3970" s="1">
        <v>18</v>
      </c>
      <c r="K3970" s="1">
        <v>10</v>
      </c>
      <c r="L3970" s="1">
        <v>13</v>
      </c>
      <c r="M3970" s="1">
        <v>2</v>
      </c>
      <c r="N3970" s="6">
        <v>2</v>
      </c>
    </row>
    <row r="3971" spans="2:14" x14ac:dyDescent="0.3">
      <c r="E3971" s="9"/>
      <c r="F3971" s="8"/>
      <c r="G3971" s="10">
        <v>100</v>
      </c>
      <c r="H3971" s="11">
        <v>13.04347826087</v>
      </c>
      <c r="I3971" s="2">
        <v>21.739130434783</v>
      </c>
      <c r="J3971" s="2">
        <v>26.086956521739001</v>
      </c>
      <c r="K3971" s="2">
        <v>14.492753623187999</v>
      </c>
      <c r="L3971" s="2">
        <v>18.840579710145001</v>
      </c>
      <c r="M3971" s="2">
        <v>2.898550724638</v>
      </c>
      <c r="N3971" s="13">
        <v>2.898550724638</v>
      </c>
    </row>
    <row r="3972" spans="2:14" x14ac:dyDescent="0.3">
      <c r="E3972" s="3" t="s">
        <v>1002</v>
      </c>
      <c r="F3972" s="4"/>
      <c r="G3972" s="5">
        <v>8</v>
      </c>
      <c r="H3972" s="7">
        <v>1</v>
      </c>
      <c r="I3972" s="1">
        <v>2</v>
      </c>
      <c r="J3972" s="1">
        <v>1</v>
      </c>
      <c r="K3972" s="1">
        <v>1</v>
      </c>
      <c r="L3972" s="1">
        <v>2</v>
      </c>
      <c r="M3972" s="1">
        <v>1</v>
      </c>
      <c r="N3972" s="6">
        <v>0</v>
      </c>
    </row>
    <row r="3973" spans="2:14" x14ac:dyDescent="0.3">
      <c r="E3973" s="9"/>
      <c r="F3973" s="8"/>
      <c r="G3973" s="10">
        <v>100</v>
      </c>
      <c r="H3973" s="11">
        <v>12.5</v>
      </c>
      <c r="I3973" s="2">
        <v>25</v>
      </c>
      <c r="J3973" s="2">
        <v>12.5</v>
      </c>
      <c r="K3973" s="2">
        <v>12.5</v>
      </c>
      <c r="L3973" s="2">
        <v>25</v>
      </c>
      <c r="M3973" s="2">
        <v>12.5</v>
      </c>
      <c r="N3973" s="15">
        <v>0</v>
      </c>
    </row>
    <row r="3974" spans="2:14" x14ac:dyDescent="0.3">
      <c r="E3974" s="3" t="s">
        <v>1003</v>
      </c>
      <c r="F3974" s="4"/>
      <c r="G3974" s="5">
        <v>5</v>
      </c>
      <c r="H3974" s="7">
        <v>0</v>
      </c>
      <c r="I3974" s="1">
        <v>1</v>
      </c>
      <c r="J3974" s="1">
        <v>0</v>
      </c>
      <c r="K3974" s="1">
        <v>2</v>
      </c>
      <c r="L3974" s="1">
        <v>2</v>
      </c>
      <c r="M3974" s="1">
        <v>0</v>
      </c>
      <c r="N3974" s="6">
        <v>0</v>
      </c>
    </row>
    <row r="3975" spans="2:14" x14ac:dyDescent="0.3">
      <c r="E3975" s="9"/>
      <c r="F3975" s="8"/>
      <c r="G3975" s="10">
        <v>100</v>
      </c>
      <c r="H3975" s="21">
        <v>0</v>
      </c>
      <c r="I3975" s="2">
        <v>20</v>
      </c>
      <c r="J3975" s="12">
        <v>0</v>
      </c>
      <c r="K3975" s="2">
        <v>40</v>
      </c>
      <c r="L3975" s="2">
        <v>40</v>
      </c>
      <c r="M3975" s="12">
        <v>0</v>
      </c>
      <c r="N3975" s="15">
        <v>0</v>
      </c>
    </row>
    <row r="3976" spans="2:14" x14ac:dyDescent="0.3">
      <c r="E3976" s="3" t="s">
        <v>1004</v>
      </c>
      <c r="F3976" s="4"/>
      <c r="G3976" s="5">
        <v>8</v>
      </c>
      <c r="H3976" s="7">
        <v>0</v>
      </c>
      <c r="I3976" s="1">
        <v>2</v>
      </c>
      <c r="J3976" s="1">
        <v>0</v>
      </c>
      <c r="K3976" s="1">
        <v>3</v>
      </c>
      <c r="L3976" s="1">
        <v>1</v>
      </c>
      <c r="M3976" s="1">
        <v>2</v>
      </c>
      <c r="N3976" s="6">
        <v>0</v>
      </c>
    </row>
    <row r="3977" spans="2:14" x14ac:dyDescent="0.3">
      <c r="E3977" s="53"/>
      <c r="F3977" s="57"/>
      <c r="G3977" s="64">
        <v>100</v>
      </c>
      <c r="H3977" s="68">
        <v>0</v>
      </c>
      <c r="I3977" s="44">
        <v>25</v>
      </c>
      <c r="J3977" s="43">
        <v>0</v>
      </c>
      <c r="K3977" s="44">
        <v>37.5</v>
      </c>
      <c r="L3977" s="44">
        <v>12.5</v>
      </c>
      <c r="M3977" s="44">
        <v>25</v>
      </c>
      <c r="N3977" s="66">
        <v>0</v>
      </c>
    </row>
    <row r="3979" spans="2:14" x14ac:dyDescent="0.3">
      <c r="B3979" s="35" t="str">
        <f xml:space="preserve"> HYPERLINK("#'目次'!B34", "[28]")</f>
        <v>[28]</v>
      </c>
      <c r="C3979" s="25" t="s">
        <v>54</v>
      </c>
    </row>
    <row r="3982" spans="2:14" x14ac:dyDescent="0.3">
      <c r="C3982" s="25" t="s">
        <v>986</v>
      </c>
    </row>
    <row r="3983" spans="2:14" ht="37.5" x14ac:dyDescent="0.3">
      <c r="E3983" s="95"/>
      <c r="F3983" s="96"/>
      <c r="G3983" s="37" t="s">
        <v>16</v>
      </c>
      <c r="H3983" s="41" t="s">
        <v>55</v>
      </c>
      <c r="I3983" s="18" t="s">
        <v>56</v>
      </c>
      <c r="J3983" s="18" t="s">
        <v>57</v>
      </c>
      <c r="K3983" s="18" t="s">
        <v>58</v>
      </c>
      <c r="L3983" s="34" t="s">
        <v>59</v>
      </c>
    </row>
    <row r="3984" spans="2:14" x14ac:dyDescent="0.3">
      <c r="E3984" s="97"/>
      <c r="F3984" s="98"/>
      <c r="G3984" s="40"/>
      <c r="H3984" s="36"/>
      <c r="I3984" s="19"/>
      <c r="J3984" s="19"/>
      <c r="K3984" s="19"/>
      <c r="L3984" s="39"/>
    </row>
    <row r="3985" spans="5:12" x14ac:dyDescent="0.3">
      <c r="E3985" s="63" t="s">
        <v>16</v>
      </c>
      <c r="F3985" s="58"/>
      <c r="G3985" s="38">
        <v>55336</v>
      </c>
      <c r="H3985" s="20">
        <v>4906</v>
      </c>
      <c r="I3985" s="20">
        <v>24562</v>
      </c>
      <c r="J3985" s="20">
        <v>17342</v>
      </c>
      <c r="K3985" s="20">
        <v>6139</v>
      </c>
      <c r="L3985" s="51">
        <v>2387</v>
      </c>
    </row>
    <row r="3986" spans="5:12" x14ac:dyDescent="0.3">
      <c r="E3986" s="53"/>
      <c r="F3986" s="59"/>
      <c r="G3986" s="10">
        <v>100</v>
      </c>
      <c r="H3986" s="2">
        <v>8.8658377909499997</v>
      </c>
      <c r="I3986" s="2">
        <v>44.387017493133001</v>
      </c>
      <c r="J3986" s="2">
        <v>31.339453520311999</v>
      </c>
      <c r="K3986" s="2">
        <v>11.094043660545999</v>
      </c>
      <c r="L3986" s="13">
        <v>4.3136475350590002</v>
      </c>
    </row>
    <row r="3987" spans="5:12" x14ac:dyDescent="0.3">
      <c r="E3987" s="3" t="s">
        <v>987</v>
      </c>
      <c r="F3987" s="4"/>
      <c r="G3987" s="29">
        <v>17644</v>
      </c>
      <c r="H3987" s="32">
        <v>1075</v>
      </c>
      <c r="I3987" s="17">
        <v>7543</v>
      </c>
      <c r="J3987" s="17">
        <v>6136</v>
      </c>
      <c r="K3987" s="17">
        <v>2318</v>
      </c>
      <c r="L3987" s="33">
        <v>572</v>
      </c>
    </row>
    <row r="3988" spans="5:12" x14ac:dyDescent="0.3">
      <c r="E3988" s="9"/>
      <c r="F3988" s="8"/>
      <c r="G3988" s="10">
        <v>100</v>
      </c>
      <c r="H3988" s="11">
        <v>6.0927227386079998</v>
      </c>
      <c r="I3988" s="2">
        <v>42.751076853321003</v>
      </c>
      <c r="J3988" s="2">
        <v>34.776694627068998</v>
      </c>
      <c r="K3988" s="2">
        <v>13.137610519157001</v>
      </c>
      <c r="L3988" s="13">
        <v>3.2418952618449999</v>
      </c>
    </row>
    <row r="3989" spans="5:12" x14ac:dyDescent="0.3">
      <c r="E3989" s="3" t="s">
        <v>988</v>
      </c>
      <c r="F3989" s="4"/>
      <c r="G3989" s="5">
        <v>3101</v>
      </c>
      <c r="H3989" s="7">
        <v>210</v>
      </c>
      <c r="I3989" s="1">
        <v>1315</v>
      </c>
      <c r="J3989" s="1">
        <v>1106</v>
      </c>
      <c r="K3989" s="1">
        <v>366</v>
      </c>
      <c r="L3989" s="6">
        <v>104</v>
      </c>
    </row>
    <row r="3990" spans="5:12" x14ac:dyDescent="0.3">
      <c r="E3990" s="9"/>
      <c r="F3990" s="8"/>
      <c r="G3990" s="10">
        <v>100</v>
      </c>
      <c r="H3990" s="11">
        <v>6.7720090293449999</v>
      </c>
      <c r="I3990" s="2">
        <v>42.405675588519998</v>
      </c>
      <c r="J3990" s="2">
        <v>35.665914221218998</v>
      </c>
      <c r="K3990" s="2">
        <v>11.802644308288</v>
      </c>
      <c r="L3990" s="13">
        <v>3.3537568526279999</v>
      </c>
    </row>
    <row r="3991" spans="5:12" x14ac:dyDescent="0.3">
      <c r="E3991" s="3" t="s">
        <v>989</v>
      </c>
      <c r="F3991" s="4"/>
      <c r="G3991" s="5">
        <v>4106</v>
      </c>
      <c r="H3991" s="7">
        <v>320</v>
      </c>
      <c r="I3991" s="1">
        <v>1869</v>
      </c>
      <c r="J3991" s="1">
        <v>1379</v>
      </c>
      <c r="K3991" s="1">
        <v>358</v>
      </c>
      <c r="L3991" s="6">
        <v>180</v>
      </c>
    </row>
    <row r="3992" spans="5:12" x14ac:dyDescent="0.3">
      <c r="E3992" s="9"/>
      <c r="F3992" s="8"/>
      <c r="G3992" s="10">
        <v>100</v>
      </c>
      <c r="H3992" s="11">
        <v>7.7934729663909996</v>
      </c>
      <c r="I3992" s="2">
        <v>45.518753044325003</v>
      </c>
      <c r="J3992" s="2">
        <v>33.584997564539997</v>
      </c>
      <c r="K3992" s="2">
        <v>8.7189478811499992</v>
      </c>
      <c r="L3992" s="13">
        <v>4.3838285435950004</v>
      </c>
    </row>
    <row r="3993" spans="5:12" x14ac:dyDescent="0.3">
      <c r="E3993" s="3" t="s">
        <v>990</v>
      </c>
      <c r="F3993" s="4"/>
      <c r="G3993" s="5">
        <v>648</v>
      </c>
      <c r="H3993" s="7">
        <v>83</v>
      </c>
      <c r="I3993" s="1">
        <v>307</v>
      </c>
      <c r="J3993" s="1">
        <v>178</v>
      </c>
      <c r="K3993" s="1">
        <v>40</v>
      </c>
      <c r="L3993" s="6">
        <v>40</v>
      </c>
    </row>
    <row r="3994" spans="5:12" x14ac:dyDescent="0.3">
      <c r="E3994" s="9"/>
      <c r="F3994" s="8"/>
      <c r="G3994" s="10">
        <v>100</v>
      </c>
      <c r="H3994" s="11">
        <v>12.808641975309</v>
      </c>
      <c r="I3994" s="2">
        <v>47.376543209876999</v>
      </c>
      <c r="J3994" s="2">
        <v>27.469135802469001</v>
      </c>
      <c r="K3994" s="2">
        <v>6.1728395061730001</v>
      </c>
      <c r="L3994" s="13">
        <v>6.1728395061730001</v>
      </c>
    </row>
    <row r="3995" spans="5:12" x14ac:dyDescent="0.3">
      <c r="E3995" s="3" t="s">
        <v>991</v>
      </c>
      <c r="F3995" s="4"/>
      <c r="G3995" s="5">
        <v>213</v>
      </c>
      <c r="H3995" s="7">
        <v>47</v>
      </c>
      <c r="I3995" s="1">
        <v>89</v>
      </c>
      <c r="J3995" s="1">
        <v>36</v>
      </c>
      <c r="K3995" s="1">
        <v>15</v>
      </c>
      <c r="L3995" s="6">
        <v>26</v>
      </c>
    </row>
    <row r="3996" spans="5:12" x14ac:dyDescent="0.3">
      <c r="E3996" s="9"/>
      <c r="F3996" s="8"/>
      <c r="G3996" s="10">
        <v>100</v>
      </c>
      <c r="H3996" s="11">
        <v>22.065727699530999</v>
      </c>
      <c r="I3996" s="2">
        <v>41.784037558685</v>
      </c>
      <c r="J3996" s="2">
        <v>16.901408450704</v>
      </c>
      <c r="K3996" s="2">
        <v>7.0422535211269999</v>
      </c>
      <c r="L3996" s="13">
        <v>12.206572769953</v>
      </c>
    </row>
    <row r="3997" spans="5:12" x14ac:dyDescent="0.3">
      <c r="E3997" s="3" t="s">
        <v>992</v>
      </c>
      <c r="F3997" s="4"/>
      <c r="G3997" s="5">
        <v>112</v>
      </c>
      <c r="H3997" s="7">
        <v>14</v>
      </c>
      <c r="I3997" s="1">
        <v>42</v>
      </c>
      <c r="J3997" s="1">
        <v>14</v>
      </c>
      <c r="K3997" s="1">
        <v>8</v>
      </c>
      <c r="L3997" s="6">
        <v>34</v>
      </c>
    </row>
    <row r="3998" spans="5:12" x14ac:dyDescent="0.3">
      <c r="E3998" s="9"/>
      <c r="F3998" s="8"/>
      <c r="G3998" s="10">
        <v>100</v>
      </c>
      <c r="H3998" s="11">
        <v>12.5</v>
      </c>
      <c r="I3998" s="2">
        <v>37.5</v>
      </c>
      <c r="J3998" s="2">
        <v>12.5</v>
      </c>
      <c r="K3998" s="2">
        <v>7.1428571428570002</v>
      </c>
      <c r="L3998" s="13">
        <v>30.357142857143</v>
      </c>
    </row>
    <row r="3999" spans="5:12" x14ac:dyDescent="0.3">
      <c r="E3999" s="3" t="s">
        <v>993</v>
      </c>
      <c r="F3999" s="4"/>
      <c r="G3999" s="5">
        <v>14745</v>
      </c>
      <c r="H3999" s="7">
        <v>1176</v>
      </c>
      <c r="I3999" s="1">
        <v>6534</v>
      </c>
      <c r="J3999" s="1">
        <v>4636</v>
      </c>
      <c r="K3999" s="1">
        <v>1847</v>
      </c>
      <c r="L3999" s="6">
        <v>552</v>
      </c>
    </row>
    <row r="4000" spans="5:12" x14ac:dyDescent="0.3">
      <c r="E4000" s="9"/>
      <c r="F4000" s="8"/>
      <c r="G4000" s="10">
        <v>100</v>
      </c>
      <c r="H4000" s="11">
        <v>7.9755849440490003</v>
      </c>
      <c r="I4000" s="2">
        <v>44.313326551373002</v>
      </c>
      <c r="J4000" s="2">
        <v>31.441166497118001</v>
      </c>
      <c r="K4000" s="2">
        <v>12.526280094946999</v>
      </c>
      <c r="L4000" s="13">
        <v>3.743641912513</v>
      </c>
    </row>
    <row r="4001" spans="5:12" x14ac:dyDescent="0.3">
      <c r="E4001" s="3" t="s">
        <v>994</v>
      </c>
      <c r="F4001" s="4"/>
      <c r="G4001" s="5">
        <v>7636</v>
      </c>
      <c r="H4001" s="7">
        <v>780</v>
      </c>
      <c r="I4001" s="1">
        <v>3589</v>
      </c>
      <c r="J4001" s="1">
        <v>2212</v>
      </c>
      <c r="K4001" s="1">
        <v>739</v>
      </c>
      <c r="L4001" s="6">
        <v>316</v>
      </c>
    </row>
    <row r="4002" spans="5:12" x14ac:dyDescent="0.3">
      <c r="E4002" s="9"/>
      <c r="F4002" s="8"/>
      <c r="G4002" s="10">
        <v>100</v>
      </c>
      <c r="H4002" s="11">
        <v>10.214772132006001</v>
      </c>
      <c r="I4002" s="2">
        <v>47.001047668936998</v>
      </c>
      <c r="J4002" s="2">
        <v>28.968046097433</v>
      </c>
      <c r="K4002" s="2">
        <v>9.6778418019910006</v>
      </c>
      <c r="L4002" s="13">
        <v>4.138292299633</v>
      </c>
    </row>
    <row r="4003" spans="5:12" x14ac:dyDescent="0.3">
      <c r="E4003" s="3" t="s">
        <v>995</v>
      </c>
      <c r="F4003" s="4"/>
      <c r="G4003" s="5">
        <v>5444</v>
      </c>
      <c r="H4003" s="7">
        <v>893</v>
      </c>
      <c r="I4003" s="1">
        <v>2623</v>
      </c>
      <c r="J4003" s="1">
        <v>1311</v>
      </c>
      <c r="K4003" s="1">
        <v>363</v>
      </c>
      <c r="L4003" s="6">
        <v>254</v>
      </c>
    </row>
    <row r="4004" spans="5:12" x14ac:dyDescent="0.3">
      <c r="E4004" s="9"/>
      <c r="F4004" s="8"/>
      <c r="G4004" s="10">
        <v>100</v>
      </c>
      <c r="H4004" s="11">
        <v>16.403379867744</v>
      </c>
      <c r="I4004" s="2">
        <v>48.181484202791999</v>
      </c>
      <c r="J4004" s="2">
        <v>24.081557678178001</v>
      </c>
      <c r="K4004" s="2">
        <v>6.6678912564289998</v>
      </c>
      <c r="L4004" s="13">
        <v>4.6656869948570003</v>
      </c>
    </row>
    <row r="4005" spans="5:12" x14ac:dyDescent="0.3">
      <c r="E4005" s="3" t="s">
        <v>996</v>
      </c>
      <c r="F4005" s="4"/>
      <c r="G4005" s="5">
        <v>515</v>
      </c>
      <c r="H4005" s="7">
        <v>100</v>
      </c>
      <c r="I4005" s="1">
        <v>240</v>
      </c>
      <c r="J4005" s="1">
        <v>114</v>
      </c>
      <c r="K4005" s="1">
        <v>30</v>
      </c>
      <c r="L4005" s="6">
        <v>31</v>
      </c>
    </row>
    <row r="4006" spans="5:12" x14ac:dyDescent="0.3">
      <c r="E4006" s="9"/>
      <c r="F4006" s="8"/>
      <c r="G4006" s="10">
        <v>100</v>
      </c>
      <c r="H4006" s="11">
        <v>19.417475728155001</v>
      </c>
      <c r="I4006" s="2">
        <v>46.601941747573001</v>
      </c>
      <c r="J4006" s="2">
        <v>22.135922330096999</v>
      </c>
      <c r="K4006" s="2">
        <v>5.8252427184469999</v>
      </c>
      <c r="L4006" s="13">
        <v>6.0194174757279999</v>
      </c>
    </row>
    <row r="4007" spans="5:12" x14ac:dyDescent="0.3">
      <c r="E4007" s="3" t="s">
        <v>997</v>
      </c>
      <c r="F4007" s="4"/>
      <c r="G4007" s="5">
        <v>218</v>
      </c>
      <c r="H4007" s="7">
        <v>64</v>
      </c>
      <c r="I4007" s="1">
        <v>86</v>
      </c>
      <c r="J4007" s="1">
        <v>33</v>
      </c>
      <c r="K4007" s="1">
        <v>8</v>
      </c>
      <c r="L4007" s="6">
        <v>27</v>
      </c>
    </row>
    <row r="4008" spans="5:12" x14ac:dyDescent="0.3">
      <c r="E4008" s="9"/>
      <c r="F4008" s="8"/>
      <c r="G4008" s="10">
        <v>100</v>
      </c>
      <c r="H4008" s="11">
        <v>29.357798165138</v>
      </c>
      <c r="I4008" s="2">
        <v>39.449541284403999</v>
      </c>
      <c r="J4008" s="2">
        <v>15.137614678899</v>
      </c>
      <c r="K4008" s="2">
        <v>3.669724770642</v>
      </c>
      <c r="L4008" s="13">
        <v>12.385321100917</v>
      </c>
    </row>
    <row r="4009" spans="5:12" x14ac:dyDescent="0.3">
      <c r="E4009" s="3" t="s">
        <v>998</v>
      </c>
      <c r="F4009" s="4"/>
      <c r="G4009" s="5">
        <v>260</v>
      </c>
      <c r="H4009" s="7">
        <v>38</v>
      </c>
      <c r="I4009" s="1">
        <v>106</v>
      </c>
      <c r="J4009" s="1">
        <v>46</v>
      </c>
      <c r="K4009" s="1">
        <v>15</v>
      </c>
      <c r="L4009" s="6">
        <v>55</v>
      </c>
    </row>
    <row r="4010" spans="5:12" x14ac:dyDescent="0.3">
      <c r="E4010" s="9"/>
      <c r="F4010" s="8"/>
      <c r="G4010" s="10">
        <v>100</v>
      </c>
      <c r="H4010" s="11">
        <v>14.615384615385</v>
      </c>
      <c r="I4010" s="2">
        <v>40.769230769231001</v>
      </c>
      <c r="J4010" s="2">
        <v>17.692307692307999</v>
      </c>
      <c r="K4010" s="2">
        <v>5.7692307692310001</v>
      </c>
      <c r="L4010" s="13">
        <v>21.153846153846001</v>
      </c>
    </row>
    <row r="4011" spans="5:12" x14ac:dyDescent="0.3">
      <c r="E4011" s="3" t="s">
        <v>999</v>
      </c>
      <c r="F4011" s="4"/>
      <c r="G4011" s="5">
        <v>222</v>
      </c>
      <c r="H4011" s="7">
        <v>34</v>
      </c>
      <c r="I4011" s="1">
        <v>89</v>
      </c>
      <c r="J4011" s="1">
        <v>54</v>
      </c>
      <c r="K4011" s="1">
        <v>8</v>
      </c>
      <c r="L4011" s="6">
        <v>37</v>
      </c>
    </row>
    <row r="4012" spans="5:12" x14ac:dyDescent="0.3">
      <c r="E4012" s="9"/>
      <c r="F4012" s="8"/>
      <c r="G4012" s="10">
        <v>100</v>
      </c>
      <c r="H4012" s="11">
        <v>15.315315315315001</v>
      </c>
      <c r="I4012" s="2">
        <v>40.090090090090001</v>
      </c>
      <c r="J4012" s="2">
        <v>24.324324324323999</v>
      </c>
      <c r="K4012" s="2">
        <v>3.6036036036039998</v>
      </c>
      <c r="L4012" s="13">
        <v>16.666666666666998</v>
      </c>
    </row>
    <row r="4013" spans="5:12" x14ac:dyDescent="0.3">
      <c r="E4013" s="3" t="s">
        <v>1000</v>
      </c>
      <c r="F4013" s="4"/>
      <c r="G4013" s="5">
        <v>86</v>
      </c>
      <c r="H4013" s="7">
        <v>18</v>
      </c>
      <c r="I4013" s="1">
        <v>33</v>
      </c>
      <c r="J4013" s="1">
        <v>18</v>
      </c>
      <c r="K4013" s="1">
        <v>3</v>
      </c>
      <c r="L4013" s="6">
        <v>14</v>
      </c>
    </row>
    <row r="4014" spans="5:12" x14ac:dyDescent="0.3">
      <c r="E4014" s="9"/>
      <c r="F4014" s="8"/>
      <c r="G4014" s="10">
        <v>100</v>
      </c>
      <c r="H4014" s="11">
        <v>20.930232558139998</v>
      </c>
      <c r="I4014" s="2">
        <v>38.372093023255999</v>
      </c>
      <c r="J4014" s="2">
        <v>20.930232558139998</v>
      </c>
      <c r="K4014" s="2">
        <v>3.488372093023</v>
      </c>
      <c r="L4014" s="13">
        <v>16.279069767442</v>
      </c>
    </row>
    <row r="4015" spans="5:12" x14ac:dyDescent="0.3">
      <c r="E4015" s="3" t="s">
        <v>1001</v>
      </c>
      <c r="F4015" s="4"/>
      <c r="G4015" s="5">
        <v>69</v>
      </c>
      <c r="H4015" s="7">
        <v>20</v>
      </c>
      <c r="I4015" s="1">
        <v>33</v>
      </c>
      <c r="J4015" s="1">
        <v>9</v>
      </c>
      <c r="K4015" s="1">
        <v>2</v>
      </c>
      <c r="L4015" s="6">
        <v>5</v>
      </c>
    </row>
    <row r="4016" spans="5:12" x14ac:dyDescent="0.3">
      <c r="E4016" s="9"/>
      <c r="F4016" s="8"/>
      <c r="G4016" s="10">
        <v>100</v>
      </c>
      <c r="H4016" s="11">
        <v>28.985507246377001</v>
      </c>
      <c r="I4016" s="2">
        <v>47.826086956521998</v>
      </c>
      <c r="J4016" s="2">
        <v>13.04347826087</v>
      </c>
      <c r="K4016" s="2">
        <v>2.898550724638</v>
      </c>
      <c r="L4016" s="13">
        <v>7.2463768115939997</v>
      </c>
    </row>
    <row r="4017" spans="2:14" x14ac:dyDescent="0.3">
      <c r="E4017" s="3" t="s">
        <v>1002</v>
      </c>
      <c r="F4017" s="4"/>
      <c r="G4017" s="5">
        <v>8</v>
      </c>
      <c r="H4017" s="7">
        <v>3</v>
      </c>
      <c r="I4017" s="1">
        <v>1</v>
      </c>
      <c r="J4017" s="1">
        <v>1</v>
      </c>
      <c r="K4017" s="1">
        <v>0</v>
      </c>
      <c r="L4017" s="6">
        <v>3</v>
      </c>
    </row>
    <row r="4018" spans="2:14" x14ac:dyDescent="0.3">
      <c r="E4018" s="9"/>
      <c r="F4018" s="8"/>
      <c r="G4018" s="10">
        <v>100</v>
      </c>
      <c r="H4018" s="11">
        <v>37.5</v>
      </c>
      <c r="I4018" s="2">
        <v>12.5</v>
      </c>
      <c r="J4018" s="2">
        <v>12.5</v>
      </c>
      <c r="K4018" s="12">
        <v>0</v>
      </c>
      <c r="L4018" s="13">
        <v>37.5</v>
      </c>
    </row>
    <row r="4019" spans="2:14" x14ac:dyDescent="0.3">
      <c r="E4019" s="3" t="s">
        <v>1003</v>
      </c>
      <c r="F4019" s="4"/>
      <c r="G4019" s="5">
        <v>5</v>
      </c>
      <c r="H4019" s="7">
        <v>3</v>
      </c>
      <c r="I4019" s="1">
        <v>0</v>
      </c>
      <c r="J4019" s="1">
        <v>0</v>
      </c>
      <c r="K4019" s="1">
        <v>0</v>
      </c>
      <c r="L4019" s="6">
        <v>2</v>
      </c>
    </row>
    <row r="4020" spans="2:14" x14ac:dyDescent="0.3">
      <c r="E4020" s="9"/>
      <c r="F4020" s="8"/>
      <c r="G4020" s="10">
        <v>100</v>
      </c>
      <c r="H4020" s="11">
        <v>60</v>
      </c>
      <c r="I4020" s="12">
        <v>0</v>
      </c>
      <c r="J4020" s="12">
        <v>0</v>
      </c>
      <c r="K4020" s="12">
        <v>0</v>
      </c>
      <c r="L4020" s="13">
        <v>40</v>
      </c>
    </row>
    <row r="4021" spans="2:14" x14ac:dyDescent="0.3">
      <c r="E4021" s="3" t="s">
        <v>1004</v>
      </c>
      <c r="F4021" s="4"/>
      <c r="G4021" s="5">
        <v>8</v>
      </c>
      <c r="H4021" s="7">
        <v>0</v>
      </c>
      <c r="I4021" s="1">
        <v>2</v>
      </c>
      <c r="J4021" s="1">
        <v>2</v>
      </c>
      <c r="K4021" s="1">
        <v>0</v>
      </c>
      <c r="L4021" s="6">
        <v>4</v>
      </c>
    </row>
    <row r="4022" spans="2:14" x14ac:dyDescent="0.3">
      <c r="E4022" s="53"/>
      <c r="F4022" s="57"/>
      <c r="G4022" s="64">
        <v>100</v>
      </c>
      <c r="H4022" s="68">
        <v>0</v>
      </c>
      <c r="I4022" s="44">
        <v>25</v>
      </c>
      <c r="J4022" s="44">
        <v>25</v>
      </c>
      <c r="K4022" s="43">
        <v>0</v>
      </c>
      <c r="L4022" s="73">
        <v>50</v>
      </c>
    </row>
    <row r="4024" spans="2:14" x14ac:dyDescent="0.3">
      <c r="B4024" s="35" t="str">
        <f xml:space="preserve"> HYPERLINK("#'目次'!B35", "[29]")</f>
        <v>[29]</v>
      </c>
      <c r="C4024" s="25" t="s">
        <v>14</v>
      </c>
    </row>
    <row r="4027" spans="2:14" x14ac:dyDescent="0.3">
      <c r="C4027" s="25" t="s">
        <v>1007</v>
      </c>
    </row>
    <row r="4028" spans="2:14" ht="25" x14ac:dyDescent="0.3">
      <c r="E4028" s="95"/>
      <c r="F4028" s="96"/>
      <c r="G4028" s="37" t="s">
        <v>16</v>
      </c>
      <c r="H4028" s="41" t="s">
        <v>17</v>
      </c>
      <c r="I4028" s="18" t="s">
        <v>18</v>
      </c>
      <c r="J4028" s="18" t="s">
        <v>19</v>
      </c>
      <c r="K4028" s="18" t="s">
        <v>20</v>
      </c>
      <c r="L4028" s="18" t="s">
        <v>21</v>
      </c>
      <c r="M4028" s="18" t="s">
        <v>22</v>
      </c>
      <c r="N4028" s="34" t="s">
        <v>23</v>
      </c>
    </row>
    <row r="4029" spans="2:14" x14ac:dyDescent="0.3">
      <c r="E4029" s="97"/>
      <c r="F4029" s="98"/>
      <c r="G4029" s="40"/>
      <c r="H4029" s="36"/>
      <c r="I4029" s="19"/>
      <c r="J4029" s="19"/>
      <c r="K4029" s="19"/>
      <c r="L4029" s="19"/>
      <c r="M4029" s="19"/>
      <c r="N4029" s="39"/>
    </row>
    <row r="4030" spans="2:14" x14ac:dyDescent="0.3">
      <c r="E4030" s="63" t="s">
        <v>16</v>
      </c>
      <c r="F4030" s="58"/>
      <c r="G4030" s="38">
        <v>55336</v>
      </c>
      <c r="H4030" s="20">
        <v>10222</v>
      </c>
      <c r="I4030" s="20">
        <v>19178</v>
      </c>
      <c r="J4030" s="20">
        <v>13973</v>
      </c>
      <c r="K4030" s="20">
        <v>7022</v>
      </c>
      <c r="L4030" s="20">
        <v>3794</v>
      </c>
      <c r="M4030" s="20">
        <v>900</v>
      </c>
      <c r="N4030" s="51">
        <v>247</v>
      </c>
    </row>
    <row r="4031" spans="2:14" x14ac:dyDescent="0.3">
      <c r="E4031" s="53"/>
      <c r="F4031" s="59"/>
      <c r="G4031" s="10">
        <v>100</v>
      </c>
      <c r="H4031" s="2">
        <v>18.472603729941</v>
      </c>
      <c r="I4031" s="2">
        <v>34.657365910076997</v>
      </c>
      <c r="J4031" s="2">
        <v>25.251192713603999</v>
      </c>
      <c r="K4031" s="2">
        <v>12.689749891570999</v>
      </c>
      <c r="L4031" s="2">
        <v>6.8562960821169998</v>
      </c>
      <c r="M4031" s="2">
        <v>1.626427642041</v>
      </c>
      <c r="N4031" s="13">
        <v>0.44636403064899999</v>
      </c>
    </row>
    <row r="4032" spans="2:14" x14ac:dyDescent="0.3">
      <c r="E4032" s="3" t="s">
        <v>1008</v>
      </c>
      <c r="F4032" s="4"/>
      <c r="G4032" s="29">
        <v>349</v>
      </c>
      <c r="H4032" s="32">
        <v>55</v>
      </c>
      <c r="I4032" s="17">
        <v>99</v>
      </c>
      <c r="J4032" s="17">
        <v>101</v>
      </c>
      <c r="K4032" s="17">
        <v>61</v>
      </c>
      <c r="L4032" s="17">
        <v>31</v>
      </c>
      <c r="M4032" s="17">
        <v>2</v>
      </c>
      <c r="N4032" s="33">
        <v>0</v>
      </c>
    </row>
    <row r="4033" spans="5:14" x14ac:dyDescent="0.3">
      <c r="E4033" s="9"/>
      <c r="F4033" s="8"/>
      <c r="G4033" s="10">
        <v>100</v>
      </c>
      <c r="H4033" s="11">
        <v>15.759312320916999</v>
      </c>
      <c r="I4033" s="2">
        <v>28.366762177649999</v>
      </c>
      <c r="J4033" s="2">
        <v>28.939828080228999</v>
      </c>
      <c r="K4033" s="2">
        <v>17.478510028653002</v>
      </c>
      <c r="L4033" s="2">
        <v>8.8825214899709994</v>
      </c>
      <c r="M4033" s="2">
        <v>0.57306590257900003</v>
      </c>
      <c r="N4033" s="15">
        <v>0</v>
      </c>
    </row>
    <row r="4034" spans="5:14" x14ac:dyDescent="0.3">
      <c r="E4034" s="3" t="s">
        <v>1009</v>
      </c>
      <c r="F4034" s="4"/>
      <c r="G4034" s="5">
        <v>48</v>
      </c>
      <c r="H4034" s="7">
        <v>4</v>
      </c>
      <c r="I4034" s="1">
        <v>11</v>
      </c>
      <c r="J4034" s="1">
        <v>13</v>
      </c>
      <c r="K4034" s="1">
        <v>9</v>
      </c>
      <c r="L4034" s="1">
        <v>10</v>
      </c>
      <c r="M4034" s="1">
        <v>1</v>
      </c>
      <c r="N4034" s="6">
        <v>0</v>
      </c>
    </row>
    <row r="4035" spans="5:14" x14ac:dyDescent="0.3">
      <c r="E4035" s="9"/>
      <c r="F4035" s="8"/>
      <c r="G4035" s="10">
        <v>100</v>
      </c>
      <c r="H4035" s="11">
        <v>8.333333333333</v>
      </c>
      <c r="I4035" s="2">
        <v>22.916666666666998</v>
      </c>
      <c r="J4035" s="2">
        <v>27.083333333333002</v>
      </c>
      <c r="K4035" s="2">
        <v>18.75</v>
      </c>
      <c r="L4035" s="2">
        <v>20.833333333333002</v>
      </c>
      <c r="M4035" s="2">
        <v>2.083333333333</v>
      </c>
      <c r="N4035" s="15">
        <v>0</v>
      </c>
    </row>
    <row r="4036" spans="5:14" x14ac:dyDescent="0.3">
      <c r="E4036" s="3" t="s">
        <v>1010</v>
      </c>
      <c r="F4036" s="4"/>
      <c r="G4036" s="5">
        <v>38</v>
      </c>
      <c r="H4036" s="7">
        <v>4</v>
      </c>
      <c r="I4036" s="1">
        <v>12</v>
      </c>
      <c r="J4036" s="1">
        <v>13</v>
      </c>
      <c r="K4036" s="1">
        <v>7</v>
      </c>
      <c r="L4036" s="1">
        <v>2</v>
      </c>
      <c r="M4036" s="1">
        <v>0</v>
      </c>
      <c r="N4036" s="6">
        <v>0</v>
      </c>
    </row>
    <row r="4037" spans="5:14" x14ac:dyDescent="0.3">
      <c r="E4037" s="9"/>
      <c r="F4037" s="8"/>
      <c r="G4037" s="10">
        <v>100</v>
      </c>
      <c r="H4037" s="11">
        <v>10.526315789473999</v>
      </c>
      <c r="I4037" s="2">
        <v>31.578947368421002</v>
      </c>
      <c r="J4037" s="2">
        <v>34.210526315788996</v>
      </c>
      <c r="K4037" s="2">
        <v>18.421052631578998</v>
      </c>
      <c r="L4037" s="2">
        <v>5.2631578947369997</v>
      </c>
      <c r="M4037" s="12">
        <v>0</v>
      </c>
      <c r="N4037" s="15">
        <v>0</v>
      </c>
    </row>
    <row r="4038" spans="5:14" x14ac:dyDescent="0.3">
      <c r="E4038" s="3" t="s">
        <v>1011</v>
      </c>
      <c r="F4038" s="4"/>
      <c r="G4038" s="5">
        <v>10</v>
      </c>
      <c r="H4038" s="7">
        <v>0</v>
      </c>
      <c r="I4038" s="1">
        <v>5</v>
      </c>
      <c r="J4038" s="1">
        <v>2</v>
      </c>
      <c r="K4038" s="1">
        <v>1</v>
      </c>
      <c r="L4038" s="1">
        <v>1</v>
      </c>
      <c r="M4038" s="1">
        <v>1</v>
      </c>
      <c r="N4038" s="6">
        <v>0</v>
      </c>
    </row>
    <row r="4039" spans="5:14" x14ac:dyDescent="0.3">
      <c r="E4039" s="9"/>
      <c r="F4039" s="8"/>
      <c r="G4039" s="10">
        <v>100</v>
      </c>
      <c r="H4039" s="21">
        <v>0</v>
      </c>
      <c r="I4039" s="2">
        <v>50</v>
      </c>
      <c r="J4039" s="2">
        <v>20</v>
      </c>
      <c r="K4039" s="2">
        <v>10</v>
      </c>
      <c r="L4039" s="2">
        <v>10</v>
      </c>
      <c r="M4039" s="2">
        <v>10</v>
      </c>
      <c r="N4039" s="15">
        <v>0</v>
      </c>
    </row>
    <row r="4040" spans="5:14" x14ac:dyDescent="0.3">
      <c r="E4040" s="3" t="s">
        <v>1012</v>
      </c>
      <c r="F4040" s="4"/>
      <c r="G4040" s="5">
        <v>4</v>
      </c>
      <c r="H4040" s="7">
        <v>1</v>
      </c>
      <c r="I4040" s="1">
        <v>0</v>
      </c>
      <c r="J4040" s="1">
        <v>1</v>
      </c>
      <c r="K4040" s="1">
        <v>0</v>
      </c>
      <c r="L4040" s="1">
        <v>2</v>
      </c>
      <c r="M4040" s="1">
        <v>0</v>
      </c>
      <c r="N4040" s="6">
        <v>0</v>
      </c>
    </row>
    <row r="4041" spans="5:14" x14ac:dyDescent="0.3">
      <c r="E4041" s="9"/>
      <c r="F4041" s="8"/>
      <c r="G4041" s="10">
        <v>100</v>
      </c>
      <c r="H4041" s="11">
        <v>25</v>
      </c>
      <c r="I4041" s="12">
        <v>0</v>
      </c>
      <c r="J4041" s="2">
        <v>25</v>
      </c>
      <c r="K4041" s="12">
        <v>0</v>
      </c>
      <c r="L4041" s="2">
        <v>50</v>
      </c>
      <c r="M4041" s="12">
        <v>0</v>
      </c>
      <c r="N4041" s="15">
        <v>0</v>
      </c>
    </row>
    <row r="4042" spans="5:14" x14ac:dyDescent="0.3">
      <c r="E4042" s="3" t="s">
        <v>1013</v>
      </c>
      <c r="F4042" s="4"/>
      <c r="G4042" s="5">
        <v>5</v>
      </c>
      <c r="H4042" s="7">
        <v>1</v>
      </c>
      <c r="I4042" s="1">
        <v>0</v>
      </c>
      <c r="J4042" s="1">
        <v>1</v>
      </c>
      <c r="K4042" s="1">
        <v>3</v>
      </c>
      <c r="L4042" s="1">
        <v>0</v>
      </c>
      <c r="M4042" s="1">
        <v>0</v>
      </c>
      <c r="N4042" s="6">
        <v>0</v>
      </c>
    </row>
    <row r="4043" spans="5:14" x14ac:dyDescent="0.3">
      <c r="E4043" s="9"/>
      <c r="F4043" s="8"/>
      <c r="G4043" s="10">
        <v>100</v>
      </c>
      <c r="H4043" s="11">
        <v>20</v>
      </c>
      <c r="I4043" s="12">
        <v>0</v>
      </c>
      <c r="J4043" s="2">
        <v>20</v>
      </c>
      <c r="K4043" s="2">
        <v>60</v>
      </c>
      <c r="L4043" s="12">
        <v>0</v>
      </c>
      <c r="M4043" s="12">
        <v>0</v>
      </c>
      <c r="N4043" s="15">
        <v>0</v>
      </c>
    </row>
    <row r="4044" spans="5:14" x14ac:dyDescent="0.3">
      <c r="E4044" s="3" t="s">
        <v>1014</v>
      </c>
      <c r="F4044" s="4"/>
      <c r="G4044" s="5">
        <v>2182</v>
      </c>
      <c r="H4044" s="7">
        <v>372</v>
      </c>
      <c r="I4044" s="1">
        <v>654</v>
      </c>
      <c r="J4044" s="1">
        <v>623</v>
      </c>
      <c r="K4044" s="1">
        <v>316</v>
      </c>
      <c r="L4044" s="1">
        <v>196</v>
      </c>
      <c r="M4044" s="1">
        <v>19</v>
      </c>
      <c r="N4044" s="6">
        <v>2</v>
      </c>
    </row>
    <row r="4045" spans="5:14" x14ac:dyDescent="0.3">
      <c r="E4045" s="9"/>
      <c r="F4045" s="8"/>
      <c r="G4045" s="10">
        <v>100</v>
      </c>
      <c r="H4045" s="11">
        <v>17.048579285060001</v>
      </c>
      <c r="I4045" s="2">
        <v>29.972502291476001</v>
      </c>
      <c r="J4045" s="2">
        <v>28.551787351053999</v>
      </c>
      <c r="K4045" s="2">
        <v>14.482126489459</v>
      </c>
      <c r="L4045" s="2">
        <v>8.9825847846010003</v>
      </c>
      <c r="M4045" s="2">
        <v>0.87076076993600005</v>
      </c>
      <c r="N4045" s="13">
        <v>9.1659028414000004E-2</v>
      </c>
    </row>
    <row r="4046" spans="5:14" x14ac:dyDescent="0.3">
      <c r="E4046" s="3" t="s">
        <v>1015</v>
      </c>
      <c r="F4046" s="4"/>
      <c r="G4046" s="5">
        <v>635</v>
      </c>
      <c r="H4046" s="7">
        <v>79</v>
      </c>
      <c r="I4046" s="1">
        <v>152</v>
      </c>
      <c r="J4046" s="1">
        <v>214</v>
      </c>
      <c r="K4046" s="1">
        <v>96</v>
      </c>
      <c r="L4046" s="1">
        <v>89</v>
      </c>
      <c r="M4046" s="1">
        <v>5</v>
      </c>
      <c r="N4046" s="6">
        <v>0</v>
      </c>
    </row>
    <row r="4047" spans="5:14" x14ac:dyDescent="0.3">
      <c r="E4047" s="9"/>
      <c r="F4047" s="8"/>
      <c r="G4047" s="10">
        <v>100</v>
      </c>
      <c r="H4047" s="11">
        <v>12.440944881889999</v>
      </c>
      <c r="I4047" s="2">
        <v>23.937007874016</v>
      </c>
      <c r="J4047" s="2">
        <v>33.700787401574999</v>
      </c>
      <c r="K4047" s="2">
        <v>15.11811023622</v>
      </c>
      <c r="L4047" s="2">
        <v>14.015748031496001</v>
      </c>
      <c r="M4047" s="2">
        <v>0.78740157480299999</v>
      </c>
      <c r="N4047" s="15">
        <v>0</v>
      </c>
    </row>
    <row r="4048" spans="5:14" x14ac:dyDescent="0.3">
      <c r="E4048" s="3" t="s">
        <v>1016</v>
      </c>
      <c r="F4048" s="4"/>
      <c r="G4048" s="5">
        <v>386</v>
      </c>
      <c r="H4048" s="7">
        <v>51</v>
      </c>
      <c r="I4048" s="1">
        <v>80</v>
      </c>
      <c r="J4048" s="1">
        <v>122</v>
      </c>
      <c r="K4048" s="1">
        <v>69</v>
      </c>
      <c r="L4048" s="1">
        <v>57</v>
      </c>
      <c r="M4048" s="1">
        <v>5</v>
      </c>
      <c r="N4048" s="6">
        <v>2</v>
      </c>
    </row>
    <row r="4049" spans="5:14" x14ac:dyDescent="0.3">
      <c r="E4049" s="9"/>
      <c r="F4049" s="8"/>
      <c r="G4049" s="10">
        <v>100</v>
      </c>
      <c r="H4049" s="11">
        <v>13.212435233161001</v>
      </c>
      <c r="I4049" s="2">
        <v>20.725388601035998</v>
      </c>
      <c r="J4049" s="2">
        <v>31.60621761658</v>
      </c>
      <c r="K4049" s="2">
        <v>17.875647668393999</v>
      </c>
      <c r="L4049" s="2">
        <v>14.766839378238</v>
      </c>
      <c r="M4049" s="2">
        <v>1.2953367875649999</v>
      </c>
      <c r="N4049" s="13">
        <v>0.51813471502599995</v>
      </c>
    </row>
    <row r="4050" spans="5:14" x14ac:dyDescent="0.3">
      <c r="E4050" s="3" t="s">
        <v>1017</v>
      </c>
      <c r="F4050" s="4"/>
      <c r="G4050" s="5">
        <v>39</v>
      </c>
      <c r="H4050" s="7">
        <v>2</v>
      </c>
      <c r="I4050" s="1">
        <v>7</v>
      </c>
      <c r="J4050" s="1">
        <v>8</v>
      </c>
      <c r="K4050" s="1">
        <v>9</v>
      </c>
      <c r="L4050" s="1">
        <v>12</v>
      </c>
      <c r="M4050" s="1">
        <v>1</v>
      </c>
      <c r="N4050" s="6">
        <v>0</v>
      </c>
    </row>
    <row r="4051" spans="5:14" x14ac:dyDescent="0.3">
      <c r="E4051" s="9"/>
      <c r="F4051" s="8"/>
      <c r="G4051" s="10">
        <v>100</v>
      </c>
      <c r="H4051" s="11">
        <v>5.1282051282049999</v>
      </c>
      <c r="I4051" s="2">
        <v>17.948717948717999</v>
      </c>
      <c r="J4051" s="2">
        <v>20.512820512821001</v>
      </c>
      <c r="K4051" s="2">
        <v>23.076923076922998</v>
      </c>
      <c r="L4051" s="2">
        <v>30.769230769231001</v>
      </c>
      <c r="M4051" s="2">
        <v>2.564102564103</v>
      </c>
      <c r="N4051" s="15">
        <v>0</v>
      </c>
    </row>
    <row r="4052" spans="5:14" x14ac:dyDescent="0.3">
      <c r="E4052" s="3" t="s">
        <v>1018</v>
      </c>
      <c r="F4052" s="4"/>
      <c r="G4052" s="5">
        <v>17</v>
      </c>
      <c r="H4052" s="7">
        <v>4</v>
      </c>
      <c r="I4052" s="1">
        <v>4</v>
      </c>
      <c r="J4052" s="1">
        <v>2</v>
      </c>
      <c r="K4052" s="1">
        <v>2</v>
      </c>
      <c r="L4052" s="1">
        <v>4</v>
      </c>
      <c r="M4052" s="1">
        <v>1</v>
      </c>
      <c r="N4052" s="6">
        <v>0</v>
      </c>
    </row>
    <row r="4053" spans="5:14" x14ac:dyDescent="0.3">
      <c r="E4053" s="9"/>
      <c r="F4053" s="8"/>
      <c r="G4053" s="10">
        <v>100</v>
      </c>
      <c r="H4053" s="11">
        <v>23.529411764706001</v>
      </c>
      <c r="I4053" s="2">
        <v>23.529411764706001</v>
      </c>
      <c r="J4053" s="2">
        <v>11.764705882353001</v>
      </c>
      <c r="K4053" s="2">
        <v>11.764705882353001</v>
      </c>
      <c r="L4053" s="2">
        <v>23.529411764706001</v>
      </c>
      <c r="M4053" s="2">
        <v>5.8823529411760003</v>
      </c>
      <c r="N4053" s="15">
        <v>0</v>
      </c>
    </row>
    <row r="4054" spans="5:14" x14ac:dyDescent="0.3">
      <c r="E4054" s="3" t="s">
        <v>1019</v>
      </c>
      <c r="F4054" s="4"/>
      <c r="G4054" s="5">
        <v>16</v>
      </c>
      <c r="H4054" s="7">
        <v>1</v>
      </c>
      <c r="I4054" s="1">
        <v>7</v>
      </c>
      <c r="J4054" s="1">
        <v>4</v>
      </c>
      <c r="K4054" s="1">
        <v>1</v>
      </c>
      <c r="L4054" s="1">
        <v>1</v>
      </c>
      <c r="M4054" s="1">
        <v>2</v>
      </c>
      <c r="N4054" s="6">
        <v>0</v>
      </c>
    </row>
    <row r="4055" spans="5:14" x14ac:dyDescent="0.3">
      <c r="E4055" s="9"/>
      <c r="F4055" s="8"/>
      <c r="G4055" s="10">
        <v>100</v>
      </c>
      <c r="H4055" s="11">
        <v>6.25</v>
      </c>
      <c r="I4055" s="2">
        <v>43.75</v>
      </c>
      <c r="J4055" s="2">
        <v>25</v>
      </c>
      <c r="K4055" s="2">
        <v>6.25</v>
      </c>
      <c r="L4055" s="2">
        <v>6.25</v>
      </c>
      <c r="M4055" s="2">
        <v>12.5</v>
      </c>
      <c r="N4055" s="15">
        <v>0</v>
      </c>
    </row>
    <row r="4056" spans="5:14" x14ac:dyDescent="0.3">
      <c r="E4056" s="3" t="s">
        <v>1020</v>
      </c>
      <c r="F4056" s="4"/>
      <c r="G4056" s="5">
        <v>5654</v>
      </c>
      <c r="H4056" s="7">
        <v>1079</v>
      </c>
      <c r="I4056" s="1">
        <v>1783</v>
      </c>
      <c r="J4056" s="1">
        <v>1513</v>
      </c>
      <c r="K4056" s="1">
        <v>815</v>
      </c>
      <c r="L4056" s="1">
        <v>394</v>
      </c>
      <c r="M4056" s="1">
        <v>63</v>
      </c>
      <c r="N4056" s="6">
        <v>7</v>
      </c>
    </row>
    <row r="4057" spans="5:14" x14ac:dyDescent="0.3">
      <c r="E4057" s="9"/>
      <c r="F4057" s="8"/>
      <c r="G4057" s="10">
        <v>100</v>
      </c>
      <c r="H4057" s="11">
        <v>19.083834453483998</v>
      </c>
      <c r="I4057" s="2">
        <v>31.535196321189002</v>
      </c>
      <c r="J4057" s="2">
        <v>26.759816059426999</v>
      </c>
      <c r="K4057" s="2">
        <v>14.414573753095</v>
      </c>
      <c r="L4057" s="2">
        <v>6.9685178634589997</v>
      </c>
      <c r="M4057" s="2">
        <v>1.1142553944110001</v>
      </c>
      <c r="N4057" s="13">
        <v>0.123806154935</v>
      </c>
    </row>
    <row r="4058" spans="5:14" x14ac:dyDescent="0.3">
      <c r="E4058" s="3" t="s">
        <v>1021</v>
      </c>
      <c r="F4058" s="4"/>
      <c r="G4058" s="5">
        <v>1892</v>
      </c>
      <c r="H4058" s="7">
        <v>254</v>
      </c>
      <c r="I4058" s="1">
        <v>602</v>
      </c>
      <c r="J4058" s="1">
        <v>507</v>
      </c>
      <c r="K4058" s="1">
        <v>306</v>
      </c>
      <c r="L4058" s="1">
        <v>197</v>
      </c>
      <c r="M4058" s="1">
        <v>25</v>
      </c>
      <c r="N4058" s="6">
        <v>1</v>
      </c>
    </row>
    <row r="4059" spans="5:14" x14ac:dyDescent="0.3">
      <c r="E4059" s="9"/>
      <c r="F4059" s="8"/>
      <c r="G4059" s="10">
        <v>100</v>
      </c>
      <c r="H4059" s="11">
        <v>13.424947145877001</v>
      </c>
      <c r="I4059" s="2">
        <v>31.818181818182001</v>
      </c>
      <c r="J4059" s="2">
        <v>26.797040169132998</v>
      </c>
      <c r="K4059" s="2">
        <v>16.173361522198999</v>
      </c>
      <c r="L4059" s="2">
        <v>10.412262156448</v>
      </c>
      <c r="M4059" s="2">
        <v>1.321353065539</v>
      </c>
      <c r="N4059" s="13">
        <v>5.2854122621999997E-2</v>
      </c>
    </row>
    <row r="4060" spans="5:14" x14ac:dyDescent="0.3">
      <c r="E4060" s="3" t="s">
        <v>1022</v>
      </c>
      <c r="F4060" s="4"/>
      <c r="G4060" s="5">
        <v>1395</v>
      </c>
      <c r="H4060" s="7">
        <v>181</v>
      </c>
      <c r="I4060" s="1">
        <v>350</v>
      </c>
      <c r="J4060" s="1">
        <v>389</v>
      </c>
      <c r="K4060" s="1">
        <v>266</v>
      </c>
      <c r="L4060" s="1">
        <v>188</v>
      </c>
      <c r="M4060" s="1">
        <v>17</v>
      </c>
      <c r="N4060" s="6">
        <v>4</v>
      </c>
    </row>
    <row r="4061" spans="5:14" x14ac:dyDescent="0.3">
      <c r="E4061" s="9"/>
      <c r="F4061" s="8"/>
      <c r="G4061" s="10">
        <v>100</v>
      </c>
      <c r="H4061" s="11">
        <v>12.974910394265001</v>
      </c>
      <c r="I4061" s="2">
        <v>25.089605734767002</v>
      </c>
      <c r="J4061" s="2">
        <v>27.885304659498001</v>
      </c>
      <c r="K4061" s="2">
        <v>19.068100358422999</v>
      </c>
      <c r="L4061" s="2">
        <v>13.476702508961001</v>
      </c>
      <c r="M4061" s="2">
        <v>1.2186379928319999</v>
      </c>
      <c r="N4061" s="13">
        <v>0.28673835125399999</v>
      </c>
    </row>
    <row r="4062" spans="5:14" x14ac:dyDescent="0.3">
      <c r="E4062" s="3" t="s">
        <v>1023</v>
      </c>
      <c r="F4062" s="4"/>
      <c r="G4062" s="5">
        <v>123</v>
      </c>
      <c r="H4062" s="7">
        <v>22</v>
      </c>
      <c r="I4062" s="1">
        <v>29</v>
      </c>
      <c r="J4062" s="1">
        <v>31</v>
      </c>
      <c r="K4062" s="1">
        <v>22</v>
      </c>
      <c r="L4062" s="1">
        <v>18</v>
      </c>
      <c r="M4062" s="1">
        <v>1</v>
      </c>
      <c r="N4062" s="6">
        <v>0</v>
      </c>
    </row>
    <row r="4063" spans="5:14" x14ac:dyDescent="0.3">
      <c r="E4063" s="9"/>
      <c r="F4063" s="8"/>
      <c r="G4063" s="10">
        <v>100</v>
      </c>
      <c r="H4063" s="11">
        <v>17.886178861788999</v>
      </c>
      <c r="I4063" s="2">
        <v>23.577235772358001</v>
      </c>
      <c r="J4063" s="2">
        <v>25.203252032519998</v>
      </c>
      <c r="K4063" s="2">
        <v>17.886178861788999</v>
      </c>
      <c r="L4063" s="2">
        <v>14.634146341463</v>
      </c>
      <c r="M4063" s="2">
        <v>0.81300813008100004</v>
      </c>
      <c r="N4063" s="15">
        <v>0</v>
      </c>
    </row>
    <row r="4064" spans="5:14" x14ac:dyDescent="0.3">
      <c r="E4064" s="3" t="s">
        <v>1024</v>
      </c>
      <c r="F4064" s="4"/>
      <c r="G4064" s="5">
        <v>30</v>
      </c>
      <c r="H4064" s="7">
        <v>2</v>
      </c>
      <c r="I4064" s="1">
        <v>3</v>
      </c>
      <c r="J4064" s="1">
        <v>8</v>
      </c>
      <c r="K4064" s="1">
        <v>8</v>
      </c>
      <c r="L4064" s="1">
        <v>8</v>
      </c>
      <c r="M4064" s="1">
        <v>1</v>
      </c>
      <c r="N4064" s="6">
        <v>0</v>
      </c>
    </row>
    <row r="4065" spans="5:14" x14ac:dyDescent="0.3">
      <c r="E4065" s="9"/>
      <c r="F4065" s="8"/>
      <c r="G4065" s="10">
        <v>100</v>
      </c>
      <c r="H4065" s="11">
        <v>6.666666666667</v>
      </c>
      <c r="I4065" s="2">
        <v>10</v>
      </c>
      <c r="J4065" s="2">
        <v>26.666666666666998</v>
      </c>
      <c r="K4065" s="2">
        <v>26.666666666666998</v>
      </c>
      <c r="L4065" s="2">
        <v>26.666666666666998</v>
      </c>
      <c r="M4065" s="2">
        <v>3.333333333333</v>
      </c>
      <c r="N4065" s="15">
        <v>0</v>
      </c>
    </row>
    <row r="4066" spans="5:14" x14ac:dyDescent="0.3">
      <c r="E4066" s="3" t="s">
        <v>1025</v>
      </c>
      <c r="F4066" s="4"/>
      <c r="G4066" s="5">
        <v>46</v>
      </c>
      <c r="H4066" s="7">
        <v>6</v>
      </c>
      <c r="I4066" s="1">
        <v>8</v>
      </c>
      <c r="J4066" s="1">
        <v>11</v>
      </c>
      <c r="K4066" s="1">
        <v>10</v>
      </c>
      <c r="L4066" s="1">
        <v>8</v>
      </c>
      <c r="M4066" s="1">
        <v>3</v>
      </c>
      <c r="N4066" s="6">
        <v>0</v>
      </c>
    </row>
    <row r="4067" spans="5:14" x14ac:dyDescent="0.3">
      <c r="E4067" s="9"/>
      <c r="F4067" s="8"/>
      <c r="G4067" s="10">
        <v>100</v>
      </c>
      <c r="H4067" s="11">
        <v>13.04347826087</v>
      </c>
      <c r="I4067" s="2">
        <v>17.391304347826001</v>
      </c>
      <c r="J4067" s="2">
        <v>23.913043478260999</v>
      </c>
      <c r="K4067" s="2">
        <v>21.739130434783</v>
      </c>
      <c r="L4067" s="2">
        <v>17.391304347826001</v>
      </c>
      <c r="M4067" s="2">
        <v>6.5217391304349999</v>
      </c>
      <c r="N4067" s="15">
        <v>0</v>
      </c>
    </row>
    <row r="4068" spans="5:14" x14ac:dyDescent="0.3">
      <c r="E4068" s="3" t="s">
        <v>1026</v>
      </c>
      <c r="F4068" s="4"/>
      <c r="G4068" s="5">
        <v>9929</v>
      </c>
      <c r="H4068" s="7">
        <v>1997</v>
      </c>
      <c r="I4068" s="1">
        <v>3541</v>
      </c>
      <c r="J4068" s="1">
        <v>2423</v>
      </c>
      <c r="K4068" s="1">
        <v>1207</v>
      </c>
      <c r="L4068" s="1">
        <v>576</v>
      </c>
      <c r="M4068" s="1">
        <v>156</v>
      </c>
      <c r="N4068" s="6">
        <v>29</v>
      </c>
    </row>
    <row r="4069" spans="5:14" x14ac:dyDescent="0.3">
      <c r="E4069" s="9"/>
      <c r="F4069" s="8"/>
      <c r="G4069" s="10">
        <v>100</v>
      </c>
      <c r="H4069" s="11">
        <v>20.112800886293002</v>
      </c>
      <c r="I4069" s="2">
        <v>35.663208782354999</v>
      </c>
      <c r="J4069" s="2">
        <v>24.403263168496</v>
      </c>
      <c r="K4069" s="2">
        <v>12.156309799577</v>
      </c>
      <c r="L4069" s="2">
        <v>5.8011884379090004</v>
      </c>
      <c r="M4069" s="2">
        <v>1.571155201934</v>
      </c>
      <c r="N4069" s="13">
        <v>0.29207372343600002</v>
      </c>
    </row>
    <row r="4070" spans="5:14" x14ac:dyDescent="0.3">
      <c r="E4070" s="3" t="s">
        <v>1027</v>
      </c>
      <c r="F4070" s="4"/>
      <c r="G4070" s="5">
        <v>2901</v>
      </c>
      <c r="H4070" s="7">
        <v>461</v>
      </c>
      <c r="I4070" s="1">
        <v>956</v>
      </c>
      <c r="J4070" s="1">
        <v>787</v>
      </c>
      <c r="K4070" s="1">
        <v>413</v>
      </c>
      <c r="L4070" s="1">
        <v>226</v>
      </c>
      <c r="M4070" s="1">
        <v>52</v>
      </c>
      <c r="N4070" s="6">
        <v>6</v>
      </c>
    </row>
    <row r="4071" spans="5:14" x14ac:dyDescent="0.3">
      <c r="E4071" s="9"/>
      <c r="F4071" s="8"/>
      <c r="G4071" s="10">
        <v>100</v>
      </c>
      <c r="H4071" s="11">
        <v>15.891072044123</v>
      </c>
      <c r="I4071" s="2">
        <v>32.95415374009</v>
      </c>
      <c r="J4071" s="2">
        <v>27.128576352982002</v>
      </c>
      <c r="K4071" s="2">
        <v>14.236470182695999</v>
      </c>
      <c r="L4071" s="2">
        <v>7.790417097553</v>
      </c>
      <c r="M4071" s="2">
        <v>1.7924853498790001</v>
      </c>
      <c r="N4071" s="13">
        <v>0.20682523267799999</v>
      </c>
    </row>
    <row r="4072" spans="5:14" x14ac:dyDescent="0.3">
      <c r="E4072" s="3" t="s">
        <v>1028</v>
      </c>
      <c r="F4072" s="4"/>
      <c r="G4072" s="5">
        <v>2492</v>
      </c>
      <c r="H4072" s="7">
        <v>352</v>
      </c>
      <c r="I4072" s="1">
        <v>761</v>
      </c>
      <c r="J4072" s="1">
        <v>645</v>
      </c>
      <c r="K4072" s="1">
        <v>411</v>
      </c>
      <c r="L4072" s="1">
        <v>279</v>
      </c>
      <c r="M4072" s="1">
        <v>39</v>
      </c>
      <c r="N4072" s="6">
        <v>5</v>
      </c>
    </row>
    <row r="4073" spans="5:14" x14ac:dyDescent="0.3">
      <c r="E4073" s="9"/>
      <c r="F4073" s="8"/>
      <c r="G4073" s="10">
        <v>100</v>
      </c>
      <c r="H4073" s="11">
        <v>14.125200642055001</v>
      </c>
      <c r="I4073" s="2">
        <v>30.53772070626</v>
      </c>
      <c r="J4073" s="2">
        <v>25.882825040128001</v>
      </c>
      <c r="K4073" s="2">
        <v>16.492776886034999</v>
      </c>
      <c r="L4073" s="2">
        <v>11.195826645265001</v>
      </c>
      <c r="M4073" s="2">
        <v>1.565008025682</v>
      </c>
      <c r="N4073" s="13">
        <v>0.20064205457500001</v>
      </c>
    </row>
    <row r="4074" spans="5:14" x14ac:dyDescent="0.3">
      <c r="E4074" s="3" t="s">
        <v>1029</v>
      </c>
      <c r="F4074" s="4"/>
      <c r="G4074" s="5">
        <v>289</v>
      </c>
      <c r="H4074" s="7">
        <v>36</v>
      </c>
      <c r="I4074" s="1">
        <v>81</v>
      </c>
      <c r="J4074" s="1">
        <v>79</v>
      </c>
      <c r="K4074" s="1">
        <v>49</v>
      </c>
      <c r="L4074" s="1">
        <v>39</v>
      </c>
      <c r="M4074" s="1">
        <v>5</v>
      </c>
      <c r="N4074" s="6">
        <v>0</v>
      </c>
    </row>
    <row r="4075" spans="5:14" x14ac:dyDescent="0.3">
      <c r="E4075" s="9"/>
      <c r="F4075" s="8"/>
      <c r="G4075" s="10">
        <v>100</v>
      </c>
      <c r="H4075" s="11">
        <v>12.456747404844</v>
      </c>
      <c r="I4075" s="2">
        <v>28.027681660900001</v>
      </c>
      <c r="J4075" s="2">
        <v>27.335640138407999</v>
      </c>
      <c r="K4075" s="2">
        <v>16.955017301038001</v>
      </c>
      <c r="L4075" s="2">
        <v>13.494809688581</v>
      </c>
      <c r="M4075" s="2">
        <v>1.7301038062280001</v>
      </c>
      <c r="N4075" s="15">
        <v>0</v>
      </c>
    </row>
    <row r="4076" spans="5:14" x14ac:dyDescent="0.3">
      <c r="E4076" s="3" t="s">
        <v>1030</v>
      </c>
      <c r="F4076" s="4"/>
      <c r="G4076" s="5">
        <v>105</v>
      </c>
      <c r="H4076" s="7">
        <v>15</v>
      </c>
      <c r="I4076" s="1">
        <v>19</v>
      </c>
      <c r="J4076" s="1">
        <v>16</v>
      </c>
      <c r="K4076" s="1">
        <v>20</v>
      </c>
      <c r="L4076" s="1">
        <v>31</v>
      </c>
      <c r="M4076" s="1">
        <v>3</v>
      </c>
      <c r="N4076" s="6">
        <v>1</v>
      </c>
    </row>
    <row r="4077" spans="5:14" x14ac:dyDescent="0.3">
      <c r="E4077" s="9"/>
      <c r="F4077" s="8"/>
      <c r="G4077" s="10">
        <v>100</v>
      </c>
      <c r="H4077" s="11">
        <v>14.285714285714</v>
      </c>
      <c r="I4077" s="2">
        <v>18.095238095237999</v>
      </c>
      <c r="J4077" s="2">
        <v>15.238095238094999</v>
      </c>
      <c r="K4077" s="2">
        <v>19.047619047619001</v>
      </c>
      <c r="L4077" s="2">
        <v>29.523809523810002</v>
      </c>
      <c r="M4077" s="2">
        <v>2.8571428571430002</v>
      </c>
      <c r="N4077" s="13">
        <v>0.95238095238099996</v>
      </c>
    </row>
    <row r="4078" spans="5:14" x14ac:dyDescent="0.3">
      <c r="E4078" s="3" t="s">
        <v>1031</v>
      </c>
      <c r="F4078" s="4"/>
      <c r="G4078" s="5">
        <v>120</v>
      </c>
      <c r="H4078" s="7">
        <v>18</v>
      </c>
      <c r="I4078" s="1">
        <v>31</v>
      </c>
      <c r="J4078" s="1">
        <v>25</v>
      </c>
      <c r="K4078" s="1">
        <v>18</v>
      </c>
      <c r="L4078" s="1">
        <v>11</v>
      </c>
      <c r="M4078" s="1">
        <v>13</v>
      </c>
      <c r="N4078" s="6">
        <v>4</v>
      </c>
    </row>
    <row r="4079" spans="5:14" x14ac:dyDescent="0.3">
      <c r="E4079" s="9"/>
      <c r="F4079" s="8"/>
      <c r="G4079" s="10">
        <v>100</v>
      </c>
      <c r="H4079" s="11">
        <v>15</v>
      </c>
      <c r="I4079" s="2">
        <v>25.833333333333002</v>
      </c>
      <c r="J4079" s="2">
        <v>20.833333333333002</v>
      </c>
      <c r="K4079" s="2">
        <v>15</v>
      </c>
      <c r="L4079" s="2">
        <v>9.166666666667</v>
      </c>
      <c r="M4079" s="2">
        <v>10.833333333333</v>
      </c>
      <c r="N4079" s="13">
        <v>3.333333333333</v>
      </c>
    </row>
    <row r="4080" spans="5:14" x14ac:dyDescent="0.3">
      <c r="E4080" s="3" t="s">
        <v>1032</v>
      </c>
      <c r="F4080" s="4"/>
      <c r="G4080" s="5">
        <v>9994</v>
      </c>
      <c r="H4080" s="7">
        <v>1936</v>
      </c>
      <c r="I4080" s="1">
        <v>3690</v>
      </c>
      <c r="J4080" s="1">
        <v>2496</v>
      </c>
      <c r="K4080" s="1">
        <v>1169</v>
      </c>
      <c r="L4080" s="1">
        <v>507</v>
      </c>
      <c r="M4080" s="1">
        <v>167</v>
      </c>
      <c r="N4080" s="6">
        <v>29</v>
      </c>
    </row>
    <row r="4081" spans="5:14" x14ac:dyDescent="0.3">
      <c r="E4081" s="9"/>
      <c r="F4081" s="8"/>
      <c r="G4081" s="10">
        <v>100</v>
      </c>
      <c r="H4081" s="11">
        <v>19.371622973784</v>
      </c>
      <c r="I4081" s="2">
        <v>36.922153291975</v>
      </c>
      <c r="J4081" s="2">
        <v>24.974984990995001</v>
      </c>
      <c r="K4081" s="2">
        <v>11.697018210927</v>
      </c>
      <c r="L4081" s="2">
        <v>5.0730438262959998</v>
      </c>
      <c r="M4081" s="2">
        <v>1.671002601561</v>
      </c>
      <c r="N4081" s="13">
        <v>0.29017410446300002</v>
      </c>
    </row>
    <row r="4082" spans="5:14" x14ac:dyDescent="0.3">
      <c r="E4082" s="3" t="s">
        <v>1033</v>
      </c>
      <c r="F4082" s="4"/>
      <c r="G4082" s="5">
        <v>2851</v>
      </c>
      <c r="H4082" s="7">
        <v>480</v>
      </c>
      <c r="I4082" s="1">
        <v>1013</v>
      </c>
      <c r="J4082" s="1">
        <v>776</v>
      </c>
      <c r="K4082" s="1">
        <v>339</v>
      </c>
      <c r="L4082" s="1">
        <v>173</v>
      </c>
      <c r="M4082" s="1">
        <v>62</v>
      </c>
      <c r="N4082" s="6">
        <v>8</v>
      </c>
    </row>
    <row r="4083" spans="5:14" x14ac:dyDescent="0.3">
      <c r="E4083" s="9"/>
      <c r="F4083" s="8"/>
      <c r="G4083" s="10">
        <v>100</v>
      </c>
      <c r="H4083" s="11">
        <v>16.836197825324</v>
      </c>
      <c r="I4083" s="2">
        <v>35.531392493862</v>
      </c>
      <c r="J4083" s="2">
        <v>27.218519817608001</v>
      </c>
      <c r="K4083" s="2">
        <v>11.890564714134999</v>
      </c>
      <c r="L4083" s="2">
        <v>6.0680462995440001</v>
      </c>
      <c r="M4083" s="2">
        <v>2.1746755524379999</v>
      </c>
      <c r="N4083" s="13">
        <v>0.280603297089</v>
      </c>
    </row>
    <row r="4084" spans="5:14" x14ac:dyDescent="0.3">
      <c r="E4084" s="3" t="s">
        <v>1034</v>
      </c>
      <c r="F4084" s="4"/>
      <c r="G4084" s="5">
        <v>2981</v>
      </c>
      <c r="H4084" s="7">
        <v>433</v>
      </c>
      <c r="I4084" s="1">
        <v>982</v>
      </c>
      <c r="J4084" s="1">
        <v>794</v>
      </c>
      <c r="K4084" s="1">
        <v>431</v>
      </c>
      <c r="L4084" s="1">
        <v>278</v>
      </c>
      <c r="M4084" s="1">
        <v>53</v>
      </c>
      <c r="N4084" s="6">
        <v>10</v>
      </c>
    </row>
    <row r="4085" spans="5:14" x14ac:dyDescent="0.3">
      <c r="E4085" s="9"/>
      <c r="F4085" s="8"/>
      <c r="G4085" s="10">
        <v>100</v>
      </c>
      <c r="H4085" s="11">
        <v>14.525327071453001</v>
      </c>
      <c r="I4085" s="2">
        <v>32.941965783294002</v>
      </c>
      <c r="J4085" s="2">
        <v>26.635357262664002</v>
      </c>
      <c r="K4085" s="2">
        <v>14.458235491446001</v>
      </c>
      <c r="L4085" s="2">
        <v>9.3257296209330001</v>
      </c>
      <c r="M4085" s="2">
        <v>1.777926870178</v>
      </c>
      <c r="N4085" s="13">
        <v>0.335457900034</v>
      </c>
    </row>
    <row r="4086" spans="5:14" x14ac:dyDescent="0.3">
      <c r="E4086" s="3" t="s">
        <v>1035</v>
      </c>
      <c r="F4086" s="4"/>
      <c r="G4086" s="5">
        <v>398</v>
      </c>
      <c r="H4086" s="7">
        <v>57</v>
      </c>
      <c r="I4086" s="1">
        <v>124</v>
      </c>
      <c r="J4086" s="1">
        <v>111</v>
      </c>
      <c r="K4086" s="1">
        <v>61</v>
      </c>
      <c r="L4086" s="1">
        <v>37</v>
      </c>
      <c r="M4086" s="1">
        <v>6</v>
      </c>
      <c r="N4086" s="6">
        <v>2</v>
      </c>
    </row>
    <row r="4087" spans="5:14" x14ac:dyDescent="0.3">
      <c r="E4087" s="9"/>
      <c r="F4087" s="8"/>
      <c r="G4087" s="10">
        <v>100</v>
      </c>
      <c r="H4087" s="11">
        <v>14.321608040200999</v>
      </c>
      <c r="I4087" s="2">
        <v>31.155778894472</v>
      </c>
      <c r="J4087" s="2">
        <v>27.889447236180999</v>
      </c>
      <c r="K4087" s="2">
        <v>15.326633165829</v>
      </c>
      <c r="L4087" s="2">
        <v>9.2964824120599996</v>
      </c>
      <c r="M4087" s="2">
        <v>1.507537688442</v>
      </c>
      <c r="N4087" s="13">
        <v>0.50251256281400003</v>
      </c>
    </row>
    <row r="4088" spans="5:14" x14ac:dyDescent="0.3">
      <c r="E4088" s="3" t="s">
        <v>1036</v>
      </c>
      <c r="F4088" s="4"/>
      <c r="G4088" s="5">
        <v>171</v>
      </c>
      <c r="H4088" s="7">
        <v>16</v>
      </c>
      <c r="I4088" s="1">
        <v>44</v>
      </c>
      <c r="J4088" s="1">
        <v>39</v>
      </c>
      <c r="K4088" s="1">
        <v>38</v>
      </c>
      <c r="L4088" s="1">
        <v>27</v>
      </c>
      <c r="M4088" s="1">
        <v>5</v>
      </c>
      <c r="N4088" s="6">
        <v>2</v>
      </c>
    </row>
    <row r="4089" spans="5:14" x14ac:dyDescent="0.3">
      <c r="E4089" s="9"/>
      <c r="F4089" s="8"/>
      <c r="G4089" s="10">
        <v>100</v>
      </c>
      <c r="H4089" s="11">
        <v>9.3567251461990004</v>
      </c>
      <c r="I4089" s="2">
        <v>25.730994152047</v>
      </c>
      <c r="J4089" s="2">
        <v>22.807017543859999</v>
      </c>
      <c r="K4089" s="2">
        <v>22.222222222222001</v>
      </c>
      <c r="L4089" s="2">
        <v>15.789473684211</v>
      </c>
      <c r="M4089" s="2">
        <v>2.923976608187</v>
      </c>
      <c r="N4089" s="13">
        <v>1.1695906432750001</v>
      </c>
    </row>
    <row r="4090" spans="5:14" x14ac:dyDescent="0.3">
      <c r="E4090" s="3" t="s">
        <v>1037</v>
      </c>
      <c r="F4090" s="4"/>
      <c r="G4090" s="5">
        <v>134</v>
      </c>
      <c r="H4090" s="7">
        <v>10</v>
      </c>
      <c r="I4090" s="1">
        <v>35</v>
      </c>
      <c r="J4090" s="1">
        <v>34</v>
      </c>
      <c r="K4090" s="1">
        <v>18</v>
      </c>
      <c r="L4090" s="1">
        <v>12</v>
      </c>
      <c r="M4090" s="1">
        <v>23</v>
      </c>
      <c r="N4090" s="6">
        <v>2</v>
      </c>
    </row>
    <row r="4091" spans="5:14" x14ac:dyDescent="0.3">
      <c r="E4091" s="9"/>
      <c r="F4091" s="8"/>
      <c r="G4091" s="10">
        <v>100</v>
      </c>
      <c r="H4091" s="11">
        <v>7.4626865671639999</v>
      </c>
      <c r="I4091" s="2">
        <v>26.119402985074998</v>
      </c>
      <c r="J4091" s="2">
        <v>25.373134328357999</v>
      </c>
      <c r="K4091" s="2">
        <v>13.432835820896001</v>
      </c>
      <c r="L4091" s="2">
        <v>8.9552238805969999</v>
      </c>
      <c r="M4091" s="2">
        <v>17.164179104477999</v>
      </c>
      <c r="N4091" s="13">
        <v>1.492537313433</v>
      </c>
    </row>
    <row r="4092" spans="5:14" x14ac:dyDescent="0.3">
      <c r="E4092" s="3" t="s">
        <v>1038</v>
      </c>
      <c r="F4092" s="4"/>
      <c r="G4092" s="5">
        <v>3553</v>
      </c>
      <c r="H4092" s="7">
        <v>849</v>
      </c>
      <c r="I4092" s="1">
        <v>1504</v>
      </c>
      <c r="J4092" s="1">
        <v>758</v>
      </c>
      <c r="K4092" s="1">
        <v>269</v>
      </c>
      <c r="L4092" s="1">
        <v>120</v>
      </c>
      <c r="M4092" s="1">
        <v>43</v>
      </c>
      <c r="N4092" s="6">
        <v>10</v>
      </c>
    </row>
    <row r="4093" spans="5:14" x14ac:dyDescent="0.3">
      <c r="E4093" s="9"/>
      <c r="F4093" s="8"/>
      <c r="G4093" s="10">
        <v>100</v>
      </c>
      <c r="H4093" s="11">
        <v>23.895299746692999</v>
      </c>
      <c r="I4093" s="2">
        <v>42.330424992963998</v>
      </c>
      <c r="J4093" s="2">
        <v>21.334083872783999</v>
      </c>
      <c r="K4093" s="2">
        <v>7.5710667041940001</v>
      </c>
      <c r="L4093" s="2">
        <v>3.3774275260339999</v>
      </c>
      <c r="M4093" s="2">
        <v>1.2102448634959999</v>
      </c>
      <c r="N4093" s="13">
        <v>0.28145229383600001</v>
      </c>
    </row>
    <row r="4094" spans="5:14" x14ac:dyDescent="0.3">
      <c r="E4094" s="3" t="s">
        <v>1039</v>
      </c>
      <c r="F4094" s="4"/>
      <c r="G4094" s="5">
        <v>1543</v>
      </c>
      <c r="H4094" s="7">
        <v>335</v>
      </c>
      <c r="I4094" s="1">
        <v>612</v>
      </c>
      <c r="J4094" s="1">
        <v>392</v>
      </c>
      <c r="K4094" s="1">
        <v>129</v>
      </c>
      <c r="L4094" s="1">
        <v>48</v>
      </c>
      <c r="M4094" s="1">
        <v>21</v>
      </c>
      <c r="N4094" s="6">
        <v>6</v>
      </c>
    </row>
    <row r="4095" spans="5:14" x14ac:dyDescent="0.3">
      <c r="E4095" s="9"/>
      <c r="F4095" s="8"/>
      <c r="G4095" s="10">
        <v>100</v>
      </c>
      <c r="H4095" s="11">
        <v>21.710952689566</v>
      </c>
      <c r="I4095" s="2">
        <v>39.662994167207003</v>
      </c>
      <c r="J4095" s="2">
        <v>25.405055087491998</v>
      </c>
      <c r="K4095" s="2">
        <v>8.3603370058329993</v>
      </c>
      <c r="L4095" s="2">
        <v>3.1108230719379999</v>
      </c>
      <c r="M4095" s="2">
        <v>1.3609850939729999</v>
      </c>
      <c r="N4095" s="13">
        <v>0.38885288399200002</v>
      </c>
    </row>
    <row r="4096" spans="5:14" x14ac:dyDescent="0.3">
      <c r="E4096" s="3" t="s">
        <v>1040</v>
      </c>
      <c r="F4096" s="4"/>
      <c r="G4096" s="5">
        <v>1541</v>
      </c>
      <c r="H4096" s="7">
        <v>282</v>
      </c>
      <c r="I4096" s="1">
        <v>626</v>
      </c>
      <c r="J4096" s="1">
        <v>358</v>
      </c>
      <c r="K4096" s="1">
        <v>153</v>
      </c>
      <c r="L4096" s="1">
        <v>81</v>
      </c>
      <c r="M4096" s="1">
        <v>31</v>
      </c>
      <c r="N4096" s="6">
        <v>10</v>
      </c>
    </row>
    <row r="4097" spans="5:14" x14ac:dyDescent="0.3">
      <c r="E4097" s="9"/>
      <c r="F4097" s="8"/>
      <c r="G4097" s="10">
        <v>100</v>
      </c>
      <c r="H4097" s="11">
        <v>18.299805321219999</v>
      </c>
      <c r="I4097" s="2">
        <v>40.622972096041998</v>
      </c>
      <c r="J4097" s="2">
        <v>23.231667748214999</v>
      </c>
      <c r="K4097" s="2">
        <v>9.928617780662</v>
      </c>
      <c r="L4097" s="2">
        <v>5.2563270603500003</v>
      </c>
      <c r="M4097" s="2">
        <v>2.011680726801</v>
      </c>
      <c r="N4097" s="13">
        <v>0.64892926670999995</v>
      </c>
    </row>
    <row r="4098" spans="5:14" x14ac:dyDescent="0.3">
      <c r="E4098" s="3" t="s">
        <v>1041</v>
      </c>
      <c r="F4098" s="4"/>
      <c r="G4098" s="5">
        <v>187</v>
      </c>
      <c r="H4098" s="7">
        <v>26</v>
      </c>
      <c r="I4098" s="1">
        <v>66</v>
      </c>
      <c r="J4098" s="1">
        <v>47</v>
      </c>
      <c r="K4098" s="1">
        <v>28</v>
      </c>
      <c r="L4098" s="1">
        <v>15</v>
      </c>
      <c r="M4098" s="1">
        <v>4</v>
      </c>
      <c r="N4098" s="6">
        <v>1</v>
      </c>
    </row>
    <row r="4099" spans="5:14" x14ac:dyDescent="0.3">
      <c r="E4099" s="9"/>
      <c r="F4099" s="8"/>
      <c r="G4099" s="10">
        <v>100</v>
      </c>
      <c r="H4099" s="11">
        <v>13.903743315508001</v>
      </c>
      <c r="I4099" s="2">
        <v>35.294117647058997</v>
      </c>
      <c r="J4099" s="2">
        <v>25.133689839572</v>
      </c>
      <c r="K4099" s="2">
        <v>14.973262032086</v>
      </c>
      <c r="L4099" s="2">
        <v>8.0213903743320003</v>
      </c>
      <c r="M4099" s="2">
        <v>2.1390374331549999</v>
      </c>
      <c r="N4099" s="13">
        <v>0.53475935828900001</v>
      </c>
    </row>
    <row r="4100" spans="5:14" x14ac:dyDescent="0.3">
      <c r="E4100" s="3" t="s">
        <v>1042</v>
      </c>
      <c r="F4100" s="4"/>
      <c r="G4100" s="5">
        <v>69</v>
      </c>
      <c r="H4100" s="7">
        <v>11</v>
      </c>
      <c r="I4100" s="1">
        <v>19</v>
      </c>
      <c r="J4100" s="1">
        <v>18</v>
      </c>
      <c r="K4100" s="1">
        <v>7</v>
      </c>
      <c r="L4100" s="1">
        <v>12</v>
      </c>
      <c r="M4100" s="1">
        <v>1</v>
      </c>
      <c r="N4100" s="6">
        <v>1</v>
      </c>
    </row>
    <row r="4101" spans="5:14" x14ac:dyDescent="0.3">
      <c r="E4101" s="9"/>
      <c r="F4101" s="8"/>
      <c r="G4101" s="10">
        <v>100</v>
      </c>
      <c r="H4101" s="11">
        <v>15.942028985506999</v>
      </c>
      <c r="I4101" s="2">
        <v>27.536231884058001</v>
      </c>
      <c r="J4101" s="2">
        <v>26.086956521739001</v>
      </c>
      <c r="K4101" s="2">
        <v>10.144927536232</v>
      </c>
      <c r="L4101" s="2">
        <v>17.391304347826001</v>
      </c>
      <c r="M4101" s="2">
        <v>1.449275362319</v>
      </c>
      <c r="N4101" s="13">
        <v>1.449275362319</v>
      </c>
    </row>
    <row r="4102" spans="5:14" x14ac:dyDescent="0.3">
      <c r="E4102" s="3" t="s">
        <v>1043</v>
      </c>
      <c r="F4102" s="4"/>
      <c r="G4102" s="5">
        <v>46</v>
      </c>
      <c r="H4102" s="7">
        <v>10</v>
      </c>
      <c r="I4102" s="1">
        <v>10</v>
      </c>
      <c r="J4102" s="1">
        <v>6</v>
      </c>
      <c r="K4102" s="1">
        <v>7</v>
      </c>
      <c r="L4102" s="1">
        <v>5</v>
      </c>
      <c r="M4102" s="1">
        <v>5</v>
      </c>
      <c r="N4102" s="6">
        <v>3</v>
      </c>
    </row>
    <row r="4103" spans="5:14" x14ac:dyDescent="0.3">
      <c r="E4103" s="9"/>
      <c r="F4103" s="8"/>
      <c r="G4103" s="10">
        <v>100</v>
      </c>
      <c r="H4103" s="11">
        <v>21.739130434783</v>
      </c>
      <c r="I4103" s="2">
        <v>21.739130434783</v>
      </c>
      <c r="J4103" s="2">
        <v>13.04347826087</v>
      </c>
      <c r="K4103" s="2">
        <v>15.217391304348</v>
      </c>
      <c r="L4103" s="2">
        <v>10.869565217390999</v>
      </c>
      <c r="M4103" s="2">
        <v>10.869565217390999</v>
      </c>
      <c r="N4103" s="13">
        <v>6.5217391304349999</v>
      </c>
    </row>
    <row r="4104" spans="5:14" x14ac:dyDescent="0.3">
      <c r="E4104" s="3" t="s">
        <v>1044</v>
      </c>
      <c r="F4104" s="4"/>
      <c r="G4104" s="5">
        <v>857</v>
      </c>
      <c r="H4104" s="7">
        <v>256</v>
      </c>
      <c r="I4104" s="1">
        <v>326</v>
      </c>
      <c r="J4104" s="1">
        <v>177</v>
      </c>
      <c r="K4104" s="1">
        <v>63</v>
      </c>
      <c r="L4104" s="1">
        <v>21</v>
      </c>
      <c r="M4104" s="1">
        <v>9</v>
      </c>
      <c r="N4104" s="6">
        <v>5</v>
      </c>
    </row>
    <row r="4105" spans="5:14" x14ac:dyDescent="0.3">
      <c r="E4105" s="9"/>
      <c r="F4105" s="8"/>
      <c r="G4105" s="10">
        <v>100</v>
      </c>
      <c r="H4105" s="11">
        <v>29.871645274212</v>
      </c>
      <c r="I4105" s="2">
        <v>38.039673278880002</v>
      </c>
      <c r="J4105" s="2">
        <v>20.653442240373</v>
      </c>
      <c r="K4105" s="2">
        <v>7.3512252042009996</v>
      </c>
      <c r="L4105" s="2">
        <v>2.4504084013999998</v>
      </c>
      <c r="M4105" s="2">
        <v>1.050175029172</v>
      </c>
      <c r="N4105" s="13">
        <v>0.58343057176199997</v>
      </c>
    </row>
    <row r="4106" spans="5:14" x14ac:dyDescent="0.3">
      <c r="E4106" s="3" t="s">
        <v>1045</v>
      </c>
      <c r="F4106" s="4"/>
      <c r="G4106" s="5">
        <v>816</v>
      </c>
      <c r="H4106" s="7">
        <v>212</v>
      </c>
      <c r="I4106" s="1">
        <v>361</v>
      </c>
      <c r="J4106" s="1">
        <v>150</v>
      </c>
      <c r="K4106" s="1">
        <v>57</v>
      </c>
      <c r="L4106" s="1">
        <v>16</v>
      </c>
      <c r="M4106" s="1">
        <v>13</v>
      </c>
      <c r="N4106" s="6">
        <v>7</v>
      </c>
    </row>
    <row r="4107" spans="5:14" x14ac:dyDescent="0.3">
      <c r="E4107" s="9"/>
      <c r="F4107" s="8"/>
      <c r="G4107" s="10">
        <v>100</v>
      </c>
      <c r="H4107" s="11">
        <v>25.980392156863001</v>
      </c>
      <c r="I4107" s="2">
        <v>44.240196078430998</v>
      </c>
      <c r="J4107" s="2">
        <v>18.382352941175998</v>
      </c>
      <c r="K4107" s="2">
        <v>6.9852941176470003</v>
      </c>
      <c r="L4107" s="2">
        <v>1.9607843137250001</v>
      </c>
      <c r="M4107" s="2">
        <v>1.593137254902</v>
      </c>
      <c r="N4107" s="13">
        <v>0.85784313725500005</v>
      </c>
    </row>
    <row r="4108" spans="5:14" x14ac:dyDescent="0.3">
      <c r="E4108" s="3" t="s">
        <v>1046</v>
      </c>
      <c r="F4108" s="4"/>
      <c r="G4108" s="5">
        <v>672</v>
      </c>
      <c r="H4108" s="7">
        <v>130</v>
      </c>
      <c r="I4108" s="1">
        <v>295</v>
      </c>
      <c r="J4108" s="1">
        <v>152</v>
      </c>
      <c r="K4108" s="1">
        <v>59</v>
      </c>
      <c r="L4108" s="1">
        <v>20</v>
      </c>
      <c r="M4108" s="1">
        <v>14</v>
      </c>
      <c r="N4108" s="6">
        <v>2</v>
      </c>
    </row>
    <row r="4109" spans="5:14" x14ac:dyDescent="0.3">
      <c r="E4109" s="9"/>
      <c r="F4109" s="8"/>
      <c r="G4109" s="10">
        <v>100</v>
      </c>
      <c r="H4109" s="11">
        <v>19.345238095237999</v>
      </c>
      <c r="I4109" s="2">
        <v>43.898809523810002</v>
      </c>
      <c r="J4109" s="2">
        <v>22.619047619048001</v>
      </c>
      <c r="K4109" s="2">
        <v>8.7797619047619992</v>
      </c>
      <c r="L4109" s="2">
        <v>2.9761904761900002</v>
      </c>
      <c r="M4109" s="2">
        <v>2.083333333333</v>
      </c>
      <c r="N4109" s="13">
        <v>0.29761904761899999</v>
      </c>
    </row>
    <row r="4110" spans="5:14" x14ac:dyDescent="0.3">
      <c r="E4110" s="3" t="s">
        <v>1047</v>
      </c>
      <c r="F4110" s="4"/>
      <c r="G4110" s="5">
        <v>97</v>
      </c>
      <c r="H4110" s="7">
        <v>19</v>
      </c>
      <c r="I4110" s="1">
        <v>48</v>
      </c>
      <c r="J4110" s="1">
        <v>16</v>
      </c>
      <c r="K4110" s="1">
        <v>6</v>
      </c>
      <c r="L4110" s="1">
        <v>5</v>
      </c>
      <c r="M4110" s="1">
        <v>3</v>
      </c>
      <c r="N4110" s="6">
        <v>0</v>
      </c>
    </row>
    <row r="4111" spans="5:14" x14ac:dyDescent="0.3">
      <c r="E4111" s="9"/>
      <c r="F4111" s="8"/>
      <c r="G4111" s="10">
        <v>100</v>
      </c>
      <c r="H4111" s="11">
        <v>19.587628865978999</v>
      </c>
      <c r="I4111" s="2">
        <v>49.484536082474001</v>
      </c>
      <c r="J4111" s="2">
        <v>16.494845360825</v>
      </c>
      <c r="K4111" s="2">
        <v>6.1855670103089997</v>
      </c>
      <c r="L4111" s="2">
        <v>5.1546391752579996</v>
      </c>
      <c r="M4111" s="2">
        <v>3.0927835051549999</v>
      </c>
      <c r="N4111" s="15">
        <v>0</v>
      </c>
    </row>
    <row r="4112" spans="5:14" x14ac:dyDescent="0.3">
      <c r="E4112" s="3" t="s">
        <v>1048</v>
      </c>
      <c r="F4112" s="4"/>
      <c r="G4112" s="5">
        <v>27</v>
      </c>
      <c r="H4112" s="7">
        <v>5</v>
      </c>
      <c r="I4112" s="1">
        <v>8</v>
      </c>
      <c r="J4112" s="1">
        <v>3</v>
      </c>
      <c r="K4112" s="1">
        <v>5</v>
      </c>
      <c r="L4112" s="1">
        <v>4</v>
      </c>
      <c r="M4112" s="1">
        <v>1</v>
      </c>
      <c r="N4112" s="6">
        <v>1</v>
      </c>
    </row>
    <row r="4113" spans="5:14" x14ac:dyDescent="0.3">
      <c r="E4113" s="9"/>
      <c r="F4113" s="8"/>
      <c r="G4113" s="10">
        <v>100</v>
      </c>
      <c r="H4113" s="11">
        <v>18.518518518518999</v>
      </c>
      <c r="I4113" s="2">
        <v>29.629629629629999</v>
      </c>
      <c r="J4113" s="2">
        <v>11.111111111111001</v>
      </c>
      <c r="K4113" s="2">
        <v>18.518518518518999</v>
      </c>
      <c r="L4113" s="2">
        <v>14.814814814815</v>
      </c>
      <c r="M4113" s="2">
        <v>3.7037037037039999</v>
      </c>
      <c r="N4113" s="13">
        <v>3.7037037037039999</v>
      </c>
    </row>
    <row r="4114" spans="5:14" x14ac:dyDescent="0.3">
      <c r="E4114" s="3" t="s">
        <v>1049</v>
      </c>
      <c r="F4114" s="4"/>
      <c r="G4114" s="5">
        <v>13</v>
      </c>
      <c r="H4114" s="7">
        <v>4</v>
      </c>
      <c r="I4114" s="1">
        <v>2</v>
      </c>
      <c r="J4114" s="1">
        <v>3</v>
      </c>
      <c r="K4114" s="1">
        <v>1</v>
      </c>
      <c r="L4114" s="1">
        <v>1</v>
      </c>
      <c r="M4114" s="1">
        <v>1</v>
      </c>
      <c r="N4114" s="6">
        <v>1</v>
      </c>
    </row>
    <row r="4115" spans="5:14" x14ac:dyDescent="0.3">
      <c r="E4115" s="9"/>
      <c r="F4115" s="8"/>
      <c r="G4115" s="10">
        <v>100</v>
      </c>
      <c r="H4115" s="11">
        <v>30.769230769231001</v>
      </c>
      <c r="I4115" s="2">
        <v>15.384615384615</v>
      </c>
      <c r="J4115" s="2">
        <v>23.076923076922998</v>
      </c>
      <c r="K4115" s="2">
        <v>7.6923076923079998</v>
      </c>
      <c r="L4115" s="2">
        <v>7.6923076923079998</v>
      </c>
      <c r="M4115" s="2">
        <v>7.6923076923079998</v>
      </c>
      <c r="N4115" s="13">
        <v>7.6923076923079998</v>
      </c>
    </row>
    <row r="4116" spans="5:14" x14ac:dyDescent="0.3">
      <c r="E4116" s="3" t="s">
        <v>1050</v>
      </c>
      <c r="F4116" s="4"/>
      <c r="G4116" s="5">
        <v>93</v>
      </c>
      <c r="H4116" s="7">
        <v>36</v>
      </c>
      <c r="I4116" s="1">
        <v>40</v>
      </c>
      <c r="J4116" s="1">
        <v>8</v>
      </c>
      <c r="K4116" s="1">
        <v>7</v>
      </c>
      <c r="L4116" s="1">
        <v>0</v>
      </c>
      <c r="M4116" s="1">
        <v>0</v>
      </c>
      <c r="N4116" s="6">
        <v>2</v>
      </c>
    </row>
    <row r="4117" spans="5:14" x14ac:dyDescent="0.3">
      <c r="E4117" s="9"/>
      <c r="F4117" s="8"/>
      <c r="G4117" s="10">
        <v>100</v>
      </c>
      <c r="H4117" s="11">
        <v>38.709677419355003</v>
      </c>
      <c r="I4117" s="2">
        <v>43.010752688171998</v>
      </c>
      <c r="J4117" s="2">
        <v>8.6021505376339995</v>
      </c>
      <c r="K4117" s="2">
        <v>7.5268817204299996</v>
      </c>
      <c r="L4117" s="12">
        <v>0</v>
      </c>
      <c r="M4117" s="12">
        <v>0</v>
      </c>
      <c r="N4117" s="13">
        <v>2.1505376344089999</v>
      </c>
    </row>
    <row r="4118" spans="5:14" x14ac:dyDescent="0.3">
      <c r="E4118" s="3" t="s">
        <v>1051</v>
      </c>
      <c r="F4118" s="4"/>
      <c r="G4118" s="5">
        <v>137</v>
      </c>
      <c r="H4118" s="7">
        <v>46</v>
      </c>
      <c r="I4118" s="1">
        <v>52</v>
      </c>
      <c r="J4118" s="1">
        <v>23</v>
      </c>
      <c r="K4118" s="1">
        <v>7</v>
      </c>
      <c r="L4118" s="1">
        <v>7</v>
      </c>
      <c r="M4118" s="1">
        <v>2</v>
      </c>
      <c r="N4118" s="6">
        <v>0</v>
      </c>
    </row>
    <row r="4119" spans="5:14" x14ac:dyDescent="0.3">
      <c r="E4119" s="9"/>
      <c r="F4119" s="8"/>
      <c r="G4119" s="10">
        <v>100</v>
      </c>
      <c r="H4119" s="11">
        <v>33.576642335766003</v>
      </c>
      <c r="I4119" s="2">
        <v>37.956204379562003</v>
      </c>
      <c r="J4119" s="2">
        <v>16.788321167883002</v>
      </c>
      <c r="K4119" s="2">
        <v>5.1094890510950002</v>
      </c>
      <c r="L4119" s="2">
        <v>5.1094890510950002</v>
      </c>
      <c r="M4119" s="2">
        <v>1.459854014599</v>
      </c>
      <c r="N4119" s="15">
        <v>0</v>
      </c>
    </row>
    <row r="4120" spans="5:14" x14ac:dyDescent="0.3">
      <c r="E4120" s="3" t="s">
        <v>1052</v>
      </c>
      <c r="F4120" s="4"/>
      <c r="G4120" s="5">
        <v>114</v>
      </c>
      <c r="H4120" s="7">
        <v>24</v>
      </c>
      <c r="I4120" s="1">
        <v>45</v>
      </c>
      <c r="J4120" s="1">
        <v>30</v>
      </c>
      <c r="K4120" s="1">
        <v>9</v>
      </c>
      <c r="L4120" s="1">
        <v>3</v>
      </c>
      <c r="M4120" s="1">
        <v>2</v>
      </c>
      <c r="N4120" s="6">
        <v>1</v>
      </c>
    </row>
    <row r="4121" spans="5:14" x14ac:dyDescent="0.3">
      <c r="E4121" s="9"/>
      <c r="F4121" s="8"/>
      <c r="G4121" s="10">
        <v>100</v>
      </c>
      <c r="H4121" s="11">
        <v>21.052631578947</v>
      </c>
      <c r="I4121" s="2">
        <v>39.473684210526002</v>
      </c>
      <c r="J4121" s="2">
        <v>26.315789473683999</v>
      </c>
      <c r="K4121" s="2">
        <v>7.8947368421049999</v>
      </c>
      <c r="L4121" s="2">
        <v>2.6315789473679998</v>
      </c>
      <c r="M4121" s="2">
        <v>1.7543859649119999</v>
      </c>
      <c r="N4121" s="13">
        <v>0.87719298245599997</v>
      </c>
    </row>
    <row r="4122" spans="5:14" x14ac:dyDescent="0.3">
      <c r="E4122" s="3" t="s">
        <v>1053</v>
      </c>
      <c r="F4122" s="4"/>
      <c r="G4122" s="5">
        <v>28</v>
      </c>
      <c r="H4122" s="7">
        <v>6</v>
      </c>
      <c r="I4122" s="1">
        <v>13</v>
      </c>
      <c r="J4122" s="1">
        <v>3</v>
      </c>
      <c r="K4122" s="1">
        <v>6</v>
      </c>
      <c r="L4122" s="1">
        <v>0</v>
      </c>
      <c r="M4122" s="1">
        <v>0</v>
      </c>
      <c r="N4122" s="6">
        <v>0</v>
      </c>
    </row>
    <row r="4123" spans="5:14" x14ac:dyDescent="0.3">
      <c r="E4123" s="9"/>
      <c r="F4123" s="8"/>
      <c r="G4123" s="10">
        <v>100</v>
      </c>
      <c r="H4123" s="11">
        <v>21.428571428571001</v>
      </c>
      <c r="I4123" s="2">
        <v>46.428571428570997</v>
      </c>
      <c r="J4123" s="2">
        <v>10.714285714286</v>
      </c>
      <c r="K4123" s="2">
        <v>21.428571428571001</v>
      </c>
      <c r="L4123" s="12">
        <v>0</v>
      </c>
      <c r="M4123" s="12">
        <v>0</v>
      </c>
      <c r="N4123" s="15">
        <v>0</v>
      </c>
    </row>
    <row r="4124" spans="5:14" x14ac:dyDescent="0.3">
      <c r="E4124" s="3" t="s">
        <v>1054</v>
      </c>
      <c r="F4124" s="4"/>
      <c r="G4124" s="5">
        <v>13</v>
      </c>
      <c r="H4124" s="7">
        <v>2</v>
      </c>
      <c r="I4124" s="1">
        <v>4</v>
      </c>
      <c r="J4124" s="1">
        <v>2</v>
      </c>
      <c r="K4124" s="1">
        <v>2</v>
      </c>
      <c r="L4124" s="1">
        <v>2</v>
      </c>
      <c r="M4124" s="1">
        <v>1</v>
      </c>
      <c r="N4124" s="6">
        <v>0</v>
      </c>
    </row>
    <row r="4125" spans="5:14" x14ac:dyDescent="0.3">
      <c r="E4125" s="9"/>
      <c r="F4125" s="8"/>
      <c r="G4125" s="10">
        <v>100</v>
      </c>
      <c r="H4125" s="11">
        <v>15.384615384615</v>
      </c>
      <c r="I4125" s="2">
        <v>30.769230769231001</v>
      </c>
      <c r="J4125" s="2">
        <v>15.384615384615</v>
      </c>
      <c r="K4125" s="2">
        <v>15.384615384615</v>
      </c>
      <c r="L4125" s="2">
        <v>15.384615384615</v>
      </c>
      <c r="M4125" s="2">
        <v>7.6923076923079998</v>
      </c>
      <c r="N4125" s="15">
        <v>0</v>
      </c>
    </row>
    <row r="4126" spans="5:14" x14ac:dyDescent="0.3">
      <c r="E4126" s="3" t="s">
        <v>1055</v>
      </c>
      <c r="F4126" s="4"/>
      <c r="G4126" s="5">
        <v>0</v>
      </c>
      <c r="H4126" s="7">
        <v>0</v>
      </c>
      <c r="I4126" s="1">
        <v>0</v>
      </c>
      <c r="J4126" s="1">
        <v>0</v>
      </c>
      <c r="K4126" s="1">
        <v>0</v>
      </c>
      <c r="L4126" s="1">
        <v>0</v>
      </c>
      <c r="M4126" s="1">
        <v>0</v>
      </c>
      <c r="N4126" s="6">
        <v>0</v>
      </c>
    </row>
    <row r="4127" spans="5:14" x14ac:dyDescent="0.3">
      <c r="E4127" s="53"/>
      <c r="F4127" s="57"/>
      <c r="G4127" s="75">
        <v>0</v>
      </c>
      <c r="H4127" s="68">
        <v>0</v>
      </c>
      <c r="I4127" s="43">
        <v>0</v>
      </c>
      <c r="J4127" s="43">
        <v>0</v>
      </c>
      <c r="K4127" s="43">
        <v>0</v>
      </c>
      <c r="L4127" s="43">
        <v>0</v>
      </c>
      <c r="M4127" s="43">
        <v>0</v>
      </c>
      <c r="N4127" s="66">
        <v>0</v>
      </c>
    </row>
    <row r="4129" spans="2:12" x14ac:dyDescent="0.3">
      <c r="B4129" s="35" t="str">
        <f xml:space="preserve"> HYPERLINK("#'目次'!B36", "[30]")</f>
        <v>[30]</v>
      </c>
      <c r="C4129" s="25" t="s">
        <v>54</v>
      </c>
    </row>
    <row r="4132" spans="2:12" x14ac:dyDescent="0.3">
      <c r="C4132" s="25" t="s">
        <v>1007</v>
      </c>
    </row>
    <row r="4133" spans="2:12" ht="37.5" x14ac:dyDescent="0.3">
      <c r="E4133" s="95"/>
      <c r="F4133" s="96"/>
      <c r="G4133" s="37" t="s">
        <v>16</v>
      </c>
      <c r="H4133" s="41" t="s">
        <v>55</v>
      </c>
      <c r="I4133" s="18" t="s">
        <v>56</v>
      </c>
      <c r="J4133" s="18" t="s">
        <v>57</v>
      </c>
      <c r="K4133" s="18" t="s">
        <v>58</v>
      </c>
      <c r="L4133" s="34" t="s">
        <v>59</v>
      </c>
    </row>
    <row r="4134" spans="2:12" x14ac:dyDescent="0.3">
      <c r="E4134" s="97"/>
      <c r="F4134" s="98"/>
      <c r="G4134" s="40"/>
      <c r="H4134" s="36"/>
      <c r="I4134" s="19"/>
      <c r="J4134" s="19"/>
      <c r="K4134" s="19"/>
      <c r="L4134" s="39"/>
    </row>
    <row r="4135" spans="2:12" x14ac:dyDescent="0.3">
      <c r="E4135" s="63" t="s">
        <v>16</v>
      </c>
      <c r="F4135" s="58"/>
      <c r="G4135" s="38">
        <v>55336</v>
      </c>
      <c r="H4135" s="20">
        <v>4906</v>
      </c>
      <c r="I4135" s="20">
        <v>24562</v>
      </c>
      <c r="J4135" s="20">
        <v>17342</v>
      </c>
      <c r="K4135" s="20">
        <v>6139</v>
      </c>
      <c r="L4135" s="51">
        <v>2387</v>
      </c>
    </row>
    <row r="4136" spans="2:12" x14ac:dyDescent="0.3">
      <c r="E4136" s="53"/>
      <c r="F4136" s="59"/>
      <c r="G4136" s="10">
        <v>100</v>
      </c>
      <c r="H4136" s="2">
        <v>8.8658377909499997</v>
      </c>
      <c r="I4136" s="2">
        <v>44.387017493133001</v>
      </c>
      <c r="J4136" s="2">
        <v>31.339453520311999</v>
      </c>
      <c r="K4136" s="2">
        <v>11.094043660545999</v>
      </c>
      <c r="L4136" s="13">
        <v>4.3136475350590002</v>
      </c>
    </row>
    <row r="4137" spans="2:12" x14ac:dyDescent="0.3">
      <c r="E4137" s="3" t="s">
        <v>1008</v>
      </c>
      <c r="F4137" s="4"/>
      <c r="G4137" s="29">
        <v>349</v>
      </c>
      <c r="H4137" s="32">
        <v>23</v>
      </c>
      <c r="I4137" s="17">
        <v>181</v>
      </c>
      <c r="J4137" s="17">
        <v>103</v>
      </c>
      <c r="K4137" s="17">
        <v>33</v>
      </c>
      <c r="L4137" s="33">
        <v>9</v>
      </c>
    </row>
    <row r="4138" spans="2:12" x14ac:dyDescent="0.3">
      <c r="E4138" s="9"/>
      <c r="F4138" s="8"/>
      <c r="G4138" s="10">
        <v>100</v>
      </c>
      <c r="H4138" s="11">
        <v>6.5902578796559999</v>
      </c>
      <c r="I4138" s="2">
        <v>51.862464183381</v>
      </c>
      <c r="J4138" s="2">
        <v>29.512893982807999</v>
      </c>
      <c r="K4138" s="2">
        <v>9.4555873925499991</v>
      </c>
      <c r="L4138" s="13">
        <v>2.5787965616049999</v>
      </c>
    </row>
    <row r="4139" spans="2:12" x14ac:dyDescent="0.3">
      <c r="E4139" s="3" t="s">
        <v>1009</v>
      </c>
      <c r="F4139" s="4"/>
      <c r="G4139" s="5">
        <v>48</v>
      </c>
      <c r="H4139" s="7">
        <v>8</v>
      </c>
      <c r="I4139" s="1">
        <v>24</v>
      </c>
      <c r="J4139" s="1">
        <v>11</v>
      </c>
      <c r="K4139" s="1">
        <v>2</v>
      </c>
      <c r="L4139" s="6">
        <v>3</v>
      </c>
    </row>
    <row r="4140" spans="2:12" x14ac:dyDescent="0.3">
      <c r="E4140" s="9"/>
      <c r="F4140" s="8"/>
      <c r="G4140" s="10">
        <v>100</v>
      </c>
      <c r="H4140" s="11">
        <v>16.666666666666998</v>
      </c>
      <c r="I4140" s="2">
        <v>50</v>
      </c>
      <c r="J4140" s="2">
        <v>22.916666666666998</v>
      </c>
      <c r="K4140" s="2">
        <v>4.166666666667</v>
      </c>
      <c r="L4140" s="13">
        <v>6.25</v>
      </c>
    </row>
    <row r="4141" spans="2:12" x14ac:dyDescent="0.3">
      <c r="E4141" s="3" t="s">
        <v>1010</v>
      </c>
      <c r="F4141" s="4"/>
      <c r="G4141" s="5">
        <v>38</v>
      </c>
      <c r="H4141" s="7">
        <v>3</v>
      </c>
      <c r="I4141" s="1">
        <v>21</v>
      </c>
      <c r="J4141" s="1">
        <v>11</v>
      </c>
      <c r="K4141" s="1">
        <v>3</v>
      </c>
      <c r="L4141" s="6">
        <v>0</v>
      </c>
    </row>
    <row r="4142" spans="2:12" x14ac:dyDescent="0.3">
      <c r="E4142" s="9"/>
      <c r="F4142" s="8"/>
      <c r="G4142" s="10">
        <v>100</v>
      </c>
      <c r="H4142" s="11">
        <v>7.8947368421049999</v>
      </c>
      <c r="I4142" s="2">
        <v>55.263157894736999</v>
      </c>
      <c r="J4142" s="2">
        <v>28.947368421053</v>
      </c>
      <c r="K4142" s="2">
        <v>7.8947368421049999</v>
      </c>
      <c r="L4142" s="15">
        <v>0</v>
      </c>
    </row>
    <row r="4143" spans="2:12" x14ac:dyDescent="0.3">
      <c r="E4143" s="3" t="s">
        <v>1011</v>
      </c>
      <c r="F4143" s="4"/>
      <c r="G4143" s="5">
        <v>10</v>
      </c>
      <c r="H4143" s="7">
        <v>2</v>
      </c>
      <c r="I4143" s="1">
        <v>5</v>
      </c>
      <c r="J4143" s="1">
        <v>2</v>
      </c>
      <c r="K4143" s="1">
        <v>1</v>
      </c>
      <c r="L4143" s="6">
        <v>0</v>
      </c>
    </row>
    <row r="4144" spans="2:12" x14ac:dyDescent="0.3">
      <c r="E4144" s="9"/>
      <c r="F4144" s="8"/>
      <c r="G4144" s="10">
        <v>100</v>
      </c>
      <c r="H4144" s="11">
        <v>20</v>
      </c>
      <c r="I4144" s="2">
        <v>50</v>
      </c>
      <c r="J4144" s="2">
        <v>20</v>
      </c>
      <c r="K4144" s="2">
        <v>10</v>
      </c>
      <c r="L4144" s="15">
        <v>0</v>
      </c>
    </row>
    <row r="4145" spans="5:12" x14ac:dyDescent="0.3">
      <c r="E4145" s="3" t="s">
        <v>1012</v>
      </c>
      <c r="F4145" s="4"/>
      <c r="G4145" s="5">
        <v>4</v>
      </c>
      <c r="H4145" s="7">
        <v>1</v>
      </c>
      <c r="I4145" s="1">
        <v>1</v>
      </c>
      <c r="J4145" s="1">
        <v>1</v>
      </c>
      <c r="K4145" s="1">
        <v>0</v>
      </c>
      <c r="L4145" s="6">
        <v>1</v>
      </c>
    </row>
    <row r="4146" spans="5:12" x14ac:dyDescent="0.3">
      <c r="E4146" s="9"/>
      <c r="F4146" s="8"/>
      <c r="G4146" s="10">
        <v>100</v>
      </c>
      <c r="H4146" s="11">
        <v>25</v>
      </c>
      <c r="I4146" s="2">
        <v>25</v>
      </c>
      <c r="J4146" s="2">
        <v>25</v>
      </c>
      <c r="K4146" s="12">
        <v>0</v>
      </c>
      <c r="L4146" s="13">
        <v>25</v>
      </c>
    </row>
    <row r="4147" spans="5:12" x14ac:dyDescent="0.3">
      <c r="E4147" s="3" t="s">
        <v>1013</v>
      </c>
      <c r="F4147" s="4"/>
      <c r="G4147" s="5">
        <v>5</v>
      </c>
      <c r="H4147" s="7">
        <v>1</v>
      </c>
      <c r="I4147" s="1">
        <v>3</v>
      </c>
      <c r="J4147" s="1">
        <v>0</v>
      </c>
      <c r="K4147" s="1">
        <v>1</v>
      </c>
      <c r="L4147" s="6">
        <v>0</v>
      </c>
    </row>
    <row r="4148" spans="5:12" x14ac:dyDescent="0.3">
      <c r="E4148" s="9"/>
      <c r="F4148" s="8"/>
      <c r="G4148" s="10">
        <v>100</v>
      </c>
      <c r="H4148" s="11">
        <v>20</v>
      </c>
      <c r="I4148" s="2">
        <v>60</v>
      </c>
      <c r="J4148" s="12">
        <v>0</v>
      </c>
      <c r="K4148" s="2">
        <v>20</v>
      </c>
      <c r="L4148" s="15">
        <v>0</v>
      </c>
    </row>
    <row r="4149" spans="5:12" x14ac:dyDescent="0.3">
      <c r="E4149" s="3" t="s">
        <v>1014</v>
      </c>
      <c r="F4149" s="4"/>
      <c r="G4149" s="5">
        <v>2182</v>
      </c>
      <c r="H4149" s="7">
        <v>192</v>
      </c>
      <c r="I4149" s="1">
        <v>1042</v>
      </c>
      <c r="J4149" s="1">
        <v>673</v>
      </c>
      <c r="K4149" s="1">
        <v>212</v>
      </c>
      <c r="L4149" s="6">
        <v>63</v>
      </c>
    </row>
    <row r="4150" spans="5:12" x14ac:dyDescent="0.3">
      <c r="E4150" s="9"/>
      <c r="F4150" s="8"/>
      <c r="G4150" s="10">
        <v>100</v>
      </c>
      <c r="H4150" s="11">
        <v>8.7992667277730003</v>
      </c>
      <c r="I4150" s="2">
        <v>47.754353803850002</v>
      </c>
      <c r="J4150" s="2">
        <v>30.843263061411999</v>
      </c>
      <c r="K4150" s="2">
        <v>9.7158570119160004</v>
      </c>
      <c r="L4150" s="13">
        <v>2.8872593950500001</v>
      </c>
    </row>
    <row r="4151" spans="5:12" x14ac:dyDescent="0.3">
      <c r="E4151" s="3" t="s">
        <v>1015</v>
      </c>
      <c r="F4151" s="4"/>
      <c r="G4151" s="5">
        <v>635</v>
      </c>
      <c r="H4151" s="7">
        <v>88</v>
      </c>
      <c r="I4151" s="1">
        <v>334</v>
      </c>
      <c r="J4151" s="1">
        <v>140</v>
      </c>
      <c r="K4151" s="1">
        <v>46</v>
      </c>
      <c r="L4151" s="6">
        <v>27</v>
      </c>
    </row>
    <row r="4152" spans="5:12" x14ac:dyDescent="0.3">
      <c r="E4152" s="9"/>
      <c r="F4152" s="8"/>
      <c r="G4152" s="10">
        <v>100</v>
      </c>
      <c r="H4152" s="11">
        <v>13.858267716535</v>
      </c>
      <c r="I4152" s="2">
        <v>52.598425196850002</v>
      </c>
      <c r="J4152" s="2">
        <v>22.047244094488001</v>
      </c>
      <c r="K4152" s="2">
        <v>7.2440944881889999</v>
      </c>
      <c r="L4152" s="13">
        <v>4.2519685039370003</v>
      </c>
    </row>
    <row r="4153" spans="5:12" x14ac:dyDescent="0.3">
      <c r="E4153" s="3" t="s">
        <v>1016</v>
      </c>
      <c r="F4153" s="4"/>
      <c r="G4153" s="5">
        <v>386</v>
      </c>
      <c r="H4153" s="7">
        <v>66</v>
      </c>
      <c r="I4153" s="1">
        <v>196</v>
      </c>
      <c r="J4153" s="1">
        <v>85</v>
      </c>
      <c r="K4153" s="1">
        <v>22</v>
      </c>
      <c r="L4153" s="6">
        <v>17</v>
      </c>
    </row>
    <row r="4154" spans="5:12" x14ac:dyDescent="0.3">
      <c r="E4154" s="9"/>
      <c r="F4154" s="8"/>
      <c r="G4154" s="10">
        <v>100</v>
      </c>
      <c r="H4154" s="11">
        <v>17.098445595855001</v>
      </c>
      <c r="I4154" s="2">
        <v>50.777202072538998</v>
      </c>
      <c r="J4154" s="2">
        <v>22.020725388601001</v>
      </c>
      <c r="K4154" s="2">
        <v>5.6994818652849997</v>
      </c>
      <c r="L4154" s="13">
        <v>4.40414507772</v>
      </c>
    </row>
    <row r="4155" spans="5:12" x14ac:dyDescent="0.3">
      <c r="E4155" s="3" t="s">
        <v>1017</v>
      </c>
      <c r="F4155" s="4"/>
      <c r="G4155" s="5">
        <v>39</v>
      </c>
      <c r="H4155" s="7">
        <v>15</v>
      </c>
      <c r="I4155" s="1">
        <v>15</v>
      </c>
      <c r="J4155" s="1">
        <v>7</v>
      </c>
      <c r="K4155" s="1">
        <v>1</v>
      </c>
      <c r="L4155" s="6">
        <v>1</v>
      </c>
    </row>
    <row r="4156" spans="5:12" x14ac:dyDescent="0.3">
      <c r="E4156" s="9"/>
      <c r="F4156" s="8"/>
      <c r="G4156" s="10">
        <v>100</v>
      </c>
      <c r="H4156" s="11">
        <v>38.461538461537998</v>
      </c>
      <c r="I4156" s="2">
        <v>38.461538461537998</v>
      </c>
      <c r="J4156" s="2">
        <v>17.948717948717999</v>
      </c>
      <c r="K4156" s="2">
        <v>2.564102564103</v>
      </c>
      <c r="L4156" s="13">
        <v>2.564102564103</v>
      </c>
    </row>
    <row r="4157" spans="5:12" x14ac:dyDescent="0.3">
      <c r="E4157" s="3" t="s">
        <v>1018</v>
      </c>
      <c r="F4157" s="4"/>
      <c r="G4157" s="5">
        <v>17</v>
      </c>
      <c r="H4157" s="7">
        <v>6</v>
      </c>
      <c r="I4157" s="1">
        <v>5</v>
      </c>
      <c r="J4157" s="1">
        <v>5</v>
      </c>
      <c r="K4157" s="1">
        <v>1</v>
      </c>
      <c r="L4157" s="6">
        <v>0</v>
      </c>
    </row>
    <row r="4158" spans="5:12" x14ac:dyDescent="0.3">
      <c r="E4158" s="9"/>
      <c r="F4158" s="8"/>
      <c r="G4158" s="10">
        <v>100</v>
      </c>
      <c r="H4158" s="11">
        <v>35.294117647058997</v>
      </c>
      <c r="I4158" s="2">
        <v>29.411764705882</v>
      </c>
      <c r="J4158" s="2">
        <v>29.411764705882</v>
      </c>
      <c r="K4158" s="2">
        <v>5.8823529411760003</v>
      </c>
      <c r="L4158" s="15">
        <v>0</v>
      </c>
    </row>
    <row r="4159" spans="5:12" x14ac:dyDescent="0.3">
      <c r="E4159" s="3" t="s">
        <v>1019</v>
      </c>
      <c r="F4159" s="4"/>
      <c r="G4159" s="5">
        <v>16</v>
      </c>
      <c r="H4159" s="7">
        <v>2</v>
      </c>
      <c r="I4159" s="1">
        <v>8</v>
      </c>
      <c r="J4159" s="1">
        <v>4</v>
      </c>
      <c r="K4159" s="1">
        <v>0</v>
      </c>
      <c r="L4159" s="6">
        <v>2</v>
      </c>
    </row>
    <row r="4160" spans="5:12" x14ac:dyDescent="0.3">
      <c r="E4160" s="9"/>
      <c r="F4160" s="8"/>
      <c r="G4160" s="10">
        <v>100</v>
      </c>
      <c r="H4160" s="11">
        <v>12.5</v>
      </c>
      <c r="I4160" s="2">
        <v>50</v>
      </c>
      <c r="J4160" s="2">
        <v>25</v>
      </c>
      <c r="K4160" s="12">
        <v>0</v>
      </c>
      <c r="L4160" s="13">
        <v>12.5</v>
      </c>
    </row>
    <row r="4161" spans="5:12" x14ac:dyDescent="0.3">
      <c r="E4161" s="3" t="s">
        <v>1020</v>
      </c>
      <c r="F4161" s="4"/>
      <c r="G4161" s="5">
        <v>5654</v>
      </c>
      <c r="H4161" s="7">
        <v>505</v>
      </c>
      <c r="I4161" s="1">
        <v>2710</v>
      </c>
      <c r="J4161" s="1">
        <v>1626</v>
      </c>
      <c r="K4161" s="1">
        <v>651</v>
      </c>
      <c r="L4161" s="6">
        <v>162</v>
      </c>
    </row>
    <row r="4162" spans="5:12" x14ac:dyDescent="0.3">
      <c r="E4162" s="9"/>
      <c r="F4162" s="8"/>
      <c r="G4162" s="10">
        <v>100</v>
      </c>
      <c r="H4162" s="11">
        <v>8.9317297488499996</v>
      </c>
      <c r="I4162" s="2">
        <v>47.930668553236998</v>
      </c>
      <c r="J4162" s="2">
        <v>28.758401131942001</v>
      </c>
      <c r="K4162" s="2">
        <v>11.513972408914</v>
      </c>
      <c r="L4162" s="13">
        <v>2.865228157057</v>
      </c>
    </row>
    <row r="4163" spans="5:12" x14ac:dyDescent="0.3">
      <c r="E4163" s="3" t="s">
        <v>1021</v>
      </c>
      <c r="F4163" s="4"/>
      <c r="G4163" s="5">
        <v>1892</v>
      </c>
      <c r="H4163" s="7">
        <v>248</v>
      </c>
      <c r="I4163" s="1">
        <v>962</v>
      </c>
      <c r="J4163" s="1">
        <v>499</v>
      </c>
      <c r="K4163" s="1">
        <v>124</v>
      </c>
      <c r="L4163" s="6">
        <v>59</v>
      </c>
    </row>
    <row r="4164" spans="5:12" x14ac:dyDescent="0.3">
      <c r="E4164" s="9"/>
      <c r="F4164" s="8"/>
      <c r="G4164" s="10">
        <v>100</v>
      </c>
      <c r="H4164" s="11">
        <v>13.107822410148</v>
      </c>
      <c r="I4164" s="2">
        <v>50.845665961945002</v>
      </c>
      <c r="J4164" s="2">
        <v>26.374207188161002</v>
      </c>
      <c r="K4164" s="2">
        <v>6.5539112050739998</v>
      </c>
      <c r="L4164" s="13">
        <v>3.1183932346719998</v>
      </c>
    </row>
    <row r="4165" spans="5:12" x14ac:dyDescent="0.3">
      <c r="E4165" s="3" t="s">
        <v>1022</v>
      </c>
      <c r="F4165" s="4"/>
      <c r="G4165" s="5">
        <v>1395</v>
      </c>
      <c r="H4165" s="7">
        <v>272</v>
      </c>
      <c r="I4165" s="1">
        <v>686</v>
      </c>
      <c r="J4165" s="1">
        <v>304</v>
      </c>
      <c r="K4165" s="1">
        <v>76</v>
      </c>
      <c r="L4165" s="6">
        <v>57</v>
      </c>
    </row>
    <row r="4166" spans="5:12" x14ac:dyDescent="0.3">
      <c r="E4166" s="9"/>
      <c r="F4166" s="8"/>
      <c r="G4166" s="10">
        <v>100</v>
      </c>
      <c r="H4166" s="11">
        <v>19.498207885305</v>
      </c>
      <c r="I4166" s="2">
        <v>49.175627240143001</v>
      </c>
      <c r="J4166" s="2">
        <v>21.792114695340999</v>
      </c>
      <c r="K4166" s="2">
        <v>5.4480286738350001</v>
      </c>
      <c r="L4166" s="13">
        <v>4.0860215053760003</v>
      </c>
    </row>
    <row r="4167" spans="5:12" x14ac:dyDescent="0.3">
      <c r="E4167" s="3" t="s">
        <v>1023</v>
      </c>
      <c r="F4167" s="4"/>
      <c r="G4167" s="5">
        <v>123</v>
      </c>
      <c r="H4167" s="7">
        <v>29</v>
      </c>
      <c r="I4167" s="1">
        <v>51</v>
      </c>
      <c r="J4167" s="1">
        <v>25</v>
      </c>
      <c r="K4167" s="1">
        <v>8</v>
      </c>
      <c r="L4167" s="6">
        <v>10</v>
      </c>
    </row>
    <row r="4168" spans="5:12" x14ac:dyDescent="0.3">
      <c r="E4168" s="9"/>
      <c r="F4168" s="8"/>
      <c r="G4168" s="10">
        <v>100</v>
      </c>
      <c r="H4168" s="11">
        <v>23.577235772358001</v>
      </c>
      <c r="I4168" s="2">
        <v>41.463414634145998</v>
      </c>
      <c r="J4168" s="2">
        <v>20.325203252032999</v>
      </c>
      <c r="K4168" s="2">
        <v>6.5040650406499996</v>
      </c>
      <c r="L4168" s="13">
        <v>8.130081300813</v>
      </c>
    </row>
    <row r="4169" spans="5:12" x14ac:dyDescent="0.3">
      <c r="E4169" s="3" t="s">
        <v>1024</v>
      </c>
      <c r="F4169" s="4"/>
      <c r="G4169" s="5">
        <v>30</v>
      </c>
      <c r="H4169" s="7">
        <v>11</v>
      </c>
      <c r="I4169" s="1">
        <v>16</v>
      </c>
      <c r="J4169" s="1">
        <v>2</v>
      </c>
      <c r="K4169" s="1">
        <v>0</v>
      </c>
      <c r="L4169" s="6">
        <v>1</v>
      </c>
    </row>
    <row r="4170" spans="5:12" x14ac:dyDescent="0.3">
      <c r="E4170" s="9"/>
      <c r="F4170" s="8"/>
      <c r="G4170" s="10">
        <v>100</v>
      </c>
      <c r="H4170" s="11">
        <v>36.666666666666998</v>
      </c>
      <c r="I4170" s="2">
        <v>53.333333333333002</v>
      </c>
      <c r="J4170" s="2">
        <v>6.666666666667</v>
      </c>
      <c r="K4170" s="12">
        <v>0</v>
      </c>
      <c r="L4170" s="13">
        <v>3.333333333333</v>
      </c>
    </row>
    <row r="4171" spans="5:12" x14ac:dyDescent="0.3">
      <c r="E4171" s="3" t="s">
        <v>1025</v>
      </c>
      <c r="F4171" s="4"/>
      <c r="G4171" s="5">
        <v>46</v>
      </c>
      <c r="H4171" s="7">
        <v>5</v>
      </c>
      <c r="I4171" s="1">
        <v>24</v>
      </c>
      <c r="J4171" s="1">
        <v>4</v>
      </c>
      <c r="K4171" s="1">
        <v>4</v>
      </c>
      <c r="L4171" s="6">
        <v>9</v>
      </c>
    </row>
    <row r="4172" spans="5:12" x14ac:dyDescent="0.3">
      <c r="E4172" s="9"/>
      <c r="F4172" s="8"/>
      <c r="G4172" s="10">
        <v>100</v>
      </c>
      <c r="H4172" s="11">
        <v>10.869565217390999</v>
      </c>
      <c r="I4172" s="2">
        <v>52.173913043478002</v>
      </c>
      <c r="J4172" s="2">
        <v>8.6956521739130004</v>
      </c>
      <c r="K4172" s="2">
        <v>8.6956521739130004</v>
      </c>
      <c r="L4172" s="13">
        <v>19.565217391304</v>
      </c>
    </row>
    <row r="4173" spans="5:12" x14ac:dyDescent="0.3">
      <c r="E4173" s="3" t="s">
        <v>1026</v>
      </c>
      <c r="F4173" s="4"/>
      <c r="G4173" s="5">
        <v>9929</v>
      </c>
      <c r="H4173" s="7">
        <v>769</v>
      </c>
      <c r="I4173" s="1">
        <v>4458</v>
      </c>
      <c r="J4173" s="1">
        <v>3148</v>
      </c>
      <c r="K4173" s="1">
        <v>1175</v>
      </c>
      <c r="L4173" s="6">
        <v>379</v>
      </c>
    </row>
    <row r="4174" spans="5:12" x14ac:dyDescent="0.3">
      <c r="E4174" s="9"/>
      <c r="F4174" s="8"/>
      <c r="G4174" s="10">
        <v>100</v>
      </c>
      <c r="H4174" s="11">
        <v>7.7449894249169997</v>
      </c>
      <c r="I4174" s="2">
        <v>44.898781347567997</v>
      </c>
      <c r="J4174" s="2">
        <v>31.705106254406001</v>
      </c>
      <c r="K4174" s="2">
        <v>11.834021553026</v>
      </c>
      <c r="L4174" s="13">
        <v>3.817101420083</v>
      </c>
    </row>
    <row r="4175" spans="5:12" x14ac:dyDescent="0.3">
      <c r="E4175" s="3" t="s">
        <v>1027</v>
      </c>
      <c r="F4175" s="4"/>
      <c r="G4175" s="5">
        <v>2901</v>
      </c>
      <c r="H4175" s="7">
        <v>323</v>
      </c>
      <c r="I4175" s="1">
        <v>1430</v>
      </c>
      <c r="J4175" s="1">
        <v>767</v>
      </c>
      <c r="K4175" s="1">
        <v>251</v>
      </c>
      <c r="L4175" s="6">
        <v>130</v>
      </c>
    </row>
    <row r="4176" spans="5:12" x14ac:dyDescent="0.3">
      <c r="E4176" s="9"/>
      <c r="F4176" s="8"/>
      <c r="G4176" s="10">
        <v>100</v>
      </c>
      <c r="H4176" s="11">
        <v>11.13409169252</v>
      </c>
      <c r="I4176" s="2">
        <v>49.293347121681997</v>
      </c>
      <c r="J4176" s="2">
        <v>26.43915891072</v>
      </c>
      <c r="K4176" s="2">
        <v>8.6521889003790005</v>
      </c>
      <c r="L4176" s="13">
        <v>4.4812133746980001</v>
      </c>
    </row>
    <row r="4177" spans="5:12" x14ac:dyDescent="0.3">
      <c r="E4177" s="3" t="s">
        <v>1028</v>
      </c>
      <c r="F4177" s="4"/>
      <c r="G4177" s="5">
        <v>2492</v>
      </c>
      <c r="H4177" s="7">
        <v>365</v>
      </c>
      <c r="I4177" s="1">
        <v>1278</v>
      </c>
      <c r="J4177" s="1">
        <v>601</v>
      </c>
      <c r="K4177" s="1">
        <v>154</v>
      </c>
      <c r="L4177" s="6">
        <v>94</v>
      </c>
    </row>
    <row r="4178" spans="5:12" x14ac:dyDescent="0.3">
      <c r="E4178" s="9"/>
      <c r="F4178" s="8"/>
      <c r="G4178" s="10">
        <v>100</v>
      </c>
      <c r="H4178" s="11">
        <v>14.646869983948999</v>
      </c>
      <c r="I4178" s="2">
        <v>51.284109149278002</v>
      </c>
      <c r="J4178" s="2">
        <v>24.117174959871999</v>
      </c>
      <c r="K4178" s="2">
        <v>6.1797752808990003</v>
      </c>
      <c r="L4178" s="13">
        <v>3.7720706260029999</v>
      </c>
    </row>
    <row r="4179" spans="5:12" x14ac:dyDescent="0.3">
      <c r="E4179" s="3" t="s">
        <v>1029</v>
      </c>
      <c r="F4179" s="4"/>
      <c r="G4179" s="5">
        <v>289</v>
      </c>
      <c r="H4179" s="7">
        <v>55</v>
      </c>
      <c r="I4179" s="1">
        <v>148</v>
      </c>
      <c r="J4179" s="1">
        <v>55</v>
      </c>
      <c r="K4179" s="1">
        <v>18</v>
      </c>
      <c r="L4179" s="6">
        <v>13</v>
      </c>
    </row>
    <row r="4180" spans="5:12" x14ac:dyDescent="0.3">
      <c r="E4180" s="9"/>
      <c r="F4180" s="8"/>
      <c r="G4180" s="10">
        <v>100</v>
      </c>
      <c r="H4180" s="11">
        <v>19.031141868512002</v>
      </c>
      <c r="I4180" s="2">
        <v>51.211072664360003</v>
      </c>
      <c r="J4180" s="2">
        <v>19.031141868512002</v>
      </c>
      <c r="K4180" s="2">
        <v>6.2283737024220001</v>
      </c>
      <c r="L4180" s="13">
        <v>4.4982698961940004</v>
      </c>
    </row>
    <row r="4181" spans="5:12" x14ac:dyDescent="0.3">
      <c r="E4181" s="3" t="s">
        <v>1030</v>
      </c>
      <c r="F4181" s="4"/>
      <c r="G4181" s="5">
        <v>105</v>
      </c>
      <c r="H4181" s="7">
        <v>39</v>
      </c>
      <c r="I4181" s="1">
        <v>39</v>
      </c>
      <c r="J4181" s="1">
        <v>9</v>
      </c>
      <c r="K4181" s="1">
        <v>6</v>
      </c>
      <c r="L4181" s="6">
        <v>12</v>
      </c>
    </row>
    <row r="4182" spans="5:12" x14ac:dyDescent="0.3">
      <c r="E4182" s="9"/>
      <c r="F4182" s="8"/>
      <c r="G4182" s="10">
        <v>100</v>
      </c>
      <c r="H4182" s="11">
        <v>37.142857142856997</v>
      </c>
      <c r="I4182" s="2">
        <v>37.142857142856997</v>
      </c>
      <c r="J4182" s="2">
        <v>8.5714285714289993</v>
      </c>
      <c r="K4182" s="2">
        <v>5.7142857142860004</v>
      </c>
      <c r="L4182" s="13">
        <v>11.428571428571001</v>
      </c>
    </row>
    <row r="4183" spans="5:12" x14ac:dyDescent="0.3">
      <c r="E4183" s="3" t="s">
        <v>1031</v>
      </c>
      <c r="F4183" s="4"/>
      <c r="G4183" s="5">
        <v>120</v>
      </c>
      <c r="H4183" s="7">
        <v>15</v>
      </c>
      <c r="I4183" s="1">
        <v>45</v>
      </c>
      <c r="J4183" s="1">
        <v>19</v>
      </c>
      <c r="K4183" s="1">
        <v>8</v>
      </c>
      <c r="L4183" s="6">
        <v>33</v>
      </c>
    </row>
    <row r="4184" spans="5:12" x14ac:dyDescent="0.3">
      <c r="E4184" s="9"/>
      <c r="F4184" s="8"/>
      <c r="G4184" s="10">
        <v>100</v>
      </c>
      <c r="H4184" s="11">
        <v>12.5</v>
      </c>
      <c r="I4184" s="2">
        <v>37.5</v>
      </c>
      <c r="J4184" s="2">
        <v>15.833333333333</v>
      </c>
      <c r="K4184" s="2">
        <v>6.666666666667</v>
      </c>
      <c r="L4184" s="13">
        <v>27.5</v>
      </c>
    </row>
    <row r="4185" spans="5:12" x14ac:dyDescent="0.3">
      <c r="E4185" s="3" t="s">
        <v>1032</v>
      </c>
      <c r="F4185" s="4"/>
      <c r="G4185" s="5">
        <v>9994</v>
      </c>
      <c r="H4185" s="7">
        <v>623</v>
      </c>
      <c r="I4185" s="1">
        <v>4258</v>
      </c>
      <c r="J4185" s="1">
        <v>3446</v>
      </c>
      <c r="K4185" s="1">
        <v>1273</v>
      </c>
      <c r="L4185" s="6">
        <v>394</v>
      </c>
    </row>
    <row r="4186" spans="5:12" x14ac:dyDescent="0.3">
      <c r="E4186" s="9"/>
      <c r="F4186" s="8"/>
      <c r="G4186" s="10">
        <v>100</v>
      </c>
      <c r="H4186" s="11">
        <v>6.2337402441460004</v>
      </c>
      <c r="I4186" s="2">
        <v>42.605563338003002</v>
      </c>
      <c r="J4186" s="2">
        <v>34.480688413048</v>
      </c>
      <c r="K4186" s="2">
        <v>12.737642585551001</v>
      </c>
      <c r="L4186" s="13">
        <v>3.9423654192519999</v>
      </c>
    </row>
    <row r="4187" spans="5:12" x14ac:dyDescent="0.3">
      <c r="E4187" s="3" t="s">
        <v>1033</v>
      </c>
      <c r="F4187" s="4"/>
      <c r="G4187" s="5">
        <v>2851</v>
      </c>
      <c r="H4187" s="7">
        <v>245</v>
      </c>
      <c r="I4187" s="1">
        <v>1297</v>
      </c>
      <c r="J4187" s="1">
        <v>896</v>
      </c>
      <c r="K4187" s="1">
        <v>290</v>
      </c>
      <c r="L4187" s="6">
        <v>123</v>
      </c>
    </row>
    <row r="4188" spans="5:12" x14ac:dyDescent="0.3">
      <c r="E4188" s="9"/>
      <c r="F4188" s="8"/>
      <c r="G4188" s="10">
        <v>100</v>
      </c>
      <c r="H4188" s="11">
        <v>8.5934759733430006</v>
      </c>
      <c r="I4188" s="2">
        <v>45.492809540511999</v>
      </c>
      <c r="J4188" s="2">
        <v>31.427569273939</v>
      </c>
      <c r="K4188" s="2">
        <v>10.171869519467</v>
      </c>
      <c r="L4188" s="13">
        <v>4.3142756927389998</v>
      </c>
    </row>
    <row r="4189" spans="5:12" x14ac:dyDescent="0.3">
      <c r="E4189" s="3" t="s">
        <v>1034</v>
      </c>
      <c r="F4189" s="4"/>
      <c r="G4189" s="5">
        <v>2981</v>
      </c>
      <c r="H4189" s="7">
        <v>374</v>
      </c>
      <c r="I4189" s="1">
        <v>1375</v>
      </c>
      <c r="J4189" s="1">
        <v>863</v>
      </c>
      <c r="K4189" s="1">
        <v>219</v>
      </c>
      <c r="L4189" s="6">
        <v>150</v>
      </c>
    </row>
    <row r="4190" spans="5:12" x14ac:dyDescent="0.3">
      <c r="E4190" s="9"/>
      <c r="F4190" s="8"/>
      <c r="G4190" s="10">
        <v>100</v>
      </c>
      <c r="H4190" s="11">
        <v>12.546125461255</v>
      </c>
      <c r="I4190" s="2">
        <v>46.125461254613001</v>
      </c>
      <c r="J4190" s="2">
        <v>28.950016772895001</v>
      </c>
      <c r="K4190" s="2">
        <v>7.3465280107349997</v>
      </c>
      <c r="L4190" s="13">
        <v>5.0318685005030002</v>
      </c>
    </row>
    <row r="4191" spans="5:12" x14ac:dyDescent="0.3">
      <c r="E4191" s="3" t="s">
        <v>1035</v>
      </c>
      <c r="F4191" s="4"/>
      <c r="G4191" s="5">
        <v>398</v>
      </c>
      <c r="H4191" s="7">
        <v>55</v>
      </c>
      <c r="I4191" s="1">
        <v>198</v>
      </c>
      <c r="J4191" s="1">
        <v>96</v>
      </c>
      <c r="K4191" s="1">
        <v>20</v>
      </c>
      <c r="L4191" s="6">
        <v>29</v>
      </c>
    </row>
    <row r="4192" spans="5:12" x14ac:dyDescent="0.3">
      <c r="E4192" s="9"/>
      <c r="F4192" s="8"/>
      <c r="G4192" s="10">
        <v>100</v>
      </c>
      <c r="H4192" s="11">
        <v>13.819095477387</v>
      </c>
      <c r="I4192" s="2">
        <v>49.748743718592998</v>
      </c>
      <c r="J4192" s="2">
        <v>24.120603015075002</v>
      </c>
      <c r="K4192" s="2">
        <v>5.0251256281409997</v>
      </c>
      <c r="L4192" s="13">
        <v>7.2864321608039999</v>
      </c>
    </row>
    <row r="4193" spans="5:12" x14ac:dyDescent="0.3">
      <c r="E4193" s="3" t="s">
        <v>1036</v>
      </c>
      <c r="F4193" s="4"/>
      <c r="G4193" s="5">
        <v>171</v>
      </c>
      <c r="H4193" s="7">
        <v>32</v>
      </c>
      <c r="I4193" s="1">
        <v>76</v>
      </c>
      <c r="J4193" s="1">
        <v>32</v>
      </c>
      <c r="K4193" s="1">
        <v>6</v>
      </c>
      <c r="L4193" s="6">
        <v>25</v>
      </c>
    </row>
    <row r="4194" spans="5:12" x14ac:dyDescent="0.3">
      <c r="E4194" s="9"/>
      <c r="F4194" s="8"/>
      <c r="G4194" s="10">
        <v>100</v>
      </c>
      <c r="H4194" s="11">
        <v>18.713450292398001</v>
      </c>
      <c r="I4194" s="2">
        <v>44.444444444444002</v>
      </c>
      <c r="J4194" s="2">
        <v>18.713450292398001</v>
      </c>
      <c r="K4194" s="2">
        <v>3.508771929825</v>
      </c>
      <c r="L4194" s="13">
        <v>14.619883040935999</v>
      </c>
    </row>
    <row r="4195" spans="5:12" x14ac:dyDescent="0.3">
      <c r="E4195" s="3" t="s">
        <v>1037</v>
      </c>
      <c r="F4195" s="4"/>
      <c r="G4195" s="5">
        <v>134</v>
      </c>
      <c r="H4195" s="7">
        <v>21</v>
      </c>
      <c r="I4195" s="1">
        <v>53</v>
      </c>
      <c r="J4195" s="1">
        <v>23</v>
      </c>
      <c r="K4195" s="1">
        <v>2</v>
      </c>
      <c r="L4195" s="6">
        <v>35</v>
      </c>
    </row>
    <row r="4196" spans="5:12" x14ac:dyDescent="0.3">
      <c r="E4196" s="9"/>
      <c r="F4196" s="8"/>
      <c r="G4196" s="10">
        <v>100</v>
      </c>
      <c r="H4196" s="11">
        <v>15.671641791044999</v>
      </c>
      <c r="I4196" s="2">
        <v>39.552238805969999</v>
      </c>
      <c r="J4196" s="2">
        <v>17.164179104477999</v>
      </c>
      <c r="K4196" s="2">
        <v>1.492537313433</v>
      </c>
      <c r="L4196" s="13">
        <v>26.119402985074998</v>
      </c>
    </row>
    <row r="4197" spans="5:12" x14ac:dyDescent="0.3">
      <c r="E4197" s="3" t="s">
        <v>1038</v>
      </c>
      <c r="F4197" s="4"/>
      <c r="G4197" s="5">
        <v>3553</v>
      </c>
      <c r="H4197" s="7">
        <v>139</v>
      </c>
      <c r="I4197" s="1">
        <v>1263</v>
      </c>
      <c r="J4197" s="1">
        <v>1423</v>
      </c>
      <c r="K4197" s="1">
        <v>610</v>
      </c>
      <c r="L4197" s="6">
        <v>118</v>
      </c>
    </row>
    <row r="4198" spans="5:12" x14ac:dyDescent="0.3">
      <c r="E4198" s="9"/>
      <c r="F4198" s="8"/>
      <c r="G4198" s="10">
        <v>100</v>
      </c>
      <c r="H4198" s="11">
        <v>3.9121868843229999</v>
      </c>
      <c r="I4198" s="2">
        <v>35.547424711510999</v>
      </c>
      <c r="J4198" s="2">
        <v>40.050661412891003</v>
      </c>
      <c r="K4198" s="2">
        <v>17.168589924008</v>
      </c>
      <c r="L4198" s="13">
        <v>3.3211370672670002</v>
      </c>
    </row>
    <row r="4199" spans="5:12" x14ac:dyDescent="0.3">
      <c r="E4199" s="3" t="s">
        <v>1039</v>
      </c>
      <c r="F4199" s="4"/>
      <c r="G4199" s="5">
        <v>1543</v>
      </c>
      <c r="H4199" s="7">
        <v>69</v>
      </c>
      <c r="I4199" s="1">
        <v>614</v>
      </c>
      <c r="J4199" s="1">
        <v>577</v>
      </c>
      <c r="K4199" s="1">
        <v>226</v>
      </c>
      <c r="L4199" s="6">
        <v>57</v>
      </c>
    </row>
    <row r="4200" spans="5:12" x14ac:dyDescent="0.3">
      <c r="E4200" s="9"/>
      <c r="F4200" s="8"/>
      <c r="G4200" s="10">
        <v>100</v>
      </c>
      <c r="H4200" s="11">
        <v>4.4718081659109998</v>
      </c>
      <c r="I4200" s="2">
        <v>39.792611795204003</v>
      </c>
      <c r="J4200" s="2">
        <v>37.394685677251999</v>
      </c>
      <c r="K4200" s="2">
        <v>14.646791963707001</v>
      </c>
      <c r="L4200" s="13">
        <v>3.6941023979260001</v>
      </c>
    </row>
    <row r="4201" spans="5:12" x14ac:dyDescent="0.3">
      <c r="E4201" s="3" t="s">
        <v>1040</v>
      </c>
      <c r="F4201" s="4"/>
      <c r="G4201" s="5">
        <v>1541</v>
      </c>
      <c r="H4201" s="7">
        <v>122</v>
      </c>
      <c r="I4201" s="1">
        <v>660</v>
      </c>
      <c r="J4201" s="1">
        <v>526</v>
      </c>
      <c r="K4201" s="1">
        <v>148</v>
      </c>
      <c r="L4201" s="6">
        <v>85</v>
      </c>
    </row>
    <row r="4202" spans="5:12" x14ac:dyDescent="0.3">
      <c r="E4202" s="9"/>
      <c r="F4202" s="8"/>
      <c r="G4202" s="10">
        <v>100</v>
      </c>
      <c r="H4202" s="11">
        <v>7.916937053861</v>
      </c>
      <c r="I4202" s="2">
        <v>42.829331602855</v>
      </c>
      <c r="J4202" s="2">
        <v>34.133679428942003</v>
      </c>
      <c r="K4202" s="2">
        <v>9.6041531473070005</v>
      </c>
      <c r="L4202" s="13">
        <v>5.5158987670339998</v>
      </c>
    </row>
    <row r="4203" spans="5:12" x14ac:dyDescent="0.3">
      <c r="E4203" s="3" t="s">
        <v>1041</v>
      </c>
      <c r="F4203" s="4"/>
      <c r="G4203" s="5">
        <v>187</v>
      </c>
      <c r="H4203" s="7">
        <v>24</v>
      </c>
      <c r="I4203" s="1">
        <v>81</v>
      </c>
      <c r="J4203" s="1">
        <v>56</v>
      </c>
      <c r="K4203" s="1">
        <v>13</v>
      </c>
      <c r="L4203" s="6">
        <v>13</v>
      </c>
    </row>
    <row r="4204" spans="5:12" x14ac:dyDescent="0.3">
      <c r="E4204" s="9"/>
      <c r="F4204" s="8"/>
      <c r="G4204" s="10">
        <v>100</v>
      </c>
      <c r="H4204" s="11">
        <v>12.83422459893</v>
      </c>
      <c r="I4204" s="2">
        <v>43.315508021390002</v>
      </c>
      <c r="J4204" s="2">
        <v>29.946524064171001</v>
      </c>
      <c r="K4204" s="2">
        <v>6.9518716577540003</v>
      </c>
      <c r="L4204" s="13">
        <v>6.9518716577540003</v>
      </c>
    </row>
    <row r="4205" spans="5:12" x14ac:dyDescent="0.3">
      <c r="E4205" s="3" t="s">
        <v>1042</v>
      </c>
      <c r="F4205" s="4"/>
      <c r="G4205" s="5">
        <v>69</v>
      </c>
      <c r="H4205" s="7">
        <v>15</v>
      </c>
      <c r="I4205" s="1">
        <v>27</v>
      </c>
      <c r="J4205" s="1">
        <v>13</v>
      </c>
      <c r="K4205" s="1">
        <v>6</v>
      </c>
      <c r="L4205" s="6">
        <v>8</v>
      </c>
    </row>
    <row r="4206" spans="5:12" x14ac:dyDescent="0.3">
      <c r="E4206" s="9"/>
      <c r="F4206" s="8"/>
      <c r="G4206" s="10">
        <v>100</v>
      </c>
      <c r="H4206" s="11">
        <v>21.739130434783</v>
      </c>
      <c r="I4206" s="2">
        <v>39.130434782609001</v>
      </c>
      <c r="J4206" s="2">
        <v>18.840579710145001</v>
      </c>
      <c r="K4206" s="2">
        <v>8.6956521739130004</v>
      </c>
      <c r="L4206" s="13">
        <v>11.594202898551</v>
      </c>
    </row>
    <row r="4207" spans="5:12" x14ac:dyDescent="0.3">
      <c r="E4207" s="3" t="s">
        <v>1043</v>
      </c>
      <c r="F4207" s="4"/>
      <c r="G4207" s="5">
        <v>46</v>
      </c>
      <c r="H4207" s="7">
        <v>6</v>
      </c>
      <c r="I4207" s="1">
        <v>14</v>
      </c>
      <c r="J4207" s="1">
        <v>11</v>
      </c>
      <c r="K4207" s="1">
        <v>4</v>
      </c>
      <c r="L4207" s="6">
        <v>11</v>
      </c>
    </row>
    <row r="4208" spans="5:12" x14ac:dyDescent="0.3">
      <c r="E4208" s="9"/>
      <c r="F4208" s="8"/>
      <c r="G4208" s="10">
        <v>100</v>
      </c>
      <c r="H4208" s="11">
        <v>13.04347826087</v>
      </c>
      <c r="I4208" s="2">
        <v>30.434782608696</v>
      </c>
      <c r="J4208" s="2">
        <v>23.913043478260999</v>
      </c>
      <c r="K4208" s="2">
        <v>8.6956521739130004</v>
      </c>
      <c r="L4208" s="13">
        <v>23.913043478260999</v>
      </c>
    </row>
    <row r="4209" spans="5:12" x14ac:dyDescent="0.3">
      <c r="E4209" s="3" t="s">
        <v>1044</v>
      </c>
      <c r="F4209" s="4"/>
      <c r="G4209" s="5">
        <v>857</v>
      </c>
      <c r="H4209" s="7">
        <v>33</v>
      </c>
      <c r="I4209" s="1">
        <v>232</v>
      </c>
      <c r="J4209" s="1">
        <v>366</v>
      </c>
      <c r="K4209" s="1">
        <v>193</v>
      </c>
      <c r="L4209" s="6">
        <v>33</v>
      </c>
    </row>
    <row r="4210" spans="5:12" x14ac:dyDescent="0.3">
      <c r="E4210" s="9"/>
      <c r="F4210" s="8"/>
      <c r="G4210" s="10">
        <v>100</v>
      </c>
      <c r="H4210" s="11">
        <v>3.850641773629</v>
      </c>
      <c r="I4210" s="2">
        <v>27.071178529754999</v>
      </c>
      <c r="J4210" s="2">
        <v>42.707117852975003</v>
      </c>
      <c r="K4210" s="2">
        <v>22.520420070012001</v>
      </c>
      <c r="L4210" s="13">
        <v>3.850641773629</v>
      </c>
    </row>
    <row r="4211" spans="5:12" x14ac:dyDescent="0.3">
      <c r="E4211" s="3" t="s">
        <v>1045</v>
      </c>
      <c r="F4211" s="4"/>
      <c r="G4211" s="5">
        <v>816</v>
      </c>
      <c r="H4211" s="7">
        <v>21</v>
      </c>
      <c r="I4211" s="1">
        <v>238</v>
      </c>
      <c r="J4211" s="1">
        <v>388</v>
      </c>
      <c r="K4211" s="1">
        <v>140</v>
      </c>
      <c r="L4211" s="6">
        <v>29</v>
      </c>
    </row>
    <row r="4212" spans="5:12" x14ac:dyDescent="0.3">
      <c r="E4212" s="9"/>
      <c r="F4212" s="8"/>
      <c r="G4212" s="10">
        <v>100</v>
      </c>
      <c r="H4212" s="11">
        <v>2.5735294117650001</v>
      </c>
      <c r="I4212" s="2">
        <v>29.166666666666998</v>
      </c>
      <c r="J4212" s="2">
        <v>47.549019607843</v>
      </c>
      <c r="K4212" s="2">
        <v>17.156862745098</v>
      </c>
      <c r="L4212" s="13">
        <v>3.553921568627</v>
      </c>
    </row>
    <row r="4213" spans="5:12" x14ac:dyDescent="0.3">
      <c r="E4213" s="3" t="s">
        <v>1046</v>
      </c>
      <c r="F4213" s="4"/>
      <c r="G4213" s="5">
        <v>672</v>
      </c>
      <c r="H4213" s="7">
        <v>29</v>
      </c>
      <c r="I4213" s="1">
        <v>270</v>
      </c>
      <c r="J4213" s="1">
        <v>261</v>
      </c>
      <c r="K4213" s="1">
        <v>80</v>
      </c>
      <c r="L4213" s="6">
        <v>32</v>
      </c>
    </row>
    <row r="4214" spans="5:12" x14ac:dyDescent="0.3">
      <c r="E4214" s="9"/>
      <c r="F4214" s="8"/>
      <c r="G4214" s="10">
        <v>100</v>
      </c>
      <c r="H4214" s="11">
        <v>4.3154761904759997</v>
      </c>
      <c r="I4214" s="2">
        <v>40.178571428570997</v>
      </c>
      <c r="J4214" s="2">
        <v>38.839285714286</v>
      </c>
      <c r="K4214" s="2">
        <v>11.904761904761999</v>
      </c>
      <c r="L4214" s="13">
        <v>4.7619047619049999</v>
      </c>
    </row>
    <row r="4215" spans="5:12" x14ac:dyDescent="0.3">
      <c r="E4215" s="3" t="s">
        <v>1047</v>
      </c>
      <c r="F4215" s="4"/>
      <c r="G4215" s="5">
        <v>97</v>
      </c>
      <c r="H4215" s="7">
        <v>5</v>
      </c>
      <c r="I4215" s="1">
        <v>40</v>
      </c>
      <c r="J4215" s="1">
        <v>39</v>
      </c>
      <c r="K4215" s="1">
        <v>6</v>
      </c>
      <c r="L4215" s="6">
        <v>7</v>
      </c>
    </row>
    <row r="4216" spans="5:12" x14ac:dyDescent="0.3">
      <c r="E4216" s="9"/>
      <c r="F4216" s="8"/>
      <c r="G4216" s="10">
        <v>100</v>
      </c>
      <c r="H4216" s="11">
        <v>5.1546391752579996</v>
      </c>
      <c r="I4216" s="2">
        <v>41.237113402062</v>
      </c>
      <c r="J4216" s="2">
        <v>40.206185567010003</v>
      </c>
      <c r="K4216" s="2">
        <v>6.1855670103089997</v>
      </c>
      <c r="L4216" s="13">
        <v>7.2164948453609998</v>
      </c>
    </row>
    <row r="4217" spans="5:12" x14ac:dyDescent="0.3">
      <c r="E4217" s="3" t="s">
        <v>1048</v>
      </c>
      <c r="F4217" s="4"/>
      <c r="G4217" s="5">
        <v>27</v>
      </c>
      <c r="H4217" s="7">
        <v>7</v>
      </c>
      <c r="I4217" s="1">
        <v>8</v>
      </c>
      <c r="J4217" s="1">
        <v>6</v>
      </c>
      <c r="K4217" s="1">
        <v>1</v>
      </c>
      <c r="L4217" s="6">
        <v>5</v>
      </c>
    </row>
    <row r="4218" spans="5:12" x14ac:dyDescent="0.3">
      <c r="E4218" s="9"/>
      <c r="F4218" s="8"/>
      <c r="G4218" s="10">
        <v>100</v>
      </c>
      <c r="H4218" s="11">
        <v>25.925925925925998</v>
      </c>
      <c r="I4218" s="2">
        <v>29.629629629629999</v>
      </c>
      <c r="J4218" s="2">
        <v>22.222222222222001</v>
      </c>
      <c r="K4218" s="2">
        <v>3.7037037037039999</v>
      </c>
      <c r="L4218" s="13">
        <v>18.518518518518999</v>
      </c>
    </row>
    <row r="4219" spans="5:12" x14ac:dyDescent="0.3">
      <c r="E4219" s="3" t="s">
        <v>1049</v>
      </c>
      <c r="F4219" s="4"/>
      <c r="G4219" s="5">
        <v>13</v>
      </c>
      <c r="H4219" s="7">
        <v>2</v>
      </c>
      <c r="I4219" s="1">
        <v>3</v>
      </c>
      <c r="J4219" s="1">
        <v>1</v>
      </c>
      <c r="K4219" s="1">
        <v>4</v>
      </c>
      <c r="L4219" s="6">
        <v>3</v>
      </c>
    </row>
    <row r="4220" spans="5:12" x14ac:dyDescent="0.3">
      <c r="E4220" s="9"/>
      <c r="F4220" s="8"/>
      <c r="G4220" s="10">
        <v>100</v>
      </c>
      <c r="H4220" s="11">
        <v>15.384615384615</v>
      </c>
      <c r="I4220" s="2">
        <v>23.076923076922998</v>
      </c>
      <c r="J4220" s="2">
        <v>7.6923076923079998</v>
      </c>
      <c r="K4220" s="2">
        <v>30.769230769231001</v>
      </c>
      <c r="L4220" s="13">
        <v>23.076923076922998</v>
      </c>
    </row>
    <row r="4221" spans="5:12" x14ac:dyDescent="0.3">
      <c r="E4221" s="3" t="s">
        <v>1050</v>
      </c>
      <c r="F4221" s="4"/>
      <c r="G4221" s="5">
        <v>93</v>
      </c>
      <c r="H4221" s="7">
        <v>1</v>
      </c>
      <c r="I4221" s="1">
        <v>22</v>
      </c>
      <c r="J4221" s="1">
        <v>41</v>
      </c>
      <c r="K4221" s="1">
        <v>26</v>
      </c>
      <c r="L4221" s="6">
        <v>3</v>
      </c>
    </row>
    <row r="4222" spans="5:12" x14ac:dyDescent="0.3">
      <c r="E4222" s="9"/>
      <c r="F4222" s="8"/>
      <c r="G4222" s="10">
        <v>100</v>
      </c>
      <c r="H4222" s="11">
        <v>1.0752688172039999</v>
      </c>
      <c r="I4222" s="2">
        <v>23.655913978495001</v>
      </c>
      <c r="J4222" s="2">
        <v>44.086021505376003</v>
      </c>
      <c r="K4222" s="2">
        <v>27.956989247311999</v>
      </c>
      <c r="L4222" s="13">
        <v>3.2258064516129998</v>
      </c>
    </row>
    <row r="4223" spans="5:12" x14ac:dyDescent="0.3">
      <c r="E4223" s="3" t="s">
        <v>1051</v>
      </c>
      <c r="F4223" s="4"/>
      <c r="G4223" s="5">
        <v>137</v>
      </c>
      <c r="H4223" s="7">
        <v>6</v>
      </c>
      <c r="I4223" s="1">
        <v>38</v>
      </c>
      <c r="J4223" s="1">
        <v>58</v>
      </c>
      <c r="K4223" s="1">
        <v>29</v>
      </c>
      <c r="L4223" s="6">
        <v>6</v>
      </c>
    </row>
    <row r="4224" spans="5:12" x14ac:dyDescent="0.3">
      <c r="E4224" s="9"/>
      <c r="F4224" s="8"/>
      <c r="G4224" s="10">
        <v>100</v>
      </c>
      <c r="H4224" s="11">
        <v>4.3795620437959997</v>
      </c>
      <c r="I4224" s="2">
        <v>27.737226277371999</v>
      </c>
      <c r="J4224" s="2">
        <v>42.335766423358002</v>
      </c>
      <c r="K4224" s="2">
        <v>21.167883211679001</v>
      </c>
      <c r="L4224" s="13">
        <v>4.3795620437959997</v>
      </c>
    </row>
    <row r="4225" spans="2:14" x14ac:dyDescent="0.3">
      <c r="E4225" s="3" t="s">
        <v>1052</v>
      </c>
      <c r="F4225" s="4"/>
      <c r="G4225" s="5">
        <v>114</v>
      </c>
      <c r="H4225" s="7">
        <v>2</v>
      </c>
      <c r="I4225" s="1">
        <v>39</v>
      </c>
      <c r="J4225" s="1">
        <v>48</v>
      </c>
      <c r="K4225" s="1">
        <v>21</v>
      </c>
      <c r="L4225" s="6">
        <v>4</v>
      </c>
    </row>
    <row r="4226" spans="2:14" x14ac:dyDescent="0.3">
      <c r="E4226" s="9"/>
      <c r="F4226" s="8"/>
      <c r="G4226" s="10">
        <v>100</v>
      </c>
      <c r="H4226" s="11">
        <v>1.7543859649119999</v>
      </c>
      <c r="I4226" s="2">
        <v>34.210526315788996</v>
      </c>
      <c r="J4226" s="2">
        <v>42.105263157895003</v>
      </c>
      <c r="K4226" s="2">
        <v>18.421052631578998</v>
      </c>
      <c r="L4226" s="13">
        <v>3.508771929825</v>
      </c>
    </row>
    <row r="4227" spans="2:14" x14ac:dyDescent="0.3">
      <c r="E4227" s="3" t="s">
        <v>1053</v>
      </c>
      <c r="F4227" s="4"/>
      <c r="G4227" s="5">
        <v>28</v>
      </c>
      <c r="H4227" s="7">
        <v>1</v>
      </c>
      <c r="I4227" s="1">
        <v>10</v>
      </c>
      <c r="J4227" s="1">
        <v>13</v>
      </c>
      <c r="K4227" s="1">
        <v>3</v>
      </c>
      <c r="L4227" s="6">
        <v>1</v>
      </c>
    </row>
    <row r="4228" spans="2:14" x14ac:dyDescent="0.3">
      <c r="E4228" s="9"/>
      <c r="F4228" s="8"/>
      <c r="G4228" s="10">
        <v>100</v>
      </c>
      <c r="H4228" s="11">
        <v>3.5714285714290002</v>
      </c>
      <c r="I4228" s="2">
        <v>35.714285714286</v>
      </c>
      <c r="J4228" s="2">
        <v>46.428571428570997</v>
      </c>
      <c r="K4228" s="2">
        <v>10.714285714286</v>
      </c>
      <c r="L4228" s="13">
        <v>3.5714285714290002</v>
      </c>
    </row>
    <row r="4229" spans="2:14" x14ac:dyDescent="0.3">
      <c r="E4229" s="3" t="s">
        <v>1054</v>
      </c>
      <c r="F4229" s="4"/>
      <c r="G4229" s="5">
        <v>13</v>
      </c>
      <c r="H4229" s="7">
        <v>3</v>
      </c>
      <c r="I4229" s="1">
        <v>3</v>
      </c>
      <c r="J4229" s="1">
        <v>1</v>
      </c>
      <c r="K4229" s="1">
        <v>3</v>
      </c>
      <c r="L4229" s="6">
        <v>3</v>
      </c>
    </row>
    <row r="4230" spans="2:14" x14ac:dyDescent="0.3">
      <c r="E4230" s="9"/>
      <c r="F4230" s="8"/>
      <c r="G4230" s="10">
        <v>100</v>
      </c>
      <c r="H4230" s="11">
        <v>23.076923076922998</v>
      </c>
      <c r="I4230" s="2">
        <v>23.076923076922998</v>
      </c>
      <c r="J4230" s="2">
        <v>7.6923076923079998</v>
      </c>
      <c r="K4230" s="2">
        <v>23.076923076922998</v>
      </c>
      <c r="L4230" s="13">
        <v>23.076923076922998</v>
      </c>
    </row>
    <row r="4231" spans="2:14" x14ac:dyDescent="0.3">
      <c r="E4231" s="3" t="s">
        <v>1055</v>
      </c>
      <c r="F4231" s="4"/>
      <c r="G4231" s="5">
        <v>0</v>
      </c>
      <c r="H4231" s="7">
        <v>0</v>
      </c>
      <c r="I4231" s="1">
        <v>0</v>
      </c>
      <c r="J4231" s="1">
        <v>0</v>
      </c>
      <c r="K4231" s="1">
        <v>0</v>
      </c>
      <c r="L4231" s="6">
        <v>0</v>
      </c>
    </row>
    <row r="4232" spans="2:14" x14ac:dyDescent="0.3">
      <c r="E4232" s="53"/>
      <c r="F4232" s="57"/>
      <c r="G4232" s="75">
        <v>0</v>
      </c>
      <c r="H4232" s="68">
        <v>0</v>
      </c>
      <c r="I4232" s="43">
        <v>0</v>
      </c>
      <c r="J4232" s="43">
        <v>0</v>
      </c>
      <c r="K4232" s="43">
        <v>0</v>
      </c>
      <c r="L4232" s="66">
        <v>0</v>
      </c>
    </row>
    <row r="4234" spans="2:14" x14ac:dyDescent="0.3">
      <c r="B4234" s="35" t="str">
        <f xml:space="preserve"> HYPERLINK("#'目次'!B37", "[31]")</f>
        <v>[31]</v>
      </c>
      <c r="C4234" s="25" t="s">
        <v>14</v>
      </c>
    </row>
    <row r="4237" spans="2:14" x14ac:dyDescent="0.3">
      <c r="C4237" s="25" t="s">
        <v>1058</v>
      </c>
    </row>
    <row r="4238" spans="2:14" ht="25" x14ac:dyDescent="0.3">
      <c r="E4238" s="95"/>
      <c r="F4238" s="96"/>
      <c r="G4238" s="37" t="s">
        <v>16</v>
      </c>
      <c r="H4238" s="41" t="s">
        <v>17</v>
      </c>
      <c r="I4238" s="18" t="s">
        <v>18</v>
      </c>
      <c r="J4238" s="18" t="s">
        <v>19</v>
      </c>
      <c r="K4238" s="18" t="s">
        <v>20</v>
      </c>
      <c r="L4238" s="18" t="s">
        <v>21</v>
      </c>
      <c r="M4238" s="18" t="s">
        <v>22</v>
      </c>
      <c r="N4238" s="34" t="s">
        <v>23</v>
      </c>
    </row>
    <row r="4239" spans="2:14" x14ac:dyDescent="0.3">
      <c r="E4239" s="97"/>
      <c r="F4239" s="98"/>
      <c r="G4239" s="40"/>
      <c r="H4239" s="36"/>
      <c r="I4239" s="19"/>
      <c r="J4239" s="19"/>
      <c r="K4239" s="19"/>
      <c r="L4239" s="19"/>
      <c r="M4239" s="19"/>
      <c r="N4239" s="39"/>
    </row>
    <row r="4240" spans="2:14" x14ac:dyDescent="0.3">
      <c r="E4240" s="63" t="s">
        <v>16</v>
      </c>
      <c r="F4240" s="58"/>
      <c r="G4240" s="38">
        <v>55336</v>
      </c>
      <c r="H4240" s="20">
        <v>10222</v>
      </c>
      <c r="I4240" s="20">
        <v>19178</v>
      </c>
      <c r="J4240" s="20">
        <v>13973</v>
      </c>
      <c r="K4240" s="20">
        <v>7022</v>
      </c>
      <c r="L4240" s="20">
        <v>3794</v>
      </c>
      <c r="M4240" s="20">
        <v>900</v>
      </c>
      <c r="N4240" s="51">
        <v>247</v>
      </c>
    </row>
    <row r="4241" spans="5:14" x14ac:dyDescent="0.3">
      <c r="E4241" s="53"/>
      <c r="F4241" s="59"/>
      <c r="G4241" s="10">
        <v>100</v>
      </c>
      <c r="H4241" s="2">
        <v>18.472603729941</v>
      </c>
      <c r="I4241" s="2">
        <v>34.657365910076997</v>
      </c>
      <c r="J4241" s="2">
        <v>25.251192713603999</v>
      </c>
      <c r="K4241" s="2">
        <v>12.689749891570999</v>
      </c>
      <c r="L4241" s="2">
        <v>6.8562960821169998</v>
      </c>
      <c r="M4241" s="2">
        <v>1.626427642041</v>
      </c>
      <c r="N4241" s="13">
        <v>0.44636403064899999</v>
      </c>
    </row>
    <row r="4242" spans="5:14" ht="25" x14ac:dyDescent="0.3">
      <c r="E4242" s="3" t="s">
        <v>1059</v>
      </c>
      <c r="F4242" s="4"/>
      <c r="G4242" s="29">
        <v>4234</v>
      </c>
      <c r="H4242" s="32">
        <v>1178</v>
      </c>
      <c r="I4242" s="17">
        <v>1577</v>
      </c>
      <c r="J4242" s="17">
        <v>913</v>
      </c>
      <c r="K4242" s="17">
        <v>374</v>
      </c>
      <c r="L4242" s="17">
        <v>152</v>
      </c>
      <c r="M4242" s="17">
        <v>36</v>
      </c>
      <c r="N4242" s="33">
        <v>4</v>
      </c>
    </row>
    <row r="4243" spans="5:14" x14ac:dyDescent="0.3">
      <c r="E4243" s="9"/>
      <c r="F4243" s="8"/>
      <c r="G4243" s="10">
        <v>100</v>
      </c>
      <c r="H4243" s="11">
        <v>27.822390174776</v>
      </c>
      <c r="I4243" s="2">
        <v>37.246102975908997</v>
      </c>
      <c r="J4243" s="2">
        <v>21.563533301842</v>
      </c>
      <c r="K4243" s="2">
        <v>8.833254605574</v>
      </c>
      <c r="L4243" s="2">
        <v>3.589985829003</v>
      </c>
      <c r="M4243" s="2">
        <v>0.85025980160600001</v>
      </c>
      <c r="N4243" s="13">
        <v>9.447331129E-2</v>
      </c>
    </row>
    <row r="4244" spans="5:14" ht="25" x14ac:dyDescent="0.3">
      <c r="E4244" s="3" t="s">
        <v>1060</v>
      </c>
      <c r="F4244" s="4"/>
      <c r="G4244" s="5">
        <v>2254</v>
      </c>
      <c r="H4244" s="7">
        <v>493</v>
      </c>
      <c r="I4244" s="1">
        <v>902</v>
      </c>
      <c r="J4244" s="1">
        <v>527</v>
      </c>
      <c r="K4244" s="1">
        <v>229</v>
      </c>
      <c r="L4244" s="1">
        <v>70</v>
      </c>
      <c r="M4244" s="1">
        <v>26</v>
      </c>
      <c r="N4244" s="6">
        <v>7</v>
      </c>
    </row>
    <row r="4245" spans="5:14" x14ac:dyDescent="0.3">
      <c r="E4245" s="9"/>
      <c r="F4245" s="8"/>
      <c r="G4245" s="10">
        <v>100</v>
      </c>
      <c r="H4245" s="11">
        <v>21.872227151730002</v>
      </c>
      <c r="I4245" s="2">
        <v>40.017746228926001</v>
      </c>
      <c r="J4245" s="2">
        <v>23.380656610470002</v>
      </c>
      <c r="K4245" s="2">
        <v>10.159716060337001</v>
      </c>
      <c r="L4245" s="2">
        <v>3.1055900621119998</v>
      </c>
      <c r="M4245" s="2">
        <v>1.1535048802129999</v>
      </c>
      <c r="N4245" s="13">
        <v>0.31055900621100002</v>
      </c>
    </row>
    <row r="4246" spans="5:14" ht="25" x14ac:dyDescent="0.3">
      <c r="E4246" s="3" t="s">
        <v>1061</v>
      </c>
      <c r="F4246" s="4"/>
      <c r="G4246" s="5">
        <v>1679</v>
      </c>
      <c r="H4246" s="7">
        <v>339</v>
      </c>
      <c r="I4246" s="1">
        <v>695</v>
      </c>
      <c r="J4246" s="1">
        <v>376</v>
      </c>
      <c r="K4246" s="1">
        <v>184</v>
      </c>
      <c r="L4246" s="1">
        <v>63</v>
      </c>
      <c r="M4246" s="1">
        <v>19</v>
      </c>
      <c r="N4246" s="6">
        <v>3</v>
      </c>
    </row>
    <row r="4247" spans="5:14" x14ac:dyDescent="0.3">
      <c r="E4247" s="9"/>
      <c r="F4247" s="8"/>
      <c r="G4247" s="10">
        <v>100</v>
      </c>
      <c r="H4247" s="11">
        <v>20.190589636689001</v>
      </c>
      <c r="I4247" s="2">
        <v>41.393686718284997</v>
      </c>
      <c r="J4247" s="2">
        <v>22.394282310899001</v>
      </c>
      <c r="K4247" s="2">
        <v>10.958904109589</v>
      </c>
      <c r="L4247" s="2">
        <v>3.7522334723049999</v>
      </c>
      <c r="M4247" s="2">
        <v>1.1316259678380001</v>
      </c>
      <c r="N4247" s="13">
        <v>0.17867778439500001</v>
      </c>
    </row>
    <row r="4248" spans="5:14" ht="25" x14ac:dyDescent="0.3">
      <c r="E4248" s="3" t="s">
        <v>1062</v>
      </c>
      <c r="F4248" s="4"/>
      <c r="G4248" s="5">
        <v>648</v>
      </c>
      <c r="H4248" s="7">
        <v>144</v>
      </c>
      <c r="I4248" s="1">
        <v>234</v>
      </c>
      <c r="J4248" s="1">
        <v>141</v>
      </c>
      <c r="K4248" s="1">
        <v>79</v>
      </c>
      <c r="L4248" s="1">
        <v>41</v>
      </c>
      <c r="M4248" s="1">
        <v>6</v>
      </c>
      <c r="N4248" s="6">
        <v>3</v>
      </c>
    </row>
    <row r="4249" spans="5:14" x14ac:dyDescent="0.3">
      <c r="E4249" s="9"/>
      <c r="F4249" s="8"/>
      <c r="G4249" s="10">
        <v>100</v>
      </c>
      <c r="H4249" s="11">
        <v>22.222222222222001</v>
      </c>
      <c r="I4249" s="2">
        <v>36.111111111111001</v>
      </c>
      <c r="J4249" s="2">
        <v>21.759259259259</v>
      </c>
      <c r="K4249" s="2">
        <v>12.191358024691</v>
      </c>
      <c r="L4249" s="2">
        <v>6.3271604938269999</v>
      </c>
      <c r="M4249" s="2">
        <v>0.92592592592599998</v>
      </c>
      <c r="N4249" s="13">
        <v>0.46296296296299999</v>
      </c>
    </row>
    <row r="4250" spans="5:14" ht="25" x14ac:dyDescent="0.3">
      <c r="E4250" s="3" t="s">
        <v>1063</v>
      </c>
      <c r="F4250" s="4"/>
      <c r="G4250" s="5">
        <v>643</v>
      </c>
      <c r="H4250" s="7">
        <v>122</v>
      </c>
      <c r="I4250" s="1">
        <v>278</v>
      </c>
      <c r="J4250" s="1">
        <v>137</v>
      </c>
      <c r="K4250" s="1">
        <v>64</v>
      </c>
      <c r="L4250" s="1">
        <v>28</v>
      </c>
      <c r="M4250" s="1">
        <v>13</v>
      </c>
      <c r="N4250" s="6">
        <v>1</v>
      </c>
    </row>
    <row r="4251" spans="5:14" x14ac:dyDescent="0.3">
      <c r="E4251" s="9"/>
      <c r="F4251" s="8"/>
      <c r="G4251" s="10">
        <v>100</v>
      </c>
      <c r="H4251" s="11">
        <v>18.973561430793001</v>
      </c>
      <c r="I4251" s="2">
        <v>43.234836702955</v>
      </c>
      <c r="J4251" s="2">
        <v>21.306376360809001</v>
      </c>
      <c r="K4251" s="2">
        <v>9.9533437013999997</v>
      </c>
      <c r="L4251" s="2">
        <v>4.3545878693619997</v>
      </c>
      <c r="M4251" s="2">
        <v>2.0217729393470001</v>
      </c>
      <c r="N4251" s="13">
        <v>0.15552099533399999</v>
      </c>
    </row>
    <row r="4252" spans="5:14" ht="25" x14ac:dyDescent="0.3">
      <c r="E4252" s="3" t="s">
        <v>1064</v>
      </c>
      <c r="F4252" s="4"/>
      <c r="G4252" s="5">
        <v>318</v>
      </c>
      <c r="H4252" s="7">
        <v>53</v>
      </c>
      <c r="I4252" s="1">
        <v>124</v>
      </c>
      <c r="J4252" s="1">
        <v>82</v>
      </c>
      <c r="K4252" s="1">
        <v>36</v>
      </c>
      <c r="L4252" s="1">
        <v>18</v>
      </c>
      <c r="M4252" s="1">
        <v>5</v>
      </c>
      <c r="N4252" s="6">
        <v>0</v>
      </c>
    </row>
    <row r="4253" spans="5:14" x14ac:dyDescent="0.3">
      <c r="E4253" s="9"/>
      <c r="F4253" s="8"/>
      <c r="G4253" s="10">
        <v>100</v>
      </c>
      <c r="H4253" s="11">
        <v>16.666666666666998</v>
      </c>
      <c r="I4253" s="2">
        <v>38.993710691823999</v>
      </c>
      <c r="J4253" s="2">
        <v>25.786163522012998</v>
      </c>
      <c r="K4253" s="2">
        <v>11.320754716981</v>
      </c>
      <c r="L4253" s="2">
        <v>5.660377358491</v>
      </c>
      <c r="M4253" s="2">
        <v>1.5723270440249999</v>
      </c>
      <c r="N4253" s="15">
        <v>0</v>
      </c>
    </row>
    <row r="4254" spans="5:14" ht="25" x14ac:dyDescent="0.3">
      <c r="E4254" s="3" t="s">
        <v>1065</v>
      </c>
      <c r="F4254" s="4"/>
      <c r="G4254" s="5">
        <v>27</v>
      </c>
      <c r="H4254" s="7">
        <v>8</v>
      </c>
      <c r="I4254" s="1">
        <v>7</v>
      </c>
      <c r="J4254" s="1">
        <v>5</v>
      </c>
      <c r="K4254" s="1">
        <v>2</v>
      </c>
      <c r="L4254" s="1">
        <v>4</v>
      </c>
      <c r="M4254" s="1">
        <v>1</v>
      </c>
      <c r="N4254" s="6">
        <v>0</v>
      </c>
    </row>
    <row r="4255" spans="5:14" x14ac:dyDescent="0.3">
      <c r="E4255" s="9"/>
      <c r="F4255" s="8"/>
      <c r="G4255" s="10">
        <v>100</v>
      </c>
      <c r="H4255" s="11">
        <v>29.629629629629999</v>
      </c>
      <c r="I4255" s="2">
        <v>25.925925925925998</v>
      </c>
      <c r="J4255" s="2">
        <v>18.518518518518999</v>
      </c>
      <c r="K4255" s="2">
        <v>7.4074074074069998</v>
      </c>
      <c r="L4255" s="2">
        <v>14.814814814815</v>
      </c>
      <c r="M4255" s="2">
        <v>3.7037037037039999</v>
      </c>
      <c r="N4255" s="15">
        <v>0</v>
      </c>
    </row>
    <row r="4256" spans="5:14" ht="25" x14ac:dyDescent="0.3">
      <c r="E4256" s="3" t="s">
        <v>1066</v>
      </c>
      <c r="F4256" s="4"/>
      <c r="G4256" s="5">
        <v>7192</v>
      </c>
      <c r="H4256" s="7">
        <v>1757</v>
      </c>
      <c r="I4256" s="1">
        <v>2504</v>
      </c>
      <c r="J4256" s="1">
        <v>1808</v>
      </c>
      <c r="K4256" s="1">
        <v>703</v>
      </c>
      <c r="L4256" s="1">
        <v>325</v>
      </c>
      <c r="M4256" s="1">
        <v>79</v>
      </c>
      <c r="N4256" s="6">
        <v>16</v>
      </c>
    </row>
    <row r="4257" spans="5:14" x14ac:dyDescent="0.3">
      <c r="E4257" s="9"/>
      <c r="F4257" s="8"/>
      <c r="G4257" s="10">
        <v>100</v>
      </c>
      <c r="H4257" s="11">
        <v>24.429922135706001</v>
      </c>
      <c r="I4257" s="2">
        <v>34.816462736374</v>
      </c>
      <c r="J4257" s="2">
        <v>25.139043381535</v>
      </c>
      <c r="K4257" s="2">
        <v>9.7747497219130004</v>
      </c>
      <c r="L4257" s="2">
        <v>4.5189098998889996</v>
      </c>
      <c r="M4257" s="2">
        <v>1.0984427141269999</v>
      </c>
      <c r="N4257" s="13">
        <v>0.22246941045599999</v>
      </c>
    </row>
    <row r="4258" spans="5:14" ht="25" x14ac:dyDescent="0.3">
      <c r="E4258" s="3" t="s">
        <v>1067</v>
      </c>
      <c r="F4258" s="4"/>
      <c r="G4258" s="5">
        <v>4240</v>
      </c>
      <c r="H4258" s="7">
        <v>699</v>
      </c>
      <c r="I4258" s="1">
        <v>1464</v>
      </c>
      <c r="J4258" s="1">
        <v>1262</v>
      </c>
      <c r="K4258" s="1">
        <v>514</v>
      </c>
      <c r="L4258" s="1">
        <v>235</v>
      </c>
      <c r="M4258" s="1">
        <v>55</v>
      </c>
      <c r="N4258" s="6">
        <v>11</v>
      </c>
    </row>
    <row r="4259" spans="5:14" x14ac:dyDescent="0.3">
      <c r="E4259" s="9"/>
      <c r="F4259" s="8"/>
      <c r="G4259" s="10">
        <v>100</v>
      </c>
      <c r="H4259" s="11">
        <v>16.485849056604</v>
      </c>
      <c r="I4259" s="2">
        <v>34.528301886792001</v>
      </c>
      <c r="J4259" s="2">
        <v>29.764150943396</v>
      </c>
      <c r="K4259" s="2">
        <v>12.122641509434001</v>
      </c>
      <c r="L4259" s="2">
        <v>5.5424528301890001</v>
      </c>
      <c r="M4259" s="2">
        <v>1.297169811321</v>
      </c>
      <c r="N4259" s="13">
        <v>0.25943396226400001</v>
      </c>
    </row>
    <row r="4260" spans="5:14" ht="25" x14ac:dyDescent="0.3">
      <c r="E4260" s="3" t="s">
        <v>1068</v>
      </c>
      <c r="F4260" s="4"/>
      <c r="G4260" s="5">
        <v>2370</v>
      </c>
      <c r="H4260" s="7">
        <v>383</v>
      </c>
      <c r="I4260" s="1">
        <v>785</v>
      </c>
      <c r="J4260" s="1">
        <v>656</v>
      </c>
      <c r="K4260" s="1">
        <v>320</v>
      </c>
      <c r="L4260" s="1">
        <v>173</v>
      </c>
      <c r="M4260" s="1">
        <v>47</v>
      </c>
      <c r="N4260" s="6">
        <v>6</v>
      </c>
    </row>
    <row r="4261" spans="5:14" x14ac:dyDescent="0.3">
      <c r="E4261" s="9"/>
      <c r="F4261" s="8"/>
      <c r="G4261" s="10">
        <v>100</v>
      </c>
      <c r="H4261" s="11">
        <v>16.160337552743002</v>
      </c>
      <c r="I4261" s="2">
        <v>33.122362869198</v>
      </c>
      <c r="J4261" s="2">
        <v>27.679324894514998</v>
      </c>
      <c r="K4261" s="2">
        <v>13.502109704641001</v>
      </c>
      <c r="L4261" s="2">
        <v>7.2995780590720001</v>
      </c>
      <c r="M4261" s="2">
        <v>1.983122362869</v>
      </c>
      <c r="N4261" s="13">
        <v>0.25316455696200002</v>
      </c>
    </row>
    <row r="4262" spans="5:14" ht="25" x14ac:dyDescent="0.3">
      <c r="E4262" s="3" t="s">
        <v>1069</v>
      </c>
      <c r="F4262" s="4"/>
      <c r="G4262" s="5">
        <v>950</v>
      </c>
      <c r="H4262" s="7">
        <v>134</v>
      </c>
      <c r="I4262" s="1">
        <v>287</v>
      </c>
      <c r="J4262" s="1">
        <v>280</v>
      </c>
      <c r="K4262" s="1">
        <v>148</v>
      </c>
      <c r="L4262" s="1">
        <v>80</v>
      </c>
      <c r="M4262" s="1">
        <v>16</v>
      </c>
      <c r="N4262" s="6">
        <v>5</v>
      </c>
    </row>
    <row r="4263" spans="5:14" x14ac:dyDescent="0.3">
      <c r="E4263" s="9"/>
      <c r="F4263" s="8"/>
      <c r="G4263" s="10">
        <v>100</v>
      </c>
      <c r="H4263" s="11">
        <v>14.105263157894999</v>
      </c>
      <c r="I4263" s="2">
        <v>30.210526315789</v>
      </c>
      <c r="J4263" s="2">
        <v>29.473684210525999</v>
      </c>
      <c r="K4263" s="2">
        <v>15.578947368421</v>
      </c>
      <c r="L4263" s="2">
        <v>8.4210526315790002</v>
      </c>
      <c r="M4263" s="2">
        <v>1.6842105263160001</v>
      </c>
      <c r="N4263" s="13">
        <v>0.52631578947400004</v>
      </c>
    </row>
    <row r="4264" spans="5:14" ht="25" x14ac:dyDescent="0.3">
      <c r="E4264" s="3" t="s">
        <v>1070</v>
      </c>
      <c r="F4264" s="4"/>
      <c r="G4264" s="5">
        <v>616</v>
      </c>
      <c r="H4264" s="7">
        <v>94</v>
      </c>
      <c r="I4264" s="1">
        <v>184</v>
      </c>
      <c r="J4264" s="1">
        <v>164</v>
      </c>
      <c r="K4264" s="1">
        <v>99</v>
      </c>
      <c r="L4264" s="1">
        <v>65</v>
      </c>
      <c r="M4264" s="1">
        <v>9</v>
      </c>
      <c r="N4264" s="6">
        <v>1</v>
      </c>
    </row>
    <row r="4265" spans="5:14" x14ac:dyDescent="0.3">
      <c r="E4265" s="9"/>
      <c r="F4265" s="8"/>
      <c r="G4265" s="10">
        <v>100</v>
      </c>
      <c r="H4265" s="11">
        <v>15.259740259739999</v>
      </c>
      <c r="I4265" s="2">
        <v>29.87012987013</v>
      </c>
      <c r="J4265" s="2">
        <v>26.623376623376998</v>
      </c>
      <c r="K4265" s="2">
        <v>16.071428571428999</v>
      </c>
      <c r="L4265" s="2">
        <v>10.551948051947999</v>
      </c>
      <c r="M4265" s="2">
        <v>1.461038961039</v>
      </c>
      <c r="N4265" s="13">
        <v>0.16233766233800001</v>
      </c>
    </row>
    <row r="4266" spans="5:14" ht="25" x14ac:dyDescent="0.3">
      <c r="E4266" s="3" t="s">
        <v>1071</v>
      </c>
      <c r="F4266" s="4"/>
      <c r="G4266" s="5">
        <v>230</v>
      </c>
      <c r="H4266" s="7">
        <v>31</v>
      </c>
      <c r="I4266" s="1">
        <v>53</v>
      </c>
      <c r="J4266" s="1">
        <v>76</v>
      </c>
      <c r="K4266" s="1">
        <v>33</v>
      </c>
      <c r="L4266" s="1">
        <v>29</v>
      </c>
      <c r="M4266" s="1">
        <v>3</v>
      </c>
      <c r="N4266" s="6">
        <v>5</v>
      </c>
    </row>
    <row r="4267" spans="5:14" x14ac:dyDescent="0.3">
      <c r="E4267" s="9"/>
      <c r="F4267" s="8"/>
      <c r="G4267" s="10">
        <v>100</v>
      </c>
      <c r="H4267" s="11">
        <v>13.478260869565</v>
      </c>
      <c r="I4267" s="2">
        <v>23.04347826087</v>
      </c>
      <c r="J4267" s="2">
        <v>33.043478260870003</v>
      </c>
      <c r="K4267" s="2">
        <v>14.347826086956999</v>
      </c>
      <c r="L4267" s="2">
        <v>12.608695652173999</v>
      </c>
      <c r="M4267" s="2">
        <v>1.3043478260870001</v>
      </c>
      <c r="N4267" s="13">
        <v>2.1739130434780001</v>
      </c>
    </row>
    <row r="4268" spans="5:14" ht="25" x14ac:dyDescent="0.3">
      <c r="E4268" s="3" t="s">
        <v>1072</v>
      </c>
      <c r="F4268" s="4"/>
      <c r="G4268" s="5">
        <v>14</v>
      </c>
      <c r="H4268" s="7">
        <v>2</v>
      </c>
      <c r="I4268" s="1">
        <v>3</v>
      </c>
      <c r="J4268" s="1">
        <v>3</v>
      </c>
      <c r="K4268" s="1">
        <v>2</v>
      </c>
      <c r="L4268" s="1">
        <v>4</v>
      </c>
      <c r="M4268" s="1">
        <v>0</v>
      </c>
      <c r="N4268" s="6">
        <v>0</v>
      </c>
    </row>
    <row r="4269" spans="5:14" x14ac:dyDescent="0.3">
      <c r="E4269" s="9"/>
      <c r="F4269" s="8"/>
      <c r="G4269" s="10">
        <v>100</v>
      </c>
      <c r="H4269" s="11">
        <v>14.285714285714</v>
      </c>
      <c r="I4269" s="2">
        <v>21.428571428571001</v>
      </c>
      <c r="J4269" s="2">
        <v>21.428571428571001</v>
      </c>
      <c r="K4269" s="2">
        <v>14.285714285714</v>
      </c>
      <c r="L4269" s="2">
        <v>28.571428571428999</v>
      </c>
      <c r="M4269" s="12">
        <v>0</v>
      </c>
      <c r="N4269" s="15">
        <v>0</v>
      </c>
    </row>
    <row r="4270" spans="5:14" ht="25" x14ac:dyDescent="0.3">
      <c r="E4270" s="3" t="s">
        <v>1073</v>
      </c>
      <c r="F4270" s="4"/>
      <c r="G4270" s="5">
        <v>85</v>
      </c>
      <c r="H4270" s="7">
        <v>6</v>
      </c>
      <c r="I4270" s="1">
        <v>25</v>
      </c>
      <c r="J4270" s="1">
        <v>21</v>
      </c>
      <c r="K4270" s="1">
        <v>16</v>
      </c>
      <c r="L4270" s="1">
        <v>14</v>
      </c>
      <c r="M4270" s="1">
        <v>2</v>
      </c>
      <c r="N4270" s="6">
        <v>1</v>
      </c>
    </row>
    <row r="4271" spans="5:14" x14ac:dyDescent="0.3">
      <c r="E4271" s="9"/>
      <c r="F4271" s="8"/>
      <c r="G4271" s="10">
        <v>100</v>
      </c>
      <c r="H4271" s="11">
        <v>7.0588235294119999</v>
      </c>
      <c r="I4271" s="2">
        <v>29.411764705882</v>
      </c>
      <c r="J4271" s="2">
        <v>24.705882352941</v>
      </c>
      <c r="K4271" s="2">
        <v>18.823529411765001</v>
      </c>
      <c r="L4271" s="2">
        <v>16.470588235293999</v>
      </c>
      <c r="M4271" s="2">
        <v>2.352941176471</v>
      </c>
      <c r="N4271" s="13">
        <v>1.1764705882349999</v>
      </c>
    </row>
    <row r="4272" spans="5:14" ht="25" x14ac:dyDescent="0.3">
      <c r="E4272" s="3" t="s">
        <v>1074</v>
      </c>
      <c r="F4272" s="4"/>
      <c r="G4272" s="5">
        <v>45</v>
      </c>
      <c r="H4272" s="7">
        <v>7</v>
      </c>
      <c r="I4272" s="1">
        <v>15</v>
      </c>
      <c r="J4272" s="1">
        <v>10</v>
      </c>
      <c r="K4272" s="1">
        <v>4</v>
      </c>
      <c r="L4272" s="1">
        <v>4</v>
      </c>
      <c r="M4272" s="1">
        <v>3</v>
      </c>
      <c r="N4272" s="6">
        <v>2</v>
      </c>
    </row>
    <row r="4273" spans="2:14" x14ac:dyDescent="0.3">
      <c r="E4273" s="9"/>
      <c r="F4273" s="8"/>
      <c r="G4273" s="10">
        <v>100</v>
      </c>
      <c r="H4273" s="11">
        <v>15.555555555555999</v>
      </c>
      <c r="I4273" s="2">
        <v>33.333333333333002</v>
      </c>
      <c r="J4273" s="2">
        <v>22.222222222222001</v>
      </c>
      <c r="K4273" s="2">
        <v>8.8888888888889994</v>
      </c>
      <c r="L4273" s="2">
        <v>8.8888888888889994</v>
      </c>
      <c r="M4273" s="2">
        <v>6.666666666667</v>
      </c>
      <c r="N4273" s="13">
        <v>4.4444444444439997</v>
      </c>
    </row>
    <row r="4274" spans="2:14" ht="25" x14ac:dyDescent="0.3">
      <c r="E4274" s="3" t="s">
        <v>1075</v>
      </c>
      <c r="F4274" s="4"/>
      <c r="G4274" s="5">
        <v>24</v>
      </c>
      <c r="H4274" s="7">
        <v>4</v>
      </c>
      <c r="I4274" s="1">
        <v>7</v>
      </c>
      <c r="J4274" s="1">
        <v>8</v>
      </c>
      <c r="K4274" s="1">
        <v>1</v>
      </c>
      <c r="L4274" s="1">
        <v>2</v>
      </c>
      <c r="M4274" s="1">
        <v>0</v>
      </c>
      <c r="N4274" s="6">
        <v>2</v>
      </c>
    </row>
    <row r="4275" spans="2:14" x14ac:dyDescent="0.3">
      <c r="E4275" s="9"/>
      <c r="F4275" s="8"/>
      <c r="G4275" s="10">
        <v>100</v>
      </c>
      <c r="H4275" s="11">
        <v>16.666666666666998</v>
      </c>
      <c r="I4275" s="2">
        <v>29.166666666666998</v>
      </c>
      <c r="J4275" s="2">
        <v>33.333333333333002</v>
      </c>
      <c r="K4275" s="2">
        <v>4.166666666667</v>
      </c>
      <c r="L4275" s="2">
        <v>8.333333333333</v>
      </c>
      <c r="M4275" s="12">
        <v>0</v>
      </c>
      <c r="N4275" s="13">
        <v>8.333333333333</v>
      </c>
    </row>
    <row r="4276" spans="2:14" ht="25" x14ac:dyDescent="0.3">
      <c r="E4276" s="3" t="s">
        <v>1076</v>
      </c>
      <c r="F4276" s="4"/>
      <c r="G4276" s="5">
        <v>16</v>
      </c>
      <c r="H4276" s="7">
        <v>3</v>
      </c>
      <c r="I4276" s="1">
        <v>5</v>
      </c>
      <c r="J4276" s="1">
        <v>5</v>
      </c>
      <c r="K4276" s="1">
        <v>0</v>
      </c>
      <c r="L4276" s="1">
        <v>3</v>
      </c>
      <c r="M4276" s="1">
        <v>0</v>
      </c>
      <c r="N4276" s="6">
        <v>0</v>
      </c>
    </row>
    <row r="4277" spans="2:14" x14ac:dyDescent="0.3">
      <c r="E4277" s="9"/>
      <c r="F4277" s="8"/>
      <c r="G4277" s="10">
        <v>100</v>
      </c>
      <c r="H4277" s="11">
        <v>18.75</v>
      </c>
      <c r="I4277" s="2">
        <v>31.25</v>
      </c>
      <c r="J4277" s="2">
        <v>31.25</v>
      </c>
      <c r="K4277" s="12">
        <v>0</v>
      </c>
      <c r="L4277" s="2">
        <v>18.75</v>
      </c>
      <c r="M4277" s="12">
        <v>0</v>
      </c>
      <c r="N4277" s="15">
        <v>0</v>
      </c>
    </row>
    <row r="4278" spans="2:14" ht="25" x14ac:dyDescent="0.3">
      <c r="E4278" s="3" t="s">
        <v>1077</v>
      </c>
      <c r="F4278" s="4"/>
      <c r="G4278" s="5">
        <v>7</v>
      </c>
      <c r="H4278" s="7">
        <v>0</v>
      </c>
      <c r="I4278" s="1">
        <v>2</v>
      </c>
      <c r="J4278" s="1">
        <v>3</v>
      </c>
      <c r="K4278" s="1">
        <v>1</v>
      </c>
      <c r="L4278" s="1">
        <v>1</v>
      </c>
      <c r="M4278" s="1">
        <v>0</v>
      </c>
      <c r="N4278" s="6">
        <v>0</v>
      </c>
    </row>
    <row r="4279" spans="2:14" x14ac:dyDescent="0.3">
      <c r="E4279" s="9"/>
      <c r="F4279" s="8"/>
      <c r="G4279" s="10">
        <v>100</v>
      </c>
      <c r="H4279" s="21">
        <v>0</v>
      </c>
      <c r="I4279" s="2">
        <v>28.571428571428999</v>
      </c>
      <c r="J4279" s="2">
        <v>42.857142857143003</v>
      </c>
      <c r="K4279" s="2">
        <v>14.285714285714</v>
      </c>
      <c r="L4279" s="2">
        <v>14.285714285714</v>
      </c>
      <c r="M4279" s="12">
        <v>0</v>
      </c>
      <c r="N4279" s="15">
        <v>0</v>
      </c>
    </row>
    <row r="4280" spans="2:14" ht="25" x14ac:dyDescent="0.3">
      <c r="E4280" s="3" t="s">
        <v>1078</v>
      </c>
      <c r="F4280" s="4"/>
      <c r="G4280" s="5">
        <v>3</v>
      </c>
      <c r="H4280" s="7">
        <v>0</v>
      </c>
      <c r="I4280" s="1">
        <v>2</v>
      </c>
      <c r="J4280" s="1">
        <v>1</v>
      </c>
      <c r="K4280" s="1">
        <v>0</v>
      </c>
      <c r="L4280" s="1">
        <v>0</v>
      </c>
      <c r="M4280" s="1">
        <v>0</v>
      </c>
      <c r="N4280" s="6">
        <v>0</v>
      </c>
    </row>
    <row r="4281" spans="2:14" x14ac:dyDescent="0.3">
      <c r="E4281" s="9"/>
      <c r="F4281" s="8"/>
      <c r="G4281" s="10">
        <v>100</v>
      </c>
      <c r="H4281" s="21">
        <v>0</v>
      </c>
      <c r="I4281" s="2">
        <v>66.666666666666998</v>
      </c>
      <c r="J4281" s="2">
        <v>33.333333333333002</v>
      </c>
      <c r="K4281" s="12">
        <v>0</v>
      </c>
      <c r="L4281" s="12">
        <v>0</v>
      </c>
      <c r="M4281" s="12">
        <v>0</v>
      </c>
      <c r="N4281" s="15">
        <v>0</v>
      </c>
    </row>
    <row r="4282" spans="2:14" ht="25" x14ac:dyDescent="0.3">
      <c r="E4282" s="3" t="s">
        <v>1079</v>
      </c>
      <c r="F4282" s="4"/>
      <c r="G4282" s="5">
        <v>0</v>
      </c>
      <c r="H4282" s="7">
        <v>0</v>
      </c>
      <c r="I4282" s="1">
        <v>0</v>
      </c>
      <c r="J4282" s="1">
        <v>0</v>
      </c>
      <c r="K4282" s="1">
        <v>0</v>
      </c>
      <c r="L4282" s="1">
        <v>0</v>
      </c>
      <c r="M4282" s="1">
        <v>0</v>
      </c>
      <c r="N4282" s="6">
        <v>0</v>
      </c>
    </row>
    <row r="4283" spans="2:14" x14ac:dyDescent="0.3">
      <c r="E4283" s="53"/>
      <c r="F4283" s="57"/>
      <c r="G4283" s="75">
        <v>0</v>
      </c>
      <c r="H4283" s="68">
        <v>0</v>
      </c>
      <c r="I4283" s="43">
        <v>0</v>
      </c>
      <c r="J4283" s="43">
        <v>0</v>
      </c>
      <c r="K4283" s="43">
        <v>0</v>
      </c>
      <c r="L4283" s="43">
        <v>0</v>
      </c>
      <c r="M4283" s="43">
        <v>0</v>
      </c>
      <c r="N4283" s="66">
        <v>0</v>
      </c>
    </row>
    <row r="4285" spans="2:14" x14ac:dyDescent="0.3">
      <c r="B4285" s="35" t="str">
        <f xml:space="preserve"> HYPERLINK("#'目次'!B38", "[32]")</f>
        <v>[32]</v>
      </c>
      <c r="C4285" s="25" t="s">
        <v>54</v>
      </c>
    </row>
    <row r="4288" spans="2:14" x14ac:dyDescent="0.3">
      <c r="C4288" s="25" t="s">
        <v>1058</v>
      </c>
    </row>
    <row r="4289" spans="5:12" ht="37.5" x14ac:dyDescent="0.3">
      <c r="E4289" s="95"/>
      <c r="F4289" s="96"/>
      <c r="G4289" s="37" t="s">
        <v>16</v>
      </c>
      <c r="H4289" s="41" t="s">
        <v>55</v>
      </c>
      <c r="I4289" s="18" t="s">
        <v>56</v>
      </c>
      <c r="J4289" s="18" t="s">
        <v>57</v>
      </c>
      <c r="K4289" s="18" t="s">
        <v>58</v>
      </c>
      <c r="L4289" s="34" t="s">
        <v>59</v>
      </c>
    </row>
    <row r="4290" spans="5:12" x14ac:dyDescent="0.3">
      <c r="E4290" s="97"/>
      <c r="F4290" s="98"/>
      <c r="G4290" s="40"/>
      <c r="H4290" s="36"/>
      <c r="I4290" s="19"/>
      <c r="J4290" s="19"/>
      <c r="K4290" s="19"/>
      <c r="L4290" s="39"/>
    </row>
    <row r="4291" spans="5:12" x14ac:dyDescent="0.3">
      <c r="E4291" s="63" t="s">
        <v>16</v>
      </c>
      <c r="F4291" s="58"/>
      <c r="G4291" s="38">
        <v>55336</v>
      </c>
      <c r="H4291" s="20">
        <v>4906</v>
      </c>
      <c r="I4291" s="20">
        <v>24562</v>
      </c>
      <c r="J4291" s="20">
        <v>17342</v>
      </c>
      <c r="K4291" s="20">
        <v>6139</v>
      </c>
      <c r="L4291" s="51">
        <v>2387</v>
      </c>
    </row>
    <row r="4292" spans="5:12" x14ac:dyDescent="0.3">
      <c r="E4292" s="53"/>
      <c r="F4292" s="59"/>
      <c r="G4292" s="10">
        <v>100</v>
      </c>
      <c r="H4292" s="2">
        <v>8.8658377909499997</v>
      </c>
      <c r="I4292" s="2">
        <v>44.387017493133001</v>
      </c>
      <c r="J4292" s="2">
        <v>31.339453520311999</v>
      </c>
      <c r="K4292" s="2">
        <v>11.094043660545999</v>
      </c>
      <c r="L4292" s="13">
        <v>4.3136475350590002</v>
      </c>
    </row>
    <row r="4293" spans="5:12" ht="25" x14ac:dyDescent="0.3">
      <c r="E4293" s="3" t="s">
        <v>1059</v>
      </c>
      <c r="F4293" s="4"/>
      <c r="G4293" s="29">
        <v>4234</v>
      </c>
      <c r="H4293" s="32">
        <v>140</v>
      </c>
      <c r="I4293" s="17">
        <v>1502</v>
      </c>
      <c r="J4293" s="17">
        <v>1624</v>
      </c>
      <c r="K4293" s="17">
        <v>891</v>
      </c>
      <c r="L4293" s="33">
        <v>77</v>
      </c>
    </row>
    <row r="4294" spans="5:12" x14ac:dyDescent="0.3">
      <c r="E4294" s="9"/>
      <c r="F4294" s="8"/>
      <c r="G4294" s="10">
        <v>100</v>
      </c>
      <c r="H4294" s="11">
        <v>3.3065658951349999</v>
      </c>
      <c r="I4294" s="2">
        <v>35.474728389230002</v>
      </c>
      <c r="J4294" s="2">
        <v>38.356164383562003</v>
      </c>
      <c r="K4294" s="2">
        <v>21.043930089749999</v>
      </c>
      <c r="L4294" s="13">
        <v>1.818611242324</v>
      </c>
    </row>
    <row r="4295" spans="5:12" ht="25" x14ac:dyDescent="0.3">
      <c r="E4295" s="3" t="s">
        <v>1060</v>
      </c>
      <c r="F4295" s="4"/>
      <c r="G4295" s="5">
        <v>2254</v>
      </c>
      <c r="H4295" s="7">
        <v>89</v>
      </c>
      <c r="I4295" s="1">
        <v>898</v>
      </c>
      <c r="J4295" s="1">
        <v>893</v>
      </c>
      <c r="K4295" s="1">
        <v>299</v>
      </c>
      <c r="L4295" s="6">
        <v>75</v>
      </c>
    </row>
    <row r="4296" spans="5:12" x14ac:dyDescent="0.3">
      <c r="E4296" s="9"/>
      <c r="F4296" s="8"/>
      <c r="G4296" s="10">
        <v>100</v>
      </c>
      <c r="H4296" s="11">
        <v>3.9485359361140002</v>
      </c>
      <c r="I4296" s="2">
        <v>39.840283939663003</v>
      </c>
      <c r="J4296" s="2">
        <v>39.618456078083</v>
      </c>
      <c r="K4296" s="2">
        <v>13.265306122448999</v>
      </c>
      <c r="L4296" s="13">
        <v>3.3274179236910002</v>
      </c>
    </row>
    <row r="4297" spans="5:12" ht="25" x14ac:dyDescent="0.3">
      <c r="E4297" s="3" t="s">
        <v>1061</v>
      </c>
      <c r="F4297" s="4"/>
      <c r="G4297" s="5">
        <v>1679</v>
      </c>
      <c r="H4297" s="7">
        <v>87</v>
      </c>
      <c r="I4297" s="1">
        <v>740</v>
      </c>
      <c r="J4297" s="1">
        <v>616</v>
      </c>
      <c r="K4297" s="1">
        <v>188</v>
      </c>
      <c r="L4297" s="6">
        <v>48</v>
      </c>
    </row>
    <row r="4298" spans="5:12" x14ac:dyDescent="0.3">
      <c r="E4298" s="9"/>
      <c r="F4298" s="8"/>
      <c r="G4298" s="10">
        <v>100</v>
      </c>
      <c r="H4298" s="11">
        <v>5.1816557474689997</v>
      </c>
      <c r="I4298" s="2">
        <v>44.073853484216997</v>
      </c>
      <c r="J4298" s="2">
        <v>36.688505062536997</v>
      </c>
      <c r="K4298" s="2">
        <v>11.19714115545</v>
      </c>
      <c r="L4298" s="13">
        <v>2.858844550328</v>
      </c>
    </row>
    <row r="4299" spans="5:12" ht="25" x14ac:dyDescent="0.3">
      <c r="E4299" s="3" t="s">
        <v>1062</v>
      </c>
      <c r="F4299" s="4"/>
      <c r="G4299" s="5">
        <v>648</v>
      </c>
      <c r="H4299" s="7">
        <v>59</v>
      </c>
      <c r="I4299" s="1">
        <v>293</v>
      </c>
      <c r="J4299" s="1">
        <v>210</v>
      </c>
      <c r="K4299" s="1">
        <v>69</v>
      </c>
      <c r="L4299" s="6">
        <v>17</v>
      </c>
    </row>
    <row r="4300" spans="5:12" x14ac:dyDescent="0.3">
      <c r="E4300" s="9"/>
      <c r="F4300" s="8"/>
      <c r="G4300" s="10">
        <v>100</v>
      </c>
      <c r="H4300" s="11">
        <v>9.1049382716050005</v>
      </c>
      <c r="I4300" s="2">
        <v>45.216049382716001</v>
      </c>
      <c r="J4300" s="2">
        <v>32.407407407407</v>
      </c>
      <c r="K4300" s="2">
        <v>10.648148148148</v>
      </c>
      <c r="L4300" s="13">
        <v>2.6234567901229999</v>
      </c>
    </row>
    <row r="4301" spans="5:12" ht="25" x14ac:dyDescent="0.3">
      <c r="E4301" s="3" t="s">
        <v>1063</v>
      </c>
      <c r="F4301" s="4"/>
      <c r="G4301" s="5">
        <v>643</v>
      </c>
      <c r="H4301" s="7">
        <v>43</v>
      </c>
      <c r="I4301" s="1">
        <v>278</v>
      </c>
      <c r="J4301" s="1">
        <v>221</v>
      </c>
      <c r="K4301" s="1">
        <v>74</v>
      </c>
      <c r="L4301" s="6">
        <v>27</v>
      </c>
    </row>
    <row r="4302" spans="5:12" x14ac:dyDescent="0.3">
      <c r="E4302" s="9"/>
      <c r="F4302" s="8"/>
      <c r="G4302" s="10">
        <v>100</v>
      </c>
      <c r="H4302" s="11">
        <v>6.6874027993779999</v>
      </c>
      <c r="I4302" s="2">
        <v>43.234836702955</v>
      </c>
      <c r="J4302" s="2">
        <v>34.370139968895998</v>
      </c>
      <c r="K4302" s="2">
        <v>11.508553654743</v>
      </c>
      <c r="L4302" s="13">
        <v>4.1990668740280004</v>
      </c>
    </row>
    <row r="4303" spans="5:12" ht="25" x14ac:dyDescent="0.3">
      <c r="E4303" s="3" t="s">
        <v>1064</v>
      </c>
      <c r="F4303" s="4"/>
      <c r="G4303" s="5">
        <v>318</v>
      </c>
      <c r="H4303" s="7">
        <v>26</v>
      </c>
      <c r="I4303" s="1">
        <v>164</v>
      </c>
      <c r="J4303" s="1">
        <v>90</v>
      </c>
      <c r="K4303" s="1">
        <v>26</v>
      </c>
      <c r="L4303" s="6">
        <v>12</v>
      </c>
    </row>
    <row r="4304" spans="5:12" x14ac:dyDescent="0.3">
      <c r="E4304" s="9"/>
      <c r="F4304" s="8"/>
      <c r="G4304" s="10">
        <v>100</v>
      </c>
      <c r="H4304" s="11">
        <v>8.1761006289309996</v>
      </c>
      <c r="I4304" s="2">
        <v>51.572327044025002</v>
      </c>
      <c r="J4304" s="2">
        <v>28.301886792453001</v>
      </c>
      <c r="K4304" s="2">
        <v>8.1761006289309996</v>
      </c>
      <c r="L4304" s="13">
        <v>3.7735849056599999</v>
      </c>
    </row>
    <row r="4305" spans="5:12" ht="25" x14ac:dyDescent="0.3">
      <c r="E4305" s="3" t="s">
        <v>1065</v>
      </c>
      <c r="F4305" s="4"/>
      <c r="G4305" s="5">
        <v>27</v>
      </c>
      <c r="H4305" s="7">
        <v>5</v>
      </c>
      <c r="I4305" s="1">
        <v>8</v>
      </c>
      <c r="J4305" s="1">
        <v>7</v>
      </c>
      <c r="K4305" s="1">
        <v>5</v>
      </c>
      <c r="L4305" s="6">
        <v>2</v>
      </c>
    </row>
    <row r="4306" spans="5:12" x14ac:dyDescent="0.3">
      <c r="E4306" s="9"/>
      <c r="F4306" s="8"/>
      <c r="G4306" s="10">
        <v>100</v>
      </c>
      <c r="H4306" s="11">
        <v>18.518518518518999</v>
      </c>
      <c r="I4306" s="2">
        <v>29.629629629629999</v>
      </c>
      <c r="J4306" s="2">
        <v>25.925925925925998</v>
      </c>
      <c r="K4306" s="2">
        <v>18.518518518518999</v>
      </c>
      <c r="L4306" s="13">
        <v>7.4074074074069998</v>
      </c>
    </row>
    <row r="4307" spans="5:12" ht="25" x14ac:dyDescent="0.3">
      <c r="E4307" s="3" t="s">
        <v>1066</v>
      </c>
      <c r="F4307" s="4"/>
      <c r="G4307" s="5">
        <v>7192</v>
      </c>
      <c r="H4307" s="7">
        <v>358</v>
      </c>
      <c r="I4307" s="1">
        <v>2733</v>
      </c>
      <c r="J4307" s="1">
        <v>2620</v>
      </c>
      <c r="K4307" s="1">
        <v>1280</v>
      </c>
      <c r="L4307" s="6">
        <v>201</v>
      </c>
    </row>
    <row r="4308" spans="5:12" x14ac:dyDescent="0.3">
      <c r="E4308" s="9"/>
      <c r="F4308" s="8"/>
      <c r="G4308" s="10">
        <v>100</v>
      </c>
      <c r="H4308" s="11">
        <v>4.9777530589539998</v>
      </c>
      <c r="I4308" s="2">
        <v>38.000556173526</v>
      </c>
      <c r="J4308" s="2">
        <v>36.42936596218</v>
      </c>
      <c r="K4308" s="2">
        <v>17.797552836485</v>
      </c>
      <c r="L4308" s="13">
        <v>2.794771968854</v>
      </c>
    </row>
    <row r="4309" spans="5:12" ht="25" x14ac:dyDescent="0.3">
      <c r="E4309" s="3" t="s">
        <v>1067</v>
      </c>
      <c r="F4309" s="4"/>
      <c r="G4309" s="5">
        <v>4240</v>
      </c>
      <c r="H4309" s="7">
        <v>277</v>
      </c>
      <c r="I4309" s="1">
        <v>2032</v>
      </c>
      <c r="J4309" s="1">
        <v>1348</v>
      </c>
      <c r="K4309" s="1">
        <v>436</v>
      </c>
      <c r="L4309" s="6">
        <v>147</v>
      </c>
    </row>
    <row r="4310" spans="5:12" x14ac:dyDescent="0.3">
      <c r="E4310" s="9"/>
      <c r="F4310" s="8"/>
      <c r="G4310" s="10">
        <v>100</v>
      </c>
      <c r="H4310" s="11">
        <v>6.5330188679249996</v>
      </c>
      <c r="I4310" s="2">
        <v>47.924528301887001</v>
      </c>
      <c r="J4310" s="2">
        <v>31.792452830188999</v>
      </c>
      <c r="K4310" s="2">
        <v>10.283018867925</v>
      </c>
      <c r="L4310" s="13">
        <v>3.4669811320749999</v>
      </c>
    </row>
    <row r="4311" spans="5:12" ht="25" x14ac:dyDescent="0.3">
      <c r="E4311" s="3" t="s">
        <v>1068</v>
      </c>
      <c r="F4311" s="4"/>
      <c r="G4311" s="5">
        <v>2370</v>
      </c>
      <c r="H4311" s="7">
        <v>216</v>
      </c>
      <c r="I4311" s="1">
        <v>1178</v>
      </c>
      <c r="J4311" s="1">
        <v>694</v>
      </c>
      <c r="K4311" s="1">
        <v>192</v>
      </c>
      <c r="L4311" s="6">
        <v>90</v>
      </c>
    </row>
    <row r="4312" spans="5:12" x14ac:dyDescent="0.3">
      <c r="E4312" s="9"/>
      <c r="F4312" s="8"/>
      <c r="G4312" s="10">
        <v>100</v>
      </c>
      <c r="H4312" s="11">
        <v>9.1139240506330008</v>
      </c>
      <c r="I4312" s="2">
        <v>49.704641350210998</v>
      </c>
      <c r="J4312" s="2">
        <v>29.282700421941001</v>
      </c>
      <c r="K4312" s="2">
        <v>8.1012658227850007</v>
      </c>
      <c r="L4312" s="13">
        <v>3.7974683544299999</v>
      </c>
    </row>
    <row r="4313" spans="5:12" ht="25" x14ac:dyDescent="0.3">
      <c r="E4313" s="3" t="s">
        <v>1069</v>
      </c>
      <c r="F4313" s="4"/>
      <c r="G4313" s="5">
        <v>950</v>
      </c>
      <c r="H4313" s="7">
        <v>116</v>
      </c>
      <c r="I4313" s="1">
        <v>468</v>
      </c>
      <c r="J4313" s="1">
        <v>245</v>
      </c>
      <c r="K4313" s="1">
        <v>75</v>
      </c>
      <c r="L4313" s="6">
        <v>46</v>
      </c>
    </row>
    <row r="4314" spans="5:12" x14ac:dyDescent="0.3">
      <c r="E4314" s="9"/>
      <c r="F4314" s="8"/>
      <c r="G4314" s="10">
        <v>100</v>
      </c>
      <c r="H4314" s="11">
        <v>12.210526315789</v>
      </c>
      <c r="I4314" s="2">
        <v>49.263157894736999</v>
      </c>
      <c r="J4314" s="2">
        <v>25.789473684211</v>
      </c>
      <c r="K4314" s="2">
        <v>7.8947368421049999</v>
      </c>
      <c r="L4314" s="13">
        <v>4.8421052631580004</v>
      </c>
    </row>
    <row r="4315" spans="5:12" ht="25" x14ac:dyDescent="0.3">
      <c r="E4315" s="3" t="s">
        <v>1070</v>
      </c>
      <c r="F4315" s="4"/>
      <c r="G4315" s="5">
        <v>616</v>
      </c>
      <c r="H4315" s="7">
        <v>86</v>
      </c>
      <c r="I4315" s="1">
        <v>323</v>
      </c>
      <c r="J4315" s="1">
        <v>139</v>
      </c>
      <c r="K4315" s="1">
        <v>43</v>
      </c>
      <c r="L4315" s="6">
        <v>25</v>
      </c>
    </row>
    <row r="4316" spans="5:12" x14ac:dyDescent="0.3">
      <c r="E4316" s="9"/>
      <c r="F4316" s="8"/>
      <c r="G4316" s="10">
        <v>100</v>
      </c>
      <c r="H4316" s="11">
        <v>13.961038961039</v>
      </c>
      <c r="I4316" s="2">
        <v>52.435064935065</v>
      </c>
      <c r="J4316" s="2">
        <v>22.564935064935</v>
      </c>
      <c r="K4316" s="2">
        <v>6.9805194805189998</v>
      </c>
      <c r="L4316" s="13">
        <v>4.0584415584420004</v>
      </c>
    </row>
    <row r="4317" spans="5:12" ht="25" x14ac:dyDescent="0.3">
      <c r="E4317" s="3" t="s">
        <v>1071</v>
      </c>
      <c r="F4317" s="4"/>
      <c r="G4317" s="5">
        <v>230</v>
      </c>
      <c r="H4317" s="7">
        <v>51</v>
      </c>
      <c r="I4317" s="1">
        <v>112</v>
      </c>
      <c r="J4317" s="1">
        <v>41</v>
      </c>
      <c r="K4317" s="1">
        <v>9</v>
      </c>
      <c r="L4317" s="6">
        <v>17</v>
      </c>
    </row>
    <row r="4318" spans="5:12" x14ac:dyDescent="0.3">
      <c r="E4318" s="9"/>
      <c r="F4318" s="8"/>
      <c r="G4318" s="10">
        <v>100</v>
      </c>
      <c r="H4318" s="11">
        <v>22.173913043477999</v>
      </c>
      <c r="I4318" s="2">
        <v>48.695652173912997</v>
      </c>
      <c r="J4318" s="2">
        <v>17.826086956522001</v>
      </c>
      <c r="K4318" s="2">
        <v>3.9130434782610002</v>
      </c>
      <c r="L4318" s="13">
        <v>7.3913043478259999</v>
      </c>
    </row>
    <row r="4319" spans="5:12" ht="25" x14ac:dyDescent="0.3">
      <c r="E4319" s="3" t="s">
        <v>1072</v>
      </c>
      <c r="F4319" s="4"/>
      <c r="G4319" s="5">
        <v>14</v>
      </c>
      <c r="H4319" s="7">
        <v>6</v>
      </c>
      <c r="I4319" s="1">
        <v>5</v>
      </c>
      <c r="J4319" s="1">
        <v>2</v>
      </c>
      <c r="K4319" s="1">
        <v>1</v>
      </c>
      <c r="L4319" s="6">
        <v>0</v>
      </c>
    </row>
    <row r="4320" spans="5:12" x14ac:dyDescent="0.3">
      <c r="E4320" s="9"/>
      <c r="F4320" s="8"/>
      <c r="G4320" s="10">
        <v>100</v>
      </c>
      <c r="H4320" s="11">
        <v>42.857142857143003</v>
      </c>
      <c r="I4320" s="2">
        <v>35.714285714286</v>
      </c>
      <c r="J4320" s="2">
        <v>14.285714285714</v>
      </c>
      <c r="K4320" s="2">
        <v>7.1428571428570002</v>
      </c>
      <c r="L4320" s="15">
        <v>0</v>
      </c>
    </row>
    <row r="4321" spans="2:12" ht="25" x14ac:dyDescent="0.3">
      <c r="E4321" s="3" t="s">
        <v>1073</v>
      </c>
      <c r="F4321" s="4"/>
      <c r="G4321" s="5">
        <v>85</v>
      </c>
      <c r="H4321" s="7">
        <v>18</v>
      </c>
      <c r="I4321" s="1">
        <v>33</v>
      </c>
      <c r="J4321" s="1">
        <v>26</v>
      </c>
      <c r="K4321" s="1">
        <v>4</v>
      </c>
      <c r="L4321" s="6">
        <v>4</v>
      </c>
    </row>
    <row r="4322" spans="2:12" x14ac:dyDescent="0.3">
      <c r="E4322" s="9"/>
      <c r="F4322" s="8"/>
      <c r="G4322" s="10">
        <v>100</v>
      </c>
      <c r="H4322" s="11">
        <v>21.176470588234999</v>
      </c>
      <c r="I4322" s="2">
        <v>38.823529411765001</v>
      </c>
      <c r="J4322" s="2">
        <v>30.588235294118</v>
      </c>
      <c r="K4322" s="2">
        <v>4.7058823529409999</v>
      </c>
      <c r="L4322" s="13">
        <v>4.7058823529409999</v>
      </c>
    </row>
    <row r="4323" spans="2:12" ht="25" x14ac:dyDescent="0.3">
      <c r="E4323" s="3" t="s">
        <v>1074</v>
      </c>
      <c r="F4323" s="4"/>
      <c r="G4323" s="5">
        <v>45</v>
      </c>
      <c r="H4323" s="7">
        <v>7</v>
      </c>
      <c r="I4323" s="1">
        <v>15</v>
      </c>
      <c r="J4323" s="1">
        <v>14</v>
      </c>
      <c r="K4323" s="1">
        <v>2</v>
      </c>
      <c r="L4323" s="6">
        <v>7</v>
      </c>
    </row>
    <row r="4324" spans="2:12" x14ac:dyDescent="0.3">
      <c r="E4324" s="9"/>
      <c r="F4324" s="8"/>
      <c r="G4324" s="10">
        <v>100</v>
      </c>
      <c r="H4324" s="11">
        <v>15.555555555555999</v>
      </c>
      <c r="I4324" s="2">
        <v>33.333333333333002</v>
      </c>
      <c r="J4324" s="2">
        <v>31.111111111111001</v>
      </c>
      <c r="K4324" s="2">
        <v>4.4444444444439997</v>
      </c>
      <c r="L4324" s="13">
        <v>15.555555555555999</v>
      </c>
    </row>
    <row r="4325" spans="2:12" ht="25" x14ac:dyDescent="0.3">
      <c r="E4325" s="3" t="s">
        <v>1075</v>
      </c>
      <c r="F4325" s="4"/>
      <c r="G4325" s="5">
        <v>24</v>
      </c>
      <c r="H4325" s="7">
        <v>5</v>
      </c>
      <c r="I4325" s="1">
        <v>11</v>
      </c>
      <c r="J4325" s="1">
        <v>5</v>
      </c>
      <c r="K4325" s="1">
        <v>2</v>
      </c>
      <c r="L4325" s="6">
        <v>1</v>
      </c>
    </row>
    <row r="4326" spans="2:12" x14ac:dyDescent="0.3">
      <c r="E4326" s="9"/>
      <c r="F4326" s="8"/>
      <c r="G4326" s="10">
        <v>100</v>
      </c>
      <c r="H4326" s="11">
        <v>20.833333333333002</v>
      </c>
      <c r="I4326" s="2">
        <v>45.833333333333002</v>
      </c>
      <c r="J4326" s="2">
        <v>20.833333333333002</v>
      </c>
      <c r="K4326" s="2">
        <v>8.333333333333</v>
      </c>
      <c r="L4326" s="13">
        <v>4.166666666667</v>
      </c>
    </row>
    <row r="4327" spans="2:12" ht="25" x14ac:dyDescent="0.3">
      <c r="E4327" s="3" t="s">
        <v>1076</v>
      </c>
      <c r="F4327" s="4"/>
      <c r="G4327" s="5">
        <v>16</v>
      </c>
      <c r="H4327" s="7">
        <v>3</v>
      </c>
      <c r="I4327" s="1">
        <v>8</v>
      </c>
      <c r="J4327" s="1">
        <v>4</v>
      </c>
      <c r="K4327" s="1">
        <v>1</v>
      </c>
      <c r="L4327" s="6">
        <v>0</v>
      </c>
    </row>
    <row r="4328" spans="2:12" x14ac:dyDescent="0.3">
      <c r="E4328" s="9"/>
      <c r="F4328" s="8"/>
      <c r="G4328" s="10">
        <v>100</v>
      </c>
      <c r="H4328" s="11">
        <v>18.75</v>
      </c>
      <c r="I4328" s="2">
        <v>50</v>
      </c>
      <c r="J4328" s="2">
        <v>25</v>
      </c>
      <c r="K4328" s="2">
        <v>6.25</v>
      </c>
      <c r="L4328" s="15">
        <v>0</v>
      </c>
    </row>
    <row r="4329" spans="2:12" ht="25" x14ac:dyDescent="0.3">
      <c r="E4329" s="3" t="s">
        <v>1077</v>
      </c>
      <c r="F4329" s="4"/>
      <c r="G4329" s="5">
        <v>7</v>
      </c>
      <c r="H4329" s="7">
        <v>2</v>
      </c>
      <c r="I4329" s="1">
        <v>3</v>
      </c>
      <c r="J4329" s="1">
        <v>0</v>
      </c>
      <c r="K4329" s="1">
        <v>0</v>
      </c>
      <c r="L4329" s="6">
        <v>2</v>
      </c>
    </row>
    <row r="4330" spans="2:12" x14ac:dyDescent="0.3">
      <c r="E4330" s="9"/>
      <c r="F4330" s="8"/>
      <c r="G4330" s="10">
        <v>100</v>
      </c>
      <c r="H4330" s="11">
        <v>28.571428571428999</v>
      </c>
      <c r="I4330" s="2">
        <v>42.857142857143003</v>
      </c>
      <c r="J4330" s="12">
        <v>0</v>
      </c>
      <c r="K4330" s="12">
        <v>0</v>
      </c>
      <c r="L4330" s="13">
        <v>28.571428571428999</v>
      </c>
    </row>
    <row r="4331" spans="2:12" ht="25" x14ac:dyDescent="0.3">
      <c r="E4331" s="3" t="s">
        <v>1078</v>
      </c>
      <c r="F4331" s="4"/>
      <c r="G4331" s="5">
        <v>3</v>
      </c>
      <c r="H4331" s="7">
        <v>0</v>
      </c>
      <c r="I4331" s="1">
        <v>2</v>
      </c>
      <c r="J4331" s="1">
        <v>0</v>
      </c>
      <c r="K4331" s="1">
        <v>0</v>
      </c>
      <c r="L4331" s="6">
        <v>1</v>
      </c>
    </row>
    <row r="4332" spans="2:12" x14ac:dyDescent="0.3">
      <c r="E4332" s="9"/>
      <c r="F4332" s="8"/>
      <c r="G4332" s="10">
        <v>100</v>
      </c>
      <c r="H4332" s="21">
        <v>0</v>
      </c>
      <c r="I4332" s="2">
        <v>66.666666666666998</v>
      </c>
      <c r="J4332" s="12">
        <v>0</v>
      </c>
      <c r="K4332" s="12">
        <v>0</v>
      </c>
      <c r="L4332" s="13">
        <v>33.333333333333002</v>
      </c>
    </row>
    <row r="4333" spans="2:12" ht="25" x14ac:dyDescent="0.3">
      <c r="E4333" s="3" t="s">
        <v>1079</v>
      </c>
      <c r="F4333" s="4"/>
      <c r="G4333" s="5">
        <v>0</v>
      </c>
      <c r="H4333" s="7">
        <v>0</v>
      </c>
      <c r="I4333" s="1">
        <v>0</v>
      </c>
      <c r="J4333" s="1">
        <v>0</v>
      </c>
      <c r="K4333" s="1">
        <v>0</v>
      </c>
      <c r="L4333" s="6">
        <v>0</v>
      </c>
    </row>
    <row r="4334" spans="2:12" x14ac:dyDescent="0.3">
      <c r="E4334" s="53"/>
      <c r="F4334" s="57"/>
      <c r="G4334" s="75">
        <v>0</v>
      </c>
      <c r="H4334" s="68">
        <v>0</v>
      </c>
      <c r="I4334" s="43">
        <v>0</v>
      </c>
      <c r="J4334" s="43">
        <v>0</v>
      </c>
      <c r="K4334" s="43">
        <v>0</v>
      </c>
      <c r="L4334" s="66">
        <v>0</v>
      </c>
    </row>
    <row r="4336" spans="2:12" x14ac:dyDescent="0.3">
      <c r="B4336" s="35" t="str">
        <f xml:space="preserve"> HYPERLINK("#'目次'!B39", "[33]")</f>
        <v>[33]</v>
      </c>
      <c r="C4336" s="25" t="s">
        <v>14</v>
      </c>
    </row>
    <row r="4339" spans="3:14" x14ac:dyDescent="0.3">
      <c r="C4339" s="25" t="s">
        <v>1082</v>
      </c>
    </row>
    <row r="4340" spans="3:14" ht="25" x14ac:dyDescent="0.3">
      <c r="E4340" s="95"/>
      <c r="F4340" s="96"/>
      <c r="G4340" s="37" t="s">
        <v>16</v>
      </c>
      <c r="H4340" s="41" t="s">
        <v>17</v>
      </c>
      <c r="I4340" s="18" t="s">
        <v>18</v>
      </c>
      <c r="J4340" s="18" t="s">
        <v>19</v>
      </c>
      <c r="K4340" s="18" t="s">
        <v>20</v>
      </c>
      <c r="L4340" s="18" t="s">
        <v>21</v>
      </c>
      <c r="M4340" s="18" t="s">
        <v>22</v>
      </c>
      <c r="N4340" s="34" t="s">
        <v>23</v>
      </c>
    </row>
    <row r="4341" spans="3:14" x14ac:dyDescent="0.3">
      <c r="E4341" s="97"/>
      <c r="F4341" s="98"/>
      <c r="G4341" s="40"/>
      <c r="H4341" s="36"/>
      <c r="I4341" s="19"/>
      <c r="J4341" s="19"/>
      <c r="K4341" s="19"/>
      <c r="L4341" s="19"/>
      <c r="M4341" s="19"/>
      <c r="N4341" s="39"/>
    </row>
    <row r="4342" spans="3:14" x14ac:dyDescent="0.3">
      <c r="E4342" s="63" t="s">
        <v>16</v>
      </c>
      <c r="F4342" s="58"/>
      <c r="G4342" s="38">
        <v>55336</v>
      </c>
      <c r="H4342" s="20">
        <v>10222</v>
      </c>
      <c r="I4342" s="20">
        <v>19178</v>
      </c>
      <c r="J4342" s="20">
        <v>13973</v>
      </c>
      <c r="K4342" s="20">
        <v>7022</v>
      </c>
      <c r="L4342" s="20">
        <v>3794</v>
      </c>
      <c r="M4342" s="20">
        <v>900</v>
      </c>
      <c r="N4342" s="51">
        <v>247</v>
      </c>
    </row>
    <row r="4343" spans="3:14" x14ac:dyDescent="0.3">
      <c r="E4343" s="53"/>
      <c r="F4343" s="59"/>
      <c r="G4343" s="10">
        <v>100</v>
      </c>
      <c r="H4343" s="2">
        <v>18.472603729941</v>
      </c>
      <c r="I4343" s="2">
        <v>34.657365910076997</v>
      </c>
      <c r="J4343" s="2">
        <v>25.251192713603999</v>
      </c>
      <c r="K4343" s="2">
        <v>12.689749891570999</v>
      </c>
      <c r="L4343" s="2">
        <v>6.8562960821169998</v>
      </c>
      <c r="M4343" s="2">
        <v>1.626427642041</v>
      </c>
      <c r="N4343" s="13">
        <v>0.44636403064899999</v>
      </c>
    </row>
    <row r="4344" spans="3:14" ht="25" x14ac:dyDescent="0.3">
      <c r="E4344" s="3" t="s">
        <v>1083</v>
      </c>
      <c r="F4344" s="4"/>
      <c r="G4344" s="29">
        <v>178</v>
      </c>
      <c r="H4344" s="32">
        <v>27</v>
      </c>
      <c r="I4344" s="17">
        <v>50</v>
      </c>
      <c r="J4344" s="17">
        <v>52</v>
      </c>
      <c r="K4344" s="17">
        <v>27</v>
      </c>
      <c r="L4344" s="17">
        <v>21</v>
      </c>
      <c r="M4344" s="17">
        <v>1</v>
      </c>
      <c r="N4344" s="33">
        <v>0</v>
      </c>
    </row>
    <row r="4345" spans="3:14" x14ac:dyDescent="0.3">
      <c r="E4345" s="9"/>
      <c r="F4345" s="8"/>
      <c r="G4345" s="10">
        <v>100</v>
      </c>
      <c r="H4345" s="11">
        <v>15.168539325843</v>
      </c>
      <c r="I4345" s="2">
        <v>28.089887640449</v>
      </c>
      <c r="J4345" s="2">
        <v>29.213483146066999</v>
      </c>
      <c r="K4345" s="2">
        <v>15.168539325843</v>
      </c>
      <c r="L4345" s="2">
        <v>11.797752808988999</v>
      </c>
      <c r="M4345" s="2">
        <v>0.56179775280900002</v>
      </c>
      <c r="N4345" s="15">
        <v>0</v>
      </c>
    </row>
    <row r="4346" spans="3:14" ht="25" x14ac:dyDescent="0.3">
      <c r="E4346" s="3" t="s">
        <v>1084</v>
      </c>
      <c r="F4346" s="4"/>
      <c r="G4346" s="5">
        <v>34</v>
      </c>
      <c r="H4346" s="7">
        <v>1</v>
      </c>
      <c r="I4346" s="1">
        <v>12</v>
      </c>
      <c r="J4346" s="1">
        <v>13</v>
      </c>
      <c r="K4346" s="1">
        <v>6</v>
      </c>
      <c r="L4346" s="1">
        <v>2</v>
      </c>
      <c r="M4346" s="1">
        <v>0</v>
      </c>
      <c r="N4346" s="6">
        <v>0</v>
      </c>
    </row>
    <row r="4347" spans="3:14" x14ac:dyDescent="0.3">
      <c r="E4347" s="9"/>
      <c r="F4347" s="8"/>
      <c r="G4347" s="10">
        <v>100</v>
      </c>
      <c r="H4347" s="11">
        <v>2.9411764705880001</v>
      </c>
      <c r="I4347" s="2">
        <v>35.294117647058997</v>
      </c>
      <c r="J4347" s="2">
        <v>38.235294117647001</v>
      </c>
      <c r="K4347" s="2">
        <v>17.647058823529001</v>
      </c>
      <c r="L4347" s="2">
        <v>5.8823529411760003</v>
      </c>
      <c r="M4347" s="12">
        <v>0</v>
      </c>
      <c r="N4347" s="15">
        <v>0</v>
      </c>
    </row>
    <row r="4348" spans="3:14" ht="25" x14ac:dyDescent="0.3">
      <c r="E4348" s="3" t="s">
        <v>1085</v>
      </c>
      <c r="F4348" s="4"/>
      <c r="G4348" s="5">
        <v>8</v>
      </c>
      <c r="H4348" s="7">
        <v>0</v>
      </c>
      <c r="I4348" s="1">
        <v>2</v>
      </c>
      <c r="J4348" s="1">
        <v>2</v>
      </c>
      <c r="K4348" s="1">
        <v>3</v>
      </c>
      <c r="L4348" s="1">
        <v>0</v>
      </c>
      <c r="M4348" s="1">
        <v>1</v>
      </c>
      <c r="N4348" s="6">
        <v>0</v>
      </c>
    </row>
    <row r="4349" spans="3:14" x14ac:dyDescent="0.3">
      <c r="E4349" s="9"/>
      <c r="F4349" s="8"/>
      <c r="G4349" s="10">
        <v>100</v>
      </c>
      <c r="H4349" s="21">
        <v>0</v>
      </c>
      <c r="I4349" s="2">
        <v>25</v>
      </c>
      <c r="J4349" s="2">
        <v>25</v>
      </c>
      <c r="K4349" s="2">
        <v>37.5</v>
      </c>
      <c r="L4349" s="12">
        <v>0</v>
      </c>
      <c r="M4349" s="2">
        <v>12.5</v>
      </c>
      <c r="N4349" s="15">
        <v>0</v>
      </c>
    </row>
    <row r="4350" spans="3:14" ht="25" x14ac:dyDescent="0.3">
      <c r="E4350" s="3" t="s">
        <v>1086</v>
      </c>
      <c r="F4350" s="4"/>
      <c r="G4350" s="5">
        <v>3</v>
      </c>
      <c r="H4350" s="7">
        <v>0</v>
      </c>
      <c r="I4350" s="1">
        <v>2</v>
      </c>
      <c r="J4350" s="1">
        <v>1</v>
      </c>
      <c r="K4350" s="1">
        <v>0</v>
      </c>
      <c r="L4350" s="1">
        <v>0</v>
      </c>
      <c r="M4350" s="1">
        <v>0</v>
      </c>
      <c r="N4350" s="6">
        <v>0</v>
      </c>
    </row>
    <row r="4351" spans="3:14" x14ac:dyDescent="0.3">
      <c r="E4351" s="9"/>
      <c r="F4351" s="8"/>
      <c r="G4351" s="10">
        <v>100</v>
      </c>
      <c r="H4351" s="21">
        <v>0</v>
      </c>
      <c r="I4351" s="2">
        <v>66.666666666666998</v>
      </c>
      <c r="J4351" s="2">
        <v>33.333333333333002</v>
      </c>
      <c r="K4351" s="12">
        <v>0</v>
      </c>
      <c r="L4351" s="12">
        <v>0</v>
      </c>
      <c r="M4351" s="12">
        <v>0</v>
      </c>
      <c r="N4351" s="15">
        <v>0</v>
      </c>
    </row>
    <row r="4352" spans="3:14" ht="25" x14ac:dyDescent="0.3">
      <c r="E4352" s="3" t="s">
        <v>1087</v>
      </c>
      <c r="F4352" s="4"/>
      <c r="G4352" s="5">
        <v>1</v>
      </c>
      <c r="H4352" s="7">
        <v>0</v>
      </c>
      <c r="I4352" s="1">
        <v>0</v>
      </c>
      <c r="J4352" s="1">
        <v>1</v>
      </c>
      <c r="K4352" s="1">
        <v>0</v>
      </c>
      <c r="L4352" s="1">
        <v>0</v>
      </c>
      <c r="M4352" s="1">
        <v>0</v>
      </c>
      <c r="N4352" s="6">
        <v>0</v>
      </c>
    </row>
    <row r="4353" spans="5:14" x14ac:dyDescent="0.3">
      <c r="E4353" s="9"/>
      <c r="F4353" s="8"/>
      <c r="G4353" s="10">
        <v>100</v>
      </c>
      <c r="H4353" s="21">
        <v>0</v>
      </c>
      <c r="I4353" s="12">
        <v>0</v>
      </c>
      <c r="J4353" s="2">
        <v>100</v>
      </c>
      <c r="K4353" s="12">
        <v>0</v>
      </c>
      <c r="L4353" s="12">
        <v>0</v>
      </c>
      <c r="M4353" s="12">
        <v>0</v>
      </c>
      <c r="N4353" s="15">
        <v>0</v>
      </c>
    </row>
    <row r="4354" spans="5:14" ht="25" x14ac:dyDescent="0.3">
      <c r="E4354" s="3" t="s">
        <v>1088</v>
      </c>
      <c r="F4354" s="4"/>
      <c r="G4354" s="5">
        <v>3</v>
      </c>
      <c r="H4354" s="7">
        <v>1</v>
      </c>
      <c r="I4354" s="1">
        <v>1</v>
      </c>
      <c r="J4354" s="1">
        <v>1</v>
      </c>
      <c r="K4354" s="1">
        <v>0</v>
      </c>
      <c r="L4354" s="1">
        <v>0</v>
      </c>
      <c r="M4354" s="1">
        <v>0</v>
      </c>
      <c r="N4354" s="6">
        <v>0</v>
      </c>
    </row>
    <row r="4355" spans="5:14" x14ac:dyDescent="0.3">
      <c r="E4355" s="9"/>
      <c r="F4355" s="8"/>
      <c r="G4355" s="10">
        <v>100</v>
      </c>
      <c r="H4355" s="11">
        <v>33.333333333333002</v>
      </c>
      <c r="I4355" s="2">
        <v>33.333333333333002</v>
      </c>
      <c r="J4355" s="2">
        <v>33.333333333333002</v>
      </c>
      <c r="K4355" s="12">
        <v>0</v>
      </c>
      <c r="L4355" s="12">
        <v>0</v>
      </c>
      <c r="M4355" s="12">
        <v>0</v>
      </c>
      <c r="N4355" s="15">
        <v>0</v>
      </c>
    </row>
    <row r="4356" spans="5:14" ht="25" x14ac:dyDescent="0.3">
      <c r="E4356" s="3" t="s">
        <v>1089</v>
      </c>
      <c r="F4356" s="4"/>
      <c r="G4356" s="5">
        <v>0</v>
      </c>
      <c r="H4356" s="7">
        <v>0</v>
      </c>
      <c r="I4356" s="1">
        <v>0</v>
      </c>
      <c r="J4356" s="1">
        <v>0</v>
      </c>
      <c r="K4356" s="1">
        <v>0</v>
      </c>
      <c r="L4356" s="1">
        <v>0</v>
      </c>
      <c r="M4356" s="1">
        <v>0</v>
      </c>
      <c r="N4356" s="6">
        <v>0</v>
      </c>
    </row>
    <row r="4357" spans="5:14" x14ac:dyDescent="0.3">
      <c r="E4357" s="9"/>
      <c r="F4357" s="8"/>
      <c r="G4357" s="31">
        <v>0</v>
      </c>
      <c r="H4357" s="21">
        <v>0</v>
      </c>
      <c r="I4357" s="12">
        <v>0</v>
      </c>
      <c r="J4357" s="12">
        <v>0</v>
      </c>
      <c r="K4357" s="12">
        <v>0</v>
      </c>
      <c r="L4357" s="12">
        <v>0</v>
      </c>
      <c r="M4357" s="12">
        <v>0</v>
      </c>
      <c r="N4357" s="15">
        <v>0</v>
      </c>
    </row>
    <row r="4358" spans="5:14" ht="25" x14ac:dyDescent="0.3">
      <c r="E4358" s="3" t="s">
        <v>1090</v>
      </c>
      <c r="F4358" s="4"/>
      <c r="G4358" s="5">
        <v>913</v>
      </c>
      <c r="H4358" s="7">
        <v>184</v>
      </c>
      <c r="I4358" s="1">
        <v>272</v>
      </c>
      <c r="J4358" s="1">
        <v>266</v>
      </c>
      <c r="K4358" s="1">
        <v>117</v>
      </c>
      <c r="L4358" s="1">
        <v>70</v>
      </c>
      <c r="M4358" s="1">
        <v>4</v>
      </c>
      <c r="N4358" s="6">
        <v>0</v>
      </c>
    </row>
    <row r="4359" spans="5:14" x14ac:dyDescent="0.3">
      <c r="E4359" s="9"/>
      <c r="F4359" s="8"/>
      <c r="G4359" s="10">
        <v>100</v>
      </c>
      <c r="H4359" s="11">
        <v>20.153340635267998</v>
      </c>
      <c r="I4359" s="2">
        <v>29.791894852136</v>
      </c>
      <c r="J4359" s="2">
        <v>29.134720700986001</v>
      </c>
      <c r="K4359" s="2">
        <v>12.814895947426001</v>
      </c>
      <c r="L4359" s="2">
        <v>7.6670317634170004</v>
      </c>
      <c r="M4359" s="2">
        <v>0.43811610076700003</v>
      </c>
      <c r="N4359" s="15">
        <v>0</v>
      </c>
    </row>
    <row r="4360" spans="5:14" ht="25" x14ac:dyDescent="0.3">
      <c r="E4360" s="3" t="s">
        <v>1091</v>
      </c>
      <c r="F4360" s="4"/>
      <c r="G4360" s="5">
        <v>339</v>
      </c>
      <c r="H4360" s="7">
        <v>53</v>
      </c>
      <c r="I4360" s="1">
        <v>93</v>
      </c>
      <c r="J4360" s="1">
        <v>105</v>
      </c>
      <c r="K4360" s="1">
        <v>51</v>
      </c>
      <c r="L4360" s="1">
        <v>37</v>
      </c>
      <c r="M4360" s="1">
        <v>0</v>
      </c>
      <c r="N4360" s="6">
        <v>0</v>
      </c>
    </row>
    <row r="4361" spans="5:14" x14ac:dyDescent="0.3">
      <c r="E4361" s="9"/>
      <c r="F4361" s="8"/>
      <c r="G4361" s="10">
        <v>100</v>
      </c>
      <c r="H4361" s="11">
        <v>15.634218289086</v>
      </c>
      <c r="I4361" s="2">
        <v>27.433628318583999</v>
      </c>
      <c r="J4361" s="2">
        <v>30.973451327433999</v>
      </c>
      <c r="K4361" s="2">
        <v>15.044247787611001</v>
      </c>
      <c r="L4361" s="2">
        <v>10.914454277286</v>
      </c>
      <c r="M4361" s="12">
        <v>0</v>
      </c>
      <c r="N4361" s="15">
        <v>0</v>
      </c>
    </row>
    <row r="4362" spans="5:14" ht="25" x14ac:dyDescent="0.3">
      <c r="E4362" s="3" t="s">
        <v>1092</v>
      </c>
      <c r="F4362" s="4"/>
      <c r="G4362" s="5">
        <v>130</v>
      </c>
      <c r="H4362" s="7">
        <v>29</v>
      </c>
      <c r="I4362" s="1">
        <v>26</v>
      </c>
      <c r="J4362" s="1">
        <v>41</v>
      </c>
      <c r="K4362" s="1">
        <v>18</v>
      </c>
      <c r="L4362" s="1">
        <v>16</v>
      </c>
      <c r="M4362" s="1">
        <v>0</v>
      </c>
      <c r="N4362" s="6">
        <v>0</v>
      </c>
    </row>
    <row r="4363" spans="5:14" x14ac:dyDescent="0.3">
      <c r="E4363" s="9"/>
      <c r="F4363" s="8"/>
      <c r="G4363" s="10">
        <v>100</v>
      </c>
      <c r="H4363" s="11">
        <v>22.307692307692001</v>
      </c>
      <c r="I4363" s="2">
        <v>20</v>
      </c>
      <c r="J4363" s="2">
        <v>31.538461538461998</v>
      </c>
      <c r="K4363" s="2">
        <v>13.846153846153999</v>
      </c>
      <c r="L4363" s="2">
        <v>12.307692307691999</v>
      </c>
      <c r="M4363" s="12">
        <v>0</v>
      </c>
      <c r="N4363" s="15">
        <v>0</v>
      </c>
    </row>
    <row r="4364" spans="5:14" ht="25" x14ac:dyDescent="0.3">
      <c r="E4364" s="3" t="s">
        <v>1093</v>
      </c>
      <c r="F4364" s="4"/>
      <c r="G4364" s="5">
        <v>49</v>
      </c>
      <c r="H4364" s="7">
        <v>9</v>
      </c>
      <c r="I4364" s="1">
        <v>11</v>
      </c>
      <c r="J4364" s="1">
        <v>19</v>
      </c>
      <c r="K4364" s="1">
        <v>8</v>
      </c>
      <c r="L4364" s="1">
        <v>2</v>
      </c>
      <c r="M4364" s="1">
        <v>0</v>
      </c>
      <c r="N4364" s="6">
        <v>0</v>
      </c>
    </row>
    <row r="4365" spans="5:14" x14ac:dyDescent="0.3">
      <c r="E4365" s="9"/>
      <c r="F4365" s="8"/>
      <c r="G4365" s="10">
        <v>100</v>
      </c>
      <c r="H4365" s="11">
        <v>18.367346938775999</v>
      </c>
      <c r="I4365" s="2">
        <v>22.448979591836999</v>
      </c>
      <c r="J4365" s="2">
        <v>38.775510204082003</v>
      </c>
      <c r="K4365" s="2">
        <v>16.326530612245001</v>
      </c>
      <c r="L4365" s="2">
        <v>4.0816326530609999</v>
      </c>
      <c r="M4365" s="12">
        <v>0</v>
      </c>
      <c r="N4365" s="15">
        <v>0</v>
      </c>
    </row>
    <row r="4366" spans="5:14" ht="25" x14ac:dyDescent="0.3">
      <c r="E4366" s="3" t="s">
        <v>1094</v>
      </c>
      <c r="F4366" s="4"/>
      <c r="G4366" s="5">
        <v>40</v>
      </c>
      <c r="H4366" s="7">
        <v>3</v>
      </c>
      <c r="I4366" s="1">
        <v>17</v>
      </c>
      <c r="J4366" s="1">
        <v>5</v>
      </c>
      <c r="K4366" s="1">
        <v>10</v>
      </c>
      <c r="L4366" s="1">
        <v>3</v>
      </c>
      <c r="M4366" s="1">
        <v>2</v>
      </c>
      <c r="N4366" s="6">
        <v>0</v>
      </c>
    </row>
    <row r="4367" spans="5:14" x14ac:dyDescent="0.3">
      <c r="E4367" s="9"/>
      <c r="F4367" s="8"/>
      <c r="G4367" s="10">
        <v>100</v>
      </c>
      <c r="H4367" s="11">
        <v>7.5</v>
      </c>
      <c r="I4367" s="2">
        <v>42.5</v>
      </c>
      <c r="J4367" s="2">
        <v>12.5</v>
      </c>
      <c r="K4367" s="2">
        <v>25</v>
      </c>
      <c r="L4367" s="2">
        <v>7.5</v>
      </c>
      <c r="M4367" s="2">
        <v>5</v>
      </c>
      <c r="N4367" s="15">
        <v>0</v>
      </c>
    </row>
    <row r="4368" spans="5:14" ht="25" x14ac:dyDescent="0.3">
      <c r="E4368" s="3" t="s">
        <v>1095</v>
      </c>
      <c r="F4368" s="4"/>
      <c r="G4368" s="5">
        <v>11</v>
      </c>
      <c r="H4368" s="7">
        <v>2</v>
      </c>
      <c r="I4368" s="1">
        <v>3</v>
      </c>
      <c r="J4368" s="1">
        <v>3</v>
      </c>
      <c r="K4368" s="1">
        <v>2</v>
      </c>
      <c r="L4368" s="1">
        <v>1</v>
      </c>
      <c r="M4368" s="1">
        <v>0</v>
      </c>
      <c r="N4368" s="6">
        <v>0</v>
      </c>
    </row>
    <row r="4369" spans="5:14" x14ac:dyDescent="0.3">
      <c r="E4369" s="9"/>
      <c r="F4369" s="8"/>
      <c r="G4369" s="10">
        <v>100</v>
      </c>
      <c r="H4369" s="11">
        <v>18.181818181817999</v>
      </c>
      <c r="I4369" s="2">
        <v>27.272727272727</v>
      </c>
      <c r="J4369" s="2">
        <v>27.272727272727</v>
      </c>
      <c r="K4369" s="2">
        <v>18.181818181817999</v>
      </c>
      <c r="L4369" s="2">
        <v>9.0909090909089993</v>
      </c>
      <c r="M4369" s="12">
        <v>0</v>
      </c>
      <c r="N4369" s="15">
        <v>0</v>
      </c>
    </row>
    <row r="4370" spans="5:14" ht="25" x14ac:dyDescent="0.3">
      <c r="E4370" s="3" t="s">
        <v>1096</v>
      </c>
      <c r="F4370" s="4"/>
      <c r="G4370" s="5">
        <v>2</v>
      </c>
      <c r="H4370" s="7">
        <v>0</v>
      </c>
      <c r="I4370" s="1">
        <v>1</v>
      </c>
      <c r="J4370" s="1">
        <v>1</v>
      </c>
      <c r="K4370" s="1">
        <v>0</v>
      </c>
      <c r="L4370" s="1">
        <v>0</v>
      </c>
      <c r="M4370" s="1">
        <v>0</v>
      </c>
      <c r="N4370" s="6">
        <v>0</v>
      </c>
    </row>
    <row r="4371" spans="5:14" x14ac:dyDescent="0.3">
      <c r="E4371" s="9"/>
      <c r="F4371" s="8"/>
      <c r="G4371" s="10">
        <v>100</v>
      </c>
      <c r="H4371" s="21">
        <v>0</v>
      </c>
      <c r="I4371" s="2">
        <v>50</v>
      </c>
      <c r="J4371" s="2">
        <v>50</v>
      </c>
      <c r="K4371" s="12">
        <v>0</v>
      </c>
      <c r="L4371" s="12">
        <v>0</v>
      </c>
      <c r="M4371" s="12">
        <v>0</v>
      </c>
      <c r="N4371" s="15">
        <v>0</v>
      </c>
    </row>
    <row r="4372" spans="5:14" ht="25" x14ac:dyDescent="0.3">
      <c r="E4372" s="3" t="s">
        <v>1097</v>
      </c>
      <c r="F4372" s="4"/>
      <c r="G4372" s="5">
        <v>1874</v>
      </c>
      <c r="H4372" s="7">
        <v>437</v>
      </c>
      <c r="I4372" s="1">
        <v>568</v>
      </c>
      <c r="J4372" s="1">
        <v>513</v>
      </c>
      <c r="K4372" s="1">
        <v>243</v>
      </c>
      <c r="L4372" s="1">
        <v>99</v>
      </c>
      <c r="M4372" s="1">
        <v>14</v>
      </c>
      <c r="N4372" s="6">
        <v>0</v>
      </c>
    </row>
    <row r="4373" spans="5:14" x14ac:dyDescent="0.3">
      <c r="E4373" s="9"/>
      <c r="F4373" s="8"/>
      <c r="G4373" s="10">
        <v>100</v>
      </c>
      <c r="H4373" s="11">
        <v>23.319103521877999</v>
      </c>
      <c r="I4373" s="2">
        <v>30.309498399146001</v>
      </c>
      <c r="J4373" s="2">
        <v>27.374599786552999</v>
      </c>
      <c r="K4373" s="2">
        <v>12.966915688366999</v>
      </c>
      <c r="L4373" s="2">
        <v>5.2828175026680002</v>
      </c>
      <c r="M4373" s="2">
        <v>0.747065101387</v>
      </c>
      <c r="N4373" s="15">
        <v>0</v>
      </c>
    </row>
    <row r="4374" spans="5:14" ht="25" x14ac:dyDescent="0.3">
      <c r="E4374" s="3" t="s">
        <v>1098</v>
      </c>
      <c r="F4374" s="4"/>
      <c r="G4374" s="5">
        <v>1132</v>
      </c>
      <c r="H4374" s="7">
        <v>199</v>
      </c>
      <c r="I4374" s="1">
        <v>372</v>
      </c>
      <c r="J4374" s="1">
        <v>321</v>
      </c>
      <c r="K4374" s="1">
        <v>159</v>
      </c>
      <c r="L4374" s="1">
        <v>69</v>
      </c>
      <c r="M4374" s="1">
        <v>12</v>
      </c>
      <c r="N4374" s="6">
        <v>0</v>
      </c>
    </row>
    <row r="4375" spans="5:14" x14ac:dyDescent="0.3">
      <c r="E4375" s="9"/>
      <c r="F4375" s="8"/>
      <c r="G4375" s="10">
        <v>100</v>
      </c>
      <c r="H4375" s="11">
        <v>17.579505300352999</v>
      </c>
      <c r="I4375" s="2">
        <v>32.862190812721003</v>
      </c>
      <c r="J4375" s="2">
        <v>28.356890459363999</v>
      </c>
      <c r="K4375" s="2">
        <v>14.04593639576</v>
      </c>
      <c r="L4375" s="2">
        <v>6.0954063604239996</v>
      </c>
      <c r="M4375" s="2">
        <v>1.0600706713779999</v>
      </c>
      <c r="N4375" s="15">
        <v>0</v>
      </c>
    </row>
    <row r="4376" spans="5:14" ht="25" x14ac:dyDescent="0.3">
      <c r="E4376" s="3" t="s">
        <v>1099</v>
      </c>
      <c r="F4376" s="4"/>
      <c r="G4376" s="5">
        <v>678</v>
      </c>
      <c r="H4376" s="7">
        <v>110</v>
      </c>
      <c r="I4376" s="1">
        <v>229</v>
      </c>
      <c r="J4376" s="1">
        <v>191</v>
      </c>
      <c r="K4376" s="1">
        <v>89</v>
      </c>
      <c r="L4376" s="1">
        <v>52</v>
      </c>
      <c r="M4376" s="1">
        <v>7</v>
      </c>
      <c r="N4376" s="6">
        <v>0</v>
      </c>
    </row>
    <row r="4377" spans="5:14" x14ac:dyDescent="0.3">
      <c r="E4377" s="9"/>
      <c r="F4377" s="8"/>
      <c r="G4377" s="10">
        <v>100</v>
      </c>
      <c r="H4377" s="11">
        <v>16.22418879056</v>
      </c>
      <c r="I4377" s="2">
        <v>33.77581120944</v>
      </c>
      <c r="J4377" s="2">
        <v>28.171091445428001</v>
      </c>
      <c r="K4377" s="2">
        <v>13.126843657817</v>
      </c>
      <c r="L4377" s="2">
        <v>7.6696165191740002</v>
      </c>
      <c r="M4377" s="2">
        <v>1.0324483775810001</v>
      </c>
      <c r="N4377" s="15">
        <v>0</v>
      </c>
    </row>
    <row r="4378" spans="5:14" ht="25" x14ac:dyDescent="0.3">
      <c r="E4378" s="3" t="s">
        <v>1100</v>
      </c>
      <c r="F4378" s="4"/>
      <c r="G4378" s="5">
        <v>258</v>
      </c>
      <c r="H4378" s="7">
        <v>50</v>
      </c>
      <c r="I4378" s="1">
        <v>62</v>
      </c>
      <c r="J4378" s="1">
        <v>69</v>
      </c>
      <c r="K4378" s="1">
        <v>48</v>
      </c>
      <c r="L4378" s="1">
        <v>22</v>
      </c>
      <c r="M4378" s="1">
        <v>6</v>
      </c>
      <c r="N4378" s="6">
        <v>1</v>
      </c>
    </row>
    <row r="4379" spans="5:14" x14ac:dyDescent="0.3">
      <c r="E4379" s="9"/>
      <c r="F4379" s="8"/>
      <c r="G4379" s="10">
        <v>100</v>
      </c>
      <c r="H4379" s="11">
        <v>19.37984496124</v>
      </c>
      <c r="I4379" s="2">
        <v>24.031007751937999</v>
      </c>
      <c r="J4379" s="2">
        <v>26.744186046511999</v>
      </c>
      <c r="K4379" s="2">
        <v>18.604651162791001</v>
      </c>
      <c r="L4379" s="2">
        <v>8.5271317829460003</v>
      </c>
      <c r="M4379" s="2">
        <v>2.3255813953489999</v>
      </c>
      <c r="N4379" s="13">
        <v>0.38759689922500001</v>
      </c>
    </row>
    <row r="4380" spans="5:14" ht="25" x14ac:dyDescent="0.3">
      <c r="E4380" s="3" t="s">
        <v>1101</v>
      </c>
      <c r="F4380" s="4"/>
      <c r="G4380" s="5">
        <v>209</v>
      </c>
      <c r="H4380" s="7">
        <v>38</v>
      </c>
      <c r="I4380" s="1">
        <v>61</v>
      </c>
      <c r="J4380" s="1">
        <v>46</v>
      </c>
      <c r="K4380" s="1">
        <v>41</v>
      </c>
      <c r="L4380" s="1">
        <v>21</v>
      </c>
      <c r="M4380" s="1">
        <v>2</v>
      </c>
      <c r="N4380" s="6">
        <v>0</v>
      </c>
    </row>
    <row r="4381" spans="5:14" x14ac:dyDescent="0.3">
      <c r="E4381" s="9"/>
      <c r="F4381" s="8"/>
      <c r="G4381" s="10">
        <v>100</v>
      </c>
      <c r="H4381" s="11">
        <v>18.181818181817999</v>
      </c>
      <c r="I4381" s="2">
        <v>29.186602870813001</v>
      </c>
      <c r="J4381" s="2">
        <v>22.009569377990001</v>
      </c>
      <c r="K4381" s="2">
        <v>19.617224880382999</v>
      </c>
      <c r="L4381" s="2">
        <v>10.047846889952</v>
      </c>
      <c r="M4381" s="2">
        <v>0.95693779904300003</v>
      </c>
      <c r="N4381" s="15">
        <v>0</v>
      </c>
    </row>
    <row r="4382" spans="5:14" ht="25" x14ac:dyDescent="0.3">
      <c r="E4382" s="3" t="s">
        <v>1102</v>
      </c>
      <c r="F4382" s="4"/>
      <c r="G4382" s="5">
        <v>66</v>
      </c>
      <c r="H4382" s="7">
        <v>6</v>
      </c>
      <c r="I4382" s="1">
        <v>21</v>
      </c>
      <c r="J4382" s="1">
        <v>21</v>
      </c>
      <c r="K4382" s="1">
        <v>10</v>
      </c>
      <c r="L4382" s="1">
        <v>7</v>
      </c>
      <c r="M4382" s="1">
        <v>1</v>
      </c>
      <c r="N4382" s="6">
        <v>0</v>
      </c>
    </row>
    <row r="4383" spans="5:14" x14ac:dyDescent="0.3">
      <c r="E4383" s="9"/>
      <c r="F4383" s="8"/>
      <c r="G4383" s="10">
        <v>100</v>
      </c>
      <c r="H4383" s="11">
        <v>9.0909090909089993</v>
      </c>
      <c r="I4383" s="2">
        <v>31.818181818182001</v>
      </c>
      <c r="J4383" s="2">
        <v>31.818181818182001</v>
      </c>
      <c r="K4383" s="2">
        <v>15.151515151515</v>
      </c>
      <c r="L4383" s="2">
        <v>10.606060606061</v>
      </c>
      <c r="M4383" s="2">
        <v>1.5151515151520001</v>
      </c>
      <c r="N4383" s="15">
        <v>0</v>
      </c>
    </row>
    <row r="4384" spans="5:14" ht="25" x14ac:dyDescent="0.3">
      <c r="E4384" s="3" t="s">
        <v>1103</v>
      </c>
      <c r="F4384" s="4"/>
      <c r="G4384" s="5">
        <v>5</v>
      </c>
      <c r="H4384" s="7">
        <v>1</v>
      </c>
      <c r="I4384" s="1">
        <v>3</v>
      </c>
      <c r="J4384" s="1">
        <v>0</v>
      </c>
      <c r="K4384" s="1">
        <v>0</v>
      </c>
      <c r="L4384" s="1">
        <v>1</v>
      </c>
      <c r="M4384" s="1">
        <v>0</v>
      </c>
      <c r="N4384" s="6">
        <v>0</v>
      </c>
    </row>
    <row r="4385" spans="5:14" x14ac:dyDescent="0.3">
      <c r="E4385" s="9"/>
      <c r="F4385" s="8"/>
      <c r="G4385" s="10">
        <v>100</v>
      </c>
      <c r="H4385" s="11">
        <v>20</v>
      </c>
      <c r="I4385" s="2">
        <v>60</v>
      </c>
      <c r="J4385" s="12">
        <v>0</v>
      </c>
      <c r="K4385" s="12">
        <v>0</v>
      </c>
      <c r="L4385" s="2">
        <v>20</v>
      </c>
      <c r="M4385" s="12">
        <v>0</v>
      </c>
      <c r="N4385" s="15">
        <v>0</v>
      </c>
    </row>
    <row r="4386" spans="5:14" ht="25" x14ac:dyDescent="0.3">
      <c r="E4386" s="3" t="s">
        <v>1104</v>
      </c>
      <c r="F4386" s="4"/>
      <c r="G4386" s="5">
        <v>3211</v>
      </c>
      <c r="H4386" s="7">
        <v>847</v>
      </c>
      <c r="I4386" s="1">
        <v>1152</v>
      </c>
      <c r="J4386" s="1">
        <v>730</v>
      </c>
      <c r="K4386" s="1">
        <v>302</v>
      </c>
      <c r="L4386" s="1">
        <v>135</v>
      </c>
      <c r="M4386" s="1">
        <v>39</v>
      </c>
      <c r="N4386" s="6">
        <v>6</v>
      </c>
    </row>
    <row r="4387" spans="5:14" x14ac:dyDescent="0.3">
      <c r="E4387" s="9"/>
      <c r="F4387" s="8"/>
      <c r="G4387" s="10">
        <v>100</v>
      </c>
      <c r="H4387" s="11">
        <v>26.378075365929998</v>
      </c>
      <c r="I4387" s="2">
        <v>35.876673933353999</v>
      </c>
      <c r="J4387" s="2">
        <v>22.734350669573001</v>
      </c>
      <c r="K4387" s="2">
        <v>9.4051697290560003</v>
      </c>
      <c r="L4387" s="2">
        <v>4.2042977265649997</v>
      </c>
      <c r="M4387" s="2">
        <v>1.214574898785</v>
      </c>
      <c r="N4387" s="13">
        <v>0.18685767673600001</v>
      </c>
    </row>
    <row r="4388" spans="5:14" ht="25" x14ac:dyDescent="0.3">
      <c r="E4388" s="3" t="s">
        <v>1105</v>
      </c>
      <c r="F4388" s="4"/>
      <c r="G4388" s="5">
        <v>1922</v>
      </c>
      <c r="H4388" s="7">
        <v>330</v>
      </c>
      <c r="I4388" s="1">
        <v>712</v>
      </c>
      <c r="J4388" s="1">
        <v>536</v>
      </c>
      <c r="K4388" s="1">
        <v>236</v>
      </c>
      <c r="L4388" s="1">
        <v>80</v>
      </c>
      <c r="M4388" s="1">
        <v>24</v>
      </c>
      <c r="N4388" s="6">
        <v>4</v>
      </c>
    </row>
    <row r="4389" spans="5:14" x14ac:dyDescent="0.3">
      <c r="E4389" s="9"/>
      <c r="F4389" s="8"/>
      <c r="G4389" s="10">
        <v>100</v>
      </c>
      <c r="H4389" s="11">
        <v>17.169614984391</v>
      </c>
      <c r="I4389" s="2">
        <v>37.044745057231999</v>
      </c>
      <c r="J4389" s="2">
        <v>27.887617065556999</v>
      </c>
      <c r="K4389" s="2">
        <v>12.278876170656</v>
      </c>
      <c r="L4389" s="2">
        <v>4.1623309053069999</v>
      </c>
      <c r="M4389" s="2">
        <v>1.248699271592</v>
      </c>
      <c r="N4389" s="13">
        <v>0.20811654526500001</v>
      </c>
    </row>
    <row r="4390" spans="5:14" ht="25" x14ac:dyDescent="0.3">
      <c r="E4390" s="3" t="s">
        <v>1106</v>
      </c>
      <c r="F4390" s="4"/>
      <c r="G4390" s="5">
        <v>1209</v>
      </c>
      <c r="H4390" s="7">
        <v>213</v>
      </c>
      <c r="I4390" s="1">
        <v>449</v>
      </c>
      <c r="J4390" s="1">
        <v>294</v>
      </c>
      <c r="K4390" s="1">
        <v>146</v>
      </c>
      <c r="L4390" s="1">
        <v>84</v>
      </c>
      <c r="M4390" s="1">
        <v>19</v>
      </c>
      <c r="N4390" s="6">
        <v>4</v>
      </c>
    </row>
    <row r="4391" spans="5:14" x14ac:dyDescent="0.3">
      <c r="E4391" s="9"/>
      <c r="F4391" s="8"/>
      <c r="G4391" s="10">
        <v>100</v>
      </c>
      <c r="H4391" s="11">
        <v>17.617866004962998</v>
      </c>
      <c r="I4391" s="2">
        <v>37.138130686517997</v>
      </c>
      <c r="J4391" s="2">
        <v>24.317617866005001</v>
      </c>
      <c r="K4391" s="2">
        <v>12.076095947063999</v>
      </c>
      <c r="L4391" s="2">
        <v>6.9478908188590003</v>
      </c>
      <c r="M4391" s="2">
        <v>1.5715467328370001</v>
      </c>
      <c r="N4391" s="13">
        <v>0.33085194375499999</v>
      </c>
    </row>
    <row r="4392" spans="5:14" ht="25" x14ac:dyDescent="0.3">
      <c r="E4392" s="3" t="s">
        <v>1107</v>
      </c>
      <c r="F4392" s="4"/>
      <c r="G4392" s="5">
        <v>508</v>
      </c>
      <c r="H4392" s="7">
        <v>83</v>
      </c>
      <c r="I4392" s="1">
        <v>179</v>
      </c>
      <c r="J4392" s="1">
        <v>126</v>
      </c>
      <c r="K4392" s="1">
        <v>74</v>
      </c>
      <c r="L4392" s="1">
        <v>40</v>
      </c>
      <c r="M4392" s="1">
        <v>5</v>
      </c>
      <c r="N4392" s="6">
        <v>1</v>
      </c>
    </row>
    <row r="4393" spans="5:14" x14ac:dyDescent="0.3">
      <c r="E4393" s="9"/>
      <c r="F4393" s="8"/>
      <c r="G4393" s="10">
        <v>100</v>
      </c>
      <c r="H4393" s="11">
        <v>16.338582677165</v>
      </c>
      <c r="I4393" s="2">
        <v>35.236220472440998</v>
      </c>
      <c r="J4393" s="2">
        <v>24.803149606299002</v>
      </c>
      <c r="K4393" s="2">
        <v>14.566929133858</v>
      </c>
      <c r="L4393" s="2">
        <v>7.8740157480309998</v>
      </c>
      <c r="M4393" s="2">
        <v>0.98425196850399999</v>
      </c>
      <c r="N4393" s="13">
        <v>0.19685039370099999</v>
      </c>
    </row>
    <row r="4394" spans="5:14" ht="25" x14ac:dyDescent="0.3">
      <c r="E4394" s="3" t="s">
        <v>1108</v>
      </c>
      <c r="F4394" s="4"/>
      <c r="G4394" s="5">
        <v>419</v>
      </c>
      <c r="H4394" s="7">
        <v>66</v>
      </c>
      <c r="I4394" s="1">
        <v>146</v>
      </c>
      <c r="J4394" s="1">
        <v>107</v>
      </c>
      <c r="K4394" s="1">
        <v>52</v>
      </c>
      <c r="L4394" s="1">
        <v>38</v>
      </c>
      <c r="M4394" s="1">
        <v>10</v>
      </c>
      <c r="N4394" s="6">
        <v>0</v>
      </c>
    </row>
    <row r="4395" spans="5:14" x14ac:dyDescent="0.3">
      <c r="E4395" s="9"/>
      <c r="F4395" s="8"/>
      <c r="G4395" s="10">
        <v>100</v>
      </c>
      <c r="H4395" s="11">
        <v>15.751789976134001</v>
      </c>
      <c r="I4395" s="2">
        <v>34.844868735083999</v>
      </c>
      <c r="J4395" s="2">
        <v>25.536992840094999</v>
      </c>
      <c r="K4395" s="2">
        <v>12.410501193317</v>
      </c>
      <c r="L4395" s="2">
        <v>9.0692124105010006</v>
      </c>
      <c r="M4395" s="2">
        <v>2.386634844869</v>
      </c>
      <c r="N4395" s="15">
        <v>0</v>
      </c>
    </row>
    <row r="4396" spans="5:14" ht="25" x14ac:dyDescent="0.3">
      <c r="E4396" s="3" t="s">
        <v>1109</v>
      </c>
      <c r="F4396" s="4"/>
      <c r="G4396" s="5">
        <v>196</v>
      </c>
      <c r="H4396" s="7">
        <v>30</v>
      </c>
      <c r="I4396" s="1">
        <v>56</v>
      </c>
      <c r="J4396" s="1">
        <v>59</v>
      </c>
      <c r="K4396" s="1">
        <v>23</v>
      </c>
      <c r="L4396" s="1">
        <v>21</v>
      </c>
      <c r="M4396" s="1">
        <v>5</v>
      </c>
      <c r="N4396" s="6">
        <v>2</v>
      </c>
    </row>
    <row r="4397" spans="5:14" x14ac:dyDescent="0.3">
      <c r="E4397" s="9"/>
      <c r="F4397" s="8"/>
      <c r="G4397" s="10">
        <v>100</v>
      </c>
      <c r="H4397" s="11">
        <v>15.30612244898</v>
      </c>
      <c r="I4397" s="2">
        <v>28.571428571428999</v>
      </c>
      <c r="J4397" s="2">
        <v>30.102040816327001</v>
      </c>
      <c r="K4397" s="2">
        <v>11.734693877551001</v>
      </c>
      <c r="L4397" s="2">
        <v>10.714285714286</v>
      </c>
      <c r="M4397" s="2">
        <v>2.5510204081630001</v>
      </c>
      <c r="N4397" s="13">
        <v>1.0204081632649999</v>
      </c>
    </row>
    <row r="4398" spans="5:14" ht="25" x14ac:dyDescent="0.3">
      <c r="E4398" s="3" t="s">
        <v>1110</v>
      </c>
      <c r="F4398" s="4"/>
      <c r="G4398" s="5">
        <v>11</v>
      </c>
      <c r="H4398" s="7">
        <v>2</v>
      </c>
      <c r="I4398" s="1">
        <v>1</v>
      </c>
      <c r="J4398" s="1">
        <v>5</v>
      </c>
      <c r="K4398" s="1">
        <v>0</v>
      </c>
      <c r="L4398" s="1">
        <v>3</v>
      </c>
      <c r="M4398" s="1">
        <v>0</v>
      </c>
      <c r="N4398" s="6">
        <v>0</v>
      </c>
    </row>
    <row r="4399" spans="5:14" x14ac:dyDescent="0.3">
      <c r="E4399" s="9"/>
      <c r="F4399" s="8"/>
      <c r="G4399" s="10">
        <v>100</v>
      </c>
      <c r="H4399" s="11">
        <v>18.181818181817999</v>
      </c>
      <c r="I4399" s="2">
        <v>9.0909090909089993</v>
      </c>
      <c r="J4399" s="2">
        <v>45.454545454544999</v>
      </c>
      <c r="K4399" s="12">
        <v>0</v>
      </c>
      <c r="L4399" s="2">
        <v>27.272727272727</v>
      </c>
      <c r="M4399" s="12">
        <v>0</v>
      </c>
      <c r="N4399" s="15">
        <v>0</v>
      </c>
    </row>
    <row r="4400" spans="5:14" ht="25" x14ac:dyDescent="0.3">
      <c r="E4400" s="3" t="s">
        <v>1111</v>
      </c>
      <c r="F4400" s="4"/>
      <c r="G4400" s="5">
        <v>3306</v>
      </c>
      <c r="H4400" s="7">
        <v>826</v>
      </c>
      <c r="I4400" s="1">
        <v>1233</v>
      </c>
      <c r="J4400" s="1">
        <v>779</v>
      </c>
      <c r="K4400" s="1">
        <v>303</v>
      </c>
      <c r="L4400" s="1">
        <v>119</v>
      </c>
      <c r="M4400" s="1">
        <v>39</v>
      </c>
      <c r="N4400" s="6">
        <v>7</v>
      </c>
    </row>
    <row r="4401" spans="5:14" x14ac:dyDescent="0.3">
      <c r="E4401" s="9"/>
      <c r="F4401" s="8"/>
      <c r="G4401" s="10">
        <v>100</v>
      </c>
      <c r="H4401" s="11">
        <v>24.984875983060999</v>
      </c>
      <c r="I4401" s="2">
        <v>37.295825771324999</v>
      </c>
      <c r="J4401" s="2">
        <v>23.563218390805002</v>
      </c>
      <c r="K4401" s="2">
        <v>9.1651542649729993</v>
      </c>
      <c r="L4401" s="2">
        <v>3.5995160314580001</v>
      </c>
      <c r="M4401" s="2">
        <v>1.179673321234</v>
      </c>
      <c r="N4401" s="13">
        <v>0.21173623714500001</v>
      </c>
    </row>
    <row r="4402" spans="5:14" ht="25" x14ac:dyDescent="0.3">
      <c r="E4402" s="3" t="s">
        <v>1112</v>
      </c>
      <c r="F4402" s="4"/>
      <c r="G4402" s="5">
        <v>1876</v>
      </c>
      <c r="H4402" s="7">
        <v>335</v>
      </c>
      <c r="I4402" s="1">
        <v>661</v>
      </c>
      <c r="J4402" s="1">
        <v>545</v>
      </c>
      <c r="K4402" s="1">
        <v>210</v>
      </c>
      <c r="L4402" s="1">
        <v>84</v>
      </c>
      <c r="M4402" s="1">
        <v>33</v>
      </c>
      <c r="N4402" s="6">
        <v>8</v>
      </c>
    </row>
    <row r="4403" spans="5:14" x14ac:dyDescent="0.3">
      <c r="E4403" s="9"/>
      <c r="F4403" s="8"/>
      <c r="G4403" s="10">
        <v>100</v>
      </c>
      <c r="H4403" s="11">
        <v>17.857142857143</v>
      </c>
      <c r="I4403" s="2">
        <v>35.234541577824999</v>
      </c>
      <c r="J4403" s="2">
        <v>29.051172707888998</v>
      </c>
      <c r="K4403" s="2">
        <v>11.194029850746</v>
      </c>
      <c r="L4403" s="2">
        <v>4.477611940299</v>
      </c>
      <c r="M4403" s="2">
        <v>1.759061833689</v>
      </c>
      <c r="N4403" s="13">
        <v>0.426439232409</v>
      </c>
    </row>
    <row r="4404" spans="5:14" ht="25" x14ac:dyDescent="0.3">
      <c r="E4404" s="3" t="s">
        <v>1113</v>
      </c>
      <c r="F4404" s="4"/>
      <c r="G4404" s="5">
        <v>1323</v>
      </c>
      <c r="H4404" s="7">
        <v>211</v>
      </c>
      <c r="I4404" s="1">
        <v>475</v>
      </c>
      <c r="J4404" s="1">
        <v>353</v>
      </c>
      <c r="K4404" s="1">
        <v>189</v>
      </c>
      <c r="L4404" s="1">
        <v>67</v>
      </c>
      <c r="M4404" s="1">
        <v>22</v>
      </c>
      <c r="N4404" s="6">
        <v>6</v>
      </c>
    </row>
    <row r="4405" spans="5:14" x14ac:dyDescent="0.3">
      <c r="E4405" s="9"/>
      <c r="F4405" s="8"/>
      <c r="G4405" s="10">
        <v>100</v>
      </c>
      <c r="H4405" s="11">
        <v>15.948601662887</v>
      </c>
      <c r="I4405" s="2">
        <v>35.903250188964002</v>
      </c>
      <c r="J4405" s="2">
        <v>26.681783824640998</v>
      </c>
      <c r="K4405" s="2">
        <v>14.285714285714</v>
      </c>
      <c r="L4405" s="2">
        <v>5.0642479213909999</v>
      </c>
      <c r="M4405" s="2">
        <v>1.6628873771729999</v>
      </c>
      <c r="N4405" s="13">
        <v>0.45351473922899999</v>
      </c>
    </row>
    <row r="4406" spans="5:14" ht="25" x14ac:dyDescent="0.3">
      <c r="E4406" s="3" t="s">
        <v>1114</v>
      </c>
      <c r="F4406" s="4"/>
      <c r="G4406" s="5">
        <v>521</v>
      </c>
      <c r="H4406" s="7">
        <v>82</v>
      </c>
      <c r="I4406" s="1">
        <v>170</v>
      </c>
      <c r="J4406" s="1">
        <v>143</v>
      </c>
      <c r="K4406" s="1">
        <v>69</v>
      </c>
      <c r="L4406" s="1">
        <v>46</v>
      </c>
      <c r="M4406" s="1">
        <v>7</v>
      </c>
      <c r="N4406" s="6">
        <v>4</v>
      </c>
    </row>
    <row r="4407" spans="5:14" x14ac:dyDescent="0.3">
      <c r="E4407" s="9"/>
      <c r="F4407" s="8"/>
      <c r="G4407" s="10">
        <v>100</v>
      </c>
      <c r="H4407" s="11">
        <v>15.738963531670001</v>
      </c>
      <c r="I4407" s="2">
        <v>32.629558541267002</v>
      </c>
      <c r="J4407" s="2">
        <v>27.447216890595001</v>
      </c>
      <c r="K4407" s="2">
        <v>13.243761996161</v>
      </c>
      <c r="L4407" s="2">
        <v>8.8291746641070006</v>
      </c>
      <c r="M4407" s="2">
        <v>1.343570057582</v>
      </c>
      <c r="N4407" s="13">
        <v>0.76775431861800003</v>
      </c>
    </row>
    <row r="4408" spans="5:14" ht="25" x14ac:dyDescent="0.3">
      <c r="E4408" s="3" t="s">
        <v>1115</v>
      </c>
      <c r="F4408" s="4"/>
      <c r="G4408" s="5">
        <v>376</v>
      </c>
      <c r="H4408" s="7">
        <v>62</v>
      </c>
      <c r="I4408" s="1">
        <v>142</v>
      </c>
      <c r="J4408" s="1">
        <v>98</v>
      </c>
      <c r="K4408" s="1">
        <v>42</v>
      </c>
      <c r="L4408" s="1">
        <v>27</v>
      </c>
      <c r="M4408" s="1">
        <v>4</v>
      </c>
      <c r="N4408" s="6">
        <v>1</v>
      </c>
    </row>
    <row r="4409" spans="5:14" x14ac:dyDescent="0.3">
      <c r="E4409" s="9"/>
      <c r="F4409" s="8"/>
      <c r="G4409" s="10">
        <v>100</v>
      </c>
      <c r="H4409" s="11">
        <v>16.489361702128001</v>
      </c>
      <c r="I4409" s="2">
        <v>37.765957446808997</v>
      </c>
      <c r="J4409" s="2">
        <v>26.063829787233999</v>
      </c>
      <c r="K4409" s="2">
        <v>11.170212765957</v>
      </c>
      <c r="L4409" s="2">
        <v>7.1808510638299996</v>
      </c>
      <c r="M4409" s="2">
        <v>1.0638297872339999</v>
      </c>
      <c r="N4409" s="13">
        <v>0.26595744680900002</v>
      </c>
    </row>
    <row r="4410" spans="5:14" ht="25" x14ac:dyDescent="0.3">
      <c r="E4410" s="3" t="s">
        <v>1116</v>
      </c>
      <c r="F4410" s="4"/>
      <c r="G4410" s="5">
        <v>180</v>
      </c>
      <c r="H4410" s="7">
        <v>30</v>
      </c>
      <c r="I4410" s="1">
        <v>59</v>
      </c>
      <c r="J4410" s="1">
        <v>49</v>
      </c>
      <c r="K4410" s="1">
        <v>24</v>
      </c>
      <c r="L4410" s="1">
        <v>16</v>
      </c>
      <c r="M4410" s="1">
        <v>1</v>
      </c>
      <c r="N4410" s="6">
        <v>1</v>
      </c>
    </row>
    <row r="4411" spans="5:14" x14ac:dyDescent="0.3">
      <c r="E4411" s="9"/>
      <c r="F4411" s="8"/>
      <c r="G4411" s="10">
        <v>100</v>
      </c>
      <c r="H4411" s="11">
        <v>16.666666666666998</v>
      </c>
      <c r="I4411" s="2">
        <v>32.777777777777999</v>
      </c>
      <c r="J4411" s="2">
        <v>27.222222222222001</v>
      </c>
      <c r="K4411" s="2">
        <v>13.333333333333</v>
      </c>
      <c r="L4411" s="2">
        <v>8.8888888888889994</v>
      </c>
      <c r="M4411" s="2">
        <v>0.555555555556</v>
      </c>
      <c r="N4411" s="13">
        <v>0.555555555556</v>
      </c>
    </row>
    <row r="4412" spans="5:14" ht="25" x14ac:dyDescent="0.3">
      <c r="E4412" s="3" t="s">
        <v>1117</v>
      </c>
      <c r="F4412" s="4"/>
      <c r="G4412" s="5">
        <v>12</v>
      </c>
      <c r="H4412" s="7">
        <v>1</v>
      </c>
      <c r="I4412" s="1">
        <v>2</v>
      </c>
      <c r="J4412" s="1">
        <v>2</v>
      </c>
      <c r="K4412" s="1">
        <v>3</v>
      </c>
      <c r="L4412" s="1">
        <v>3</v>
      </c>
      <c r="M4412" s="1">
        <v>1</v>
      </c>
      <c r="N4412" s="6">
        <v>0</v>
      </c>
    </row>
    <row r="4413" spans="5:14" x14ac:dyDescent="0.3">
      <c r="E4413" s="9"/>
      <c r="F4413" s="8"/>
      <c r="G4413" s="10">
        <v>100</v>
      </c>
      <c r="H4413" s="11">
        <v>8.333333333333</v>
      </c>
      <c r="I4413" s="2">
        <v>16.666666666666998</v>
      </c>
      <c r="J4413" s="2">
        <v>16.666666666666998</v>
      </c>
      <c r="K4413" s="2">
        <v>25</v>
      </c>
      <c r="L4413" s="2">
        <v>25</v>
      </c>
      <c r="M4413" s="2">
        <v>8.333333333333</v>
      </c>
      <c r="N4413" s="15">
        <v>0</v>
      </c>
    </row>
    <row r="4414" spans="5:14" ht="25" x14ac:dyDescent="0.3">
      <c r="E4414" s="3" t="s">
        <v>1118</v>
      </c>
      <c r="F4414" s="4"/>
      <c r="G4414" s="5">
        <v>1431</v>
      </c>
      <c r="H4414" s="7">
        <v>418</v>
      </c>
      <c r="I4414" s="1">
        <v>580</v>
      </c>
      <c r="J4414" s="1">
        <v>299</v>
      </c>
      <c r="K4414" s="1">
        <v>78</v>
      </c>
      <c r="L4414" s="1">
        <v>37</v>
      </c>
      <c r="M4414" s="1">
        <v>15</v>
      </c>
      <c r="N4414" s="6">
        <v>4</v>
      </c>
    </row>
    <row r="4415" spans="5:14" x14ac:dyDescent="0.3">
      <c r="E4415" s="9"/>
      <c r="F4415" s="8"/>
      <c r="G4415" s="10">
        <v>100</v>
      </c>
      <c r="H4415" s="11">
        <v>29.210342417890001</v>
      </c>
      <c r="I4415" s="2">
        <v>40.531097134870997</v>
      </c>
      <c r="J4415" s="2">
        <v>20.894479385044999</v>
      </c>
      <c r="K4415" s="2">
        <v>5.4507337526209998</v>
      </c>
      <c r="L4415" s="2">
        <v>2.5856044723970002</v>
      </c>
      <c r="M4415" s="2">
        <v>1.0482180293500001</v>
      </c>
      <c r="N4415" s="13">
        <v>0.27952480782700001</v>
      </c>
    </row>
    <row r="4416" spans="5:14" ht="25" x14ac:dyDescent="0.3">
      <c r="E4416" s="3" t="s">
        <v>1119</v>
      </c>
      <c r="F4416" s="4"/>
      <c r="G4416" s="5">
        <v>855</v>
      </c>
      <c r="H4416" s="7">
        <v>187</v>
      </c>
      <c r="I4416" s="1">
        <v>364</v>
      </c>
      <c r="J4416" s="1">
        <v>193</v>
      </c>
      <c r="K4416" s="1">
        <v>61</v>
      </c>
      <c r="L4416" s="1">
        <v>34</v>
      </c>
      <c r="M4416" s="1">
        <v>11</v>
      </c>
      <c r="N4416" s="6">
        <v>5</v>
      </c>
    </row>
    <row r="4417" spans="5:14" x14ac:dyDescent="0.3">
      <c r="E4417" s="9"/>
      <c r="F4417" s="8"/>
      <c r="G4417" s="10">
        <v>100</v>
      </c>
      <c r="H4417" s="11">
        <v>21.87134502924</v>
      </c>
      <c r="I4417" s="2">
        <v>42.573099415205</v>
      </c>
      <c r="J4417" s="2">
        <v>22.573099415205</v>
      </c>
      <c r="K4417" s="2">
        <v>7.1345029239770001</v>
      </c>
      <c r="L4417" s="2">
        <v>3.9766081871350001</v>
      </c>
      <c r="M4417" s="2">
        <v>1.286549707602</v>
      </c>
      <c r="N4417" s="13">
        <v>0.58479532163699999</v>
      </c>
    </row>
    <row r="4418" spans="5:14" ht="25" x14ac:dyDescent="0.3">
      <c r="E4418" s="3" t="s">
        <v>1120</v>
      </c>
      <c r="F4418" s="4"/>
      <c r="G4418" s="5">
        <v>482</v>
      </c>
      <c r="H4418" s="7">
        <v>98</v>
      </c>
      <c r="I4418" s="1">
        <v>207</v>
      </c>
      <c r="J4418" s="1">
        <v>114</v>
      </c>
      <c r="K4418" s="1">
        <v>38</v>
      </c>
      <c r="L4418" s="1">
        <v>15</v>
      </c>
      <c r="M4418" s="1">
        <v>9</v>
      </c>
      <c r="N4418" s="6">
        <v>1</v>
      </c>
    </row>
    <row r="4419" spans="5:14" x14ac:dyDescent="0.3">
      <c r="E4419" s="9"/>
      <c r="F4419" s="8"/>
      <c r="G4419" s="10">
        <v>100</v>
      </c>
      <c r="H4419" s="11">
        <v>20.331950207468999</v>
      </c>
      <c r="I4419" s="2">
        <v>42.946058091285998</v>
      </c>
      <c r="J4419" s="2">
        <v>23.651452282158001</v>
      </c>
      <c r="K4419" s="2">
        <v>7.883817427386</v>
      </c>
      <c r="L4419" s="2">
        <v>3.1120331950210001</v>
      </c>
      <c r="M4419" s="2">
        <v>1.8672199170120001</v>
      </c>
      <c r="N4419" s="13">
        <v>0.20746887966800001</v>
      </c>
    </row>
    <row r="4420" spans="5:14" ht="25" x14ac:dyDescent="0.3">
      <c r="E4420" s="3" t="s">
        <v>1121</v>
      </c>
      <c r="F4420" s="4"/>
      <c r="G4420" s="5">
        <v>187</v>
      </c>
      <c r="H4420" s="7">
        <v>41</v>
      </c>
      <c r="I4420" s="1">
        <v>67</v>
      </c>
      <c r="J4420" s="1">
        <v>48</v>
      </c>
      <c r="K4420" s="1">
        <v>18</v>
      </c>
      <c r="L4420" s="1">
        <v>10</v>
      </c>
      <c r="M4420" s="1">
        <v>2</v>
      </c>
      <c r="N4420" s="6">
        <v>1</v>
      </c>
    </row>
    <row r="4421" spans="5:14" x14ac:dyDescent="0.3">
      <c r="E4421" s="9"/>
      <c r="F4421" s="8"/>
      <c r="G4421" s="10">
        <v>100</v>
      </c>
      <c r="H4421" s="11">
        <v>21.925133689839999</v>
      </c>
      <c r="I4421" s="2">
        <v>35.828877005347998</v>
      </c>
      <c r="J4421" s="2">
        <v>25.668449197861001</v>
      </c>
      <c r="K4421" s="2">
        <v>9.6256684491980007</v>
      </c>
      <c r="L4421" s="2">
        <v>5.3475935828879999</v>
      </c>
      <c r="M4421" s="2">
        <v>1.069518716578</v>
      </c>
      <c r="N4421" s="13">
        <v>0.53475935828900001</v>
      </c>
    </row>
    <row r="4422" spans="5:14" ht="25" x14ac:dyDescent="0.3">
      <c r="E4422" s="3" t="s">
        <v>1122</v>
      </c>
      <c r="F4422" s="4"/>
      <c r="G4422" s="5">
        <v>136</v>
      </c>
      <c r="H4422" s="7">
        <v>28</v>
      </c>
      <c r="I4422" s="1">
        <v>58</v>
      </c>
      <c r="J4422" s="1">
        <v>31</v>
      </c>
      <c r="K4422" s="1">
        <v>12</v>
      </c>
      <c r="L4422" s="1">
        <v>4</v>
      </c>
      <c r="M4422" s="1">
        <v>2</v>
      </c>
      <c r="N4422" s="6">
        <v>1</v>
      </c>
    </row>
    <row r="4423" spans="5:14" x14ac:dyDescent="0.3">
      <c r="E4423" s="9"/>
      <c r="F4423" s="8"/>
      <c r="G4423" s="10">
        <v>100</v>
      </c>
      <c r="H4423" s="11">
        <v>20.588235294118</v>
      </c>
      <c r="I4423" s="2">
        <v>42.647058823529001</v>
      </c>
      <c r="J4423" s="2">
        <v>22.794117647059</v>
      </c>
      <c r="K4423" s="2">
        <v>8.8235294117649996</v>
      </c>
      <c r="L4423" s="2">
        <v>2.9411764705880001</v>
      </c>
      <c r="M4423" s="2">
        <v>1.4705882352940001</v>
      </c>
      <c r="N4423" s="13">
        <v>0.73529411764700003</v>
      </c>
    </row>
    <row r="4424" spans="5:14" ht="25" x14ac:dyDescent="0.3">
      <c r="E4424" s="3" t="s">
        <v>1123</v>
      </c>
      <c r="F4424" s="4"/>
      <c r="G4424" s="5">
        <v>63</v>
      </c>
      <c r="H4424" s="7">
        <v>13</v>
      </c>
      <c r="I4424" s="1">
        <v>26</v>
      </c>
      <c r="J4424" s="1">
        <v>14</v>
      </c>
      <c r="K4424" s="1">
        <v>8</v>
      </c>
      <c r="L4424" s="1">
        <v>1</v>
      </c>
      <c r="M4424" s="1">
        <v>0</v>
      </c>
      <c r="N4424" s="6">
        <v>1</v>
      </c>
    </row>
    <row r="4425" spans="5:14" x14ac:dyDescent="0.3">
      <c r="E4425" s="9"/>
      <c r="F4425" s="8"/>
      <c r="G4425" s="10">
        <v>100</v>
      </c>
      <c r="H4425" s="11">
        <v>20.634920634920999</v>
      </c>
      <c r="I4425" s="2">
        <v>41.269841269841002</v>
      </c>
      <c r="J4425" s="2">
        <v>22.222222222222001</v>
      </c>
      <c r="K4425" s="2">
        <v>12.698412698413</v>
      </c>
      <c r="L4425" s="2">
        <v>1.587301587302</v>
      </c>
      <c r="M4425" s="12">
        <v>0</v>
      </c>
      <c r="N4425" s="13">
        <v>1.587301587302</v>
      </c>
    </row>
    <row r="4426" spans="5:14" ht="25" x14ac:dyDescent="0.3">
      <c r="E4426" s="3" t="s">
        <v>1124</v>
      </c>
      <c r="F4426" s="4"/>
      <c r="G4426" s="5">
        <v>6</v>
      </c>
      <c r="H4426" s="7">
        <v>2</v>
      </c>
      <c r="I4426" s="1">
        <v>2</v>
      </c>
      <c r="J4426" s="1">
        <v>0</v>
      </c>
      <c r="K4426" s="1">
        <v>1</v>
      </c>
      <c r="L4426" s="1">
        <v>1</v>
      </c>
      <c r="M4426" s="1">
        <v>0</v>
      </c>
      <c r="N4426" s="6">
        <v>0</v>
      </c>
    </row>
    <row r="4427" spans="5:14" x14ac:dyDescent="0.3">
      <c r="E4427" s="9"/>
      <c r="F4427" s="8"/>
      <c r="G4427" s="10">
        <v>100</v>
      </c>
      <c r="H4427" s="11">
        <v>33.333333333333002</v>
      </c>
      <c r="I4427" s="2">
        <v>33.333333333333002</v>
      </c>
      <c r="J4427" s="12">
        <v>0</v>
      </c>
      <c r="K4427" s="2">
        <v>16.666666666666998</v>
      </c>
      <c r="L4427" s="2">
        <v>16.666666666666998</v>
      </c>
      <c r="M4427" s="12">
        <v>0</v>
      </c>
      <c r="N4427" s="15">
        <v>0</v>
      </c>
    </row>
    <row r="4428" spans="5:14" ht="25" x14ac:dyDescent="0.3">
      <c r="E4428" s="3" t="s">
        <v>1125</v>
      </c>
      <c r="F4428" s="4"/>
      <c r="G4428" s="5">
        <v>507</v>
      </c>
      <c r="H4428" s="7">
        <v>168</v>
      </c>
      <c r="I4428" s="1">
        <v>212</v>
      </c>
      <c r="J4428" s="1">
        <v>92</v>
      </c>
      <c r="K4428" s="1">
        <v>20</v>
      </c>
      <c r="L4428" s="1">
        <v>7</v>
      </c>
      <c r="M4428" s="1">
        <v>4</v>
      </c>
      <c r="N4428" s="6">
        <v>4</v>
      </c>
    </row>
    <row r="4429" spans="5:14" x14ac:dyDescent="0.3">
      <c r="E4429" s="9"/>
      <c r="F4429" s="8"/>
      <c r="G4429" s="10">
        <v>100</v>
      </c>
      <c r="H4429" s="11">
        <v>33.136094674555999</v>
      </c>
      <c r="I4429" s="2">
        <v>41.814595660750001</v>
      </c>
      <c r="J4429" s="2">
        <v>18.145956607494998</v>
      </c>
      <c r="K4429" s="2">
        <v>3.9447731755420001</v>
      </c>
      <c r="L4429" s="2">
        <v>1.38067061144</v>
      </c>
      <c r="M4429" s="2">
        <v>0.78895463510800001</v>
      </c>
      <c r="N4429" s="13">
        <v>0.78895463510800001</v>
      </c>
    </row>
    <row r="4430" spans="5:14" ht="25" x14ac:dyDescent="0.3">
      <c r="E4430" s="3" t="s">
        <v>1126</v>
      </c>
      <c r="F4430" s="4"/>
      <c r="G4430" s="5">
        <v>324</v>
      </c>
      <c r="H4430" s="7">
        <v>76</v>
      </c>
      <c r="I4430" s="1">
        <v>144</v>
      </c>
      <c r="J4430" s="1">
        <v>78</v>
      </c>
      <c r="K4430" s="1">
        <v>18</v>
      </c>
      <c r="L4430" s="1">
        <v>2</v>
      </c>
      <c r="M4430" s="1">
        <v>4</v>
      </c>
      <c r="N4430" s="6">
        <v>2</v>
      </c>
    </row>
    <row r="4431" spans="5:14" x14ac:dyDescent="0.3">
      <c r="E4431" s="9"/>
      <c r="F4431" s="8"/>
      <c r="G4431" s="10">
        <v>100</v>
      </c>
      <c r="H4431" s="11">
        <v>23.456790123457001</v>
      </c>
      <c r="I4431" s="2">
        <v>44.444444444444002</v>
      </c>
      <c r="J4431" s="2">
        <v>24.074074074074002</v>
      </c>
      <c r="K4431" s="2">
        <v>5.5555555555560003</v>
      </c>
      <c r="L4431" s="2">
        <v>0.61728395061700003</v>
      </c>
      <c r="M4431" s="2">
        <v>1.2345679012349999</v>
      </c>
      <c r="N4431" s="13">
        <v>0.61728395061700003</v>
      </c>
    </row>
    <row r="4432" spans="5:14" ht="25" x14ac:dyDescent="0.3">
      <c r="E4432" s="3" t="s">
        <v>1127</v>
      </c>
      <c r="F4432" s="4"/>
      <c r="G4432" s="5">
        <v>200</v>
      </c>
      <c r="H4432" s="7">
        <v>47</v>
      </c>
      <c r="I4432" s="1">
        <v>88</v>
      </c>
      <c r="J4432" s="1">
        <v>37</v>
      </c>
      <c r="K4432" s="1">
        <v>18</v>
      </c>
      <c r="L4432" s="1">
        <v>4</v>
      </c>
      <c r="M4432" s="1">
        <v>6</v>
      </c>
      <c r="N4432" s="6">
        <v>0</v>
      </c>
    </row>
    <row r="4433" spans="5:14" x14ac:dyDescent="0.3">
      <c r="E4433" s="9"/>
      <c r="F4433" s="8"/>
      <c r="G4433" s="10">
        <v>100</v>
      </c>
      <c r="H4433" s="11">
        <v>23.5</v>
      </c>
      <c r="I4433" s="2">
        <v>44</v>
      </c>
      <c r="J4433" s="2">
        <v>18.5</v>
      </c>
      <c r="K4433" s="2">
        <v>9</v>
      </c>
      <c r="L4433" s="2">
        <v>2</v>
      </c>
      <c r="M4433" s="2">
        <v>3</v>
      </c>
      <c r="N4433" s="15">
        <v>0</v>
      </c>
    </row>
    <row r="4434" spans="5:14" ht="25" x14ac:dyDescent="0.3">
      <c r="E4434" s="3" t="s">
        <v>1128</v>
      </c>
      <c r="F4434" s="4"/>
      <c r="G4434" s="5">
        <v>80</v>
      </c>
      <c r="H4434" s="7">
        <v>14</v>
      </c>
      <c r="I4434" s="1">
        <v>33</v>
      </c>
      <c r="J4434" s="1">
        <v>17</v>
      </c>
      <c r="K4434" s="1">
        <v>10</v>
      </c>
      <c r="L4434" s="1">
        <v>3</v>
      </c>
      <c r="M4434" s="1">
        <v>2</v>
      </c>
      <c r="N4434" s="6">
        <v>1</v>
      </c>
    </row>
    <row r="4435" spans="5:14" x14ac:dyDescent="0.3">
      <c r="E4435" s="9"/>
      <c r="F4435" s="8"/>
      <c r="G4435" s="10">
        <v>100</v>
      </c>
      <c r="H4435" s="11">
        <v>17.5</v>
      </c>
      <c r="I4435" s="2">
        <v>41.25</v>
      </c>
      <c r="J4435" s="2">
        <v>21.25</v>
      </c>
      <c r="K4435" s="2">
        <v>12.5</v>
      </c>
      <c r="L4435" s="2">
        <v>3.75</v>
      </c>
      <c r="M4435" s="2">
        <v>2.5</v>
      </c>
      <c r="N4435" s="13">
        <v>1.25</v>
      </c>
    </row>
    <row r="4436" spans="5:14" ht="25" x14ac:dyDescent="0.3">
      <c r="E4436" s="3" t="s">
        <v>1129</v>
      </c>
      <c r="F4436" s="4"/>
      <c r="G4436" s="5">
        <v>76</v>
      </c>
      <c r="H4436" s="7">
        <v>15</v>
      </c>
      <c r="I4436" s="1">
        <v>37</v>
      </c>
      <c r="J4436" s="1">
        <v>15</v>
      </c>
      <c r="K4436" s="1">
        <v>6</v>
      </c>
      <c r="L4436" s="1">
        <v>1</v>
      </c>
      <c r="M4436" s="1">
        <v>2</v>
      </c>
      <c r="N4436" s="6">
        <v>0</v>
      </c>
    </row>
    <row r="4437" spans="5:14" x14ac:dyDescent="0.3">
      <c r="E4437" s="9"/>
      <c r="F4437" s="8"/>
      <c r="G4437" s="10">
        <v>100</v>
      </c>
      <c r="H4437" s="11">
        <v>19.736842105263001</v>
      </c>
      <c r="I4437" s="2">
        <v>48.684210526316001</v>
      </c>
      <c r="J4437" s="2">
        <v>19.736842105263001</v>
      </c>
      <c r="K4437" s="2">
        <v>7.8947368421049999</v>
      </c>
      <c r="L4437" s="2">
        <v>1.3157894736839999</v>
      </c>
      <c r="M4437" s="2">
        <v>2.6315789473679998</v>
      </c>
      <c r="N4437" s="15">
        <v>0</v>
      </c>
    </row>
    <row r="4438" spans="5:14" ht="25" x14ac:dyDescent="0.3">
      <c r="E4438" s="3" t="s">
        <v>1130</v>
      </c>
      <c r="F4438" s="4"/>
      <c r="G4438" s="5">
        <v>26</v>
      </c>
      <c r="H4438" s="7">
        <v>1</v>
      </c>
      <c r="I4438" s="1">
        <v>9</v>
      </c>
      <c r="J4438" s="1">
        <v>12</v>
      </c>
      <c r="K4438" s="1">
        <v>2</v>
      </c>
      <c r="L4438" s="1">
        <v>1</v>
      </c>
      <c r="M4438" s="1">
        <v>1</v>
      </c>
      <c r="N4438" s="6">
        <v>0</v>
      </c>
    </row>
    <row r="4439" spans="5:14" x14ac:dyDescent="0.3">
      <c r="E4439" s="9"/>
      <c r="F4439" s="8"/>
      <c r="G4439" s="10">
        <v>100</v>
      </c>
      <c r="H4439" s="11">
        <v>3.8461538461539999</v>
      </c>
      <c r="I4439" s="2">
        <v>34.615384615384997</v>
      </c>
      <c r="J4439" s="2">
        <v>46.153846153845997</v>
      </c>
      <c r="K4439" s="2">
        <v>7.6923076923079998</v>
      </c>
      <c r="L4439" s="2">
        <v>3.8461538461539999</v>
      </c>
      <c r="M4439" s="2">
        <v>3.8461538461539999</v>
      </c>
      <c r="N4439" s="15">
        <v>0</v>
      </c>
    </row>
    <row r="4440" spans="5:14" ht="25" x14ac:dyDescent="0.3">
      <c r="E4440" s="3" t="s">
        <v>1131</v>
      </c>
      <c r="F4440" s="4"/>
      <c r="G4440" s="5">
        <v>3</v>
      </c>
      <c r="H4440" s="7">
        <v>3</v>
      </c>
      <c r="I4440" s="1">
        <v>0</v>
      </c>
      <c r="J4440" s="1">
        <v>0</v>
      </c>
      <c r="K4440" s="1">
        <v>0</v>
      </c>
      <c r="L4440" s="1">
        <v>0</v>
      </c>
      <c r="M4440" s="1">
        <v>0</v>
      </c>
      <c r="N4440" s="6">
        <v>0</v>
      </c>
    </row>
    <row r="4441" spans="5:14" x14ac:dyDescent="0.3">
      <c r="E4441" s="9"/>
      <c r="F4441" s="8"/>
      <c r="G4441" s="10">
        <v>100</v>
      </c>
      <c r="H4441" s="11">
        <v>100</v>
      </c>
      <c r="I4441" s="12">
        <v>0</v>
      </c>
      <c r="J4441" s="12">
        <v>0</v>
      </c>
      <c r="K4441" s="12">
        <v>0</v>
      </c>
      <c r="L4441" s="12">
        <v>0</v>
      </c>
      <c r="M4441" s="12">
        <v>0</v>
      </c>
      <c r="N4441" s="15">
        <v>0</v>
      </c>
    </row>
    <row r="4442" spans="5:14" ht="25" x14ac:dyDescent="0.3">
      <c r="E4442" s="3" t="s">
        <v>1132</v>
      </c>
      <c r="F4442" s="4"/>
      <c r="G4442" s="5">
        <v>91</v>
      </c>
      <c r="H4442" s="7">
        <v>34</v>
      </c>
      <c r="I4442" s="1">
        <v>39</v>
      </c>
      <c r="J4442" s="1">
        <v>11</v>
      </c>
      <c r="K4442" s="1">
        <v>3</v>
      </c>
      <c r="L4442" s="1">
        <v>3</v>
      </c>
      <c r="M4442" s="1">
        <v>1</v>
      </c>
      <c r="N4442" s="6">
        <v>0</v>
      </c>
    </row>
    <row r="4443" spans="5:14" x14ac:dyDescent="0.3">
      <c r="E4443" s="9"/>
      <c r="F4443" s="8"/>
      <c r="G4443" s="10">
        <v>100</v>
      </c>
      <c r="H4443" s="11">
        <v>37.362637362637003</v>
      </c>
      <c r="I4443" s="2">
        <v>42.857142857143003</v>
      </c>
      <c r="J4443" s="2">
        <v>12.087912087912001</v>
      </c>
      <c r="K4443" s="2">
        <v>3.2967032967029999</v>
      </c>
      <c r="L4443" s="2">
        <v>3.2967032967029999</v>
      </c>
      <c r="M4443" s="2">
        <v>1.098901098901</v>
      </c>
      <c r="N4443" s="15">
        <v>0</v>
      </c>
    </row>
    <row r="4444" spans="5:14" ht="25" x14ac:dyDescent="0.3">
      <c r="E4444" s="3" t="s">
        <v>1133</v>
      </c>
      <c r="F4444" s="4"/>
      <c r="G4444" s="5">
        <v>57</v>
      </c>
      <c r="H4444" s="7">
        <v>18</v>
      </c>
      <c r="I4444" s="1">
        <v>23</v>
      </c>
      <c r="J4444" s="1">
        <v>8</v>
      </c>
      <c r="K4444" s="1">
        <v>6</v>
      </c>
      <c r="L4444" s="1">
        <v>1</v>
      </c>
      <c r="M4444" s="1">
        <v>0</v>
      </c>
      <c r="N4444" s="6">
        <v>1</v>
      </c>
    </row>
    <row r="4445" spans="5:14" x14ac:dyDescent="0.3">
      <c r="E4445" s="9"/>
      <c r="F4445" s="8"/>
      <c r="G4445" s="10">
        <v>100</v>
      </c>
      <c r="H4445" s="11">
        <v>31.578947368421002</v>
      </c>
      <c r="I4445" s="2">
        <v>40.350877192981997</v>
      </c>
      <c r="J4445" s="2">
        <v>14.035087719298</v>
      </c>
      <c r="K4445" s="2">
        <v>10.526315789473999</v>
      </c>
      <c r="L4445" s="2">
        <v>1.7543859649119999</v>
      </c>
      <c r="M4445" s="12">
        <v>0</v>
      </c>
      <c r="N4445" s="13">
        <v>1.7543859649119999</v>
      </c>
    </row>
    <row r="4446" spans="5:14" ht="25" x14ac:dyDescent="0.3">
      <c r="E4446" s="3" t="s">
        <v>1134</v>
      </c>
      <c r="F4446" s="4"/>
      <c r="G4446" s="5">
        <v>43</v>
      </c>
      <c r="H4446" s="7">
        <v>18</v>
      </c>
      <c r="I4446" s="1">
        <v>11</v>
      </c>
      <c r="J4446" s="1">
        <v>8</v>
      </c>
      <c r="K4446" s="1">
        <v>4</v>
      </c>
      <c r="L4446" s="1">
        <v>0</v>
      </c>
      <c r="M4446" s="1">
        <v>2</v>
      </c>
      <c r="N4446" s="6">
        <v>0</v>
      </c>
    </row>
    <row r="4447" spans="5:14" x14ac:dyDescent="0.3">
      <c r="E4447" s="9"/>
      <c r="F4447" s="8"/>
      <c r="G4447" s="10">
        <v>100</v>
      </c>
      <c r="H4447" s="11">
        <v>41.860465116279002</v>
      </c>
      <c r="I4447" s="2">
        <v>25.581395348836999</v>
      </c>
      <c r="J4447" s="2">
        <v>18.604651162791001</v>
      </c>
      <c r="K4447" s="2">
        <v>9.3023255813949994</v>
      </c>
      <c r="L4447" s="12">
        <v>0</v>
      </c>
      <c r="M4447" s="2">
        <v>4.6511627906979998</v>
      </c>
      <c r="N4447" s="15">
        <v>0</v>
      </c>
    </row>
    <row r="4448" spans="5:14" ht="25" x14ac:dyDescent="0.3">
      <c r="E4448" s="3" t="s">
        <v>1135</v>
      </c>
      <c r="F4448" s="4"/>
      <c r="G4448" s="5">
        <v>8</v>
      </c>
      <c r="H4448" s="7">
        <v>2</v>
      </c>
      <c r="I4448" s="1">
        <v>2</v>
      </c>
      <c r="J4448" s="1">
        <v>3</v>
      </c>
      <c r="K4448" s="1">
        <v>0</v>
      </c>
      <c r="L4448" s="1">
        <v>1</v>
      </c>
      <c r="M4448" s="1">
        <v>0</v>
      </c>
      <c r="N4448" s="6">
        <v>0</v>
      </c>
    </row>
    <row r="4449" spans="2:14" x14ac:dyDescent="0.3">
      <c r="E4449" s="9"/>
      <c r="F4449" s="8"/>
      <c r="G4449" s="10">
        <v>100</v>
      </c>
      <c r="H4449" s="11">
        <v>25</v>
      </c>
      <c r="I4449" s="2">
        <v>25</v>
      </c>
      <c r="J4449" s="2">
        <v>37.5</v>
      </c>
      <c r="K4449" s="12">
        <v>0</v>
      </c>
      <c r="L4449" s="2">
        <v>12.5</v>
      </c>
      <c r="M4449" s="12">
        <v>0</v>
      </c>
      <c r="N4449" s="15">
        <v>0</v>
      </c>
    </row>
    <row r="4450" spans="2:14" ht="25" x14ac:dyDescent="0.3">
      <c r="E4450" s="3" t="s">
        <v>1136</v>
      </c>
      <c r="F4450" s="4"/>
      <c r="G4450" s="5">
        <v>9</v>
      </c>
      <c r="H4450" s="7">
        <v>4</v>
      </c>
      <c r="I4450" s="1">
        <v>3</v>
      </c>
      <c r="J4450" s="1">
        <v>1</v>
      </c>
      <c r="K4450" s="1">
        <v>1</v>
      </c>
      <c r="L4450" s="1">
        <v>0</v>
      </c>
      <c r="M4450" s="1">
        <v>0</v>
      </c>
      <c r="N4450" s="6">
        <v>0</v>
      </c>
    </row>
    <row r="4451" spans="2:14" x14ac:dyDescent="0.3">
      <c r="E4451" s="9"/>
      <c r="F4451" s="8"/>
      <c r="G4451" s="10">
        <v>100</v>
      </c>
      <c r="H4451" s="11">
        <v>44.444444444444002</v>
      </c>
      <c r="I4451" s="2">
        <v>33.333333333333002</v>
      </c>
      <c r="J4451" s="2">
        <v>11.111111111111001</v>
      </c>
      <c r="K4451" s="2">
        <v>11.111111111111001</v>
      </c>
      <c r="L4451" s="12">
        <v>0</v>
      </c>
      <c r="M4451" s="12">
        <v>0</v>
      </c>
      <c r="N4451" s="15">
        <v>0</v>
      </c>
    </row>
    <row r="4452" spans="2:14" ht="25" x14ac:dyDescent="0.3">
      <c r="E4452" s="3" t="s">
        <v>1137</v>
      </c>
      <c r="F4452" s="4"/>
      <c r="G4452" s="5">
        <v>6</v>
      </c>
      <c r="H4452" s="7">
        <v>1</v>
      </c>
      <c r="I4452" s="1">
        <v>4</v>
      </c>
      <c r="J4452" s="1">
        <v>0</v>
      </c>
      <c r="K4452" s="1">
        <v>0</v>
      </c>
      <c r="L4452" s="1">
        <v>0</v>
      </c>
      <c r="M4452" s="1">
        <v>0</v>
      </c>
      <c r="N4452" s="6">
        <v>1</v>
      </c>
    </row>
    <row r="4453" spans="2:14" x14ac:dyDescent="0.3">
      <c r="E4453" s="9"/>
      <c r="F4453" s="8"/>
      <c r="G4453" s="10">
        <v>100</v>
      </c>
      <c r="H4453" s="11">
        <v>16.666666666666998</v>
      </c>
      <c r="I4453" s="2">
        <v>66.666666666666998</v>
      </c>
      <c r="J4453" s="12">
        <v>0</v>
      </c>
      <c r="K4453" s="12">
        <v>0</v>
      </c>
      <c r="L4453" s="12">
        <v>0</v>
      </c>
      <c r="M4453" s="12">
        <v>0</v>
      </c>
      <c r="N4453" s="13">
        <v>16.666666666666998</v>
      </c>
    </row>
    <row r="4454" spans="2:14" ht="25" x14ac:dyDescent="0.3">
      <c r="E4454" s="3" t="s">
        <v>1138</v>
      </c>
      <c r="F4454" s="4"/>
      <c r="G4454" s="5">
        <v>2</v>
      </c>
      <c r="H4454" s="7">
        <v>1</v>
      </c>
      <c r="I4454" s="1">
        <v>1</v>
      </c>
      <c r="J4454" s="1">
        <v>0</v>
      </c>
      <c r="K4454" s="1">
        <v>0</v>
      </c>
      <c r="L4454" s="1">
        <v>0</v>
      </c>
      <c r="M4454" s="1">
        <v>0</v>
      </c>
      <c r="N4454" s="6">
        <v>0</v>
      </c>
    </row>
    <row r="4455" spans="2:14" x14ac:dyDescent="0.3">
      <c r="E4455" s="53"/>
      <c r="F4455" s="57"/>
      <c r="G4455" s="64">
        <v>100</v>
      </c>
      <c r="H4455" s="71">
        <v>50</v>
      </c>
      <c r="I4455" s="44">
        <v>50</v>
      </c>
      <c r="J4455" s="43">
        <v>0</v>
      </c>
      <c r="K4455" s="43">
        <v>0</v>
      </c>
      <c r="L4455" s="43">
        <v>0</v>
      </c>
      <c r="M4455" s="43">
        <v>0</v>
      </c>
      <c r="N4455" s="66">
        <v>0</v>
      </c>
    </row>
    <row r="4457" spans="2:14" x14ac:dyDescent="0.3">
      <c r="B4457" s="35" t="str">
        <f xml:space="preserve"> HYPERLINK("#'目次'!B40", "[34]")</f>
        <v>[34]</v>
      </c>
      <c r="C4457" s="25" t="s">
        <v>54</v>
      </c>
    </row>
    <row r="4460" spans="2:14" x14ac:dyDescent="0.3">
      <c r="C4460" s="25" t="s">
        <v>1082</v>
      </c>
    </row>
    <row r="4461" spans="2:14" ht="37.5" x14ac:dyDescent="0.3">
      <c r="E4461" s="95"/>
      <c r="F4461" s="96"/>
      <c r="G4461" s="37" t="s">
        <v>16</v>
      </c>
      <c r="H4461" s="41" t="s">
        <v>55</v>
      </c>
      <c r="I4461" s="18" t="s">
        <v>56</v>
      </c>
      <c r="J4461" s="18" t="s">
        <v>57</v>
      </c>
      <c r="K4461" s="18" t="s">
        <v>58</v>
      </c>
      <c r="L4461" s="34" t="s">
        <v>59</v>
      </c>
    </row>
    <row r="4462" spans="2:14" x14ac:dyDescent="0.3">
      <c r="E4462" s="97"/>
      <c r="F4462" s="98"/>
      <c r="G4462" s="40"/>
      <c r="H4462" s="36"/>
      <c r="I4462" s="19"/>
      <c r="J4462" s="19"/>
      <c r="K4462" s="19"/>
      <c r="L4462" s="39"/>
    </row>
    <row r="4463" spans="2:14" x14ac:dyDescent="0.3">
      <c r="E4463" s="63" t="s">
        <v>16</v>
      </c>
      <c r="F4463" s="58"/>
      <c r="G4463" s="38">
        <v>55336</v>
      </c>
      <c r="H4463" s="20">
        <v>4906</v>
      </c>
      <c r="I4463" s="20">
        <v>24562</v>
      </c>
      <c r="J4463" s="20">
        <v>17342</v>
      </c>
      <c r="K4463" s="20">
        <v>6139</v>
      </c>
      <c r="L4463" s="51">
        <v>2387</v>
      </c>
    </row>
    <row r="4464" spans="2:14" x14ac:dyDescent="0.3">
      <c r="E4464" s="53"/>
      <c r="F4464" s="59"/>
      <c r="G4464" s="10">
        <v>100</v>
      </c>
      <c r="H4464" s="2">
        <v>8.8658377909499997</v>
      </c>
      <c r="I4464" s="2">
        <v>44.387017493133001</v>
      </c>
      <c r="J4464" s="2">
        <v>31.339453520311999</v>
      </c>
      <c r="K4464" s="2">
        <v>11.094043660545999</v>
      </c>
      <c r="L4464" s="13">
        <v>4.3136475350590002</v>
      </c>
    </row>
    <row r="4465" spans="5:12" ht="25" x14ac:dyDescent="0.3">
      <c r="E4465" s="3" t="s">
        <v>1083</v>
      </c>
      <c r="F4465" s="4"/>
      <c r="G4465" s="29">
        <v>178</v>
      </c>
      <c r="H4465" s="32">
        <v>13</v>
      </c>
      <c r="I4465" s="17">
        <v>90</v>
      </c>
      <c r="J4465" s="17">
        <v>54</v>
      </c>
      <c r="K4465" s="17">
        <v>18</v>
      </c>
      <c r="L4465" s="33">
        <v>3</v>
      </c>
    </row>
    <row r="4466" spans="5:12" x14ac:dyDescent="0.3">
      <c r="E4466" s="9"/>
      <c r="F4466" s="8"/>
      <c r="G4466" s="10">
        <v>100</v>
      </c>
      <c r="H4466" s="11">
        <v>7.3033707865170001</v>
      </c>
      <c r="I4466" s="2">
        <v>50.561797752808999</v>
      </c>
      <c r="J4466" s="2">
        <v>30.337078651685001</v>
      </c>
      <c r="K4466" s="2">
        <v>10.112359550561999</v>
      </c>
      <c r="L4466" s="13">
        <v>1.6853932584269999</v>
      </c>
    </row>
    <row r="4467" spans="5:12" ht="25" x14ac:dyDescent="0.3">
      <c r="E4467" s="3" t="s">
        <v>1084</v>
      </c>
      <c r="F4467" s="4"/>
      <c r="G4467" s="5">
        <v>34</v>
      </c>
      <c r="H4467" s="7">
        <v>2</v>
      </c>
      <c r="I4467" s="1">
        <v>19</v>
      </c>
      <c r="J4467" s="1">
        <v>11</v>
      </c>
      <c r="K4467" s="1">
        <v>1</v>
      </c>
      <c r="L4467" s="6">
        <v>1</v>
      </c>
    </row>
    <row r="4468" spans="5:12" x14ac:dyDescent="0.3">
      <c r="E4468" s="9"/>
      <c r="F4468" s="8"/>
      <c r="G4468" s="10">
        <v>100</v>
      </c>
      <c r="H4468" s="11">
        <v>5.8823529411760003</v>
      </c>
      <c r="I4468" s="2">
        <v>55.882352941176002</v>
      </c>
      <c r="J4468" s="2">
        <v>32.352941176470999</v>
      </c>
      <c r="K4468" s="2">
        <v>2.9411764705880001</v>
      </c>
      <c r="L4468" s="13">
        <v>2.9411764705880001</v>
      </c>
    </row>
    <row r="4469" spans="5:12" ht="25" x14ac:dyDescent="0.3">
      <c r="E4469" s="3" t="s">
        <v>1085</v>
      </c>
      <c r="F4469" s="4"/>
      <c r="G4469" s="5">
        <v>8</v>
      </c>
      <c r="H4469" s="7">
        <v>1</v>
      </c>
      <c r="I4469" s="1">
        <v>6</v>
      </c>
      <c r="J4469" s="1">
        <v>0</v>
      </c>
      <c r="K4469" s="1">
        <v>0</v>
      </c>
      <c r="L4469" s="6">
        <v>1</v>
      </c>
    </row>
    <row r="4470" spans="5:12" x14ac:dyDescent="0.3">
      <c r="E4470" s="9"/>
      <c r="F4470" s="8"/>
      <c r="G4470" s="10">
        <v>100</v>
      </c>
      <c r="H4470" s="11">
        <v>12.5</v>
      </c>
      <c r="I4470" s="2">
        <v>75</v>
      </c>
      <c r="J4470" s="12">
        <v>0</v>
      </c>
      <c r="K4470" s="12">
        <v>0</v>
      </c>
      <c r="L4470" s="13">
        <v>12.5</v>
      </c>
    </row>
    <row r="4471" spans="5:12" ht="25" x14ac:dyDescent="0.3">
      <c r="E4471" s="3" t="s">
        <v>1086</v>
      </c>
      <c r="F4471" s="4"/>
      <c r="G4471" s="5">
        <v>3</v>
      </c>
      <c r="H4471" s="7">
        <v>0</v>
      </c>
      <c r="I4471" s="1">
        <v>2</v>
      </c>
      <c r="J4471" s="1">
        <v>1</v>
      </c>
      <c r="K4471" s="1">
        <v>0</v>
      </c>
      <c r="L4471" s="6">
        <v>0</v>
      </c>
    </row>
    <row r="4472" spans="5:12" x14ac:dyDescent="0.3">
      <c r="E4472" s="9"/>
      <c r="F4472" s="8"/>
      <c r="G4472" s="10">
        <v>100</v>
      </c>
      <c r="H4472" s="21">
        <v>0</v>
      </c>
      <c r="I4472" s="2">
        <v>66.666666666666998</v>
      </c>
      <c r="J4472" s="2">
        <v>33.333333333333002</v>
      </c>
      <c r="K4472" s="12">
        <v>0</v>
      </c>
      <c r="L4472" s="15">
        <v>0</v>
      </c>
    </row>
    <row r="4473" spans="5:12" ht="25" x14ac:dyDescent="0.3">
      <c r="E4473" s="3" t="s">
        <v>1087</v>
      </c>
      <c r="F4473" s="4"/>
      <c r="G4473" s="5">
        <v>1</v>
      </c>
      <c r="H4473" s="7">
        <v>0</v>
      </c>
      <c r="I4473" s="1">
        <v>1</v>
      </c>
      <c r="J4473" s="1">
        <v>0</v>
      </c>
      <c r="K4473" s="1">
        <v>0</v>
      </c>
      <c r="L4473" s="6">
        <v>0</v>
      </c>
    </row>
    <row r="4474" spans="5:12" x14ac:dyDescent="0.3">
      <c r="E4474" s="9"/>
      <c r="F4474" s="8"/>
      <c r="G4474" s="10">
        <v>100</v>
      </c>
      <c r="H4474" s="21">
        <v>0</v>
      </c>
      <c r="I4474" s="2">
        <v>100</v>
      </c>
      <c r="J4474" s="12">
        <v>0</v>
      </c>
      <c r="K4474" s="12">
        <v>0</v>
      </c>
      <c r="L4474" s="15">
        <v>0</v>
      </c>
    </row>
    <row r="4475" spans="5:12" ht="25" x14ac:dyDescent="0.3">
      <c r="E4475" s="3" t="s">
        <v>1088</v>
      </c>
      <c r="F4475" s="4"/>
      <c r="G4475" s="5">
        <v>3</v>
      </c>
      <c r="H4475" s="7">
        <v>0</v>
      </c>
      <c r="I4475" s="1">
        <v>2</v>
      </c>
      <c r="J4475" s="1">
        <v>0</v>
      </c>
      <c r="K4475" s="1">
        <v>1</v>
      </c>
      <c r="L4475" s="6">
        <v>0</v>
      </c>
    </row>
    <row r="4476" spans="5:12" x14ac:dyDescent="0.3">
      <c r="E4476" s="9"/>
      <c r="F4476" s="8"/>
      <c r="G4476" s="10">
        <v>100</v>
      </c>
      <c r="H4476" s="21">
        <v>0</v>
      </c>
      <c r="I4476" s="2">
        <v>66.666666666666998</v>
      </c>
      <c r="J4476" s="12">
        <v>0</v>
      </c>
      <c r="K4476" s="2">
        <v>33.333333333333002</v>
      </c>
      <c r="L4476" s="15">
        <v>0</v>
      </c>
    </row>
    <row r="4477" spans="5:12" ht="25" x14ac:dyDescent="0.3">
      <c r="E4477" s="3" t="s">
        <v>1089</v>
      </c>
      <c r="F4477" s="4"/>
      <c r="G4477" s="5">
        <v>0</v>
      </c>
      <c r="H4477" s="7">
        <v>0</v>
      </c>
      <c r="I4477" s="1">
        <v>0</v>
      </c>
      <c r="J4477" s="1">
        <v>0</v>
      </c>
      <c r="K4477" s="1">
        <v>0</v>
      </c>
      <c r="L4477" s="6">
        <v>0</v>
      </c>
    </row>
    <row r="4478" spans="5:12" x14ac:dyDescent="0.3">
      <c r="E4478" s="9"/>
      <c r="F4478" s="8"/>
      <c r="G4478" s="31">
        <v>0</v>
      </c>
      <c r="H4478" s="21">
        <v>0</v>
      </c>
      <c r="I4478" s="12">
        <v>0</v>
      </c>
      <c r="J4478" s="12">
        <v>0</v>
      </c>
      <c r="K4478" s="12">
        <v>0</v>
      </c>
      <c r="L4478" s="15">
        <v>0</v>
      </c>
    </row>
    <row r="4479" spans="5:12" ht="25" x14ac:dyDescent="0.3">
      <c r="E4479" s="3" t="s">
        <v>1090</v>
      </c>
      <c r="F4479" s="4"/>
      <c r="G4479" s="5">
        <v>913</v>
      </c>
      <c r="H4479" s="7">
        <v>66</v>
      </c>
      <c r="I4479" s="1">
        <v>409</v>
      </c>
      <c r="J4479" s="1">
        <v>298</v>
      </c>
      <c r="K4479" s="1">
        <v>123</v>
      </c>
      <c r="L4479" s="6">
        <v>17</v>
      </c>
    </row>
    <row r="4480" spans="5:12" x14ac:dyDescent="0.3">
      <c r="E4480" s="9"/>
      <c r="F4480" s="8"/>
      <c r="G4480" s="10">
        <v>100</v>
      </c>
      <c r="H4480" s="11">
        <v>7.2289156626509996</v>
      </c>
      <c r="I4480" s="2">
        <v>44.797371303395003</v>
      </c>
      <c r="J4480" s="2">
        <v>32.639649507119003</v>
      </c>
      <c r="K4480" s="2">
        <v>13.472070098575999</v>
      </c>
      <c r="L4480" s="13">
        <v>1.861993428258</v>
      </c>
    </row>
    <row r="4481" spans="5:12" ht="25" x14ac:dyDescent="0.3">
      <c r="E4481" s="3" t="s">
        <v>1091</v>
      </c>
      <c r="F4481" s="4"/>
      <c r="G4481" s="5">
        <v>339</v>
      </c>
      <c r="H4481" s="7">
        <v>41</v>
      </c>
      <c r="I4481" s="1">
        <v>164</v>
      </c>
      <c r="J4481" s="1">
        <v>99</v>
      </c>
      <c r="K4481" s="1">
        <v>29</v>
      </c>
      <c r="L4481" s="6">
        <v>6</v>
      </c>
    </row>
    <row r="4482" spans="5:12" x14ac:dyDescent="0.3">
      <c r="E4482" s="9"/>
      <c r="F4482" s="8"/>
      <c r="G4482" s="10">
        <v>100</v>
      </c>
      <c r="H4482" s="11">
        <v>12.094395280236</v>
      </c>
      <c r="I4482" s="2">
        <v>48.377581120944001</v>
      </c>
      <c r="J4482" s="2">
        <v>29.203539823008999</v>
      </c>
      <c r="K4482" s="2">
        <v>8.5545722713860002</v>
      </c>
      <c r="L4482" s="13">
        <v>1.769911504425</v>
      </c>
    </row>
    <row r="4483" spans="5:12" ht="25" x14ac:dyDescent="0.3">
      <c r="E4483" s="3" t="s">
        <v>1092</v>
      </c>
      <c r="F4483" s="4"/>
      <c r="G4483" s="5">
        <v>130</v>
      </c>
      <c r="H4483" s="7">
        <v>16</v>
      </c>
      <c r="I4483" s="1">
        <v>73</v>
      </c>
      <c r="J4483" s="1">
        <v>28</v>
      </c>
      <c r="K4483" s="1">
        <v>11</v>
      </c>
      <c r="L4483" s="6">
        <v>2</v>
      </c>
    </row>
    <row r="4484" spans="5:12" x14ac:dyDescent="0.3">
      <c r="E4484" s="9"/>
      <c r="F4484" s="8"/>
      <c r="G4484" s="10">
        <v>100</v>
      </c>
      <c r="H4484" s="11">
        <v>12.307692307691999</v>
      </c>
      <c r="I4484" s="2">
        <v>56.153846153845997</v>
      </c>
      <c r="J4484" s="2">
        <v>21.538461538461998</v>
      </c>
      <c r="K4484" s="2">
        <v>8.4615384615379998</v>
      </c>
      <c r="L4484" s="13">
        <v>1.538461538462</v>
      </c>
    </row>
    <row r="4485" spans="5:12" ht="25" x14ac:dyDescent="0.3">
      <c r="E4485" s="3" t="s">
        <v>1093</v>
      </c>
      <c r="F4485" s="4"/>
      <c r="G4485" s="5">
        <v>49</v>
      </c>
      <c r="H4485" s="7">
        <v>4</v>
      </c>
      <c r="I4485" s="1">
        <v>27</v>
      </c>
      <c r="J4485" s="1">
        <v>12</v>
      </c>
      <c r="K4485" s="1">
        <v>5</v>
      </c>
      <c r="L4485" s="6">
        <v>1</v>
      </c>
    </row>
    <row r="4486" spans="5:12" x14ac:dyDescent="0.3">
      <c r="E4486" s="9"/>
      <c r="F4486" s="8"/>
      <c r="G4486" s="10">
        <v>100</v>
      </c>
      <c r="H4486" s="11">
        <v>8.1632653061219997</v>
      </c>
      <c r="I4486" s="2">
        <v>55.102040816326998</v>
      </c>
      <c r="J4486" s="2">
        <v>24.489795918367001</v>
      </c>
      <c r="K4486" s="2">
        <v>10.204081632653001</v>
      </c>
      <c r="L4486" s="13">
        <v>2.040816326531</v>
      </c>
    </row>
    <row r="4487" spans="5:12" ht="25" x14ac:dyDescent="0.3">
      <c r="E4487" s="3" t="s">
        <v>1094</v>
      </c>
      <c r="F4487" s="4"/>
      <c r="G4487" s="5">
        <v>40</v>
      </c>
      <c r="H4487" s="7">
        <v>4</v>
      </c>
      <c r="I4487" s="1">
        <v>21</v>
      </c>
      <c r="J4487" s="1">
        <v>9</v>
      </c>
      <c r="K4487" s="1">
        <v>3</v>
      </c>
      <c r="L4487" s="6">
        <v>3</v>
      </c>
    </row>
    <row r="4488" spans="5:12" x14ac:dyDescent="0.3">
      <c r="E4488" s="9"/>
      <c r="F4488" s="8"/>
      <c r="G4488" s="10">
        <v>100</v>
      </c>
      <c r="H4488" s="11">
        <v>10</v>
      </c>
      <c r="I4488" s="2">
        <v>52.5</v>
      </c>
      <c r="J4488" s="2">
        <v>22.5</v>
      </c>
      <c r="K4488" s="2">
        <v>7.5</v>
      </c>
      <c r="L4488" s="13">
        <v>7.5</v>
      </c>
    </row>
    <row r="4489" spans="5:12" ht="25" x14ac:dyDescent="0.3">
      <c r="E4489" s="3" t="s">
        <v>1095</v>
      </c>
      <c r="F4489" s="4"/>
      <c r="G4489" s="5">
        <v>11</v>
      </c>
      <c r="H4489" s="7">
        <v>5</v>
      </c>
      <c r="I4489" s="1">
        <v>2</v>
      </c>
      <c r="J4489" s="1">
        <v>4</v>
      </c>
      <c r="K4489" s="1">
        <v>0</v>
      </c>
      <c r="L4489" s="6">
        <v>0</v>
      </c>
    </row>
    <row r="4490" spans="5:12" x14ac:dyDescent="0.3">
      <c r="E4490" s="9"/>
      <c r="F4490" s="8"/>
      <c r="G4490" s="10">
        <v>100</v>
      </c>
      <c r="H4490" s="11">
        <v>45.454545454544999</v>
      </c>
      <c r="I4490" s="2">
        <v>18.181818181817999</v>
      </c>
      <c r="J4490" s="2">
        <v>36.363636363635997</v>
      </c>
      <c r="K4490" s="12">
        <v>0</v>
      </c>
      <c r="L4490" s="15">
        <v>0</v>
      </c>
    </row>
    <row r="4491" spans="5:12" ht="25" x14ac:dyDescent="0.3">
      <c r="E4491" s="3" t="s">
        <v>1096</v>
      </c>
      <c r="F4491" s="4"/>
      <c r="G4491" s="5">
        <v>2</v>
      </c>
      <c r="H4491" s="7">
        <v>0</v>
      </c>
      <c r="I4491" s="1">
        <v>1</v>
      </c>
      <c r="J4491" s="1">
        <v>1</v>
      </c>
      <c r="K4491" s="1">
        <v>0</v>
      </c>
      <c r="L4491" s="6">
        <v>0</v>
      </c>
    </row>
    <row r="4492" spans="5:12" x14ac:dyDescent="0.3">
      <c r="E4492" s="9"/>
      <c r="F4492" s="8"/>
      <c r="G4492" s="10">
        <v>100</v>
      </c>
      <c r="H4492" s="21">
        <v>0</v>
      </c>
      <c r="I4492" s="2">
        <v>50</v>
      </c>
      <c r="J4492" s="2">
        <v>50</v>
      </c>
      <c r="K4492" s="12">
        <v>0</v>
      </c>
      <c r="L4492" s="15">
        <v>0</v>
      </c>
    </row>
    <row r="4493" spans="5:12" ht="25" x14ac:dyDescent="0.3">
      <c r="E4493" s="3" t="s">
        <v>1097</v>
      </c>
      <c r="F4493" s="4"/>
      <c r="G4493" s="5">
        <v>1874</v>
      </c>
      <c r="H4493" s="7">
        <v>121</v>
      </c>
      <c r="I4493" s="1">
        <v>789</v>
      </c>
      <c r="J4493" s="1">
        <v>599</v>
      </c>
      <c r="K4493" s="1">
        <v>326</v>
      </c>
      <c r="L4493" s="6">
        <v>39</v>
      </c>
    </row>
    <row r="4494" spans="5:12" x14ac:dyDescent="0.3">
      <c r="E4494" s="9"/>
      <c r="F4494" s="8"/>
      <c r="G4494" s="10">
        <v>100</v>
      </c>
      <c r="H4494" s="11">
        <v>6.4567769477050003</v>
      </c>
      <c r="I4494" s="2">
        <v>42.102454642475998</v>
      </c>
      <c r="J4494" s="2">
        <v>31.963713980790001</v>
      </c>
      <c r="K4494" s="2">
        <v>17.395944503734999</v>
      </c>
      <c r="L4494" s="13">
        <v>2.0811099252930001</v>
      </c>
    </row>
    <row r="4495" spans="5:12" ht="25" x14ac:dyDescent="0.3">
      <c r="E4495" s="3" t="s">
        <v>1098</v>
      </c>
      <c r="F4495" s="4"/>
      <c r="G4495" s="5">
        <v>1132</v>
      </c>
      <c r="H4495" s="7">
        <v>88</v>
      </c>
      <c r="I4495" s="1">
        <v>562</v>
      </c>
      <c r="J4495" s="1">
        <v>341</v>
      </c>
      <c r="K4495" s="1">
        <v>104</v>
      </c>
      <c r="L4495" s="6">
        <v>37</v>
      </c>
    </row>
    <row r="4496" spans="5:12" x14ac:dyDescent="0.3">
      <c r="E4496" s="9"/>
      <c r="F4496" s="8"/>
      <c r="G4496" s="10">
        <v>100</v>
      </c>
      <c r="H4496" s="11">
        <v>7.7738515901060001</v>
      </c>
      <c r="I4496" s="2">
        <v>49.646643109541003</v>
      </c>
      <c r="J4496" s="2">
        <v>30.123674911660999</v>
      </c>
      <c r="K4496" s="2">
        <v>9.1872791519430006</v>
      </c>
      <c r="L4496" s="13">
        <v>3.2685512367489999</v>
      </c>
    </row>
    <row r="4497" spans="5:12" ht="25" x14ac:dyDescent="0.3">
      <c r="E4497" s="3" t="s">
        <v>1099</v>
      </c>
      <c r="F4497" s="4"/>
      <c r="G4497" s="5">
        <v>678</v>
      </c>
      <c r="H4497" s="7">
        <v>67</v>
      </c>
      <c r="I4497" s="1">
        <v>358</v>
      </c>
      <c r="J4497" s="1">
        <v>189</v>
      </c>
      <c r="K4497" s="1">
        <v>49</v>
      </c>
      <c r="L4497" s="6">
        <v>15</v>
      </c>
    </row>
    <row r="4498" spans="5:12" x14ac:dyDescent="0.3">
      <c r="E4498" s="9"/>
      <c r="F4498" s="8"/>
      <c r="G4498" s="10">
        <v>100</v>
      </c>
      <c r="H4498" s="11">
        <v>9.8820058997049998</v>
      </c>
      <c r="I4498" s="2">
        <v>52.802359882006002</v>
      </c>
      <c r="J4498" s="2">
        <v>27.876106194689999</v>
      </c>
      <c r="K4498" s="2">
        <v>7.2271386430679998</v>
      </c>
      <c r="L4498" s="13">
        <v>2.212389380531</v>
      </c>
    </row>
    <row r="4499" spans="5:12" ht="25" x14ac:dyDescent="0.3">
      <c r="E4499" s="3" t="s">
        <v>1100</v>
      </c>
      <c r="F4499" s="4"/>
      <c r="G4499" s="5">
        <v>258</v>
      </c>
      <c r="H4499" s="7">
        <v>40</v>
      </c>
      <c r="I4499" s="1">
        <v>135</v>
      </c>
      <c r="J4499" s="1">
        <v>56</v>
      </c>
      <c r="K4499" s="1">
        <v>19</v>
      </c>
      <c r="L4499" s="6">
        <v>8</v>
      </c>
    </row>
    <row r="4500" spans="5:12" x14ac:dyDescent="0.3">
      <c r="E4500" s="9"/>
      <c r="F4500" s="8"/>
      <c r="G4500" s="10">
        <v>100</v>
      </c>
      <c r="H4500" s="11">
        <v>15.503875968992</v>
      </c>
      <c r="I4500" s="2">
        <v>52.325581395348998</v>
      </c>
      <c r="J4500" s="2">
        <v>21.705426356589001</v>
      </c>
      <c r="K4500" s="2">
        <v>7.3643410852709996</v>
      </c>
      <c r="L4500" s="13">
        <v>3.1007751937979999</v>
      </c>
    </row>
    <row r="4501" spans="5:12" ht="25" x14ac:dyDescent="0.3">
      <c r="E4501" s="3" t="s">
        <v>1101</v>
      </c>
      <c r="F4501" s="4"/>
      <c r="G4501" s="5">
        <v>209</v>
      </c>
      <c r="H4501" s="7">
        <v>31</v>
      </c>
      <c r="I4501" s="1">
        <v>109</v>
      </c>
      <c r="J4501" s="1">
        <v>41</v>
      </c>
      <c r="K4501" s="1">
        <v>21</v>
      </c>
      <c r="L4501" s="6">
        <v>7</v>
      </c>
    </row>
    <row r="4502" spans="5:12" x14ac:dyDescent="0.3">
      <c r="E4502" s="9"/>
      <c r="F4502" s="8"/>
      <c r="G4502" s="10">
        <v>100</v>
      </c>
      <c r="H4502" s="11">
        <v>14.832535885166999</v>
      </c>
      <c r="I4502" s="2">
        <v>52.153110047847001</v>
      </c>
      <c r="J4502" s="2">
        <v>19.617224880382999</v>
      </c>
      <c r="K4502" s="2">
        <v>10.047846889952</v>
      </c>
      <c r="L4502" s="13">
        <v>3.3492822966509999</v>
      </c>
    </row>
    <row r="4503" spans="5:12" ht="25" x14ac:dyDescent="0.3">
      <c r="E4503" s="3" t="s">
        <v>1102</v>
      </c>
      <c r="F4503" s="4"/>
      <c r="G4503" s="5">
        <v>66</v>
      </c>
      <c r="H4503" s="7">
        <v>8</v>
      </c>
      <c r="I4503" s="1">
        <v>38</v>
      </c>
      <c r="J4503" s="1">
        <v>14</v>
      </c>
      <c r="K4503" s="1">
        <v>3</v>
      </c>
      <c r="L4503" s="6">
        <v>3</v>
      </c>
    </row>
    <row r="4504" spans="5:12" x14ac:dyDescent="0.3">
      <c r="E4504" s="9"/>
      <c r="F4504" s="8"/>
      <c r="G4504" s="10">
        <v>100</v>
      </c>
      <c r="H4504" s="11">
        <v>12.121212121212</v>
      </c>
      <c r="I4504" s="2">
        <v>57.575757575757997</v>
      </c>
      <c r="J4504" s="2">
        <v>21.212121212121001</v>
      </c>
      <c r="K4504" s="2">
        <v>4.5454545454549997</v>
      </c>
      <c r="L4504" s="13">
        <v>4.5454545454549997</v>
      </c>
    </row>
    <row r="4505" spans="5:12" ht="25" x14ac:dyDescent="0.3">
      <c r="E4505" s="3" t="s">
        <v>1103</v>
      </c>
      <c r="F4505" s="4"/>
      <c r="G4505" s="5">
        <v>5</v>
      </c>
      <c r="H4505" s="7">
        <v>0</v>
      </c>
      <c r="I4505" s="1">
        <v>4</v>
      </c>
      <c r="J4505" s="1">
        <v>1</v>
      </c>
      <c r="K4505" s="1">
        <v>0</v>
      </c>
      <c r="L4505" s="6">
        <v>0</v>
      </c>
    </row>
    <row r="4506" spans="5:12" x14ac:dyDescent="0.3">
      <c r="E4506" s="9"/>
      <c r="F4506" s="8"/>
      <c r="G4506" s="10">
        <v>100</v>
      </c>
      <c r="H4506" s="21">
        <v>0</v>
      </c>
      <c r="I4506" s="2">
        <v>80</v>
      </c>
      <c r="J4506" s="2">
        <v>20</v>
      </c>
      <c r="K4506" s="12">
        <v>0</v>
      </c>
      <c r="L4506" s="15">
        <v>0</v>
      </c>
    </row>
    <row r="4507" spans="5:12" ht="25" x14ac:dyDescent="0.3">
      <c r="E4507" s="3" t="s">
        <v>1104</v>
      </c>
      <c r="F4507" s="4"/>
      <c r="G4507" s="5">
        <v>3211</v>
      </c>
      <c r="H4507" s="7">
        <v>152</v>
      </c>
      <c r="I4507" s="1">
        <v>1211</v>
      </c>
      <c r="J4507" s="1">
        <v>1153</v>
      </c>
      <c r="K4507" s="1">
        <v>606</v>
      </c>
      <c r="L4507" s="6">
        <v>89</v>
      </c>
    </row>
    <row r="4508" spans="5:12" x14ac:dyDescent="0.3">
      <c r="E4508" s="9"/>
      <c r="F4508" s="8"/>
      <c r="G4508" s="10">
        <v>100</v>
      </c>
      <c r="H4508" s="11">
        <v>4.7337278106509997</v>
      </c>
      <c r="I4508" s="2">
        <v>37.714107754594004</v>
      </c>
      <c r="J4508" s="2">
        <v>35.907816879476997</v>
      </c>
      <c r="K4508" s="2">
        <v>18.872625350358</v>
      </c>
      <c r="L4508" s="13">
        <v>2.7717222049210002</v>
      </c>
    </row>
    <row r="4509" spans="5:12" ht="25" x14ac:dyDescent="0.3">
      <c r="E4509" s="3" t="s">
        <v>1105</v>
      </c>
      <c r="F4509" s="4"/>
      <c r="G4509" s="5">
        <v>1922</v>
      </c>
      <c r="H4509" s="7">
        <v>101</v>
      </c>
      <c r="I4509" s="1">
        <v>939</v>
      </c>
      <c r="J4509" s="1">
        <v>642</v>
      </c>
      <c r="K4509" s="1">
        <v>184</v>
      </c>
      <c r="L4509" s="6">
        <v>56</v>
      </c>
    </row>
    <row r="4510" spans="5:12" x14ac:dyDescent="0.3">
      <c r="E4510" s="9"/>
      <c r="F4510" s="8"/>
      <c r="G4510" s="10">
        <v>100</v>
      </c>
      <c r="H4510" s="11">
        <v>5.2549427679500003</v>
      </c>
      <c r="I4510" s="2">
        <v>48.855359001041002</v>
      </c>
      <c r="J4510" s="2">
        <v>33.402705515088002</v>
      </c>
      <c r="K4510" s="2">
        <v>9.5733610822060005</v>
      </c>
      <c r="L4510" s="13">
        <v>2.9136316337150001</v>
      </c>
    </row>
    <row r="4511" spans="5:12" ht="25" x14ac:dyDescent="0.3">
      <c r="E4511" s="3" t="s">
        <v>1106</v>
      </c>
      <c r="F4511" s="4"/>
      <c r="G4511" s="5">
        <v>1209</v>
      </c>
      <c r="H4511" s="7">
        <v>103</v>
      </c>
      <c r="I4511" s="1">
        <v>590</v>
      </c>
      <c r="J4511" s="1">
        <v>358</v>
      </c>
      <c r="K4511" s="1">
        <v>109</v>
      </c>
      <c r="L4511" s="6">
        <v>49</v>
      </c>
    </row>
    <row r="4512" spans="5:12" x14ac:dyDescent="0.3">
      <c r="E4512" s="9"/>
      <c r="F4512" s="8"/>
      <c r="G4512" s="10">
        <v>100</v>
      </c>
      <c r="H4512" s="11">
        <v>8.5194375516960008</v>
      </c>
      <c r="I4512" s="2">
        <v>48.800661703887997</v>
      </c>
      <c r="J4512" s="2">
        <v>29.611248966087999</v>
      </c>
      <c r="K4512" s="2">
        <v>9.0157154673280004</v>
      </c>
      <c r="L4512" s="13">
        <v>4.0529363110009999</v>
      </c>
    </row>
    <row r="4513" spans="5:12" ht="25" x14ac:dyDescent="0.3">
      <c r="E4513" s="3" t="s">
        <v>1107</v>
      </c>
      <c r="F4513" s="4"/>
      <c r="G4513" s="5">
        <v>508</v>
      </c>
      <c r="H4513" s="7">
        <v>56</v>
      </c>
      <c r="I4513" s="1">
        <v>258</v>
      </c>
      <c r="J4513" s="1">
        <v>142</v>
      </c>
      <c r="K4513" s="1">
        <v>38</v>
      </c>
      <c r="L4513" s="6">
        <v>14</v>
      </c>
    </row>
    <row r="4514" spans="5:12" x14ac:dyDescent="0.3">
      <c r="E4514" s="9"/>
      <c r="F4514" s="8"/>
      <c r="G4514" s="10">
        <v>100</v>
      </c>
      <c r="H4514" s="11">
        <v>11.023622047244</v>
      </c>
      <c r="I4514" s="2">
        <v>50.787401574802999</v>
      </c>
      <c r="J4514" s="2">
        <v>27.952755905511999</v>
      </c>
      <c r="K4514" s="2">
        <v>7.4803149606300003</v>
      </c>
      <c r="L4514" s="13">
        <v>2.7559055118110001</v>
      </c>
    </row>
    <row r="4515" spans="5:12" ht="25" x14ac:dyDescent="0.3">
      <c r="E4515" s="3" t="s">
        <v>1108</v>
      </c>
      <c r="F4515" s="4"/>
      <c r="G4515" s="5">
        <v>419</v>
      </c>
      <c r="H4515" s="7">
        <v>52</v>
      </c>
      <c r="I4515" s="1">
        <v>205</v>
      </c>
      <c r="J4515" s="1">
        <v>110</v>
      </c>
      <c r="K4515" s="1">
        <v>38</v>
      </c>
      <c r="L4515" s="6">
        <v>14</v>
      </c>
    </row>
    <row r="4516" spans="5:12" x14ac:dyDescent="0.3">
      <c r="E4516" s="9"/>
      <c r="F4516" s="8"/>
      <c r="G4516" s="10">
        <v>100</v>
      </c>
      <c r="H4516" s="11">
        <v>12.410501193317</v>
      </c>
      <c r="I4516" s="2">
        <v>48.926014319808999</v>
      </c>
      <c r="J4516" s="2">
        <v>26.252983293555999</v>
      </c>
      <c r="K4516" s="2">
        <v>9.0692124105010006</v>
      </c>
      <c r="L4516" s="13">
        <v>3.3412887828160001</v>
      </c>
    </row>
    <row r="4517" spans="5:12" ht="25" x14ac:dyDescent="0.3">
      <c r="E4517" s="3" t="s">
        <v>1109</v>
      </c>
      <c r="F4517" s="4"/>
      <c r="G4517" s="5">
        <v>196</v>
      </c>
      <c r="H4517" s="7">
        <v>32</v>
      </c>
      <c r="I4517" s="1">
        <v>100</v>
      </c>
      <c r="J4517" s="1">
        <v>39</v>
      </c>
      <c r="K4517" s="1">
        <v>12</v>
      </c>
      <c r="L4517" s="6">
        <v>13</v>
      </c>
    </row>
    <row r="4518" spans="5:12" x14ac:dyDescent="0.3">
      <c r="E4518" s="9"/>
      <c r="F4518" s="8"/>
      <c r="G4518" s="10">
        <v>100</v>
      </c>
      <c r="H4518" s="11">
        <v>16.326530612245001</v>
      </c>
      <c r="I4518" s="2">
        <v>51.020408163265003</v>
      </c>
      <c r="J4518" s="2">
        <v>19.897959183672999</v>
      </c>
      <c r="K4518" s="2">
        <v>6.1224489795919999</v>
      </c>
      <c r="L4518" s="13">
        <v>6.6326530612239996</v>
      </c>
    </row>
    <row r="4519" spans="5:12" ht="25" x14ac:dyDescent="0.3">
      <c r="E4519" s="3" t="s">
        <v>1110</v>
      </c>
      <c r="F4519" s="4"/>
      <c r="G4519" s="5">
        <v>11</v>
      </c>
      <c r="H4519" s="7">
        <v>5</v>
      </c>
      <c r="I4519" s="1">
        <v>4</v>
      </c>
      <c r="J4519" s="1">
        <v>1</v>
      </c>
      <c r="K4519" s="1">
        <v>1</v>
      </c>
      <c r="L4519" s="6">
        <v>0</v>
      </c>
    </row>
    <row r="4520" spans="5:12" x14ac:dyDescent="0.3">
      <c r="E4520" s="9"/>
      <c r="F4520" s="8"/>
      <c r="G4520" s="10">
        <v>100</v>
      </c>
      <c r="H4520" s="11">
        <v>45.454545454544999</v>
      </c>
      <c r="I4520" s="2">
        <v>36.363636363635997</v>
      </c>
      <c r="J4520" s="2">
        <v>9.0909090909089993</v>
      </c>
      <c r="K4520" s="2">
        <v>9.0909090909089993</v>
      </c>
      <c r="L4520" s="15">
        <v>0</v>
      </c>
    </row>
    <row r="4521" spans="5:12" ht="25" x14ac:dyDescent="0.3">
      <c r="E4521" s="3" t="s">
        <v>1111</v>
      </c>
      <c r="F4521" s="4"/>
      <c r="G4521" s="5">
        <v>3306</v>
      </c>
      <c r="H4521" s="7">
        <v>119</v>
      </c>
      <c r="I4521" s="1">
        <v>1204</v>
      </c>
      <c r="J4521" s="1">
        <v>1294</v>
      </c>
      <c r="K4521" s="1">
        <v>604</v>
      </c>
      <c r="L4521" s="6">
        <v>85</v>
      </c>
    </row>
    <row r="4522" spans="5:12" x14ac:dyDescent="0.3">
      <c r="E4522" s="9"/>
      <c r="F4522" s="8"/>
      <c r="G4522" s="10">
        <v>100</v>
      </c>
      <c r="H4522" s="11">
        <v>3.5995160314580001</v>
      </c>
      <c r="I4522" s="2">
        <v>36.418632788868997</v>
      </c>
      <c r="J4522" s="2">
        <v>39.140955837870997</v>
      </c>
      <c r="K4522" s="2">
        <v>18.26981246219</v>
      </c>
      <c r="L4522" s="13">
        <v>2.5710828796129999</v>
      </c>
    </row>
    <row r="4523" spans="5:12" ht="25" x14ac:dyDescent="0.3">
      <c r="E4523" s="3" t="s">
        <v>1112</v>
      </c>
      <c r="F4523" s="4"/>
      <c r="G4523" s="5">
        <v>1876</v>
      </c>
      <c r="H4523" s="7">
        <v>102</v>
      </c>
      <c r="I4523" s="1">
        <v>841</v>
      </c>
      <c r="J4523" s="1">
        <v>638</v>
      </c>
      <c r="K4523" s="1">
        <v>214</v>
      </c>
      <c r="L4523" s="6">
        <v>81</v>
      </c>
    </row>
    <row r="4524" spans="5:12" x14ac:dyDescent="0.3">
      <c r="E4524" s="9"/>
      <c r="F4524" s="8"/>
      <c r="G4524" s="10">
        <v>100</v>
      </c>
      <c r="H4524" s="11">
        <v>5.4371002132199999</v>
      </c>
      <c r="I4524" s="2">
        <v>44.829424307036</v>
      </c>
      <c r="J4524" s="2">
        <v>34.008528784648</v>
      </c>
      <c r="K4524" s="2">
        <v>11.407249466951001</v>
      </c>
      <c r="L4524" s="13">
        <v>4.3176972281449997</v>
      </c>
    </row>
    <row r="4525" spans="5:12" ht="25" x14ac:dyDescent="0.3">
      <c r="E4525" s="3" t="s">
        <v>1113</v>
      </c>
      <c r="F4525" s="4"/>
      <c r="G4525" s="5">
        <v>1323</v>
      </c>
      <c r="H4525" s="7">
        <v>91</v>
      </c>
      <c r="I4525" s="1">
        <v>651</v>
      </c>
      <c r="J4525" s="1">
        <v>433</v>
      </c>
      <c r="K4525" s="1">
        <v>106</v>
      </c>
      <c r="L4525" s="6">
        <v>42</v>
      </c>
    </row>
    <row r="4526" spans="5:12" x14ac:dyDescent="0.3">
      <c r="E4526" s="9"/>
      <c r="F4526" s="8"/>
      <c r="G4526" s="10">
        <v>100</v>
      </c>
      <c r="H4526" s="11">
        <v>6.8783068783069998</v>
      </c>
      <c r="I4526" s="2">
        <v>49.206349206349003</v>
      </c>
      <c r="J4526" s="2">
        <v>32.728647014361002</v>
      </c>
      <c r="K4526" s="2">
        <v>8.0120937263789997</v>
      </c>
      <c r="L4526" s="13">
        <v>3.1746031746029999</v>
      </c>
    </row>
    <row r="4527" spans="5:12" ht="25" x14ac:dyDescent="0.3">
      <c r="E4527" s="3" t="s">
        <v>1114</v>
      </c>
      <c r="F4527" s="4"/>
      <c r="G4527" s="5">
        <v>521</v>
      </c>
      <c r="H4527" s="7">
        <v>59</v>
      </c>
      <c r="I4527" s="1">
        <v>231</v>
      </c>
      <c r="J4527" s="1">
        <v>153</v>
      </c>
      <c r="K4527" s="1">
        <v>46</v>
      </c>
      <c r="L4527" s="6">
        <v>32</v>
      </c>
    </row>
    <row r="4528" spans="5:12" x14ac:dyDescent="0.3">
      <c r="E4528" s="9"/>
      <c r="F4528" s="8"/>
      <c r="G4528" s="10">
        <v>100</v>
      </c>
      <c r="H4528" s="11">
        <v>11.324376199615999</v>
      </c>
      <c r="I4528" s="2">
        <v>44.337811900192001</v>
      </c>
      <c r="J4528" s="2">
        <v>29.366602687139999</v>
      </c>
      <c r="K4528" s="2">
        <v>8.8291746641070006</v>
      </c>
      <c r="L4528" s="13">
        <v>6.1420345489440002</v>
      </c>
    </row>
    <row r="4529" spans="5:12" ht="25" x14ac:dyDescent="0.3">
      <c r="E4529" s="3" t="s">
        <v>1115</v>
      </c>
      <c r="F4529" s="4"/>
      <c r="G4529" s="5">
        <v>376</v>
      </c>
      <c r="H4529" s="7">
        <v>35</v>
      </c>
      <c r="I4529" s="1">
        <v>175</v>
      </c>
      <c r="J4529" s="1">
        <v>116</v>
      </c>
      <c r="K4529" s="1">
        <v>34</v>
      </c>
      <c r="L4529" s="6">
        <v>16</v>
      </c>
    </row>
    <row r="4530" spans="5:12" x14ac:dyDescent="0.3">
      <c r="E4530" s="9"/>
      <c r="F4530" s="8"/>
      <c r="G4530" s="10">
        <v>100</v>
      </c>
      <c r="H4530" s="11">
        <v>9.3085106382979994</v>
      </c>
      <c r="I4530" s="2">
        <v>46.542553191488999</v>
      </c>
      <c r="J4530" s="2">
        <v>30.851063829787002</v>
      </c>
      <c r="K4530" s="2">
        <v>9.0425531914890005</v>
      </c>
      <c r="L4530" s="13">
        <v>4.2553191489359996</v>
      </c>
    </row>
    <row r="4531" spans="5:12" ht="25" x14ac:dyDescent="0.3">
      <c r="E4531" s="3" t="s">
        <v>1116</v>
      </c>
      <c r="F4531" s="4"/>
      <c r="G4531" s="5">
        <v>180</v>
      </c>
      <c r="H4531" s="7">
        <v>25</v>
      </c>
      <c r="I4531" s="1">
        <v>93</v>
      </c>
      <c r="J4531" s="1">
        <v>41</v>
      </c>
      <c r="K4531" s="1">
        <v>12</v>
      </c>
      <c r="L4531" s="6">
        <v>9</v>
      </c>
    </row>
    <row r="4532" spans="5:12" x14ac:dyDescent="0.3">
      <c r="E4532" s="9"/>
      <c r="F4532" s="8"/>
      <c r="G4532" s="10">
        <v>100</v>
      </c>
      <c r="H4532" s="11">
        <v>13.888888888888999</v>
      </c>
      <c r="I4532" s="2">
        <v>51.666666666666998</v>
      </c>
      <c r="J4532" s="2">
        <v>22.777777777777999</v>
      </c>
      <c r="K4532" s="2">
        <v>6.666666666667</v>
      </c>
      <c r="L4532" s="13">
        <v>5</v>
      </c>
    </row>
    <row r="4533" spans="5:12" ht="25" x14ac:dyDescent="0.3">
      <c r="E4533" s="3" t="s">
        <v>1117</v>
      </c>
      <c r="F4533" s="4"/>
      <c r="G4533" s="5">
        <v>12</v>
      </c>
      <c r="H4533" s="7">
        <v>5</v>
      </c>
      <c r="I4533" s="1">
        <v>3</v>
      </c>
      <c r="J4533" s="1">
        <v>2</v>
      </c>
      <c r="K4533" s="1">
        <v>0</v>
      </c>
      <c r="L4533" s="6">
        <v>2</v>
      </c>
    </row>
    <row r="4534" spans="5:12" x14ac:dyDescent="0.3">
      <c r="E4534" s="9"/>
      <c r="F4534" s="8"/>
      <c r="G4534" s="10">
        <v>100</v>
      </c>
      <c r="H4534" s="11">
        <v>41.666666666666998</v>
      </c>
      <c r="I4534" s="2">
        <v>25</v>
      </c>
      <c r="J4534" s="2">
        <v>16.666666666666998</v>
      </c>
      <c r="K4534" s="12">
        <v>0</v>
      </c>
      <c r="L4534" s="13">
        <v>16.666666666666998</v>
      </c>
    </row>
    <row r="4535" spans="5:12" ht="25" x14ac:dyDescent="0.3">
      <c r="E4535" s="3" t="s">
        <v>1118</v>
      </c>
      <c r="F4535" s="4"/>
      <c r="G4535" s="5">
        <v>1431</v>
      </c>
      <c r="H4535" s="7">
        <v>34</v>
      </c>
      <c r="I4535" s="1">
        <v>438</v>
      </c>
      <c r="J4535" s="1">
        <v>589</v>
      </c>
      <c r="K4535" s="1">
        <v>336</v>
      </c>
      <c r="L4535" s="6">
        <v>34</v>
      </c>
    </row>
    <row r="4536" spans="5:12" x14ac:dyDescent="0.3">
      <c r="E4536" s="9"/>
      <c r="F4536" s="8"/>
      <c r="G4536" s="10">
        <v>100</v>
      </c>
      <c r="H4536" s="11">
        <v>2.375960866527</v>
      </c>
      <c r="I4536" s="2">
        <v>30.607966457023</v>
      </c>
      <c r="J4536" s="2">
        <v>41.160027952481002</v>
      </c>
      <c r="K4536" s="2">
        <v>23.480083857442001</v>
      </c>
      <c r="L4536" s="13">
        <v>2.375960866527</v>
      </c>
    </row>
    <row r="4537" spans="5:12" ht="25" x14ac:dyDescent="0.3">
      <c r="E4537" s="3" t="s">
        <v>1119</v>
      </c>
      <c r="F4537" s="4"/>
      <c r="G4537" s="5">
        <v>855</v>
      </c>
      <c r="H4537" s="7">
        <v>33</v>
      </c>
      <c r="I4537" s="1">
        <v>305</v>
      </c>
      <c r="J4537" s="1">
        <v>344</v>
      </c>
      <c r="K4537" s="1">
        <v>140</v>
      </c>
      <c r="L4537" s="6">
        <v>33</v>
      </c>
    </row>
    <row r="4538" spans="5:12" x14ac:dyDescent="0.3">
      <c r="E4538" s="9"/>
      <c r="F4538" s="8"/>
      <c r="G4538" s="10">
        <v>100</v>
      </c>
      <c r="H4538" s="11">
        <v>3.8596491228069998</v>
      </c>
      <c r="I4538" s="2">
        <v>35.672514619883003</v>
      </c>
      <c r="J4538" s="2">
        <v>40.233918128654999</v>
      </c>
      <c r="K4538" s="2">
        <v>16.374269005847999</v>
      </c>
      <c r="L4538" s="13">
        <v>3.8596491228069998</v>
      </c>
    </row>
    <row r="4539" spans="5:12" ht="25" x14ac:dyDescent="0.3">
      <c r="E4539" s="3" t="s">
        <v>1120</v>
      </c>
      <c r="F4539" s="4"/>
      <c r="G4539" s="5">
        <v>482</v>
      </c>
      <c r="H4539" s="7">
        <v>21</v>
      </c>
      <c r="I4539" s="1">
        <v>180</v>
      </c>
      <c r="J4539" s="1">
        <v>205</v>
      </c>
      <c r="K4539" s="1">
        <v>60</v>
      </c>
      <c r="L4539" s="6">
        <v>16</v>
      </c>
    </row>
    <row r="4540" spans="5:12" x14ac:dyDescent="0.3">
      <c r="E4540" s="9"/>
      <c r="F4540" s="8"/>
      <c r="G4540" s="10">
        <v>100</v>
      </c>
      <c r="H4540" s="11">
        <v>4.356846473029</v>
      </c>
      <c r="I4540" s="2">
        <v>37.344398340249001</v>
      </c>
      <c r="J4540" s="2">
        <v>42.53112033195</v>
      </c>
      <c r="K4540" s="2">
        <v>12.448132780083</v>
      </c>
      <c r="L4540" s="13">
        <v>3.3195020746889998</v>
      </c>
    </row>
    <row r="4541" spans="5:12" ht="25" x14ac:dyDescent="0.3">
      <c r="E4541" s="3" t="s">
        <v>1121</v>
      </c>
      <c r="F4541" s="4"/>
      <c r="G4541" s="5">
        <v>187</v>
      </c>
      <c r="H4541" s="7">
        <v>14</v>
      </c>
      <c r="I4541" s="1">
        <v>86</v>
      </c>
      <c r="J4541" s="1">
        <v>58</v>
      </c>
      <c r="K4541" s="1">
        <v>24</v>
      </c>
      <c r="L4541" s="6">
        <v>5</v>
      </c>
    </row>
    <row r="4542" spans="5:12" x14ac:dyDescent="0.3">
      <c r="E4542" s="9"/>
      <c r="F4542" s="8"/>
      <c r="G4542" s="10">
        <v>100</v>
      </c>
      <c r="H4542" s="11">
        <v>7.4866310160429999</v>
      </c>
      <c r="I4542" s="2">
        <v>45.989304812834</v>
      </c>
      <c r="J4542" s="2">
        <v>31.016042780749</v>
      </c>
      <c r="K4542" s="2">
        <v>12.83422459893</v>
      </c>
      <c r="L4542" s="13">
        <v>2.673796791444</v>
      </c>
    </row>
    <row r="4543" spans="5:12" ht="25" x14ac:dyDescent="0.3">
      <c r="E4543" s="3" t="s">
        <v>1122</v>
      </c>
      <c r="F4543" s="4"/>
      <c r="G4543" s="5">
        <v>136</v>
      </c>
      <c r="H4543" s="7">
        <v>8</v>
      </c>
      <c r="I4543" s="1">
        <v>55</v>
      </c>
      <c r="J4543" s="1">
        <v>50</v>
      </c>
      <c r="K4543" s="1">
        <v>15</v>
      </c>
      <c r="L4543" s="6">
        <v>8</v>
      </c>
    </row>
    <row r="4544" spans="5:12" x14ac:dyDescent="0.3">
      <c r="E4544" s="9"/>
      <c r="F4544" s="8"/>
      <c r="G4544" s="10">
        <v>100</v>
      </c>
      <c r="H4544" s="11">
        <v>5.8823529411760003</v>
      </c>
      <c r="I4544" s="2">
        <v>40.441176470587997</v>
      </c>
      <c r="J4544" s="2">
        <v>36.764705882352999</v>
      </c>
      <c r="K4544" s="2">
        <v>11.029411764705999</v>
      </c>
      <c r="L4544" s="13">
        <v>5.8823529411760003</v>
      </c>
    </row>
    <row r="4545" spans="5:12" ht="25" x14ac:dyDescent="0.3">
      <c r="E4545" s="3" t="s">
        <v>1123</v>
      </c>
      <c r="F4545" s="4"/>
      <c r="G4545" s="5">
        <v>63</v>
      </c>
      <c r="H4545" s="7">
        <v>5</v>
      </c>
      <c r="I4545" s="1">
        <v>26</v>
      </c>
      <c r="J4545" s="1">
        <v>22</v>
      </c>
      <c r="K4545" s="1">
        <v>5</v>
      </c>
      <c r="L4545" s="6">
        <v>5</v>
      </c>
    </row>
    <row r="4546" spans="5:12" x14ac:dyDescent="0.3">
      <c r="E4546" s="9"/>
      <c r="F4546" s="8"/>
      <c r="G4546" s="10">
        <v>100</v>
      </c>
      <c r="H4546" s="11">
        <v>7.9365079365079998</v>
      </c>
      <c r="I4546" s="2">
        <v>41.269841269841002</v>
      </c>
      <c r="J4546" s="2">
        <v>34.920634920635003</v>
      </c>
      <c r="K4546" s="2">
        <v>7.9365079365079998</v>
      </c>
      <c r="L4546" s="13">
        <v>7.9365079365079998</v>
      </c>
    </row>
    <row r="4547" spans="5:12" ht="25" x14ac:dyDescent="0.3">
      <c r="E4547" s="3" t="s">
        <v>1124</v>
      </c>
      <c r="F4547" s="4"/>
      <c r="G4547" s="5">
        <v>6</v>
      </c>
      <c r="H4547" s="7">
        <v>1</v>
      </c>
      <c r="I4547" s="1">
        <v>1</v>
      </c>
      <c r="J4547" s="1">
        <v>2</v>
      </c>
      <c r="K4547" s="1">
        <v>2</v>
      </c>
      <c r="L4547" s="6">
        <v>0</v>
      </c>
    </row>
    <row r="4548" spans="5:12" x14ac:dyDescent="0.3">
      <c r="E4548" s="9"/>
      <c r="F4548" s="8"/>
      <c r="G4548" s="10">
        <v>100</v>
      </c>
      <c r="H4548" s="11">
        <v>16.666666666666998</v>
      </c>
      <c r="I4548" s="2">
        <v>16.666666666666998</v>
      </c>
      <c r="J4548" s="2">
        <v>33.333333333333002</v>
      </c>
      <c r="K4548" s="2">
        <v>33.333333333333002</v>
      </c>
      <c r="L4548" s="15">
        <v>0</v>
      </c>
    </row>
    <row r="4549" spans="5:12" ht="25" x14ac:dyDescent="0.3">
      <c r="E4549" s="3" t="s">
        <v>1125</v>
      </c>
      <c r="F4549" s="4"/>
      <c r="G4549" s="5">
        <v>507</v>
      </c>
      <c r="H4549" s="7">
        <v>9</v>
      </c>
      <c r="I4549" s="1">
        <v>105</v>
      </c>
      <c r="J4549" s="1">
        <v>247</v>
      </c>
      <c r="K4549" s="1">
        <v>134</v>
      </c>
      <c r="L4549" s="6">
        <v>12</v>
      </c>
    </row>
    <row r="4550" spans="5:12" x14ac:dyDescent="0.3">
      <c r="E4550" s="9"/>
      <c r="F4550" s="8"/>
      <c r="G4550" s="10">
        <v>100</v>
      </c>
      <c r="H4550" s="11">
        <v>1.775147928994</v>
      </c>
      <c r="I4550" s="2">
        <v>20.710059171598001</v>
      </c>
      <c r="J4550" s="2">
        <v>48.717948717949</v>
      </c>
      <c r="K4550" s="2">
        <v>26.429980276134</v>
      </c>
      <c r="L4550" s="13">
        <v>2.3668639053249998</v>
      </c>
    </row>
    <row r="4551" spans="5:12" ht="25" x14ac:dyDescent="0.3">
      <c r="E4551" s="3" t="s">
        <v>1126</v>
      </c>
      <c r="F4551" s="4"/>
      <c r="G4551" s="5">
        <v>324</v>
      </c>
      <c r="H4551" s="7">
        <v>5</v>
      </c>
      <c r="I4551" s="1">
        <v>99</v>
      </c>
      <c r="J4551" s="1">
        <v>156</v>
      </c>
      <c r="K4551" s="1">
        <v>52</v>
      </c>
      <c r="L4551" s="6">
        <v>12</v>
      </c>
    </row>
    <row r="4552" spans="5:12" x14ac:dyDescent="0.3">
      <c r="E4552" s="9"/>
      <c r="F4552" s="8"/>
      <c r="G4552" s="10">
        <v>100</v>
      </c>
      <c r="H4552" s="11">
        <v>1.543209876543</v>
      </c>
      <c r="I4552" s="2">
        <v>30.555555555556001</v>
      </c>
      <c r="J4552" s="2">
        <v>48.148148148148003</v>
      </c>
      <c r="K4552" s="2">
        <v>16.049382716048999</v>
      </c>
      <c r="L4552" s="13">
        <v>3.7037037037039999</v>
      </c>
    </row>
    <row r="4553" spans="5:12" ht="25" x14ac:dyDescent="0.3">
      <c r="E4553" s="3" t="s">
        <v>1127</v>
      </c>
      <c r="F4553" s="4"/>
      <c r="G4553" s="5">
        <v>200</v>
      </c>
      <c r="H4553" s="7">
        <v>8</v>
      </c>
      <c r="I4553" s="1">
        <v>60</v>
      </c>
      <c r="J4553" s="1">
        <v>87</v>
      </c>
      <c r="K4553" s="1">
        <v>33</v>
      </c>
      <c r="L4553" s="6">
        <v>12</v>
      </c>
    </row>
    <row r="4554" spans="5:12" x14ac:dyDescent="0.3">
      <c r="E4554" s="9"/>
      <c r="F4554" s="8"/>
      <c r="G4554" s="10">
        <v>100</v>
      </c>
      <c r="H4554" s="11">
        <v>4</v>
      </c>
      <c r="I4554" s="2">
        <v>30</v>
      </c>
      <c r="J4554" s="2">
        <v>43.5</v>
      </c>
      <c r="K4554" s="2">
        <v>16.5</v>
      </c>
      <c r="L4554" s="13">
        <v>6</v>
      </c>
    </row>
    <row r="4555" spans="5:12" ht="25" x14ac:dyDescent="0.3">
      <c r="E4555" s="3" t="s">
        <v>1128</v>
      </c>
      <c r="F4555" s="4"/>
      <c r="G4555" s="5">
        <v>80</v>
      </c>
      <c r="H4555" s="7">
        <v>4</v>
      </c>
      <c r="I4555" s="1">
        <v>28</v>
      </c>
      <c r="J4555" s="1">
        <v>32</v>
      </c>
      <c r="K4555" s="1">
        <v>13</v>
      </c>
      <c r="L4555" s="6">
        <v>3</v>
      </c>
    </row>
    <row r="4556" spans="5:12" x14ac:dyDescent="0.3">
      <c r="E4556" s="9"/>
      <c r="F4556" s="8"/>
      <c r="G4556" s="10">
        <v>100</v>
      </c>
      <c r="H4556" s="11">
        <v>5</v>
      </c>
      <c r="I4556" s="2">
        <v>35</v>
      </c>
      <c r="J4556" s="2">
        <v>40</v>
      </c>
      <c r="K4556" s="2">
        <v>16.25</v>
      </c>
      <c r="L4556" s="13">
        <v>3.75</v>
      </c>
    </row>
    <row r="4557" spans="5:12" ht="25" x14ac:dyDescent="0.3">
      <c r="E4557" s="3" t="s">
        <v>1129</v>
      </c>
      <c r="F4557" s="4"/>
      <c r="G4557" s="5">
        <v>76</v>
      </c>
      <c r="H4557" s="7">
        <v>1</v>
      </c>
      <c r="I4557" s="1">
        <v>34</v>
      </c>
      <c r="J4557" s="1">
        <v>31</v>
      </c>
      <c r="K4557" s="1">
        <v>4</v>
      </c>
      <c r="L4557" s="6">
        <v>6</v>
      </c>
    </row>
    <row r="4558" spans="5:12" x14ac:dyDescent="0.3">
      <c r="E4558" s="9"/>
      <c r="F4558" s="8"/>
      <c r="G4558" s="10">
        <v>100</v>
      </c>
      <c r="H4558" s="11">
        <v>1.3157894736839999</v>
      </c>
      <c r="I4558" s="2">
        <v>44.736842105263001</v>
      </c>
      <c r="J4558" s="2">
        <v>40.789473684211004</v>
      </c>
      <c r="K4558" s="2">
        <v>5.2631578947369997</v>
      </c>
      <c r="L4558" s="13">
        <v>7.8947368421049999</v>
      </c>
    </row>
    <row r="4559" spans="5:12" ht="25" x14ac:dyDescent="0.3">
      <c r="E4559" s="3" t="s">
        <v>1130</v>
      </c>
      <c r="F4559" s="4"/>
      <c r="G4559" s="5">
        <v>26</v>
      </c>
      <c r="H4559" s="7">
        <v>2</v>
      </c>
      <c r="I4559" s="1">
        <v>15</v>
      </c>
      <c r="J4559" s="1">
        <v>8</v>
      </c>
      <c r="K4559" s="1">
        <v>1</v>
      </c>
      <c r="L4559" s="6">
        <v>0</v>
      </c>
    </row>
    <row r="4560" spans="5:12" x14ac:dyDescent="0.3">
      <c r="E4560" s="9"/>
      <c r="F4560" s="8"/>
      <c r="G4560" s="10">
        <v>100</v>
      </c>
      <c r="H4560" s="11">
        <v>7.6923076923079998</v>
      </c>
      <c r="I4560" s="2">
        <v>57.692307692307999</v>
      </c>
      <c r="J4560" s="2">
        <v>30.769230769231001</v>
      </c>
      <c r="K4560" s="2">
        <v>3.8461538461539999</v>
      </c>
      <c r="L4560" s="15">
        <v>0</v>
      </c>
    </row>
    <row r="4561" spans="5:12" ht="25" x14ac:dyDescent="0.3">
      <c r="E4561" s="3" t="s">
        <v>1131</v>
      </c>
      <c r="F4561" s="4"/>
      <c r="G4561" s="5">
        <v>3</v>
      </c>
      <c r="H4561" s="7">
        <v>0</v>
      </c>
      <c r="I4561" s="1">
        <v>0</v>
      </c>
      <c r="J4561" s="1">
        <v>1</v>
      </c>
      <c r="K4561" s="1">
        <v>2</v>
      </c>
      <c r="L4561" s="6">
        <v>0</v>
      </c>
    </row>
    <row r="4562" spans="5:12" x14ac:dyDescent="0.3">
      <c r="E4562" s="9"/>
      <c r="F4562" s="8"/>
      <c r="G4562" s="10">
        <v>100</v>
      </c>
      <c r="H4562" s="21">
        <v>0</v>
      </c>
      <c r="I4562" s="12">
        <v>0</v>
      </c>
      <c r="J4562" s="2">
        <v>33.333333333333002</v>
      </c>
      <c r="K4562" s="2">
        <v>66.666666666666998</v>
      </c>
      <c r="L4562" s="15">
        <v>0</v>
      </c>
    </row>
    <row r="4563" spans="5:12" ht="25" x14ac:dyDescent="0.3">
      <c r="E4563" s="3" t="s">
        <v>1132</v>
      </c>
      <c r="F4563" s="4"/>
      <c r="G4563" s="5">
        <v>91</v>
      </c>
      <c r="H4563" s="7">
        <v>2</v>
      </c>
      <c r="I4563" s="1">
        <v>22</v>
      </c>
      <c r="J4563" s="1">
        <v>36</v>
      </c>
      <c r="K4563" s="1">
        <v>28</v>
      </c>
      <c r="L4563" s="6">
        <v>3</v>
      </c>
    </row>
    <row r="4564" spans="5:12" x14ac:dyDescent="0.3">
      <c r="E4564" s="9"/>
      <c r="F4564" s="8"/>
      <c r="G4564" s="10">
        <v>100</v>
      </c>
      <c r="H4564" s="11">
        <v>2.1978021978019999</v>
      </c>
      <c r="I4564" s="2">
        <v>24.175824175824001</v>
      </c>
      <c r="J4564" s="2">
        <v>39.560439560440003</v>
      </c>
      <c r="K4564" s="2">
        <v>30.769230769231001</v>
      </c>
      <c r="L4564" s="13">
        <v>3.2967032967029999</v>
      </c>
    </row>
    <row r="4565" spans="5:12" ht="25" x14ac:dyDescent="0.3">
      <c r="E4565" s="3" t="s">
        <v>1133</v>
      </c>
      <c r="F4565" s="4"/>
      <c r="G4565" s="5">
        <v>57</v>
      </c>
      <c r="H4565" s="7">
        <v>1</v>
      </c>
      <c r="I4565" s="1">
        <v>16</v>
      </c>
      <c r="J4565" s="1">
        <v>24</v>
      </c>
      <c r="K4565" s="1">
        <v>13</v>
      </c>
      <c r="L4565" s="6">
        <v>3</v>
      </c>
    </row>
    <row r="4566" spans="5:12" x14ac:dyDescent="0.3">
      <c r="E4566" s="9"/>
      <c r="F4566" s="8"/>
      <c r="G4566" s="10">
        <v>100</v>
      </c>
      <c r="H4566" s="11">
        <v>1.7543859649119999</v>
      </c>
      <c r="I4566" s="2">
        <v>28.070175438595999</v>
      </c>
      <c r="J4566" s="2">
        <v>42.105263157895003</v>
      </c>
      <c r="K4566" s="2">
        <v>22.807017543859999</v>
      </c>
      <c r="L4566" s="13">
        <v>5.2631578947369997</v>
      </c>
    </row>
    <row r="4567" spans="5:12" ht="25" x14ac:dyDescent="0.3">
      <c r="E4567" s="3" t="s">
        <v>1134</v>
      </c>
      <c r="F4567" s="4"/>
      <c r="G4567" s="5">
        <v>43</v>
      </c>
      <c r="H4567" s="7">
        <v>1</v>
      </c>
      <c r="I4567" s="1">
        <v>11</v>
      </c>
      <c r="J4567" s="1">
        <v>15</v>
      </c>
      <c r="K4567" s="1">
        <v>14</v>
      </c>
      <c r="L4567" s="6">
        <v>2</v>
      </c>
    </row>
    <row r="4568" spans="5:12" x14ac:dyDescent="0.3">
      <c r="E4568" s="9"/>
      <c r="F4568" s="8"/>
      <c r="G4568" s="10">
        <v>100</v>
      </c>
      <c r="H4568" s="11">
        <v>2.3255813953489999</v>
      </c>
      <c r="I4568" s="2">
        <v>25.581395348836999</v>
      </c>
      <c r="J4568" s="2">
        <v>34.883720930232997</v>
      </c>
      <c r="K4568" s="2">
        <v>32.558139534883999</v>
      </c>
      <c r="L4568" s="13">
        <v>4.6511627906979998</v>
      </c>
    </row>
    <row r="4569" spans="5:12" ht="25" x14ac:dyDescent="0.3">
      <c r="E4569" s="3" t="s">
        <v>1135</v>
      </c>
      <c r="F4569" s="4"/>
      <c r="G4569" s="5">
        <v>8</v>
      </c>
      <c r="H4569" s="7">
        <v>1</v>
      </c>
      <c r="I4569" s="1">
        <v>2</v>
      </c>
      <c r="J4569" s="1">
        <v>5</v>
      </c>
      <c r="K4569" s="1">
        <v>0</v>
      </c>
      <c r="L4569" s="6">
        <v>0</v>
      </c>
    </row>
    <row r="4570" spans="5:12" x14ac:dyDescent="0.3">
      <c r="E4570" s="9"/>
      <c r="F4570" s="8"/>
      <c r="G4570" s="10">
        <v>100</v>
      </c>
      <c r="H4570" s="11">
        <v>12.5</v>
      </c>
      <c r="I4570" s="2">
        <v>25</v>
      </c>
      <c r="J4570" s="2">
        <v>62.5</v>
      </c>
      <c r="K4570" s="12">
        <v>0</v>
      </c>
      <c r="L4570" s="15">
        <v>0</v>
      </c>
    </row>
    <row r="4571" spans="5:12" ht="25" x14ac:dyDescent="0.3">
      <c r="E4571" s="3" t="s">
        <v>1136</v>
      </c>
      <c r="F4571" s="4"/>
      <c r="G4571" s="5">
        <v>9</v>
      </c>
      <c r="H4571" s="7">
        <v>0</v>
      </c>
      <c r="I4571" s="1">
        <v>4</v>
      </c>
      <c r="J4571" s="1">
        <v>3</v>
      </c>
      <c r="K4571" s="1">
        <v>2</v>
      </c>
      <c r="L4571" s="6">
        <v>0</v>
      </c>
    </row>
    <row r="4572" spans="5:12" x14ac:dyDescent="0.3">
      <c r="E4572" s="9"/>
      <c r="F4572" s="8"/>
      <c r="G4572" s="10">
        <v>100</v>
      </c>
      <c r="H4572" s="21">
        <v>0</v>
      </c>
      <c r="I4572" s="2">
        <v>44.444444444444002</v>
      </c>
      <c r="J4572" s="2">
        <v>33.333333333333002</v>
      </c>
      <c r="K4572" s="2">
        <v>22.222222222222001</v>
      </c>
      <c r="L4572" s="15">
        <v>0</v>
      </c>
    </row>
    <row r="4573" spans="5:12" ht="25" x14ac:dyDescent="0.3">
      <c r="E4573" s="3" t="s">
        <v>1137</v>
      </c>
      <c r="F4573" s="4"/>
      <c r="G4573" s="5">
        <v>6</v>
      </c>
      <c r="H4573" s="7">
        <v>0</v>
      </c>
      <c r="I4573" s="1">
        <v>2</v>
      </c>
      <c r="J4573" s="1">
        <v>3</v>
      </c>
      <c r="K4573" s="1">
        <v>1</v>
      </c>
      <c r="L4573" s="6">
        <v>0</v>
      </c>
    </row>
    <row r="4574" spans="5:12" x14ac:dyDescent="0.3">
      <c r="E4574" s="9"/>
      <c r="F4574" s="8"/>
      <c r="G4574" s="10">
        <v>100</v>
      </c>
      <c r="H4574" s="21">
        <v>0</v>
      </c>
      <c r="I4574" s="2">
        <v>33.333333333333002</v>
      </c>
      <c r="J4574" s="2">
        <v>50</v>
      </c>
      <c r="K4574" s="2">
        <v>16.666666666666998</v>
      </c>
      <c r="L4574" s="15">
        <v>0</v>
      </c>
    </row>
    <row r="4575" spans="5:12" ht="25" x14ac:dyDescent="0.3">
      <c r="E4575" s="3" t="s">
        <v>1138</v>
      </c>
      <c r="F4575" s="4"/>
      <c r="G4575" s="5">
        <v>2</v>
      </c>
      <c r="H4575" s="7">
        <v>0</v>
      </c>
      <c r="I4575" s="1">
        <v>0</v>
      </c>
      <c r="J4575" s="1">
        <v>1</v>
      </c>
      <c r="K4575" s="1">
        <v>1</v>
      </c>
      <c r="L4575" s="6">
        <v>0</v>
      </c>
    </row>
    <row r="4576" spans="5:12" x14ac:dyDescent="0.3">
      <c r="E4576" s="53"/>
      <c r="F4576" s="57"/>
      <c r="G4576" s="64">
        <v>100</v>
      </c>
      <c r="H4576" s="68">
        <v>0</v>
      </c>
      <c r="I4576" s="43">
        <v>0</v>
      </c>
      <c r="J4576" s="44">
        <v>50</v>
      </c>
      <c r="K4576" s="44">
        <v>50</v>
      </c>
      <c r="L4576" s="66">
        <v>0</v>
      </c>
    </row>
    <row r="4578" spans="2:14" x14ac:dyDescent="0.3">
      <c r="B4578" s="35" t="str">
        <f xml:space="preserve"> HYPERLINK("#'目次'!B41", "[35]")</f>
        <v>[35]</v>
      </c>
      <c r="C4578" s="25" t="s">
        <v>14</v>
      </c>
    </row>
    <row r="4581" spans="2:14" x14ac:dyDescent="0.3">
      <c r="C4581" s="25" t="s">
        <v>1141</v>
      </c>
    </row>
    <row r="4582" spans="2:14" ht="25" x14ac:dyDescent="0.3">
      <c r="E4582" s="95"/>
      <c r="F4582" s="96"/>
      <c r="G4582" s="37" t="s">
        <v>16</v>
      </c>
      <c r="H4582" s="41" t="s">
        <v>17</v>
      </c>
      <c r="I4582" s="18" t="s">
        <v>18</v>
      </c>
      <c r="J4582" s="18" t="s">
        <v>19</v>
      </c>
      <c r="K4582" s="18" t="s">
        <v>20</v>
      </c>
      <c r="L4582" s="18" t="s">
        <v>21</v>
      </c>
      <c r="M4582" s="18" t="s">
        <v>22</v>
      </c>
      <c r="N4582" s="34" t="s">
        <v>23</v>
      </c>
    </row>
    <row r="4583" spans="2:14" x14ac:dyDescent="0.3">
      <c r="E4583" s="97"/>
      <c r="F4583" s="98"/>
      <c r="G4583" s="40"/>
      <c r="H4583" s="36"/>
      <c r="I4583" s="19"/>
      <c r="J4583" s="19"/>
      <c r="K4583" s="19"/>
      <c r="L4583" s="19"/>
      <c r="M4583" s="19"/>
      <c r="N4583" s="39"/>
    </row>
    <row r="4584" spans="2:14" x14ac:dyDescent="0.3">
      <c r="E4584" s="63" t="s">
        <v>16</v>
      </c>
      <c r="F4584" s="58"/>
      <c r="G4584" s="38">
        <v>55336</v>
      </c>
      <c r="H4584" s="20">
        <v>10222</v>
      </c>
      <c r="I4584" s="20">
        <v>19178</v>
      </c>
      <c r="J4584" s="20">
        <v>13973</v>
      </c>
      <c r="K4584" s="20">
        <v>7022</v>
      </c>
      <c r="L4584" s="20">
        <v>3794</v>
      </c>
      <c r="M4584" s="20">
        <v>900</v>
      </c>
      <c r="N4584" s="51">
        <v>247</v>
      </c>
    </row>
    <row r="4585" spans="2:14" x14ac:dyDescent="0.3">
      <c r="E4585" s="53"/>
      <c r="F4585" s="59"/>
      <c r="G4585" s="10">
        <v>100</v>
      </c>
      <c r="H4585" s="2">
        <v>18.472603729941</v>
      </c>
      <c r="I4585" s="2">
        <v>34.657365910076997</v>
      </c>
      <c r="J4585" s="2">
        <v>25.251192713603999</v>
      </c>
      <c r="K4585" s="2">
        <v>12.689749891570999</v>
      </c>
      <c r="L4585" s="2">
        <v>6.8562960821169998</v>
      </c>
      <c r="M4585" s="2">
        <v>1.626427642041</v>
      </c>
      <c r="N4585" s="13">
        <v>0.44636403064899999</v>
      </c>
    </row>
    <row r="4586" spans="2:14" ht="37.5" x14ac:dyDescent="0.3">
      <c r="E4586" s="3" t="s">
        <v>1142</v>
      </c>
      <c r="F4586" s="4"/>
      <c r="G4586" s="29">
        <v>5355</v>
      </c>
      <c r="H4586" s="32">
        <v>1326</v>
      </c>
      <c r="I4586" s="17">
        <v>1908</v>
      </c>
      <c r="J4586" s="17">
        <v>1247</v>
      </c>
      <c r="K4586" s="17">
        <v>561</v>
      </c>
      <c r="L4586" s="17">
        <v>254</v>
      </c>
      <c r="M4586" s="17">
        <v>48</v>
      </c>
      <c r="N4586" s="33">
        <v>11</v>
      </c>
    </row>
    <row r="4587" spans="2:14" x14ac:dyDescent="0.3">
      <c r="E4587" s="9"/>
      <c r="F4587" s="8"/>
      <c r="G4587" s="10">
        <v>100</v>
      </c>
      <c r="H4587" s="11">
        <v>24.761904761905001</v>
      </c>
      <c r="I4587" s="2">
        <v>35.630252100840003</v>
      </c>
      <c r="J4587" s="2">
        <v>23.28664799253</v>
      </c>
      <c r="K4587" s="2">
        <v>10.47619047619</v>
      </c>
      <c r="L4587" s="2">
        <v>4.7432306255840002</v>
      </c>
      <c r="M4587" s="2">
        <v>0.89635854341700005</v>
      </c>
      <c r="N4587" s="13">
        <v>0.20541549953300001</v>
      </c>
    </row>
    <row r="4588" spans="2:14" ht="37.5" x14ac:dyDescent="0.3">
      <c r="E4588" s="3" t="s">
        <v>1143</v>
      </c>
      <c r="F4588" s="4"/>
      <c r="G4588" s="5">
        <v>3197</v>
      </c>
      <c r="H4588" s="7">
        <v>649</v>
      </c>
      <c r="I4588" s="1">
        <v>1217</v>
      </c>
      <c r="J4588" s="1">
        <v>782</v>
      </c>
      <c r="K4588" s="1">
        <v>379</v>
      </c>
      <c r="L4588" s="1">
        <v>121</v>
      </c>
      <c r="M4588" s="1">
        <v>40</v>
      </c>
      <c r="N4588" s="6">
        <v>9</v>
      </c>
    </row>
    <row r="4589" spans="2:14" x14ac:dyDescent="0.3">
      <c r="E4589" s="9"/>
      <c r="F4589" s="8"/>
      <c r="G4589" s="10">
        <v>100</v>
      </c>
      <c r="H4589" s="11">
        <v>20.300281513919</v>
      </c>
      <c r="I4589" s="2">
        <v>38.066937754145002</v>
      </c>
      <c r="J4589" s="2">
        <v>24.460431654676</v>
      </c>
      <c r="K4589" s="2">
        <v>11.854863934939001</v>
      </c>
      <c r="L4589" s="2">
        <v>3.7847982483579998</v>
      </c>
      <c r="M4589" s="2">
        <v>1.2511729746639999</v>
      </c>
      <c r="N4589" s="13">
        <v>0.28151391929899999</v>
      </c>
    </row>
    <row r="4590" spans="2:14" ht="25" x14ac:dyDescent="0.3">
      <c r="E4590" s="3" t="s">
        <v>1144</v>
      </c>
      <c r="F4590" s="4"/>
      <c r="G4590" s="5">
        <v>3034</v>
      </c>
      <c r="H4590" s="7">
        <v>581</v>
      </c>
      <c r="I4590" s="1">
        <v>1202</v>
      </c>
      <c r="J4590" s="1">
        <v>728</v>
      </c>
      <c r="K4590" s="1">
        <v>340</v>
      </c>
      <c r="L4590" s="1">
        <v>137</v>
      </c>
      <c r="M4590" s="1">
        <v>40</v>
      </c>
      <c r="N4590" s="6">
        <v>6</v>
      </c>
    </row>
    <row r="4591" spans="2:14" x14ac:dyDescent="0.3">
      <c r="E4591" s="9"/>
      <c r="F4591" s="8"/>
      <c r="G4591" s="10">
        <v>100</v>
      </c>
      <c r="H4591" s="11">
        <v>19.14963744232</v>
      </c>
      <c r="I4591" s="2">
        <v>39.617666446934997</v>
      </c>
      <c r="J4591" s="2">
        <v>23.994726433751001</v>
      </c>
      <c r="K4591" s="2">
        <v>11.206328279498999</v>
      </c>
      <c r="L4591" s="2">
        <v>4.515491100857</v>
      </c>
      <c r="M4591" s="2">
        <v>1.3183915622939999</v>
      </c>
      <c r="N4591" s="13">
        <v>0.19775873434399999</v>
      </c>
    </row>
    <row r="4592" spans="2:14" ht="37.5" x14ac:dyDescent="0.3">
      <c r="E4592" s="3" t="s">
        <v>1145</v>
      </c>
      <c r="F4592" s="4"/>
      <c r="G4592" s="5">
        <v>1410</v>
      </c>
      <c r="H4592" s="7">
        <v>261</v>
      </c>
      <c r="I4592" s="1">
        <v>537</v>
      </c>
      <c r="J4592" s="1">
        <v>336</v>
      </c>
      <c r="K4592" s="1">
        <v>168</v>
      </c>
      <c r="L4592" s="1">
        <v>87</v>
      </c>
      <c r="M4592" s="1">
        <v>18</v>
      </c>
      <c r="N4592" s="6">
        <v>3</v>
      </c>
    </row>
    <row r="4593" spans="5:14" x14ac:dyDescent="0.3">
      <c r="E4593" s="9"/>
      <c r="F4593" s="8"/>
      <c r="G4593" s="10">
        <v>100</v>
      </c>
      <c r="H4593" s="11">
        <v>18.510638297871999</v>
      </c>
      <c r="I4593" s="2">
        <v>38.085106382978999</v>
      </c>
      <c r="J4593" s="2">
        <v>23.829787234043</v>
      </c>
      <c r="K4593" s="2">
        <v>11.914893617021001</v>
      </c>
      <c r="L4593" s="2">
        <v>6.1702127659570003</v>
      </c>
      <c r="M4593" s="2">
        <v>1.2765957446809999</v>
      </c>
      <c r="N4593" s="13">
        <v>0.212765957447</v>
      </c>
    </row>
    <row r="4594" spans="5:14" ht="25" x14ac:dyDescent="0.3">
      <c r="E4594" s="3" t="s">
        <v>1146</v>
      </c>
      <c r="F4594" s="4"/>
      <c r="G4594" s="5">
        <v>1431</v>
      </c>
      <c r="H4594" s="7">
        <v>270</v>
      </c>
      <c r="I4594" s="1">
        <v>597</v>
      </c>
      <c r="J4594" s="1">
        <v>305</v>
      </c>
      <c r="K4594" s="1">
        <v>159</v>
      </c>
      <c r="L4594" s="1">
        <v>75</v>
      </c>
      <c r="M4594" s="1">
        <v>24</v>
      </c>
      <c r="N4594" s="6">
        <v>1</v>
      </c>
    </row>
    <row r="4595" spans="5:14" x14ac:dyDescent="0.3">
      <c r="E4595" s="9"/>
      <c r="F4595" s="8"/>
      <c r="G4595" s="10">
        <v>100</v>
      </c>
      <c r="H4595" s="11">
        <v>18.867924528302002</v>
      </c>
      <c r="I4595" s="2">
        <v>41.719077568133997</v>
      </c>
      <c r="J4595" s="2">
        <v>21.313766596785001</v>
      </c>
      <c r="K4595" s="2">
        <v>11.111111111111001</v>
      </c>
      <c r="L4595" s="2">
        <v>5.2410901467509996</v>
      </c>
      <c r="M4595" s="2">
        <v>1.67714884696</v>
      </c>
      <c r="N4595" s="13">
        <v>6.9881201956999997E-2</v>
      </c>
    </row>
    <row r="4596" spans="5:14" ht="25" x14ac:dyDescent="0.3">
      <c r="E4596" s="3" t="s">
        <v>1147</v>
      </c>
      <c r="F4596" s="4"/>
      <c r="G4596" s="5">
        <v>757</v>
      </c>
      <c r="H4596" s="7">
        <v>157</v>
      </c>
      <c r="I4596" s="1">
        <v>269</v>
      </c>
      <c r="J4596" s="1">
        <v>169</v>
      </c>
      <c r="K4596" s="1">
        <v>101</v>
      </c>
      <c r="L4596" s="1">
        <v>45</v>
      </c>
      <c r="M4596" s="1">
        <v>15</v>
      </c>
      <c r="N4596" s="6">
        <v>1</v>
      </c>
    </row>
    <row r="4597" spans="5:14" x14ac:dyDescent="0.3">
      <c r="E4597" s="9"/>
      <c r="F4597" s="8"/>
      <c r="G4597" s="10">
        <v>100</v>
      </c>
      <c r="H4597" s="11">
        <v>20.739762219287002</v>
      </c>
      <c r="I4597" s="2">
        <v>35.535006605020001</v>
      </c>
      <c r="J4597" s="2">
        <v>22.324966974900999</v>
      </c>
      <c r="K4597" s="2">
        <v>13.342140026419999</v>
      </c>
      <c r="L4597" s="2">
        <v>5.9445178335540003</v>
      </c>
      <c r="M4597" s="2">
        <v>1.9815059445180001</v>
      </c>
      <c r="N4597" s="13">
        <v>0.13210039630100001</v>
      </c>
    </row>
    <row r="4598" spans="5:14" ht="25" x14ac:dyDescent="0.3">
      <c r="E4598" s="3" t="s">
        <v>1148</v>
      </c>
      <c r="F4598" s="4"/>
      <c r="G4598" s="5">
        <v>44</v>
      </c>
      <c r="H4598" s="7">
        <v>7</v>
      </c>
      <c r="I4598" s="1">
        <v>14</v>
      </c>
      <c r="J4598" s="1">
        <v>5</v>
      </c>
      <c r="K4598" s="1">
        <v>11</v>
      </c>
      <c r="L4598" s="1">
        <v>6</v>
      </c>
      <c r="M4598" s="1">
        <v>1</v>
      </c>
      <c r="N4598" s="6">
        <v>0</v>
      </c>
    </row>
    <row r="4599" spans="5:14" x14ac:dyDescent="0.3">
      <c r="E4599" s="9"/>
      <c r="F4599" s="8"/>
      <c r="G4599" s="10">
        <v>100</v>
      </c>
      <c r="H4599" s="11">
        <v>15.909090909091001</v>
      </c>
      <c r="I4599" s="2">
        <v>31.818181818182001</v>
      </c>
      <c r="J4599" s="2">
        <v>11.363636363635999</v>
      </c>
      <c r="K4599" s="2">
        <v>25</v>
      </c>
      <c r="L4599" s="2">
        <v>13.636363636364001</v>
      </c>
      <c r="M4599" s="2">
        <v>2.2727272727269998</v>
      </c>
      <c r="N4599" s="15">
        <v>0</v>
      </c>
    </row>
    <row r="4600" spans="5:14" ht="37.5" x14ac:dyDescent="0.3">
      <c r="E4600" s="3" t="s">
        <v>1149</v>
      </c>
      <c r="F4600" s="4"/>
      <c r="G4600" s="5">
        <v>7607</v>
      </c>
      <c r="H4600" s="7">
        <v>1737</v>
      </c>
      <c r="I4600" s="1">
        <v>2566</v>
      </c>
      <c r="J4600" s="1">
        <v>1952</v>
      </c>
      <c r="K4600" s="1">
        <v>811</v>
      </c>
      <c r="L4600" s="1">
        <v>437</v>
      </c>
      <c r="M4600" s="1">
        <v>84</v>
      </c>
      <c r="N4600" s="6">
        <v>20</v>
      </c>
    </row>
    <row r="4601" spans="5:14" x14ac:dyDescent="0.3">
      <c r="E4601" s="9"/>
      <c r="F4601" s="8"/>
      <c r="G4601" s="10">
        <v>100</v>
      </c>
      <c r="H4601" s="11">
        <v>22.834231628763</v>
      </c>
      <c r="I4601" s="2">
        <v>33.732088865519003</v>
      </c>
      <c r="J4601" s="2">
        <v>25.660575785460999</v>
      </c>
      <c r="K4601" s="2">
        <v>10.6612330748</v>
      </c>
      <c r="L4601" s="2">
        <v>5.7447088208229999</v>
      </c>
      <c r="M4601" s="2">
        <v>1.1042460891279999</v>
      </c>
      <c r="N4601" s="13">
        <v>0.26291573550699998</v>
      </c>
    </row>
    <row r="4602" spans="5:14" ht="37.5" x14ac:dyDescent="0.3">
      <c r="E4602" s="3" t="s">
        <v>1150</v>
      </c>
      <c r="F4602" s="4"/>
      <c r="G4602" s="5">
        <v>4719</v>
      </c>
      <c r="H4602" s="7">
        <v>759</v>
      </c>
      <c r="I4602" s="1">
        <v>1566</v>
      </c>
      <c r="J4602" s="1">
        <v>1418</v>
      </c>
      <c r="K4602" s="1">
        <v>617</v>
      </c>
      <c r="L4602" s="1">
        <v>273</v>
      </c>
      <c r="M4602" s="1">
        <v>73</v>
      </c>
      <c r="N4602" s="6">
        <v>13</v>
      </c>
    </row>
    <row r="4603" spans="5:14" x14ac:dyDescent="0.3">
      <c r="E4603" s="9"/>
      <c r="F4603" s="8"/>
      <c r="G4603" s="10">
        <v>100</v>
      </c>
      <c r="H4603" s="11">
        <v>16.083916083916002</v>
      </c>
      <c r="I4603" s="2">
        <v>33.184996821360002</v>
      </c>
      <c r="J4603" s="2">
        <v>30.048739139647999</v>
      </c>
      <c r="K4603" s="2">
        <v>13.074803983895</v>
      </c>
      <c r="L4603" s="2">
        <v>5.7851239669419998</v>
      </c>
      <c r="M4603" s="2">
        <v>1.546937910574</v>
      </c>
      <c r="N4603" s="13">
        <v>0.27548209366400001</v>
      </c>
    </row>
    <row r="4604" spans="5:14" ht="25" x14ac:dyDescent="0.3">
      <c r="E4604" s="3" t="s">
        <v>1151</v>
      </c>
      <c r="F4604" s="4"/>
      <c r="G4604" s="5">
        <v>3189</v>
      </c>
      <c r="H4604" s="7">
        <v>519</v>
      </c>
      <c r="I4604" s="1">
        <v>1018</v>
      </c>
      <c r="J4604" s="1">
        <v>867</v>
      </c>
      <c r="K4604" s="1">
        <v>446</v>
      </c>
      <c r="L4604" s="1">
        <v>263</v>
      </c>
      <c r="M4604" s="1">
        <v>68</v>
      </c>
      <c r="N4604" s="6">
        <v>8</v>
      </c>
    </row>
    <row r="4605" spans="5:14" x14ac:dyDescent="0.3">
      <c r="E4605" s="9"/>
      <c r="F4605" s="8"/>
      <c r="G4605" s="10">
        <v>100</v>
      </c>
      <c r="H4605" s="11">
        <v>16.274694261524001</v>
      </c>
      <c r="I4605" s="2">
        <v>31.922232674819998</v>
      </c>
      <c r="J4605" s="2">
        <v>27.187206020695999</v>
      </c>
      <c r="K4605" s="2">
        <v>13.985575415491001</v>
      </c>
      <c r="L4605" s="2">
        <v>8.2470994042020003</v>
      </c>
      <c r="M4605" s="2">
        <v>2.1323298839759999</v>
      </c>
      <c r="N4605" s="13">
        <v>0.25086233929099999</v>
      </c>
    </row>
    <row r="4606" spans="5:14" ht="37.5" x14ac:dyDescent="0.3">
      <c r="E4606" s="3" t="s">
        <v>1152</v>
      </c>
      <c r="F4606" s="4"/>
      <c r="G4606" s="5">
        <v>1459</v>
      </c>
      <c r="H4606" s="7">
        <v>197</v>
      </c>
      <c r="I4606" s="1">
        <v>448</v>
      </c>
      <c r="J4606" s="1">
        <v>420</v>
      </c>
      <c r="K4606" s="1">
        <v>239</v>
      </c>
      <c r="L4606" s="1">
        <v>131</v>
      </c>
      <c r="M4606" s="1">
        <v>19</v>
      </c>
      <c r="N4606" s="6">
        <v>5</v>
      </c>
    </row>
    <row r="4607" spans="5:14" x14ac:dyDescent="0.3">
      <c r="E4607" s="9"/>
      <c r="F4607" s="8"/>
      <c r="G4607" s="10">
        <v>100</v>
      </c>
      <c r="H4607" s="11">
        <v>13.502398903357999</v>
      </c>
      <c r="I4607" s="2">
        <v>30.705962988347999</v>
      </c>
      <c r="J4607" s="2">
        <v>28.786840301575999</v>
      </c>
      <c r="K4607" s="2">
        <v>16.381082933516002</v>
      </c>
      <c r="L4607" s="2">
        <v>8.9787525702540005</v>
      </c>
      <c r="M4607" s="2">
        <v>1.302261823167</v>
      </c>
      <c r="N4607" s="13">
        <v>0.34270047978099999</v>
      </c>
    </row>
    <row r="4608" spans="5:14" ht="25" x14ac:dyDescent="0.3">
      <c r="E4608" s="3" t="s">
        <v>1153</v>
      </c>
      <c r="F4608" s="4"/>
      <c r="G4608" s="5">
        <v>982</v>
      </c>
      <c r="H4608" s="7">
        <v>139</v>
      </c>
      <c r="I4608" s="1">
        <v>307</v>
      </c>
      <c r="J4608" s="1">
        <v>245</v>
      </c>
      <c r="K4608" s="1">
        <v>160</v>
      </c>
      <c r="L4608" s="1">
        <v>117</v>
      </c>
      <c r="M4608" s="1">
        <v>11</v>
      </c>
      <c r="N4608" s="6">
        <v>3</v>
      </c>
    </row>
    <row r="4609" spans="5:14" x14ac:dyDescent="0.3">
      <c r="E4609" s="9"/>
      <c r="F4609" s="8"/>
      <c r="G4609" s="10">
        <v>100</v>
      </c>
      <c r="H4609" s="11">
        <v>14.154786150713001</v>
      </c>
      <c r="I4609" s="2">
        <v>31.262729124235999</v>
      </c>
      <c r="J4609" s="2">
        <v>24.949083503055</v>
      </c>
      <c r="K4609" s="2">
        <v>16.293279022402999</v>
      </c>
      <c r="L4609" s="2">
        <v>11.914460285132</v>
      </c>
      <c r="M4609" s="2">
        <v>1.12016293279</v>
      </c>
      <c r="N4609" s="13">
        <v>0.30549898167</v>
      </c>
    </row>
    <row r="4610" spans="5:14" ht="25" x14ac:dyDescent="0.3">
      <c r="E4610" s="3" t="s">
        <v>1154</v>
      </c>
      <c r="F4610" s="4"/>
      <c r="G4610" s="5">
        <v>392</v>
      </c>
      <c r="H4610" s="7">
        <v>48</v>
      </c>
      <c r="I4610" s="1">
        <v>114</v>
      </c>
      <c r="J4610" s="1">
        <v>112</v>
      </c>
      <c r="K4610" s="1">
        <v>54</v>
      </c>
      <c r="L4610" s="1">
        <v>54</v>
      </c>
      <c r="M4610" s="1">
        <v>7</v>
      </c>
      <c r="N4610" s="6">
        <v>3</v>
      </c>
    </row>
    <row r="4611" spans="5:14" x14ac:dyDescent="0.3">
      <c r="E4611" s="9"/>
      <c r="F4611" s="8"/>
      <c r="G4611" s="10">
        <v>100</v>
      </c>
      <c r="H4611" s="11">
        <v>12.244897959184</v>
      </c>
      <c r="I4611" s="2">
        <v>29.081632653061</v>
      </c>
      <c r="J4611" s="2">
        <v>28.571428571428999</v>
      </c>
      <c r="K4611" s="2">
        <v>13.775510204082</v>
      </c>
      <c r="L4611" s="2">
        <v>13.775510204082</v>
      </c>
      <c r="M4611" s="2">
        <v>1.785714285714</v>
      </c>
      <c r="N4611" s="13">
        <v>0.76530612244899998</v>
      </c>
    </row>
    <row r="4612" spans="5:14" ht="25" x14ac:dyDescent="0.3">
      <c r="E4612" s="3" t="s">
        <v>1155</v>
      </c>
      <c r="F4612" s="4"/>
      <c r="G4612" s="5">
        <v>13</v>
      </c>
      <c r="H4612" s="7">
        <v>3</v>
      </c>
      <c r="I4612" s="1">
        <v>3</v>
      </c>
      <c r="J4612" s="1">
        <v>1</v>
      </c>
      <c r="K4612" s="1">
        <v>1</v>
      </c>
      <c r="L4612" s="1">
        <v>5</v>
      </c>
      <c r="M4612" s="1">
        <v>0</v>
      </c>
      <c r="N4612" s="6">
        <v>0</v>
      </c>
    </row>
    <row r="4613" spans="5:14" x14ac:dyDescent="0.3">
      <c r="E4613" s="9"/>
      <c r="F4613" s="8"/>
      <c r="G4613" s="10">
        <v>100</v>
      </c>
      <c r="H4613" s="11">
        <v>23.076923076922998</v>
      </c>
      <c r="I4613" s="2">
        <v>23.076923076922998</v>
      </c>
      <c r="J4613" s="2">
        <v>7.6923076923079998</v>
      </c>
      <c r="K4613" s="2">
        <v>7.6923076923079998</v>
      </c>
      <c r="L4613" s="2">
        <v>38.461538461537998</v>
      </c>
      <c r="M4613" s="12">
        <v>0</v>
      </c>
      <c r="N4613" s="15">
        <v>0</v>
      </c>
    </row>
    <row r="4614" spans="5:14" ht="37.5" x14ac:dyDescent="0.3">
      <c r="E4614" s="3" t="s">
        <v>1156</v>
      </c>
      <c r="F4614" s="4"/>
      <c r="G4614" s="5">
        <v>91</v>
      </c>
      <c r="H4614" s="7">
        <v>7</v>
      </c>
      <c r="I4614" s="1">
        <v>21</v>
      </c>
      <c r="J4614" s="1">
        <v>21</v>
      </c>
      <c r="K4614" s="1">
        <v>17</v>
      </c>
      <c r="L4614" s="1">
        <v>17</v>
      </c>
      <c r="M4614" s="1">
        <v>5</v>
      </c>
      <c r="N4614" s="6">
        <v>3</v>
      </c>
    </row>
    <row r="4615" spans="5:14" x14ac:dyDescent="0.3">
      <c r="E4615" s="9"/>
      <c r="F4615" s="8"/>
      <c r="G4615" s="10">
        <v>100</v>
      </c>
      <c r="H4615" s="11">
        <v>7.6923076923079998</v>
      </c>
      <c r="I4615" s="2">
        <v>23.076923076922998</v>
      </c>
      <c r="J4615" s="2">
        <v>23.076923076922998</v>
      </c>
      <c r="K4615" s="2">
        <v>18.681318681318999</v>
      </c>
      <c r="L4615" s="2">
        <v>18.681318681318999</v>
      </c>
      <c r="M4615" s="2">
        <v>5.4945054945049998</v>
      </c>
      <c r="N4615" s="13">
        <v>3.2967032967029999</v>
      </c>
    </row>
    <row r="4616" spans="5:14" ht="37.5" x14ac:dyDescent="0.3">
      <c r="E4616" s="3" t="s">
        <v>1157</v>
      </c>
      <c r="F4616" s="4"/>
      <c r="G4616" s="5">
        <v>59</v>
      </c>
      <c r="H4616" s="7">
        <v>8</v>
      </c>
      <c r="I4616" s="1">
        <v>18</v>
      </c>
      <c r="J4616" s="1">
        <v>14</v>
      </c>
      <c r="K4616" s="1">
        <v>6</v>
      </c>
      <c r="L4616" s="1">
        <v>6</v>
      </c>
      <c r="M4616" s="1">
        <v>5</v>
      </c>
      <c r="N4616" s="6">
        <v>2</v>
      </c>
    </row>
    <row r="4617" spans="5:14" x14ac:dyDescent="0.3">
      <c r="E4617" s="9"/>
      <c r="F4617" s="8"/>
      <c r="G4617" s="10">
        <v>100</v>
      </c>
      <c r="H4617" s="11">
        <v>13.559322033898001</v>
      </c>
      <c r="I4617" s="2">
        <v>30.508474576270999</v>
      </c>
      <c r="J4617" s="2">
        <v>23.728813559321999</v>
      </c>
      <c r="K4617" s="2">
        <v>10.169491525424</v>
      </c>
      <c r="L4617" s="2">
        <v>10.169491525424</v>
      </c>
      <c r="M4617" s="2">
        <v>8.4745762711860007</v>
      </c>
      <c r="N4617" s="13">
        <v>3.3898305084749998</v>
      </c>
    </row>
    <row r="4618" spans="5:14" ht="25" x14ac:dyDescent="0.3">
      <c r="E4618" s="3" t="s">
        <v>1158</v>
      </c>
      <c r="F4618" s="4"/>
      <c r="G4618" s="5">
        <v>37</v>
      </c>
      <c r="H4618" s="7">
        <v>4</v>
      </c>
      <c r="I4618" s="1">
        <v>6</v>
      </c>
      <c r="J4618" s="1">
        <v>16</v>
      </c>
      <c r="K4618" s="1">
        <v>3</v>
      </c>
      <c r="L4618" s="1">
        <v>5</v>
      </c>
      <c r="M4618" s="1">
        <v>2</v>
      </c>
      <c r="N4618" s="6">
        <v>1</v>
      </c>
    </row>
    <row r="4619" spans="5:14" x14ac:dyDescent="0.3">
      <c r="E4619" s="9"/>
      <c r="F4619" s="8"/>
      <c r="G4619" s="10">
        <v>100</v>
      </c>
      <c r="H4619" s="11">
        <v>10.810810810811001</v>
      </c>
      <c r="I4619" s="2">
        <v>16.216216216216001</v>
      </c>
      <c r="J4619" s="2">
        <v>43.243243243243001</v>
      </c>
      <c r="K4619" s="2">
        <v>8.1081081081080004</v>
      </c>
      <c r="L4619" s="2">
        <v>13.513513513514001</v>
      </c>
      <c r="M4619" s="2">
        <v>5.4054054054050003</v>
      </c>
      <c r="N4619" s="13">
        <v>2.7027027027030002</v>
      </c>
    </row>
    <row r="4620" spans="5:14" ht="37.5" x14ac:dyDescent="0.3">
      <c r="E4620" s="3" t="s">
        <v>1159</v>
      </c>
      <c r="F4620" s="4"/>
      <c r="G4620" s="5">
        <v>21</v>
      </c>
      <c r="H4620" s="7">
        <v>3</v>
      </c>
      <c r="I4620" s="1">
        <v>6</v>
      </c>
      <c r="J4620" s="1">
        <v>6</v>
      </c>
      <c r="K4620" s="1">
        <v>1</v>
      </c>
      <c r="L4620" s="1">
        <v>4</v>
      </c>
      <c r="M4620" s="1">
        <v>1</v>
      </c>
      <c r="N4620" s="6">
        <v>0</v>
      </c>
    </row>
    <row r="4621" spans="5:14" x14ac:dyDescent="0.3">
      <c r="E4621" s="9"/>
      <c r="F4621" s="8"/>
      <c r="G4621" s="10">
        <v>100</v>
      </c>
      <c r="H4621" s="11">
        <v>14.285714285714</v>
      </c>
      <c r="I4621" s="2">
        <v>28.571428571428999</v>
      </c>
      <c r="J4621" s="2">
        <v>28.571428571428999</v>
      </c>
      <c r="K4621" s="2">
        <v>4.7619047619049999</v>
      </c>
      <c r="L4621" s="2">
        <v>19.047619047619001</v>
      </c>
      <c r="M4621" s="2">
        <v>4.7619047619049999</v>
      </c>
      <c r="N4621" s="15">
        <v>0</v>
      </c>
    </row>
    <row r="4622" spans="5:14" ht="25" x14ac:dyDescent="0.3">
      <c r="E4622" s="3" t="s">
        <v>1160</v>
      </c>
      <c r="F4622" s="4"/>
      <c r="G4622" s="5">
        <v>16</v>
      </c>
      <c r="H4622" s="7">
        <v>1</v>
      </c>
      <c r="I4622" s="1">
        <v>5</v>
      </c>
      <c r="J4622" s="1">
        <v>8</v>
      </c>
      <c r="K4622" s="1">
        <v>1</v>
      </c>
      <c r="L4622" s="1">
        <v>1</v>
      </c>
      <c r="M4622" s="1">
        <v>0</v>
      </c>
      <c r="N4622" s="6">
        <v>0</v>
      </c>
    </row>
    <row r="4623" spans="5:14" x14ac:dyDescent="0.3">
      <c r="E4623" s="9"/>
      <c r="F4623" s="8"/>
      <c r="G4623" s="10">
        <v>100</v>
      </c>
      <c r="H4623" s="11">
        <v>6.25</v>
      </c>
      <c r="I4623" s="2">
        <v>31.25</v>
      </c>
      <c r="J4623" s="2">
        <v>50</v>
      </c>
      <c r="K4623" s="2">
        <v>6.25</v>
      </c>
      <c r="L4623" s="2">
        <v>6.25</v>
      </c>
      <c r="M4623" s="12">
        <v>0</v>
      </c>
      <c r="N4623" s="15">
        <v>0</v>
      </c>
    </row>
    <row r="4624" spans="5:14" ht="25" x14ac:dyDescent="0.3">
      <c r="E4624" s="3" t="s">
        <v>1161</v>
      </c>
      <c r="F4624" s="4"/>
      <c r="G4624" s="5">
        <v>11</v>
      </c>
      <c r="H4624" s="7">
        <v>0</v>
      </c>
      <c r="I4624" s="1">
        <v>6</v>
      </c>
      <c r="J4624" s="1">
        <v>1</v>
      </c>
      <c r="K4624" s="1">
        <v>0</v>
      </c>
      <c r="L4624" s="1">
        <v>4</v>
      </c>
      <c r="M4624" s="1">
        <v>0</v>
      </c>
      <c r="N4624" s="6">
        <v>0</v>
      </c>
    </row>
    <row r="4625" spans="2:14" x14ac:dyDescent="0.3">
      <c r="E4625" s="9"/>
      <c r="F4625" s="8"/>
      <c r="G4625" s="10">
        <v>100</v>
      </c>
      <c r="H4625" s="21">
        <v>0</v>
      </c>
      <c r="I4625" s="2">
        <v>54.545454545455001</v>
      </c>
      <c r="J4625" s="2">
        <v>9.0909090909089993</v>
      </c>
      <c r="K4625" s="12">
        <v>0</v>
      </c>
      <c r="L4625" s="2">
        <v>36.363636363635997</v>
      </c>
      <c r="M4625" s="12">
        <v>0</v>
      </c>
      <c r="N4625" s="15">
        <v>0</v>
      </c>
    </row>
    <row r="4626" spans="2:14" ht="25" x14ac:dyDescent="0.3">
      <c r="E4626" s="3" t="s">
        <v>1162</v>
      </c>
      <c r="F4626" s="4"/>
      <c r="G4626" s="5">
        <v>0</v>
      </c>
      <c r="H4626" s="7">
        <v>0</v>
      </c>
      <c r="I4626" s="1">
        <v>0</v>
      </c>
      <c r="J4626" s="1">
        <v>0</v>
      </c>
      <c r="K4626" s="1">
        <v>0</v>
      </c>
      <c r="L4626" s="1">
        <v>0</v>
      </c>
      <c r="M4626" s="1">
        <v>0</v>
      </c>
      <c r="N4626" s="6">
        <v>0</v>
      </c>
    </row>
    <row r="4627" spans="2:14" x14ac:dyDescent="0.3">
      <c r="E4627" s="53"/>
      <c r="F4627" s="57"/>
      <c r="G4627" s="75">
        <v>0</v>
      </c>
      <c r="H4627" s="68">
        <v>0</v>
      </c>
      <c r="I4627" s="43">
        <v>0</v>
      </c>
      <c r="J4627" s="43">
        <v>0</v>
      </c>
      <c r="K4627" s="43">
        <v>0</v>
      </c>
      <c r="L4627" s="43">
        <v>0</v>
      </c>
      <c r="M4627" s="43">
        <v>0</v>
      </c>
      <c r="N4627" s="66">
        <v>0</v>
      </c>
    </row>
    <row r="4629" spans="2:14" x14ac:dyDescent="0.3">
      <c r="B4629" s="35" t="str">
        <f xml:space="preserve"> HYPERLINK("#'目次'!B42", "[36]")</f>
        <v>[36]</v>
      </c>
      <c r="C4629" s="25" t="s">
        <v>54</v>
      </c>
    </row>
    <row r="4632" spans="2:14" x14ac:dyDescent="0.3">
      <c r="C4632" s="25" t="s">
        <v>1141</v>
      </c>
    </row>
    <row r="4633" spans="2:14" ht="37.5" x14ac:dyDescent="0.3">
      <c r="E4633" s="95"/>
      <c r="F4633" s="96"/>
      <c r="G4633" s="37" t="s">
        <v>16</v>
      </c>
      <c r="H4633" s="41" t="s">
        <v>55</v>
      </c>
      <c r="I4633" s="18" t="s">
        <v>56</v>
      </c>
      <c r="J4633" s="18" t="s">
        <v>57</v>
      </c>
      <c r="K4633" s="18" t="s">
        <v>58</v>
      </c>
      <c r="L4633" s="34" t="s">
        <v>59</v>
      </c>
    </row>
    <row r="4634" spans="2:14" x14ac:dyDescent="0.3">
      <c r="E4634" s="97"/>
      <c r="F4634" s="98"/>
      <c r="G4634" s="40"/>
      <c r="H4634" s="36"/>
      <c r="I4634" s="19"/>
      <c r="J4634" s="19"/>
      <c r="K4634" s="19"/>
      <c r="L4634" s="39"/>
    </row>
    <row r="4635" spans="2:14" x14ac:dyDescent="0.3">
      <c r="E4635" s="63" t="s">
        <v>16</v>
      </c>
      <c r="F4635" s="58"/>
      <c r="G4635" s="38">
        <v>55336</v>
      </c>
      <c r="H4635" s="20">
        <v>4906</v>
      </c>
      <c r="I4635" s="20">
        <v>24562</v>
      </c>
      <c r="J4635" s="20">
        <v>17342</v>
      </c>
      <c r="K4635" s="20">
        <v>6139</v>
      </c>
      <c r="L4635" s="51">
        <v>2387</v>
      </c>
    </row>
    <row r="4636" spans="2:14" x14ac:dyDescent="0.3">
      <c r="E4636" s="53"/>
      <c r="F4636" s="59"/>
      <c r="G4636" s="10">
        <v>100</v>
      </c>
      <c r="H4636" s="2">
        <v>8.8658377909499997</v>
      </c>
      <c r="I4636" s="2">
        <v>44.387017493133001</v>
      </c>
      <c r="J4636" s="2">
        <v>31.339453520311999</v>
      </c>
      <c r="K4636" s="2">
        <v>11.094043660545999</v>
      </c>
      <c r="L4636" s="13">
        <v>4.3136475350590002</v>
      </c>
    </row>
    <row r="4637" spans="2:14" ht="37.5" x14ac:dyDescent="0.3">
      <c r="E4637" s="3" t="s">
        <v>1142</v>
      </c>
      <c r="F4637" s="4"/>
      <c r="G4637" s="29">
        <v>5355</v>
      </c>
      <c r="H4637" s="32">
        <v>255</v>
      </c>
      <c r="I4637" s="17">
        <v>2031</v>
      </c>
      <c r="J4637" s="17">
        <v>1966</v>
      </c>
      <c r="K4637" s="17">
        <v>987</v>
      </c>
      <c r="L4637" s="33">
        <v>116</v>
      </c>
    </row>
    <row r="4638" spans="2:14" x14ac:dyDescent="0.3">
      <c r="E4638" s="9"/>
      <c r="F4638" s="8"/>
      <c r="G4638" s="10">
        <v>100</v>
      </c>
      <c r="H4638" s="11">
        <v>4.7619047619049999</v>
      </c>
      <c r="I4638" s="2">
        <v>37.927170868346998</v>
      </c>
      <c r="J4638" s="2">
        <v>36.71335200747</v>
      </c>
      <c r="K4638" s="2">
        <v>18.431372549020001</v>
      </c>
      <c r="L4638" s="13">
        <v>2.1661998132589999</v>
      </c>
    </row>
    <row r="4639" spans="2:14" ht="37.5" x14ac:dyDescent="0.3">
      <c r="E4639" s="3" t="s">
        <v>1143</v>
      </c>
      <c r="F4639" s="4"/>
      <c r="G4639" s="5">
        <v>3197</v>
      </c>
      <c r="H4639" s="7">
        <v>165</v>
      </c>
      <c r="I4639" s="1">
        <v>1339</v>
      </c>
      <c r="J4639" s="1">
        <v>1196</v>
      </c>
      <c r="K4639" s="1">
        <v>392</v>
      </c>
      <c r="L4639" s="6">
        <v>105</v>
      </c>
    </row>
    <row r="4640" spans="2:14" x14ac:dyDescent="0.3">
      <c r="E4640" s="9"/>
      <c r="F4640" s="8"/>
      <c r="G4640" s="10">
        <v>100</v>
      </c>
      <c r="H4640" s="11">
        <v>5.1610885204879997</v>
      </c>
      <c r="I4640" s="2">
        <v>41.883015326869</v>
      </c>
      <c r="J4640" s="2">
        <v>37.410071942446002</v>
      </c>
      <c r="K4640" s="2">
        <v>12.261495151705001</v>
      </c>
      <c r="L4640" s="13">
        <v>3.2843290584920002</v>
      </c>
    </row>
    <row r="4641" spans="5:12" ht="25" x14ac:dyDescent="0.3">
      <c r="E4641" s="3" t="s">
        <v>1144</v>
      </c>
      <c r="F4641" s="4"/>
      <c r="G4641" s="5">
        <v>3034</v>
      </c>
      <c r="H4641" s="7">
        <v>185</v>
      </c>
      <c r="I4641" s="1">
        <v>1348</v>
      </c>
      <c r="J4641" s="1">
        <v>1078</v>
      </c>
      <c r="K4641" s="1">
        <v>322</v>
      </c>
      <c r="L4641" s="6">
        <v>101</v>
      </c>
    </row>
    <row r="4642" spans="5:12" x14ac:dyDescent="0.3">
      <c r="E4642" s="9"/>
      <c r="F4642" s="8"/>
      <c r="G4642" s="10">
        <v>100</v>
      </c>
      <c r="H4642" s="11">
        <v>6.0975609756100004</v>
      </c>
      <c r="I4642" s="2">
        <v>44.429795649307998</v>
      </c>
      <c r="J4642" s="2">
        <v>35.530652603823</v>
      </c>
      <c r="K4642" s="2">
        <v>10.613052076467</v>
      </c>
      <c r="L4642" s="13">
        <v>3.3289386947919999</v>
      </c>
    </row>
    <row r="4643" spans="5:12" ht="37.5" x14ac:dyDescent="0.3">
      <c r="E4643" s="3" t="s">
        <v>1145</v>
      </c>
      <c r="F4643" s="4"/>
      <c r="G4643" s="5">
        <v>1410</v>
      </c>
      <c r="H4643" s="7">
        <v>119</v>
      </c>
      <c r="I4643" s="1">
        <v>659</v>
      </c>
      <c r="J4643" s="1">
        <v>474</v>
      </c>
      <c r="K4643" s="1">
        <v>116</v>
      </c>
      <c r="L4643" s="6">
        <v>42</v>
      </c>
    </row>
    <row r="4644" spans="5:12" x14ac:dyDescent="0.3">
      <c r="E4644" s="9"/>
      <c r="F4644" s="8"/>
      <c r="G4644" s="10">
        <v>100</v>
      </c>
      <c r="H4644" s="11">
        <v>8.4397163120569996</v>
      </c>
      <c r="I4644" s="2">
        <v>46.737588652482003</v>
      </c>
      <c r="J4644" s="2">
        <v>33.617021276595999</v>
      </c>
      <c r="K4644" s="2">
        <v>8.2269503546100005</v>
      </c>
      <c r="L4644" s="13">
        <v>2.9787234042550002</v>
      </c>
    </row>
    <row r="4645" spans="5:12" ht="25" x14ac:dyDescent="0.3">
      <c r="E4645" s="3" t="s">
        <v>1146</v>
      </c>
      <c r="F4645" s="4"/>
      <c r="G4645" s="5">
        <v>1431</v>
      </c>
      <c r="H4645" s="7">
        <v>102</v>
      </c>
      <c r="I4645" s="1">
        <v>676</v>
      </c>
      <c r="J4645" s="1">
        <v>464</v>
      </c>
      <c r="K4645" s="1">
        <v>128</v>
      </c>
      <c r="L4645" s="6">
        <v>61</v>
      </c>
    </row>
    <row r="4646" spans="5:12" x14ac:dyDescent="0.3">
      <c r="E4646" s="9"/>
      <c r="F4646" s="8"/>
      <c r="G4646" s="10">
        <v>100</v>
      </c>
      <c r="H4646" s="11">
        <v>7.1278825995809996</v>
      </c>
      <c r="I4646" s="2">
        <v>47.239692522711003</v>
      </c>
      <c r="J4646" s="2">
        <v>32.424877707896997</v>
      </c>
      <c r="K4646" s="2">
        <v>8.9447938504539994</v>
      </c>
      <c r="L4646" s="13">
        <v>4.2627533193570004</v>
      </c>
    </row>
    <row r="4647" spans="5:12" ht="25" x14ac:dyDescent="0.3">
      <c r="E4647" s="3" t="s">
        <v>1147</v>
      </c>
      <c r="F4647" s="4"/>
      <c r="G4647" s="5">
        <v>757</v>
      </c>
      <c r="H4647" s="7">
        <v>73</v>
      </c>
      <c r="I4647" s="1">
        <v>357</v>
      </c>
      <c r="J4647" s="1">
        <v>224</v>
      </c>
      <c r="K4647" s="1">
        <v>64</v>
      </c>
      <c r="L4647" s="6">
        <v>39</v>
      </c>
    </row>
    <row r="4648" spans="5:12" x14ac:dyDescent="0.3">
      <c r="E4648" s="9"/>
      <c r="F4648" s="8"/>
      <c r="G4648" s="10">
        <v>100</v>
      </c>
      <c r="H4648" s="11">
        <v>9.6433289299869998</v>
      </c>
      <c r="I4648" s="2">
        <v>47.159841479523998</v>
      </c>
      <c r="J4648" s="2">
        <v>29.590488771465999</v>
      </c>
      <c r="K4648" s="2">
        <v>8.454425363276</v>
      </c>
      <c r="L4648" s="13">
        <v>5.1519154557459999</v>
      </c>
    </row>
    <row r="4649" spans="5:12" ht="25" x14ac:dyDescent="0.3">
      <c r="E4649" s="3" t="s">
        <v>1148</v>
      </c>
      <c r="F4649" s="4"/>
      <c r="G4649" s="5">
        <v>44</v>
      </c>
      <c r="H4649" s="7">
        <v>9</v>
      </c>
      <c r="I4649" s="1">
        <v>20</v>
      </c>
      <c r="J4649" s="1">
        <v>10</v>
      </c>
      <c r="K4649" s="1">
        <v>2</v>
      </c>
      <c r="L4649" s="6">
        <v>3</v>
      </c>
    </row>
    <row r="4650" spans="5:12" x14ac:dyDescent="0.3">
      <c r="E4650" s="9"/>
      <c r="F4650" s="8"/>
      <c r="G4650" s="10">
        <v>100</v>
      </c>
      <c r="H4650" s="11">
        <v>20.454545454544999</v>
      </c>
      <c r="I4650" s="2">
        <v>45.454545454544999</v>
      </c>
      <c r="J4650" s="2">
        <v>22.727272727273</v>
      </c>
      <c r="K4650" s="2">
        <v>4.5454545454549997</v>
      </c>
      <c r="L4650" s="13">
        <v>6.8181818181820004</v>
      </c>
    </row>
    <row r="4651" spans="5:12" ht="37.5" x14ac:dyDescent="0.3">
      <c r="E4651" s="3" t="s">
        <v>1149</v>
      </c>
      <c r="F4651" s="4"/>
      <c r="G4651" s="5">
        <v>7607</v>
      </c>
      <c r="H4651" s="7">
        <v>489</v>
      </c>
      <c r="I4651" s="1">
        <v>3023</v>
      </c>
      <c r="J4651" s="1">
        <v>2623</v>
      </c>
      <c r="K4651" s="1">
        <v>1240</v>
      </c>
      <c r="L4651" s="6">
        <v>232</v>
      </c>
    </row>
    <row r="4652" spans="5:12" x14ac:dyDescent="0.3">
      <c r="E4652" s="9"/>
      <c r="F4652" s="8"/>
      <c r="G4652" s="10">
        <v>100</v>
      </c>
      <c r="H4652" s="11">
        <v>6.4282897331409998</v>
      </c>
      <c r="I4652" s="2">
        <v>39.739713421848002</v>
      </c>
      <c r="J4652" s="2">
        <v>34.481398711712998</v>
      </c>
      <c r="K4652" s="2">
        <v>16.30077560142</v>
      </c>
      <c r="L4652" s="13">
        <v>3.0498225318790002</v>
      </c>
    </row>
    <row r="4653" spans="5:12" ht="37.5" x14ac:dyDescent="0.3">
      <c r="E4653" s="3" t="s">
        <v>1150</v>
      </c>
      <c r="F4653" s="4"/>
      <c r="G4653" s="5">
        <v>4719</v>
      </c>
      <c r="H4653" s="7">
        <v>364</v>
      </c>
      <c r="I4653" s="1">
        <v>2278</v>
      </c>
      <c r="J4653" s="1">
        <v>1451</v>
      </c>
      <c r="K4653" s="1">
        <v>460</v>
      </c>
      <c r="L4653" s="6">
        <v>166</v>
      </c>
    </row>
    <row r="4654" spans="5:12" x14ac:dyDescent="0.3">
      <c r="E4654" s="9"/>
      <c r="F4654" s="8"/>
      <c r="G4654" s="10">
        <v>100</v>
      </c>
      <c r="H4654" s="11">
        <v>7.7134986225900004</v>
      </c>
      <c r="I4654" s="2">
        <v>48.272939182030001</v>
      </c>
      <c r="J4654" s="2">
        <v>30.748039838949001</v>
      </c>
      <c r="K4654" s="2">
        <v>9.7478279296460002</v>
      </c>
      <c r="L4654" s="13">
        <v>3.5176944267849999</v>
      </c>
    </row>
    <row r="4655" spans="5:12" ht="25" x14ac:dyDescent="0.3">
      <c r="E4655" s="3" t="s">
        <v>1151</v>
      </c>
      <c r="F4655" s="4"/>
      <c r="G4655" s="5">
        <v>3189</v>
      </c>
      <c r="H4655" s="7">
        <v>350</v>
      </c>
      <c r="I4655" s="1">
        <v>1553</v>
      </c>
      <c r="J4655" s="1">
        <v>892</v>
      </c>
      <c r="K4655" s="1">
        <v>259</v>
      </c>
      <c r="L4655" s="6">
        <v>135</v>
      </c>
    </row>
    <row r="4656" spans="5:12" x14ac:dyDescent="0.3">
      <c r="E4656" s="9"/>
      <c r="F4656" s="8"/>
      <c r="G4656" s="10">
        <v>100</v>
      </c>
      <c r="H4656" s="11">
        <v>10.975227343995</v>
      </c>
      <c r="I4656" s="2">
        <v>48.698651614926</v>
      </c>
      <c r="J4656" s="2">
        <v>27.971150830980999</v>
      </c>
      <c r="K4656" s="2">
        <v>8.1216682345559992</v>
      </c>
      <c r="L4656" s="13">
        <v>4.233301975541</v>
      </c>
    </row>
    <row r="4657" spans="5:12" ht="37.5" x14ac:dyDescent="0.3">
      <c r="E4657" s="3" t="s">
        <v>1152</v>
      </c>
      <c r="F4657" s="4"/>
      <c r="G4657" s="5">
        <v>1459</v>
      </c>
      <c r="H4657" s="7">
        <v>205</v>
      </c>
      <c r="I4657" s="1">
        <v>735</v>
      </c>
      <c r="J4657" s="1">
        <v>362</v>
      </c>
      <c r="K4657" s="1">
        <v>88</v>
      </c>
      <c r="L4657" s="6">
        <v>69</v>
      </c>
    </row>
    <row r="4658" spans="5:12" x14ac:dyDescent="0.3">
      <c r="E4658" s="9"/>
      <c r="F4658" s="8"/>
      <c r="G4658" s="10">
        <v>100</v>
      </c>
      <c r="H4658" s="11">
        <v>14.050719671008</v>
      </c>
      <c r="I4658" s="2">
        <v>50.376970527758999</v>
      </c>
      <c r="J4658" s="2">
        <v>24.811514736121001</v>
      </c>
      <c r="K4658" s="2">
        <v>6.0315284441400001</v>
      </c>
      <c r="L4658" s="13">
        <v>4.7292666209730001</v>
      </c>
    </row>
    <row r="4659" spans="5:12" ht="25" x14ac:dyDescent="0.3">
      <c r="E4659" s="3" t="s">
        <v>1153</v>
      </c>
      <c r="F4659" s="4"/>
      <c r="G4659" s="5">
        <v>982</v>
      </c>
      <c r="H4659" s="7">
        <v>150</v>
      </c>
      <c r="I4659" s="1">
        <v>488</v>
      </c>
      <c r="J4659" s="1">
        <v>235</v>
      </c>
      <c r="K4659" s="1">
        <v>61</v>
      </c>
      <c r="L4659" s="6">
        <v>48</v>
      </c>
    </row>
    <row r="4660" spans="5:12" x14ac:dyDescent="0.3">
      <c r="E4660" s="9"/>
      <c r="F4660" s="8"/>
      <c r="G4660" s="10">
        <v>100</v>
      </c>
      <c r="H4660" s="11">
        <v>15.274949083503</v>
      </c>
      <c r="I4660" s="2">
        <v>49.694501018330001</v>
      </c>
      <c r="J4660" s="2">
        <v>23.930753564155001</v>
      </c>
      <c r="K4660" s="2">
        <v>6.2118126272909997</v>
      </c>
      <c r="L4660" s="13">
        <v>4.8879837067210001</v>
      </c>
    </row>
    <row r="4661" spans="5:12" ht="25" x14ac:dyDescent="0.3">
      <c r="E4661" s="3" t="s">
        <v>1154</v>
      </c>
      <c r="F4661" s="4"/>
      <c r="G4661" s="5">
        <v>392</v>
      </c>
      <c r="H4661" s="7">
        <v>91</v>
      </c>
      <c r="I4661" s="1">
        <v>175</v>
      </c>
      <c r="J4661" s="1">
        <v>86</v>
      </c>
      <c r="K4661" s="1">
        <v>16</v>
      </c>
      <c r="L4661" s="6">
        <v>24</v>
      </c>
    </row>
    <row r="4662" spans="5:12" x14ac:dyDescent="0.3">
      <c r="E4662" s="9"/>
      <c r="F4662" s="8"/>
      <c r="G4662" s="10">
        <v>100</v>
      </c>
      <c r="H4662" s="11">
        <v>23.214285714286</v>
      </c>
      <c r="I4662" s="2">
        <v>44.642857142856997</v>
      </c>
      <c r="J4662" s="2">
        <v>21.938775510204</v>
      </c>
      <c r="K4662" s="2">
        <v>4.0816326530609999</v>
      </c>
      <c r="L4662" s="13">
        <v>6.1224489795919999</v>
      </c>
    </row>
    <row r="4663" spans="5:12" ht="25" x14ac:dyDescent="0.3">
      <c r="E4663" s="3" t="s">
        <v>1155</v>
      </c>
      <c r="F4663" s="4"/>
      <c r="G4663" s="5">
        <v>13</v>
      </c>
      <c r="H4663" s="7">
        <v>4</v>
      </c>
      <c r="I4663" s="1">
        <v>5</v>
      </c>
      <c r="J4663" s="1">
        <v>2</v>
      </c>
      <c r="K4663" s="1">
        <v>2</v>
      </c>
      <c r="L4663" s="6">
        <v>0</v>
      </c>
    </row>
    <row r="4664" spans="5:12" x14ac:dyDescent="0.3">
      <c r="E4664" s="9"/>
      <c r="F4664" s="8"/>
      <c r="G4664" s="10">
        <v>100</v>
      </c>
      <c r="H4664" s="11">
        <v>30.769230769231001</v>
      </c>
      <c r="I4664" s="2">
        <v>38.461538461537998</v>
      </c>
      <c r="J4664" s="2">
        <v>15.384615384615</v>
      </c>
      <c r="K4664" s="2">
        <v>15.384615384615</v>
      </c>
      <c r="L4664" s="15">
        <v>0</v>
      </c>
    </row>
    <row r="4665" spans="5:12" ht="37.5" x14ac:dyDescent="0.3">
      <c r="E4665" s="3" t="s">
        <v>1156</v>
      </c>
      <c r="F4665" s="4"/>
      <c r="G4665" s="5">
        <v>91</v>
      </c>
      <c r="H4665" s="7">
        <v>18</v>
      </c>
      <c r="I4665" s="1">
        <v>35</v>
      </c>
      <c r="J4665" s="1">
        <v>25</v>
      </c>
      <c r="K4665" s="1">
        <v>3</v>
      </c>
      <c r="L4665" s="6">
        <v>10</v>
      </c>
    </row>
    <row r="4666" spans="5:12" x14ac:dyDescent="0.3">
      <c r="E4666" s="9"/>
      <c r="F4666" s="8"/>
      <c r="G4666" s="10">
        <v>100</v>
      </c>
      <c r="H4666" s="11">
        <v>19.780219780220001</v>
      </c>
      <c r="I4666" s="2">
        <v>38.461538461537998</v>
      </c>
      <c r="J4666" s="2">
        <v>27.472527472526998</v>
      </c>
      <c r="K4666" s="2">
        <v>3.2967032967029999</v>
      </c>
      <c r="L4666" s="13">
        <v>10.989010989011</v>
      </c>
    </row>
    <row r="4667" spans="5:12" ht="37.5" x14ac:dyDescent="0.3">
      <c r="E4667" s="3" t="s">
        <v>1157</v>
      </c>
      <c r="F4667" s="4"/>
      <c r="G4667" s="5">
        <v>59</v>
      </c>
      <c r="H4667" s="7">
        <v>10</v>
      </c>
      <c r="I4667" s="1">
        <v>19</v>
      </c>
      <c r="J4667" s="1">
        <v>16</v>
      </c>
      <c r="K4667" s="1">
        <v>3</v>
      </c>
      <c r="L4667" s="6">
        <v>11</v>
      </c>
    </row>
    <row r="4668" spans="5:12" x14ac:dyDescent="0.3">
      <c r="E4668" s="9"/>
      <c r="F4668" s="8"/>
      <c r="G4668" s="10">
        <v>100</v>
      </c>
      <c r="H4668" s="11">
        <v>16.949152542373</v>
      </c>
      <c r="I4668" s="2">
        <v>32.203389830508002</v>
      </c>
      <c r="J4668" s="2">
        <v>27.118644067797</v>
      </c>
      <c r="K4668" s="2">
        <v>5.0847457627120001</v>
      </c>
      <c r="L4668" s="13">
        <v>18.644067796609999</v>
      </c>
    </row>
    <row r="4669" spans="5:12" ht="25" x14ac:dyDescent="0.3">
      <c r="E4669" s="3" t="s">
        <v>1158</v>
      </c>
      <c r="F4669" s="4"/>
      <c r="G4669" s="5">
        <v>37</v>
      </c>
      <c r="H4669" s="7">
        <v>5</v>
      </c>
      <c r="I4669" s="1">
        <v>18</v>
      </c>
      <c r="J4669" s="1">
        <v>7</v>
      </c>
      <c r="K4669" s="1">
        <v>2</v>
      </c>
      <c r="L4669" s="6">
        <v>5</v>
      </c>
    </row>
    <row r="4670" spans="5:12" x14ac:dyDescent="0.3">
      <c r="E4670" s="9"/>
      <c r="F4670" s="8"/>
      <c r="G4670" s="10">
        <v>100</v>
      </c>
      <c r="H4670" s="11">
        <v>13.513513513514001</v>
      </c>
      <c r="I4670" s="2">
        <v>48.648648648649001</v>
      </c>
      <c r="J4670" s="2">
        <v>18.918918918919001</v>
      </c>
      <c r="K4670" s="2">
        <v>5.4054054054050003</v>
      </c>
      <c r="L4670" s="13">
        <v>13.513513513514001</v>
      </c>
    </row>
    <row r="4671" spans="5:12" ht="37.5" x14ac:dyDescent="0.3">
      <c r="E4671" s="3" t="s">
        <v>1159</v>
      </c>
      <c r="F4671" s="4"/>
      <c r="G4671" s="5">
        <v>21</v>
      </c>
      <c r="H4671" s="7">
        <v>4</v>
      </c>
      <c r="I4671" s="1">
        <v>9</v>
      </c>
      <c r="J4671" s="1">
        <v>4</v>
      </c>
      <c r="K4671" s="1">
        <v>1</v>
      </c>
      <c r="L4671" s="6">
        <v>3</v>
      </c>
    </row>
    <row r="4672" spans="5:12" x14ac:dyDescent="0.3">
      <c r="E4672" s="9"/>
      <c r="F4672" s="8"/>
      <c r="G4672" s="10">
        <v>100</v>
      </c>
      <c r="H4672" s="11">
        <v>19.047619047619001</v>
      </c>
      <c r="I4672" s="2">
        <v>42.857142857143003</v>
      </c>
      <c r="J4672" s="2">
        <v>19.047619047619001</v>
      </c>
      <c r="K4672" s="2">
        <v>4.7619047619049999</v>
      </c>
      <c r="L4672" s="13">
        <v>14.285714285714</v>
      </c>
    </row>
    <row r="4673" spans="2:14" ht="25" x14ac:dyDescent="0.3">
      <c r="E4673" s="3" t="s">
        <v>1160</v>
      </c>
      <c r="F4673" s="4"/>
      <c r="G4673" s="5">
        <v>16</v>
      </c>
      <c r="H4673" s="7">
        <v>3</v>
      </c>
      <c r="I4673" s="1">
        <v>10</v>
      </c>
      <c r="J4673" s="1">
        <v>1</v>
      </c>
      <c r="K4673" s="1">
        <v>0</v>
      </c>
      <c r="L4673" s="6">
        <v>2</v>
      </c>
    </row>
    <row r="4674" spans="2:14" x14ac:dyDescent="0.3">
      <c r="E4674" s="9"/>
      <c r="F4674" s="8"/>
      <c r="G4674" s="10">
        <v>100</v>
      </c>
      <c r="H4674" s="11">
        <v>18.75</v>
      </c>
      <c r="I4674" s="2">
        <v>62.5</v>
      </c>
      <c r="J4674" s="2">
        <v>6.25</v>
      </c>
      <c r="K4674" s="12">
        <v>0</v>
      </c>
      <c r="L4674" s="13">
        <v>12.5</v>
      </c>
    </row>
    <row r="4675" spans="2:14" ht="25" x14ac:dyDescent="0.3">
      <c r="E4675" s="3" t="s">
        <v>1161</v>
      </c>
      <c r="F4675" s="4"/>
      <c r="G4675" s="5">
        <v>11</v>
      </c>
      <c r="H4675" s="7">
        <v>3</v>
      </c>
      <c r="I4675" s="1">
        <v>5</v>
      </c>
      <c r="J4675" s="1">
        <v>1</v>
      </c>
      <c r="K4675" s="1">
        <v>0</v>
      </c>
      <c r="L4675" s="6">
        <v>2</v>
      </c>
    </row>
    <row r="4676" spans="2:14" x14ac:dyDescent="0.3">
      <c r="E4676" s="9"/>
      <c r="F4676" s="8"/>
      <c r="G4676" s="10">
        <v>100</v>
      </c>
      <c r="H4676" s="11">
        <v>27.272727272727</v>
      </c>
      <c r="I4676" s="2">
        <v>45.454545454544999</v>
      </c>
      <c r="J4676" s="2">
        <v>9.0909090909089993</v>
      </c>
      <c r="K4676" s="12">
        <v>0</v>
      </c>
      <c r="L4676" s="13">
        <v>18.181818181817999</v>
      </c>
    </row>
    <row r="4677" spans="2:14" ht="25" x14ac:dyDescent="0.3">
      <c r="E4677" s="3" t="s">
        <v>1162</v>
      </c>
      <c r="F4677" s="4"/>
      <c r="G4677" s="5">
        <v>0</v>
      </c>
      <c r="H4677" s="7">
        <v>0</v>
      </c>
      <c r="I4677" s="1">
        <v>0</v>
      </c>
      <c r="J4677" s="1">
        <v>0</v>
      </c>
      <c r="K4677" s="1">
        <v>0</v>
      </c>
      <c r="L4677" s="6">
        <v>0</v>
      </c>
    </row>
    <row r="4678" spans="2:14" x14ac:dyDescent="0.3">
      <c r="E4678" s="53"/>
      <c r="F4678" s="57"/>
      <c r="G4678" s="75">
        <v>0</v>
      </c>
      <c r="H4678" s="68">
        <v>0</v>
      </c>
      <c r="I4678" s="43">
        <v>0</v>
      </c>
      <c r="J4678" s="43">
        <v>0</v>
      </c>
      <c r="K4678" s="43">
        <v>0</v>
      </c>
      <c r="L4678" s="66">
        <v>0</v>
      </c>
    </row>
    <row r="4680" spans="2:14" x14ac:dyDescent="0.3">
      <c r="B4680" s="35" t="str">
        <f xml:space="preserve"> HYPERLINK("#'目次'!B43", "[37]")</f>
        <v>[37]</v>
      </c>
      <c r="C4680" s="25" t="s">
        <v>14</v>
      </c>
    </row>
    <row r="4683" spans="2:14" x14ac:dyDescent="0.3">
      <c r="C4683" s="25" t="s">
        <v>1165</v>
      </c>
    </row>
    <row r="4684" spans="2:14" ht="25" x14ac:dyDescent="0.3">
      <c r="E4684" s="95"/>
      <c r="F4684" s="96"/>
      <c r="G4684" s="37" t="s">
        <v>16</v>
      </c>
      <c r="H4684" s="41" t="s">
        <v>17</v>
      </c>
      <c r="I4684" s="18" t="s">
        <v>18</v>
      </c>
      <c r="J4684" s="18" t="s">
        <v>19</v>
      </c>
      <c r="K4684" s="18" t="s">
        <v>20</v>
      </c>
      <c r="L4684" s="18" t="s">
        <v>21</v>
      </c>
      <c r="M4684" s="18" t="s">
        <v>22</v>
      </c>
      <c r="N4684" s="34" t="s">
        <v>23</v>
      </c>
    </row>
    <row r="4685" spans="2:14" x14ac:dyDescent="0.3">
      <c r="E4685" s="97"/>
      <c r="F4685" s="98"/>
      <c r="G4685" s="40"/>
      <c r="H4685" s="36"/>
      <c r="I4685" s="19"/>
      <c r="J4685" s="19"/>
      <c r="K4685" s="19"/>
      <c r="L4685" s="19"/>
      <c r="M4685" s="19"/>
      <c r="N4685" s="39"/>
    </row>
    <row r="4686" spans="2:14" x14ac:dyDescent="0.3">
      <c r="E4686" s="63" t="s">
        <v>16</v>
      </c>
      <c r="F4686" s="58"/>
      <c r="G4686" s="38">
        <v>55336</v>
      </c>
      <c r="H4686" s="20">
        <v>10222</v>
      </c>
      <c r="I4686" s="20">
        <v>19178</v>
      </c>
      <c r="J4686" s="20">
        <v>13973</v>
      </c>
      <c r="K4686" s="20">
        <v>7022</v>
      </c>
      <c r="L4686" s="20">
        <v>3794</v>
      </c>
      <c r="M4686" s="20">
        <v>900</v>
      </c>
      <c r="N4686" s="51">
        <v>247</v>
      </c>
    </row>
    <row r="4687" spans="2:14" x14ac:dyDescent="0.3">
      <c r="E4687" s="53"/>
      <c r="F4687" s="59"/>
      <c r="G4687" s="10">
        <v>100</v>
      </c>
      <c r="H4687" s="2">
        <v>18.472603729941</v>
      </c>
      <c r="I4687" s="2">
        <v>34.657365910076997</v>
      </c>
      <c r="J4687" s="2">
        <v>25.251192713603999</v>
      </c>
      <c r="K4687" s="2">
        <v>12.689749891570999</v>
      </c>
      <c r="L4687" s="2">
        <v>6.8562960821169998</v>
      </c>
      <c r="M4687" s="2">
        <v>1.626427642041</v>
      </c>
      <c r="N4687" s="13">
        <v>0.44636403064899999</v>
      </c>
    </row>
    <row r="4688" spans="2:14" ht="37.5" x14ac:dyDescent="0.3">
      <c r="E4688" s="3" t="s">
        <v>1166</v>
      </c>
      <c r="F4688" s="4"/>
      <c r="G4688" s="29">
        <v>192</v>
      </c>
      <c r="H4688" s="32">
        <v>26</v>
      </c>
      <c r="I4688" s="17">
        <v>57</v>
      </c>
      <c r="J4688" s="17">
        <v>51</v>
      </c>
      <c r="K4688" s="17">
        <v>31</v>
      </c>
      <c r="L4688" s="17">
        <v>26</v>
      </c>
      <c r="M4688" s="17">
        <v>1</v>
      </c>
      <c r="N4688" s="33">
        <v>0</v>
      </c>
    </row>
    <row r="4689" spans="5:14" x14ac:dyDescent="0.3">
      <c r="E4689" s="9"/>
      <c r="F4689" s="8"/>
      <c r="G4689" s="10">
        <v>100</v>
      </c>
      <c r="H4689" s="11">
        <v>13.541666666667</v>
      </c>
      <c r="I4689" s="2">
        <v>29.6875</v>
      </c>
      <c r="J4689" s="2">
        <v>26.5625</v>
      </c>
      <c r="K4689" s="2">
        <v>16.145833333333002</v>
      </c>
      <c r="L4689" s="2">
        <v>13.541666666667</v>
      </c>
      <c r="M4689" s="2">
        <v>0.52083333333299997</v>
      </c>
      <c r="N4689" s="15">
        <v>0</v>
      </c>
    </row>
    <row r="4690" spans="5:14" ht="37.5" x14ac:dyDescent="0.3">
      <c r="E4690" s="3" t="s">
        <v>1167</v>
      </c>
      <c r="F4690" s="4"/>
      <c r="G4690" s="5">
        <v>64</v>
      </c>
      <c r="H4690" s="7">
        <v>8</v>
      </c>
      <c r="I4690" s="1">
        <v>19</v>
      </c>
      <c r="J4690" s="1">
        <v>20</v>
      </c>
      <c r="K4690" s="1">
        <v>14</v>
      </c>
      <c r="L4690" s="1">
        <v>2</v>
      </c>
      <c r="M4690" s="1">
        <v>1</v>
      </c>
      <c r="N4690" s="6">
        <v>0</v>
      </c>
    </row>
    <row r="4691" spans="5:14" x14ac:dyDescent="0.3">
      <c r="E4691" s="9"/>
      <c r="F4691" s="8"/>
      <c r="G4691" s="10">
        <v>100</v>
      </c>
      <c r="H4691" s="11">
        <v>12.5</v>
      </c>
      <c r="I4691" s="2">
        <v>29.6875</v>
      </c>
      <c r="J4691" s="2">
        <v>31.25</v>
      </c>
      <c r="K4691" s="2">
        <v>21.875</v>
      </c>
      <c r="L4691" s="2">
        <v>3.125</v>
      </c>
      <c r="M4691" s="2">
        <v>1.5625</v>
      </c>
      <c r="N4691" s="15">
        <v>0</v>
      </c>
    </row>
    <row r="4692" spans="5:14" ht="37.5" x14ac:dyDescent="0.3">
      <c r="E4692" s="3" t="s">
        <v>1168</v>
      </c>
      <c r="F4692" s="4"/>
      <c r="G4692" s="5">
        <v>26</v>
      </c>
      <c r="H4692" s="7">
        <v>3</v>
      </c>
      <c r="I4692" s="1">
        <v>7</v>
      </c>
      <c r="J4692" s="1">
        <v>8</v>
      </c>
      <c r="K4692" s="1">
        <v>7</v>
      </c>
      <c r="L4692" s="1">
        <v>1</v>
      </c>
      <c r="M4692" s="1">
        <v>0</v>
      </c>
      <c r="N4692" s="6">
        <v>0</v>
      </c>
    </row>
    <row r="4693" spans="5:14" x14ac:dyDescent="0.3">
      <c r="E4693" s="9"/>
      <c r="F4693" s="8"/>
      <c r="G4693" s="10">
        <v>100</v>
      </c>
      <c r="H4693" s="11">
        <v>11.538461538462</v>
      </c>
      <c r="I4693" s="2">
        <v>26.923076923077002</v>
      </c>
      <c r="J4693" s="2">
        <v>30.769230769231001</v>
      </c>
      <c r="K4693" s="2">
        <v>26.923076923077002</v>
      </c>
      <c r="L4693" s="2">
        <v>3.8461538461539999</v>
      </c>
      <c r="M4693" s="12">
        <v>0</v>
      </c>
      <c r="N4693" s="15">
        <v>0</v>
      </c>
    </row>
    <row r="4694" spans="5:14" ht="37.5" x14ac:dyDescent="0.3">
      <c r="E4694" s="3" t="s">
        <v>1169</v>
      </c>
      <c r="F4694" s="4"/>
      <c r="G4694" s="5">
        <v>10</v>
      </c>
      <c r="H4694" s="7">
        <v>2</v>
      </c>
      <c r="I4694" s="1">
        <v>2</v>
      </c>
      <c r="J4694" s="1">
        <v>2</v>
      </c>
      <c r="K4694" s="1">
        <v>2</v>
      </c>
      <c r="L4694" s="1">
        <v>2</v>
      </c>
      <c r="M4694" s="1">
        <v>0</v>
      </c>
      <c r="N4694" s="6">
        <v>0</v>
      </c>
    </row>
    <row r="4695" spans="5:14" x14ac:dyDescent="0.3">
      <c r="E4695" s="9"/>
      <c r="F4695" s="8"/>
      <c r="G4695" s="10">
        <v>100</v>
      </c>
      <c r="H4695" s="11">
        <v>20</v>
      </c>
      <c r="I4695" s="2">
        <v>20</v>
      </c>
      <c r="J4695" s="2">
        <v>20</v>
      </c>
      <c r="K4695" s="2">
        <v>20</v>
      </c>
      <c r="L4695" s="2">
        <v>20</v>
      </c>
      <c r="M4695" s="12">
        <v>0</v>
      </c>
      <c r="N4695" s="15">
        <v>0</v>
      </c>
    </row>
    <row r="4696" spans="5:14" ht="37.5" x14ac:dyDescent="0.3">
      <c r="E4696" s="3" t="s">
        <v>1170</v>
      </c>
      <c r="F4696" s="4"/>
      <c r="G4696" s="5">
        <v>7</v>
      </c>
      <c r="H4696" s="7">
        <v>2</v>
      </c>
      <c r="I4696" s="1">
        <v>2</v>
      </c>
      <c r="J4696" s="1">
        <v>2</v>
      </c>
      <c r="K4696" s="1">
        <v>0</v>
      </c>
      <c r="L4696" s="1">
        <v>1</v>
      </c>
      <c r="M4696" s="1">
        <v>0</v>
      </c>
      <c r="N4696" s="6">
        <v>0</v>
      </c>
    </row>
    <row r="4697" spans="5:14" x14ac:dyDescent="0.3">
      <c r="E4697" s="9"/>
      <c r="F4697" s="8"/>
      <c r="G4697" s="10">
        <v>100</v>
      </c>
      <c r="H4697" s="11">
        <v>28.571428571428999</v>
      </c>
      <c r="I4697" s="2">
        <v>28.571428571428999</v>
      </c>
      <c r="J4697" s="2">
        <v>28.571428571428999</v>
      </c>
      <c r="K4697" s="12">
        <v>0</v>
      </c>
      <c r="L4697" s="2">
        <v>14.285714285714</v>
      </c>
      <c r="M4697" s="12">
        <v>0</v>
      </c>
      <c r="N4697" s="15">
        <v>0</v>
      </c>
    </row>
    <row r="4698" spans="5:14" ht="37.5" x14ac:dyDescent="0.3">
      <c r="E4698" s="3" t="s">
        <v>1171</v>
      </c>
      <c r="F4698" s="4"/>
      <c r="G4698" s="5">
        <v>4</v>
      </c>
      <c r="H4698" s="7">
        <v>1</v>
      </c>
      <c r="I4698" s="1">
        <v>1</v>
      </c>
      <c r="J4698" s="1">
        <v>1</v>
      </c>
      <c r="K4698" s="1">
        <v>0</v>
      </c>
      <c r="L4698" s="1">
        <v>1</v>
      </c>
      <c r="M4698" s="1">
        <v>0</v>
      </c>
      <c r="N4698" s="6">
        <v>0</v>
      </c>
    </row>
    <row r="4699" spans="5:14" x14ac:dyDescent="0.3">
      <c r="E4699" s="9"/>
      <c r="F4699" s="8"/>
      <c r="G4699" s="10">
        <v>100</v>
      </c>
      <c r="H4699" s="11">
        <v>25</v>
      </c>
      <c r="I4699" s="2">
        <v>25</v>
      </c>
      <c r="J4699" s="2">
        <v>25</v>
      </c>
      <c r="K4699" s="12">
        <v>0</v>
      </c>
      <c r="L4699" s="2">
        <v>25</v>
      </c>
      <c r="M4699" s="12">
        <v>0</v>
      </c>
      <c r="N4699" s="15">
        <v>0</v>
      </c>
    </row>
    <row r="4700" spans="5:14" ht="25" x14ac:dyDescent="0.3">
      <c r="E4700" s="3" t="s">
        <v>1172</v>
      </c>
      <c r="F4700" s="4"/>
      <c r="G4700" s="5">
        <v>0</v>
      </c>
      <c r="H4700" s="7">
        <v>0</v>
      </c>
      <c r="I4700" s="1">
        <v>0</v>
      </c>
      <c r="J4700" s="1">
        <v>0</v>
      </c>
      <c r="K4700" s="1">
        <v>0</v>
      </c>
      <c r="L4700" s="1">
        <v>0</v>
      </c>
      <c r="M4700" s="1">
        <v>0</v>
      </c>
      <c r="N4700" s="6">
        <v>0</v>
      </c>
    </row>
    <row r="4701" spans="5:14" x14ac:dyDescent="0.3">
      <c r="E4701" s="9"/>
      <c r="F4701" s="8"/>
      <c r="G4701" s="31">
        <v>0</v>
      </c>
      <c r="H4701" s="21">
        <v>0</v>
      </c>
      <c r="I4701" s="12">
        <v>0</v>
      </c>
      <c r="J4701" s="12">
        <v>0</v>
      </c>
      <c r="K4701" s="12">
        <v>0</v>
      </c>
      <c r="L4701" s="12">
        <v>0</v>
      </c>
      <c r="M4701" s="12">
        <v>0</v>
      </c>
      <c r="N4701" s="15">
        <v>0</v>
      </c>
    </row>
    <row r="4702" spans="5:14" ht="37.5" x14ac:dyDescent="0.3">
      <c r="E4702" s="3" t="s">
        <v>1173</v>
      </c>
      <c r="F4702" s="4"/>
      <c r="G4702" s="5">
        <v>1159</v>
      </c>
      <c r="H4702" s="7">
        <v>192</v>
      </c>
      <c r="I4702" s="1">
        <v>327</v>
      </c>
      <c r="J4702" s="1">
        <v>353</v>
      </c>
      <c r="K4702" s="1">
        <v>159</v>
      </c>
      <c r="L4702" s="1">
        <v>118</v>
      </c>
      <c r="M4702" s="1">
        <v>7</v>
      </c>
      <c r="N4702" s="6">
        <v>3</v>
      </c>
    </row>
    <row r="4703" spans="5:14" x14ac:dyDescent="0.3">
      <c r="E4703" s="9"/>
      <c r="F4703" s="8"/>
      <c r="G4703" s="10">
        <v>100</v>
      </c>
      <c r="H4703" s="11">
        <v>16.566005176876999</v>
      </c>
      <c r="I4703" s="2">
        <v>28.213977566868</v>
      </c>
      <c r="J4703" s="2">
        <v>30.457290767903</v>
      </c>
      <c r="K4703" s="2">
        <v>13.718723037101</v>
      </c>
      <c r="L4703" s="2">
        <v>10.181190681622001</v>
      </c>
      <c r="M4703" s="2">
        <v>0.60396893874000002</v>
      </c>
      <c r="N4703" s="13">
        <v>0.25884383088899998</v>
      </c>
    </row>
    <row r="4704" spans="5:14" ht="37.5" x14ac:dyDescent="0.3">
      <c r="E4704" s="3" t="s">
        <v>1174</v>
      </c>
      <c r="F4704" s="4"/>
      <c r="G4704" s="5">
        <v>504</v>
      </c>
      <c r="H4704" s="7">
        <v>64</v>
      </c>
      <c r="I4704" s="1">
        <v>139</v>
      </c>
      <c r="J4704" s="1">
        <v>162</v>
      </c>
      <c r="K4704" s="1">
        <v>78</v>
      </c>
      <c r="L4704" s="1">
        <v>54</v>
      </c>
      <c r="M4704" s="1">
        <v>7</v>
      </c>
      <c r="N4704" s="6">
        <v>0</v>
      </c>
    </row>
    <row r="4705" spans="5:14" x14ac:dyDescent="0.3">
      <c r="E4705" s="9"/>
      <c r="F4705" s="8"/>
      <c r="G4705" s="10">
        <v>100</v>
      </c>
      <c r="H4705" s="11">
        <v>12.698412698413</v>
      </c>
      <c r="I4705" s="2">
        <v>27.579365079365001</v>
      </c>
      <c r="J4705" s="2">
        <v>32.142857142856997</v>
      </c>
      <c r="K4705" s="2">
        <v>15.47619047619</v>
      </c>
      <c r="L4705" s="2">
        <v>10.714285714286</v>
      </c>
      <c r="M4705" s="2">
        <v>1.3888888888890001</v>
      </c>
      <c r="N4705" s="15">
        <v>0</v>
      </c>
    </row>
    <row r="4706" spans="5:14" ht="37.5" x14ac:dyDescent="0.3">
      <c r="E4706" s="3" t="s">
        <v>1175</v>
      </c>
      <c r="F4706" s="4"/>
      <c r="G4706" s="5">
        <v>256</v>
      </c>
      <c r="H4706" s="7">
        <v>38</v>
      </c>
      <c r="I4706" s="1">
        <v>67</v>
      </c>
      <c r="J4706" s="1">
        <v>84</v>
      </c>
      <c r="K4706" s="1">
        <v>38</v>
      </c>
      <c r="L4706" s="1">
        <v>28</v>
      </c>
      <c r="M4706" s="1">
        <v>0</v>
      </c>
      <c r="N4706" s="6">
        <v>1</v>
      </c>
    </row>
    <row r="4707" spans="5:14" x14ac:dyDescent="0.3">
      <c r="E4707" s="9"/>
      <c r="F4707" s="8"/>
      <c r="G4707" s="10">
        <v>100</v>
      </c>
      <c r="H4707" s="11">
        <v>14.84375</v>
      </c>
      <c r="I4707" s="2">
        <v>26.171875</v>
      </c>
      <c r="J4707" s="2">
        <v>32.8125</v>
      </c>
      <c r="K4707" s="2">
        <v>14.84375</v>
      </c>
      <c r="L4707" s="2">
        <v>10.9375</v>
      </c>
      <c r="M4707" s="12">
        <v>0</v>
      </c>
      <c r="N4707" s="13">
        <v>0.390625</v>
      </c>
    </row>
    <row r="4708" spans="5:14" ht="37.5" x14ac:dyDescent="0.3">
      <c r="E4708" s="3" t="s">
        <v>1176</v>
      </c>
      <c r="F4708" s="4"/>
      <c r="G4708" s="5">
        <v>120</v>
      </c>
      <c r="H4708" s="7">
        <v>17</v>
      </c>
      <c r="I4708" s="1">
        <v>27</v>
      </c>
      <c r="J4708" s="1">
        <v>35</v>
      </c>
      <c r="K4708" s="1">
        <v>26</v>
      </c>
      <c r="L4708" s="1">
        <v>15</v>
      </c>
      <c r="M4708" s="1">
        <v>0</v>
      </c>
      <c r="N4708" s="6">
        <v>0</v>
      </c>
    </row>
    <row r="4709" spans="5:14" x14ac:dyDescent="0.3">
      <c r="E4709" s="9"/>
      <c r="F4709" s="8"/>
      <c r="G4709" s="10">
        <v>100</v>
      </c>
      <c r="H4709" s="11">
        <v>14.166666666667</v>
      </c>
      <c r="I4709" s="2">
        <v>22.5</v>
      </c>
      <c r="J4709" s="2">
        <v>29.166666666666998</v>
      </c>
      <c r="K4709" s="2">
        <v>21.666666666666998</v>
      </c>
      <c r="L4709" s="2">
        <v>12.5</v>
      </c>
      <c r="M4709" s="12">
        <v>0</v>
      </c>
      <c r="N4709" s="15">
        <v>0</v>
      </c>
    </row>
    <row r="4710" spans="5:14" ht="37.5" x14ac:dyDescent="0.3">
      <c r="E4710" s="3" t="s">
        <v>1177</v>
      </c>
      <c r="F4710" s="4"/>
      <c r="G4710" s="5">
        <v>77</v>
      </c>
      <c r="H4710" s="7">
        <v>13</v>
      </c>
      <c r="I4710" s="1">
        <v>21</v>
      </c>
      <c r="J4710" s="1">
        <v>18</v>
      </c>
      <c r="K4710" s="1">
        <v>13</v>
      </c>
      <c r="L4710" s="1">
        <v>12</v>
      </c>
      <c r="M4710" s="1">
        <v>0</v>
      </c>
      <c r="N4710" s="6">
        <v>0</v>
      </c>
    </row>
    <row r="4711" spans="5:14" x14ac:dyDescent="0.3">
      <c r="E4711" s="9"/>
      <c r="F4711" s="8"/>
      <c r="G4711" s="10">
        <v>100</v>
      </c>
      <c r="H4711" s="11">
        <v>16.883116883117001</v>
      </c>
      <c r="I4711" s="2">
        <v>27.272727272727</v>
      </c>
      <c r="J4711" s="2">
        <v>23.376623376623002</v>
      </c>
      <c r="K4711" s="2">
        <v>16.883116883117001</v>
      </c>
      <c r="L4711" s="2">
        <v>15.584415584416</v>
      </c>
      <c r="M4711" s="12">
        <v>0</v>
      </c>
      <c r="N4711" s="15">
        <v>0</v>
      </c>
    </row>
    <row r="4712" spans="5:14" ht="37.5" x14ac:dyDescent="0.3">
      <c r="E4712" s="3" t="s">
        <v>1178</v>
      </c>
      <c r="F4712" s="4"/>
      <c r="G4712" s="5">
        <v>27</v>
      </c>
      <c r="H4712" s="7">
        <v>4</v>
      </c>
      <c r="I4712" s="1">
        <v>10</v>
      </c>
      <c r="J4712" s="1">
        <v>8</v>
      </c>
      <c r="K4712" s="1">
        <v>3</v>
      </c>
      <c r="L4712" s="1">
        <v>2</v>
      </c>
      <c r="M4712" s="1">
        <v>0</v>
      </c>
      <c r="N4712" s="6">
        <v>0</v>
      </c>
    </row>
    <row r="4713" spans="5:14" x14ac:dyDescent="0.3">
      <c r="E4713" s="9"/>
      <c r="F4713" s="8"/>
      <c r="G4713" s="10">
        <v>100</v>
      </c>
      <c r="H4713" s="11">
        <v>14.814814814815</v>
      </c>
      <c r="I4713" s="2">
        <v>37.037037037037003</v>
      </c>
      <c r="J4713" s="2">
        <v>29.629629629629999</v>
      </c>
      <c r="K4713" s="2">
        <v>11.111111111111001</v>
      </c>
      <c r="L4713" s="2">
        <v>7.4074074074069998</v>
      </c>
      <c r="M4713" s="12">
        <v>0</v>
      </c>
      <c r="N4713" s="15">
        <v>0</v>
      </c>
    </row>
    <row r="4714" spans="5:14" ht="25" x14ac:dyDescent="0.3">
      <c r="E4714" s="3" t="s">
        <v>1179</v>
      </c>
      <c r="F4714" s="4"/>
      <c r="G4714" s="5">
        <v>3</v>
      </c>
      <c r="H4714" s="7">
        <v>1</v>
      </c>
      <c r="I4714" s="1">
        <v>0</v>
      </c>
      <c r="J4714" s="1">
        <v>0</v>
      </c>
      <c r="K4714" s="1">
        <v>1</v>
      </c>
      <c r="L4714" s="1">
        <v>1</v>
      </c>
      <c r="M4714" s="1">
        <v>0</v>
      </c>
      <c r="N4714" s="6">
        <v>0</v>
      </c>
    </row>
    <row r="4715" spans="5:14" x14ac:dyDescent="0.3">
      <c r="E4715" s="9"/>
      <c r="F4715" s="8"/>
      <c r="G4715" s="10">
        <v>100</v>
      </c>
      <c r="H4715" s="11">
        <v>33.333333333333002</v>
      </c>
      <c r="I4715" s="12">
        <v>0</v>
      </c>
      <c r="J4715" s="12">
        <v>0</v>
      </c>
      <c r="K4715" s="2">
        <v>33.333333333333002</v>
      </c>
      <c r="L4715" s="2">
        <v>33.333333333333002</v>
      </c>
      <c r="M4715" s="12">
        <v>0</v>
      </c>
      <c r="N4715" s="15">
        <v>0</v>
      </c>
    </row>
    <row r="4716" spans="5:14" ht="37.5" x14ac:dyDescent="0.3">
      <c r="E4716" s="3" t="s">
        <v>1180</v>
      </c>
      <c r="F4716" s="4"/>
      <c r="G4716" s="5">
        <v>2177</v>
      </c>
      <c r="H4716" s="7">
        <v>471</v>
      </c>
      <c r="I4716" s="1">
        <v>630</v>
      </c>
      <c r="J4716" s="1">
        <v>599</v>
      </c>
      <c r="K4716" s="1">
        <v>302</v>
      </c>
      <c r="L4716" s="1">
        <v>160</v>
      </c>
      <c r="M4716" s="1">
        <v>14</v>
      </c>
      <c r="N4716" s="6">
        <v>1</v>
      </c>
    </row>
    <row r="4717" spans="5:14" x14ac:dyDescent="0.3">
      <c r="E4717" s="9"/>
      <c r="F4717" s="8"/>
      <c r="G4717" s="10">
        <v>100</v>
      </c>
      <c r="H4717" s="11">
        <v>21.635277905374</v>
      </c>
      <c r="I4717" s="2">
        <v>28.938906752411999</v>
      </c>
      <c r="J4717" s="2">
        <v>27.514928801101998</v>
      </c>
      <c r="K4717" s="2">
        <v>13.872301332108</v>
      </c>
      <c r="L4717" s="2">
        <v>7.3495636196599996</v>
      </c>
      <c r="M4717" s="2">
        <v>0.64308681672000001</v>
      </c>
      <c r="N4717" s="13">
        <v>4.5934772622999998E-2</v>
      </c>
    </row>
    <row r="4718" spans="5:14" ht="37.5" x14ac:dyDescent="0.3">
      <c r="E4718" s="3" t="s">
        <v>1181</v>
      </c>
      <c r="F4718" s="4"/>
      <c r="G4718" s="5">
        <v>1429</v>
      </c>
      <c r="H4718" s="7">
        <v>242</v>
      </c>
      <c r="I4718" s="1">
        <v>449</v>
      </c>
      <c r="J4718" s="1">
        <v>412</v>
      </c>
      <c r="K4718" s="1">
        <v>217</v>
      </c>
      <c r="L4718" s="1">
        <v>97</v>
      </c>
      <c r="M4718" s="1">
        <v>11</v>
      </c>
      <c r="N4718" s="6">
        <v>1</v>
      </c>
    </row>
    <row r="4719" spans="5:14" x14ac:dyDescent="0.3">
      <c r="E4719" s="9"/>
      <c r="F4719" s="8"/>
      <c r="G4719" s="10">
        <v>100</v>
      </c>
      <c r="H4719" s="11">
        <v>16.934919524143002</v>
      </c>
      <c r="I4719" s="2">
        <v>31.420573827851999</v>
      </c>
      <c r="J4719" s="2">
        <v>28.831350594821998</v>
      </c>
      <c r="K4719" s="2">
        <v>15.18544436669</v>
      </c>
      <c r="L4719" s="2">
        <v>6.7879636109170001</v>
      </c>
      <c r="M4719" s="2">
        <v>0.76976906927900002</v>
      </c>
      <c r="N4719" s="13">
        <v>6.9979006297999996E-2</v>
      </c>
    </row>
    <row r="4720" spans="5:14" ht="37.5" x14ac:dyDescent="0.3">
      <c r="E4720" s="3" t="s">
        <v>1182</v>
      </c>
      <c r="F4720" s="4"/>
      <c r="G4720" s="5">
        <v>993</v>
      </c>
      <c r="H4720" s="7">
        <v>156</v>
      </c>
      <c r="I4720" s="1">
        <v>329</v>
      </c>
      <c r="J4720" s="1">
        <v>251</v>
      </c>
      <c r="K4720" s="1">
        <v>150</v>
      </c>
      <c r="L4720" s="1">
        <v>89</v>
      </c>
      <c r="M4720" s="1">
        <v>18</v>
      </c>
      <c r="N4720" s="6">
        <v>0</v>
      </c>
    </row>
    <row r="4721" spans="5:14" x14ac:dyDescent="0.3">
      <c r="E4721" s="9"/>
      <c r="F4721" s="8"/>
      <c r="G4721" s="10">
        <v>100</v>
      </c>
      <c r="H4721" s="11">
        <v>15.70996978852</v>
      </c>
      <c r="I4721" s="2">
        <v>33.131923464250001</v>
      </c>
      <c r="J4721" s="2">
        <v>25.276938569990001</v>
      </c>
      <c r="K4721" s="2">
        <v>15.105740181269001</v>
      </c>
      <c r="L4721" s="2">
        <v>8.9627391742199993</v>
      </c>
      <c r="M4721" s="2">
        <v>1.8126888217520001</v>
      </c>
      <c r="N4721" s="15">
        <v>0</v>
      </c>
    </row>
    <row r="4722" spans="5:14" ht="37.5" x14ac:dyDescent="0.3">
      <c r="E4722" s="3" t="s">
        <v>1183</v>
      </c>
      <c r="F4722" s="4"/>
      <c r="G4722" s="5">
        <v>525</v>
      </c>
      <c r="H4722" s="7">
        <v>85</v>
      </c>
      <c r="I4722" s="1">
        <v>161</v>
      </c>
      <c r="J4722" s="1">
        <v>138</v>
      </c>
      <c r="K4722" s="1">
        <v>80</v>
      </c>
      <c r="L4722" s="1">
        <v>53</v>
      </c>
      <c r="M4722" s="1">
        <v>5</v>
      </c>
      <c r="N4722" s="6">
        <v>3</v>
      </c>
    </row>
    <row r="4723" spans="5:14" x14ac:dyDescent="0.3">
      <c r="E4723" s="9"/>
      <c r="F4723" s="8"/>
      <c r="G4723" s="10">
        <v>100</v>
      </c>
      <c r="H4723" s="11">
        <v>16.190476190476002</v>
      </c>
      <c r="I4723" s="2">
        <v>30.666666666666998</v>
      </c>
      <c r="J4723" s="2">
        <v>26.285714285714</v>
      </c>
      <c r="K4723" s="2">
        <v>15.238095238094999</v>
      </c>
      <c r="L4723" s="2">
        <v>10.095238095238001</v>
      </c>
      <c r="M4723" s="2">
        <v>0.95238095238099996</v>
      </c>
      <c r="N4723" s="13">
        <v>0.57142857142900005</v>
      </c>
    </row>
    <row r="4724" spans="5:14" ht="37.5" x14ac:dyDescent="0.3">
      <c r="E4724" s="3" t="s">
        <v>1184</v>
      </c>
      <c r="F4724" s="4"/>
      <c r="G4724" s="5">
        <v>434</v>
      </c>
      <c r="H4724" s="7">
        <v>70</v>
      </c>
      <c r="I4724" s="1">
        <v>129</v>
      </c>
      <c r="J4724" s="1">
        <v>109</v>
      </c>
      <c r="K4724" s="1">
        <v>82</v>
      </c>
      <c r="L4724" s="1">
        <v>40</v>
      </c>
      <c r="M4724" s="1">
        <v>4</v>
      </c>
      <c r="N4724" s="6">
        <v>0</v>
      </c>
    </row>
    <row r="4725" spans="5:14" x14ac:dyDescent="0.3">
      <c r="E4725" s="9"/>
      <c r="F4725" s="8"/>
      <c r="G4725" s="10">
        <v>100</v>
      </c>
      <c r="H4725" s="11">
        <v>16.129032258064999</v>
      </c>
      <c r="I4725" s="2">
        <v>29.723502304147001</v>
      </c>
      <c r="J4725" s="2">
        <v>25.115207373272</v>
      </c>
      <c r="K4725" s="2">
        <v>18.89400921659</v>
      </c>
      <c r="L4725" s="2">
        <v>9.2165898617510003</v>
      </c>
      <c r="M4725" s="2">
        <v>0.92165898617499997</v>
      </c>
      <c r="N4725" s="15">
        <v>0</v>
      </c>
    </row>
    <row r="4726" spans="5:14" ht="37.5" x14ac:dyDescent="0.3">
      <c r="E4726" s="3" t="s">
        <v>1185</v>
      </c>
      <c r="F4726" s="4"/>
      <c r="G4726" s="5">
        <v>192</v>
      </c>
      <c r="H4726" s="7">
        <v>26</v>
      </c>
      <c r="I4726" s="1">
        <v>67</v>
      </c>
      <c r="J4726" s="1">
        <v>57</v>
      </c>
      <c r="K4726" s="1">
        <v>22</v>
      </c>
      <c r="L4726" s="1">
        <v>19</v>
      </c>
      <c r="M4726" s="1">
        <v>1</v>
      </c>
      <c r="N4726" s="6">
        <v>0</v>
      </c>
    </row>
    <row r="4727" spans="5:14" x14ac:dyDescent="0.3">
      <c r="E4727" s="9"/>
      <c r="F4727" s="8"/>
      <c r="G4727" s="10">
        <v>100</v>
      </c>
      <c r="H4727" s="11">
        <v>13.541666666667</v>
      </c>
      <c r="I4727" s="2">
        <v>34.895833333333002</v>
      </c>
      <c r="J4727" s="2">
        <v>29.6875</v>
      </c>
      <c r="K4727" s="2">
        <v>11.458333333333</v>
      </c>
      <c r="L4727" s="2">
        <v>9.895833333333</v>
      </c>
      <c r="M4727" s="2">
        <v>0.52083333333299997</v>
      </c>
      <c r="N4727" s="15">
        <v>0</v>
      </c>
    </row>
    <row r="4728" spans="5:14" ht="25" x14ac:dyDescent="0.3">
      <c r="E4728" s="3" t="s">
        <v>1186</v>
      </c>
      <c r="F4728" s="4"/>
      <c r="G4728" s="5">
        <v>5</v>
      </c>
      <c r="H4728" s="7">
        <v>0</v>
      </c>
      <c r="I4728" s="1">
        <v>3</v>
      </c>
      <c r="J4728" s="1">
        <v>0</v>
      </c>
      <c r="K4728" s="1">
        <v>1</v>
      </c>
      <c r="L4728" s="1">
        <v>1</v>
      </c>
      <c r="M4728" s="1">
        <v>0</v>
      </c>
      <c r="N4728" s="6">
        <v>0</v>
      </c>
    </row>
    <row r="4729" spans="5:14" x14ac:dyDescent="0.3">
      <c r="E4729" s="9"/>
      <c r="F4729" s="8"/>
      <c r="G4729" s="10">
        <v>100</v>
      </c>
      <c r="H4729" s="21">
        <v>0</v>
      </c>
      <c r="I4729" s="2">
        <v>60</v>
      </c>
      <c r="J4729" s="12">
        <v>0</v>
      </c>
      <c r="K4729" s="2">
        <v>20</v>
      </c>
      <c r="L4729" s="2">
        <v>20</v>
      </c>
      <c r="M4729" s="12">
        <v>0</v>
      </c>
      <c r="N4729" s="15">
        <v>0</v>
      </c>
    </row>
    <row r="4730" spans="5:14" ht="37.5" x14ac:dyDescent="0.3">
      <c r="E4730" s="3" t="s">
        <v>1187</v>
      </c>
      <c r="F4730" s="4"/>
      <c r="G4730" s="5">
        <v>3496</v>
      </c>
      <c r="H4730" s="7">
        <v>842</v>
      </c>
      <c r="I4730" s="1">
        <v>1191</v>
      </c>
      <c r="J4730" s="1">
        <v>848</v>
      </c>
      <c r="K4730" s="1">
        <v>379</v>
      </c>
      <c r="L4730" s="1">
        <v>182</v>
      </c>
      <c r="M4730" s="1">
        <v>48</v>
      </c>
      <c r="N4730" s="6">
        <v>6</v>
      </c>
    </row>
    <row r="4731" spans="5:14" x14ac:dyDescent="0.3">
      <c r="E4731" s="9"/>
      <c r="F4731" s="8"/>
      <c r="G4731" s="10">
        <v>100</v>
      </c>
      <c r="H4731" s="11">
        <v>24.084668192220001</v>
      </c>
      <c r="I4731" s="2">
        <v>34.067505720824002</v>
      </c>
      <c r="J4731" s="2">
        <v>24.256292906178</v>
      </c>
      <c r="K4731" s="2">
        <v>10.840961098397999</v>
      </c>
      <c r="L4731" s="2">
        <v>5.2059496567509997</v>
      </c>
      <c r="M4731" s="2">
        <v>1.3729977116700001</v>
      </c>
      <c r="N4731" s="13">
        <v>0.171624713959</v>
      </c>
    </row>
    <row r="4732" spans="5:14" ht="37.5" x14ac:dyDescent="0.3">
      <c r="E4732" s="3" t="s">
        <v>1188</v>
      </c>
      <c r="F4732" s="4"/>
      <c r="G4732" s="5">
        <v>2298</v>
      </c>
      <c r="H4732" s="7">
        <v>388</v>
      </c>
      <c r="I4732" s="1">
        <v>798</v>
      </c>
      <c r="J4732" s="1">
        <v>659</v>
      </c>
      <c r="K4732" s="1">
        <v>307</v>
      </c>
      <c r="L4732" s="1">
        <v>107</v>
      </c>
      <c r="M4732" s="1">
        <v>35</v>
      </c>
      <c r="N4732" s="6">
        <v>4</v>
      </c>
    </row>
    <row r="4733" spans="5:14" x14ac:dyDescent="0.3">
      <c r="E4733" s="9"/>
      <c r="F4733" s="8"/>
      <c r="G4733" s="10">
        <v>100</v>
      </c>
      <c r="H4733" s="11">
        <v>16.884247171453001</v>
      </c>
      <c r="I4733" s="2">
        <v>34.725848563969002</v>
      </c>
      <c r="J4733" s="2">
        <v>28.677110530896002</v>
      </c>
      <c r="K4733" s="2">
        <v>13.359442993908001</v>
      </c>
      <c r="L4733" s="2">
        <v>4.656222802437</v>
      </c>
      <c r="M4733" s="2">
        <v>1.523063533507</v>
      </c>
      <c r="N4733" s="13">
        <v>0.17406440382899999</v>
      </c>
    </row>
    <row r="4734" spans="5:14" ht="37.5" x14ac:dyDescent="0.3">
      <c r="E4734" s="3" t="s">
        <v>1189</v>
      </c>
      <c r="F4734" s="4"/>
      <c r="G4734" s="5">
        <v>1907</v>
      </c>
      <c r="H4734" s="7">
        <v>335</v>
      </c>
      <c r="I4734" s="1">
        <v>643</v>
      </c>
      <c r="J4734" s="1">
        <v>499</v>
      </c>
      <c r="K4734" s="1">
        <v>245</v>
      </c>
      <c r="L4734" s="1">
        <v>142</v>
      </c>
      <c r="M4734" s="1">
        <v>39</v>
      </c>
      <c r="N4734" s="6">
        <v>4</v>
      </c>
    </row>
    <row r="4735" spans="5:14" x14ac:dyDescent="0.3">
      <c r="E4735" s="9"/>
      <c r="F4735" s="8"/>
      <c r="G4735" s="10">
        <v>100</v>
      </c>
      <c r="H4735" s="11">
        <v>17.566858940745</v>
      </c>
      <c r="I4735" s="2">
        <v>33.717881489249997</v>
      </c>
      <c r="J4735" s="2">
        <v>26.166754063974999</v>
      </c>
      <c r="K4735" s="2">
        <v>12.847404299948</v>
      </c>
      <c r="L4735" s="2">
        <v>7.4462506554800001</v>
      </c>
      <c r="M4735" s="2">
        <v>2.0450970110119999</v>
      </c>
      <c r="N4735" s="13">
        <v>0.20975353959099999</v>
      </c>
    </row>
    <row r="4736" spans="5:14" ht="37.5" x14ac:dyDescent="0.3">
      <c r="E4736" s="3" t="s">
        <v>1190</v>
      </c>
      <c r="F4736" s="4"/>
      <c r="G4736" s="5">
        <v>964</v>
      </c>
      <c r="H4736" s="7">
        <v>161</v>
      </c>
      <c r="I4736" s="1">
        <v>343</v>
      </c>
      <c r="J4736" s="1">
        <v>234</v>
      </c>
      <c r="K4736" s="1">
        <v>137</v>
      </c>
      <c r="L4736" s="1">
        <v>74</v>
      </c>
      <c r="M4736" s="1">
        <v>12</v>
      </c>
      <c r="N4736" s="6">
        <v>3</v>
      </c>
    </row>
    <row r="4737" spans="5:14" x14ac:dyDescent="0.3">
      <c r="E4737" s="9"/>
      <c r="F4737" s="8"/>
      <c r="G4737" s="10">
        <v>100</v>
      </c>
      <c r="H4737" s="11">
        <v>16.701244813277999</v>
      </c>
      <c r="I4737" s="2">
        <v>35.580912863070999</v>
      </c>
      <c r="J4737" s="2">
        <v>24.273858921161999</v>
      </c>
      <c r="K4737" s="2">
        <v>14.211618257261</v>
      </c>
      <c r="L4737" s="2">
        <v>7.6763485477179998</v>
      </c>
      <c r="M4737" s="2">
        <v>1.2448132780079999</v>
      </c>
      <c r="N4737" s="13">
        <v>0.31120331950199998</v>
      </c>
    </row>
    <row r="4738" spans="5:14" ht="37.5" x14ac:dyDescent="0.3">
      <c r="E4738" s="3" t="s">
        <v>1191</v>
      </c>
      <c r="F4738" s="4"/>
      <c r="G4738" s="5">
        <v>804</v>
      </c>
      <c r="H4738" s="7">
        <v>136</v>
      </c>
      <c r="I4738" s="1">
        <v>305</v>
      </c>
      <c r="J4738" s="1">
        <v>167</v>
      </c>
      <c r="K4738" s="1">
        <v>117</v>
      </c>
      <c r="L4738" s="1">
        <v>66</v>
      </c>
      <c r="M4738" s="1">
        <v>12</v>
      </c>
      <c r="N4738" s="6">
        <v>1</v>
      </c>
    </row>
    <row r="4739" spans="5:14" x14ac:dyDescent="0.3">
      <c r="E4739" s="9"/>
      <c r="F4739" s="8"/>
      <c r="G4739" s="10">
        <v>100</v>
      </c>
      <c r="H4739" s="11">
        <v>16.915422885571999</v>
      </c>
      <c r="I4739" s="2">
        <v>37.935323383084999</v>
      </c>
      <c r="J4739" s="2">
        <v>20.771144278607</v>
      </c>
      <c r="K4739" s="2">
        <v>14.552238805969999</v>
      </c>
      <c r="L4739" s="2">
        <v>8.2089552238810004</v>
      </c>
      <c r="M4739" s="2">
        <v>1.492537313433</v>
      </c>
      <c r="N4739" s="13">
        <v>0.124378109453</v>
      </c>
    </row>
    <row r="4740" spans="5:14" ht="37.5" x14ac:dyDescent="0.3">
      <c r="E4740" s="3" t="s">
        <v>1192</v>
      </c>
      <c r="F4740" s="4"/>
      <c r="G4740" s="5">
        <v>369</v>
      </c>
      <c r="H4740" s="7">
        <v>67</v>
      </c>
      <c r="I4740" s="1">
        <v>116</v>
      </c>
      <c r="J4740" s="1">
        <v>81</v>
      </c>
      <c r="K4740" s="1">
        <v>56</v>
      </c>
      <c r="L4740" s="1">
        <v>38</v>
      </c>
      <c r="M4740" s="1">
        <v>10</v>
      </c>
      <c r="N4740" s="6">
        <v>1</v>
      </c>
    </row>
    <row r="4741" spans="5:14" x14ac:dyDescent="0.3">
      <c r="E4741" s="9"/>
      <c r="F4741" s="8"/>
      <c r="G4741" s="10">
        <v>100</v>
      </c>
      <c r="H4741" s="11">
        <v>18.157181571816</v>
      </c>
      <c r="I4741" s="2">
        <v>31.436314363144</v>
      </c>
      <c r="J4741" s="2">
        <v>21.951219512194999</v>
      </c>
      <c r="K4741" s="2">
        <v>15.176151761518</v>
      </c>
      <c r="L4741" s="2">
        <v>10.29810298103</v>
      </c>
      <c r="M4741" s="2">
        <v>2.7100271002710001</v>
      </c>
      <c r="N4741" s="13">
        <v>0.27100271002699999</v>
      </c>
    </row>
    <row r="4742" spans="5:14" ht="25" x14ac:dyDescent="0.3">
      <c r="E4742" s="3" t="s">
        <v>1193</v>
      </c>
      <c r="F4742" s="4"/>
      <c r="G4742" s="5">
        <v>15</v>
      </c>
      <c r="H4742" s="7">
        <v>1</v>
      </c>
      <c r="I4742" s="1">
        <v>4</v>
      </c>
      <c r="J4742" s="1">
        <v>2</v>
      </c>
      <c r="K4742" s="1">
        <v>5</v>
      </c>
      <c r="L4742" s="1">
        <v>2</v>
      </c>
      <c r="M4742" s="1">
        <v>1</v>
      </c>
      <c r="N4742" s="6">
        <v>0</v>
      </c>
    </row>
    <row r="4743" spans="5:14" x14ac:dyDescent="0.3">
      <c r="E4743" s="9"/>
      <c r="F4743" s="8"/>
      <c r="G4743" s="10">
        <v>100</v>
      </c>
      <c r="H4743" s="11">
        <v>6.666666666667</v>
      </c>
      <c r="I4743" s="2">
        <v>26.666666666666998</v>
      </c>
      <c r="J4743" s="2">
        <v>13.333333333333</v>
      </c>
      <c r="K4743" s="2">
        <v>33.333333333333002</v>
      </c>
      <c r="L4743" s="2">
        <v>13.333333333333</v>
      </c>
      <c r="M4743" s="2">
        <v>6.666666666667</v>
      </c>
      <c r="N4743" s="15">
        <v>0</v>
      </c>
    </row>
    <row r="4744" spans="5:14" ht="37.5" x14ac:dyDescent="0.3">
      <c r="E4744" s="3" t="s">
        <v>1194</v>
      </c>
      <c r="F4744" s="4"/>
      <c r="G4744" s="5">
        <v>3708</v>
      </c>
      <c r="H4744" s="7">
        <v>846</v>
      </c>
      <c r="I4744" s="1">
        <v>1370</v>
      </c>
      <c r="J4744" s="1">
        <v>888</v>
      </c>
      <c r="K4744" s="1">
        <v>390</v>
      </c>
      <c r="L4744" s="1">
        <v>161</v>
      </c>
      <c r="M4744" s="1">
        <v>45</v>
      </c>
      <c r="N4744" s="6">
        <v>8</v>
      </c>
    </row>
    <row r="4745" spans="5:14" x14ac:dyDescent="0.3">
      <c r="E4745" s="9"/>
      <c r="F4745" s="8"/>
      <c r="G4745" s="10">
        <v>100</v>
      </c>
      <c r="H4745" s="11">
        <v>22.815533980583002</v>
      </c>
      <c r="I4745" s="2">
        <v>36.947141316073001</v>
      </c>
      <c r="J4745" s="2">
        <v>23.948220064725</v>
      </c>
      <c r="K4745" s="2">
        <v>10.517799352751</v>
      </c>
      <c r="L4745" s="2">
        <v>4.3419633225460004</v>
      </c>
      <c r="M4745" s="2">
        <v>1.21359223301</v>
      </c>
      <c r="N4745" s="13">
        <v>0.21574973031299999</v>
      </c>
    </row>
    <row r="4746" spans="5:14" ht="37.5" x14ac:dyDescent="0.3">
      <c r="E4746" s="3" t="s">
        <v>1195</v>
      </c>
      <c r="F4746" s="4"/>
      <c r="G4746" s="5">
        <v>2236</v>
      </c>
      <c r="H4746" s="7">
        <v>385</v>
      </c>
      <c r="I4746" s="1">
        <v>792</v>
      </c>
      <c r="J4746" s="1">
        <v>633</v>
      </c>
      <c r="K4746" s="1">
        <v>273</v>
      </c>
      <c r="L4746" s="1">
        <v>97</v>
      </c>
      <c r="M4746" s="1">
        <v>45</v>
      </c>
      <c r="N4746" s="6">
        <v>11</v>
      </c>
    </row>
    <row r="4747" spans="5:14" x14ac:dyDescent="0.3">
      <c r="E4747" s="9"/>
      <c r="F4747" s="8"/>
      <c r="G4747" s="10">
        <v>100</v>
      </c>
      <c r="H4747" s="11">
        <v>17.218246869409999</v>
      </c>
      <c r="I4747" s="2">
        <v>35.420393559928002</v>
      </c>
      <c r="J4747" s="2">
        <v>28.309481216458</v>
      </c>
      <c r="K4747" s="2">
        <v>12.209302325581</v>
      </c>
      <c r="L4747" s="2">
        <v>4.3381037567079996</v>
      </c>
      <c r="M4747" s="2">
        <v>2.0125223613599998</v>
      </c>
      <c r="N4747" s="13">
        <v>0.49194991055499998</v>
      </c>
    </row>
    <row r="4748" spans="5:14" ht="37.5" x14ac:dyDescent="0.3">
      <c r="E4748" s="3" t="s">
        <v>1196</v>
      </c>
      <c r="F4748" s="4"/>
      <c r="G4748" s="5">
        <v>1963</v>
      </c>
      <c r="H4748" s="7">
        <v>326</v>
      </c>
      <c r="I4748" s="1">
        <v>705</v>
      </c>
      <c r="J4748" s="1">
        <v>523</v>
      </c>
      <c r="K4748" s="1">
        <v>257</v>
      </c>
      <c r="L4748" s="1">
        <v>111</v>
      </c>
      <c r="M4748" s="1">
        <v>33</v>
      </c>
      <c r="N4748" s="6">
        <v>8</v>
      </c>
    </row>
    <row r="4749" spans="5:14" x14ac:dyDescent="0.3">
      <c r="E4749" s="9"/>
      <c r="F4749" s="8"/>
      <c r="G4749" s="10">
        <v>100</v>
      </c>
      <c r="H4749" s="11">
        <v>16.607233825777001</v>
      </c>
      <c r="I4749" s="2">
        <v>35.914416709119003</v>
      </c>
      <c r="J4749" s="2">
        <v>26.642893530310999</v>
      </c>
      <c r="K4749" s="2">
        <v>13.092205807438001</v>
      </c>
      <c r="L4749" s="2">
        <v>5.6546102903720001</v>
      </c>
      <c r="M4749" s="2">
        <v>1.681100356597</v>
      </c>
      <c r="N4749" s="13">
        <v>0.407539480387</v>
      </c>
    </row>
    <row r="4750" spans="5:14" ht="37.5" x14ac:dyDescent="0.3">
      <c r="E4750" s="3" t="s">
        <v>1197</v>
      </c>
      <c r="F4750" s="4"/>
      <c r="G4750" s="5">
        <v>834</v>
      </c>
      <c r="H4750" s="7">
        <v>121</v>
      </c>
      <c r="I4750" s="1">
        <v>273</v>
      </c>
      <c r="J4750" s="1">
        <v>249</v>
      </c>
      <c r="K4750" s="1">
        <v>114</v>
      </c>
      <c r="L4750" s="1">
        <v>60</v>
      </c>
      <c r="M4750" s="1">
        <v>15</v>
      </c>
      <c r="N4750" s="6">
        <v>2</v>
      </c>
    </row>
    <row r="4751" spans="5:14" x14ac:dyDescent="0.3">
      <c r="E4751" s="9"/>
      <c r="F4751" s="8"/>
      <c r="G4751" s="10">
        <v>100</v>
      </c>
      <c r="H4751" s="11">
        <v>14.508393285372</v>
      </c>
      <c r="I4751" s="2">
        <v>32.733812949639997</v>
      </c>
      <c r="J4751" s="2">
        <v>29.856115107914</v>
      </c>
      <c r="K4751" s="2">
        <v>13.669064748201</v>
      </c>
      <c r="L4751" s="2">
        <v>7.1942446043170003</v>
      </c>
      <c r="M4751" s="2">
        <v>1.7985611510790001</v>
      </c>
      <c r="N4751" s="13">
        <v>0.23980815347699999</v>
      </c>
    </row>
    <row r="4752" spans="5:14" ht="37.5" x14ac:dyDescent="0.3">
      <c r="E4752" s="3" t="s">
        <v>1198</v>
      </c>
      <c r="F4752" s="4"/>
      <c r="G4752" s="5">
        <v>674</v>
      </c>
      <c r="H4752" s="7">
        <v>108</v>
      </c>
      <c r="I4752" s="1">
        <v>251</v>
      </c>
      <c r="J4752" s="1">
        <v>171</v>
      </c>
      <c r="K4752" s="1">
        <v>70</v>
      </c>
      <c r="L4752" s="1">
        <v>62</v>
      </c>
      <c r="M4752" s="1">
        <v>11</v>
      </c>
      <c r="N4752" s="6">
        <v>1</v>
      </c>
    </row>
    <row r="4753" spans="5:14" x14ac:dyDescent="0.3">
      <c r="E4753" s="9"/>
      <c r="F4753" s="8"/>
      <c r="G4753" s="10">
        <v>100</v>
      </c>
      <c r="H4753" s="11">
        <v>16.023738872404</v>
      </c>
      <c r="I4753" s="2">
        <v>37.240356083085999</v>
      </c>
      <c r="J4753" s="2">
        <v>25.370919881306001</v>
      </c>
      <c r="K4753" s="2">
        <v>10.385756676558</v>
      </c>
      <c r="L4753" s="2">
        <v>9.1988130563800006</v>
      </c>
      <c r="M4753" s="2">
        <v>1.632047477745</v>
      </c>
      <c r="N4753" s="13">
        <v>0.148367952522</v>
      </c>
    </row>
    <row r="4754" spans="5:14" ht="37.5" x14ac:dyDescent="0.3">
      <c r="E4754" s="3" t="s">
        <v>1199</v>
      </c>
      <c r="F4754" s="4"/>
      <c r="G4754" s="5">
        <v>365</v>
      </c>
      <c r="H4754" s="7">
        <v>65</v>
      </c>
      <c r="I4754" s="1">
        <v>125</v>
      </c>
      <c r="J4754" s="1">
        <v>88</v>
      </c>
      <c r="K4754" s="1">
        <v>52</v>
      </c>
      <c r="L4754" s="1">
        <v>30</v>
      </c>
      <c r="M4754" s="1">
        <v>4</v>
      </c>
      <c r="N4754" s="6">
        <v>1</v>
      </c>
    </row>
    <row r="4755" spans="5:14" x14ac:dyDescent="0.3">
      <c r="E4755" s="9"/>
      <c r="F4755" s="8"/>
      <c r="G4755" s="10">
        <v>100</v>
      </c>
      <c r="H4755" s="11">
        <v>17.808219178081998</v>
      </c>
      <c r="I4755" s="2">
        <v>34.246575342466002</v>
      </c>
      <c r="J4755" s="2">
        <v>24.109589041096001</v>
      </c>
      <c r="K4755" s="2">
        <v>14.246575342466</v>
      </c>
      <c r="L4755" s="2">
        <v>8.2191780821920002</v>
      </c>
      <c r="M4755" s="2">
        <v>1.095890410959</v>
      </c>
      <c r="N4755" s="13">
        <v>0.27397260274000002</v>
      </c>
    </row>
    <row r="4756" spans="5:14" ht="25" x14ac:dyDescent="0.3">
      <c r="E4756" s="3" t="s">
        <v>1200</v>
      </c>
      <c r="F4756" s="4"/>
      <c r="G4756" s="5">
        <v>18</v>
      </c>
      <c r="H4756" s="7">
        <v>3</v>
      </c>
      <c r="I4756" s="1">
        <v>4</v>
      </c>
      <c r="J4756" s="1">
        <v>3</v>
      </c>
      <c r="K4756" s="1">
        <v>2</v>
      </c>
      <c r="L4756" s="1">
        <v>6</v>
      </c>
      <c r="M4756" s="1">
        <v>0</v>
      </c>
      <c r="N4756" s="6">
        <v>0</v>
      </c>
    </row>
    <row r="4757" spans="5:14" x14ac:dyDescent="0.3">
      <c r="E4757" s="9"/>
      <c r="F4757" s="8"/>
      <c r="G4757" s="10">
        <v>100</v>
      </c>
      <c r="H4757" s="11">
        <v>16.666666666666998</v>
      </c>
      <c r="I4757" s="2">
        <v>22.222222222222001</v>
      </c>
      <c r="J4757" s="2">
        <v>16.666666666666998</v>
      </c>
      <c r="K4757" s="2">
        <v>11.111111111111001</v>
      </c>
      <c r="L4757" s="2">
        <v>33.333333333333002</v>
      </c>
      <c r="M4757" s="12">
        <v>0</v>
      </c>
      <c r="N4757" s="15">
        <v>0</v>
      </c>
    </row>
    <row r="4758" spans="5:14" ht="37.5" x14ac:dyDescent="0.3">
      <c r="E4758" s="3" t="s">
        <v>1201</v>
      </c>
      <c r="F4758" s="4"/>
      <c r="G4758" s="5">
        <v>1623</v>
      </c>
      <c r="H4758" s="7">
        <v>456</v>
      </c>
      <c r="I4758" s="1">
        <v>641</v>
      </c>
      <c r="J4758" s="1">
        <v>358</v>
      </c>
      <c r="K4758" s="1">
        <v>97</v>
      </c>
      <c r="L4758" s="1">
        <v>44</v>
      </c>
      <c r="M4758" s="1">
        <v>18</v>
      </c>
      <c r="N4758" s="6">
        <v>9</v>
      </c>
    </row>
    <row r="4759" spans="5:14" x14ac:dyDescent="0.3">
      <c r="E4759" s="9"/>
      <c r="F4759" s="8"/>
      <c r="G4759" s="10">
        <v>100</v>
      </c>
      <c r="H4759" s="11">
        <v>28.096118299444999</v>
      </c>
      <c r="I4759" s="2">
        <v>39.494762784965999</v>
      </c>
      <c r="J4759" s="2">
        <v>22.057917436844999</v>
      </c>
      <c r="K4759" s="2">
        <v>5.9765865680839996</v>
      </c>
      <c r="L4759" s="2">
        <v>2.7110289587179999</v>
      </c>
      <c r="M4759" s="2">
        <v>1.1090573012939999</v>
      </c>
      <c r="N4759" s="13">
        <v>0.55452865064699997</v>
      </c>
    </row>
    <row r="4760" spans="5:14" ht="37.5" x14ac:dyDescent="0.3">
      <c r="E4760" s="3" t="s">
        <v>1202</v>
      </c>
      <c r="F4760" s="4"/>
      <c r="G4760" s="5">
        <v>1005</v>
      </c>
      <c r="H4760" s="7">
        <v>217</v>
      </c>
      <c r="I4760" s="1">
        <v>419</v>
      </c>
      <c r="J4760" s="1">
        <v>228</v>
      </c>
      <c r="K4760" s="1">
        <v>82</v>
      </c>
      <c r="L4760" s="1">
        <v>38</v>
      </c>
      <c r="M4760" s="1">
        <v>16</v>
      </c>
      <c r="N4760" s="6">
        <v>5</v>
      </c>
    </row>
    <row r="4761" spans="5:14" x14ac:dyDescent="0.3">
      <c r="E4761" s="9"/>
      <c r="F4761" s="8"/>
      <c r="G4761" s="10">
        <v>100</v>
      </c>
      <c r="H4761" s="11">
        <v>21.592039800995</v>
      </c>
      <c r="I4761" s="2">
        <v>41.691542288557002</v>
      </c>
      <c r="J4761" s="2">
        <v>22.686567164178999</v>
      </c>
      <c r="K4761" s="2">
        <v>8.1592039800999991</v>
      </c>
      <c r="L4761" s="2">
        <v>3.7810945273629999</v>
      </c>
      <c r="M4761" s="2">
        <v>1.5920398009950001</v>
      </c>
      <c r="N4761" s="13">
        <v>0.49751243781100002</v>
      </c>
    </row>
    <row r="4762" spans="5:14" ht="37.5" x14ac:dyDescent="0.3">
      <c r="E4762" s="3" t="s">
        <v>1203</v>
      </c>
      <c r="F4762" s="4"/>
      <c r="G4762" s="5">
        <v>786</v>
      </c>
      <c r="H4762" s="7">
        <v>168</v>
      </c>
      <c r="I4762" s="1">
        <v>336</v>
      </c>
      <c r="J4762" s="1">
        <v>178</v>
      </c>
      <c r="K4762" s="1">
        <v>64</v>
      </c>
      <c r="L4762" s="1">
        <v>26</v>
      </c>
      <c r="M4762" s="1">
        <v>13</v>
      </c>
      <c r="N4762" s="6">
        <v>1</v>
      </c>
    </row>
    <row r="4763" spans="5:14" x14ac:dyDescent="0.3">
      <c r="E4763" s="9"/>
      <c r="F4763" s="8"/>
      <c r="G4763" s="10">
        <v>100</v>
      </c>
      <c r="H4763" s="11">
        <v>21.374045801527</v>
      </c>
      <c r="I4763" s="2">
        <v>42.748091603052998</v>
      </c>
      <c r="J4763" s="2">
        <v>22.646310432570001</v>
      </c>
      <c r="K4763" s="2">
        <v>8.1424936386769993</v>
      </c>
      <c r="L4763" s="2">
        <v>3.3078880407120002</v>
      </c>
      <c r="M4763" s="2">
        <v>1.6539440203560001</v>
      </c>
      <c r="N4763" s="13">
        <v>0.12722646310399999</v>
      </c>
    </row>
    <row r="4764" spans="5:14" ht="37.5" x14ac:dyDescent="0.3">
      <c r="E4764" s="3" t="s">
        <v>1204</v>
      </c>
      <c r="F4764" s="4"/>
      <c r="G4764" s="5">
        <v>293</v>
      </c>
      <c r="H4764" s="7">
        <v>41</v>
      </c>
      <c r="I4764" s="1">
        <v>126</v>
      </c>
      <c r="J4764" s="1">
        <v>73</v>
      </c>
      <c r="K4764" s="1">
        <v>35</v>
      </c>
      <c r="L4764" s="1">
        <v>13</v>
      </c>
      <c r="M4764" s="1">
        <v>5</v>
      </c>
      <c r="N4764" s="6">
        <v>0</v>
      </c>
    </row>
    <row r="4765" spans="5:14" x14ac:dyDescent="0.3">
      <c r="E4765" s="9"/>
      <c r="F4765" s="8"/>
      <c r="G4765" s="10">
        <v>100</v>
      </c>
      <c r="H4765" s="11">
        <v>13.993174061433001</v>
      </c>
      <c r="I4765" s="2">
        <v>43.003412969282998</v>
      </c>
      <c r="J4765" s="2">
        <v>24.914675767917998</v>
      </c>
      <c r="K4765" s="2">
        <v>11.945392491468001</v>
      </c>
      <c r="L4765" s="2">
        <v>4.4368600682589996</v>
      </c>
      <c r="M4765" s="2">
        <v>1.706484641638</v>
      </c>
      <c r="N4765" s="15">
        <v>0</v>
      </c>
    </row>
    <row r="4766" spans="5:14" ht="37.5" x14ac:dyDescent="0.3">
      <c r="E4766" s="3" t="s">
        <v>1205</v>
      </c>
      <c r="F4766" s="4"/>
      <c r="G4766" s="5">
        <v>278</v>
      </c>
      <c r="H4766" s="7">
        <v>48</v>
      </c>
      <c r="I4766" s="1">
        <v>128</v>
      </c>
      <c r="J4766" s="1">
        <v>63</v>
      </c>
      <c r="K4766" s="1">
        <v>24</v>
      </c>
      <c r="L4766" s="1">
        <v>9</v>
      </c>
      <c r="M4766" s="1">
        <v>4</v>
      </c>
      <c r="N4766" s="6">
        <v>2</v>
      </c>
    </row>
    <row r="4767" spans="5:14" x14ac:dyDescent="0.3">
      <c r="E4767" s="9"/>
      <c r="F4767" s="8"/>
      <c r="G4767" s="10">
        <v>100</v>
      </c>
      <c r="H4767" s="11">
        <v>17.266187050359999</v>
      </c>
      <c r="I4767" s="2">
        <v>46.043165467625997</v>
      </c>
      <c r="J4767" s="2">
        <v>22.661870503597001</v>
      </c>
      <c r="K4767" s="2">
        <v>8.6330935251799996</v>
      </c>
      <c r="L4767" s="2">
        <v>3.237410071942</v>
      </c>
      <c r="M4767" s="2">
        <v>1.438848920863</v>
      </c>
      <c r="N4767" s="13">
        <v>0.71942446043200003</v>
      </c>
    </row>
    <row r="4768" spans="5:14" ht="37.5" x14ac:dyDescent="0.3">
      <c r="E4768" s="3" t="s">
        <v>1206</v>
      </c>
      <c r="F4768" s="4"/>
      <c r="G4768" s="5">
        <v>130</v>
      </c>
      <c r="H4768" s="7">
        <v>30</v>
      </c>
      <c r="I4768" s="1">
        <v>41</v>
      </c>
      <c r="J4768" s="1">
        <v>29</v>
      </c>
      <c r="K4768" s="1">
        <v>15</v>
      </c>
      <c r="L4768" s="1">
        <v>10</v>
      </c>
      <c r="M4768" s="1">
        <v>3</v>
      </c>
      <c r="N4768" s="6">
        <v>2</v>
      </c>
    </row>
    <row r="4769" spans="5:14" x14ac:dyDescent="0.3">
      <c r="E4769" s="9"/>
      <c r="F4769" s="8"/>
      <c r="G4769" s="10">
        <v>100</v>
      </c>
      <c r="H4769" s="11">
        <v>23.076923076922998</v>
      </c>
      <c r="I4769" s="2">
        <v>31.538461538461998</v>
      </c>
      <c r="J4769" s="2">
        <v>22.307692307692001</v>
      </c>
      <c r="K4769" s="2">
        <v>11.538461538462</v>
      </c>
      <c r="L4769" s="2">
        <v>7.6923076923079998</v>
      </c>
      <c r="M4769" s="2">
        <v>2.3076923076920002</v>
      </c>
      <c r="N4769" s="13">
        <v>1.538461538462</v>
      </c>
    </row>
    <row r="4770" spans="5:14" ht="25" x14ac:dyDescent="0.3">
      <c r="E4770" s="3" t="s">
        <v>1207</v>
      </c>
      <c r="F4770" s="4"/>
      <c r="G4770" s="5">
        <v>10</v>
      </c>
      <c r="H4770" s="7">
        <v>3</v>
      </c>
      <c r="I4770" s="1">
        <v>5</v>
      </c>
      <c r="J4770" s="1">
        <v>0</v>
      </c>
      <c r="K4770" s="1">
        <v>2</v>
      </c>
      <c r="L4770" s="1">
        <v>0</v>
      </c>
      <c r="M4770" s="1">
        <v>0</v>
      </c>
      <c r="N4770" s="6">
        <v>0</v>
      </c>
    </row>
    <row r="4771" spans="5:14" x14ac:dyDescent="0.3">
      <c r="E4771" s="9"/>
      <c r="F4771" s="8"/>
      <c r="G4771" s="10">
        <v>100</v>
      </c>
      <c r="H4771" s="11">
        <v>30</v>
      </c>
      <c r="I4771" s="2">
        <v>50</v>
      </c>
      <c r="J4771" s="12">
        <v>0</v>
      </c>
      <c r="K4771" s="2">
        <v>20</v>
      </c>
      <c r="L4771" s="12">
        <v>0</v>
      </c>
      <c r="M4771" s="12">
        <v>0</v>
      </c>
      <c r="N4771" s="15">
        <v>0</v>
      </c>
    </row>
    <row r="4772" spans="5:14" ht="37.5" x14ac:dyDescent="0.3">
      <c r="E4772" s="3" t="s">
        <v>1208</v>
      </c>
      <c r="F4772" s="4"/>
      <c r="G4772" s="5">
        <v>598</v>
      </c>
      <c r="H4772" s="7">
        <v>201</v>
      </c>
      <c r="I4772" s="1">
        <v>236</v>
      </c>
      <c r="J4772" s="1">
        <v>109</v>
      </c>
      <c r="K4772" s="1">
        <v>27</v>
      </c>
      <c r="L4772" s="1">
        <v>15</v>
      </c>
      <c r="M4772" s="1">
        <v>4</v>
      </c>
      <c r="N4772" s="6">
        <v>6</v>
      </c>
    </row>
    <row r="4773" spans="5:14" x14ac:dyDescent="0.3">
      <c r="E4773" s="9"/>
      <c r="F4773" s="8"/>
      <c r="G4773" s="10">
        <v>100</v>
      </c>
      <c r="H4773" s="11">
        <v>33.612040133778997</v>
      </c>
      <c r="I4773" s="2">
        <v>39.464882943143998</v>
      </c>
      <c r="J4773" s="2">
        <v>18.227424749164001</v>
      </c>
      <c r="K4773" s="2">
        <v>4.5150501672240004</v>
      </c>
      <c r="L4773" s="2">
        <v>2.5083612040130001</v>
      </c>
      <c r="M4773" s="2">
        <v>0.66889632106999997</v>
      </c>
      <c r="N4773" s="13">
        <v>1.0033444816049999</v>
      </c>
    </row>
    <row r="4774" spans="5:14" ht="37.5" x14ac:dyDescent="0.3">
      <c r="E4774" s="3" t="s">
        <v>1209</v>
      </c>
      <c r="F4774" s="4"/>
      <c r="G4774" s="5">
        <v>379</v>
      </c>
      <c r="H4774" s="7">
        <v>91</v>
      </c>
      <c r="I4774" s="1">
        <v>162</v>
      </c>
      <c r="J4774" s="1">
        <v>92</v>
      </c>
      <c r="K4774" s="1">
        <v>25</v>
      </c>
      <c r="L4774" s="1">
        <v>4</v>
      </c>
      <c r="M4774" s="1">
        <v>3</v>
      </c>
      <c r="N4774" s="6">
        <v>2</v>
      </c>
    </row>
    <row r="4775" spans="5:14" x14ac:dyDescent="0.3">
      <c r="E4775" s="9"/>
      <c r="F4775" s="8"/>
      <c r="G4775" s="10">
        <v>100</v>
      </c>
      <c r="H4775" s="11">
        <v>24.010554089709998</v>
      </c>
      <c r="I4775" s="2">
        <v>42.744063324537997</v>
      </c>
      <c r="J4775" s="2">
        <v>24.274406332453999</v>
      </c>
      <c r="K4775" s="2">
        <v>6.5963060686019999</v>
      </c>
      <c r="L4775" s="2">
        <v>1.0554089709759999</v>
      </c>
      <c r="M4775" s="2">
        <v>0.79155672823199996</v>
      </c>
      <c r="N4775" s="13">
        <v>0.52770448548799997</v>
      </c>
    </row>
    <row r="4776" spans="5:14" ht="37.5" x14ac:dyDescent="0.3">
      <c r="E4776" s="3" t="s">
        <v>1210</v>
      </c>
      <c r="F4776" s="4"/>
      <c r="G4776" s="5">
        <v>269</v>
      </c>
      <c r="H4776" s="7">
        <v>57</v>
      </c>
      <c r="I4776" s="1">
        <v>121</v>
      </c>
      <c r="J4776" s="1">
        <v>55</v>
      </c>
      <c r="K4776" s="1">
        <v>22</v>
      </c>
      <c r="L4776" s="1">
        <v>7</v>
      </c>
      <c r="M4776" s="1">
        <v>6</v>
      </c>
      <c r="N4776" s="6">
        <v>1</v>
      </c>
    </row>
    <row r="4777" spans="5:14" x14ac:dyDescent="0.3">
      <c r="E4777" s="9"/>
      <c r="F4777" s="8"/>
      <c r="G4777" s="10">
        <v>100</v>
      </c>
      <c r="H4777" s="11">
        <v>21.189591078067</v>
      </c>
      <c r="I4777" s="2">
        <v>44.981412639405001</v>
      </c>
      <c r="J4777" s="2">
        <v>20.446096654274999</v>
      </c>
      <c r="K4777" s="2">
        <v>8.1784386617100004</v>
      </c>
      <c r="L4777" s="2">
        <v>2.6022304832710001</v>
      </c>
      <c r="M4777" s="2">
        <v>2.2304832713749998</v>
      </c>
      <c r="N4777" s="13">
        <v>0.37174721189600002</v>
      </c>
    </row>
    <row r="4778" spans="5:14" ht="37.5" x14ac:dyDescent="0.3">
      <c r="E4778" s="3" t="s">
        <v>1211</v>
      </c>
      <c r="F4778" s="4"/>
      <c r="G4778" s="5">
        <v>123</v>
      </c>
      <c r="H4778" s="7">
        <v>29</v>
      </c>
      <c r="I4778" s="1">
        <v>53</v>
      </c>
      <c r="J4778" s="1">
        <v>24</v>
      </c>
      <c r="K4778" s="1">
        <v>12</v>
      </c>
      <c r="L4778" s="1">
        <v>4</v>
      </c>
      <c r="M4778" s="1">
        <v>1</v>
      </c>
      <c r="N4778" s="6">
        <v>0</v>
      </c>
    </row>
    <row r="4779" spans="5:14" x14ac:dyDescent="0.3">
      <c r="E4779" s="9"/>
      <c r="F4779" s="8"/>
      <c r="G4779" s="10">
        <v>100</v>
      </c>
      <c r="H4779" s="11">
        <v>23.577235772358001</v>
      </c>
      <c r="I4779" s="2">
        <v>43.089430894308997</v>
      </c>
      <c r="J4779" s="2">
        <v>19.512195121950999</v>
      </c>
      <c r="K4779" s="2">
        <v>9.7560975609760003</v>
      </c>
      <c r="L4779" s="2">
        <v>3.2520325203249998</v>
      </c>
      <c r="M4779" s="2">
        <v>0.81300813008100004</v>
      </c>
      <c r="N4779" s="15">
        <v>0</v>
      </c>
    </row>
    <row r="4780" spans="5:14" ht="37.5" x14ac:dyDescent="0.3">
      <c r="E4780" s="3" t="s">
        <v>1212</v>
      </c>
      <c r="F4780" s="4"/>
      <c r="G4780" s="5">
        <v>135</v>
      </c>
      <c r="H4780" s="7">
        <v>26</v>
      </c>
      <c r="I4780" s="1">
        <v>64</v>
      </c>
      <c r="J4780" s="1">
        <v>27</v>
      </c>
      <c r="K4780" s="1">
        <v>12</v>
      </c>
      <c r="L4780" s="1">
        <v>3</v>
      </c>
      <c r="M4780" s="1">
        <v>3</v>
      </c>
      <c r="N4780" s="6">
        <v>0</v>
      </c>
    </row>
    <row r="4781" spans="5:14" x14ac:dyDescent="0.3">
      <c r="E4781" s="9"/>
      <c r="F4781" s="8"/>
      <c r="G4781" s="10">
        <v>100</v>
      </c>
      <c r="H4781" s="11">
        <v>19.259259259259</v>
      </c>
      <c r="I4781" s="2">
        <v>47.407407407407</v>
      </c>
      <c r="J4781" s="2">
        <v>20</v>
      </c>
      <c r="K4781" s="2">
        <v>8.8888888888889994</v>
      </c>
      <c r="L4781" s="2">
        <v>2.2222222222219998</v>
      </c>
      <c r="M4781" s="2">
        <v>2.2222222222219998</v>
      </c>
      <c r="N4781" s="15">
        <v>0</v>
      </c>
    </row>
    <row r="4782" spans="5:14" ht="37.5" x14ac:dyDescent="0.3">
      <c r="E4782" s="3" t="s">
        <v>1213</v>
      </c>
      <c r="F4782" s="4"/>
      <c r="G4782" s="5">
        <v>64</v>
      </c>
      <c r="H4782" s="7">
        <v>12</v>
      </c>
      <c r="I4782" s="1">
        <v>25</v>
      </c>
      <c r="J4782" s="1">
        <v>15</v>
      </c>
      <c r="K4782" s="1">
        <v>6</v>
      </c>
      <c r="L4782" s="1">
        <v>2</v>
      </c>
      <c r="M4782" s="1">
        <v>4</v>
      </c>
      <c r="N4782" s="6">
        <v>0</v>
      </c>
    </row>
    <row r="4783" spans="5:14" x14ac:dyDescent="0.3">
      <c r="E4783" s="9"/>
      <c r="F4783" s="8"/>
      <c r="G4783" s="10">
        <v>100</v>
      </c>
      <c r="H4783" s="11">
        <v>18.75</v>
      </c>
      <c r="I4783" s="2">
        <v>39.0625</v>
      </c>
      <c r="J4783" s="2">
        <v>23.4375</v>
      </c>
      <c r="K4783" s="2">
        <v>9.375</v>
      </c>
      <c r="L4783" s="2">
        <v>3.125</v>
      </c>
      <c r="M4783" s="2">
        <v>6.25</v>
      </c>
      <c r="N4783" s="15">
        <v>0</v>
      </c>
    </row>
    <row r="4784" spans="5:14" ht="25" x14ac:dyDescent="0.3">
      <c r="E4784" s="3" t="s">
        <v>1214</v>
      </c>
      <c r="F4784" s="4"/>
      <c r="G4784" s="5">
        <v>6</v>
      </c>
      <c r="H4784" s="7">
        <v>2</v>
      </c>
      <c r="I4784" s="1">
        <v>1</v>
      </c>
      <c r="J4784" s="1">
        <v>1</v>
      </c>
      <c r="K4784" s="1">
        <v>1</v>
      </c>
      <c r="L4784" s="1">
        <v>1</v>
      </c>
      <c r="M4784" s="1">
        <v>0</v>
      </c>
      <c r="N4784" s="6">
        <v>0</v>
      </c>
    </row>
    <row r="4785" spans="5:14" x14ac:dyDescent="0.3">
      <c r="E4785" s="9"/>
      <c r="F4785" s="8"/>
      <c r="G4785" s="10">
        <v>100</v>
      </c>
      <c r="H4785" s="11">
        <v>33.333333333333002</v>
      </c>
      <c r="I4785" s="2">
        <v>16.666666666666998</v>
      </c>
      <c r="J4785" s="2">
        <v>16.666666666666998</v>
      </c>
      <c r="K4785" s="2">
        <v>16.666666666666998</v>
      </c>
      <c r="L4785" s="2">
        <v>16.666666666666998</v>
      </c>
      <c r="M4785" s="12">
        <v>0</v>
      </c>
      <c r="N4785" s="15">
        <v>0</v>
      </c>
    </row>
    <row r="4786" spans="5:14" ht="37.5" x14ac:dyDescent="0.3">
      <c r="E4786" s="3" t="s">
        <v>1215</v>
      </c>
      <c r="F4786" s="4"/>
      <c r="G4786" s="5">
        <v>100</v>
      </c>
      <c r="H4786" s="7">
        <v>36</v>
      </c>
      <c r="I4786" s="1">
        <v>43</v>
      </c>
      <c r="J4786" s="1">
        <v>14</v>
      </c>
      <c r="K4786" s="1">
        <v>4</v>
      </c>
      <c r="L4786" s="1">
        <v>2</v>
      </c>
      <c r="M4786" s="1">
        <v>0</v>
      </c>
      <c r="N4786" s="6">
        <v>1</v>
      </c>
    </row>
    <row r="4787" spans="5:14" x14ac:dyDescent="0.3">
      <c r="E4787" s="9"/>
      <c r="F4787" s="8"/>
      <c r="G4787" s="10">
        <v>100</v>
      </c>
      <c r="H4787" s="11">
        <v>36</v>
      </c>
      <c r="I4787" s="2">
        <v>43</v>
      </c>
      <c r="J4787" s="2">
        <v>14</v>
      </c>
      <c r="K4787" s="2">
        <v>4</v>
      </c>
      <c r="L4787" s="2">
        <v>2</v>
      </c>
      <c r="M4787" s="12">
        <v>0</v>
      </c>
      <c r="N4787" s="13">
        <v>1</v>
      </c>
    </row>
    <row r="4788" spans="5:14" ht="37.5" x14ac:dyDescent="0.3">
      <c r="E4788" s="3" t="s">
        <v>1216</v>
      </c>
      <c r="F4788" s="4"/>
      <c r="G4788" s="5">
        <v>60</v>
      </c>
      <c r="H4788" s="7">
        <v>21</v>
      </c>
      <c r="I4788" s="1">
        <v>23</v>
      </c>
      <c r="J4788" s="1">
        <v>8</v>
      </c>
      <c r="K4788" s="1">
        <v>6</v>
      </c>
      <c r="L4788" s="1">
        <v>1</v>
      </c>
      <c r="M4788" s="1">
        <v>0</v>
      </c>
      <c r="N4788" s="6">
        <v>1</v>
      </c>
    </row>
    <row r="4789" spans="5:14" x14ac:dyDescent="0.3">
      <c r="E4789" s="9"/>
      <c r="F4789" s="8"/>
      <c r="G4789" s="10">
        <v>100</v>
      </c>
      <c r="H4789" s="11">
        <v>35</v>
      </c>
      <c r="I4789" s="2">
        <v>38.333333333333002</v>
      </c>
      <c r="J4789" s="2">
        <v>13.333333333333</v>
      </c>
      <c r="K4789" s="2">
        <v>10</v>
      </c>
      <c r="L4789" s="2">
        <v>1.666666666667</v>
      </c>
      <c r="M4789" s="12">
        <v>0</v>
      </c>
      <c r="N4789" s="13">
        <v>1.666666666667</v>
      </c>
    </row>
    <row r="4790" spans="5:14" ht="37.5" x14ac:dyDescent="0.3">
      <c r="E4790" s="3" t="s">
        <v>1217</v>
      </c>
      <c r="F4790" s="4"/>
      <c r="G4790" s="5">
        <v>60</v>
      </c>
      <c r="H4790" s="7">
        <v>21</v>
      </c>
      <c r="I4790" s="1">
        <v>18</v>
      </c>
      <c r="J4790" s="1">
        <v>13</v>
      </c>
      <c r="K4790" s="1">
        <v>6</v>
      </c>
      <c r="L4790" s="1">
        <v>1</v>
      </c>
      <c r="M4790" s="1">
        <v>1</v>
      </c>
      <c r="N4790" s="6">
        <v>0</v>
      </c>
    </row>
    <row r="4791" spans="5:14" x14ac:dyDescent="0.3">
      <c r="E4791" s="9"/>
      <c r="F4791" s="8"/>
      <c r="G4791" s="10">
        <v>100</v>
      </c>
      <c r="H4791" s="11">
        <v>35</v>
      </c>
      <c r="I4791" s="2">
        <v>30</v>
      </c>
      <c r="J4791" s="2">
        <v>21.666666666666998</v>
      </c>
      <c r="K4791" s="2">
        <v>10</v>
      </c>
      <c r="L4791" s="2">
        <v>1.666666666667</v>
      </c>
      <c r="M4791" s="2">
        <v>1.666666666667</v>
      </c>
      <c r="N4791" s="15">
        <v>0</v>
      </c>
    </row>
    <row r="4792" spans="5:14" ht="37.5" x14ac:dyDescent="0.3">
      <c r="E4792" s="3" t="s">
        <v>1218</v>
      </c>
      <c r="F4792" s="4"/>
      <c r="G4792" s="5">
        <v>21</v>
      </c>
      <c r="H4792" s="7">
        <v>5</v>
      </c>
      <c r="I4792" s="1">
        <v>6</v>
      </c>
      <c r="J4792" s="1">
        <v>7</v>
      </c>
      <c r="K4792" s="1">
        <v>2</v>
      </c>
      <c r="L4792" s="1">
        <v>1</v>
      </c>
      <c r="M4792" s="1">
        <v>0</v>
      </c>
      <c r="N4792" s="6">
        <v>0</v>
      </c>
    </row>
    <row r="4793" spans="5:14" x14ac:dyDescent="0.3">
      <c r="E4793" s="9"/>
      <c r="F4793" s="8"/>
      <c r="G4793" s="10">
        <v>100</v>
      </c>
      <c r="H4793" s="11">
        <v>23.809523809523998</v>
      </c>
      <c r="I4793" s="2">
        <v>28.571428571428999</v>
      </c>
      <c r="J4793" s="2">
        <v>33.333333333333002</v>
      </c>
      <c r="K4793" s="2">
        <v>9.5238095238099998</v>
      </c>
      <c r="L4793" s="2">
        <v>4.7619047619049999</v>
      </c>
      <c r="M4793" s="12">
        <v>0</v>
      </c>
      <c r="N4793" s="15">
        <v>0</v>
      </c>
    </row>
    <row r="4794" spans="5:14" ht="37.5" x14ac:dyDescent="0.3">
      <c r="E4794" s="3" t="s">
        <v>1219</v>
      </c>
      <c r="F4794" s="4"/>
      <c r="G4794" s="5">
        <v>20</v>
      </c>
      <c r="H4794" s="7">
        <v>7</v>
      </c>
      <c r="I4794" s="1">
        <v>9</v>
      </c>
      <c r="J4794" s="1">
        <v>1</v>
      </c>
      <c r="K4794" s="1">
        <v>2</v>
      </c>
      <c r="L4794" s="1">
        <v>0</v>
      </c>
      <c r="M4794" s="1">
        <v>1</v>
      </c>
      <c r="N4794" s="6">
        <v>0</v>
      </c>
    </row>
    <row r="4795" spans="5:14" x14ac:dyDescent="0.3">
      <c r="E4795" s="9"/>
      <c r="F4795" s="8"/>
      <c r="G4795" s="10">
        <v>100</v>
      </c>
      <c r="H4795" s="11">
        <v>35</v>
      </c>
      <c r="I4795" s="2">
        <v>45</v>
      </c>
      <c r="J4795" s="2">
        <v>5</v>
      </c>
      <c r="K4795" s="2">
        <v>10</v>
      </c>
      <c r="L4795" s="12">
        <v>0</v>
      </c>
      <c r="M4795" s="2">
        <v>5</v>
      </c>
      <c r="N4795" s="15">
        <v>0</v>
      </c>
    </row>
    <row r="4796" spans="5:14" ht="37.5" x14ac:dyDescent="0.3">
      <c r="E4796" s="3" t="s">
        <v>1220</v>
      </c>
      <c r="F4796" s="4"/>
      <c r="G4796" s="5">
        <v>9</v>
      </c>
      <c r="H4796" s="7">
        <v>0</v>
      </c>
      <c r="I4796" s="1">
        <v>4</v>
      </c>
      <c r="J4796" s="1">
        <v>3</v>
      </c>
      <c r="K4796" s="1">
        <v>1</v>
      </c>
      <c r="L4796" s="1">
        <v>1</v>
      </c>
      <c r="M4796" s="1">
        <v>0</v>
      </c>
      <c r="N4796" s="6">
        <v>0</v>
      </c>
    </row>
    <row r="4797" spans="5:14" x14ac:dyDescent="0.3">
      <c r="E4797" s="9"/>
      <c r="F4797" s="8"/>
      <c r="G4797" s="10">
        <v>100</v>
      </c>
      <c r="H4797" s="21">
        <v>0</v>
      </c>
      <c r="I4797" s="2">
        <v>44.444444444444002</v>
      </c>
      <c r="J4797" s="2">
        <v>33.333333333333002</v>
      </c>
      <c r="K4797" s="2">
        <v>11.111111111111001</v>
      </c>
      <c r="L4797" s="2">
        <v>11.111111111111001</v>
      </c>
      <c r="M4797" s="12">
        <v>0</v>
      </c>
      <c r="N4797" s="15">
        <v>0</v>
      </c>
    </row>
    <row r="4798" spans="5:14" ht="25" x14ac:dyDescent="0.3">
      <c r="E4798" s="3" t="s">
        <v>1221</v>
      </c>
      <c r="F4798" s="4"/>
      <c r="G4798" s="5">
        <v>0</v>
      </c>
      <c r="H4798" s="7">
        <v>0</v>
      </c>
      <c r="I4798" s="1">
        <v>0</v>
      </c>
      <c r="J4798" s="1">
        <v>0</v>
      </c>
      <c r="K4798" s="1">
        <v>0</v>
      </c>
      <c r="L4798" s="1">
        <v>0</v>
      </c>
      <c r="M4798" s="1">
        <v>0</v>
      </c>
      <c r="N4798" s="6">
        <v>0</v>
      </c>
    </row>
    <row r="4799" spans="5:14" x14ac:dyDescent="0.3">
      <c r="E4799" s="53"/>
      <c r="F4799" s="57"/>
      <c r="G4799" s="75">
        <v>0</v>
      </c>
      <c r="H4799" s="68">
        <v>0</v>
      </c>
      <c r="I4799" s="43">
        <v>0</v>
      </c>
      <c r="J4799" s="43">
        <v>0</v>
      </c>
      <c r="K4799" s="43">
        <v>0</v>
      </c>
      <c r="L4799" s="43">
        <v>0</v>
      </c>
      <c r="M4799" s="43">
        <v>0</v>
      </c>
      <c r="N4799" s="66">
        <v>0</v>
      </c>
    </row>
    <row r="4801" spans="2:12" x14ac:dyDescent="0.3">
      <c r="B4801" s="35" t="str">
        <f xml:space="preserve"> HYPERLINK("#'目次'!B44", "[38]")</f>
        <v>[38]</v>
      </c>
      <c r="C4801" s="25" t="s">
        <v>54</v>
      </c>
    </row>
    <row r="4804" spans="2:12" x14ac:dyDescent="0.3">
      <c r="C4804" s="25" t="s">
        <v>1165</v>
      </c>
    </row>
    <row r="4805" spans="2:12" ht="37.5" x14ac:dyDescent="0.3">
      <c r="E4805" s="95"/>
      <c r="F4805" s="96"/>
      <c r="G4805" s="37" t="s">
        <v>16</v>
      </c>
      <c r="H4805" s="41" t="s">
        <v>55</v>
      </c>
      <c r="I4805" s="18" t="s">
        <v>56</v>
      </c>
      <c r="J4805" s="18" t="s">
        <v>57</v>
      </c>
      <c r="K4805" s="18" t="s">
        <v>58</v>
      </c>
      <c r="L4805" s="34" t="s">
        <v>59</v>
      </c>
    </row>
    <row r="4806" spans="2:12" x14ac:dyDescent="0.3">
      <c r="E4806" s="97"/>
      <c r="F4806" s="98"/>
      <c r="G4806" s="40"/>
      <c r="H4806" s="36"/>
      <c r="I4806" s="19"/>
      <c r="J4806" s="19"/>
      <c r="K4806" s="19"/>
      <c r="L4806" s="39"/>
    </row>
    <row r="4807" spans="2:12" x14ac:dyDescent="0.3">
      <c r="E4807" s="63" t="s">
        <v>16</v>
      </c>
      <c r="F4807" s="58"/>
      <c r="G4807" s="38">
        <v>55336</v>
      </c>
      <c r="H4807" s="20">
        <v>4906</v>
      </c>
      <c r="I4807" s="20">
        <v>24562</v>
      </c>
      <c r="J4807" s="20">
        <v>17342</v>
      </c>
      <c r="K4807" s="20">
        <v>6139</v>
      </c>
      <c r="L4807" s="51">
        <v>2387</v>
      </c>
    </row>
    <row r="4808" spans="2:12" x14ac:dyDescent="0.3">
      <c r="E4808" s="53"/>
      <c r="F4808" s="59"/>
      <c r="G4808" s="10">
        <v>100</v>
      </c>
      <c r="H4808" s="2">
        <v>8.8658377909499997</v>
      </c>
      <c r="I4808" s="2">
        <v>44.387017493133001</v>
      </c>
      <c r="J4808" s="2">
        <v>31.339453520311999</v>
      </c>
      <c r="K4808" s="2">
        <v>11.094043660545999</v>
      </c>
      <c r="L4808" s="13">
        <v>4.3136475350590002</v>
      </c>
    </row>
    <row r="4809" spans="2:12" ht="37.5" x14ac:dyDescent="0.3">
      <c r="E4809" s="3" t="s">
        <v>1166</v>
      </c>
      <c r="F4809" s="4"/>
      <c r="G4809" s="29">
        <v>192</v>
      </c>
      <c r="H4809" s="32">
        <v>15</v>
      </c>
      <c r="I4809" s="17">
        <v>98</v>
      </c>
      <c r="J4809" s="17">
        <v>58</v>
      </c>
      <c r="K4809" s="17">
        <v>19</v>
      </c>
      <c r="L4809" s="33">
        <v>2</v>
      </c>
    </row>
    <row r="4810" spans="2:12" x14ac:dyDescent="0.3">
      <c r="E4810" s="9"/>
      <c r="F4810" s="8"/>
      <c r="G4810" s="10">
        <v>100</v>
      </c>
      <c r="H4810" s="11">
        <v>7.8125</v>
      </c>
      <c r="I4810" s="2">
        <v>51.041666666666998</v>
      </c>
      <c r="J4810" s="2">
        <v>30.208333333333002</v>
      </c>
      <c r="K4810" s="2">
        <v>9.895833333333</v>
      </c>
      <c r="L4810" s="13">
        <v>1.041666666667</v>
      </c>
    </row>
    <row r="4811" spans="2:12" ht="37.5" x14ac:dyDescent="0.3">
      <c r="E4811" s="3" t="s">
        <v>1167</v>
      </c>
      <c r="F4811" s="4"/>
      <c r="G4811" s="5">
        <v>64</v>
      </c>
      <c r="H4811" s="7">
        <v>5</v>
      </c>
      <c r="I4811" s="1">
        <v>31</v>
      </c>
      <c r="J4811" s="1">
        <v>20</v>
      </c>
      <c r="K4811" s="1">
        <v>6</v>
      </c>
      <c r="L4811" s="6">
        <v>2</v>
      </c>
    </row>
    <row r="4812" spans="2:12" x14ac:dyDescent="0.3">
      <c r="E4812" s="9"/>
      <c r="F4812" s="8"/>
      <c r="G4812" s="10">
        <v>100</v>
      </c>
      <c r="H4812" s="11">
        <v>7.8125</v>
      </c>
      <c r="I4812" s="2">
        <v>48.4375</v>
      </c>
      <c r="J4812" s="2">
        <v>31.25</v>
      </c>
      <c r="K4812" s="2">
        <v>9.375</v>
      </c>
      <c r="L4812" s="13">
        <v>3.125</v>
      </c>
    </row>
    <row r="4813" spans="2:12" ht="37.5" x14ac:dyDescent="0.3">
      <c r="E4813" s="3" t="s">
        <v>1168</v>
      </c>
      <c r="F4813" s="4"/>
      <c r="G4813" s="5">
        <v>26</v>
      </c>
      <c r="H4813" s="7">
        <v>2</v>
      </c>
      <c r="I4813" s="1">
        <v>14</v>
      </c>
      <c r="J4813" s="1">
        <v>6</v>
      </c>
      <c r="K4813" s="1">
        <v>2</v>
      </c>
      <c r="L4813" s="6">
        <v>2</v>
      </c>
    </row>
    <row r="4814" spans="2:12" x14ac:dyDescent="0.3">
      <c r="E4814" s="9"/>
      <c r="F4814" s="8"/>
      <c r="G4814" s="10">
        <v>100</v>
      </c>
      <c r="H4814" s="11">
        <v>7.6923076923079998</v>
      </c>
      <c r="I4814" s="2">
        <v>53.846153846154003</v>
      </c>
      <c r="J4814" s="2">
        <v>23.076923076922998</v>
      </c>
      <c r="K4814" s="2">
        <v>7.6923076923079998</v>
      </c>
      <c r="L4814" s="13">
        <v>7.6923076923079998</v>
      </c>
    </row>
    <row r="4815" spans="2:12" ht="37.5" x14ac:dyDescent="0.3">
      <c r="E4815" s="3" t="s">
        <v>1169</v>
      </c>
      <c r="F4815" s="4"/>
      <c r="G4815" s="5">
        <v>10</v>
      </c>
      <c r="H4815" s="7">
        <v>0</v>
      </c>
      <c r="I4815" s="1">
        <v>8</v>
      </c>
      <c r="J4815" s="1">
        <v>2</v>
      </c>
      <c r="K4815" s="1">
        <v>0</v>
      </c>
      <c r="L4815" s="6">
        <v>0</v>
      </c>
    </row>
    <row r="4816" spans="2:12" x14ac:dyDescent="0.3">
      <c r="E4816" s="9"/>
      <c r="F4816" s="8"/>
      <c r="G4816" s="10">
        <v>100</v>
      </c>
      <c r="H4816" s="21">
        <v>0</v>
      </c>
      <c r="I4816" s="2">
        <v>80</v>
      </c>
      <c r="J4816" s="2">
        <v>20</v>
      </c>
      <c r="K4816" s="12">
        <v>0</v>
      </c>
      <c r="L4816" s="15">
        <v>0</v>
      </c>
    </row>
    <row r="4817" spans="5:12" ht="37.5" x14ac:dyDescent="0.3">
      <c r="E4817" s="3" t="s">
        <v>1170</v>
      </c>
      <c r="F4817" s="4"/>
      <c r="G4817" s="5">
        <v>7</v>
      </c>
      <c r="H4817" s="7">
        <v>1</v>
      </c>
      <c r="I4817" s="1">
        <v>4</v>
      </c>
      <c r="J4817" s="1">
        <v>1</v>
      </c>
      <c r="K4817" s="1">
        <v>1</v>
      </c>
      <c r="L4817" s="6">
        <v>0</v>
      </c>
    </row>
    <row r="4818" spans="5:12" x14ac:dyDescent="0.3">
      <c r="E4818" s="9"/>
      <c r="F4818" s="8"/>
      <c r="G4818" s="10">
        <v>100</v>
      </c>
      <c r="H4818" s="11">
        <v>14.285714285714</v>
      </c>
      <c r="I4818" s="2">
        <v>57.142857142856997</v>
      </c>
      <c r="J4818" s="2">
        <v>14.285714285714</v>
      </c>
      <c r="K4818" s="2">
        <v>14.285714285714</v>
      </c>
      <c r="L4818" s="15">
        <v>0</v>
      </c>
    </row>
    <row r="4819" spans="5:12" ht="37.5" x14ac:dyDescent="0.3">
      <c r="E4819" s="3" t="s">
        <v>1171</v>
      </c>
      <c r="F4819" s="4"/>
      <c r="G4819" s="5">
        <v>4</v>
      </c>
      <c r="H4819" s="7">
        <v>1</v>
      </c>
      <c r="I4819" s="1">
        <v>2</v>
      </c>
      <c r="J4819" s="1">
        <v>0</v>
      </c>
      <c r="K4819" s="1">
        <v>1</v>
      </c>
      <c r="L4819" s="6">
        <v>0</v>
      </c>
    </row>
    <row r="4820" spans="5:12" x14ac:dyDescent="0.3">
      <c r="E4820" s="9"/>
      <c r="F4820" s="8"/>
      <c r="G4820" s="10">
        <v>100</v>
      </c>
      <c r="H4820" s="11">
        <v>25</v>
      </c>
      <c r="I4820" s="2">
        <v>50</v>
      </c>
      <c r="J4820" s="12">
        <v>0</v>
      </c>
      <c r="K4820" s="2">
        <v>25</v>
      </c>
      <c r="L4820" s="15">
        <v>0</v>
      </c>
    </row>
    <row r="4821" spans="5:12" ht="25" x14ac:dyDescent="0.3">
      <c r="E4821" s="3" t="s">
        <v>1172</v>
      </c>
      <c r="F4821" s="4"/>
      <c r="G4821" s="5">
        <v>0</v>
      </c>
      <c r="H4821" s="7">
        <v>0</v>
      </c>
      <c r="I4821" s="1">
        <v>0</v>
      </c>
      <c r="J4821" s="1">
        <v>0</v>
      </c>
      <c r="K4821" s="1">
        <v>0</v>
      </c>
      <c r="L4821" s="6">
        <v>0</v>
      </c>
    </row>
    <row r="4822" spans="5:12" x14ac:dyDescent="0.3">
      <c r="E4822" s="9"/>
      <c r="F4822" s="8"/>
      <c r="G4822" s="31">
        <v>0</v>
      </c>
      <c r="H4822" s="21">
        <v>0</v>
      </c>
      <c r="I4822" s="12">
        <v>0</v>
      </c>
      <c r="J4822" s="12">
        <v>0</v>
      </c>
      <c r="K4822" s="12">
        <v>0</v>
      </c>
      <c r="L4822" s="15">
        <v>0</v>
      </c>
    </row>
    <row r="4823" spans="5:12" ht="37.5" x14ac:dyDescent="0.3">
      <c r="E4823" s="3" t="s">
        <v>1173</v>
      </c>
      <c r="F4823" s="4"/>
      <c r="G4823" s="5">
        <v>1159</v>
      </c>
      <c r="H4823" s="7">
        <v>107</v>
      </c>
      <c r="I4823" s="1">
        <v>538</v>
      </c>
      <c r="J4823" s="1">
        <v>365</v>
      </c>
      <c r="K4823" s="1">
        <v>122</v>
      </c>
      <c r="L4823" s="6">
        <v>27</v>
      </c>
    </row>
    <row r="4824" spans="5:12" x14ac:dyDescent="0.3">
      <c r="E4824" s="9"/>
      <c r="F4824" s="8"/>
      <c r="G4824" s="10">
        <v>100</v>
      </c>
      <c r="H4824" s="11">
        <v>9.2320966350300004</v>
      </c>
      <c r="I4824" s="2">
        <v>46.41932700604</v>
      </c>
      <c r="J4824" s="2">
        <v>31.492666091457998</v>
      </c>
      <c r="K4824" s="2">
        <v>10.526315789473999</v>
      </c>
      <c r="L4824" s="13">
        <v>2.329594477998</v>
      </c>
    </row>
    <row r="4825" spans="5:12" ht="37.5" x14ac:dyDescent="0.3">
      <c r="E4825" s="3" t="s">
        <v>1174</v>
      </c>
      <c r="F4825" s="4"/>
      <c r="G4825" s="5">
        <v>504</v>
      </c>
      <c r="H4825" s="7">
        <v>59</v>
      </c>
      <c r="I4825" s="1">
        <v>251</v>
      </c>
      <c r="J4825" s="1">
        <v>141</v>
      </c>
      <c r="K4825" s="1">
        <v>39</v>
      </c>
      <c r="L4825" s="6">
        <v>14</v>
      </c>
    </row>
    <row r="4826" spans="5:12" x14ac:dyDescent="0.3">
      <c r="E4826" s="9"/>
      <c r="F4826" s="8"/>
      <c r="G4826" s="10">
        <v>100</v>
      </c>
      <c r="H4826" s="11">
        <v>11.706349206349</v>
      </c>
      <c r="I4826" s="2">
        <v>49.801587301586999</v>
      </c>
      <c r="J4826" s="2">
        <v>27.976190476189998</v>
      </c>
      <c r="K4826" s="2">
        <v>7.7380952380950001</v>
      </c>
      <c r="L4826" s="13">
        <v>2.7777777777780002</v>
      </c>
    </row>
    <row r="4827" spans="5:12" ht="37.5" x14ac:dyDescent="0.3">
      <c r="E4827" s="3" t="s">
        <v>1175</v>
      </c>
      <c r="F4827" s="4"/>
      <c r="G4827" s="5">
        <v>256</v>
      </c>
      <c r="H4827" s="7">
        <v>27</v>
      </c>
      <c r="I4827" s="1">
        <v>143</v>
      </c>
      <c r="J4827" s="1">
        <v>68</v>
      </c>
      <c r="K4827" s="1">
        <v>11</v>
      </c>
      <c r="L4827" s="6">
        <v>7</v>
      </c>
    </row>
    <row r="4828" spans="5:12" x14ac:dyDescent="0.3">
      <c r="E4828" s="9"/>
      <c r="F4828" s="8"/>
      <c r="G4828" s="10">
        <v>100</v>
      </c>
      <c r="H4828" s="11">
        <v>10.546875</v>
      </c>
      <c r="I4828" s="2">
        <v>55.859375</v>
      </c>
      <c r="J4828" s="2">
        <v>26.5625</v>
      </c>
      <c r="K4828" s="2">
        <v>4.296875</v>
      </c>
      <c r="L4828" s="13">
        <v>2.734375</v>
      </c>
    </row>
    <row r="4829" spans="5:12" ht="37.5" x14ac:dyDescent="0.3">
      <c r="E4829" s="3" t="s">
        <v>1176</v>
      </c>
      <c r="F4829" s="4"/>
      <c r="G4829" s="5">
        <v>120</v>
      </c>
      <c r="H4829" s="7">
        <v>18</v>
      </c>
      <c r="I4829" s="1">
        <v>65</v>
      </c>
      <c r="J4829" s="1">
        <v>28</v>
      </c>
      <c r="K4829" s="1">
        <v>5</v>
      </c>
      <c r="L4829" s="6">
        <v>4</v>
      </c>
    </row>
    <row r="4830" spans="5:12" x14ac:dyDescent="0.3">
      <c r="E4830" s="9"/>
      <c r="F4830" s="8"/>
      <c r="G4830" s="10">
        <v>100</v>
      </c>
      <c r="H4830" s="11">
        <v>15</v>
      </c>
      <c r="I4830" s="2">
        <v>54.166666666666998</v>
      </c>
      <c r="J4830" s="2">
        <v>23.333333333333002</v>
      </c>
      <c r="K4830" s="2">
        <v>4.166666666667</v>
      </c>
      <c r="L4830" s="13">
        <v>3.333333333333</v>
      </c>
    </row>
    <row r="4831" spans="5:12" ht="37.5" x14ac:dyDescent="0.3">
      <c r="E4831" s="3" t="s">
        <v>1177</v>
      </c>
      <c r="F4831" s="4"/>
      <c r="G4831" s="5">
        <v>77</v>
      </c>
      <c r="H4831" s="7">
        <v>15</v>
      </c>
      <c r="I4831" s="1">
        <v>38</v>
      </c>
      <c r="J4831" s="1">
        <v>16</v>
      </c>
      <c r="K4831" s="1">
        <v>6</v>
      </c>
      <c r="L4831" s="6">
        <v>2</v>
      </c>
    </row>
    <row r="4832" spans="5:12" x14ac:dyDescent="0.3">
      <c r="E4832" s="9"/>
      <c r="F4832" s="8"/>
      <c r="G4832" s="10">
        <v>100</v>
      </c>
      <c r="H4832" s="11">
        <v>19.480519480519</v>
      </c>
      <c r="I4832" s="2">
        <v>49.350649350649</v>
      </c>
      <c r="J4832" s="2">
        <v>20.779220779220999</v>
      </c>
      <c r="K4832" s="2">
        <v>7.792207792208</v>
      </c>
      <c r="L4832" s="13">
        <v>2.5974025974030002</v>
      </c>
    </row>
    <row r="4833" spans="5:12" ht="37.5" x14ac:dyDescent="0.3">
      <c r="E4833" s="3" t="s">
        <v>1178</v>
      </c>
      <c r="F4833" s="4"/>
      <c r="G4833" s="5">
        <v>27</v>
      </c>
      <c r="H4833" s="7">
        <v>6</v>
      </c>
      <c r="I4833" s="1">
        <v>9</v>
      </c>
      <c r="J4833" s="1">
        <v>11</v>
      </c>
      <c r="K4833" s="1">
        <v>0</v>
      </c>
      <c r="L4833" s="6">
        <v>1</v>
      </c>
    </row>
    <row r="4834" spans="5:12" x14ac:dyDescent="0.3">
      <c r="E4834" s="9"/>
      <c r="F4834" s="8"/>
      <c r="G4834" s="10">
        <v>100</v>
      </c>
      <c r="H4834" s="11">
        <v>22.222222222222001</v>
      </c>
      <c r="I4834" s="2">
        <v>33.333333333333002</v>
      </c>
      <c r="J4834" s="2">
        <v>40.740740740741003</v>
      </c>
      <c r="K4834" s="12">
        <v>0</v>
      </c>
      <c r="L4834" s="13">
        <v>3.7037037037039999</v>
      </c>
    </row>
    <row r="4835" spans="5:12" ht="25" x14ac:dyDescent="0.3">
      <c r="E4835" s="3" t="s">
        <v>1179</v>
      </c>
      <c r="F4835" s="4"/>
      <c r="G4835" s="5">
        <v>3</v>
      </c>
      <c r="H4835" s="7">
        <v>0</v>
      </c>
      <c r="I4835" s="1">
        <v>2</v>
      </c>
      <c r="J4835" s="1">
        <v>1</v>
      </c>
      <c r="K4835" s="1">
        <v>0</v>
      </c>
      <c r="L4835" s="6">
        <v>0</v>
      </c>
    </row>
    <row r="4836" spans="5:12" x14ac:dyDescent="0.3">
      <c r="E4836" s="9"/>
      <c r="F4836" s="8"/>
      <c r="G4836" s="10">
        <v>100</v>
      </c>
      <c r="H4836" s="21">
        <v>0</v>
      </c>
      <c r="I4836" s="2">
        <v>66.666666666666998</v>
      </c>
      <c r="J4836" s="2">
        <v>33.333333333333002</v>
      </c>
      <c r="K4836" s="12">
        <v>0</v>
      </c>
      <c r="L4836" s="15">
        <v>0</v>
      </c>
    </row>
    <row r="4837" spans="5:12" ht="37.5" x14ac:dyDescent="0.3">
      <c r="E4837" s="3" t="s">
        <v>1180</v>
      </c>
      <c r="F4837" s="4"/>
      <c r="G4837" s="5">
        <v>2177</v>
      </c>
      <c r="H4837" s="7">
        <v>174</v>
      </c>
      <c r="I4837" s="1">
        <v>949</v>
      </c>
      <c r="J4837" s="1">
        <v>650</v>
      </c>
      <c r="K4837" s="1">
        <v>356</v>
      </c>
      <c r="L4837" s="6">
        <v>48</v>
      </c>
    </row>
    <row r="4838" spans="5:12" x14ac:dyDescent="0.3">
      <c r="E4838" s="9"/>
      <c r="F4838" s="8"/>
      <c r="G4838" s="10">
        <v>100</v>
      </c>
      <c r="H4838" s="11">
        <v>7.9926504363799999</v>
      </c>
      <c r="I4838" s="2">
        <v>43.592099219109002</v>
      </c>
      <c r="J4838" s="2">
        <v>29.857602204869</v>
      </c>
      <c r="K4838" s="2">
        <v>16.352779053744001</v>
      </c>
      <c r="L4838" s="13">
        <v>2.2048690858979998</v>
      </c>
    </row>
    <row r="4839" spans="5:12" ht="37.5" x14ac:dyDescent="0.3">
      <c r="E4839" s="3" t="s">
        <v>1181</v>
      </c>
      <c r="F4839" s="4"/>
      <c r="G4839" s="5">
        <v>1429</v>
      </c>
      <c r="H4839" s="7">
        <v>133</v>
      </c>
      <c r="I4839" s="1">
        <v>716</v>
      </c>
      <c r="J4839" s="1">
        <v>424</v>
      </c>
      <c r="K4839" s="1">
        <v>117</v>
      </c>
      <c r="L4839" s="6">
        <v>39</v>
      </c>
    </row>
    <row r="4840" spans="5:12" x14ac:dyDescent="0.3">
      <c r="E4840" s="9"/>
      <c r="F4840" s="8"/>
      <c r="G4840" s="10">
        <v>100</v>
      </c>
      <c r="H4840" s="11">
        <v>9.3072078376490008</v>
      </c>
      <c r="I4840" s="2">
        <v>50.104968509446998</v>
      </c>
      <c r="J4840" s="2">
        <v>29.671098670399001</v>
      </c>
      <c r="K4840" s="2">
        <v>8.1875437368790003</v>
      </c>
      <c r="L4840" s="13">
        <v>2.7291812456260001</v>
      </c>
    </row>
    <row r="4841" spans="5:12" ht="37.5" x14ac:dyDescent="0.3">
      <c r="E4841" s="3" t="s">
        <v>1182</v>
      </c>
      <c r="F4841" s="4"/>
      <c r="G4841" s="5">
        <v>993</v>
      </c>
      <c r="H4841" s="7">
        <v>126</v>
      </c>
      <c r="I4841" s="1">
        <v>484</v>
      </c>
      <c r="J4841" s="1">
        <v>283</v>
      </c>
      <c r="K4841" s="1">
        <v>70</v>
      </c>
      <c r="L4841" s="6">
        <v>30</v>
      </c>
    </row>
    <row r="4842" spans="5:12" x14ac:dyDescent="0.3">
      <c r="E4842" s="9"/>
      <c r="F4842" s="8"/>
      <c r="G4842" s="10">
        <v>100</v>
      </c>
      <c r="H4842" s="11">
        <v>12.688821752266</v>
      </c>
      <c r="I4842" s="2">
        <v>48.741188318227998</v>
      </c>
      <c r="J4842" s="2">
        <v>28.499496475327</v>
      </c>
      <c r="K4842" s="2">
        <v>7.0493454179250001</v>
      </c>
      <c r="L4842" s="13">
        <v>3.021148036254</v>
      </c>
    </row>
    <row r="4843" spans="5:12" ht="37.5" x14ac:dyDescent="0.3">
      <c r="E4843" s="3" t="s">
        <v>1183</v>
      </c>
      <c r="F4843" s="4"/>
      <c r="G4843" s="5">
        <v>525</v>
      </c>
      <c r="H4843" s="7">
        <v>86</v>
      </c>
      <c r="I4843" s="1">
        <v>252</v>
      </c>
      <c r="J4843" s="1">
        <v>132</v>
      </c>
      <c r="K4843" s="1">
        <v>35</v>
      </c>
      <c r="L4843" s="6">
        <v>20</v>
      </c>
    </row>
    <row r="4844" spans="5:12" x14ac:dyDescent="0.3">
      <c r="E4844" s="9"/>
      <c r="F4844" s="8"/>
      <c r="G4844" s="10">
        <v>100</v>
      </c>
      <c r="H4844" s="11">
        <v>16.380952380951999</v>
      </c>
      <c r="I4844" s="2">
        <v>48</v>
      </c>
      <c r="J4844" s="2">
        <v>25.142857142857</v>
      </c>
      <c r="K4844" s="2">
        <v>6.666666666667</v>
      </c>
      <c r="L4844" s="13">
        <v>3.8095238095239998</v>
      </c>
    </row>
    <row r="4845" spans="5:12" ht="37.5" x14ac:dyDescent="0.3">
      <c r="E4845" s="3" t="s">
        <v>1184</v>
      </c>
      <c r="F4845" s="4"/>
      <c r="G4845" s="5">
        <v>434</v>
      </c>
      <c r="H4845" s="7">
        <v>62</v>
      </c>
      <c r="I4845" s="1">
        <v>220</v>
      </c>
      <c r="J4845" s="1">
        <v>111</v>
      </c>
      <c r="K4845" s="1">
        <v>25</v>
      </c>
      <c r="L4845" s="6">
        <v>16</v>
      </c>
    </row>
    <row r="4846" spans="5:12" x14ac:dyDescent="0.3">
      <c r="E4846" s="9"/>
      <c r="F4846" s="8"/>
      <c r="G4846" s="10">
        <v>100</v>
      </c>
      <c r="H4846" s="11">
        <v>14.285714285714</v>
      </c>
      <c r="I4846" s="2">
        <v>50.691244239630997</v>
      </c>
      <c r="J4846" s="2">
        <v>25.576036866359001</v>
      </c>
      <c r="K4846" s="2">
        <v>5.7603686635939999</v>
      </c>
      <c r="L4846" s="13">
        <v>3.6866359446999999</v>
      </c>
    </row>
    <row r="4847" spans="5:12" ht="37.5" x14ac:dyDescent="0.3">
      <c r="E4847" s="3" t="s">
        <v>1185</v>
      </c>
      <c r="F4847" s="4"/>
      <c r="G4847" s="5">
        <v>192</v>
      </c>
      <c r="H4847" s="7">
        <v>28</v>
      </c>
      <c r="I4847" s="1">
        <v>93</v>
      </c>
      <c r="J4847" s="1">
        <v>51</v>
      </c>
      <c r="K4847" s="1">
        <v>10</v>
      </c>
      <c r="L4847" s="6">
        <v>10</v>
      </c>
    </row>
    <row r="4848" spans="5:12" x14ac:dyDescent="0.3">
      <c r="E4848" s="9"/>
      <c r="F4848" s="8"/>
      <c r="G4848" s="10">
        <v>100</v>
      </c>
      <c r="H4848" s="11">
        <v>14.583333333333</v>
      </c>
      <c r="I4848" s="2">
        <v>48.4375</v>
      </c>
      <c r="J4848" s="2">
        <v>26.5625</v>
      </c>
      <c r="K4848" s="2">
        <v>5.208333333333</v>
      </c>
      <c r="L4848" s="13">
        <v>5.208333333333</v>
      </c>
    </row>
    <row r="4849" spans="5:12" ht="25" x14ac:dyDescent="0.3">
      <c r="E4849" s="3" t="s">
        <v>1186</v>
      </c>
      <c r="F4849" s="4"/>
      <c r="G4849" s="5">
        <v>5</v>
      </c>
      <c r="H4849" s="7">
        <v>1</v>
      </c>
      <c r="I4849" s="1">
        <v>3</v>
      </c>
      <c r="J4849" s="1">
        <v>1</v>
      </c>
      <c r="K4849" s="1">
        <v>0</v>
      </c>
      <c r="L4849" s="6">
        <v>0</v>
      </c>
    </row>
    <row r="4850" spans="5:12" x14ac:dyDescent="0.3">
      <c r="E4850" s="9"/>
      <c r="F4850" s="8"/>
      <c r="G4850" s="10">
        <v>100</v>
      </c>
      <c r="H4850" s="11">
        <v>20</v>
      </c>
      <c r="I4850" s="2">
        <v>60</v>
      </c>
      <c r="J4850" s="2">
        <v>20</v>
      </c>
      <c r="K4850" s="12">
        <v>0</v>
      </c>
      <c r="L4850" s="15">
        <v>0</v>
      </c>
    </row>
    <row r="4851" spans="5:12" ht="37.5" x14ac:dyDescent="0.3">
      <c r="E4851" s="3" t="s">
        <v>1187</v>
      </c>
      <c r="F4851" s="4"/>
      <c r="G4851" s="5">
        <v>3496</v>
      </c>
      <c r="H4851" s="7">
        <v>218</v>
      </c>
      <c r="I4851" s="1">
        <v>1384</v>
      </c>
      <c r="J4851" s="1">
        <v>1198</v>
      </c>
      <c r="K4851" s="1">
        <v>582</v>
      </c>
      <c r="L4851" s="6">
        <v>114</v>
      </c>
    </row>
    <row r="4852" spans="5:12" x14ac:dyDescent="0.3">
      <c r="E4852" s="9"/>
      <c r="F4852" s="8"/>
      <c r="G4852" s="10">
        <v>100</v>
      </c>
      <c r="H4852" s="11">
        <v>6.235697940503</v>
      </c>
      <c r="I4852" s="2">
        <v>39.588100686498997</v>
      </c>
      <c r="J4852" s="2">
        <v>34.267734553776002</v>
      </c>
      <c r="K4852" s="2">
        <v>16.647597254004999</v>
      </c>
      <c r="L4852" s="13">
        <v>3.2608695652169999</v>
      </c>
    </row>
    <row r="4853" spans="5:12" ht="37.5" x14ac:dyDescent="0.3">
      <c r="E4853" s="3" t="s">
        <v>1188</v>
      </c>
      <c r="F4853" s="4"/>
      <c r="G4853" s="5">
        <v>2298</v>
      </c>
      <c r="H4853" s="7">
        <v>155</v>
      </c>
      <c r="I4853" s="1">
        <v>1123</v>
      </c>
      <c r="J4853" s="1">
        <v>721</v>
      </c>
      <c r="K4853" s="1">
        <v>224</v>
      </c>
      <c r="L4853" s="6">
        <v>75</v>
      </c>
    </row>
    <row r="4854" spans="5:12" x14ac:dyDescent="0.3">
      <c r="E4854" s="9"/>
      <c r="F4854" s="8"/>
      <c r="G4854" s="10">
        <v>100</v>
      </c>
      <c r="H4854" s="11">
        <v>6.7449956483899998</v>
      </c>
      <c r="I4854" s="2">
        <v>48.868581375109002</v>
      </c>
      <c r="J4854" s="2">
        <v>31.375108790252</v>
      </c>
      <c r="K4854" s="2">
        <v>9.7476066144469993</v>
      </c>
      <c r="L4854" s="13">
        <v>3.2637075718020001</v>
      </c>
    </row>
    <row r="4855" spans="5:12" ht="37.5" x14ac:dyDescent="0.3">
      <c r="E4855" s="3" t="s">
        <v>1189</v>
      </c>
      <c r="F4855" s="4"/>
      <c r="G4855" s="5">
        <v>1907</v>
      </c>
      <c r="H4855" s="7">
        <v>189</v>
      </c>
      <c r="I4855" s="1">
        <v>927</v>
      </c>
      <c r="J4855" s="1">
        <v>543</v>
      </c>
      <c r="K4855" s="1">
        <v>172</v>
      </c>
      <c r="L4855" s="6">
        <v>76</v>
      </c>
    </row>
    <row r="4856" spans="5:12" x14ac:dyDescent="0.3">
      <c r="E4856" s="9"/>
      <c r="F4856" s="8"/>
      <c r="G4856" s="10">
        <v>100</v>
      </c>
      <c r="H4856" s="11">
        <v>9.9108547456739995</v>
      </c>
      <c r="I4856" s="2">
        <v>48.610382800209997</v>
      </c>
      <c r="J4856" s="2">
        <v>28.474042999476001</v>
      </c>
      <c r="K4856" s="2">
        <v>9.0194022024119995</v>
      </c>
      <c r="L4856" s="13">
        <v>3.9853172522290001</v>
      </c>
    </row>
    <row r="4857" spans="5:12" ht="37.5" x14ac:dyDescent="0.3">
      <c r="E4857" s="3" t="s">
        <v>1190</v>
      </c>
      <c r="F4857" s="4"/>
      <c r="G4857" s="5">
        <v>964</v>
      </c>
      <c r="H4857" s="7">
        <v>103</v>
      </c>
      <c r="I4857" s="1">
        <v>485</v>
      </c>
      <c r="J4857" s="1">
        <v>273</v>
      </c>
      <c r="K4857" s="1">
        <v>65</v>
      </c>
      <c r="L4857" s="6">
        <v>38</v>
      </c>
    </row>
    <row r="4858" spans="5:12" x14ac:dyDescent="0.3">
      <c r="E4858" s="9"/>
      <c r="F4858" s="8"/>
      <c r="G4858" s="10">
        <v>100</v>
      </c>
      <c r="H4858" s="11">
        <v>10.684647302905001</v>
      </c>
      <c r="I4858" s="2">
        <v>50.311203319501999</v>
      </c>
      <c r="J4858" s="2">
        <v>28.319502074689002</v>
      </c>
      <c r="K4858" s="2">
        <v>6.7427385892120002</v>
      </c>
      <c r="L4858" s="13">
        <v>3.941908713693</v>
      </c>
    </row>
    <row r="4859" spans="5:12" ht="37.5" x14ac:dyDescent="0.3">
      <c r="E4859" s="3" t="s">
        <v>1191</v>
      </c>
      <c r="F4859" s="4"/>
      <c r="G4859" s="5">
        <v>804</v>
      </c>
      <c r="H4859" s="7">
        <v>93</v>
      </c>
      <c r="I4859" s="1">
        <v>401</v>
      </c>
      <c r="J4859" s="1">
        <v>220</v>
      </c>
      <c r="K4859" s="1">
        <v>61</v>
      </c>
      <c r="L4859" s="6">
        <v>29</v>
      </c>
    </row>
    <row r="4860" spans="5:12" x14ac:dyDescent="0.3">
      <c r="E4860" s="9"/>
      <c r="F4860" s="8"/>
      <c r="G4860" s="10">
        <v>100</v>
      </c>
      <c r="H4860" s="11">
        <v>11.567164179103999</v>
      </c>
      <c r="I4860" s="2">
        <v>49.875621890547002</v>
      </c>
      <c r="J4860" s="2">
        <v>27.363184079602</v>
      </c>
      <c r="K4860" s="2">
        <v>7.5870646766169996</v>
      </c>
      <c r="L4860" s="13">
        <v>3.6069651741289999</v>
      </c>
    </row>
    <row r="4861" spans="5:12" ht="37.5" x14ac:dyDescent="0.3">
      <c r="E4861" s="3" t="s">
        <v>1192</v>
      </c>
      <c r="F4861" s="4"/>
      <c r="G4861" s="5">
        <v>369</v>
      </c>
      <c r="H4861" s="7">
        <v>59</v>
      </c>
      <c r="I4861" s="1">
        <v>185</v>
      </c>
      <c r="J4861" s="1">
        <v>78</v>
      </c>
      <c r="K4861" s="1">
        <v>26</v>
      </c>
      <c r="L4861" s="6">
        <v>21</v>
      </c>
    </row>
    <row r="4862" spans="5:12" x14ac:dyDescent="0.3">
      <c r="E4862" s="9"/>
      <c r="F4862" s="8"/>
      <c r="G4862" s="10">
        <v>100</v>
      </c>
      <c r="H4862" s="11">
        <v>15.989159891599</v>
      </c>
      <c r="I4862" s="2">
        <v>50.135501355014</v>
      </c>
      <c r="J4862" s="2">
        <v>21.138211382114001</v>
      </c>
      <c r="K4862" s="2">
        <v>7.0460704607049998</v>
      </c>
      <c r="L4862" s="13">
        <v>5.6910569105690003</v>
      </c>
    </row>
    <row r="4863" spans="5:12" ht="25" x14ac:dyDescent="0.3">
      <c r="E4863" s="3" t="s">
        <v>1193</v>
      </c>
      <c r="F4863" s="4"/>
      <c r="G4863" s="5">
        <v>15</v>
      </c>
      <c r="H4863" s="7">
        <v>3</v>
      </c>
      <c r="I4863" s="1">
        <v>8</v>
      </c>
      <c r="J4863" s="1">
        <v>1</v>
      </c>
      <c r="K4863" s="1">
        <v>1</v>
      </c>
      <c r="L4863" s="6">
        <v>2</v>
      </c>
    </row>
    <row r="4864" spans="5:12" x14ac:dyDescent="0.3">
      <c r="E4864" s="9"/>
      <c r="F4864" s="8"/>
      <c r="G4864" s="10">
        <v>100</v>
      </c>
      <c r="H4864" s="11">
        <v>20</v>
      </c>
      <c r="I4864" s="2">
        <v>53.333333333333002</v>
      </c>
      <c r="J4864" s="2">
        <v>6.666666666667</v>
      </c>
      <c r="K4864" s="2">
        <v>6.666666666667</v>
      </c>
      <c r="L4864" s="13">
        <v>13.333333333333</v>
      </c>
    </row>
    <row r="4865" spans="5:12" ht="37.5" x14ac:dyDescent="0.3">
      <c r="E4865" s="3" t="s">
        <v>1194</v>
      </c>
      <c r="F4865" s="4"/>
      <c r="G4865" s="5">
        <v>3708</v>
      </c>
      <c r="H4865" s="7">
        <v>177</v>
      </c>
      <c r="I4865" s="1">
        <v>1437</v>
      </c>
      <c r="J4865" s="1">
        <v>1379</v>
      </c>
      <c r="K4865" s="1">
        <v>611</v>
      </c>
      <c r="L4865" s="6">
        <v>104</v>
      </c>
    </row>
    <row r="4866" spans="5:12" x14ac:dyDescent="0.3">
      <c r="E4866" s="9"/>
      <c r="F4866" s="8"/>
      <c r="G4866" s="10">
        <v>100</v>
      </c>
      <c r="H4866" s="11">
        <v>4.7734627831719996</v>
      </c>
      <c r="I4866" s="2">
        <v>38.754045307443</v>
      </c>
      <c r="J4866" s="2">
        <v>37.189859762674999</v>
      </c>
      <c r="K4866" s="2">
        <v>16.477885652643</v>
      </c>
      <c r="L4866" s="13">
        <v>2.8047464940669999</v>
      </c>
    </row>
    <row r="4867" spans="5:12" ht="37.5" x14ac:dyDescent="0.3">
      <c r="E4867" s="3" t="s">
        <v>1195</v>
      </c>
      <c r="F4867" s="4"/>
      <c r="G4867" s="5">
        <v>2236</v>
      </c>
      <c r="H4867" s="7">
        <v>140</v>
      </c>
      <c r="I4867" s="1">
        <v>1014</v>
      </c>
      <c r="J4867" s="1">
        <v>744</v>
      </c>
      <c r="K4867" s="1">
        <v>245</v>
      </c>
      <c r="L4867" s="6">
        <v>93</v>
      </c>
    </row>
    <row r="4868" spans="5:12" x14ac:dyDescent="0.3">
      <c r="E4868" s="9"/>
      <c r="F4868" s="8"/>
      <c r="G4868" s="10">
        <v>100</v>
      </c>
      <c r="H4868" s="11">
        <v>6.2611806797850003</v>
      </c>
      <c r="I4868" s="2">
        <v>45.348837209301998</v>
      </c>
      <c r="J4868" s="2">
        <v>33.273703041144998</v>
      </c>
      <c r="K4868" s="2">
        <v>10.957066189623999</v>
      </c>
      <c r="L4868" s="13">
        <v>4.1592128801430004</v>
      </c>
    </row>
    <row r="4869" spans="5:12" ht="37.5" x14ac:dyDescent="0.3">
      <c r="E4869" s="3" t="s">
        <v>1196</v>
      </c>
      <c r="F4869" s="4"/>
      <c r="G4869" s="5">
        <v>1963</v>
      </c>
      <c r="H4869" s="7">
        <v>146</v>
      </c>
      <c r="I4869" s="1">
        <v>942</v>
      </c>
      <c r="J4869" s="1">
        <v>620</v>
      </c>
      <c r="K4869" s="1">
        <v>172</v>
      </c>
      <c r="L4869" s="6">
        <v>83</v>
      </c>
    </row>
    <row r="4870" spans="5:12" x14ac:dyDescent="0.3">
      <c r="E4870" s="9"/>
      <c r="F4870" s="8"/>
      <c r="G4870" s="10">
        <v>100</v>
      </c>
      <c r="H4870" s="11">
        <v>7.4375955170659998</v>
      </c>
      <c r="I4870" s="2">
        <v>47.987773815588</v>
      </c>
      <c r="J4870" s="2">
        <v>31.584309730005</v>
      </c>
      <c r="K4870" s="2">
        <v>8.7620988283239996</v>
      </c>
      <c r="L4870" s="13">
        <v>4.2282221090169996</v>
      </c>
    </row>
    <row r="4871" spans="5:12" ht="37.5" x14ac:dyDescent="0.3">
      <c r="E4871" s="3" t="s">
        <v>1197</v>
      </c>
      <c r="F4871" s="4"/>
      <c r="G4871" s="5">
        <v>834</v>
      </c>
      <c r="H4871" s="7">
        <v>94</v>
      </c>
      <c r="I4871" s="1">
        <v>386</v>
      </c>
      <c r="J4871" s="1">
        <v>257</v>
      </c>
      <c r="K4871" s="1">
        <v>58</v>
      </c>
      <c r="L4871" s="6">
        <v>39</v>
      </c>
    </row>
    <row r="4872" spans="5:12" x14ac:dyDescent="0.3">
      <c r="E4872" s="9"/>
      <c r="F4872" s="8"/>
      <c r="G4872" s="10">
        <v>100</v>
      </c>
      <c r="H4872" s="11">
        <v>11.270983213429</v>
      </c>
      <c r="I4872" s="2">
        <v>46.282973621102997</v>
      </c>
      <c r="J4872" s="2">
        <v>30.815347721822999</v>
      </c>
      <c r="K4872" s="2">
        <v>6.9544364508390002</v>
      </c>
      <c r="L4872" s="13">
        <v>4.6762589928059999</v>
      </c>
    </row>
    <row r="4873" spans="5:12" ht="37.5" x14ac:dyDescent="0.3">
      <c r="E4873" s="3" t="s">
        <v>1198</v>
      </c>
      <c r="F4873" s="4"/>
      <c r="G4873" s="5">
        <v>674</v>
      </c>
      <c r="H4873" s="7">
        <v>67</v>
      </c>
      <c r="I4873" s="1">
        <v>323</v>
      </c>
      <c r="J4873" s="1">
        <v>195</v>
      </c>
      <c r="K4873" s="1">
        <v>52</v>
      </c>
      <c r="L4873" s="6">
        <v>37</v>
      </c>
    </row>
    <row r="4874" spans="5:12" x14ac:dyDescent="0.3">
      <c r="E4874" s="9"/>
      <c r="F4874" s="8"/>
      <c r="G4874" s="10">
        <v>100</v>
      </c>
      <c r="H4874" s="11">
        <v>9.9406528189909995</v>
      </c>
      <c r="I4874" s="2">
        <v>47.922848664687997</v>
      </c>
      <c r="J4874" s="2">
        <v>28.931750741839998</v>
      </c>
      <c r="K4874" s="2">
        <v>7.715133531157</v>
      </c>
      <c r="L4874" s="13">
        <v>5.4896142433230004</v>
      </c>
    </row>
    <row r="4875" spans="5:12" ht="37.5" x14ac:dyDescent="0.3">
      <c r="E4875" s="3" t="s">
        <v>1199</v>
      </c>
      <c r="F4875" s="4"/>
      <c r="G4875" s="5">
        <v>365</v>
      </c>
      <c r="H4875" s="7">
        <v>52</v>
      </c>
      <c r="I4875" s="1">
        <v>167</v>
      </c>
      <c r="J4875" s="1">
        <v>102</v>
      </c>
      <c r="K4875" s="1">
        <v>26</v>
      </c>
      <c r="L4875" s="6">
        <v>18</v>
      </c>
    </row>
    <row r="4876" spans="5:12" x14ac:dyDescent="0.3">
      <c r="E4876" s="9"/>
      <c r="F4876" s="8"/>
      <c r="G4876" s="10">
        <v>100</v>
      </c>
      <c r="H4876" s="11">
        <v>14.246575342466</v>
      </c>
      <c r="I4876" s="2">
        <v>45.753424657533998</v>
      </c>
      <c r="J4876" s="2">
        <v>27.945205479452</v>
      </c>
      <c r="K4876" s="2">
        <v>7.1232876712330002</v>
      </c>
      <c r="L4876" s="13">
        <v>4.9315068493150003</v>
      </c>
    </row>
    <row r="4877" spans="5:12" ht="25" x14ac:dyDescent="0.3">
      <c r="E4877" s="3" t="s">
        <v>1200</v>
      </c>
      <c r="F4877" s="4"/>
      <c r="G4877" s="5">
        <v>18</v>
      </c>
      <c r="H4877" s="7">
        <v>5</v>
      </c>
      <c r="I4877" s="1">
        <v>8</v>
      </c>
      <c r="J4877" s="1">
        <v>3</v>
      </c>
      <c r="K4877" s="1">
        <v>1</v>
      </c>
      <c r="L4877" s="6">
        <v>1</v>
      </c>
    </row>
    <row r="4878" spans="5:12" x14ac:dyDescent="0.3">
      <c r="E4878" s="9"/>
      <c r="F4878" s="8"/>
      <c r="G4878" s="10">
        <v>100</v>
      </c>
      <c r="H4878" s="11">
        <v>27.777777777777999</v>
      </c>
      <c r="I4878" s="2">
        <v>44.444444444444002</v>
      </c>
      <c r="J4878" s="2">
        <v>16.666666666666998</v>
      </c>
      <c r="K4878" s="2">
        <v>5.5555555555560003</v>
      </c>
      <c r="L4878" s="13">
        <v>5.5555555555560003</v>
      </c>
    </row>
    <row r="4879" spans="5:12" ht="37.5" x14ac:dyDescent="0.3">
      <c r="E4879" s="3" t="s">
        <v>1201</v>
      </c>
      <c r="F4879" s="4"/>
      <c r="G4879" s="5">
        <v>1623</v>
      </c>
      <c r="H4879" s="7">
        <v>53</v>
      </c>
      <c r="I4879" s="1">
        <v>525</v>
      </c>
      <c r="J4879" s="1">
        <v>640</v>
      </c>
      <c r="K4879" s="1">
        <v>361</v>
      </c>
      <c r="L4879" s="6">
        <v>44</v>
      </c>
    </row>
    <row r="4880" spans="5:12" x14ac:dyDescent="0.3">
      <c r="E4880" s="9"/>
      <c r="F4880" s="8"/>
      <c r="G4880" s="10">
        <v>100</v>
      </c>
      <c r="H4880" s="11">
        <v>3.2655576093650001</v>
      </c>
      <c r="I4880" s="2">
        <v>32.347504621071998</v>
      </c>
      <c r="J4880" s="2">
        <v>39.433148490450002</v>
      </c>
      <c r="K4880" s="2">
        <v>22.242760320394002</v>
      </c>
      <c r="L4880" s="13">
        <v>2.7110289587179999</v>
      </c>
    </row>
    <row r="4881" spans="5:12" ht="37.5" x14ac:dyDescent="0.3">
      <c r="E4881" s="3" t="s">
        <v>1202</v>
      </c>
      <c r="F4881" s="4"/>
      <c r="G4881" s="5">
        <v>1005</v>
      </c>
      <c r="H4881" s="7">
        <v>39</v>
      </c>
      <c r="I4881" s="1">
        <v>365</v>
      </c>
      <c r="J4881" s="1">
        <v>414</v>
      </c>
      <c r="K4881" s="1">
        <v>143</v>
      </c>
      <c r="L4881" s="6">
        <v>44</v>
      </c>
    </row>
    <row r="4882" spans="5:12" x14ac:dyDescent="0.3">
      <c r="E4882" s="9"/>
      <c r="F4882" s="8"/>
      <c r="G4882" s="10">
        <v>100</v>
      </c>
      <c r="H4882" s="11">
        <v>3.8805970149250002</v>
      </c>
      <c r="I4882" s="2">
        <v>36.318407960199004</v>
      </c>
      <c r="J4882" s="2">
        <v>41.194029850745999</v>
      </c>
      <c r="K4882" s="2">
        <v>14.228855721393</v>
      </c>
      <c r="L4882" s="13">
        <v>4.3781094527360001</v>
      </c>
    </row>
    <row r="4883" spans="5:12" ht="37.5" x14ac:dyDescent="0.3">
      <c r="E4883" s="3" t="s">
        <v>1203</v>
      </c>
      <c r="F4883" s="4"/>
      <c r="G4883" s="5">
        <v>786</v>
      </c>
      <c r="H4883" s="7">
        <v>35</v>
      </c>
      <c r="I4883" s="1">
        <v>306</v>
      </c>
      <c r="J4883" s="1">
        <v>323</v>
      </c>
      <c r="K4883" s="1">
        <v>98</v>
      </c>
      <c r="L4883" s="6">
        <v>24</v>
      </c>
    </row>
    <row r="4884" spans="5:12" x14ac:dyDescent="0.3">
      <c r="E4884" s="9"/>
      <c r="F4884" s="8"/>
      <c r="G4884" s="10">
        <v>100</v>
      </c>
      <c r="H4884" s="11">
        <v>4.4529262086510002</v>
      </c>
      <c r="I4884" s="2">
        <v>38.931297709924003</v>
      </c>
      <c r="J4884" s="2">
        <v>41.094147582696998</v>
      </c>
      <c r="K4884" s="2">
        <v>12.468193384224</v>
      </c>
      <c r="L4884" s="13">
        <v>3.053435114504</v>
      </c>
    </row>
    <row r="4885" spans="5:12" ht="37.5" x14ac:dyDescent="0.3">
      <c r="E4885" s="3" t="s">
        <v>1204</v>
      </c>
      <c r="F4885" s="4"/>
      <c r="G4885" s="5">
        <v>293</v>
      </c>
      <c r="H4885" s="7">
        <v>21</v>
      </c>
      <c r="I4885" s="1">
        <v>149</v>
      </c>
      <c r="J4885" s="1">
        <v>92</v>
      </c>
      <c r="K4885" s="1">
        <v>24</v>
      </c>
      <c r="L4885" s="6">
        <v>7</v>
      </c>
    </row>
    <row r="4886" spans="5:12" x14ac:dyDescent="0.3">
      <c r="E4886" s="9"/>
      <c r="F4886" s="8"/>
      <c r="G4886" s="10">
        <v>100</v>
      </c>
      <c r="H4886" s="11">
        <v>7.167235494881</v>
      </c>
      <c r="I4886" s="2">
        <v>50.853242320819</v>
      </c>
      <c r="J4886" s="2">
        <v>31.399317406142998</v>
      </c>
      <c r="K4886" s="2">
        <v>8.1911262798629991</v>
      </c>
      <c r="L4886" s="13">
        <v>2.3890784982939999</v>
      </c>
    </row>
    <row r="4887" spans="5:12" ht="37.5" x14ac:dyDescent="0.3">
      <c r="E4887" s="3" t="s">
        <v>1205</v>
      </c>
      <c r="F4887" s="4"/>
      <c r="G4887" s="5">
        <v>278</v>
      </c>
      <c r="H4887" s="7">
        <v>13</v>
      </c>
      <c r="I4887" s="1">
        <v>125</v>
      </c>
      <c r="J4887" s="1">
        <v>95</v>
      </c>
      <c r="K4887" s="1">
        <v>29</v>
      </c>
      <c r="L4887" s="6">
        <v>16</v>
      </c>
    </row>
    <row r="4888" spans="5:12" x14ac:dyDescent="0.3">
      <c r="E4888" s="9"/>
      <c r="F4888" s="8"/>
      <c r="G4888" s="10">
        <v>100</v>
      </c>
      <c r="H4888" s="11">
        <v>4.6762589928059999</v>
      </c>
      <c r="I4888" s="2">
        <v>44.964028776977997</v>
      </c>
      <c r="J4888" s="2">
        <v>34.172661870504001</v>
      </c>
      <c r="K4888" s="2">
        <v>10.431654676259001</v>
      </c>
      <c r="L4888" s="13">
        <v>5.755395683453</v>
      </c>
    </row>
    <row r="4889" spans="5:12" ht="37.5" x14ac:dyDescent="0.3">
      <c r="E4889" s="3" t="s">
        <v>1206</v>
      </c>
      <c r="F4889" s="4"/>
      <c r="G4889" s="5">
        <v>130</v>
      </c>
      <c r="H4889" s="7">
        <v>18</v>
      </c>
      <c r="I4889" s="1">
        <v>46</v>
      </c>
      <c r="J4889" s="1">
        <v>42</v>
      </c>
      <c r="K4889" s="1">
        <v>13</v>
      </c>
      <c r="L4889" s="6">
        <v>11</v>
      </c>
    </row>
    <row r="4890" spans="5:12" x14ac:dyDescent="0.3">
      <c r="E4890" s="9"/>
      <c r="F4890" s="8"/>
      <c r="G4890" s="10">
        <v>100</v>
      </c>
      <c r="H4890" s="11">
        <v>13.846153846153999</v>
      </c>
      <c r="I4890" s="2">
        <v>35.384615384615003</v>
      </c>
      <c r="J4890" s="2">
        <v>32.307692307692001</v>
      </c>
      <c r="K4890" s="2">
        <v>10</v>
      </c>
      <c r="L4890" s="13">
        <v>8.4615384615379998</v>
      </c>
    </row>
    <row r="4891" spans="5:12" ht="25" x14ac:dyDescent="0.3">
      <c r="E4891" s="3" t="s">
        <v>1207</v>
      </c>
      <c r="F4891" s="4"/>
      <c r="G4891" s="5">
        <v>10</v>
      </c>
      <c r="H4891" s="7">
        <v>1</v>
      </c>
      <c r="I4891" s="1">
        <v>3</v>
      </c>
      <c r="J4891" s="1">
        <v>5</v>
      </c>
      <c r="K4891" s="1">
        <v>1</v>
      </c>
      <c r="L4891" s="6">
        <v>0</v>
      </c>
    </row>
    <row r="4892" spans="5:12" x14ac:dyDescent="0.3">
      <c r="E4892" s="9"/>
      <c r="F4892" s="8"/>
      <c r="G4892" s="10">
        <v>100</v>
      </c>
      <c r="H4892" s="11">
        <v>10</v>
      </c>
      <c r="I4892" s="2">
        <v>30</v>
      </c>
      <c r="J4892" s="2">
        <v>50</v>
      </c>
      <c r="K4892" s="2">
        <v>10</v>
      </c>
      <c r="L4892" s="15">
        <v>0</v>
      </c>
    </row>
    <row r="4893" spans="5:12" ht="37.5" x14ac:dyDescent="0.3">
      <c r="E4893" s="3" t="s">
        <v>1208</v>
      </c>
      <c r="F4893" s="4"/>
      <c r="G4893" s="5">
        <v>598</v>
      </c>
      <c r="H4893" s="7">
        <v>16</v>
      </c>
      <c r="I4893" s="1">
        <v>133</v>
      </c>
      <c r="J4893" s="1">
        <v>281</v>
      </c>
      <c r="K4893" s="1">
        <v>151</v>
      </c>
      <c r="L4893" s="6">
        <v>17</v>
      </c>
    </row>
    <row r="4894" spans="5:12" x14ac:dyDescent="0.3">
      <c r="E4894" s="9"/>
      <c r="F4894" s="8"/>
      <c r="G4894" s="10">
        <v>100</v>
      </c>
      <c r="H4894" s="11">
        <v>2.675585284281</v>
      </c>
      <c r="I4894" s="2">
        <v>22.240802675585002</v>
      </c>
      <c r="J4894" s="2">
        <v>46.989966555183997</v>
      </c>
      <c r="K4894" s="2">
        <v>25.250836120401001</v>
      </c>
      <c r="L4894" s="13">
        <v>2.8428093645480002</v>
      </c>
    </row>
    <row r="4895" spans="5:12" ht="37.5" x14ac:dyDescent="0.3">
      <c r="E4895" s="3" t="s">
        <v>1209</v>
      </c>
      <c r="F4895" s="4"/>
      <c r="G4895" s="5">
        <v>379</v>
      </c>
      <c r="H4895" s="7">
        <v>7</v>
      </c>
      <c r="I4895" s="1">
        <v>122</v>
      </c>
      <c r="J4895" s="1">
        <v>174</v>
      </c>
      <c r="K4895" s="1">
        <v>65</v>
      </c>
      <c r="L4895" s="6">
        <v>11</v>
      </c>
    </row>
    <row r="4896" spans="5:12" x14ac:dyDescent="0.3">
      <c r="E4896" s="9"/>
      <c r="F4896" s="8"/>
      <c r="G4896" s="10">
        <v>100</v>
      </c>
      <c r="H4896" s="11">
        <v>1.8469656992079999</v>
      </c>
      <c r="I4896" s="2">
        <v>32.189973614776001</v>
      </c>
      <c r="J4896" s="2">
        <v>45.910290237467002</v>
      </c>
      <c r="K4896" s="2">
        <v>17.150395778364</v>
      </c>
      <c r="L4896" s="13">
        <v>2.9023746701849999</v>
      </c>
    </row>
    <row r="4897" spans="5:12" ht="37.5" x14ac:dyDescent="0.3">
      <c r="E4897" s="3" t="s">
        <v>1210</v>
      </c>
      <c r="F4897" s="4"/>
      <c r="G4897" s="5">
        <v>269</v>
      </c>
      <c r="H4897" s="7">
        <v>13</v>
      </c>
      <c r="I4897" s="1">
        <v>88</v>
      </c>
      <c r="J4897" s="1">
        <v>109</v>
      </c>
      <c r="K4897" s="1">
        <v>43</v>
      </c>
      <c r="L4897" s="6">
        <v>16</v>
      </c>
    </row>
    <row r="4898" spans="5:12" x14ac:dyDescent="0.3">
      <c r="E4898" s="9"/>
      <c r="F4898" s="8"/>
      <c r="G4898" s="10">
        <v>100</v>
      </c>
      <c r="H4898" s="11">
        <v>4.832713754647</v>
      </c>
      <c r="I4898" s="2">
        <v>32.713754646840002</v>
      </c>
      <c r="J4898" s="2">
        <v>40.520446096653998</v>
      </c>
      <c r="K4898" s="2">
        <v>15.985130111524001</v>
      </c>
      <c r="L4898" s="13">
        <v>5.9479553903350002</v>
      </c>
    </row>
    <row r="4899" spans="5:12" ht="37.5" x14ac:dyDescent="0.3">
      <c r="E4899" s="3" t="s">
        <v>1211</v>
      </c>
      <c r="F4899" s="4"/>
      <c r="G4899" s="5">
        <v>123</v>
      </c>
      <c r="H4899" s="7">
        <v>4</v>
      </c>
      <c r="I4899" s="1">
        <v>49</v>
      </c>
      <c r="J4899" s="1">
        <v>47</v>
      </c>
      <c r="K4899" s="1">
        <v>17</v>
      </c>
      <c r="L4899" s="6">
        <v>6</v>
      </c>
    </row>
    <row r="4900" spans="5:12" x14ac:dyDescent="0.3">
      <c r="E4900" s="9"/>
      <c r="F4900" s="8"/>
      <c r="G4900" s="10">
        <v>100</v>
      </c>
      <c r="H4900" s="11">
        <v>3.2520325203249998</v>
      </c>
      <c r="I4900" s="2">
        <v>39.837398373984001</v>
      </c>
      <c r="J4900" s="2">
        <v>38.211382113821003</v>
      </c>
      <c r="K4900" s="2">
        <v>13.821138211381999</v>
      </c>
      <c r="L4900" s="13">
        <v>4.8780487804880002</v>
      </c>
    </row>
    <row r="4901" spans="5:12" ht="37.5" x14ac:dyDescent="0.3">
      <c r="E4901" s="3" t="s">
        <v>1212</v>
      </c>
      <c r="F4901" s="4"/>
      <c r="G4901" s="5">
        <v>135</v>
      </c>
      <c r="H4901" s="7">
        <v>4</v>
      </c>
      <c r="I4901" s="1">
        <v>55</v>
      </c>
      <c r="J4901" s="1">
        <v>55</v>
      </c>
      <c r="K4901" s="1">
        <v>11</v>
      </c>
      <c r="L4901" s="6">
        <v>10</v>
      </c>
    </row>
    <row r="4902" spans="5:12" x14ac:dyDescent="0.3">
      <c r="E4902" s="9"/>
      <c r="F4902" s="8"/>
      <c r="G4902" s="10">
        <v>100</v>
      </c>
      <c r="H4902" s="11">
        <v>2.9629629629630001</v>
      </c>
      <c r="I4902" s="2">
        <v>40.740740740741003</v>
      </c>
      <c r="J4902" s="2">
        <v>40.740740740741003</v>
      </c>
      <c r="K4902" s="2">
        <v>8.1481481481479996</v>
      </c>
      <c r="L4902" s="13">
        <v>7.4074074074069998</v>
      </c>
    </row>
    <row r="4903" spans="5:12" ht="37.5" x14ac:dyDescent="0.3">
      <c r="E4903" s="3" t="s">
        <v>1213</v>
      </c>
      <c r="F4903" s="4"/>
      <c r="G4903" s="5">
        <v>64</v>
      </c>
      <c r="H4903" s="7">
        <v>2</v>
      </c>
      <c r="I4903" s="1">
        <v>28</v>
      </c>
      <c r="J4903" s="1">
        <v>26</v>
      </c>
      <c r="K4903" s="1">
        <v>4</v>
      </c>
      <c r="L4903" s="6">
        <v>4</v>
      </c>
    </row>
    <row r="4904" spans="5:12" x14ac:dyDescent="0.3">
      <c r="E4904" s="9"/>
      <c r="F4904" s="8"/>
      <c r="G4904" s="10">
        <v>100</v>
      </c>
      <c r="H4904" s="11">
        <v>3.125</v>
      </c>
      <c r="I4904" s="2">
        <v>43.75</v>
      </c>
      <c r="J4904" s="2">
        <v>40.625</v>
      </c>
      <c r="K4904" s="2">
        <v>6.25</v>
      </c>
      <c r="L4904" s="13">
        <v>6.25</v>
      </c>
    </row>
    <row r="4905" spans="5:12" ht="25" x14ac:dyDescent="0.3">
      <c r="E4905" s="3" t="s">
        <v>1214</v>
      </c>
      <c r="F4905" s="4"/>
      <c r="G4905" s="5">
        <v>6</v>
      </c>
      <c r="H4905" s="7">
        <v>3</v>
      </c>
      <c r="I4905" s="1">
        <v>1</v>
      </c>
      <c r="J4905" s="1">
        <v>1</v>
      </c>
      <c r="K4905" s="1">
        <v>1</v>
      </c>
      <c r="L4905" s="6">
        <v>0</v>
      </c>
    </row>
    <row r="4906" spans="5:12" x14ac:dyDescent="0.3">
      <c r="E4906" s="9"/>
      <c r="F4906" s="8"/>
      <c r="G4906" s="10">
        <v>100</v>
      </c>
      <c r="H4906" s="11">
        <v>50</v>
      </c>
      <c r="I4906" s="2">
        <v>16.666666666666998</v>
      </c>
      <c r="J4906" s="2">
        <v>16.666666666666998</v>
      </c>
      <c r="K4906" s="2">
        <v>16.666666666666998</v>
      </c>
      <c r="L4906" s="15">
        <v>0</v>
      </c>
    </row>
    <row r="4907" spans="5:12" ht="37.5" x14ac:dyDescent="0.3">
      <c r="E4907" s="3" t="s">
        <v>1215</v>
      </c>
      <c r="F4907" s="4"/>
      <c r="G4907" s="5">
        <v>100</v>
      </c>
      <c r="H4907" s="7">
        <v>2</v>
      </c>
      <c r="I4907" s="1">
        <v>25</v>
      </c>
      <c r="J4907" s="1">
        <v>43</v>
      </c>
      <c r="K4907" s="1">
        <v>28</v>
      </c>
      <c r="L4907" s="6">
        <v>2</v>
      </c>
    </row>
    <row r="4908" spans="5:12" x14ac:dyDescent="0.3">
      <c r="E4908" s="9"/>
      <c r="F4908" s="8"/>
      <c r="G4908" s="10">
        <v>100</v>
      </c>
      <c r="H4908" s="11">
        <v>2</v>
      </c>
      <c r="I4908" s="2">
        <v>25</v>
      </c>
      <c r="J4908" s="2">
        <v>43</v>
      </c>
      <c r="K4908" s="2">
        <v>28</v>
      </c>
      <c r="L4908" s="13">
        <v>2</v>
      </c>
    </row>
    <row r="4909" spans="5:12" ht="37.5" x14ac:dyDescent="0.3">
      <c r="E4909" s="3" t="s">
        <v>1216</v>
      </c>
      <c r="F4909" s="4"/>
      <c r="G4909" s="5">
        <v>60</v>
      </c>
      <c r="H4909" s="7">
        <v>1</v>
      </c>
      <c r="I4909" s="1">
        <v>14</v>
      </c>
      <c r="J4909" s="1">
        <v>25</v>
      </c>
      <c r="K4909" s="1">
        <v>16</v>
      </c>
      <c r="L4909" s="6">
        <v>4</v>
      </c>
    </row>
    <row r="4910" spans="5:12" x14ac:dyDescent="0.3">
      <c r="E4910" s="9"/>
      <c r="F4910" s="8"/>
      <c r="G4910" s="10">
        <v>100</v>
      </c>
      <c r="H4910" s="11">
        <v>1.666666666667</v>
      </c>
      <c r="I4910" s="2">
        <v>23.333333333333002</v>
      </c>
      <c r="J4910" s="2">
        <v>41.666666666666998</v>
      </c>
      <c r="K4910" s="2">
        <v>26.666666666666998</v>
      </c>
      <c r="L4910" s="13">
        <v>6.666666666667</v>
      </c>
    </row>
    <row r="4911" spans="5:12" ht="37.5" x14ac:dyDescent="0.3">
      <c r="E4911" s="3" t="s">
        <v>1217</v>
      </c>
      <c r="F4911" s="4"/>
      <c r="G4911" s="5">
        <v>60</v>
      </c>
      <c r="H4911" s="7">
        <v>2</v>
      </c>
      <c r="I4911" s="1">
        <v>15</v>
      </c>
      <c r="J4911" s="1">
        <v>25</v>
      </c>
      <c r="K4911" s="1">
        <v>15</v>
      </c>
      <c r="L4911" s="6">
        <v>3</v>
      </c>
    </row>
    <row r="4912" spans="5:12" x14ac:dyDescent="0.3">
      <c r="E4912" s="9"/>
      <c r="F4912" s="8"/>
      <c r="G4912" s="10">
        <v>100</v>
      </c>
      <c r="H4912" s="11">
        <v>3.333333333333</v>
      </c>
      <c r="I4912" s="2">
        <v>25</v>
      </c>
      <c r="J4912" s="2">
        <v>41.666666666666998</v>
      </c>
      <c r="K4912" s="2">
        <v>25</v>
      </c>
      <c r="L4912" s="13">
        <v>5</v>
      </c>
    </row>
    <row r="4913" spans="2:14" ht="37.5" x14ac:dyDescent="0.3">
      <c r="E4913" s="3" t="s">
        <v>1218</v>
      </c>
      <c r="F4913" s="4"/>
      <c r="G4913" s="5">
        <v>21</v>
      </c>
      <c r="H4913" s="7">
        <v>2</v>
      </c>
      <c r="I4913" s="1">
        <v>9</v>
      </c>
      <c r="J4913" s="1">
        <v>9</v>
      </c>
      <c r="K4913" s="1">
        <v>1</v>
      </c>
      <c r="L4913" s="6">
        <v>0</v>
      </c>
    </row>
    <row r="4914" spans="2:14" x14ac:dyDescent="0.3">
      <c r="E4914" s="9"/>
      <c r="F4914" s="8"/>
      <c r="G4914" s="10">
        <v>100</v>
      </c>
      <c r="H4914" s="11">
        <v>9.5238095238099998</v>
      </c>
      <c r="I4914" s="2">
        <v>42.857142857143003</v>
      </c>
      <c r="J4914" s="2">
        <v>42.857142857143003</v>
      </c>
      <c r="K4914" s="2">
        <v>4.7619047619049999</v>
      </c>
      <c r="L4914" s="15">
        <v>0</v>
      </c>
    </row>
    <row r="4915" spans="2:14" ht="37.5" x14ac:dyDescent="0.3">
      <c r="E4915" s="3" t="s">
        <v>1219</v>
      </c>
      <c r="F4915" s="4"/>
      <c r="G4915" s="5">
        <v>20</v>
      </c>
      <c r="H4915" s="7">
        <v>0</v>
      </c>
      <c r="I4915" s="1">
        <v>8</v>
      </c>
      <c r="J4915" s="1">
        <v>7</v>
      </c>
      <c r="K4915" s="1">
        <v>4</v>
      </c>
      <c r="L4915" s="6">
        <v>1</v>
      </c>
    </row>
    <row r="4916" spans="2:14" x14ac:dyDescent="0.3">
      <c r="E4916" s="9"/>
      <c r="F4916" s="8"/>
      <c r="G4916" s="10">
        <v>100</v>
      </c>
      <c r="H4916" s="21">
        <v>0</v>
      </c>
      <c r="I4916" s="2">
        <v>40</v>
      </c>
      <c r="J4916" s="2">
        <v>35</v>
      </c>
      <c r="K4916" s="2">
        <v>20</v>
      </c>
      <c r="L4916" s="13">
        <v>5</v>
      </c>
    </row>
    <row r="4917" spans="2:14" ht="37.5" x14ac:dyDescent="0.3">
      <c r="E4917" s="3" t="s">
        <v>1220</v>
      </c>
      <c r="F4917" s="4"/>
      <c r="G4917" s="5">
        <v>9</v>
      </c>
      <c r="H4917" s="7">
        <v>1</v>
      </c>
      <c r="I4917" s="1">
        <v>7</v>
      </c>
      <c r="J4917" s="1">
        <v>1</v>
      </c>
      <c r="K4917" s="1">
        <v>0</v>
      </c>
      <c r="L4917" s="6">
        <v>0</v>
      </c>
    </row>
    <row r="4918" spans="2:14" x14ac:dyDescent="0.3">
      <c r="E4918" s="9"/>
      <c r="F4918" s="8"/>
      <c r="G4918" s="10">
        <v>100</v>
      </c>
      <c r="H4918" s="11">
        <v>11.111111111111001</v>
      </c>
      <c r="I4918" s="2">
        <v>77.777777777777999</v>
      </c>
      <c r="J4918" s="2">
        <v>11.111111111111001</v>
      </c>
      <c r="K4918" s="12">
        <v>0</v>
      </c>
      <c r="L4918" s="15">
        <v>0</v>
      </c>
    </row>
    <row r="4919" spans="2:14" ht="25" x14ac:dyDescent="0.3">
      <c r="E4919" s="3" t="s">
        <v>1221</v>
      </c>
      <c r="F4919" s="4"/>
      <c r="G4919" s="5">
        <v>0</v>
      </c>
      <c r="H4919" s="7">
        <v>0</v>
      </c>
      <c r="I4919" s="1">
        <v>0</v>
      </c>
      <c r="J4919" s="1">
        <v>0</v>
      </c>
      <c r="K4919" s="1">
        <v>0</v>
      </c>
      <c r="L4919" s="6">
        <v>0</v>
      </c>
    </row>
    <row r="4920" spans="2:14" x14ac:dyDescent="0.3">
      <c r="E4920" s="53"/>
      <c r="F4920" s="57"/>
      <c r="G4920" s="75">
        <v>0</v>
      </c>
      <c r="H4920" s="68">
        <v>0</v>
      </c>
      <c r="I4920" s="43">
        <v>0</v>
      </c>
      <c r="J4920" s="43">
        <v>0</v>
      </c>
      <c r="K4920" s="43">
        <v>0</v>
      </c>
      <c r="L4920" s="66">
        <v>0</v>
      </c>
    </row>
    <row r="4922" spans="2:14" x14ac:dyDescent="0.3">
      <c r="B4922" s="35" t="str">
        <f xml:space="preserve"> HYPERLINK("#'目次'!B45", "[39]")</f>
        <v>[39]</v>
      </c>
      <c r="C4922" s="25" t="s">
        <v>14</v>
      </c>
    </row>
    <row r="4925" spans="2:14" x14ac:dyDescent="0.3">
      <c r="C4925" s="25" t="s">
        <v>1224</v>
      </c>
    </row>
    <row r="4926" spans="2:14" ht="25" x14ac:dyDescent="0.3">
      <c r="E4926" s="95"/>
      <c r="F4926" s="96"/>
      <c r="G4926" s="37" t="s">
        <v>16</v>
      </c>
      <c r="H4926" s="41" t="s">
        <v>17</v>
      </c>
      <c r="I4926" s="18" t="s">
        <v>18</v>
      </c>
      <c r="J4926" s="18" t="s">
        <v>19</v>
      </c>
      <c r="K4926" s="18" t="s">
        <v>20</v>
      </c>
      <c r="L4926" s="18" t="s">
        <v>21</v>
      </c>
      <c r="M4926" s="18" t="s">
        <v>22</v>
      </c>
      <c r="N4926" s="34" t="s">
        <v>23</v>
      </c>
    </row>
    <row r="4927" spans="2:14" x14ac:dyDescent="0.3">
      <c r="E4927" s="97"/>
      <c r="F4927" s="98"/>
      <c r="G4927" s="40"/>
      <c r="H4927" s="36"/>
      <c r="I4927" s="19"/>
      <c r="J4927" s="19"/>
      <c r="K4927" s="19"/>
      <c r="L4927" s="19"/>
      <c r="M4927" s="19"/>
      <c r="N4927" s="39"/>
    </row>
    <row r="4928" spans="2:14" x14ac:dyDescent="0.3">
      <c r="E4928" s="63" t="s">
        <v>16</v>
      </c>
      <c r="F4928" s="58"/>
      <c r="G4928" s="38">
        <v>55336</v>
      </c>
      <c r="H4928" s="20">
        <v>10222</v>
      </c>
      <c r="I4928" s="20">
        <v>19178</v>
      </c>
      <c r="J4928" s="20">
        <v>13973</v>
      </c>
      <c r="K4928" s="20">
        <v>7022</v>
      </c>
      <c r="L4928" s="20">
        <v>3794</v>
      </c>
      <c r="M4928" s="20">
        <v>900</v>
      </c>
      <c r="N4928" s="51">
        <v>247</v>
      </c>
    </row>
    <row r="4929" spans="5:14" x14ac:dyDescent="0.3">
      <c r="E4929" s="53"/>
      <c r="F4929" s="59"/>
      <c r="G4929" s="10">
        <v>100</v>
      </c>
      <c r="H4929" s="2">
        <v>18.472603729941</v>
      </c>
      <c r="I4929" s="2">
        <v>34.657365910076997</v>
      </c>
      <c r="J4929" s="2">
        <v>25.251192713603999</v>
      </c>
      <c r="K4929" s="2">
        <v>12.689749891570999</v>
      </c>
      <c r="L4929" s="2">
        <v>6.8562960821169998</v>
      </c>
      <c r="M4929" s="2">
        <v>1.626427642041</v>
      </c>
      <c r="N4929" s="13">
        <v>0.44636403064899999</v>
      </c>
    </row>
    <row r="4930" spans="5:14" ht="37.5" x14ac:dyDescent="0.3">
      <c r="E4930" s="3" t="s">
        <v>1225</v>
      </c>
      <c r="F4930" s="4"/>
      <c r="G4930" s="29">
        <v>7433</v>
      </c>
      <c r="H4930" s="32">
        <v>1748</v>
      </c>
      <c r="I4930" s="17">
        <v>2705</v>
      </c>
      <c r="J4930" s="17">
        <v>1760</v>
      </c>
      <c r="K4930" s="17">
        <v>791</v>
      </c>
      <c r="L4930" s="17">
        <v>345</v>
      </c>
      <c r="M4930" s="17">
        <v>71</v>
      </c>
      <c r="N4930" s="33">
        <v>13</v>
      </c>
    </row>
    <row r="4931" spans="5:14" x14ac:dyDescent="0.3">
      <c r="E4931" s="9"/>
      <c r="F4931" s="8"/>
      <c r="G4931" s="10">
        <v>100</v>
      </c>
      <c r="H4931" s="11">
        <v>23.516749630027999</v>
      </c>
      <c r="I4931" s="2">
        <v>36.391766446925999</v>
      </c>
      <c r="J4931" s="2">
        <v>23.678191847168002</v>
      </c>
      <c r="K4931" s="2">
        <v>10.641732813131</v>
      </c>
      <c r="L4931" s="2">
        <v>4.641463742769</v>
      </c>
      <c r="M4931" s="2">
        <v>0.95519978474400002</v>
      </c>
      <c r="N4931" s="13">
        <v>0.17489573523499999</v>
      </c>
    </row>
    <row r="4932" spans="5:14" ht="37.5" x14ac:dyDescent="0.3">
      <c r="E4932" s="3" t="s">
        <v>1226</v>
      </c>
      <c r="F4932" s="4"/>
      <c r="G4932" s="5">
        <v>4659</v>
      </c>
      <c r="H4932" s="7">
        <v>893</v>
      </c>
      <c r="I4932" s="1">
        <v>1806</v>
      </c>
      <c r="J4932" s="1">
        <v>1115</v>
      </c>
      <c r="K4932" s="1">
        <v>570</v>
      </c>
      <c r="L4932" s="1">
        <v>209</v>
      </c>
      <c r="M4932" s="1">
        <v>55</v>
      </c>
      <c r="N4932" s="6">
        <v>11</v>
      </c>
    </row>
    <row r="4933" spans="5:14" x14ac:dyDescent="0.3">
      <c r="E4933" s="9"/>
      <c r="F4933" s="8"/>
      <c r="G4933" s="10">
        <v>100</v>
      </c>
      <c r="H4933" s="11">
        <v>19.167203262503001</v>
      </c>
      <c r="I4933" s="2">
        <v>38.763683193817997</v>
      </c>
      <c r="J4933" s="2">
        <v>23.932174286327999</v>
      </c>
      <c r="K4933" s="2">
        <v>12.234385061172</v>
      </c>
      <c r="L4933" s="2">
        <v>4.4859411890959997</v>
      </c>
      <c r="M4933" s="2">
        <v>1.180510839236</v>
      </c>
      <c r="N4933" s="13">
        <v>0.236102167847</v>
      </c>
    </row>
    <row r="4934" spans="5:14" ht="37.5" x14ac:dyDescent="0.3">
      <c r="E4934" s="3" t="s">
        <v>1227</v>
      </c>
      <c r="F4934" s="4"/>
      <c r="G4934" s="5">
        <v>4380</v>
      </c>
      <c r="H4934" s="7">
        <v>757</v>
      </c>
      <c r="I4934" s="1">
        <v>1759</v>
      </c>
      <c r="J4934" s="1">
        <v>1065</v>
      </c>
      <c r="K4934" s="1">
        <v>531</v>
      </c>
      <c r="L4934" s="1">
        <v>207</v>
      </c>
      <c r="M4934" s="1">
        <v>57</v>
      </c>
      <c r="N4934" s="6">
        <v>4</v>
      </c>
    </row>
    <row r="4935" spans="5:14" x14ac:dyDescent="0.3">
      <c r="E4935" s="9"/>
      <c r="F4935" s="8"/>
      <c r="G4935" s="10">
        <v>100</v>
      </c>
      <c r="H4935" s="11">
        <v>17.283105022830998</v>
      </c>
      <c r="I4935" s="2">
        <v>40.159817351598001</v>
      </c>
      <c r="J4935" s="2">
        <v>24.315068493150999</v>
      </c>
      <c r="K4935" s="2">
        <v>12.123287671232999</v>
      </c>
      <c r="L4935" s="2">
        <v>4.7260273972600002</v>
      </c>
      <c r="M4935" s="2">
        <v>1.301369863014</v>
      </c>
      <c r="N4935" s="13">
        <v>9.1324200913000003E-2</v>
      </c>
    </row>
    <row r="4936" spans="5:14" ht="37.5" x14ac:dyDescent="0.3">
      <c r="E4936" s="3" t="s">
        <v>1228</v>
      </c>
      <c r="F4936" s="4"/>
      <c r="G4936" s="5">
        <v>2247</v>
      </c>
      <c r="H4936" s="7">
        <v>404</v>
      </c>
      <c r="I4936" s="1">
        <v>857</v>
      </c>
      <c r="J4936" s="1">
        <v>509</v>
      </c>
      <c r="K4936" s="1">
        <v>305</v>
      </c>
      <c r="L4936" s="1">
        <v>132</v>
      </c>
      <c r="M4936" s="1">
        <v>35</v>
      </c>
      <c r="N4936" s="6">
        <v>5</v>
      </c>
    </row>
    <row r="4937" spans="5:14" x14ac:dyDescent="0.3">
      <c r="E4937" s="9"/>
      <c r="F4937" s="8"/>
      <c r="G4937" s="10">
        <v>100</v>
      </c>
      <c r="H4937" s="11">
        <v>17.979528259902001</v>
      </c>
      <c r="I4937" s="2">
        <v>38.139741878060001</v>
      </c>
      <c r="J4937" s="2">
        <v>22.652425456164</v>
      </c>
      <c r="K4937" s="2">
        <v>13.57365376057</v>
      </c>
      <c r="L4937" s="2">
        <v>5.8744993324430004</v>
      </c>
      <c r="M4937" s="2">
        <v>1.5576323987539999</v>
      </c>
      <c r="N4937" s="13">
        <v>0.22251891410800001</v>
      </c>
    </row>
    <row r="4938" spans="5:14" ht="37.5" x14ac:dyDescent="0.3">
      <c r="E4938" s="3" t="s">
        <v>1229</v>
      </c>
      <c r="F4938" s="4"/>
      <c r="G4938" s="5">
        <v>2374</v>
      </c>
      <c r="H4938" s="7">
        <v>423</v>
      </c>
      <c r="I4938" s="1">
        <v>949</v>
      </c>
      <c r="J4938" s="1">
        <v>512</v>
      </c>
      <c r="K4938" s="1">
        <v>314</v>
      </c>
      <c r="L4938" s="1">
        <v>135</v>
      </c>
      <c r="M4938" s="1">
        <v>37</v>
      </c>
      <c r="N4938" s="6">
        <v>4</v>
      </c>
    </row>
    <row r="4939" spans="5:14" x14ac:dyDescent="0.3">
      <c r="E4939" s="9"/>
      <c r="F4939" s="8"/>
      <c r="G4939" s="10">
        <v>100</v>
      </c>
      <c r="H4939" s="11">
        <v>17.818028643639</v>
      </c>
      <c r="I4939" s="2">
        <v>39.974726200505003</v>
      </c>
      <c r="J4939" s="2">
        <v>21.566975568659998</v>
      </c>
      <c r="K4939" s="2">
        <v>13.226621735467999</v>
      </c>
      <c r="L4939" s="2">
        <v>5.6866048862680003</v>
      </c>
      <c r="M4939" s="2">
        <v>1.558550968829</v>
      </c>
      <c r="N4939" s="13">
        <v>0.16849199663</v>
      </c>
    </row>
    <row r="4940" spans="5:14" ht="37.5" x14ac:dyDescent="0.3">
      <c r="E4940" s="3" t="s">
        <v>1230</v>
      </c>
      <c r="F4940" s="4"/>
      <c r="G4940" s="5">
        <v>1451</v>
      </c>
      <c r="H4940" s="7">
        <v>227</v>
      </c>
      <c r="I4940" s="1">
        <v>525</v>
      </c>
      <c r="J4940" s="1">
        <v>333</v>
      </c>
      <c r="K4940" s="1">
        <v>206</v>
      </c>
      <c r="L4940" s="1">
        <v>132</v>
      </c>
      <c r="M4940" s="1">
        <v>27</v>
      </c>
      <c r="N4940" s="6">
        <v>1</v>
      </c>
    </row>
    <row r="4941" spans="5:14" x14ac:dyDescent="0.3">
      <c r="E4941" s="9"/>
      <c r="F4941" s="8"/>
      <c r="G4941" s="10">
        <v>100</v>
      </c>
      <c r="H4941" s="11">
        <v>15.644383184011</v>
      </c>
      <c r="I4941" s="2">
        <v>36.181943487250003</v>
      </c>
      <c r="J4941" s="2">
        <v>22.949689869056002</v>
      </c>
      <c r="K4941" s="2">
        <v>14.197105444521</v>
      </c>
      <c r="L4941" s="2">
        <v>9.0971743625089996</v>
      </c>
      <c r="M4941" s="2">
        <v>1.860785665059</v>
      </c>
      <c r="N4941" s="13">
        <v>6.8917987594999994E-2</v>
      </c>
    </row>
    <row r="4942" spans="5:14" ht="25" x14ac:dyDescent="0.3">
      <c r="E4942" s="3" t="s">
        <v>1231</v>
      </c>
      <c r="F4942" s="4"/>
      <c r="G4942" s="5">
        <v>91</v>
      </c>
      <c r="H4942" s="7">
        <v>16</v>
      </c>
      <c r="I4942" s="1">
        <v>22</v>
      </c>
      <c r="J4942" s="1">
        <v>17</v>
      </c>
      <c r="K4942" s="1">
        <v>17</v>
      </c>
      <c r="L4942" s="1">
        <v>15</v>
      </c>
      <c r="M4942" s="1">
        <v>4</v>
      </c>
      <c r="N4942" s="6">
        <v>0</v>
      </c>
    </row>
    <row r="4943" spans="5:14" x14ac:dyDescent="0.3">
      <c r="E4943" s="9"/>
      <c r="F4943" s="8"/>
      <c r="G4943" s="10">
        <v>100</v>
      </c>
      <c r="H4943" s="11">
        <v>17.582417582418</v>
      </c>
      <c r="I4943" s="2">
        <v>24.175824175824001</v>
      </c>
      <c r="J4943" s="2">
        <v>18.681318681318999</v>
      </c>
      <c r="K4943" s="2">
        <v>18.681318681318999</v>
      </c>
      <c r="L4943" s="2">
        <v>16.483516483515999</v>
      </c>
      <c r="M4943" s="2">
        <v>4.3956043956039998</v>
      </c>
      <c r="N4943" s="15">
        <v>0</v>
      </c>
    </row>
    <row r="4944" spans="5:14" ht="37.5" x14ac:dyDescent="0.3">
      <c r="E4944" s="3" t="s">
        <v>1232</v>
      </c>
      <c r="F4944" s="4"/>
      <c r="G4944" s="5">
        <v>10325</v>
      </c>
      <c r="H4944" s="7">
        <v>2281</v>
      </c>
      <c r="I4944" s="1">
        <v>3452</v>
      </c>
      <c r="J4944" s="1">
        <v>2692</v>
      </c>
      <c r="K4944" s="1">
        <v>1155</v>
      </c>
      <c r="L4944" s="1">
        <v>606</v>
      </c>
      <c r="M4944" s="1">
        <v>117</v>
      </c>
      <c r="N4944" s="6">
        <v>22</v>
      </c>
    </row>
    <row r="4945" spans="5:14" x14ac:dyDescent="0.3">
      <c r="E4945" s="9"/>
      <c r="F4945" s="8"/>
      <c r="G4945" s="10">
        <v>100</v>
      </c>
      <c r="H4945" s="11">
        <v>22.09200968523</v>
      </c>
      <c r="I4945" s="2">
        <v>33.433414043584001</v>
      </c>
      <c r="J4945" s="2">
        <v>26.072639225182002</v>
      </c>
      <c r="K4945" s="2">
        <v>11.186440677966001</v>
      </c>
      <c r="L4945" s="2">
        <v>5.869249394673</v>
      </c>
      <c r="M4945" s="2">
        <v>1.133171912833</v>
      </c>
      <c r="N4945" s="13">
        <v>0.21307506053299999</v>
      </c>
    </row>
    <row r="4946" spans="5:14" ht="37.5" x14ac:dyDescent="0.3">
      <c r="E4946" s="3" t="s">
        <v>1233</v>
      </c>
      <c r="F4946" s="4"/>
      <c r="G4946" s="5">
        <v>6716</v>
      </c>
      <c r="H4946" s="7">
        <v>1021</v>
      </c>
      <c r="I4946" s="1">
        <v>2216</v>
      </c>
      <c r="J4946" s="1">
        <v>2018</v>
      </c>
      <c r="K4946" s="1">
        <v>880</v>
      </c>
      <c r="L4946" s="1">
        <v>469</v>
      </c>
      <c r="M4946" s="1">
        <v>98</v>
      </c>
      <c r="N4946" s="6">
        <v>14</v>
      </c>
    </row>
    <row r="4947" spans="5:14" x14ac:dyDescent="0.3">
      <c r="E4947" s="9"/>
      <c r="F4947" s="8"/>
      <c r="G4947" s="10">
        <v>100</v>
      </c>
      <c r="H4947" s="11">
        <v>15.202501488982</v>
      </c>
      <c r="I4947" s="2">
        <v>32.995830851697001</v>
      </c>
      <c r="J4947" s="2">
        <v>30.047647409172001</v>
      </c>
      <c r="K4947" s="2">
        <v>13.103037522335001</v>
      </c>
      <c r="L4947" s="2">
        <v>6.9833234067900003</v>
      </c>
      <c r="M4947" s="2">
        <v>1.459201905896</v>
      </c>
      <c r="N4947" s="13">
        <v>0.20845741512800001</v>
      </c>
    </row>
    <row r="4948" spans="5:14" ht="37.5" x14ac:dyDescent="0.3">
      <c r="E4948" s="3" t="s">
        <v>1234</v>
      </c>
      <c r="F4948" s="4"/>
      <c r="G4948" s="5">
        <v>4536</v>
      </c>
      <c r="H4948" s="7">
        <v>668</v>
      </c>
      <c r="I4948" s="1">
        <v>1413</v>
      </c>
      <c r="J4948" s="1">
        <v>1256</v>
      </c>
      <c r="K4948" s="1">
        <v>680</v>
      </c>
      <c r="L4948" s="1">
        <v>414</v>
      </c>
      <c r="M4948" s="1">
        <v>93</v>
      </c>
      <c r="N4948" s="6">
        <v>12</v>
      </c>
    </row>
    <row r="4949" spans="5:14" x14ac:dyDescent="0.3">
      <c r="E4949" s="9"/>
      <c r="F4949" s="8"/>
      <c r="G4949" s="10">
        <v>100</v>
      </c>
      <c r="H4949" s="11">
        <v>14.726631393298</v>
      </c>
      <c r="I4949" s="2">
        <v>31.150793650794</v>
      </c>
      <c r="J4949" s="2">
        <v>27.689594356261001</v>
      </c>
      <c r="K4949" s="2">
        <v>14.991181657847999</v>
      </c>
      <c r="L4949" s="2">
        <v>9.1269841269840004</v>
      </c>
      <c r="M4949" s="2">
        <v>2.0502645502650001</v>
      </c>
      <c r="N4949" s="13">
        <v>0.26455026455000002</v>
      </c>
    </row>
    <row r="4950" spans="5:14" ht="37.5" x14ac:dyDescent="0.3">
      <c r="E4950" s="3" t="s">
        <v>1235</v>
      </c>
      <c r="F4950" s="4"/>
      <c r="G4950" s="5">
        <v>2245</v>
      </c>
      <c r="H4950" s="7">
        <v>291</v>
      </c>
      <c r="I4950" s="1">
        <v>649</v>
      </c>
      <c r="J4950" s="1">
        <v>639</v>
      </c>
      <c r="K4950" s="1">
        <v>381</v>
      </c>
      <c r="L4950" s="1">
        <v>242</v>
      </c>
      <c r="M4950" s="1">
        <v>36</v>
      </c>
      <c r="N4950" s="6">
        <v>7</v>
      </c>
    </row>
    <row r="4951" spans="5:14" x14ac:dyDescent="0.3">
      <c r="E4951" s="9"/>
      <c r="F4951" s="8"/>
      <c r="G4951" s="10">
        <v>100</v>
      </c>
      <c r="H4951" s="11">
        <v>12.962138084633001</v>
      </c>
      <c r="I4951" s="2">
        <v>28.908685968819999</v>
      </c>
      <c r="J4951" s="2">
        <v>28.463251670379002</v>
      </c>
      <c r="K4951" s="2">
        <v>16.971046770600999</v>
      </c>
      <c r="L4951" s="2">
        <v>10.779510022272</v>
      </c>
      <c r="M4951" s="2">
        <v>1.6035634743880001</v>
      </c>
      <c r="N4951" s="13">
        <v>0.31180400890900001</v>
      </c>
    </row>
    <row r="4952" spans="5:14" ht="37.5" x14ac:dyDescent="0.3">
      <c r="E4952" s="3" t="s">
        <v>1236</v>
      </c>
      <c r="F4952" s="4"/>
      <c r="G4952" s="5">
        <v>1674</v>
      </c>
      <c r="H4952" s="7">
        <v>228</v>
      </c>
      <c r="I4952" s="1">
        <v>478</v>
      </c>
      <c r="J4952" s="1">
        <v>430</v>
      </c>
      <c r="K4952" s="1">
        <v>288</v>
      </c>
      <c r="L4952" s="1">
        <v>217</v>
      </c>
      <c r="M4952" s="1">
        <v>29</v>
      </c>
      <c r="N4952" s="6">
        <v>4</v>
      </c>
    </row>
    <row r="4953" spans="5:14" x14ac:dyDescent="0.3">
      <c r="E4953" s="9"/>
      <c r="F4953" s="8"/>
      <c r="G4953" s="10">
        <v>100</v>
      </c>
      <c r="H4953" s="11">
        <v>13.620071684588</v>
      </c>
      <c r="I4953" s="2">
        <v>28.554360812424999</v>
      </c>
      <c r="J4953" s="2">
        <v>25.686977299881001</v>
      </c>
      <c r="K4953" s="2">
        <v>17.204301075269001</v>
      </c>
      <c r="L4953" s="2">
        <v>12.962962962962999</v>
      </c>
      <c r="M4953" s="2">
        <v>1.7323775388289999</v>
      </c>
      <c r="N4953" s="13">
        <v>0.238948626045</v>
      </c>
    </row>
    <row r="4954" spans="5:14" ht="37.5" x14ac:dyDescent="0.3">
      <c r="E4954" s="3" t="s">
        <v>1237</v>
      </c>
      <c r="F4954" s="4"/>
      <c r="G4954" s="5">
        <v>850</v>
      </c>
      <c r="H4954" s="7">
        <v>99</v>
      </c>
      <c r="I4954" s="1">
        <v>221</v>
      </c>
      <c r="J4954" s="1">
        <v>221</v>
      </c>
      <c r="K4954" s="1">
        <v>151</v>
      </c>
      <c r="L4954" s="1">
        <v>142</v>
      </c>
      <c r="M4954" s="1">
        <v>13</v>
      </c>
      <c r="N4954" s="6">
        <v>3</v>
      </c>
    </row>
    <row r="4955" spans="5:14" x14ac:dyDescent="0.3">
      <c r="E4955" s="9"/>
      <c r="F4955" s="8"/>
      <c r="G4955" s="10">
        <v>100</v>
      </c>
      <c r="H4955" s="11">
        <v>11.647058823528999</v>
      </c>
      <c r="I4955" s="2">
        <v>26</v>
      </c>
      <c r="J4955" s="2">
        <v>26</v>
      </c>
      <c r="K4955" s="2">
        <v>17.764705882352999</v>
      </c>
      <c r="L4955" s="2">
        <v>16.705882352941</v>
      </c>
      <c r="M4955" s="2">
        <v>1.5294117647059999</v>
      </c>
      <c r="N4955" s="13">
        <v>0.35294117647099998</v>
      </c>
    </row>
    <row r="4956" spans="5:14" ht="25" x14ac:dyDescent="0.3">
      <c r="E4956" s="3" t="s">
        <v>1238</v>
      </c>
      <c r="F4956" s="4"/>
      <c r="G4956" s="5">
        <v>43</v>
      </c>
      <c r="H4956" s="7">
        <v>7</v>
      </c>
      <c r="I4956" s="1">
        <v>10</v>
      </c>
      <c r="J4956" s="1">
        <v>5</v>
      </c>
      <c r="K4956" s="1">
        <v>8</v>
      </c>
      <c r="L4956" s="1">
        <v>12</v>
      </c>
      <c r="M4956" s="1">
        <v>0</v>
      </c>
      <c r="N4956" s="6">
        <v>1</v>
      </c>
    </row>
    <row r="4957" spans="5:14" x14ac:dyDescent="0.3">
      <c r="E4957" s="9"/>
      <c r="F4957" s="8"/>
      <c r="G4957" s="10">
        <v>100</v>
      </c>
      <c r="H4957" s="11">
        <v>16.279069767442</v>
      </c>
      <c r="I4957" s="2">
        <v>23.255813953488001</v>
      </c>
      <c r="J4957" s="2">
        <v>11.627906976744001</v>
      </c>
      <c r="K4957" s="2">
        <v>18.604651162791001</v>
      </c>
      <c r="L4957" s="2">
        <v>27.906976744186</v>
      </c>
      <c r="M4957" s="12">
        <v>0</v>
      </c>
      <c r="N4957" s="13">
        <v>2.3255813953489999</v>
      </c>
    </row>
    <row r="4958" spans="5:14" ht="37.5" x14ac:dyDescent="0.3">
      <c r="E4958" s="3" t="s">
        <v>1239</v>
      </c>
      <c r="F4958" s="4"/>
      <c r="G4958" s="5">
        <v>128</v>
      </c>
      <c r="H4958" s="7">
        <v>11</v>
      </c>
      <c r="I4958" s="1">
        <v>30</v>
      </c>
      <c r="J4958" s="1">
        <v>33</v>
      </c>
      <c r="K4958" s="1">
        <v>21</v>
      </c>
      <c r="L4958" s="1">
        <v>22</v>
      </c>
      <c r="M4958" s="1">
        <v>8</v>
      </c>
      <c r="N4958" s="6">
        <v>3</v>
      </c>
    </row>
    <row r="4959" spans="5:14" x14ac:dyDescent="0.3">
      <c r="E4959" s="9"/>
      <c r="F4959" s="8"/>
      <c r="G4959" s="10">
        <v>100</v>
      </c>
      <c r="H4959" s="11">
        <v>8.59375</v>
      </c>
      <c r="I4959" s="2">
        <v>23.4375</v>
      </c>
      <c r="J4959" s="2">
        <v>25.78125</v>
      </c>
      <c r="K4959" s="2">
        <v>16.40625</v>
      </c>
      <c r="L4959" s="2">
        <v>17.1875</v>
      </c>
      <c r="M4959" s="2">
        <v>6.25</v>
      </c>
      <c r="N4959" s="13">
        <v>2.34375</v>
      </c>
    </row>
    <row r="4960" spans="5:14" ht="37.5" x14ac:dyDescent="0.3">
      <c r="E4960" s="3" t="s">
        <v>1240</v>
      </c>
      <c r="F4960" s="4"/>
      <c r="G4960" s="5">
        <v>85</v>
      </c>
      <c r="H4960" s="7">
        <v>12</v>
      </c>
      <c r="I4960" s="1">
        <v>26</v>
      </c>
      <c r="J4960" s="1">
        <v>19</v>
      </c>
      <c r="K4960" s="1">
        <v>9</v>
      </c>
      <c r="L4960" s="1">
        <v>12</v>
      </c>
      <c r="M4960" s="1">
        <v>5</v>
      </c>
      <c r="N4960" s="6">
        <v>2</v>
      </c>
    </row>
    <row r="4961" spans="2:14" x14ac:dyDescent="0.3">
      <c r="E4961" s="9"/>
      <c r="F4961" s="8"/>
      <c r="G4961" s="10">
        <v>100</v>
      </c>
      <c r="H4961" s="11">
        <v>14.117647058824</v>
      </c>
      <c r="I4961" s="2">
        <v>30.588235294118</v>
      </c>
      <c r="J4961" s="2">
        <v>22.352941176470999</v>
      </c>
      <c r="K4961" s="2">
        <v>10.588235294118</v>
      </c>
      <c r="L4961" s="2">
        <v>14.117647058824</v>
      </c>
      <c r="M4961" s="2">
        <v>5.8823529411760003</v>
      </c>
      <c r="N4961" s="13">
        <v>2.352941176471</v>
      </c>
    </row>
    <row r="4962" spans="2:14" ht="37.5" x14ac:dyDescent="0.3">
      <c r="E4962" s="3" t="s">
        <v>1241</v>
      </c>
      <c r="F4962" s="4"/>
      <c r="G4962" s="5">
        <v>57</v>
      </c>
      <c r="H4962" s="7">
        <v>6</v>
      </c>
      <c r="I4962" s="1">
        <v>11</v>
      </c>
      <c r="J4962" s="1">
        <v>21</v>
      </c>
      <c r="K4962" s="1">
        <v>8</v>
      </c>
      <c r="L4962" s="1">
        <v>8</v>
      </c>
      <c r="M4962" s="1">
        <v>2</v>
      </c>
      <c r="N4962" s="6">
        <v>1</v>
      </c>
    </row>
    <row r="4963" spans="2:14" x14ac:dyDescent="0.3">
      <c r="E4963" s="9"/>
      <c r="F4963" s="8"/>
      <c r="G4963" s="10">
        <v>100</v>
      </c>
      <c r="H4963" s="11">
        <v>10.526315789473999</v>
      </c>
      <c r="I4963" s="2">
        <v>19.298245614035</v>
      </c>
      <c r="J4963" s="2">
        <v>36.842105263157997</v>
      </c>
      <c r="K4963" s="2">
        <v>14.035087719298</v>
      </c>
      <c r="L4963" s="2">
        <v>14.035087719298</v>
      </c>
      <c r="M4963" s="2">
        <v>3.508771929825</v>
      </c>
      <c r="N4963" s="13">
        <v>1.7543859649119999</v>
      </c>
    </row>
    <row r="4964" spans="2:14" ht="37.5" x14ac:dyDescent="0.3">
      <c r="E4964" s="3" t="s">
        <v>1242</v>
      </c>
      <c r="F4964" s="4"/>
      <c r="G4964" s="5">
        <v>39</v>
      </c>
      <c r="H4964" s="7">
        <v>6</v>
      </c>
      <c r="I4964" s="1">
        <v>8</v>
      </c>
      <c r="J4964" s="1">
        <v>10</v>
      </c>
      <c r="K4964" s="1">
        <v>5</v>
      </c>
      <c r="L4964" s="1">
        <v>7</v>
      </c>
      <c r="M4964" s="1">
        <v>1</v>
      </c>
      <c r="N4964" s="6">
        <v>2</v>
      </c>
    </row>
    <row r="4965" spans="2:14" x14ac:dyDescent="0.3">
      <c r="E4965" s="9"/>
      <c r="F4965" s="8"/>
      <c r="G4965" s="10">
        <v>100</v>
      </c>
      <c r="H4965" s="11">
        <v>15.384615384615</v>
      </c>
      <c r="I4965" s="2">
        <v>20.512820512821001</v>
      </c>
      <c r="J4965" s="2">
        <v>25.641025641026001</v>
      </c>
      <c r="K4965" s="2">
        <v>12.820512820513001</v>
      </c>
      <c r="L4965" s="2">
        <v>17.948717948717999</v>
      </c>
      <c r="M4965" s="2">
        <v>2.564102564103</v>
      </c>
      <c r="N4965" s="13">
        <v>5.1282051282049999</v>
      </c>
    </row>
    <row r="4966" spans="2:14" ht="37.5" x14ac:dyDescent="0.3">
      <c r="E4966" s="3" t="s">
        <v>1243</v>
      </c>
      <c r="F4966" s="4"/>
      <c r="G4966" s="5">
        <v>25</v>
      </c>
      <c r="H4966" s="7">
        <v>3</v>
      </c>
      <c r="I4966" s="1">
        <v>7</v>
      </c>
      <c r="J4966" s="1">
        <v>9</v>
      </c>
      <c r="K4966" s="1">
        <v>2</v>
      </c>
      <c r="L4966" s="1">
        <v>2</v>
      </c>
      <c r="M4966" s="1">
        <v>1</v>
      </c>
      <c r="N4966" s="6">
        <v>1</v>
      </c>
    </row>
    <row r="4967" spans="2:14" x14ac:dyDescent="0.3">
      <c r="E4967" s="9"/>
      <c r="F4967" s="8"/>
      <c r="G4967" s="10">
        <v>100</v>
      </c>
      <c r="H4967" s="11">
        <v>12</v>
      </c>
      <c r="I4967" s="2">
        <v>28</v>
      </c>
      <c r="J4967" s="2">
        <v>36</v>
      </c>
      <c r="K4967" s="2">
        <v>8</v>
      </c>
      <c r="L4967" s="2">
        <v>8</v>
      </c>
      <c r="M4967" s="2">
        <v>4</v>
      </c>
      <c r="N4967" s="13">
        <v>4</v>
      </c>
    </row>
    <row r="4968" spans="2:14" ht="37.5" x14ac:dyDescent="0.3">
      <c r="E4968" s="3" t="s">
        <v>1244</v>
      </c>
      <c r="F4968" s="4"/>
      <c r="G4968" s="5">
        <v>17</v>
      </c>
      <c r="H4968" s="7">
        <v>1</v>
      </c>
      <c r="I4968" s="1">
        <v>5</v>
      </c>
      <c r="J4968" s="1">
        <v>0</v>
      </c>
      <c r="K4968" s="1">
        <v>2</v>
      </c>
      <c r="L4968" s="1">
        <v>8</v>
      </c>
      <c r="M4968" s="1">
        <v>1</v>
      </c>
      <c r="N4968" s="6">
        <v>0</v>
      </c>
    </row>
    <row r="4969" spans="2:14" x14ac:dyDescent="0.3">
      <c r="E4969" s="9"/>
      <c r="F4969" s="8"/>
      <c r="G4969" s="10">
        <v>100</v>
      </c>
      <c r="H4969" s="11">
        <v>5.8823529411760003</v>
      </c>
      <c r="I4969" s="2">
        <v>29.411764705882</v>
      </c>
      <c r="J4969" s="12">
        <v>0</v>
      </c>
      <c r="K4969" s="2">
        <v>11.764705882353001</v>
      </c>
      <c r="L4969" s="2">
        <v>47.058823529412003</v>
      </c>
      <c r="M4969" s="2">
        <v>5.8823529411760003</v>
      </c>
      <c r="N4969" s="15">
        <v>0</v>
      </c>
    </row>
    <row r="4970" spans="2:14" ht="25" x14ac:dyDescent="0.3">
      <c r="E4970" s="3" t="s">
        <v>1245</v>
      </c>
      <c r="F4970" s="4"/>
      <c r="G4970" s="5">
        <v>3</v>
      </c>
      <c r="H4970" s="7">
        <v>0</v>
      </c>
      <c r="I4970" s="1">
        <v>1</v>
      </c>
      <c r="J4970" s="1">
        <v>0</v>
      </c>
      <c r="K4970" s="1">
        <v>1</v>
      </c>
      <c r="L4970" s="1">
        <v>1</v>
      </c>
      <c r="M4970" s="1">
        <v>0</v>
      </c>
      <c r="N4970" s="6">
        <v>0</v>
      </c>
    </row>
    <row r="4971" spans="2:14" x14ac:dyDescent="0.3">
      <c r="E4971" s="53"/>
      <c r="F4971" s="57"/>
      <c r="G4971" s="64">
        <v>100</v>
      </c>
      <c r="H4971" s="68">
        <v>0</v>
      </c>
      <c r="I4971" s="44">
        <v>33.333333333333002</v>
      </c>
      <c r="J4971" s="43">
        <v>0</v>
      </c>
      <c r="K4971" s="44">
        <v>33.333333333333002</v>
      </c>
      <c r="L4971" s="44">
        <v>33.333333333333002</v>
      </c>
      <c r="M4971" s="43">
        <v>0</v>
      </c>
      <c r="N4971" s="66">
        <v>0</v>
      </c>
    </row>
    <row r="4973" spans="2:14" x14ac:dyDescent="0.3">
      <c r="B4973" s="35" t="str">
        <f xml:space="preserve"> HYPERLINK("#'目次'!B46", "[40]")</f>
        <v>[40]</v>
      </c>
      <c r="C4973" s="25" t="s">
        <v>54</v>
      </c>
    </row>
    <row r="4976" spans="2:14" x14ac:dyDescent="0.3">
      <c r="C4976" s="25" t="s">
        <v>1224</v>
      </c>
    </row>
    <row r="4977" spans="5:12" ht="37.5" x14ac:dyDescent="0.3">
      <c r="E4977" s="95"/>
      <c r="F4977" s="96"/>
      <c r="G4977" s="37" t="s">
        <v>16</v>
      </c>
      <c r="H4977" s="41" t="s">
        <v>55</v>
      </c>
      <c r="I4977" s="18" t="s">
        <v>56</v>
      </c>
      <c r="J4977" s="18" t="s">
        <v>57</v>
      </c>
      <c r="K4977" s="18" t="s">
        <v>58</v>
      </c>
      <c r="L4977" s="34" t="s">
        <v>59</v>
      </c>
    </row>
    <row r="4978" spans="5:12" x14ac:dyDescent="0.3">
      <c r="E4978" s="97"/>
      <c r="F4978" s="98"/>
      <c r="G4978" s="40"/>
      <c r="H4978" s="36"/>
      <c r="I4978" s="19"/>
      <c r="J4978" s="19"/>
      <c r="K4978" s="19"/>
      <c r="L4978" s="39"/>
    </row>
    <row r="4979" spans="5:12" x14ac:dyDescent="0.3">
      <c r="E4979" s="63" t="s">
        <v>16</v>
      </c>
      <c r="F4979" s="58"/>
      <c r="G4979" s="38">
        <v>55336</v>
      </c>
      <c r="H4979" s="20">
        <v>4906</v>
      </c>
      <c r="I4979" s="20">
        <v>24562</v>
      </c>
      <c r="J4979" s="20">
        <v>17342</v>
      </c>
      <c r="K4979" s="20">
        <v>6139</v>
      </c>
      <c r="L4979" s="51">
        <v>2387</v>
      </c>
    </row>
    <row r="4980" spans="5:12" x14ac:dyDescent="0.3">
      <c r="E4980" s="53"/>
      <c r="F4980" s="59"/>
      <c r="G4980" s="10">
        <v>100</v>
      </c>
      <c r="H4980" s="2">
        <v>8.8658377909499997</v>
      </c>
      <c r="I4980" s="2">
        <v>44.387017493133001</v>
      </c>
      <c r="J4980" s="2">
        <v>31.339453520311999</v>
      </c>
      <c r="K4980" s="2">
        <v>11.094043660545999</v>
      </c>
      <c r="L4980" s="13">
        <v>4.3136475350590002</v>
      </c>
    </row>
    <row r="4981" spans="5:12" ht="37.5" x14ac:dyDescent="0.3">
      <c r="E4981" s="3" t="s">
        <v>1225</v>
      </c>
      <c r="F4981" s="4"/>
      <c r="G4981" s="29">
        <v>7433</v>
      </c>
      <c r="H4981" s="32">
        <v>353</v>
      </c>
      <c r="I4981" s="17">
        <v>2946</v>
      </c>
      <c r="J4981" s="17">
        <v>2693</v>
      </c>
      <c r="K4981" s="17">
        <v>1268</v>
      </c>
      <c r="L4981" s="33">
        <v>173</v>
      </c>
    </row>
    <row r="4982" spans="5:12" x14ac:dyDescent="0.3">
      <c r="E4982" s="9"/>
      <c r="F4982" s="8"/>
      <c r="G4982" s="10">
        <v>100</v>
      </c>
      <c r="H4982" s="11">
        <v>4.7490918875289996</v>
      </c>
      <c r="I4982" s="2">
        <v>39.634064307815997</v>
      </c>
      <c r="J4982" s="2">
        <v>36.230324229786</v>
      </c>
      <c r="K4982" s="2">
        <v>17.059060944437</v>
      </c>
      <c r="L4982" s="13">
        <v>2.327458630432</v>
      </c>
    </row>
    <row r="4983" spans="5:12" ht="37.5" x14ac:dyDescent="0.3">
      <c r="E4983" s="3" t="s">
        <v>1226</v>
      </c>
      <c r="F4983" s="4"/>
      <c r="G4983" s="5">
        <v>4659</v>
      </c>
      <c r="H4983" s="7">
        <v>271</v>
      </c>
      <c r="I4983" s="1">
        <v>1979</v>
      </c>
      <c r="J4983" s="1">
        <v>1707</v>
      </c>
      <c r="K4983" s="1">
        <v>540</v>
      </c>
      <c r="L4983" s="6">
        <v>162</v>
      </c>
    </row>
    <row r="4984" spans="5:12" x14ac:dyDescent="0.3">
      <c r="E4984" s="9"/>
      <c r="F4984" s="8"/>
      <c r="G4984" s="10">
        <v>100</v>
      </c>
      <c r="H4984" s="11">
        <v>5.8166988624169997</v>
      </c>
      <c r="I4984" s="2">
        <v>42.476926379051001</v>
      </c>
      <c r="J4984" s="2">
        <v>36.638763683194</v>
      </c>
      <c r="K4984" s="2">
        <v>11.590470057952</v>
      </c>
      <c r="L4984" s="13">
        <v>3.4771410173859998</v>
      </c>
    </row>
    <row r="4985" spans="5:12" ht="37.5" x14ac:dyDescent="0.3">
      <c r="E4985" s="3" t="s">
        <v>1227</v>
      </c>
      <c r="F4985" s="4"/>
      <c r="G4985" s="5">
        <v>4380</v>
      </c>
      <c r="H4985" s="7">
        <v>282</v>
      </c>
      <c r="I4985" s="1">
        <v>2035</v>
      </c>
      <c r="J4985" s="1">
        <v>1494</v>
      </c>
      <c r="K4985" s="1">
        <v>424</v>
      </c>
      <c r="L4985" s="6">
        <v>145</v>
      </c>
    </row>
    <row r="4986" spans="5:12" x14ac:dyDescent="0.3">
      <c r="E4986" s="9"/>
      <c r="F4986" s="8"/>
      <c r="G4986" s="10">
        <v>100</v>
      </c>
      <c r="H4986" s="11">
        <v>6.4383561643840004</v>
      </c>
      <c r="I4986" s="2">
        <v>46.461187214612004</v>
      </c>
      <c r="J4986" s="2">
        <v>34.109589041096001</v>
      </c>
      <c r="K4986" s="2">
        <v>9.6803652968040002</v>
      </c>
      <c r="L4986" s="13">
        <v>3.3105022831049999</v>
      </c>
    </row>
    <row r="4987" spans="5:12" ht="37.5" x14ac:dyDescent="0.3">
      <c r="E4987" s="3" t="s">
        <v>1228</v>
      </c>
      <c r="F4987" s="4"/>
      <c r="G4987" s="5">
        <v>2247</v>
      </c>
      <c r="H4987" s="7">
        <v>189</v>
      </c>
      <c r="I4987" s="1">
        <v>1051</v>
      </c>
      <c r="J4987" s="1">
        <v>736</v>
      </c>
      <c r="K4987" s="1">
        <v>190</v>
      </c>
      <c r="L4987" s="6">
        <v>81</v>
      </c>
    </row>
    <row r="4988" spans="5:12" x14ac:dyDescent="0.3">
      <c r="E4988" s="9"/>
      <c r="F4988" s="8"/>
      <c r="G4988" s="10">
        <v>100</v>
      </c>
      <c r="H4988" s="11">
        <v>8.4112149532709992</v>
      </c>
      <c r="I4988" s="2">
        <v>46.773475745437999</v>
      </c>
      <c r="J4988" s="2">
        <v>32.754784156653002</v>
      </c>
      <c r="K4988" s="2">
        <v>8.4557187360930008</v>
      </c>
      <c r="L4988" s="13">
        <v>3.604806408545</v>
      </c>
    </row>
    <row r="4989" spans="5:12" ht="37.5" x14ac:dyDescent="0.3">
      <c r="E4989" s="3" t="s">
        <v>1229</v>
      </c>
      <c r="F4989" s="4"/>
      <c r="G4989" s="5">
        <v>2374</v>
      </c>
      <c r="H4989" s="7">
        <v>205</v>
      </c>
      <c r="I4989" s="1">
        <v>1126</v>
      </c>
      <c r="J4989" s="1">
        <v>745</v>
      </c>
      <c r="K4989" s="1">
        <v>193</v>
      </c>
      <c r="L4989" s="6">
        <v>105</v>
      </c>
    </row>
    <row r="4990" spans="5:12" x14ac:dyDescent="0.3">
      <c r="E4990" s="9"/>
      <c r="F4990" s="8"/>
      <c r="G4990" s="10">
        <v>100</v>
      </c>
      <c r="H4990" s="11">
        <v>8.6352148272960001</v>
      </c>
      <c r="I4990" s="2">
        <v>47.430497051389999</v>
      </c>
      <c r="J4990" s="2">
        <v>31.381634372366999</v>
      </c>
      <c r="K4990" s="2">
        <v>8.1297388374050001</v>
      </c>
      <c r="L4990" s="13">
        <v>4.4229149115419997</v>
      </c>
    </row>
    <row r="4991" spans="5:12" ht="37.5" x14ac:dyDescent="0.3">
      <c r="E4991" s="3" t="s">
        <v>1230</v>
      </c>
      <c r="F4991" s="4"/>
      <c r="G4991" s="5">
        <v>1451</v>
      </c>
      <c r="H4991" s="7">
        <v>184</v>
      </c>
      <c r="I4991" s="1">
        <v>708</v>
      </c>
      <c r="J4991" s="1">
        <v>388</v>
      </c>
      <c r="K4991" s="1">
        <v>105</v>
      </c>
      <c r="L4991" s="6">
        <v>66</v>
      </c>
    </row>
    <row r="4992" spans="5:12" x14ac:dyDescent="0.3">
      <c r="E4992" s="9"/>
      <c r="F4992" s="8"/>
      <c r="G4992" s="10">
        <v>100</v>
      </c>
      <c r="H4992" s="11">
        <v>12.680909717436</v>
      </c>
      <c r="I4992" s="2">
        <v>48.793935217091999</v>
      </c>
      <c r="J4992" s="2">
        <v>26.740179186768</v>
      </c>
      <c r="K4992" s="2">
        <v>7.2363886974499998</v>
      </c>
      <c r="L4992" s="13">
        <v>4.5485871812539997</v>
      </c>
    </row>
    <row r="4993" spans="5:12" ht="25" x14ac:dyDescent="0.3">
      <c r="E4993" s="3" t="s">
        <v>1231</v>
      </c>
      <c r="F4993" s="4"/>
      <c r="G4993" s="5">
        <v>91</v>
      </c>
      <c r="H4993" s="7">
        <v>14</v>
      </c>
      <c r="I4993" s="1">
        <v>48</v>
      </c>
      <c r="J4993" s="1">
        <v>13</v>
      </c>
      <c r="K4993" s="1">
        <v>7</v>
      </c>
      <c r="L4993" s="6">
        <v>9</v>
      </c>
    </row>
    <row r="4994" spans="5:12" x14ac:dyDescent="0.3">
      <c r="E4994" s="9"/>
      <c r="F4994" s="8"/>
      <c r="G4994" s="10">
        <v>100</v>
      </c>
      <c r="H4994" s="11">
        <v>15.384615384615</v>
      </c>
      <c r="I4994" s="2">
        <v>52.747252747253</v>
      </c>
      <c r="J4994" s="2">
        <v>14.285714285714</v>
      </c>
      <c r="K4994" s="2">
        <v>7.6923076923079998</v>
      </c>
      <c r="L4994" s="13">
        <v>9.8901098901100006</v>
      </c>
    </row>
    <row r="4995" spans="5:12" ht="37.5" x14ac:dyDescent="0.3">
      <c r="E4995" s="3" t="s">
        <v>1232</v>
      </c>
      <c r="F4995" s="4"/>
      <c r="G4995" s="5">
        <v>10325</v>
      </c>
      <c r="H4995" s="7">
        <v>696</v>
      </c>
      <c r="I4995" s="1">
        <v>4188</v>
      </c>
      <c r="J4995" s="1">
        <v>3502</v>
      </c>
      <c r="K4995" s="1">
        <v>1595</v>
      </c>
      <c r="L4995" s="6">
        <v>344</v>
      </c>
    </row>
    <row r="4996" spans="5:12" x14ac:dyDescent="0.3">
      <c r="E4996" s="9"/>
      <c r="F4996" s="8"/>
      <c r="G4996" s="10">
        <v>100</v>
      </c>
      <c r="H4996" s="11">
        <v>6.7409200968520002</v>
      </c>
      <c r="I4996" s="2">
        <v>40.561743341403997</v>
      </c>
      <c r="J4996" s="2">
        <v>33.917675544794001</v>
      </c>
      <c r="K4996" s="2">
        <v>15.447941888620001</v>
      </c>
      <c r="L4996" s="13">
        <v>3.331719128329</v>
      </c>
    </row>
    <row r="4997" spans="5:12" ht="37.5" x14ac:dyDescent="0.3">
      <c r="E4997" s="3" t="s">
        <v>1233</v>
      </c>
      <c r="F4997" s="4"/>
      <c r="G4997" s="5">
        <v>6716</v>
      </c>
      <c r="H4997" s="7">
        <v>597</v>
      </c>
      <c r="I4997" s="1">
        <v>3317</v>
      </c>
      <c r="J4997" s="1">
        <v>1975</v>
      </c>
      <c r="K4997" s="1">
        <v>589</v>
      </c>
      <c r="L4997" s="6">
        <v>238</v>
      </c>
    </row>
    <row r="4998" spans="5:12" x14ac:dyDescent="0.3">
      <c r="E4998" s="9"/>
      <c r="F4998" s="8"/>
      <c r="G4998" s="10">
        <v>100</v>
      </c>
      <c r="H4998" s="11">
        <v>8.8892197736750003</v>
      </c>
      <c r="I4998" s="2">
        <v>49.389517569981997</v>
      </c>
      <c r="J4998" s="2">
        <v>29.407385348422</v>
      </c>
      <c r="K4998" s="2">
        <v>8.7701012507440002</v>
      </c>
      <c r="L4998" s="13">
        <v>3.5437760571769998</v>
      </c>
    </row>
    <row r="4999" spans="5:12" ht="37.5" x14ac:dyDescent="0.3">
      <c r="E4999" s="3" t="s">
        <v>1234</v>
      </c>
      <c r="F4999" s="4"/>
      <c r="G4999" s="5">
        <v>4536</v>
      </c>
      <c r="H4999" s="7">
        <v>551</v>
      </c>
      <c r="I4999" s="1">
        <v>2299</v>
      </c>
      <c r="J4999" s="1">
        <v>1159</v>
      </c>
      <c r="K4999" s="1">
        <v>325</v>
      </c>
      <c r="L4999" s="6">
        <v>202</v>
      </c>
    </row>
    <row r="5000" spans="5:12" x14ac:dyDescent="0.3">
      <c r="E5000" s="9"/>
      <c r="F5000" s="8"/>
      <c r="G5000" s="10">
        <v>100</v>
      </c>
      <c r="H5000" s="11">
        <v>12.147266313933001</v>
      </c>
      <c r="I5000" s="2">
        <v>50.683421516754997</v>
      </c>
      <c r="J5000" s="2">
        <v>25.551146384479999</v>
      </c>
      <c r="K5000" s="2">
        <v>7.1649029982360002</v>
      </c>
      <c r="L5000" s="13">
        <v>4.4532627865960004</v>
      </c>
    </row>
    <row r="5001" spans="5:12" ht="37.5" x14ac:dyDescent="0.3">
      <c r="E5001" s="3" t="s">
        <v>1235</v>
      </c>
      <c r="F5001" s="4"/>
      <c r="G5001" s="5">
        <v>2245</v>
      </c>
      <c r="H5001" s="7">
        <v>375</v>
      </c>
      <c r="I5001" s="1">
        <v>1138</v>
      </c>
      <c r="J5001" s="1">
        <v>513</v>
      </c>
      <c r="K5001" s="1">
        <v>118</v>
      </c>
      <c r="L5001" s="6">
        <v>101</v>
      </c>
    </row>
    <row r="5002" spans="5:12" x14ac:dyDescent="0.3">
      <c r="E5002" s="9"/>
      <c r="F5002" s="8"/>
      <c r="G5002" s="10">
        <v>100</v>
      </c>
      <c r="H5002" s="11">
        <v>16.703786191536999</v>
      </c>
      <c r="I5002" s="2">
        <v>50.690423162583997</v>
      </c>
      <c r="J5002" s="2">
        <v>22.850779510022001</v>
      </c>
      <c r="K5002" s="2">
        <v>5.2561247216040003</v>
      </c>
      <c r="L5002" s="13">
        <v>4.4988864142539997</v>
      </c>
    </row>
    <row r="5003" spans="5:12" ht="37.5" x14ac:dyDescent="0.3">
      <c r="E5003" s="3" t="s">
        <v>1236</v>
      </c>
      <c r="F5003" s="4"/>
      <c r="G5003" s="5">
        <v>1674</v>
      </c>
      <c r="H5003" s="7">
        <v>294</v>
      </c>
      <c r="I5003" s="1">
        <v>827</v>
      </c>
      <c r="J5003" s="1">
        <v>374</v>
      </c>
      <c r="K5003" s="1">
        <v>83</v>
      </c>
      <c r="L5003" s="6">
        <v>96</v>
      </c>
    </row>
    <row r="5004" spans="5:12" x14ac:dyDescent="0.3">
      <c r="E5004" s="9"/>
      <c r="F5004" s="8"/>
      <c r="G5004" s="10">
        <v>100</v>
      </c>
      <c r="H5004" s="11">
        <v>17.562724014337</v>
      </c>
      <c r="I5004" s="2">
        <v>49.402628434885997</v>
      </c>
      <c r="J5004" s="2">
        <v>22.341696535244999</v>
      </c>
      <c r="K5004" s="2">
        <v>4.9581839904420004</v>
      </c>
      <c r="L5004" s="13">
        <v>5.73476702509</v>
      </c>
    </row>
    <row r="5005" spans="5:12" ht="37.5" x14ac:dyDescent="0.3">
      <c r="E5005" s="3" t="s">
        <v>1237</v>
      </c>
      <c r="F5005" s="4"/>
      <c r="G5005" s="5">
        <v>850</v>
      </c>
      <c r="H5005" s="7">
        <v>231</v>
      </c>
      <c r="I5005" s="1">
        <v>385</v>
      </c>
      <c r="J5005" s="1">
        <v>164</v>
      </c>
      <c r="K5005" s="1">
        <v>26</v>
      </c>
      <c r="L5005" s="6">
        <v>44</v>
      </c>
    </row>
    <row r="5006" spans="5:12" x14ac:dyDescent="0.3">
      <c r="E5006" s="9"/>
      <c r="F5006" s="8"/>
      <c r="G5006" s="10">
        <v>100</v>
      </c>
      <c r="H5006" s="11">
        <v>27.176470588234999</v>
      </c>
      <c r="I5006" s="2">
        <v>45.294117647058997</v>
      </c>
      <c r="J5006" s="2">
        <v>19.294117647059</v>
      </c>
      <c r="K5006" s="2">
        <v>3.0588235294119999</v>
      </c>
      <c r="L5006" s="13">
        <v>5.1764705882350004</v>
      </c>
    </row>
    <row r="5007" spans="5:12" ht="25" x14ac:dyDescent="0.3">
      <c r="E5007" s="3" t="s">
        <v>1238</v>
      </c>
      <c r="F5007" s="4"/>
      <c r="G5007" s="5">
        <v>43</v>
      </c>
      <c r="H5007" s="7">
        <v>15</v>
      </c>
      <c r="I5007" s="1">
        <v>13</v>
      </c>
      <c r="J5007" s="1">
        <v>9</v>
      </c>
      <c r="K5007" s="1">
        <v>0</v>
      </c>
      <c r="L5007" s="6">
        <v>6</v>
      </c>
    </row>
    <row r="5008" spans="5:12" x14ac:dyDescent="0.3">
      <c r="E5008" s="9"/>
      <c r="F5008" s="8"/>
      <c r="G5008" s="10">
        <v>100</v>
      </c>
      <c r="H5008" s="11">
        <v>34.883720930232997</v>
      </c>
      <c r="I5008" s="2">
        <v>30.232558139535001</v>
      </c>
      <c r="J5008" s="2">
        <v>20.930232558139998</v>
      </c>
      <c r="K5008" s="12">
        <v>0</v>
      </c>
      <c r="L5008" s="13">
        <v>13.953488372093</v>
      </c>
    </row>
    <row r="5009" spans="2:12" ht="37.5" x14ac:dyDescent="0.3">
      <c r="E5009" s="3" t="s">
        <v>1239</v>
      </c>
      <c r="F5009" s="4"/>
      <c r="G5009" s="5">
        <v>128</v>
      </c>
      <c r="H5009" s="7">
        <v>25</v>
      </c>
      <c r="I5009" s="1">
        <v>47</v>
      </c>
      <c r="J5009" s="1">
        <v>36</v>
      </c>
      <c r="K5009" s="1">
        <v>4</v>
      </c>
      <c r="L5009" s="6">
        <v>16</v>
      </c>
    </row>
    <row r="5010" spans="2:12" x14ac:dyDescent="0.3">
      <c r="E5010" s="9"/>
      <c r="F5010" s="8"/>
      <c r="G5010" s="10">
        <v>100</v>
      </c>
      <c r="H5010" s="11">
        <v>19.53125</v>
      </c>
      <c r="I5010" s="2">
        <v>36.71875</v>
      </c>
      <c r="J5010" s="2">
        <v>28.125</v>
      </c>
      <c r="K5010" s="2">
        <v>3.125</v>
      </c>
      <c r="L5010" s="13">
        <v>12.5</v>
      </c>
    </row>
    <row r="5011" spans="2:12" ht="37.5" x14ac:dyDescent="0.3">
      <c r="E5011" s="3" t="s">
        <v>1240</v>
      </c>
      <c r="F5011" s="4"/>
      <c r="G5011" s="5">
        <v>85</v>
      </c>
      <c r="H5011" s="7">
        <v>15</v>
      </c>
      <c r="I5011" s="1">
        <v>34</v>
      </c>
      <c r="J5011" s="1">
        <v>19</v>
      </c>
      <c r="K5011" s="1">
        <v>4</v>
      </c>
      <c r="L5011" s="6">
        <v>13</v>
      </c>
    </row>
    <row r="5012" spans="2:12" x14ac:dyDescent="0.3">
      <c r="E5012" s="9"/>
      <c r="F5012" s="8"/>
      <c r="G5012" s="10">
        <v>100</v>
      </c>
      <c r="H5012" s="11">
        <v>17.647058823529001</v>
      </c>
      <c r="I5012" s="2">
        <v>40</v>
      </c>
      <c r="J5012" s="2">
        <v>22.352941176470999</v>
      </c>
      <c r="K5012" s="2">
        <v>4.7058823529409999</v>
      </c>
      <c r="L5012" s="13">
        <v>15.294117647059</v>
      </c>
    </row>
    <row r="5013" spans="2:12" ht="37.5" x14ac:dyDescent="0.3">
      <c r="E5013" s="3" t="s">
        <v>1241</v>
      </c>
      <c r="F5013" s="4"/>
      <c r="G5013" s="5">
        <v>57</v>
      </c>
      <c r="H5013" s="7">
        <v>9</v>
      </c>
      <c r="I5013" s="1">
        <v>29</v>
      </c>
      <c r="J5013" s="1">
        <v>9</v>
      </c>
      <c r="K5013" s="1">
        <v>2</v>
      </c>
      <c r="L5013" s="6">
        <v>8</v>
      </c>
    </row>
    <row r="5014" spans="2:12" x14ac:dyDescent="0.3">
      <c r="E5014" s="9"/>
      <c r="F5014" s="8"/>
      <c r="G5014" s="10">
        <v>100</v>
      </c>
      <c r="H5014" s="11">
        <v>15.789473684211</v>
      </c>
      <c r="I5014" s="2">
        <v>50.877192982456002</v>
      </c>
      <c r="J5014" s="2">
        <v>15.789473684211</v>
      </c>
      <c r="K5014" s="2">
        <v>3.508771929825</v>
      </c>
      <c r="L5014" s="13">
        <v>14.035087719298</v>
      </c>
    </row>
    <row r="5015" spans="2:12" ht="37.5" x14ac:dyDescent="0.3">
      <c r="E5015" s="3" t="s">
        <v>1242</v>
      </c>
      <c r="F5015" s="4"/>
      <c r="G5015" s="5">
        <v>39</v>
      </c>
      <c r="H5015" s="7">
        <v>8</v>
      </c>
      <c r="I5015" s="1">
        <v>16</v>
      </c>
      <c r="J5015" s="1">
        <v>6</v>
      </c>
      <c r="K5015" s="1">
        <v>1</v>
      </c>
      <c r="L5015" s="6">
        <v>8</v>
      </c>
    </row>
    <row r="5016" spans="2:12" x14ac:dyDescent="0.3">
      <c r="E5016" s="9"/>
      <c r="F5016" s="8"/>
      <c r="G5016" s="10">
        <v>100</v>
      </c>
      <c r="H5016" s="11">
        <v>20.512820512821001</v>
      </c>
      <c r="I5016" s="2">
        <v>41.025641025641001</v>
      </c>
      <c r="J5016" s="2">
        <v>15.384615384615</v>
      </c>
      <c r="K5016" s="2">
        <v>2.564102564103</v>
      </c>
      <c r="L5016" s="13">
        <v>20.512820512821001</v>
      </c>
    </row>
    <row r="5017" spans="2:12" ht="37.5" x14ac:dyDescent="0.3">
      <c r="E5017" s="3" t="s">
        <v>1243</v>
      </c>
      <c r="F5017" s="4"/>
      <c r="G5017" s="5">
        <v>25</v>
      </c>
      <c r="H5017" s="7">
        <v>6</v>
      </c>
      <c r="I5017" s="1">
        <v>11</v>
      </c>
      <c r="J5017" s="1">
        <v>5</v>
      </c>
      <c r="K5017" s="1">
        <v>0</v>
      </c>
      <c r="L5017" s="6">
        <v>3</v>
      </c>
    </row>
    <row r="5018" spans="2:12" x14ac:dyDescent="0.3">
      <c r="E5018" s="9"/>
      <c r="F5018" s="8"/>
      <c r="G5018" s="10">
        <v>100</v>
      </c>
      <c r="H5018" s="11">
        <v>24</v>
      </c>
      <c r="I5018" s="2">
        <v>44</v>
      </c>
      <c r="J5018" s="2">
        <v>20</v>
      </c>
      <c r="K5018" s="12">
        <v>0</v>
      </c>
      <c r="L5018" s="13">
        <v>12</v>
      </c>
    </row>
    <row r="5019" spans="2:12" ht="37.5" x14ac:dyDescent="0.3">
      <c r="E5019" s="3" t="s">
        <v>1244</v>
      </c>
      <c r="F5019" s="4"/>
      <c r="G5019" s="5">
        <v>17</v>
      </c>
      <c r="H5019" s="7">
        <v>5</v>
      </c>
      <c r="I5019" s="1">
        <v>6</v>
      </c>
      <c r="J5019" s="1">
        <v>2</v>
      </c>
      <c r="K5019" s="1">
        <v>0</v>
      </c>
      <c r="L5019" s="6">
        <v>4</v>
      </c>
    </row>
    <row r="5020" spans="2:12" x14ac:dyDescent="0.3">
      <c r="E5020" s="9"/>
      <c r="F5020" s="8"/>
      <c r="G5020" s="10">
        <v>100</v>
      </c>
      <c r="H5020" s="11">
        <v>29.411764705882</v>
      </c>
      <c r="I5020" s="2">
        <v>35.294117647058997</v>
      </c>
      <c r="J5020" s="2">
        <v>11.764705882353001</v>
      </c>
      <c r="K5020" s="12">
        <v>0</v>
      </c>
      <c r="L5020" s="13">
        <v>23.529411764706001</v>
      </c>
    </row>
    <row r="5021" spans="2:12" ht="25" x14ac:dyDescent="0.3">
      <c r="E5021" s="3" t="s">
        <v>1245</v>
      </c>
      <c r="F5021" s="4"/>
      <c r="G5021" s="5">
        <v>3</v>
      </c>
      <c r="H5021" s="7">
        <v>1</v>
      </c>
      <c r="I5021" s="1">
        <v>1</v>
      </c>
      <c r="J5021" s="1">
        <v>0</v>
      </c>
      <c r="K5021" s="1">
        <v>0</v>
      </c>
      <c r="L5021" s="6">
        <v>1</v>
      </c>
    </row>
    <row r="5022" spans="2:12" x14ac:dyDescent="0.3">
      <c r="E5022" s="53"/>
      <c r="F5022" s="57"/>
      <c r="G5022" s="64">
        <v>100</v>
      </c>
      <c r="H5022" s="71">
        <v>33.333333333333002</v>
      </c>
      <c r="I5022" s="44">
        <v>33.333333333333002</v>
      </c>
      <c r="J5022" s="43">
        <v>0</v>
      </c>
      <c r="K5022" s="43">
        <v>0</v>
      </c>
      <c r="L5022" s="73">
        <v>33.333333333333002</v>
      </c>
    </row>
    <row r="5024" spans="2:12" x14ac:dyDescent="0.3">
      <c r="B5024" s="35" t="str">
        <f xml:space="preserve"> HYPERLINK("#'目次'!B47", "[41]")</f>
        <v>[41]</v>
      </c>
      <c r="C5024" s="25" t="s">
        <v>14</v>
      </c>
    </row>
    <row r="5027" spans="3:14" x14ac:dyDescent="0.3">
      <c r="C5027" s="25" t="s">
        <v>1248</v>
      </c>
    </row>
    <row r="5028" spans="3:14" ht="25" x14ac:dyDescent="0.3">
      <c r="E5028" s="95"/>
      <c r="F5028" s="96"/>
      <c r="G5028" s="37" t="s">
        <v>16</v>
      </c>
      <c r="H5028" s="41" t="s">
        <v>17</v>
      </c>
      <c r="I5028" s="18" t="s">
        <v>18</v>
      </c>
      <c r="J5028" s="18" t="s">
        <v>19</v>
      </c>
      <c r="K5028" s="18" t="s">
        <v>20</v>
      </c>
      <c r="L5028" s="18" t="s">
        <v>21</v>
      </c>
      <c r="M5028" s="18" t="s">
        <v>22</v>
      </c>
      <c r="N5028" s="34" t="s">
        <v>23</v>
      </c>
    </row>
    <row r="5029" spans="3:14" x14ac:dyDescent="0.3">
      <c r="E5029" s="97"/>
      <c r="F5029" s="98"/>
      <c r="G5029" s="40"/>
      <c r="H5029" s="36"/>
      <c r="I5029" s="19"/>
      <c r="J5029" s="19"/>
      <c r="K5029" s="19"/>
      <c r="L5029" s="19"/>
      <c r="M5029" s="19"/>
      <c r="N5029" s="39"/>
    </row>
    <row r="5030" spans="3:14" x14ac:dyDescent="0.3">
      <c r="E5030" s="63" t="s">
        <v>16</v>
      </c>
      <c r="F5030" s="58"/>
      <c r="G5030" s="38">
        <v>55336</v>
      </c>
      <c r="H5030" s="20">
        <v>10222</v>
      </c>
      <c r="I5030" s="20">
        <v>19178</v>
      </c>
      <c r="J5030" s="20">
        <v>13973</v>
      </c>
      <c r="K5030" s="20">
        <v>7022</v>
      </c>
      <c r="L5030" s="20">
        <v>3794</v>
      </c>
      <c r="M5030" s="20">
        <v>900</v>
      </c>
      <c r="N5030" s="51">
        <v>247</v>
      </c>
    </row>
    <row r="5031" spans="3:14" x14ac:dyDescent="0.3">
      <c r="E5031" s="53"/>
      <c r="F5031" s="59"/>
      <c r="G5031" s="10">
        <v>100</v>
      </c>
      <c r="H5031" s="2">
        <v>18.472603729941</v>
      </c>
      <c r="I5031" s="2">
        <v>34.657365910076997</v>
      </c>
      <c r="J5031" s="2">
        <v>25.251192713603999</v>
      </c>
      <c r="K5031" s="2">
        <v>12.689749891570999</v>
      </c>
      <c r="L5031" s="2">
        <v>6.8562960821169998</v>
      </c>
      <c r="M5031" s="2">
        <v>1.626427642041</v>
      </c>
      <c r="N5031" s="13">
        <v>0.44636403064899999</v>
      </c>
    </row>
    <row r="5032" spans="3:14" ht="37.5" x14ac:dyDescent="0.3">
      <c r="E5032" s="3" t="s">
        <v>1249</v>
      </c>
      <c r="F5032" s="4"/>
      <c r="G5032" s="29">
        <v>259</v>
      </c>
      <c r="H5032" s="32">
        <v>38</v>
      </c>
      <c r="I5032" s="17">
        <v>73</v>
      </c>
      <c r="J5032" s="17">
        <v>70</v>
      </c>
      <c r="K5032" s="17">
        <v>43</v>
      </c>
      <c r="L5032" s="17">
        <v>33</v>
      </c>
      <c r="M5032" s="17">
        <v>2</v>
      </c>
      <c r="N5032" s="33">
        <v>0</v>
      </c>
    </row>
    <row r="5033" spans="3:14" x14ac:dyDescent="0.3">
      <c r="E5033" s="9"/>
      <c r="F5033" s="8"/>
      <c r="G5033" s="10">
        <v>100</v>
      </c>
      <c r="H5033" s="11">
        <v>14.671814671815</v>
      </c>
      <c r="I5033" s="2">
        <v>28.185328185328</v>
      </c>
      <c r="J5033" s="2">
        <v>27.027027027027</v>
      </c>
      <c r="K5033" s="2">
        <v>16.602316602317</v>
      </c>
      <c r="L5033" s="2">
        <v>12.741312741312999</v>
      </c>
      <c r="M5033" s="2">
        <v>0.77220077220100003</v>
      </c>
      <c r="N5033" s="15">
        <v>0</v>
      </c>
    </row>
    <row r="5034" spans="3:14" ht="37.5" x14ac:dyDescent="0.3">
      <c r="E5034" s="3" t="s">
        <v>1250</v>
      </c>
      <c r="F5034" s="4"/>
      <c r="G5034" s="5">
        <v>91</v>
      </c>
      <c r="H5034" s="7">
        <v>10</v>
      </c>
      <c r="I5034" s="1">
        <v>29</v>
      </c>
      <c r="J5034" s="1">
        <v>27</v>
      </c>
      <c r="K5034" s="1">
        <v>21</v>
      </c>
      <c r="L5034" s="1">
        <v>3</v>
      </c>
      <c r="M5034" s="1">
        <v>1</v>
      </c>
      <c r="N5034" s="6">
        <v>0</v>
      </c>
    </row>
    <row r="5035" spans="3:14" x14ac:dyDescent="0.3">
      <c r="E5035" s="9"/>
      <c r="F5035" s="8"/>
      <c r="G5035" s="10">
        <v>100</v>
      </c>
      <c r="H5035" s="11">
        <v>10.989010989011</v>
      </c>
      <c r="I5035" s="2">
        <v>31.868131868132</v>
      </c>
      <c r="J5035" s="2">
        <v>29.670329670329998</v>
      </c>
      <c r="K5035" s="2">
        <v>23.076923076922998</v>
      </c>
      <c r="L5035" s="2">
        <v>3.2967032967029999</v>
      </c>
      <c r="M5035" s="2">
        <v>1.098901098901</v>
      </c>
      <c r="N5035" s="15">
        <v>0</v>
      </c>
    </row>
    <row r="5036" spans="3:14" ht="37.5" x14ac:dyDescent="0.3">
      <c r="E5036" s="3" t="s">
        <v>1251</v>
      </c>
      <c r="F5036" s="4"/>
      <c r="G5036" s="5">
        <v>36</v>
      </c>
      <c r="H5036" s="7">
        <v>1</v>
      </c>
      <c r="I5036" s="1">
        <v>11</v>
      </c>
      <c r="J5036" s="1">
        <v>12</v>
      </c>
      <c r="K5036" s="1">
        <v>8</v>
      </c>
      <c r="L5036" s="1">
        <v>3</v>
      </c>
      <c r="M5036" s="1">
        <v>1</v>
      </c>
      <c r="N5036" s="6">
        <v>0</v>
      </c>
    </row>
    <row r="5037" spans="3:14" x14ac:dyDescent="0.3">
      <c r="E5037" s="9"/>
      <c r="F5037" s="8"/>
      <c r="G5037" s="10">
        <v>100</v>
      </c>
      <c r="H5037" s="11">
        <v>2.7777777777780002</v>
      </c>
      <c r="I5037" s="2">
        <v>30.555555555556001</v>
      </c>
      <c r="J5037" s="2">
        <v>33.333333333333002</v>
      </c>
      <c r="K5037" s="2">
        <v>22.222222222222001</v>
      </c>
      <c r="L5037" s="2">
        <v>8.333333333333</v>
      </c>
      <c r="M5037" s="2">
        <v>2.7777777777780002</v>
      </c>
      <c r="N5037" s="15">
        <v>0</v>
      </c>
    </row>
    <row r="5038" spans="3:14" ht="37.5" x14ac:dyDescent="0.3">
      <c r="E5038" s="3" t="s">
        <v>1252</v>
      </c>
      <c r="F5038" s="4"/>
      <c r="G5038" s="5">
        <v>17</v>
      </c>
      <c r="H5038" s="7">
        <v>3</v>
      </c>
      <c r="I5038" s="1">
        <v>3</v>
      </c>
      <c r="J5038" s="1">
        <v>7</v>
      </c>
      <c r="K5038" s="1">
        <v>2</v>
      </c>
      <c r="L5038" s="1">
        <v>2</v>
      </c>
      <c r="M5038" s="1">
        <v>0</v>
      </c>
      <c r="N5038" s="6">
        <v>0</v>
      </c>
    </row>
    <row r="5039" spans="3:14" x14ac:dyDescent="0.3">
      <c r="E5039" s="9"/>
      <c r="F5039" s="8"/>
      <c r="G5039" s="10">
        <v>100</v>
      </c>
      <c r="H5039" s="11">
        <v>17.647058823529001</v>
      </c>
      <c r="I5039" s="2">
        <v>17.647058823529001</v>
      </c>
      <c r="J5039" s="2">
        <v>41.176470588234999</v>
      </c>
      <c r="K5039" s="2">
        <v>11.764705882353001</v>
      </c>
      <c r="L5039" s="2">
        <v>11.764705882353001</v>
      </c>
      <c r="M5039" s="12">
        <v>0</v>
      </c>
      <c r="N5039" s="15">
        <v>0</v>
      </c>
    </row>
    <row r="5040" spans="3:14" ht="37.5" x14ac:dyDescent="0.3">
      <c r="E5040" s="3" t="s">
        <v>1253</v>
      </c>
      <c r="F5040" s="4"/>
      <c r="G5040" s="5">
        <v>9</v>
      </c>
      <c r="H5040" s="7">
        <v>2</v>
      </c>
      <c r="I5040" s="1">
        <v>2</v>
      </c>
      <c r="J5040" s="1">
        <v>3</v>
      </c>
      <c r="K5040" s="1">
        <v>1</v>
      </c>
      <c r="L5040" s="1">
        <v>1</v>
      </c>
      <c r="M5040" s="1">
        <v>0</v>
      </c>
      <c r="N5040" s="6">
        <v>0</v>
      </c>
    </row>
    <row r="5041" spans="5:14" x14ac:dyDescent="0.3">
      <c r="E5041" s="9"/>
      <c r="F5041" s="8"/>
      <c r="G5041" s="10">
        <v>100</v>
      </c>
      <c r="H5041" s="11">
        <v>22.222222222222001</v>
      </c>
      <c r="I5041" s="2">
        <v>22.222222222222001</v>
      </c>
      <c r="J5041" s="2">
        <v>33.333333333333002</v>
      </c>
      <c r="K5041" s="2">
        <v>11.111111111111001</v>
      </c>
      <c r="L5041" s="2">
        <v>11.111111111111001</v>
      </c>
      <c r="M5041" s="12">
        <v>0</v>
      </c>
      <c r="N5041" s="15">
        <v>0</v>
      </c>
    </row>
    <row r="5042" spans="5:14" ht="37.5" x14ac:dyDescent="0.3">
      <c r="E5042" s="3" t="s">
        <v>1254</v>
      </c>
      <c r="F5042" s="4"/>
      <c r="G5042" s="5">
        <v>8</v>
      </c>
      <c r="H5042" s="7">
        <v>2</v>
      </c>
      <c r="I5042" s="1">
        <v>1</v>
      </c>
      <c r="J5042" s="1">
        <v>4</v>
      </c>
      <c r="K5042" s="1">
        <v>1</v>
      </c>
      <c r="L5042" s="1">
        <v>0</v>
      </c>
      <c r="M5042" s="1">
        <v>0</v>
      </c>
      <c r="N5042" s="6">
        <v>0</v>
      </c>
    </row>
    <row r="5043" spans="5:14" x14ac:dyDescent="0.3">
      <c r="E5043" s="9"/>
      <c r="F5043" s="8"/>
      <c r="G5043" s="10">
        <v>100</v>
      </c>
      <c r="H5043" s="11">
        <v>25</v>
      </c>
      <c r="I5043" s="2">
        <v>12.5</v>
      </c>
      <c r="J5043" s="2">
        <v>50</v>
      </c>
      <c r="K5043" s="2">
        <v>12.5</v>
      </c>
      <c r="L5043" s="12">
        <v>0</v>
      </c>
      <c r="M5043" s="12">
        <v>0</v>
      </c>
      <c r="N5043" s="15">
        <v>0</v>
      </c>
    </row>
    <row r="5044" spans="5:14" ht="37.5" x14ac:dyDescent="0.3">
      <c r="E5044" s="3" t="s">
        <v>1255</v>
      </c>
      <c r="F5044" s="4"/>
      <c r="G5044" s="5">
        <v>4</v>
      </c>
      <c r="H5044" s="7">
        <v>1</v>
      </c>
      <c r="I5044" s="1">
        <v>1</v>
      </c>
      <c r="J5044" s="1">
        <v>0</v>
      </c>
      <c r="K5044" s="1">
        <v>1</v>
      </c>
      <c r="L5044" s="1">
        <v>1</v>
      </c>
      <c r="M5044" s="1">
        <v>0</v>
      </c>
      <c r="N5044" s="6">
        <v>0</v>
      </c>
    </row>
    <row r="5045" spans="5:14" x14ac:dyDescent="0.3">
      <c r="E5045" s="9"/>
      <c r="F5045" s="8"/>
      <c r="G5045" s="10">
        <v>100</v>
      </c>
      <c r="H5045" s="11">
        <v>25</v>
      </c>
      <c r="I5045" s="2">
        <v>25</v>
      </c>
      <c r="J5045" s="12">
        <v>0</v>
      </c>
      <c r="K5045" s="2">
        <v>25</v>
      </c>
      <c r="L5045" s="2">
        <v>25</v>
      </c>
      <c r="M5045" s="12">
        <v>0</v>
      </c>
      <c r="N5045" s="15">
        <v>0</v>
      </c>
    </row>
    <row r="5046" spans="5:14" ht="37.5" x14ac:dyDescent="0.3">
      <c r="E5046" s="3" t="s">
        <v>1256</v>
      </c>
      <c r="F5046" s="4"/>
      <c r="G5046" s="5">
        <v>1558</v>
      </c>
      <c r="H5046" s="7">
        <v>266</v>
      </c>
      <c r="I5046" s="1">
        <v>447</v>
      </c>
      <c r="J5046" s="1">
        <v>466</v>
      </c>
      <c r="K5046" s="1">
        <v>209</v>
      </c>
      <c r="L5046" s="1">
        <v>155</v>
      </c>
      <c r="M5046" s="1">
        <v>12</v>
      </c>
      <c r="N5046" s="6">
        <v>3</v>
      </c>
    </row>
    <row r="5047" spans="5:14" x14ac:dyDescent="0.3">
      <c r="E5047" s="9"/>
      <c r="F5047" s="8"/>
      <c r="G5047" s="10">
        <v>100</v>
      </c>
      <c r="H5047" s="11">
        <v>17.073170731706998</v>
      </c>
      <c r="I5047" s="2">
        <v>28.690629011553</v>
      </c>
      <c r="J5047" s="2">
        <v>29.910141206675</v>
      </c>
      <c r="K5047" s="2">
        <v>13.414634146340999</v>
      </c>
      <c r="L5047" s="2">
        <v>9.9486521181000001</v>
      </c>
      <c r="M5047" s="2">
        <v>0.77021822849800003</v>
      </c>
      <c r="N5047" s="13">
        <v>0.192554557125</v>
      </c>
    </row>
    <row r="5048" spans="5:14" ht="37.5" x14ac:dyDescent="0.3">
      <c r="E5048" s="3" t="s">
        <v>1257</v>
      </c>
      <c r="F5048" s="4"/>
      <c r="G5048" s="5">
        <v>731</v>
      </c>
      <c r="H5048" s="7">
        <v>83</v>
      </c>
      <c r="I5048" s="1">
        <v>200</v>
      </c>
      <c r="J5048" s="1">
        <v>229</v>
      </c>
      <c r="K5048" s="1">
        <v>125</v>
      </c>
      <c r="L5048" s="1">
        <v>86</v>
      </c>
      <c r="M5048" s="1">
        <v>8</v>
      </c>
      <c r="N5048" s="6">
        <v>0</v>
      </c>
    </row>
    <row r="5049" spans="5:14" x14ac:dyDescent="0.3">
      <c r="E5049" s="9"/>
      <c r="F5049" s="8"/>
      <c r="G5049" s="10">
        <v>100</v>
      </c>
      <c r="H5049" s="11">
        <v>11.354309165527001</v>
      </c>
      <c r="I5049" s="2">
        <v>27.359781121750999</v>
      </c>
      <c r="J5049" s="2">
        <v>31.326949384405001</v>
      </c>
      <c r="K5049" s="2">
        <v>17.099863201093999</v>
      </c>
      <c r="L5049" s="2">
        <v>11.764705882353001</v>
      </c>
      <c r="M5049" s="2">
        <v>1.0943912448699999</v>
      </c>
      <c r="N5049" s="15">
        <v>0</v>
      </c>
    </row>
    <row r="5050" spans="5:14" ht="37.5" x14ac:dyDescent="0.3">
      <c r="E5050" s="3" t="s">
        <v>1258</v>
      </c>
      <c r="F5050" s="4"/>
      <c r="G5050" s="5">
        <v>360</v>
      </c>
      <c r="H5050" s="7">
        <v>58</v>
      </c>
      <c r="I5050" s="1">
        <v>93</v>
      </c>
      <c r="J5050" s="1">
        <v>110</v>
      </c>
      <c r="K5050" s="1">
        <v>51</v>
      </c>
      <c r="L5050" s="1">
        <v>43</v>
      </c>
      <c r="M5050" s="1">
        <v>4</v>
      </c>
      <c r="N5050" s="6">
        <v>1</v>
      </c>
    </row>
    <row r="5051" spans="5:14" x14ac:dyDescent="0.3">
      <c r="E5051" s="9"/>
      <c r="F5051" s="8"/>
      <c r="G5051" s="10">
        <v>100</v>
      </c>
      <c r="H5051" s="11">
        <v>16.111111111111001</v>
      </c>
      <c r="I5051" s="2">
        <v>25.833333333333002</v>
      </c>
      <c r="J5051" s="2">
        <v>30.555555555556001</v>
      </c>
      <c r="K5051" s="2">
        <v>14.166666666667</v>
      </c>
      <c r="L5051" s="2">
        <v>11.944444444444001</v>
      </c>
      <c r="M5051" s="2">
        <v>1.1111111111109999</v>
      </c>
      <c r="N5051" s="13">
        <v>0.277777777778</v>
      </c>
    </row>
    <row r="5052" spans="5:14" ht="37.5" x14ac:dyDescent="0.3">
      <c r="E5052" s="3" t="s">
        <v>1259</v>
      </c>
      <c r="F5052" s="4"/>
      <c r="G5052" s="5">
        <v>196</v>
      </c>
      <c r="H5052" s="7">
        <v>27</v>
      </c>
      <c r="I5052" s="1">
        <v>42</v>
      </c>
      <c r="J5052" s="1">
        <v>57</v>
      </c>
      <c r="K5052" s="1">
        <v>43</v>
      </c>
      <c r="L5052" s="1">
        <v>26</v>
      </c>
      <c r="M5052" s="1">
        <v>1</v>
      </c>
      <c r="N5052" s="6">
        <v>0</v>
      </c>
    </row>
    <row r="5053" spans="5:14" x14ac:dyDescent="0.3">
      <c r="E5053" s="9"/>
      <c r="F5053" s="8"/>
      <c r="G5053" s="10">
        <v>100</v>
      </c>
      <c r="H5053" s="11">
        <v>13.775510204082</v>
      </c>
      <c r="I5053" s="2">
        <v>21.428571428571001</v>
      </c>
      <c r="J5053" s="2">
        <v>29.081632653061</v>
      </c>
      <c r="K5053" s="2">
        <v>21.938775510204</v>
      </c>
      <c r="L5053" s="2">
        <v>13.265306122448999</v>
      </c>
      <c r="M5053" s="2">
        <v>0.51020408163300002</v>
      </c>
      <c r="N5053" s="15">
        <v>0</v>
      </c>
    </row>
    <row r="5054" spans="5:14" ht="37.5" x14ac:dyDescent="0.3">
      <c r="E5054" s="3" t="s">
        <v>1260</v>
      </c>
      <c r="F5054" s="4"/>
      <c r="G5054" s="5">
        <v>143</v>
      </c>
      <c r="H5054" s="7">
        <v>19</v>
      </c>
      <c r="I5054" s="1">
        <v>42</v>
      </c>
      <c r="J5054" s="1">
        <v>34</v>
      </c>
      <c r="K5054" s="1">
        <v>26</v>
      </c>
      <c r="L5054" s="1">
        <v>18</v>
      </c>
      <c r="M5054" s="1">
        <v>4</v>
      </c>
      <c r="N5054" s="6">
        <v>0</v>
      </c>
    </row>
    <row r="5055" spans="5:14" x14ac:dyDescent="0.3">
      <c r="E5055" s="9"/>
      <c r="F5055" s="8"/>
      <c r="G5055" s="10">
        <v>100</v>
      </c>
      <c r="H5055" s="11">
        <v>13.286713286713001</v>
      </c>
      <c r="I5055" s="2">
        <v>29.370629370629</v>
      </c>
      <c r="J5055" s="2">
        <v>23.776223776224001</v>
      </c>
      <c r="K5055" s="2">
        <v>18.181818181817999</v>
      </c>
      <c r="L5055" s="2">
        <v>12.587412587413001</v>
      </c>
      <c r="M5055" s="2">
        <v>2.797202797203</v>
      </c>
      <c r="N5055" s="15">
        <v>0</v>
      </c>
    </row>
    <row r="5056" spans="5:14" ht="37.5" x14ac:dyDescent="0.3">
      <c r="E5056" s="3" t="s">
        <v>1261</v>
      </c>
      <c r="F5056" s="4"/>
      <c r="G5056" s="5">
        <v>80</v>
      </c>
      <c r="H5056" s="7">
        <v>13</v>
      </c>
      <c r="I5056" s="1">
        <v>19</v>
      </c>
      <c r="J5056" s="1">
        <v>15</v>
      </c>
      <c r="K5056" s="1">
        <v>19</v>
      </c>
      <c r="L5056" s="1">
        <v>13</v>
      </c>
      <c r="M5056" s="1">
        <v>1</v>
      </c>
      <c r="N5056" s="6">
        <v>0</v>
      </c>
    </row>
    <row r="5057" spans="5:14" x14ac:dyDescent="0.3">
      <c r="E5057" s="9"/>
      <c r="F5057" s="8"/>
      <c r="G5057" s="10">
        <v>100</v>
      </c>
      <c r="H5057" s="11">
        <v>16.25</v>
      </c>
      <c r="I5057" s="2">
        <v>23.75</v>
      </c>
      <c r="J5057" s="2">
        <v>18.75</v>
      </c>
      <c r="K5057" s="2">
        <v>23.75</v>
      </c>
      <c r="L5057" s="2">
        <v>16.25</v>
      </c>
      <c r="M5057" s="2">
        <v>1.25</v>
      </c>
      <c r="N5057" s="15">
        <v>0</v>
      </c>
    </row>
    <row r="5058" spans="5:14" ht="37.5" x14ac:dyDescent="0.3">
      <c r="E5058" s="3" t="s">
        <v>1262</v>
      </c>
      <c r="F5058" s="4"/>
      <c r="G5058" s="5">
        <v>6</v>
      </c>
      <c r="H5058" s="7">
        <v>1</v>
      </c>
      <c r="I5058" s="1">
        <v>3</v>
      </c>
      <c r="J5058" s="1">
        <v>0</v>
      </c>
      <c r="K5058" s="1">
        <v>1</v>
      </c>
      <c r="L5058" s="1">
        <v>1</v>
      </c>
      <c r="M5058" s="1">
        <v>0</v>
      </c>
      <c r="N5058" s="6">
        <v>0</v>
      </c>
    </row>
    <row r="5059" spans="5:14" x14ac:dyDescent="0.3">
      <c r="E5059" s="9"/>
      <c r="F5059" s="8"/>
      <c r="G5059" s="10">
        <v>100</v>
      </c>
      <c r="H5059" s="11">
        <v>16.666666666666998</v>
      </c>
      <c r="I5059" s="2">
        <v>50</v>
      </c>
      <c r="J5059" s="12">
        <v>0</v>
      </c>
      <c r="K5059" s="2">
        <v>16.666666666666998</v>
      </c>
      <c r="L5059" s="2">
        <v>16.666666666666998</v>
      </c>
      <c r="M5059" s="12">
        <v>0</v>
      </c>
      <c r="N5059" s="15">
        <v>0</v>
      </c>
    </row>
    <row r="5060" spans="5:14" ht="37.5" x14ac:dyDescent="0.3">
      <c r="E5060" s="3" t="s">
        <v>1263</v>
      </c>
      <c r="F5060" s="4"/>
      <c r="G5060" s="5">
        <v>2888</v>
      </c>
      <c r="H5060" s="7">
        <v>575</v>
      </c>
      <c r="I5060" s="1">
        <v>850</v>
      </c>
      <c r="J5060" s="1">
        <v>802</v>
      </c>
      <c r="K5060" s="1">
        <v>429</v>
      </c>
      <c r="L5060" s="1">
        <v>209</v>
      </c>
      <c r="M5060" s="1">
        <v>21</v>
      </c>
      <c r="N5060" s="6">
        <v>2</v>
      </c>
    </row>
    <row r="5061" spans="5:14" x14ac:dyDescent="0.3">
      <c r="E5061" s="9"/>
      <c r="F5061" s="8"/>
      <c r="G5061" s="10">
        <v>100</v>
      </c>
      <c r="H5061" s="11">
        <v>19.909972299168999</v>
      </c>
      <c r="I5061" s="2">
        <v>29.432132963989002</v>
      </c>
      <c r="J5061" s="2">
        <v>27.770083102493</v>
      </c>
      <c r="K5061" s="2">
        <v>14.854570637119</v>
      </c>
      <c r="L5061" s="2">
        <v>7.2368421052630003</v>
      </c>
      <c r="M5061" s="2">
        <v>0.72714681440399997</v>
      </c>
      <c r="N5061" s="13">
        <v>6.9252077561999997E-2</v>
      </c>
    </row>
    <row r="5062" spans="5:14" ht="37.5" x14ac:dyDescent="0.3">
      <c r="E5062" s="3" t="s">
        <v>1264</v>
      </c>
      <c r="F5062" s="4"/>
      <c r="G5062" s="5">
        <v>2030</v>
      </c>
      <c r="H5062" s="7">
        <v>328</v>
      </c>
      <c r="I5062" s="1">
        <v>639</v>
      </c>
      <c r="J5062" s="1">
        <v>575</v>
      </c>
      <c r="K5062" s="1">
        <v>305</v>
      </c>
      <c r="L5062" s="1">
        <v>164</v>
      </c>
      <c r="M5062" s="1">
        <v>18</v>
      </c>
      <c r="N5062" s="6">
        <v>1</v>
      </c>
    </row>
    <row r="5063" spans="5:14" x14ac:dyDescent="0.3">
      <c r="E5063" s="9"/>
      <c r="F5063" s="8"/>
      <c r="G5063" s="10">
        <v>100</v>
      </c>
      <c r="H5063" s="11">
        <v>16.15763546798</v>
      </c>
      <c r="I5063" s="2">
        <v>31.477832512315</v>
      </c>
      <c r="J5063" s="2">
        <v>28.325123152709001</v>
      </c>
      <c r="K5063" s="2">
        <v>15.024630541872</v>
      </c>
      <c r="L5063" s="2">
        <v>8.0788177339900002</v>
      </c>
      <c r="M5063" s="2">
        <v>0.88669950738900005</v>
      </c>
      <c r="N5063" s="13">
        <v>4.9261083743999998E-2</v>
      </c>
    </row>
    <row r="5064" spans="5:14" ht="37.5" x14ac:dyDescent="0.3">
      <c r="E5064" s="3" t="s">
        <v>1265</v>
      </c>
      <c r="F5064" s="4"/>
      <c r="G5064" s="5">
        <v>1490</v>
      </c>
      <c r="H5064" s="7">
        <v>229</v>
      </c>
      <c r="I5064" s="1">
        <v>468</v>
      </c>
      <c r="J5064" s="1">
        <v>387</v>
      </c>
      <c r="K5064" s="1">
        <v>237</v>
      </c>
      <c r="L5064" s="1">
        <v>144</v>
      </c>
      <c r="M5064" s="1">
        <v>24</v>
      </c>
      <c r="N5064" s="6">
        <v>1</v>
      </c>
    </row>
    <row r="5065" spans="5:14" x14ac:dyDescent="0.3">
      <c r="E5065" s="9"/>
      <c r="F5065" s="8"/>
      <c r="G5065" s="10">
        <v>100</v>
      </c>
      <c r="H5065" s="11">
        <v>15.369127516779001</v>
      </c>
      <c r="I5065" s="2">
        <v>31.409395973153998</v>
      </c>
      <c r="J5065" s="2">
        <v>25.973154362416</v>
      </c>
      <c r="K5065" s="2">
        <v>15.906040268456</v>
      </c>
      <c r="L5065" s="2">
        <v>9.6644295302009997</v>
      </c>
      <c r="M5065" s="2">
        <v>1.6107382550339999</v>
      </c>
      <c r="N5065" s="13">
        <v>6.7114093959999996E-2</v>
      </c>
    </row>
    <row r="5066" spans="5:14" ht="37.5" x14ac:dyDescent="0.3">
      <c r="E5066" s="3" t="s">
        <v>1266</v>
      </c>
      <c r="F5066" s="4"/>
      <c r="G5066" s="5">
        <v>850</v>
      </c>
      <c r="H5066" s="7">
        <v>127</v>
      </c>
      <c r="I5066" s="1">
        <v>247</v>
      </c>
      <c r="J5066" s="1">
        <v>225</v>
      </c>
      <c r="K5066" s="1">
        <v>155</v>
      </c>
      <c r="L5066" s="1">
        <v>77</v>
      </c>
      <c r="M5066" s="1">
        <v>15</v>
      </c>
      <c r="N5066" s="6">
        <v>4</v>
      </c>
    </row>
    <row r="5067" spans="5:14" x14ac:dyDescent="0.3">
      <c r="E5067" s="9"/>
      <c r="F5067" s="8"/>
      <c r="G5067" s="10">
        <v>100</v>
      </c>
      <c r="H5067" s="11">
        <v>14.941176470587999</v>
      </c>
      <c r="I5067" s="2">
        <v>29.058823529411999</v>
      </c>
      <c r="J5067" s="2">
        <v>26.470588235293999</v>
      </c>
      <c r="K5067" s="2">
        <v>18.235294117647001</v>
      </c>
      <c r="L5067" s="2">
        <v>9.0588235294120008</v>
      </c>
      <c r="M5067" s="2">
        <v>1.764705882353</v>
      </c>
      <c r="N5067" s="13">
        <v>0.47058823529400001</v>
      </c>
    </row>
    <row r="5068" spans="5:14" ht="37.5" x14ac:dyDescent="0.3">
      <c r="E5068" s="3" t="s">
        <v>1267</v>
      </c>
      <c r="F5068" s="4"/>
      <c r="G5068" s="5">
        <v>800</v>
      </c>
      <c r="H5068" s="7">
        <v>136</v>
      </c>
      <c r="I5068" s="1">
        <v>227</v>
      </c>
      <c r="J5068" s="1">
        <v>196</v>
      </c>
      <c r="K5068" s="1">
        <v>152</v>
      </c>
      <c r="L5068" s="1">
        <v>77</v>
      </c>
      <c r="M5068" s="1">
        <v>12</v>
      </c>
      <c r="N5068" s="6">
        <v>0</v>
      </c>
    </row>
    <row r="5069" spans="5:14" x14ac:dyDescent="0.3">
      <c r="E5069" s="9"/>
      <c r="F5069" s="8"/>
      <c r="G5069" s="10">
        <v>100</v>
      </c>
      <c r="H5069" s="11">
        <v>17</v>
      </c>
      <c r="I5069" s="2">
        <v>28.375</v>
      </c>
      <c r="J5069" s="2">
        <v>24.5</v>
      </c>
      <c r="K5069" s="2">
        <v>19</v>
      </c>
      <c r="L5069" s="2">
        <v>9.625</v>
      </c>
      <c r="M5069" s="2">
        <v>1.5</v>
      </c>
      <c r="N5069" s="15">
        <v>0</v>
      </c>
    </row>
    <row r="5070" spans="5:14" ht="37.5" x14ac:dyDescent="0.3">
      <c r="E5070" s="3" t="s">
        <v>1268</v>
      </c>
      <c r="F5070" s="4"/>
      <c r="G5070" s="5">
        <v>413</v>
      </c>
      <c r="H5070" s="7">
        <v>40</v>
      </c>
      <c r="I5070" s="1">
        <v>125</v>
      </c>
      <c r="J5070" s="1">
        <v>115</v>
      </c>
      <c r="K5070" s="1">
        <v>63</v>
      </c>
      <c r="L5070" s="1">
        <v>64</v>
      </c>
      <c r="M5070" s="1">
        <v>6</v>
      </c>
      <c r="N5070" s="6">
        <v>0</v>
      </c>
    </row>
    <row r="5071" spans="5:14" x14ac:dyDescent="0.3">
      <c r="E5071" s="9"/>
      <c r="F5071" s="8"/>
      <c r="G5071" s="10">
        <v>100</v>
      </c>
      <c r="H5071" s="11">
        <v>9.6852300242130003</v>
      </c>
      <c r="I5071" s="2">
        <v>30.266343825665999</v>
      </c>
      <c r="J5071" s="2">
        <v>27.845036319613001</v>
      </c>
      <c r="K5071" s="2">
        <v>15.254237288136</v>
      </c>
      <c r="L5071" s="2">
        <v>15.496368038741</v>
      </c>
      <c r="M5071" s="2">
        <v>1.452784503632</v>
      </c>
      <c r="N5071" s="15">
        <v>0</v>
      </c>
    </row>
    <row r="5072" spans="5:14" ht="37.5" x14ac:dyDescent="0.3">
      <c r="E5072" s="3" t="s">
        <v>1269</v>
      </c>
      <c r="F5072" s="4"/>
      <c r="G5072" s="5">
        <v>24</v>
      </c>
      <c r="H5072" s="7">
        <v>5</v>
      </c>
      <c r="I5072" s="1">
        <v>6</v>
      </c>
      <c r="J5072" s="1">
        <v>2</v>
      </c>
      <c r="K5072" s="1">
        <v>6</v>
      </c>
      <c r="L5072" s="1">
        <v>5</v>
      </c>
      <c r="M5072" s="1">
        <v>0</v>
      </c>
      <c r="N5072" s="6">
        <v>0</v>
      </c>
    </row>
    <row r="5073" spans="5:14" x14ac:dyDescent="0.3">
      <c r="E5073" s="9"/>
      <c r="F5073" s="8"/>
      <c r="G5073" s="10">
        <v>100</v>
      </c>
      <c r="H5073" s="11">
        <v>20.833333333333002</v>
      </c>
      <c r="I5073" s="2">
        <v>25</v>
      </c>
      <c r="J5073" s="2">
        <v>8.333333333333</v>
      </c>
      <c r="K5073" s="2">
        <v>25</v>
      </c>
      <c r="L5073" s="2">
        <v>20.833333333333002</v>
      </c>
      <c r="M5073" s="12">
        <v>0</v>
      </c>
      <c r="N5073" s="15">
        <v>0</v>
      </c>
    </row>
    <row r="5074" spans="5:14" ht="37.5" x14ac:dyDescent="0.3">
      <c r="E5074" s="3" t="s">
        <v>1270</v>
      </c>
      <c r="F5074" s="4"/>
      <c r="G5074" s="5">
        <v>4837</v>
      </c>
      <c r="H5074" s="7">
        <v>1127</v>
      </c>
      <c r="I5074" s="1">
        <v>1668</v>
      </c>
      <c r="J5074" s="1">
        <v>1192</v>
      </c>
      <c r="K5074" s="1">
        <v>540</v>
      </c>
      <c r="L5074" s="1">
        <v>246</v>
      </c>
      <c r="M5074" s="1">
        <v>56</v>
      </c>
      <c r="N5074" s="6">
        <v>8</v>
      </c>
    </row>
    <row r="5075" spans="5:14" x14ac:dyDescent="0.3">
      <c r="E5075" s="9"/>
      <c r="F5075" s="8"/>
      <c r="G5075" s="10">
        <v>100</v>
      </c>
      <c r="H5075" s="11">
        <v>23.299565846598998</v>
      </c>
      <c r="I5075" s="2">
        <v>34.484184411826</v>
      </c>
      <c r="J5075" s="2">
        <v>24.643373992143999</v>
      </c>
      <c r="K5075" s="2">
        <v>11.163944593756</v>
      </c>
      <c r="L5075" s="2">
        <v>5.0857969815999997</v>
      </c>
      <c r="M5075" s="2">
        <v>1.157742402315</v>
      </c>
      <c r="N5075" s="13">
        <v>0.16539177175899999</v>
      </c>
    </row>
    <row r="5076" spans="5:14" ht="37.5" x14ac:dyDescent="0.3">
      <c r="E5076" s="3" t="s">
        <v>1271</v>
      </c>
      <c r="F5076" s="4"/>
      <c r="G5076" s="5">
        <v>3330</v>
      </c>
      <c r="H5076" s="7">
        <v>536</v>
      </c>
      <c r="I5076" s="1">
        <v>1147</v>
      </c>
      <c r="J5076" s="1">
        <v>931</v>
      </c>
      <c r="K5076" s="1">
        <v>457</v>
      </c>
      <c r="L5076" s="1">
        <v>198</v>
      </c>
      <c r="M5076" s="1">
        <v>55</v>
      </c>
      <c r="N5076" s="6">
        <v>6</v>
      </c>
    </row>
    <row r="5077" spans="5:14" x14ac:dyDescent="0.3">
      <c r="E5077" s="9"/>
      <c r="F5077" s="8"/>
      <c r="G5077" s="10">
        <v>100</v>
      </c>
      <c r="H5077" s="11">
        <v>16.096096096096002</v>
      </c>
      <c r="I5077" s="2">
        <v>34.444444444444002</v>
      </c>
      <c r="J5077" s="2">
        <v>27.957957957958001</v>
      </c>
      <c r="K5077" s="2">
        <v>13.723723723724</v>
      </c>
      <c r="L5077" s="2">
        <v>5.9459459459459998</v>
      </c>
      <c r="M5077" s="2">
        <v>1.6516516516519999</v>
      </c>
      <c r="N5077" s="13">
        <v>0.18018018018000001</v>
      </c>
    </row>
    <row r="5078" spans="5:14" ht="37.5" x14ac:dyDescent="0.3">
      <c r="E5078" s="3" t="s">
        <v>1272</v>
      </c>
      <c r="F5078" s="4"/>
      <c r="G5078" s="5">
        <v>2713</v>
      </c>
      <c r="H5078" s="7">
        <v>423</v>
      </c>
      <c r="I5078" s="1">
        <v>950</v>
      </c>
      <c r="J5078" s="1">
        <v>710</v>
      </c>
      <c r="K5078" s="1">
        <v>367</v>
      </c>
      <c r="L5078" s="1">
        <v>210</v>
      </c>
      <c r="M5078" s="1">
        <v>45</v>
      </c>
      <c r="N5078" s="6">
        <v>8</v>
      </c>
    </row>
    <row r="5079" spans="5:14" x14ac:dyDescent="0.3">
      <c r="E5079" s="9"/>
      <c r="F5079" s="8"/>
      <c r="G5079" s="10">
        <v>100</v>
      </c>
      <c r="H5079" s="11">
        <v>15.591596019167</v>
      </c>
      <c r="I5079" s="2">
        <v>35.016586804276002</v>
      </c>
      <c r="J5079" s="2">
        <v>26.170291190564001</v>
      </c>
      <c r="K5079" s="2">
        <v>13.527460375967999</v>
      </c>
      <c r="L5079" s="2">
        <v>7.7405086619979997</v>
      </c>
      <c r="M5079" s="2">
        <v>1.6586804275710001</v>
      </c>
      <c r="N5079" s="13">
        <v>0.29487652045700002</v>
      </c>
    </row>
    <row r="5080" spans="5:14" ht="37.5" x14ac:dyDescent="0.3">
      <c r="E5080" s="3" t="s">
        <v>1273</v>
      </c>
      <c r="F5080" s="4"/>
      <c r="G5080" s="5">
        <v>1449</v>
      </c>
      <c r="H5080" s="7">
        <v>221</v>
      </c>
      <c r="I5080" s="1">
        <v>480</v>
      </c>
      <c r="J5080" s="1">
        <v>348</v>
      </c>
      <c r="K5080" s="1">
        <v>239</v>
      </c>
      <c r="L5080" s="1">
        <v>142</v>
      </c>
      <c r="M5080" s="1">
        <v>16</v>
      </c>
      <c r="N5080" s="6">
        <v>3</v>
      </c>
    </row>
    <row r="5081" spans="5:14" x14ac:dyDescent="0.3">
      <c r="E5081" s="9"/>
      <c r="F5081" s="8"/>
      <c r="G5081" s="10">
        <v>100</v>
      </c>
      <c r="H5081" s="11">
        <v>15.251897860593999</v>
      </c>
      <c r="I5081" s="2">
        <v>33.126293995859001</v>
      </c>
      <c r="J5081" s="2">
        <v>24.016563146997999</v>
      </c>
      <c r="K5081" s="2">
        <v>16.494133885438</v>
      </c>
      <c r="L5081" s="2">
        <v>9.7998619737750001</v>
      </c>
      <c r="M5081" s="2">
        <v>1.104209799862</v>
      </c>
      <c r="N5081" s="13">
        <v>0.207039337474</v>
      </c>
    </row>
    <row r="5082" spans="5:14" ht="37.5" x14ac:dyDescent="0.3">
      <c r="E5082" s="3" t="s">
        <v>1274</v>
      </c>
      <c r="F5082" s="4"/>
      <c r="G5082" s="5">
        <v>1332</v>
      </c>
      <c r="H5082" s="7">
        <v>211</v>
      </c>
      <c r="I5082" s="1">
        <v>476</v>
      </c>
      <c r="J5082" s="1">
        <v>286</v>
      </c>
      <c r="K5082" s="1">
        <v>209</v>
      </c>
      <c r="L5082" s="1">
        <v>129</v>
      </c>
      <c r="M5082" s="1">
        <v>17</v>
      </c>
      <c r="N5082" s="6">
        <v>4</v>
      </c>
    </row>
    <row r="5083" spans="5:14" x14ac:dyDescent="0.3">
      <c r="E5083" s="9"/>
      <c r="F5083" s="8"/>
      <c r="G5083" s="10">
        <v>100</v>
      </c>
      <c r="H5083" s="11">
        <v>15.840840840841</v>
      </c>
      <c r="I5083" s="2">
        <v>35.735735735736</v>
      </c>
      <c r="J5083" s="2">
        <v>21.471471471470998</v>
      </c>
      <c r="K5083" s="2">
        <v>15.690690690691</v>
      </c>
      <c r="L5083" s="2">
        <v>9.6846846846849992</v>
      </c>
      <c r="M5083" s="2">
        <v>1.276276276276</v>
      </c>
      <c r="N5083" s="13">
        <v>0.30030030029999999</v>
      </c>
    </row>
    <row r="5084" spans="5:14" ht="37.5" x14ac:dyDescent="0.3">
      <c r="E5084" s="3" t="s">
        <v>1275</v>
      </c>
      <c r="F5084" s="4"/>
      <c r="G5084" s="5">
        <v>769</v>
      </c>
      <c r="H5084" s="7">
        <v>113</v>
      </c>
      <c r="I5084" s="1">
        <v>239</v>
      </c>
      <c r="J5084" s="1">
        <v>176</v>
      </c>
      <c r="K5084" s="1">
        <v>122</v>
      </c>
      <c r="L5084" s="1">
        <v>101</v>
      </c>
      <c r="M5084" s="1">
        <v>16</v>
      </c>
      <c r="N5084" s="6">
        <v>2</v>
      </c>
    </row>
    <row r="5085" spans="5:14" x14ac:dyDescent="0.3">
      <c r="E5085" s="9"/>
      <c r="F5085" s="8"/>
      <c r="G5085" s="10">
        <v>100</v>
      </c>
      <c r="H5085" s="11">
        <v>14.694408322497001</v>
      </c>
      <c r="I5085" s="2">
        <v>31.079323797139001</v>
      </c>
      <c r="J5085" s="2">
        <v>22.886866059818001</v>
      </c>
      <c r="K5085" s="2">
        <v>15.864759427828</v>
      </c>
      <c r="L5085" s="2">
        <v>13.133940182054999</v>
      </c>
      <c r="M5085" s="2">
        <v>2.0806241872559998</v>
      </c>
      <c r="N5085" s="13">
        <v>0.26007802340699998</v>
      </c>
    </row>
    <row r="5086" spans="5:14" ht="37.5" x14ac:dyDescent="0.3">
      <c r="E5086" s="3" t="s">
        <v>1276</v>
      </c>
      <c r="F5086" s="4"/>
      <c r="G5086" s="5">
        <v>41</v>
      </c>
      <c r="H5086" s="7">
        <v>7</v>
      </c>
      <c r="I5086" s="1">
        <v>10</v>
      </c>
      <c r="J5086" s="1">
        <v>8</v>
      </c>
      <c r="K5086" s="1">
        <v>6</v>
      </c>
      <c r="L5086" s="1">
        <v>9</v>
      </c>
      <c r="M5086" s="1">
        <v>1</v>
      </c>
      <c r="N5086" s="6">
        <v>0</v>
      </c>
    </row>
    <row r="5087" spans="5:14" x14ac:dyDescent="0.3">
      <c r="E5087" s="9"/>
      <c r="F5087" s="8"/>
      <c r="G5087" s="10">
        <v>100</v>
      </c>
      <c r="H5087" s="11">
        <v>17.073170731706998</v>
      </c>
      <c r="I5087" s="2">
        <v>24.390243902439</v>
      </c>
      <c r="J5087" s="2">
        <v>19.512195121950999</v>
      </c>
      <c r="K5087" s="2">
        <v>14.634146341463</v>
      </c>
      <c r="L5087" s="2">
        <v>21.951219512194999</v>
      </c>
      <c r="M5087" s="2">
        <v>2.4390243902440001</v>
      </c>
      <c r="N5087" s="15">
        <v>0</v>
      </c>
    </row>
    <row r="5088" spans="5:14" ht="37.5" x14ac:dyDescent="0.3">
      <c r="E5088" s="3" t="s">
        <v>1277</v>
      </c>
      <c r="F5088" s="4"/>
      <c r="G5088" s="5">
        <v>5350</v>
      </c>
      <c r="H5088" s="7">
        <v>1188</v>
      </c>
      <c r="I5088" s="1">
        <v>1981</v>
      </c>
      <c r="J5088" s="1">
        <v>1295</v>
      </c>
      <c r="K5088" s="1">
        <v>561</v>
      </c>
      <c r="L5088" s="1">
        <v>244</v>
      </c>
      <c r="M5088" s="1">
        <v>70</v>
      </c>
      <c r="N5088" s="6">
        <v>11</v>
      </c>
    </row>
    <row r="5089" spans="5:14" x14ac:dyDescent="0.3">
      <c r="E5089" s="9"/>
      <c r="F5089" s="8"/>
      <c r="G5089" s="10">
        <v>100</v>
      </c>
      <c r="H5089" s="11">
        <v>22.205607476636001</v>
      </c>
      <c r="I5089" s="2">
        <v>37.028037383178003</v>
      </c>
      <c r="J5089" s="2">
        <v>24.205607476636001</v>
      </c>
      <c r="K5089" s="2">
        <v>10.485981308411001</v>
      </c>
      <c r="L5089" s="2">
        <v>4.560747663551</v>
      </c>
      <c r="M5089" s="2">
        <v>1.3084112149530001</v>
      </c>
      <c r="N5089" s="13">
        <v>0.20560747663599999</v>
      </c>
    </row>
    <row r="5090" spans="5:14" ht="37.5" x14ac:dyDescent="0.3">
      <c r="E5090" s="3" t="s">
        <v>1278</v>
      </c>
      <c r="F5090" s="4"/>
      <c r="G5090" s="5">
        <v>3381</v>
      </c>
      <c r="H5090" s="7">
        <v>566</v>
      </c>
      <c r="I5090" s="1">
        <v>1213</v>
      </c>
      <c r="J5090" s="1">
        <v>951</v>
      </c>
      <c r="K5090" s="1">
        <v>406</v>
      </c>
      <c r="L5090" s="1">
        <v>178</v>
      </c>
      <c r="M5090" s="1">
        <v>57</v>
      </c>
      <c r="N5090" s="6">
        <v>10</v>
      </c>
    </row>
    <row r="5091" spans="5:14" x14ac:dyDescent="0.3">
      <c r="E5091" s="9"/>
      <c r="F5091" s="8"/>
      <c r="G5091" s="10">
        <v>100</v>
      </c>
      <c r="H5091" s="11">
        <v>16.740609287192999</v>
      </c>
      <c r="I5091" s="2">
        <v>35.876959479443997</v>
      </c>
      <c r="J5091" s="2">
        <v>28.127772848269998</v>
      </c>
      <c r="K5091" s="2">
        <v>12.008281573499</v>
      </c>
      <c r="L5091" s="2">
        <v>5.2647145814850003</v>
      </c>
      <c r="M5091" s="2">
        <v>1.6858917480040001</v>
      </c>
      <c r="N5091" s="13">
        <v>0.29577048210599999</v>
      </c>
    </row>
    <row r="5092" spans="5:14" ht="37.5" x14ac:dyDescent="0.3">
      <c r="E5092" s="3" t="s">
        <v>1279</v>
      </c>
      <c r="F5092" s="4"/>
      <c r="G5092" s="5">
        <v>2891</v>
      </c>
      <c r="H5092" s="7">
        <v>425</v>
      </c>
      <c r="I5092" s="1">
        <v>1048</v>
      </c>
      <c r="J5092" s="1">
        <v>767</v>
      </c>
      <c r="K5092" s="1">
        <v>413</v>
      </c>
      <c r="L5092" s="1">
        <v>179</v>
      </c>
      <c r="M5092" s="1">
        <v>54</v>
      </c>
      <c r="N5092" s="6">
        <v>5</v>
      </c>
    </row>
    <row r="5093" spans="5:14" x14ac:dyDescent="0.3">
      <c r="E5093" s="9"/>
      <c r="F5093" s="8"/>
      <c r="G5093" s="10">
        <v>100</v>
      </c>
      <c r="H5093" s="11">
        <v>14.700795572465999</v>
      </c>
      <c r="I5093" s="2">
        <v>36.250432376340001</v>
      </c>
      <c r="J5093" s="2">
        <v>26.530612244897998</v>
      </c>
      <c r="K5093" s="2">
        <v>14.285714285714</v>
      </c>
      <c r="L5093" s="2">
        <v>6.191629194051</v>
      </c>
      <c r="M5093" s="2">
        <v>1.8678657903839999</v>
      </c>
      <c r="N5093" s="13">
        <v>0.17295053614700001</v>
      </c>
    </row>
    <row r="5094" spans="5:14" ht="37.5" x14ac:dyDescent="0.3">
      <c r="E5094" s="3" t="s">
        <v>1280</v>
      </c>
      <c r="F5094" s="4"/>
      <c r="G5094" s="5">
        <v>1364</v>
      </c>
      <c r="H5094" s="7">
        <v>193</v>
      </c>
      <c r="I5094" s="1">
        <v>464</v>
      </c>
      <c r="J5094" s="1">
        <v>381</v>
      </c>
      <c r="K5094" s="1">
        <v>187</v>
      </c>
      <c r="L5094" s="1">
        <v>105</v>
      </c>
      <c r="M5094" s="1">
        <v>30</v>
      </c>
      <c r="N5094" s="6">
        <v>4</v>
      </c>
    </row>
    <row r="5095" spans="5:14" x14ac:dyDescent="0.3">
      <c r="E5095" s="9"/>
      <c r="F5095" s="8"/>
      <c r="G5095" s="10">
        <v>100</v>
      </c>
      <c r="H5095" s="11">
        <v>14.149560117302</v>
      </c>
      <c r="I5095" s="2">
        <v>34.017595307918</v>
      </c>
      <c r="J5095" s="2">
        <v>27.932551319647999</v>
      </c>
      <c r="K5095" s="2">
        <v>13.709677419355</v>
      </c>
      <c r="L5095" s="2">
        <v>7.6979472140759997</v>
      </c>
      <c r="M5095" s="2">
        <v>2.199413489736</v>
      </c>
      <c r="N5095" s="13">
        <v>0.29325513196500003</v>
      </c>
    </row>
    <row r="5096" spans="5:14" ht="37.5" x14ac:dyDescent="0.3">
      <c r="E5096" s="3" t="s">
        <v>1281</v>
      </c>
      <c r="F5096" s="4"/>
      <c r="G5096" s="5">
        <v>1126</v>
      </c>
      <c r="H5096" s="7">
        <v>172</v>
      </c>
      <c r="I5096" s="1">
        <v>392</v>
      </c>
      <c r="J5096" s="1">
        <v>290</v>
      </c>
      <c r="K5096" s="1">
        <v>144</v>
      </c>
      <c r="L5096" s="1">
        <v>100</v>
      </c>
      <c r="M5096" s="1">
        <v>26</v>
      </c>
      <c r="N5096" s="6">
        <v>2</v>
      </c>
    </row>
    <row r="5097" spans="5:14" x14ac:dyDescent="0.3">
      <c r="E5097" s="9"/>
      <c r="F5097" s="8"/>
      <c r="G5097" s="10">
        <v>100</v>
      </c>
      <c r="H5097" s="11">
        <v>15.275310834813</v>
      </c>
      <c r="I5097" s="2">
        <v>34.813499111901002</v>
      </c>
      <c r="J5097" s="2">
        <v>25.754884547069</v>
      </c>
      <c r="K5097" s="2">
        <v>12.788632326821</v>
      </c>
      <c r="L5097" s="2">
        <v>8.8809946714030001</v>
      </c>
      <c r="M5097" s="2">
        <v>2.3090586145650001</v>
      </c>
      <c r="N5097" s="13">
        <v>0.177619893428</v>
      </c>
    </row>
    <row r="5098" spans="5:14" ht="37.5" x14ac:dyDescent="0.3">
      <c r="E5098" s="3" t="s">
        <v>1282</v>
      </c>
      <c r="F5098" s="4"/>
      <c r="G5098" s="5">
        <v>707</v>
      </c>
      <c r="H5098" s="7">
        <v>101</v>
      </c>
      <c r="I5098" s="1">
        <v>236</v>
      </c>
      <c r="J5098" s="1">
        <v>162</v>
      </c>
      <c r="K5098" s="1">
        <v>110</v>
      </c>
      <c r="L5098" s="1">
        <v>84</v>
      </c>
      <c r="M5098" s="1">
        <v>12</v>
      </c>
      <c r="N5098" s="6">
        <v>2</v>
      </c>
    </row>
    <row r="5099" spans="5:14" x14ac:dyDescent="0.3">
      <c r="E5099" s="9"/>
      <c r="F5099" s="8"/>
      <c r="G5099" s="10">
        <v>100</v>
      </c>
      <c r="H5099" s="11">
        <v>14.285714285714</v>
      </c>
      <c r="I5099" s="2">
        <v>33.380480905233</v>
      </c>
      <c r="J5099" s="2">
        <v>22.913719943423001</v>
      </c>
      <c r="K5099" s="2">
        <v>15.558698727016001</v>
      </c>
      <c r="L5099" s="2">
        <v>11.881188118812</v>
      </c>
      <c r="M5099" s="2">
        <v>1.6973125884019999</v>
      </c>
      <c r="N5099" s="13">
        <v>0.2828854314</v>
      </c>
    </row>
    <row r="5100" spans="5:14" ht="37.5" x14ac:dyDescent="0.3">
      <c r="E5100" s="3" t="s">
        <v>1283</v>
      </c>
      <c r="F5100" s="4"/>
      <c r="G5100" s="5">
        <v>37</v>
      </c>
      <c r="H5100" s="7">
        <v>6</v>
      </c>
      <c r="I5100" s="1">
        <v>6</v>
      </c>
      <c r="J5100" s="1">
        <v>6</v>
      </c>
      <c r="K5100" s="1">
        <v>8</v>
      </c>
      <c r="L5100" s="1">
        <v>7</v>
      </c>
      <c r="M5100" s="1">
        <v>3</v>
      </c>
      <c r="N5100" s="6">
        <v>1</v>
      </c>
    </row>
    <row r="5101" spans="5:14" x14ac:dyDescent="0.3">
      <c r="E5101" s="9"/>
      <c r="F5101" s="8"/>
      <c r="G5101" s="10">
        <v>100</v>
      </c>
      <c r="H5101" s="11">
        <v>16.216216216216001</v>
      </c>
      <c r="I5101" s="2">
        <v>16.216216216216001</v>
      </c>
      <c r="J5101" s="2">
        <v>16.216216216216001</v>
      </c>
      <c r="K5101" s="2">
        <v>21.621621621622001</v>
      </c>
      <c r="L5101" s="2">
        <v>18.918918918919001</v>
      </c>
      <c r="M5101" s="2">
        <v>8.1081081081080004</v>
      </c>
      <c r="N5101" s="13">
        <v>2.7027027027030002</v>
      </c>
    </row>
    <row r="5102" spans="5:14" ht="37.5" x14ac:dyDescent="0.3">
      <c r="E5102" s="3" t="s">
        <v>1284</v>
      </c>
      <c r="F5102" s="4"/>
      <c r="G5102" s="5">
        <v>2210</v>
      </c>
      <c r="H5102" s="7">
        <v>583</v>
      </c>
      <c r="I5102" s="1">
        <v>867</v>
      </c>
      <c r="J5102" s="1">
        <v>506</v>
      </c>
      <c r="K5102" s="1">
        <v>145</v>
      </c>
      <c r="L5102" s="1">
        <v>69</v>
      </c>
      <c r="M5102" s="1">
        <v>31</v>
      </c>
      <c r="N5102" s="6">
        <v>9</v>
      </c>
    </row>
    <row r="5103" spans="5:14" x14ac:dyDescent="0.3">
      <c r="E5103" s="9"/>
      <c r="F5103" s="8"/>
      <c r="G5103" s="10">
        <v>100</v>
      </c>
      <c r="H5103" s="11">
        <v>26.380090497737999</v>
      </c>
      <c r="I5103" s="2">
        <v>39.230769230768999</v>
      </c>
      <c r="J5103" s="2">
        <v>22.895927601810001</v>
      </c>
      <c r="K5103" s="2">
        <v>6.561085972851</v>
      </c>
      <c r="L5103" s="2">
        <v>3.122171945701</v>
      </c>
      <c r="M5103" s="2">
        <v>1.402714932127</v>
      </c>
      <c r="N5103" s="13">
        <v>0.407239819005</v>
      </c>
    </row>
    <row r="5104" spans="5:14" ht="37.5" x14ac:dyDescent="0.3">
      <c r="E5104" s="3" t="s">
        <v>1285</v>
      </c>
      <c r="F5104" s="4"/>
      <c r="G5104" s="5">
        <v>1408</v>
      </c>
      <c r="H5104" s="7">
        <v>285</v>
      </c>
      <c r="I5104" s="1">
        <v>609</v>
      </c>
      <c r="J5104" s="1">
        <v>325</v>
      </c>
      <c r="K5104" s="1">
        <v>114</v>
      </c>
      <c r="L5104" s="1">
        <v>53</v>
      </c>
      <c r="M5104" s="1">
        <v>15</v>
      </c>
      <c r="N5104" s="6">
        <v>7</v>
      </c>
    </row>
    <row r="5105" spans="5:14" x14ac:dyDescent="0.3">
      <c r="E5105" s="9"/>
      <c r="F5105" s="8"/>
      <c r="G5105" s="10">
        <v>100</v>
      </c>
      <c r="H5105" s="11">
        <v>20.241477272727</v>
      </c>
      <c r="I5105" s="2">
        <v>43.252840909090999</v>
      </c>
      <c r="J5105" s="2">
        <v>23.082386363636001</v>
      </c>
      <c r="K5105" s="2">
        <v>8.0965909090910007</v>
      </c>
      <c r="L5105" s="2">
        <v>3.7642045454550002</v>
      </c>
      <c r="M5105" s="2">
        <v>1.065340909091</v>
      </c>
      <c r="N5105" s="13">
        <v>0.49715909090900001</v>
      </c>
    </row>
    <row r="5106" spans="5:14" ht="37.5" x14ac:dyDescent="0.3">
      <c r="E5106" s="3" t="s">
        <v>1286</v>
      </c>
      <c r="F5106" s="4"/>
      <c r="G5106" s="5">
        <v>1121</v>
      </c>
      <c r="H5106" s="7">
        <v>216</v>
      </c>
      <c r="I5106" s="1">
        <v>463</v>
      </c>
      <c r="J5106" s="1">
        <v>277</v>
      </c>
      <c r="K5106" s="1">
        <v>106</v>
      </c>
      <c r="L5106" s="1">
        <v>41</v>
      </c>
      <c r="M5106" s="1">
        <v>17</v>
      </c>
      <c r="N5106" s="6">
        <v>1</v>
      </c>
    </row>
    <row r="5107" spans="5:14" x14ac:dyDescent="0.3">
      <c r="E5107" s="9"/>
      <c r="F5107" s="8"/>
      <c r="G5107" s="10">
        <v>100</v>
      </c>
      <c r="H5107" s="11">
        <v>19.268510258698001</v>
      </c>
      <c r="I5107" s="2">
        <v>41.302408563782002</v>
      </c>
      <c r="J5107" s="2">
        <v>24.710080285459</v>
      </c>
      <c r="K5107" s="2">
        <v>9.4558429973239999</v>
      </c>
      <c r="L5107" s="2">
        <v>3.657448706512</v>
      </c>
      <c r="M5107" s="2">
        <v>1.516503122212</v>
      </c>
      <c r="N5107" s="13">
        <v>8.9206066011999999E-2</v>
      </c>
    </row>
    <row r="5108" spans="5:14" ht="37.5" x14ac:dyDescent="0.3">
      <c r="E5108" s="3" t="s">
        <v>1287</v>
      </c>
      <c r="F5108" s="4"/>
      <c r="G5108" s="5">
        <v>490</v>
      </c>
      <c r="H5108" s="7">
        <v>83</v>
      </c>
      <c r="I5108" s="1">
        <v>211</v>
      </c>
      <c r="J5108" s="1">
        <v>113</v>
      </c>
      <c r="K5108" s="1">
        <v>51</v>
      </c>
      <c r="L5108" s="1">
        <v>23</v>
      </c>
      <c r="M5108" s="1">
        <v>7</v>
      </c>
      <c r="N5108" s="6">
        <v>2</v>
      </c>
    </row>
    <row r="5109" spans="5:14" x14ac:dyDescent="0.3">
      <c r="E5109" s="9"/>
      <c r="F5109" s="8"/>
      <c r="G5109" s="10">
        <v>100</v>
      </c>
      <c r="H5109" s="11">
        <v>16.938775510204</v>
      </c>
      <c r="I5109" s="2">
        <v>43.061224489795997</v>
      </c>
      <c r="J5109" s="2">
        <v>23.061224489796</v>
      </c>
      <c r="K5109" s="2">
        <v>10.408163265305999</v>
      </c>
      <c r="L5109" s="2">
        <v>4.6938775510199999</v>
      </c>
      <c r="M5109" s="2">
        <v>1.4285714285710001</v>
      </c>
      <c r="N5109" s="13">
        <v>0.408163265306</v>
      </c>
    </row>
    <row r="5110" spans="5:14" ht="37.5" x14ac:dyDescent="0.3">
      <c r="E5110" s="3" t="s">
        <v>1288</v>
      </c>
      <c r="F5110" s="4"/>
      <c r="G5110" s="5">
        <v>493</v>
      </c>
      <c r="H5110" s="7">
        <v>80</v>
      </c>
      <c r="I5110" s="1">
        <v>212</v>
      </c>
      <c r="J5110" s="1">
        <v>111</v>
      </c>
      <c r="K5110" s="1">
        <v>56</v>
      </c>
      <c r="L5110" s="1">
        <v>24</v>
      </c>
      <c r="M5110" s="1">
        <v>7</v>
      </c>
      <c r="N5110" s="6">
        <v>3</v>
      </c>
    </row>
    <row r="5111" spans="5:14" x14ac:dyDescent="0.3">
      <c r="E5111" s="9"/>
      <c r="F5111" s="8"/>
      <c r="G5111" s="10">
        <v>100</v>
      </c>
      <c r="H5111" s="11">
        <v>16.227180527382998</v>
      </c>
      <c r="I5111" s="2">
        <v>43.002028397566001</v>
      </c>
      <c r="J5111" s="2">
        <v>22.515212981744</v>
      </c>
      <c r="K5111" s="2">
        <v>11.359026369167999</v>
      </c>
      <c r="L5111" s="2">
        <v>4.8681541582149999</v>
      </c>
      <c r="M5111" s="2">
        <v>1.4198782961459999</v>
      </c>
      <c r="N5111" s="13">
        <v>0.60851926977699999</v>
      </c>
    </row>
    <row r="5112" spans="5:14" ht="37.5" x14ac:dyDescent="0.3">
      <c r="E5112" s="3" t="s">
        <v>1289</v>
      </c>
      <c r="F5112" s="4"/>
      <c r="G5112" s="5">
        <v>257</v>
      </c>
      <c r="H5112" s="7">
        <v>47</v>
      </c>
      <c r="I5112" s="1">
        <v>89</v>
      </c>
      <c r="J5112" s="1">
        <v>65</v>
      </c>
      <c r="K5112" s="1">
        <v>34</v>
      </c>
      <c r="L5112" s="1">
        <v>18</v>
      </c>
      <c r="M5112" s="1">
        <v>4</v>
      </c>
      <c r="N5112" s="6">
        <v>0</v>
      </c>
    </row>
    <row r="5113" spans="5:14" x14ac:dyDescent="0.3">
      <c r="E5113" s="9"/>
      <c r="F5113" s="8"/>
      <c r="G5113" s="10">
        <v>100</v>
      </c>
      <c r="H5113" s="11">
        <v>18.287937743191002</v>
      </c>
      <c r="I5113" s="2">
        <v>34.630350194553003</v>
      </c>
      <c r="J5113" s="2">
        <v>25.291828793773998</v>
      </c>
      <c r="K5113" s="2">
        <v>13.229571984435999</v>
      </c>
      <c r="L5113" s="2">
        <v>7.0038910505840004</v>
      </c>
      <c r="M5113" s="2">
        <v>1.556420233463</v>
      </c>
      <c r="N5113" s="15">
        <v>0</v>
      </c>
    </row>
    <row r="5114" spans="5:14" ht="37.5" x14ac:dyDescent="0.3">
      <c r="E5114" s="3" t="s">
        <v>1290</v>
      </c>
      <c r="F5114" s="4"/>
      <c r="G5114" s="5">
        <v>17</v>
      </c>
      <c r="H5114" s="7">
        <v>2</v>
      </c>
      <c r="I5114" s="1">
        <v>4</v>
      </c>
      <c r="J5114" s="1">
        <v>5</v>
      </c>
      <c r="K5114" s="1">
        <v>4</v>
      </c>
      <c r="L5114" s="1">
        <v>2</v>
      </c>
      <c r="M5114" s="1">
        <v>0</v>
      </c>
      <c r="N5114" s="6">
        <v>0</v>
      </c>
    </row>
    <row r="5115" spans="5:14" x14ac:dyDescent="0.3">
      <c r="E5115" s="9"/>
      <c r="F5115" s="8"/>
      <c r="G5115" s="10">
        <v>100</v>
      </c>
      <c r="H5115" s="11">
        <v>11.764705882353001</v>
      </c>
      <c r="I5115" s="2">
        <v>23.529411764706001</v>
      </c>
      <c r="J5115" s="2">
        <v>29.411764705882</v>
      </c>
      <c r="K5115" s="2">
        <v>23.529411764706001</v>
      </c>
      <c r="L5115" s="2">
        <v>11.764705882353001</v>
      </c>
      <c r="M5115" s="12">
        <v>0</v>
      </c>
      <c r="N5115" s="15">
        <v>0</v>
      </c>
    </row>
    <row r="5116" spans="5:14" ht="37.5" x14ac:dyDescent="0.3">
      <c r="E5116" s="3" t="s">
        <v>1291</v>
      </c>
      <c r="F5116" s="4"/>
      <c r="G5116" s="5">
        <v>698</v>
      </c>
      <c r="H5116" s="7">
        <v>234</v>
      </c>
      <c r="I5116" s="1">
        <v>264</v>
      </c>
      <c r="J5116" s="1">
        <v>142</v>
      </c>
      <c r="K5116" s="1">
        <v>35</v>
      </c>
      <c r="L5116" s="1">
        <v>15</v>
      </c>
      <c r="M5116" s="1">
        <v>4</v>
      </c>
      <c r="N5116" s="6">
        <v>4</v>
      </c>
    </row>
    <row r="5117" spans="5:14" x14ac:dyDescent="0.3">
      <c r="E5117" s="9"/>
      <c r="F5117" s="8"/>
      <c r="G5117" s="10">
        <v>100</v>
      </c>
      <c r="H5117" s="11">
        <v>33.524355300860002</v>
      </c>
      <c r="I5117" s="2">
        <v>37.822349570200998</v>
      </c>
      <c r="J5117" s="2">
        <v>20.343839541546998</v>
      </c>
      <c r="K5117" s="2">
        <v>5.0143266475640003</v>
      </c>
      <c r="L5117" s="2">
        <v>2.1489971346700001</v>
      </c>
      <c r="M5117" s="2">
        <v>0.57306590257900003</v>
      </c>
      <c r="N5117" s="13">
        <v>0.57306590257900003</v>
      </c>
    </row>
    <row r="5118" spans="5:14" ht="37.5" x14ac:dyDescent="0.3">
      <c r="E5118" s="3" t="s">
        <v>1292</v>
      </c>
      <c r="F5118" s="4"/>
      <c r="G5118" s="5">
        <v>433</v>
      </c>
      <c r="H5118" s="7">
        <v>102</v>
      </c>
      <c r="I5118" s="1">
        <v>186</v>
      </c>
      <c r="J5118" s="1">
        <v>107</v>
      </c>
      <c r="K5118" s="1">
        <v>24</v>
      </c>
      <c r="L5118" s="1">
        <v>8</v>
      </c>
      <c r="M5118" s="1">
        <v>4</v>
      </c>
      <c r="N5118" s="6">
        <v>2</v>
      </c>
    </row>
    <row r="5119" spans="5:14" x14ac:dyDescent="0.3">
      <c r="E5119" s="9"/>
      <c r="F5119" s="8"/>
      <c r="G5119" s="10">
        <v>100</v>
      </c>
      <c r="H5119" s="11">
        <v>23.556581986143001</v>
      </c>
      <c r="I5119" s="2">
        <v>42.956120092379003</v>
      </c>
      <c r="J5119" s="2">
        <v>24.711316397229002</v>
      </c>
      <c r="K5119" s="2">
        <v>5.54272517321</v>
      </c>
      <c r="L5119" s="2">
        <v>1.847575057737</v>
      </c>
      <c r="M5119" s="2">
        <v>0.92378752886799997</v>
      </c>
      <c r="N5119" s="13">
        <v>0.46189376443399999</v>
      </c>
    </row>
    <row r="5120" spans="5:14" ht="37.5" x14ac:dyDescent="0.3">
      <c r="E5120" s="3" t="s">
        <v>1293</v>
      </c>
      <c r="F5120" s="4"/>
      <c r="G5120" s="5">
        <v>316</v>
      </c>
      <c r="H5120" s="7">
        <v>64</v>
      </c>
      <c r="I5120" s="1">
        <v>136</v>
      </c>
      <c r="J5120" s="1">
        <v>69</v>
      </c>
      <c r="K5120" s="1">
        <v>30</v>
      </c>
      <c r="L5120" s="1">
        <v>9</v>
      </c>
      <c r="M5120" s="1">
        <v>7</v>
      </c>
      <c r="N5120" s="6">
        <v>1</v>
      </c>
    </row>
    <row r="5121" spans="5:14" x14ac:dyDescent="0.3">
      <c r="E5121" s="9"/>
      <c r="F5121" s="8"/>
      <c r="G5121" s="10">
        <v>100</v>
      </c>
      <c r="H5121" s="11">
        <v>20.253164556961998</v>
      </c>
      <c r="I5121" s="2">
        <v>43.037974683544</v>
      </c>
      <c r="J5121" s="2">
        <v>21.835443037975001</v>
      </c>
      <c r="K5121" s="2">
        <v>9.493670886076</v>
      </c>
      <c r="L5121" s="2">
        <v>2.8481012658229998</v>
      </c>
      <c r="M5121" s="2">
        <v>2.2151898734180002</v>
      </c>
      <c r="N5121" s="13">
        <v>0.31645569620300001</v>
      </c>
    </row>
    <row r="5122" spans="5:14" ht="37.5" x14ac:dyDescent="0.3">
      <c r="E5122" s="3" t="s">
        <v>1294</v>
      </c>
      <c r="F5122" s="4"/>
      <c r="G5122" s="5">
        <v>149</v>
      </c>
      <c r="H5122" s="7">
        <v>42</v>
      </c>
      <c r="I5122" s="1">
        <v>61</v>
      </c>
      <c r="J5122" s="1">
        <v>24</v>
      </c>
      <c r="K5122" s="1">
        <v>14</v>
      </c>
      <c r="L5122" s="1">
        <v>4</v>
      </c>
      <c r="M5122" s="1">
        <v>3</v>
      </c>
      <c r="N5122" s="6">
        <v>1</v>
      </c>
    </row>
    <row r="5123" spans="5:14" x14ac:dyDescent="0.3">
      <c r="E5123" s="9"/>
      <c r="F5123" s="8"/>
      <c r="G5123" s="10">
        <v>100</v>
      </c>
      <c r="H5123" s="11">
        <v>28.187919463086999</v>
      </c>
      <c r="I5123" s="2">
        <v>40.939597315435996</v>
      </c>
      <c r="J5123" s="2">
        <v>16.107382550335998</v>
      </c>
      <c r="K5123" s="2">
        <v>9.3959731543620002</v>
      </c>
      <c r="L5123" s="2">
        <v>2.6845637583889999</v>
      </c>
      <c r="M5123" s="2">
        <v>2.0134228187919998</v>
      </c>
      <c r="N5123" s="13">
        <v>0.67114093959700005</v>
      </c>
    </row>
    <row r="5124" spans="5:14" ht="37.5" x14ac:dyDescent="0.3">
      <c r="E5124" s="3" t="s">
        <v>1295</v>
      </c>
      <c r="F5124" s="4"/>
      <c r="G5124" s="5">
        <v>157</v>
      </c>
      <c r="H5124" s="7">
        <v>32</v>
      </c>
      <c r="I5124" s="1">
        <v>76</v>
      </c>
      <c r="J5124" s="1">
        <v>30</v>
      </c>
      <c r="K5124" s="1">
        <v>13</v>
      </c>
      <c r="L5124" s="1">
        <v>5</v>
      </c>
      <c r="M5124" s="1">
        <v>1</v>
      </c>
      <c r="N5124" s="6">
        <v>0</v>
      </c>
    </row>
    <row r="5125" spans="5:14" x14ac:dyDescent="0.3">
      <c r="E5125" s="9"/>
      <c r="F5125" s="8"/>
      <c r="G5125" s="10">
        <v>100</v>
      </c>
      <c r="H5125" s="11">
        <v>20.382165605095999</v>
      </c>
      <c r="I5125" s="2">
        <v>48.407643312102003</v>
      </c>
      <c r="J5125" s="2">
        <v>19.108280254777</v>
      </c>
      <c r="K5125" s="2">
        <v>8.2802547770700006</v>
      </c>
      <c r="L5125" s="2">
        <v>3.184713375796</v>
      </c>
      <c r="M5125" s="2">
        <v>0.63694267515900005</v>
      </c>
      <c r="N5125" s="15">
        <v>0</v>
      </c>
    </row>
    <row r="5126" spans="5:14" ht="37.5" x14ac:dyDescent="0.3">
      <c r="E5126" s="3" t="s">
        <v>1296</v>
      </c>
      <c r="F5126" s="4"/>
      <c r="G5126" s="5">
        <v>79</v>
      </c>
      <c r="H5126" s="7">
        <v>11</v>
      </c>
      <c r="I5126" s="1">
        <v>39</v>
      </c>
      <c r="J5126" s="1">
        <v>16</v>
      </c>
      <c r="K5126" s="1">
        <v>9</v>
      </c>
      <c r="L5126" s="1">
        <v>2</v>
      </c>
      <c r="M5126" s="1">
        <v>2</v>
      </c>
      <c r="N5126" s="6">
        <v>0</v>
      </c>
    </row>
    <row r="5127" spans="5:14" x14ac:dyDescent="0.3">
      <c r="E5127" s="9"/>
      <c r="F5127" s="8"/>
      <c r="G5127" s="10">
        <v>100</v>
      </c>
      <c r="H5127" s="11">
        <v>13.924050632910999</v>
      </c>
      <c r="I5127" s="2">
        <v>49.367088607595001</v>
      </c>
      <c r="J5127" s="2">
        <v>20.253164556961998</v>
      </c>
      <c r="K5127" s="2">
        <v>11.392405063290999</v>
      </c>
      <c r="L5127" s="2">
        <v>2.5316455696200002</v>
      </c>
      <c r="M5127" s="2">
        <v>2.5316455696200002</v>
      </c>
      <c r="N5127" s="15">
        <v>0</v>
      </c>
    </row>
    <row r="5128" spans="5:14" ht="37.5" x14ac:dyDescent="0.3">
      <c r="E5128" s="3" t="s">
        <v>1297</v>
      </c>
      <c r="F5128" s="4"/>
      <c r="G5128" s="5">
        <v>8</v>
      </c>
      <c r="H5128" s="7">
        <v>1</v>
      </c>
      <c r="I5128" s="1">
        <v>3</v>
      </c>
      <c r="J5128" s="1">
        <v>1</v>
      </c>
      <c r="K5128" s="1">
        <v>0</v>
      </c>
      <c r="L5128" s="1">
        <v>3</v>
      </c>
      <c r="M5128" s="1">
        <v>0</v>
      </c>
      <c r="N5128" s="6">
        <v>0</v>
      </c>
    </row>
    <row r="5129" spans="5:14" x14ac:dyDescent="0.3">
      <c r="E5129" s="9"/>
      <c r="F5129" s="8"/>
      <c r="G5129" s="10">
        <v>100</v>
      </c>
      <c r="H5129" s="11">
        <v>12.5</v>
      </c>
      <c r="I5129" s="2">
        <v>37.5</v>
      </c>
      <c r="J5129" s="2">
        <v>12.5</v>
      </c>
      <c r="K5129" s="12">
        <v>0</v>
      </c>
      <c r="L5129" s="2">
        <v>37.5</v>
      </c>
      <c r="M5129" s="12">
        <v>0</v>
      </c>
      <c r="N5129" s="15">
        <v>0</v>
      </c>
    </row>
    <row r="5130" spans="5:14" ht="37.5" x14ac:dyDescent="0.3">
      <c r="E5130" s="3" t="s">
        <v>1298</v>
      </c>
      <c r="F5130" s="4"/>
      <c r="G5130" s="5">
        <v>86</v>
      </c>
      <c r="H5130" s="7">
        <v>29</v>
      </c>
      <c r="I5130" s="1">
        <v>37</v>
      </c>
      <c r="J5130" s="1">
        <v>12</v>
      </c>
      <c r="K5130" s="1">
        <v>5</v>
      </c>
      <c r="L5130" s="1">
        <v>2</v>
      </c>
      <c r="M5130" s="1">
        <v>0</v>
      </c>
      <c r="N5130" s="6">
        <v>1</v>
      </c>
    </row>
    <row r="5131" spans="5:14" x14ac:dyDescent="0.3">
      <c r="E5131" s="9"/>
      <c r="F5131" s="8"/>
      <c r="G5131" s="10">
        <v>100</v>
      </c>
      <c r="H5131" s="11">
        <v>33.720930232557997</v>
      </c>
      <c r="I5131" s="2">
        <v>43.023255813953</v>
      </c>
      <c r="J5131" s="2">
        <v>13.953488372093</v>
      </c>
      <c r="K5131" s="2">
        <v>5.8139534883720003</v>
      </c>
      <c r="L5131" s="2">
        <v>2.3255813953489999</v>
      </c>
      <c r="M5131" s="12">
        <v>0</v>
      </c>
      <c r="N5131" s="13">
        <v>1.1627906976739999</v>
      </c>
    </row>
    <row r="5132" spans="5:14" ht="37.5" x14ac:dyDescent="0.3">
      <c r="E5132" s="3" t="s">
        <v>1299</v>
      </c>
      <c r="F5132" s="4"/>
      <c r="G5132" s="5">
        <v>56</v>
      </c>
      <c r="H5132" s="7">
        <v>16</v>
      </c>
      <c r="I5132" s="1">
        <v>25</v>
      </c>
      <c r="J5132" s="1">
        <v>7</v>
      </c>
      <c r="K5132" s="1">
        <v>7</v>
      </c>
      <c r="L5132" s="1">
        <v>0</v>
      </c>
      <c r="M5132" s="1">
        <v>0</v>
      </c>
      <c r="N5132" s="6">
        <v>1</v>
      </c>
    </row>
    <row r="5133" spans="5:14" x14ac:dyDescent="0.3">
      <c r="E5133" s="9"/>
      <c r="F5133" s="8"/>
      <c r="G5133" s="10">
        <v>100</v>
      </c>
      <c r="H5133" s="11">
        <v>28.571428571428999</v>
      </c>
      <c r="I5133" s="2">
        <v>44.642857142856997</v>
      </c>
      <c r="J5133" s="2">
        <v>12.5</v>
      </c>
      <c r="K5133" s="2">
        <v>12.5</v>
      </c>
      <c r="L5133" s="12">
        <v>0</v>
      </c>
      <c r="M5133" s="12">
        <v>0</v>
      </c>
      <c r="N5133" s="13">
        <v>1.785714285714</v>
      </c>
    </row>
    <row r="5134" spans="5:14" ht="37.5" x14ac:dyDescent="0.3">
      <c r="E5134" s="3" t="s">
        <v>1300</v>
      </c>
      <c r="F5134" s="4"/>
      <c r="G5134" s="5">
        <v>46</v>
      </c>
      <c r="H5134" s="7">
        <v>15</v>
      </c>
      <c r="I5134" s="1">
        <v>14</v>
      </c>
      <c r="J5134" s="1">
        <v>10</v>
      </c>
      <c r="K5134" s="1">
        <v>7</v>
      </c>
      <c r="L5134" s="1">
        <v>0</v>
      </c>
      <c r="M5134" s="1">
        <v>0</v>
      </c>
      <c r="N5134" s="6">
        <v>0</v>
      </c>
    </row>
    <row r="5135" spans="5:14" x14ac:dyDescent="0.3">
      <c r="E5135" s="9"/>
      <c r="F5135" s="8"/>
      <c r="G5135" s="10">
        <v>100</v>
      </c>
      <c r="H5135" s="11">
        <v>32.608695652173999</v>
      </c>
      <c r="I5135" s="2">
        <v>30.434782608696</v>
      </c>
      <c r="J5135" s="2">
        <v>21.739130434783</v>
      </c>
      <c r="K5135" s="2">
        <v>15.217391304348</v>
      </c>
      <c r="L5135" s="12">
        <v>0</v>
      </c>
      <c r="M5135" s="12">
        <v>0</v>
      </c>
      <c r="N5135" s="15">
        <v>0</v>
      </c>
    </row>
    <row r="5136" spans="5:14" ht="37.5" x14ac:dyDescent="0.3">
      <c r="E5136" s="3" t="s">
        <v>1301</v>
      </c>
      <c r="F5136" s="4"/>
      <c r="G5136" s="5">
        <v>16</v>
      </c>
      <c r="H5136" s="7">
        <v>5</v>
      </c>
      <c r="I5136" s="1">
        <v>6</v>
      </c>
      <c r="J5136" s="1">
        <v>3</v>
      </c>
      <c r="K5136" s="1">
        <v>0</v>
      </c>
      <c r="L5136" s="1">
        <v>2</v>
      </c>
      <c r="M5136" s="1">
        <v>0</v>
      </c>
      <c r="N5136" s="6">
        <v>0</v>
      </c>
    </row>
    <row r="5137" spans="2:14" x14ac:dyDescent="0.3">
      <c r="E5137" s="9"/>
      <c r="F5137" s="8"/>
      <c r="G5137" s="10">
        <v>100</v>
      </c>
      <c r="H5137" s="11">
        <v>31.25</v>
      </c>
      <c r="I5137" s="2">
        <v>37.5</v>
      </c>
      <c r="J5137" s="2">
        <v>18.75</v>
      </c>
      <c r="K5137" s="12">
        <v>0</v>
      </c>
      <c r="L5137" s="2">
        <v>12.5</v>
      </c>
      <c r="M5137" s="12">
        <v>0</v>
      </c>
      <c r="N5137" s="15">
        <v>0</v>
      </c>
    </row>
    <row r="5138" spans="2:14" ht="37.5" x14ac:dyDescent="0.3">
      <c r="E5138" s="3" t="s">
        <v>1302</v>
      </c>
      <c r="F5138" s="4"/>
      <c r="G5138" s="5">
        <v>13</v>
      </c>
      <c r="H5138" s="7">
        <v>2</v>
      </c>
      <c r="I5138" s="1">
        <v>7</v>
      </c>
      <c r="J5138" s="1">
        <v>1</v>
      </c>
      <c r="K5138" s="1">
        <v>3</v>
      </c>
      <c r="L5138" s="1">
        <v>0</v>
      </c>
      <c r="M5138" s="1">
        <v>0</v>
      </c>
      <c r="N5138" s="6">
        <v>0</v>
      </c>
    </row>
    <row r="5139" spans="2:14" x14ac:dyDescent="0.3">
      <c r="E5139" s="9"/>
      <c r="F5139" s="8"/>
      <c r="G5139" s="10">
        <v>100</v>
      </c>
      <c r="H5139" s="11">
        <v>15.384615384615</v>
      </c>
      <c r="I5139" s="2">
        <v>53.846153846154003</v>
      </c>
      <c r="J5139" s="2">
        <v>7.6923076923079998</v>
      </c>
      <c r="K5139" s="2">
        <v>23.076923076922998</v>
      </c>
      <c r="L5139" s="12">
        <v>0</v>
      </c>
      <c r="M5139" s="12">
        <v>0</v>
      </c>
      <c r="N5139" s="15">
        <v>0</v>
      </c>
    </row>
    <row r="5140" spans="2:14" ht="37.5" x14ac:dyDescent="0.3">
      <c r="E5140" s="3" t="s">
        <v>1303</v>
      </c>
      <c r="F5140" s="4"/>
      <c r="G5140" s="5">
        <v>5</v>
      </c>
      <c r="H5140" s="7">
        <v>0</v>
      </c>
      <c r="I5140" s="1">
        <v>3</v>
      </c>
      <c r="J5140" s="1">
        <v>1</v>
      </c>
      <c r="K5140" s="1">
        <v>1</v>
      </c>
      <c r="L5140" s="1">
        <v>0</v>
      </c>
      <c r="M5140" s="1">
        <v>0</v>
      </c>
      <c r="N5140" s="6">
        <v>0</v>
      </c>
    </row>
    <row r="5141" spans="2:14" x14ac:dyDescent="0.3">
      <c r="E5141" s="9"/>
      <c r="F5141" s="8"/>
      <c r="G5141" s="10">
        <v>100</v>
      </c>
      <c r="H5141" s="21">
        <v>0</v>
      </c>
      <c r="I5141" s="2">
        <v>60</v>
      </c>
      <c r="J5141" s="2">
        <v>20</v>
      </c>
      <c r="K5141" s="2">
        <v>20</v>
      </c>
      <c r="L5141" s="12">
        <v>0</v>
      </c>
      <c r="M5141" s="12">
        <v>0</v>
      </c>
      <c r="N5141" s="15">
        <v>0</v>
      </c>
    </row>
    <row r="5142" spans="2:14" ht="37.5" x14ac:dyDescent="0.3">
      <c r="E5142" s="3" t="s">
        <v>1304</v>
      </c>
      <c r="F5142" s="4"/>
      <c r="G5142" s="5">
        <v>0</v>
      </c>
      <c r="H5142" s="7">
        <v>0</v>
      </c>
      <c r="I5142" s="1">
        <v>0</v>
      </c>
      <c r="J5142" s="1">
        <v>0</v>
      </c>
      <c r="K5142" s="1">
        <v>0</v>
      </c>
      <c r="L5142" s="1">
        <v>0</v>
      </c>
      <c r="M5142" s="1">
        <v>0</v>
      </c>
      <c r="N5142" s="6">
        <v>0</v>
      </c>
    </row>
    <row r="5143" spans="2:14" x14ac:dyDescent="0.3">
      <c r="E5143" s="53"/>
      <c r="F5143" s="57"/>
      <c r="G5143" s="75">
        <v>0</v>
      </c>
      <c r="H5143" s="68">
        <v>0</v>
      </c>
      <c r="I5143" s="43">
        <v>0</v>
      </c>
      <c r="J5143" s="43">
        <v>0</v>
      </c>
      <c r="K5143" s="43">
        <v>0</v>
      </c>
      <c r="L5143" s="43">
        <v>0</v>
      </c>
      <c r="M5143" s="43">
        <v>0</v>
      </c>
      <c r="N5143" s="66">
        <v>0</v>
      </c>
    </row>
    <row r="5145" spans="2:14" x14ac:dyDescent="0.3">
      <c r="B5145" s="35" t="str">
        <f xml:space="preserve"> HYPERLINK("#'目次'!B48", "[42]")</f>
        <v>[42]</v>
      </c>
      <c r="C5145" s="25" t="s">
        <v>54</v>
      </c>
    </row>
    <row r="5148" spans="2:14" x14ac:dyDescent="0.3">
      <c r="C5148" s="25" t="s">
        <v>1248</v>
      </c>
    </row>
    <row r="5149" spans="2:14" ht="37.5" x14ac:dyDescent="0.3">
      <c r="E5149" s="95"/>
      <c r="F5149" s="96"/>
      <c r="G5149" s="37" t="s">
        <v>16</v>
      </c>
      <c r="H5149" s="41" t="s">
        <v>55</v>
      </c>
      <c r="I5149" s="18" t="s">
        <v>56</v>
      </c>
      <c r="J5149" s="18" t="s">
        <v>57</v>
      </c>
      <c r="K5149" s="18" t="s">
        <v>58</v>
      </c>
      <c r="L5149" s="34" t="s">
        <v>59</v>
      </c>
    </row>
    <row r="5150" spans="2:14" x14ac:dyDescent="0.3">
      <c r="E5150" s="97"/>
      <c r="F5150" s="98"/>
      <c r="G5150" s="40"/>
      <c r="H5150" s="36"/>
      <c r="I5150" s="19"/>
      <c r="J5150" s="19"/>
      <c r="K5150" s="19"/>
      <c r="L5150" s="39"/>
    </row>
    <row r="5151" spans="2:14" x14ac:dyDescent="0.3">
      <c r="E5151" s="63" t="s">
        <v>16</v>
      </c>
      <c r="F5151" s="58"/>
      <c r="G5151" s="38">
        <v>55336</v>
      </c>
      <c r="H5151" s="20">
        <v>4906</v>
      </c>
      <c r="I5151" s="20">
        <v>24562</v>
      </c>
      <c r="J5151" s="20">
        <v>17342</v>
      </c>
      <c r="K5151" s="20">
        <v>6139</v>
      </c>
      <c r="L5151" s="51">
        <v>2387</v>
      </c>
    </row>
    <row r="5152" spans="2:14" x14ac:dyDescent="0.3">
      <c r="E5152" s="53"/>
      <c r="F5152" s="59"/>
      <c r="G5152" s="10">
        <v>100</v>
      </c>
      <c r="H5152" s="2">
        <v>8.8658377909499997</v>
      </c>
      <c r="I5152" s="2">
        <v>44.387017493133001</v>
      </c>
      <c r="J5152" s="2">
        <v>31.339453520311999</v>
      </c>
      <c r="K5152" s="2">
        <v>11.094043660545999</v>
      </c>
      <c r="L5152" s="13">
        <v>4.3136475350590002</v>
      </c>
    </row>
    <row r="5153" spans="5:12" ht="37.5" x14ac:dyDescent="0.3">
      <c r="E5153" s="3" t="s">
        <v>1249</v>
      </c>
      <c r="F5153" s="4"/>
      <c r="G5153" s="29">
        <v>259</v>
      </c>
      <c r="H5153" s="32">
        <v>22</v>
      </c>
      <c r="I5153" s="17">
        <v>131</v>
      </c>
      <c r="J5153" s="17">
        <v>75</v>
      </c>
      <c r="K5153" s="17">
        <v>27</v>
      </c>
      <c r="L5153" s="33">
        <v>4</v>
      </c>
    </row>
    <row r="5154" spans="5:12" x14ac:dyDescent="0.3">
      <c r="E5154" s="9"/>
      <c r="F5154" s="8"/>
      <c r="G5154" s="10">
        <v>100</v>
      </c>
      <c r="H5154" s="11">
        <v>8.4942084942079994</v>
      </c>
      <c r="I5154" s="2">
        <v>50.579150579150998</v>
      </c>
      <c r="J5154" s="2">
        <v>28.957528957529</v>
      </c>
      <c r="K5154" s="2">
        <v>10.42471042471</v>
      </c>
      <c r="L5154" s="13">
        <v>1.5444015444020001</v>
      </c>
    </row>
    <row r="5155" spans="5:12" ht="37.5" x14ac:dyDescent="0.3">
      <c r="E5155" s="3" t="s">
        <v>1250</v>
      </c>
      <c r="F5155" s="4"/>
      <c r="G5155" s="5">
        <v>91</v>
      </c>
      <c r="H5155" s="7">
        <v>7</v>
      </c>
      <c r="I5155" s="1">
        <v>46</v>
      </c>
      <c r="J5155" s="1">
        <v>29</v>
      </c>
      <c r="K5155" s="1">
        <v>7</v>
      </c>
      <c r="L5155" s="6">
        <v>2</v>
      </c>
    </row>
    <row r="5156" spans="5:12" x14ac:dyDescent="0.3">
      <c r="E5156" s="9"/>
      <c r="F5156" s="8"/>
      <c r="G5156" s="10">
        <v>100</v>
      </c>
      <c r="H5156" s="11">
        <v>7.6923076923079998</v>
      </c>
      <c r="I5156" s="2">
        <v>50.549450549451002</v>
      </c>
      <c r="J5156" s="2">
        <v>31.868131868132</v>
      </c>
      <c r="K5156" s="2">
        <v>7.6923076923079998</v>
      </c>
      <c r="L5156" s="13">
        <v>2.1978021978019999</v>
      </c>
    </row>
    <row r="5157" spans="5:12" ht="37.5" x14ac:dyDescent="0.3">
      <c r="E5157" s="3" t="s">
        <v>1251</v>
      </c>
      <c r="F5157" s="4"/>
      <c r="G5157" s="5">
        <v>36</v>
      </c>
      <c r="H5157" s="7">
        <v>2</v>
      </c>
      <c r="I5157" s="1">
        <v>22</v>
      </c>
      <c r="J5157" s="1">
        <v>9</v>
      </c>
      <c r="K5157" s="1">
        <v>1</v>
      </c>
      <c r="L5157" s="6">
        <v>2</v>
      </c>
    </row>
    <row r="5158" spans="5:12" x14ac:dyDescent="0.3">
      <c r="E5158" s="9"/>
      <c r="F5158" s="8"/>
      <c r="G5158" s="10">
        <v>100</v>
      </c>
      <c r="H5158" s="11">
        <v>5.5555555555560003</v>
      </c>
      <c r="I5158" s="2">
        <v>61.111111111111001</v>
      </c>
      <c r="J5158" s="2">
        <v>25</v>
      </c>
      <c r="K5158" s="2">
        <v>2.7777777777780002</v>
      </c>
      <c r="L5158" s="13">
        <v>5.5555555555560003</v>
      </c>
    </row>
    <row r="5159" spans="5:12" ht="37.5" x14ac:dyDescent="0.3">
      <c r="E5159" s="3" t="s">
        <v>1252</v>
      </c>
      <c r="F5159" s="4"/>
      <c r="G5159" s="5">
        <v>17</v>
      </c>
      <c r="H5159" s="7">
        <v>1</v>
      </c>
      <c r="I5159" s="1">
        <v>13</v>
      </c>
      <c r="J5159" s="1">
        <v>3</v>
      </c>
      <c r="K5159" s="1">
        <v>0</v>
      </c>
      <c r="L5159" s="6">
        <v>0</v>
      </c>
    </row>
    <row r="5160" spans="5:12" x14ac:dyDescent="0.3">
      <c r="E5160" s="9"/>
      <c r="F5160" s="8"/>
      <c r="G5160" s="10">
        <v>100</v>
      </c>
      <c r="H5160" s="11">
        <v>5.8823529411760003</v>
      </c>
      <c r="I5160" s="2">
        <v>76.470588235294002</v>
      </c>
      <c r="J5160" s="2">
        <v>17.647058823529001</v>
      </c>
      <c r="K5160" s="12">
        <v>0</v>
      </c>
      <c r="L5160" s="15">
        <v>0</v>
      </c>
    </row>
    <row r="5161" spans="5:12" ht="37.5" x14ac:dyDescent="0.3">
      <c r="E5161" s="3" t="s">
        <v>1253</v>
      </c>
      <c r="F5161" s="4"/>
      <c r="G5161" s="5">
        <v>9</v>
      </c>
      <c r="H5161" s="7">
        <v>2</v>
      </c>
      <c r="I5161" s="1">
        <v>4</v>
      </c>
      <c r="J5161" s="1">
        <v>2</v>
      </c>
      <c r="K5161" s="1">
        <v>1</v>
      </c>
      <c r="L5161" s="6">
        <v>0</v>
      </c>
    </row>
    <row r="5162" spans="5:12" x14ac:dyDescent="0.3">
      <c r="E5162" s="9"/>
      <c r="F5162" s="8"/>
      <c r="G5162" s="10">
        <v>100</v>
      </c>
      <c r="H5162" s="11">
        <v>22.222222222222001</v>
      </c>
      <c r="I5162" s="2">
        <v>44.444444444444002</v>
      </c>
      <c r="J5162" s="2">
        <v>22.222222222222001</v>
      </c>
      <c r="K5162" s="2">
        <v>11.111111111111001</v>
      </c>
      <c r="L5162" s="15">
        <v>0</v>
      </c>
    </row>
    <row r="5163" spans="5:12" ht="37.5" x14ac:dyDescent="0.3">
      <c r="E5163" s="3" t="s">
        <v>1254</v>
      </c>
      <c r="F5163" s="4"/>
      <c r="G5163" s="5">
        <v>8</v>
      </c>
      <c r="H5163" s="7">
        <v>1</v>
      </c>
      <c r="I5163" s="1">
        <v>4</v>
      </c>
      <c r="J5163" s="1">
        <v>2</v>
      </c>
      <c r="K5163" s="1">
        <v>1</v>
      </c>
      <c r="L5163" s="6">
        <v>0</v>
      </c>
    </row>
    <row r="5164" spans="5:12" x14ac:dyDescent="0.3">
      <c r="E5164" s="9"/>
      <c r="F5164" s="8"/>
      <c r="G5164" s="10">
        <v>100</v>
      </c>
      <c r="H5164" s="11">
        <v>12.5</v>
      </c>
      <c r="I5164" s="2">
        <v>50</v>
      </c>
      <c r="J5164" s="2">
        <v>25</v>
      </c>
      <c r="K5164" s="2">
        <v>12.5</v>
      </c>
      <c r="L5164" s="15">
        <v>0</v>
      </c>
    </row>
    <row r="5165" spans="5:12" ht="37.5" x14ac:dyDescent="0.3">
      <c r="E5165" s="3" t="s">
        <v>1255</v>
      </c>
      <c r="F5165" s="4"/>
      <c r="G5165" s="5">
        <v>4</v>
      </c>
      <c r="H5165" s="7">
        <v>1</v>
      </c>
      <c r="I5165" s="1">
        <v>2</v>
      </c>
      <c r="J5165" s="1">
        <v>0</v>
      </c>
      <c r="K5165" s="1">
        <v>0</v>
      </c>
      <c r="L5165" s="6">
        <v>1</v>
      </c>
    </row>
    <row r="5166" spans="5:12" x14ac:dyDescent="0.3">
      <c r="E5166" s="9"/>
      <c r="F5166" s="8"/>
      <c r="G5166" s="10">
        <v>100</v>
      </c>
      <c r="H5166" s="11">
        <v>25</v>
      </c>
      <c r="I5166" s="2">
        <v>50</v>
      </c>
      <c r="J5166" s="12">
        <v>0</v>
      </c>
      <c r="K5166" s="12">
        <v>0</v>
      </c>
      <c r="L5166" s="13">
        <v>25</v>
      </c>
    </row>
    <row r="5167" spans="5:12" ht="37.5" x14ac:dyDescent="0.3">
      <c r="E5167" s="3" t="s">
        <v>1256</v>
      </c>
      <c r="F5167" s="4"/>
      <c r="G5167" s="5">
        <v>1558</v>
      </c>
      <c r="H5167" s="7">
        <v>145</v>
      </c>
      <c r="I5167" s="1">
        <v>719</v>
      </c>
      <c r="J5167" s="1">
        <v>486</v>
      </c>
      <c r="K5167" s="1">
        <v>166</v>
      </c>
      <c r="L5167" s="6">
        <v>42</v>
      </c>
    </row>
    <row r="5168" spans="5:12" x14ac:dyDescent="0.3">
      <c r="E5168" s="9"/>
      <c r="F5168" s="8"/>
      <c r="G5168" s="10">
        <v>100</v>
      </c>
      <c r="H5168" s="11">
        <v>9.3068035943520009</v>
      </c>
      <c r="I5168" s="2">
        <v>46.148908857510001</v>
      </c>
      <c r="J5168" s="2">
        <v>31.193838254172</v>
      </c>
      <c r="K5168" s="2">
        <v>10.654685494222999</v>
      </c>
      <c r="L5168" s="13">
        <v>2.6957637997430002</v>
      </c>
    </row>
    <row r="5169" spans="5:12" ht="37.5" x14ac:dyDescent="0.3">
      <c r="E5169" s="3" t="s">
        <v>1257</v>
      </c>
      <c r="F5169" s="4"/>
      <c r="G5169" s="5">
        <v>731</v>
      </c>
      <c r="H5169" s="7">
        <v>83</v>
      </c>
      <c r="I5169" s="1">
        <v>382</v>
      </c>
      <c r="J5169" s="1">
        <v>201</v>
      </c>
      <c r="K5169" s="1">
        <v>46</v>
      </c>
      <c r="L5169" s="6">
        <v>19</v>
      </c>
    </row>
    <row r="5170" spans="5:12" x14ac:dyDescent="0.3">
      <c r="E5170" s="9"/>
      <c r="F5170" s="8"/>
      <c r="G5170" s="10">
        <v>100</v>
      </c>
      <c r="H5170" s="11">
        <v>11.354309165527001</v>
      </c>
      <c r="I5170" s="2">
        <v>52.257181942544001</v>
      </c>
      <c r="J5170" s="2">
        <v>27.49658002736</v>
      </c>
      <c r="K5170" s="2">
        <v>6.2927496580030002</v>
      </c>
      <c r="L5170" s="13">
        <v>2.5991792065660002</v>
      </c>
    </row>
    <row r="5171" spans="5:12" ht="37.5" x14ac:dyDescent="0.3">
      <c r="E5171" s="3" t="s">
        <v>1258</v>
      </c>
      <c r="F5171" s="4"/>
      <c r="G5171" s="5">
        <v>360</v>
      </c>
      <c r="H5171" s="7">
        <v>47</v>
      </c>
      <c r="I5171" s="1">
        <v>193</v>
      </c>
      <c r="J5171" s="1">
        <v>80</v>
      </c>
      <c r="K5171" s="1">
        <v>23</v>
      </c>
      <c r="L5171" s="6">
        <v>17</v>
      </c>
    </row>
    <row r="5172" spans="5:12" x14ac:dyDescent="0.3">
      <c r="E5172" s="9"/>
      <c r="F5172" s="8"/>
      <c r="G5172" s="10">
        <v>100</v>
      </c>
      <c r="H5172" s="11">
        <v>13.055555555555999</v>
      </c>
      <c r="I5172" s="2">
        <v>53.611111111111001</v>
      </c>
      <c r="J5172" s="2">
        <v>22.222222222222001</v>
      </c>
      <c r="K5172" s="2">
        <v>6.3888888888890003</v>
      </c>
      <c r="L5172" s="13">
        <v>4.7222222222220003</v>
      </c>
    </row>
    <row r="5173" spans="5:12" ht="37.5" x14ac:dyDescent="0.3">
      <c r="E5173" s="3" t="s">
        <v>1259</v>
      </c>
      <c r="F5173" s="4"/>
      <c r="G5173" s="5">
        <v>196</v>
      </c>
      <c r="H5173" s="7">
        <v>37</v>
      </c>
      <c r="I5173" s="1">
        <v>100</v>
      </c>
      <c r="J5173" s="1">
        <v>41</v>
      </c>
      <c r="K5173" s="1">
        <v>10</v>
      </c>
      <c r="L5173" s="6">
        <v>8</v>
      </c>
    </row>
    <row r="5174" spans="5:12" x14ac:dyDescent="0.3">
      <c r="E5174" s="9"/>
      <c r="F5174" s="8"/>
      <c r="G5174" s="10">
        <v>100</v>
      </c>
      <c r="H5174" s="11">
        <v>18.877551020407999</v>
      </c>
      <c r="I5174" s="2">
        <v>51.020408163265003</v>
      </c>
      <c r="J5174" s="2">
        <v>20.918367346939</v>
      </c>
      <c r="K5174" s="2">
        <v>5.1020408163270003</v>
      </c>
      <c r="L5174" s="13">
        <v>4.0816326530609999</v>
      </c>
    </row>
    <row r="5175" spans="5:12" ht="37.5" x14ac:dyDescent="0.3">
      <c r="E5175" s="3" t="s">
        <v>1260</v>
      </c>
      <c r="F5175" s="4"/>
      <c r="G5175" s="5">
        <v>143</v>
      </c>
      <c r="H5175" s="7">
        <v>18</v>
      </c>
      <c r="I5175" s="1">
        <v>78</v>
      </c>
      <c r="J5175" s="1">
        <v>30</v>
      </c>
      <c r="K5175" s="1">
        <v>8</v>
      </c>
      <c r="L5175" s="6">
        <v>9</v>
      </c>
    </row>
    <row r="5176" spans="5:12" x14ac:dyDescent="0.3">
      <c r="E5176" s="9"/>
      <c r="F5176" s="8"/>
      <c r="G5176" s="10">
        <v>100</v>
      </c>
      <c r="H5176" s="11">
        <v>12.587412587413001</v>
      </c>
      <c r="I5176" s="2">
        <v>54.545454545455001</v>
      </c>
      <c r="J5176" s="2">
        <v>20.979020979021001</v>
      </c>
      <c r="K5176" s="2">
        <v>5.594405594406</v>
      </c>
      <c r="L5176" s="13">
        <v>6.2937062937060002</v>
      </c>
    </row>
    <row r="5177" spans="5:12" ht="37.5" x14ac:dyDescent="0.3">
      <c r="E5177" s="3" t="s">
        <v>1261</v>
      </c>
      <c r="F5177" s="4"/>
      <c r="G5177" s="5">
        <v>80</v>
      </c>
      <c r="H5177" s="7">
        <v>24</v>
      </c>
      <c r="I5177" s="1">
        <v>33</v>
      </c>
      <c r="J5177" s="1">
        <v>21</v>
      </c>
      <c r="K5177" s="1">
        <v>0</v>
      </c>
      <c r="L5177" s="6">
        <v>2</v>
      </c>
    </row>
    <row r="5178" spans="5:12" x14ac:dyDescent="0.3">
      <c r="E5178" s="9"/>
      <c r="F5178" s="8"/>
      <c r="G5178" s="10">
        <v>100</v>
      </c>
      <c r="H5178" s="11">
        <v>30</v>
      </c>
      <c r="I5178" s="2">
        <v>41.25</v>
      </c>
      <c r="J5178" s="2">
        <v>26.25</v>
      </c>
      <c r="K5178" s="12">
        <v>0</v>
      </c>
      <c r="L5178" s="13">
        <v>2.5</v>
      </c>
    </row>
    <row r="5179" spans="5:12" ht="37.5" x14ac:dyDescent="0.3">
      <c r="E5179" s="3" t="s">
        <v>1262</v>
      </c>
      <c r="F5179" s="4"/>
      <c r="G5179" s="5">
        <v>6</v>
      </c>
      <c r="H5179" s="7">
        <v>0</v>
      </c>
      <c r="I5179" s="1">
        <v>3</v>
      </c>
      <c r="J5179" s="1">
        <v>2</v>
      </c>
      <c r="K5179" s="1">
        <v>0</v>
      </c>
      <c r="L5179" s="6">
        <v>1</v>
      </c>
    </row>
    <row r="5180" spans="5:12" x14ac:dyDescent="0.3">
      <c r="E5180" s="9"/>
      <c r="F5180" s="8"/>
      <c r="G5180" s="10">
        <v>100</v>
      </c>
      <c r="H5180" s="21">
        <v>0</v>
      </c>
      <c r="I5180" s="2">
        <v>50</v>
      </c>
      <c r="J5180" s="2">
        <v>33.333333333333002</v>
      </c>
      <c r="K5180" s="12">
        <v>0</v>
      </c>
      <c r="L5180" s="13">
        <v>16.666666666666998</v>
      </c>
    </row>
    <row r="5181" spans="5:12" ht="37.5" x14ac:dyDescent="0.3">
      <c r="E5181" s="3" t="s">
        <v>1263</v>
      </c>
      <c r="F5181" s="4"/>
      <c r="G5181" s="5">
        <v>2888</v>
      </c>
      <c r="H5181" s="7">
        <v>237</v>
      </c>
      <c r="I5181" s="1">
        <v>1306</v>
      </c>
      <c r="J5181" s="1">
        <v>862</v>
      </c>
      <c r="K5181" s="1">
        <v>415</v>
      </c>
      <c r="L5181" s="6">
        <v>68</v>
      </c>
    </row>
    <row r="5182" spans="5:12" x14ac:dyDescent="0.3">
      <c r="E5182" s="9"/>
      <c r="F5182" s="8"/>
      <c r="G5182" s="10">
        <v>100</v>
      </c>
      <c r="H5182" s="11">
        <v>8.2063711911360002</v>
      </c>
      <c r="I5182" s="2">
        <v>45.221606648199</v>
      </c>
      <c r="J5182" s="2">
        <v>29.847645429362998</v>
      </c>
      <c r="K5182" s="2">
        <v>14.369806094183</v>
      </c>
      <c r="L5182" s="13">
        <v>2.3545706371190001</v>
      </c>
    </row>
    <row r="5183" spans="5:12" ht="37.5" x14ac:dyDescent="0.3">
      <c r="E5183" s="3" t="s">
        <v>1264</v>
      </c>
      <c r="F5183" s="4"/>
      <c r="G5183" s="5">
        <v>2030</v>
      </c>
      <c r="H5183" s="7">
        <v>213</v>
      </c>
      <c r="I5183" s="1">
        <v>1034</v>
      </c>
      <c r="J5183" s="1">
        <v>556</v>
      </c>
      <c r="K5183" s="1">
        <v>165</v>
      </c>
      <c r="L5183" s="6">
        <v>62</v>
      </c>
    </row>
    <row r="5184" spans="5:12" x14ac:dyDescent="0.3">
      <c r="E5184" s="9"/>
      <c r="F5184" s="8"/>
      <c r="G5184" s="10">
        <v>100</v>
      </c>
      <c r="H5184" s="11">
        <v>10.492610837438001</v>
      </c>
      <c r="I5184" s="2">
        <v>50.935960591132996</v>
      </c>
      <c r="J5184" s="2">
        <v>27.389162561576001</v>
      </c>
      <c r="K5184" s="2">
        <v>8.128078817734</v>
      </c>
      <c r="L5184" s="13">
        <v>3.0541871921179999</v>
      </c>
    </row>
    <row r="5185" spans="5:12" ht="37.5" x14ac:dyDescent="0.3">
      <c r="E5185" s="3" t="s">
        <v>1265</v>
      </c>
      <c r="F5185" s="4"/>
      <c r="G5185" s="5">
        <v>1490</v>
      </c>
      <c r="H5185" s="7">
        <v>195</v>
      </c>
      <c r="I5185" s="1">
        <v>756</v>
      </c>
      <c r="J5185" s="1">
        <v>392</v>
      </c>
      <c r="K5185" s="1">
        <v>102</v>
      </c>
      <c r="L5185" s="6">
        <v>45</v>
      </c>
    </row>
    <row r="5186" spans="5:12" x14ac:dyDescent="0.3">
      <c r="E5186" s="9"/>
      <c r="F5186" s="8"/>
      <c r="G5186" s="10">
        <v>100</v>
      </c>
      <c r="H5186" s="11">
        <v>13.087248322148</v>
      </c>
      <c r="I5186" s="2">
        <v>50.738255033557003</v>
      </c>
      <c r="J5186" s="2">
        <v>26.308724832214999</v>
      </c>
      <c r="K5186" s="2">
        <v>6.8456375838929997</v>
      </c>
      <c r="L5186" s="13">
        <v>3.0201342281880001</v>
      </c>
    </row>
    <row r="5187" spans="5:12" ht="37.5" x14ac:dyDescent="0.3">
      <c r="E5187" s="3" t="s">
        <v>1266</v>
      </c>
      <c r="F5187" s="4"/>
      <c r="G5187" s="5">
        <v>850</v>
      </c>
      <c r="H5187" s="7">
        <v>141</v>
      </c>
      <c r="I5187" s="1">
        <v>436</v>
      </c>
      <c r="J5187" s="1">
        <v>192</v>
      </c>
      <c r="K5187" s="1">
        <v>50</v>
      </c>
      <c r="L5187" s="6">
        <v>31</v>
      </c>
    </row>
    <row r="5188" spans="5:12" x14ac:dyDescent="0.3">
      <c r="E5188" s="9"/>
      <c r="F5188" s="8"/>
      <c r="G5188" s="10">
        <v>100</v>
      </c>
      <c r="H5188" s="11">
        <v>16.588235294118</v>
      </c>
      <c r="I5188" s="2">
        <v>51.294117647058997</v>
      </c>
      <c r="J5188" s="2">
        <v>22.588235294118</v>
      </c>
      <c r="K5188" s="2">
        <v>5.8823529411760003</v>
      </c>
      <c r="L5188" s="13">
        <v>3.647058823529</v>
      </c>
    </row>
    <row r="5189" spans="5:12" ht="37.5" x14ac:dyDescent="0.3">
      <c r="E5189" s="3" t="s">
        <v>1267</v>
      </c>
      <c r="F5189" s="4"/>
      <c r="G5189" s="5">
        <v>800</v>
      </c>
      <c r="H5189" s="7">
        <v>117</v>
      </c>
      <c r="I5189" s="1">
        <v>404</v>
      </c>
      <c r="J5189" s="1">
        <v>191</v>
      </c>
      <c r="K5189" s="1">
        <v>50</v>
      </c>
      <c r="L5189" s="6">
        <v>38</v>
      </c>
    </row>
    <row r="5190" spans="5:12" x14ac:dyDescent="0.3">
      <c r="E5190" s="9"/>
      <c r="F5190" s="8"/>
      <c r="G5190" s="10">
        <v>100</v>
      </c>
      <c r="H5190" s="11">
        <v>14.625</v>
      </c>
      <c r="I5190" s="2">
        <v>50.5</v>
      </c>
      <c r="J5190" s="2">
        <v>23.875</v>
      </c>
      <c r="K5190" s="2">
        <v>6.25</v>
      </c>
      <c r="L5190" s="13">
        <v>4.75</v>
      </c>
    </row>
    <row r="5191" spans="5:12" ht="37.5" x14ac:dyDescent="0.3">
      <c r="E5191" s="3" t="s">
        <v>1268</v>
      </c>
      <c r="F5191" s="4"/>
      <c r="G5191" s="5">
        <v>413</v>
      </c>
      <c r="H5191" s="7">
        <v>78</v>
      </c>
      <c r="I5191" s="1">
        <v>214</v>
      </c>
      <c r="J5191" s="1">
        <v>90</v>
      </c>
      <c r="K5191" s="1">
        <v>15</v>
      </c>
      <c r="L5191" s="6">
        <v>16</v>
      </c>
    </row>
    <row r="5192" spans="5:12" x14ac:dyDescent="0.3">
      <c r="E5192" s="9"/>
      <c r="F5192" s="8"/>
      <c r="G5192" s="10">
        <v>100</v>
      </c>
      <c r="H5192" s="11">
        <v>18.886198547214999</v>
      </c>
      <c r="I5192" s="2">
        <v>51.81598062954</v>
      </c>
      <c r="J5192" s="2">
        <v>21.791767554479001</v>
      </c>
      <c r="K5192" s="2">
        <v>3.6319612590800001</v>
      </c>
      <c r="L5192" s="13">
        <v>3.874092009685</v>
      </c>
    </row>
    <row r="5193" spans="5:12" ht="37.5" x14ac:dyDescent="0.3">
      <c r="E5193" s="3" t="s">
        <v>1269</v>
      </c>
      <c r="F5193" s="4"/>
      <c r="G5193" s="5">
        <v>24</v>
      </c>
      <c r="H5193" s="7">
        <v>5</v>
      </c>
      <c r="I5193" s="1">
        <v>12</v>
      </c>
      <c r="J5193" s="1">
        <v>4</v>
      </c>
      <c r="K5193" s="1">
        <v>1</v>
      </c>
      <c r="L5193" s="6">
        <v>2</v>
      </c>
    </row>
    <row r="5194" spans="5:12" x14ac:dyDescent="0.3">
      <c r="E5194" s="9"/>
      <c r="F5194" s="8"/>
      <c r="G5194" s="10">
        <v>100</v>
      </c>
      <c r="H5194" s="11">
        <v>20.833333333333002</v>
      </c>
      <c r="I5194" s="2">
        <v>50</v>
      </c>
      <c r="J5194" s="2">
        <v>16.666666666666998</v>
      </c>
      <c r="K5194" s="2">
        <v>4.166666666667</v>
      </c>
      <c r="L5194" s="13">
        <v>8.333333333333</v>
      </c>
    </row>
    <row r="5195" spans="5:12" ht="37.5" x14ac:dyDescent="0.3">
      <c r="E5195" s="3" t="s">
        <v>1270</v>
      </c>
      <c r="F5195" s="4"/>
      <c r="G5195" s="5">
        <v>4837</v>
      </c>
      <c r="H5195" s="7">
        <v>304</v>
      </c>
      <c r="I5195" s="1">
        <v>1974</v>
      </c>
      <c r="J5195" s="1">
        <v>1639</v>
      </c>
      <c r="K5195" s="1">
        <v>755</v>
      </c>
      <c r="L5195" s="6">
        <v>165</v>
      </c>
    </row>
    <row r="5196" spans="5:12" x14ac:dyDescent="0.3">
      <c r="E5196" s="9"/>
      <c r="F5196" s="8"/>
      <c r="G5196" s="10">
        <v>100</v>
      </c>
      <c r="H5196" s="11">
        <v>6.2848873268550003</v>
      </c>
      <c r="I5196" s="2">
        <v>40.810419681620999</v>
      </c>
      <c r="J5196" s="2">
        <v>33.884639239198002</v>
      </c>
      <c r="K5196" s="2">
        <v>15.608848459789</v>
      </c>
      <c r="L5196" s="13">
        <v>3.4112052925370002</v>
      </c>
    </row>
    <row r="5197" spans="5:12" ht="37.5" x14ac:dyDescent="0.3">
      <c r="E5197" s="3" t="s">
        <v>1271</v>
      </c>
      <c r="F5197" s="4"/>
      <c r="G5197" s="5">
        <v>3330</v>
      </c>
      <c r="H5197" s="7">
        <v>271</v>
      </c>
      <c r="I5197" s="1">
        <v>1644</v>
      </c>
      <c r="J5197" s="1">
        <v>1013</v>
      </c>
      <c r="K5197" s="1">
        <v>288</v>
      </c>
      <c r="L5197" s="6">
        <v>114</v>
      </c>
    </row>
    <row r="5198" spans="5:12" x14ac:dyDescent="0.3">
      <c r="E5198" s="9"/>
      <c r="F5198" s="8"/>
      <c r="G5198" s="10">
        <v>100</v>
      </c>
      <c r="H5198" s="11">
        <v>8.1381381381380002</v>
      </c>
      <c r="I5198" s="2">
        <v>49.369369369368997</v>
      </c>
      <c r="J5198" s="2">
        <v>30.420420420420001</v>
      </c>
      <c r="K5198" s="2">
        <v>8.6486486486490008</v>
      </c>
      <c r="L5198" s="13">
        <v>3.4234234234229999</v>
      </c>
    </row>
    <row r="5199" spans="5:12" ht="37.5" x14ac:dyDescent="0.3">
      <c r="E5199" s="3" t="s">
        <v>1272</v>
      </c>
      <c r="F5199" s="4"/>
      <c r="G5199" s="5">
        <v>2713</v>
      </c>
      <c r="H5199" s="7">
        <v>289</v>
      </c>
      <c r="I5199" s="1">
        <v>1366</v>
      </c>
      <c r="J5199" s="1">
        <v>734</v>
      </c>
      <c r="K5199" s="1">
        <v>216</v>
      </c>
      <c r="L5199" s="6">
        <v>108</v>
      </c>
    </row>
    <row r="5200" spans="5:12" x14ac:dyDescent="0.3">
      <c r="E5200" s="9"/>
      <c r="F5200" s="8"/>
      <c r="G5200" s="10">
        <v>100</v>
      </c>
      <c r="H5200" s="11">
        <v>10.652414301511</v>
      </c>
      <c r="I5200" s="2">
        <v>50.350165868043</v>
      </c>
      <c r="J5200" s="2">
        <v>27.054920751935001</v>
      </c>
      <c r="K5200" s="2">
        <v>7.9616660523410001</v>
      </c>
      <c r="L5200" s="13">
        <v>3.98083302617</v>
      </c>
    </row>
    <row r="5201" spans="5:12" ht="37.5" x14ac:dyDescent="0.3">
      <c r="E5201" s="3" t="s">
        <v>1273</v>
      </c>
      <c r="F5201" s="4"/>
      <c r="G5201" s="5">
        <v>1449</v>
      </c>
      <c r="H5201" s="7">
        <v>195</v>
      </c>
      <c r="I5201" s="1">
        <v>745</v>
      </c>
      <c r="J5201" s="1">
        <v>369</v>
      </c>
      <c r="K5201" s="1">
        <v>84</v>
      </c>
      <c r="L5201" s="6">
        <v>56</v>
      </c>
    </row>
    <row r="5202" spans="5:12" x14ac:dyDescent="0.3">
      <c r="E5202" s="9"/>
      <c r="F5202" s="8"/>
      <c r="G5202" s="10">
        <v>100</v>
      </c>
      <c r="H5202" s="11">
        <v>13.457556935817999</v>
      </c>
      <c r="I5202" s="2">
        <v>51.414768806072999</v>
      </c>
      <c r="J5202" s="2">
        <v>25.465838509316999</v>
      </c>
      <c r="K5202" s="2">
        <v>5.7971014492749999</v>
      </c>
      <c r="L5202" s="13">
        <v>3.864734299517</v>
      </c>
    </row>
    <row r="5203" spans="5:12" ht="37.5" x14ac:dyDescent="0.3">
      <c r="E5203" s="3" t="s">
        <v>1274</v>
      </c>
      <c r="F5203" s="4"/>
      <c r="G5203" s="5">
        <v>1332</v>
      </c>
      <c r="H5203" s="7">
        <v>180</v>
      </c>
      <c r="I5203" s="1">
        <v>666</v>
      </c>
      <c r="J5203" s="1">
        <v>350</v>
      </c>
      <c r="K5203" s="1">
        <v>79</v>
      </c>
      <c r="L5203" s="6">
        <v>57</v>
      </c>
    </row>
    <row r="5204" spans="5:12" x14ac:dyDescent="0.3">
      <c r="E5204" s="9"/>
      <c r="F5204" s="8"/>
      <c r="G5204" s="10">
        <v>100</v>
      </c>
      <c r="H5204" s="11">
        <v>13.513513513514001</v>
      </c>
      <c r="I5204" s="2">
        <v>50</v>
      </c>
      <c r="J5204" s="2">
        <v>26.276276276276</v>
      </c>
      <c r="K5204" s="2">
        <v>5.9309309309309999</v>
      </c>
      <c r="L5204" s="13">
        <v>4.2792792792789998</v>
      </c>
    </row>
    <row r="5205" spans="5:12" ht="37.5" x14ac:dyDescent="0.3">
      <c r="E5205" s="3" t="s">
        <v>1275</v>
      </c>
      <c r="F5205" s="4"/>
      <c r="G5205" s="5">
        <v>769</v>
      </c>
      <c r="H5205" s="7">
        <v>147</v>
      </c>
      <c r="I5205" s="1">
        <v>370</v>
      </c>
      <c r="J5205" s="1">
        <v>162</v>
      </c>
      <c r="K5205" s="1">
        <v>47</v>
      </c>
      <c r="L5205" s="6">
        <v>43</v>
      </c>
    </row>
    <row r="5206" spans="5:12" x14ac:dyDescent="0.3">
      <c r="E5206" s="9"/>
      <c r="F5206" s="8"/>
      <c r="G5206" s="10">
        <v>100</v>
      </c>
      <c r="H5206" s="11">
        <v>19.115734720416</v>
      </c>
      <c r="I5206" s="2">
        <v>48.114434330298998</v>
      </c>
      <c r="J5206" s="2">
        <v>21.066319895968999</v>
      </c>
      <c r="K5206" s="2">
        <v>6.1118335500649996</v>
      </c>
      <c r="L5206" s="13">
        <v>5.5916775032509998</v>
      </c>
    </row>
    <row r="5207" spans="5:12" ht="37.5" x14ac:dyDescent="0.3">
      <c r="E5207" s="3" t="s">
        <v>1276</v>
      </c>
      <c r="F5207" s="4"/>
      <c r="G5207" s="5">
        <v>41</v>
      </c>
      <c r="H5207" s="7">
        <v>11</v>
      </c>
      <c r="I5207" s="1">
        <v>18</v>
      </c>
      <c r="J5207" s="1">
        <v>5</v>
      </c>
      <c r="K5207" s="1">
        <v>4</v>
      </c>
      <c r="L5207" s="6">
        <v>3</v>
      </c>
    </row>
    <row r="5208" spans="5:12" x14ac:dyDescent="0.3">
      <c r="E5208" s="9"/>
      <c r="F5208" s="8"/>
      <c r="G5208" s="10">
        <v>100</v>
      </c>
      <c r="H5208" s="11">
        <v>26.829268292683</v>
      </c>
      <c r="I5208" s="2">
        <v>43.902439024389999</v>
      </c>
      <c r="J5208" s="2">
        <v>12.195121951220001</v>
      </c>
      <c r="K5208" s="2">
        <v>9.7560975609760003</v>
      </c>
      <c r="L5208" s="13">
        <v>7.3170731707319998</v>
      </c>
    </row>
    <row r="5209" spans="5:12" ht="37.5" x14ac:dyDescent="0.3">
      <c r="E5209" s="3" t="s">
        <v>1277</v>
      </c>
      <c r="F5209" s="4"/>
      <c r="G5209" s="5">
        <v>5350</v>
      </c>
      <c r="H5209" s="7">
        <v>265</v>
      </c>
      <c r="I5209" s="1">
        <v>2108</v>
      </c>
      <c r="J5209" s="1">
        <v>1962</v>
      </c>
      <c r="K5209" s="1">
        <v>851</v>
      </c>
      <c r="L5209" s="6">
        <v>164</v>
      </c>
    </row>
    <row r="5210" spans="5:12" x14ac:dyDescent="0.3">
      <c r="E5210" s="9"/>
      <c r="F5210" s="8"/>
      <c r="G5210" s="10">
        <v>100</v>
      </c>
      <c r="H5210" s="11">
        <v>4.9532710280370003</v>
      </c>
      <c r="I5210" s="2">
        <v>39.401869158879002</v>
      </c>
      <c r="J5210" s="2">
        <v>36.672897196261999</v>
      </c>
      <c r="K5210" s="2">
        <v>15.906542056075001</v>
      </c>
      <c r="L5210" s="13">
        <v>3.0654205607480001</v>
      </c>
    </row>
    <row r="5211" spans="5:12" ht="37.5" x14ac:dyDescent="0.3">
      <c r="E5211" s="3" t="s">
        <v>1278</v>
      </c>
      <c r="F5211" s="4"/>
      <c r="G5211" s="5">
        <v>3381</v>
      </c>
      <c r="H5211" s="7">
        <v>240</v>
      </c>
      <c r="I5211" s="1">
        <v>1533</v>
      </c>
      <c r="J5211" s="1">
        <v>1104</v>
      </c>
      <c r="K5211" s="1">
        <v>358</v>
      </c>
      <c r="L5211" s="6">
        <v>146</v>
      </c>
    </row>
    <row r="5212" spans="5:12" x14ac:dyDescent="0.3">
      <c r="E5212" s="9"/>
      <c r="F5212" s="8"/>
      <c r="G5212" s="10">
        <v>100</v>
      </c>
      <c r="H5212" s="11">
        <v>7.0984915705410003</v>
      </c>
      <c r="I5212" s="2">
        <v>45.341614906832</v>
      </c>
      <c r="J5212" s="2">
        <v>32.653061224490003</v>
      </c>
      <c r="K5212" s="2">
        <v>10.588583259390999</v>
      </c>
      <c r="L5212" s="13">
        <v>4.318249038746</v>
      </c>
    </row>
    <row r="5213" spans="5:12" ht="37.5" x14ac:dyDescent="0.3">
      <c r="E5213" s="3" t="s">
        <v>1279</v>
      </c>
      <c r="F5213" s="4"/>
      <c r="G5213" s="5">
        <v>2891</v>
      </c>
      <c r="H5213" s="7">
        <v>237</v>
      </c>
      <c r="I5213" s="1">
        <v>1418</v>
      </c>
      <c r="J5213" s="1">
        <v>890</v>
      </c>
      <c r="K5213" s="1">
        <v>224</v>
      </c>
      <c r="L5213" s="6">
        <v>122</v>
      </c>
    </row>
    <row r="5214" spans="5:12" x14ac:dyDescent="0.3">
      <c r="E5214" s="9"/>
      <c r="F5214" s="8"/>
      <c r="G5214" s="10">
        <v>100</v>
      </c>
      <c r="H5214" s="11">
        <v>8.1978554133520003</v>
      </c>
      <c r="I5214" s="2">
        <v>49.048772051192998</v>
      </c>
      <c r="J5214" s="2">
        <v>30.785195434106001</v>
      </c>
      <c r="K5214" s="2">
        <v>7.74818401937</v>
      </c>
      <c r="L5214" s="13">
        <v>4.2199930819790001</v>
      </c>
    </row>
    <row r="5215" spans="5:12" ht="37.5" x14ac:dyDescent="0.3">
      <c r="E5215" s="3" t="s">
        <v>1280</v>
      </c>
      <c r="F5215" s="4"/>
      <c r="G5215" s="5">
        <v>1364</v>
      </c>
      <c r="H5215" s="7">
        <v>156</v>
      </c>
      <c r="I5215" s="1">
        <v>637</v>
      </c>
      <c r="J5215" s="1">
        <v>409</v>
      </c>
      <c r="K5215" s="1">
        <v>91</v>
      </c>
      <c r="L5215" s="6">
        <v>71</v>
      </c>
    </row>
    <row r="5216" spans="5:12" x14ac:dyDescent="0.3">
      <c r="E5216" s="9"/>
      <c r="F5216" s="8"/>
      <c r="G5216" s="10">
        <v>100</v>
      </c>
      <c r="H5216" s="11">
        <v>11.436950146628</v>
      </c>
      <c r="I5216" s="2">
        <v>46.700879765396003</v>
      </c>
      <c r="J5216" s="2">
        <v>29.985337243402</v>
      </c>
      <c r="K5216" s="2">
        <v>6.6715542521989999</v>
      </c>
      <c r="L5216" s="13">
        <v>5.2052785923749996</v>
      </c>
    </row>
    <row r="5217" spans="5:12" ht="37.5" x14ac:dyDescent="0.3">
      <c r="E5217" s="3" t="s">
        <v>1281</v>
      </c>
      <c r="F5217" s="4"/>
      <c r="G5217" s="5">
        <v>1126</v>
      </c>
      <c r="H5217" s="7">
        <v>134</v>
      </c>
      <c r="I5217" s="1">
        <v>519</v>
      </c>
      <c r="J5217" s="1">
        <v>325</v>
      </c>
      <c r="K5217" s="1">
        <v>85</v>
      </c>
      <c r="L5217" s="6">
        <v>63</v>
      </c>
    </row>
    <row r="5218" spans="5:12" x14ac:dyDescent="0.3">
      <c r="E5218" s="9"/>
      <c r="F5218" s="8"/>
      <c r="G5218" s="10">
        <v>100</v>
      </c>
      <c r="H5218" s="11">
        <v>11.90053285968</v>
      </c>
      <c r="I5218" s="2">
        <v>46.092362344583002</v>
      </c>
      <c r="J5218" s="2">
        <v>28.863232682060001</v>
      </c>
      <c r="K5218" s="2">
        <v>7.5488454706930002</v>
      </c>
      <c r="L5218" s="13">
        <v>5.5950266429840001</v>
      </c>
    </row>
    <row r="5219" spans="5:12" ht="37.5" x14ac:dyDescent="0.3">
      <c r="E5219" s="3" t="s">
        <v>1282</v>
      </c>
      <c r="F5219" s="4"/>
      <c r="G5219" s="5">
        <v>707</v>
      </c>
      <c r="H5219" s="7">
        <v>132</v>
      </c>
      <c r="I5219" s="1">
        <v>321</v>
      </c>
      <c r="J5219" s="1">
        <v>173</v>
      </c>
      <c r="K5219" s="1">
        <v>43</v>
      </c>
      <c r="L5219" s="6">
        <v>38</v>
      </c>
    </row>
    <row r="5220" spans="5:12" x14ac:dyDescent="0.3">
      <c r="E5220" s="9"/>
      <c r="F5220" s="8"/>
      <c r="G5220" s="10">
        <v>100</v>
      </c>
      <c r="H5220" s="11">
        <v>18.670438472419001</v>
      </c>
      <c r="I5220" s="2">
        <v>45.403111739745</v>
      </c>
      <c r="J5220" s="2">
        <v>24.469589816124</v>
      </c>
      <c r="K5220" s="2">
        <v>6.0820367751060003</v>
      </c>
      <c r="L5220" s="13">
        <v>5.374823196605</v>
      </c>
    </row>
    <row r="5221" spans="5:12" ht="37.5" x14ac:dyDescent="0.3">
      <c r="E5221" s="3" t="s">
        <v>1283</v>
      </c>
      <c r="F5221" s="4"/>
      <c r="G5221" s="5">
        <v>37</v>
      </c>
      <c r="H5221" s="7">
        <v>9</v>
      </c>
      <c r="I5221" s="1">
        <v>13</v>
      </c>
      <c r="J5221" s="1">
        <v>7</v>
      </c>
      <c r="K5221" s="1">
        <v>1</v>
      </c>
      <c r="L5221" s="6">
        <v>7</v>
      </c>
    </row>
    <row r="5222" spans="5:12" x14ac:dyDescent="0.3">
      <c r="E5222" s="9"/>
      <c r="F5222" s="8"/>
      <c r="G5222" s="10">
        <v>100</v>
      </c>
      <c r="H5222" s="11">
        <v>24.324324324323999</v>
      </c>
      <c r="I5222" s="2">
        <v>35.135135135135002</v>
      </c>
      <c r="J5222" s="2">
        <v>18.918918918919001</v>
      </c>
      <c r="K5222" s="2">
        <v>2.7027027027030002</v>
      </c>
      <c r="L5222" s="13">
        <v>18.918918918919001</v>
      </c>
    </row>
    <row r="5223" spans="5:12" ht="37.5" x14ac:dyDescent="0.3">
      <c r="E5223" s="3" t="s">
        <v>1284</v>
      </c>
      <c r="F5223" s="4"/>
      <c r="G5223" s="5">
        <v>2210</v>
      </c>
      <c r="H5223" s="7">
        <v>81</v>
      </c>
      <c r="I5223" s="1">
        <v>747</v>
      </c>
      <c r="J5223" s="1">
        <v>862</v>
      </c>
      <c r="K5223" s="1">
        <v>453</v>
      </c>
      <c r="L5223" s="6">
        <v>67</v>
      </c>
    </row>
    <row r="5224" spans="5:12" x14ac:dyDescent="0.3">
      <c r="E5224" s="9"/>
      <c r="F5224" s="8"/>
      <c r="G5224" s="10">
        <v>100</v>
      </c>
      <c r="H5224" s="11">
        <v>3.6651583710410001</v>
      </c>
      <c r="I5224" s="2">
        <v>33.800904977376</v>
      </c>
      <c r="J5224" s="2">
        <v>39.004524886878002</v>
      </c>
      <c r="K5224" s="2">
        <v>20.497737556560999</v>
      </c>
      <c r="L5224" s="13">
        <v>3.0316742081450001</v>
      </c>
    </row>
    <row r="5225" spans="5:12" ht="37.5" x14ac:dyDescent="0.3">
      <c r="E5225" s="3" t="s">
        <v>1285</v>
      </c>
      <c r="F5225" s="4"/>
      <c r="G5225" s="5">
        <v>1408</v>
      </c>
      <c r="H5225" s="7">
        <v>60</v>
      </c>
      <c r="I5225" s="1">
        <v>539</v>
      </c>
      <c r="J5225" s="1">
        <v>565</v>
      </c>
      <c r="K5225" s="1">
        <v>187</v>
      </c>
      <c r="L5225" s="6">
        <v>57</v>
      </c>
    </row>
    <row r="5226" spans="5:12" x14ac:dyDescent="0.3">
      <c r="E5226" s="9"/>
      <c r="F5226" s="8"/>
      <c r="G5226" s="10">
        <v>100</v>
      </c>
      <c r="H5226" s="11">
        <v>4.261363636364</v>
      </c>
      <c r="I5226" s="2">
        <v>38.28125</v>
      </c>
      <c r="J5226" s="2">
        <v>40.127840909090999</v>
      </c>
      <c r="K5226" s="2">
        <v>13.28125</v>
      </c>
      <c r="L5226" s="13">
        <v>4.0482954545450003</v>
      </c>
    </row>
    <row r="5227" spans="5:12" ht="37.5" x14ac:dyDescent="0.3">
      <c r="E5227" s="3" t="s">
        <v>1286</v>
      </c>
      <c r="F5227" s="4"/>
      <c r="G5227" s="5">
        <v>1121</v>
      </c>
      <c r="H5227" s="7">
        <v>58</v>
      </c>
      <c r="I5227" s="1">
        <v>479</v>
      </c>
      <c r="J5227" s="1">
        <v>413</v>
      </c>
      <c r="K5227" s="1">
        <v>132</v>
      </c>
      <c r="L5227" s="6">
        <v>39</v>
      </c>
    </row>
    <row r="5228" spans="5:12" x14ac:dyDescent="0.3">
      <c r="E5228" s="9"/>
      <c r="F5228" s="8"/>
      <c r="G5228" s="10">
        <v>100</v>
      </c>
      <c r="H5228" s="11">
        <v>5.1739518287240003</v>
      </c>
      <c r="I5228" s="2">
        <v>42.729705619981999</v>
      </c>
      <c r="J5228" s="2">
        <v>36.842105263157997</v>
      </c>
      <c r="K5228" s="2">
        <v>11.775200713648999</v>
      </c>
      <c r="L5228" s="13">
        <v>3.479036574487</v>
      </c>
    </row>
    <row r="5229" spans="5:12" ht="37.5" x14ac:dyDescent="0.3">
      <c r="E5229" s="3" t="s">
        <v>1287</v>
      </c>
      <c r="F5229" s="4"/>
      <c r="G5229" s="5">
        <v>490</v>
      </c>
      <c r="H5229" s="7">
        <v>36</v>
      </c>
      <c r="I5229" s="1">
        <v>221</v>
      </c>
      <c r="J5229" s="1">
        <v>168</v>
      </c>
      <c r="K5229" s="1">
        <v>50</v>
      </c>
      <c r="L5229" s="6">
        <v>15</v>
      </c>
    </row>
    <row r="5230" spans="5:12" x14ac:dyDescent="0.3">
      <c r="E5230" s="9"/>
      <c r="F5230" s="8"/>
      <c r="G5230" s="10">
        <v>100</v>
      </c>
      <c r="H5230" s="11">
        <v>7.34693877551</v>
      </c>
      <c r="I5230" s="2">
        <v>45.102040816326998</v>
      </c>
      <c r="J5230" s="2">
        <v>34.285714285714</v>
      </c>
      <c r="K5230" s="2">
        <v>10.204081632653001</v>
      </c>
      <c r="L5230" s="13">
        <v>3.0612244897959999</v>
      </c>
    </row>
    <row r="5231" spans="5:12" ht="37.5" x14ac:dyDescent="0.3">
      <c r="E5231" s="3" t="s">
        <v>1288</v>
      </c>
      <c r="F5231" s="4"/>
      <c r="G5231" s="5">
        <v>493</v>
      </c>
      <c r="H5231" s="7">
        <v>47</v>
      </c>
      <c r="I5231" s="1">
        <v>225</v>
      </c>
      <c r="J5231" s="1">
        <v>152</v>
      </c>
      <c r="K5231" s="1">
        <v>39</v>
      </c>
      <c r="L5231" s="6">
        <v>30</v>
      </c>
    </row>
    <row r="5232" spans="5:12" x14ac:dyDescent="0.3">
      <c r="E5232" s="9"/>
      <c r="F5232" s="8"/>
      <c r="G5232" s="10">
        <v>100</v>
      </c>
      <c r="H5232" s="11">
        <v>9.5334685598379991</v>
      </c>
      <c r="I5232" s="2">
        <v>45.638945233266</v>
      </c>
      <c r="J5232" s="2">
        <v>30.831643002027999</v>
      </c>
      <c r="K5232" s="2">
        <v>7.9107505070990003</v>
      </c>
      <c r="L5232" s="13">
        <v>6.0851926977690001</v>
      </c>
    </row>
    <row r="5233" spans="5:12" ht="37.5" x14ac:dyDescent="0.3">
      <c r="E5233" s="3" t="s">
        <v>1289</v>
      </c>
      <c r="F5233" s="4"/>
      <c r="G5233" s="5">
        <v>257</v>
      </c>
      <c r="H5233" s="7">
        <v>33</v>
      </c>
      <c r="I5233" s="1">
        <v>115</v>
      </c>
      <c r="J5233" s="1">
        <v>76</v>
      </c>
      <c r="K5233" s="1">
        <v>20</v>
      </c>
      <c r="L5233" s="6">
        <v>13</v>
      </c>
    </row>
    <row r="5234" spans="5:12" x14ac:dyDescent="0.3">
      <c r="E5234" s="9"/>
      <c r="F5234" s="8"/>
      <c r="G5234" s="10">
        <v>100</v>
      </c>
      <c r="H5234" s="11">
        <v>12.84046692607</v>
      </c>
      <c r="I5234" s="2">
        <v>44.747081712061998</v>
      </c>
      <c r="J5234" s="2">
        <v>29.571984435798001</v>
      </c>
      <c r="K5234" s="2">
        <v>7.782101167315</v>
      </c>
      <c r="L5234" s="13">
        <v>5.0583657587550004</v>
      </c>
    </row>
    <row r="5235" spans="5:12" ht="37.5" x14ac:dyDescent="0.3">
      <c r="E5235" s="3" t="s">
        <v>1290</v>
      </c>
      <c r="F5235" s="4"/>
      <c r="G5235" s="5">
        <v>17</v>
      </c>
      <c r="H5235" s="7">
        <v>2</v>
      </c>
      <c r="I5235" s="1">
        <v>10</v>
      </c>
      <c r="J5235" s="1">
        <v>3</v>
      </c>
      <c r="K5235" s="1">
        <v>1</v>
      </c>
      <c r="L5235" s="6">
        <v>1</v>
      </c>
    </row>
    <row r="5236" spans="5:12" x14ac:dyDescent="0.3">
      <c r="E5236" s="9"/>
      <c r="F5236" s="8"/>
      <c r="G5236" s="10">
        <v>100</v>
      </c>
      <c r="H5236" s="11">
        <v>11.764705882353001</v>
      </c>
      <c r="I5236" s="2">
        <v>58.823529411765001</v>
      </c>
      <c r="J5236" s="2">
        <v>17.647058823529001</v>
      </c>
      <c r="K5236" s="2">
        <v>5.8823529411760003</v>
      </c>
      <c r="L5236" s="13">
        <v>5.8823529411760003</v>
      </c>
    </row>
    <row r="5237" spans="5:12" ht="37.5" x14ac:dyDescent="0.3">
      <c r="E5237" s="3" t="s">
        <v>1291</v>
      </c>
      <c r="F5237" s="4"/>
      <c r="G5237" s="5">
        <v>698</v>
      </c>
      <c r="H5237" s="7">
        <v>18</v>
      </c>
      <c r="I5237" s="1">
        <v>176</v>
      </c>
      <c r="J5237" s="1">
        <v>307</v>
      </c>
      <c r="K5237" s="1">
        <v>178</v>
      </c>
      <c r="L5237" s="6">
        <v>19</v>
      </c>
    </row>
    <row r="5238" spans="5:12" x14ac:dyDescent="0.3">
      <c r="E5238" s="9"/>
      <c r="F5238" s="8"/>
      <c r="G5238" s="10">
        <v>100</v>
      </c>
      <c r="H5238" s="11">
        <v>2.5787965616049999</v>
      </c>
      <c r="I5238" s="2">
        <v>25.214899713466998</v>
      </c>
      <c r="J5238" s="2">
        <v>43.982808022923003</v>
      </c>
      <c r="K5238" s="2">
        <v>25.501432664755999</v>
      </c>
      <c r="L5238" s="13">
        <v>2.7220630372489998</v>
      </c>
    </row>
    <row r="5239" spans="5:12" ht="37.5" x14ac:dyDescent="0.3">
      <c r="E5239" s="3" t="s">
        <v>1292</v>
      </c>
      <c r="F5239" s="4"/>
      <c r="G5239" s="5">
        <v>433</v>
      </c>
      <c r="H5239" s="7">
        <v>9</v>
      </c>
      <c r="I5239" s="1">
        <v>139</v>
      </c>
      <c r="J5239" s="1">
        <v>207</v>
      </c>
      <c r="K5239" s="1">
        <v>68</v>
      </c>
      <c r="L5239" s="6">
        <v>10</v>
      </c>
    </row>
    <row r="5240" spans="5:12" x14ac:dyDescent="0.3">
      <c r="E5240" s="9"/>
      <c r="F5240" s="8"/>
      <c r="G5240" s="10">
        <v>100</v>
      </c>
      <c r="H5240" s="11">
        <v>2.0785219399539998</v>
      </c>
      <c r="I5240" s="2">
        <v>32.101616628175996</v>
      </c>
      <c r="J5240" s="2">
        <v>47.806004618937997</v>
      </c>
      <c r="K5240" s="2">
        <v>15.704387990761999</v>
      </c>
      <c r="L5240" s="13">
        <v>2.309468822171</v>
      </c>
    </row>
    <row r="5241" spans="5:12" ht="37.5" x14ac:dyDescent="0.3">
      <c r="E5241" s="3" t="s">
        <v>1293</v>
      </c>
      <c r="F5241" s="4"/>
      <c r="G5241" s="5">
        <v>316</v>
      </c>
      <c r="H5241" s="7">
        <v>14</v>
      </c>
      <c r="I5241" s="1">
        <v>113</v>
      </c>
      <c r="J5241" s="1">
        <v>125</v>
      </c>
      <c r="K5241" s="1">
        <v>42</v>
      </c>
      <c r="L5241" s="6">
        <v>22</v>
      </c>
    </row>
    <row r="5242" spans="5:12" x14ac:dyDescent="0.3">
      <c r="E5242" s="9"/>
      <c r="F5242" s="8"/>
      <c r="G5242" s="10">
        <v>100</v>
      </c>
      <c r="H5242" s="11">
        <v>4.4303797468350004</v>
      </c>
      <c r="I5242" s="2">
        <v>35.759493670886002</v>
      </c>
      <c r="J5242" s="2">
        <v>39.556962025315997</v>
      </c>
      <c r="K5242" s="2">
        <v>13.291139240506</v>
      </c>
      <c r="L5242" s="13">
        <v>6.9620253164559998</v>
      </c>
    </row>
    <row r="5243" spans="5:12" ht="37.5" x14ac:dyDescent="0.3">
      <c r="E5243" s="3" t="s">
        <v>1294</v>
      </c>
      <c r="F5243" s="4"/>
      <c r="G5243" s="5">
        <v>149</v>
      </c>
      <c r="H5243" s="7">
        <v>3</v>
      </c>
      <c r="I5243" s="1">
        <v>49</v>
      </c>
      <c r="J5243" s="1">
        <v>65</v>
      </c>
      <c r="K5243" s="1">
        <v>23</v>
      </c>
      <c r="L5243" s="6">
        <v>9</v>
      </c>
    </row>
    <row r="5244" spans="5:12" x14ac:dyDescent="0.3">
      <c r="E5244" s="9"/>
      <c r="F5244" s="8"/>
      <c r="G5244" s="10">
        <v>100</v>
      </c>
      <c r="H5244" s="11">
        <v>2.0134228187919998</v>
      </c>
      <c r="I5244" s="2">
        <v>32.885906040267997</v>
      </c>
      <c r="J5244" s="2">
        <v>43.624161073826002</v>
      </c>
      <c r="K5244" s="2">
        <v>15.436241610738</v>
      </c>
      <c r="L5244" s="13">
        <v>6.0402684563760003</v>
      </c>
    </row>
    <row r="5245" spans="5:12" ht="37.5" x14ac:dyDescent="0.3">
      <c r="E5245" s="3" t="s">
        <v>1295</v>
      </c>
      <c r="F5245" s="4"/>
      <c r="G5245" s="5">
        <v>157</v>
      </c>
      <c r="H5245" s="7">
        <v>7</v>
      </c>
      <c r="I5245" s="1">
        <v>62</v>
      </c>
      <c r="J5245" s="1">
        <v>68</v>
      </c>
      <c r="K5245" s="1">
        <v>14</v>
      </c>
      <c r="L5245" s="6">
        <v>6</v>
      </c>
    </row>
    <row r="5246" spans="5:12" x14ac:dyDescent="0.3">
      <c r="E5246" s="9"/>
      <c r="F5246" s="8"/>
      <c r="G5246" s="10">
        <v>100</v>
      </c>
      <c r="H5246" s="11">
        <v>4.4585987261150004</v>
      </c>
      <c r="I5246" s="2">
        <v>39.490445859872999</v>
      </c>
      <c r="J5246" s="2">
        <v>43.312101910827998</v>
      </c>
      <c r="K5246" s="2">
        <v>8.9171974522290007</v>
      </c>
      <c r="L5246" s="13">
        <v>3.8216560509550002</v>
      </c>
    </row>
    <row r="5247" spans="5:12" ht="37.5" x14ac:dyDescent="0.3">
      <c r="E5247" s="3" t="s">
        <v>1296</v>
      </c>
      <c r="F5247" s="4"/>
      <c r="G5247" s="5">
        <v>79</v>
      </c>
      <c r="H5247" s="7">
        <v>5</v>
      </c>
      <c r="I5247" s="1">
        <v>38</v>
      </c>
      <c r="J5247" s="1">
        <v>29</v>
      </c>
      <c r="K5247" s="1">
        <v>5</v>
      </c>
      <c r="L5247" s="6">
        <v>2</v>
      </c>
    </row>
    <row r="5248" spans="5:12" x14ac:dyDescent="0.3">
      <c r="E5248" s="9"/>
      <c r="F5248" s="8"/>
      <c r="G5248" s="10">
        <v>100</v>
      </c>
      <c r="H5248" s="11">
        <v>6.3291139240509997</v>
      </c>
      <c r="I5248" s="2">
        <v>48.101265822785003</v>
      </c>
      <c r="J5248" s="2">
        <v>36.708860759494002</v>
      </c>
      <c r="K5248" s="2">
        <v>6.3291139240509997</v>
      </c>
      <c r="L5248" s="13">
        <v>2.5316455696200002</v>
      </c>
    </row>
    <row r="5249" spans="5:12" ht="37.5" x14ac:dyDescent="0.3">
      <c r="E5249" s="3" t="s">
        <v>1297</v>
      </c>
      <c r="F5249" s="4"/>
      <c r="G5249" s="5">
        <v>8</v>
      </c>
      <c r="H5249" s="7">
        <v>2</v>
      </c>
      <c r="I5249" s="1">
        <v>4</v>
      </c>
      <c r="J5249" s="1">
        <v>1</v>
      </c>
      <c r="K5249" s="1">
        <v>0</v>
      </c>
      <c r="L5249" s="6">
        <v>1</v>
      </c>
    </row>
    <row r="5250" spans="5:12" x14ac:dyDescent="0.3">
      <c r="E5250" s="9"/>
      <c r="F5250" s="8"/>
      <c r="G5250" s="10">
        <v>100</v>
      </c>
      <c r="H5250" s="11">
        <v>25</v>
      </c>
      <c r="I5250" s="2">
        <v>50</v>
      </c>
      <c r="J5250" s="2">
        <v>12.5</v>
      </c>
      <c r="K5250" s="12">
        <v>0</v>
      </c>
      <c r="L5250" s="13">
        <v>12.5</v>
      </c>
    </row>
    <row r="5251" spans="5:12" ht="37.5" x14ac:dyDescent="0.3">
      <c r="E5251" s="3" t="s">
        <v>1298</v>
      </c>
      <c r="F5251" s="4"/>
      <c r="G5251" s="5">
        <v>86</v>
      </c>
      <c r="H5251" s="7">
        <v>2</v>
      </c>
      <c r="I5251" s="1">
        <v>20</v>
      </c>
      <c r="J5251" s="1">
        <v>38</v>
      </c>
      <c r="K5251" s="1">
        <v>22</v>
      </c>
      <c r="L5251" s="6">
        <v>4</v>
      </c>
    </row>
    <row r="5252" spans="5:12" x14ac:dyDescent="0.3">
      <c r="E5252" s="9"/>
      <c r="F5252" s="8"/>
      <c r="G5252" s="10">
        <v>100</v>
      </c>
      <c r="H5252" s="11">
        <v>2.3255813953489999</v>
      </c>
      <c r="I5252" s="2">
        <v>23.255813953488001</v>
      </c>
      <c r="J5252" s="2">
        <v>44.186046511628</v>
      </c>
      <c r="K5252" s="2">
        <v>25.581395348836999</v>
      </c>
      <c r="L5252" s="13">
        <v>4.6511627906979998</v>
      </c>
    </row>
    <row r="5253" spans="5:12" ht="37.5" x14ac:dyDescent="0.3">
      <c r="E5253" s="3" t="s">
        <v>1299</v>
      </c>
      <c r="F5253" s="4"/>
      <c r="G5253" s="5">
        <v>56</v>
      </c>
      <c r="H5253" s="7">
        <v>0</v>
      </c>
      <c r="I5253" s="1">
        <v>13</v>
      </c>
      <c r="J5253" s="1">
        <v>26</v>
      </c>
      <c r="K5253" s="1">
        <v>14</v>
      </c>
      <c r="L5253" s="6">
        <v>3</v>
      </c>
    </row>
    <row r="5254" spans="5:12" x14ac:dyDescent="0.3">
      <c r="E5254" s="9"/>
      <c r="F5254" s="8"/>
      <c r="G5254" s="10">
        <v>100</v>
      </c>
      <c r="H5254" s="21">
        <v>0</v>
      </c>
      <c r="I5254" s="2">
        <v>23.214285714286</v>
      </c>
      <c r="J5254" s="2">
        <v>46.428571428570997</v>
      </c>
      <c r="K5254" s="2">
        <v>25</v>
      </c>
      <c r="L5254" s="13">
        <v>5.3571428571429998</v>
      </c>
    </row>
    <row r="5255" spans="5:12" ht="37.5" x14ac:dyDescent="0.3">
      <c r="E5255" s="3" t="s">
        <v>1300</v>
      </c>
      <c r="F5255" s="4"/>
      <c r="G5255" s="5">
        <v>46</v>
      </c>
      <c r="H5255" s="7">
        <v>0</v>
      </c>
      <c r="I5255" s="1">
        <v>16</v>
      </c>
      <c r="J5255" s="1">
        <v>19</v>
      </c>
      <c r="K5255" s="1">
        <v>11</v>
      </c>
      <c r="L5255" s="6">
        <v>0</v>
      </c>
    </row>
    <row r="5256" spans="5:12" x14ac:dyDescent="0.3">
      <c r="E5256" s="9"/>
      <c r="F5256" s="8"/>
      <c r="G5256" s="10">
        <v>100</v>
      </c>
      <c r="H5256" s="21">
        <v>0</v>
      </c>
      <c r="I5256" s="2">
        <v>34.782608695652002</v>
      </c>
      <c r="J5256" s="2">
        <v>41.304347826087003</v>
      </c>
      <c r="K5256" s="2">
        <v>23.913043478260999</v>
      </c>
      <c r="L5256" s="15">
        <v>0</v>
      </c>
    </row>
    <row r="5257" spans="5:12" ht="37.5" x14ac:dyDescent="0.3">
      <c r="E5257" s="3" t="s">
        <v>1301</v>
      </c>
      <c r="F5257" s="4"/>
      <c r="G5257" s="5">
        <v>16</v>
      </c>
      <c r="H5257" s="7">
        <v>3</v>
      </c>
      <c r="I5257" s="1">
        <v>4</v>
      </c>
      <c r="J5257" s="1">
        <v>8</v>
      </c>
      <c r="K5257" s="1">
        <v>1</v>
      </c>
      <c r="L5257" s="6">
        <v>0</v>
      </c>
    </row>
    <row r="5258" spans="5:12" x14ac:dyDescent="0.3">
      <c r="E5258" s="9"/>
      <c r="F5258" s="8"/>
      <c r="G5258" s="10">
        <v>100</v>
      </c>
      <c r="H5258" s="11">
        <v>18.75</v>
      </c>
      <c r="I5258" s="2">
        <v>25</v>
      </c>
      <c r="J5258" s="2">
        <v>50</v>
      </c>
      <c r="K5258" s="2">
        <v>6.25</v>
      </c>
      <c r="L5258" s="15">
        <v>0</v>
      </c>
    </row>
    <row r="5259" spans="5:12" ht="37.5" x14ac:dyDescent="0.3">
      <c r="E5259" s="3" t="s">
        <v>1302</v>
      </c>
      <c r="F5259" s="4"/>
      <c r="G5259" s="5">
        <v>13</v>
      </c>
      <c r="H5259" s="7">
        <v>0</v>
      </c>
      <c r="I5259" s="1">
        <v>6</v>
      </c>
      <c r="J5259" s="1">
        <v>6</v>
      </c>
      <c r="K5259" s="1">
        <v>0</v>
      </c>
      <c r="L5259" s="6">
        <v>1</v>
      </c>
    </row>
    <row r="5260" spans="5:12" x14ac:dyDescent="0.3">
      <c r="E5260" s="9"/>
      <c r="F5260" s="8"/>
      <c r="G5260" s="10">
        <v>100</v>
      </c>
      <c r="H5260" s="21">
        <v>0</v>
      </c>
      <c r="I5260" s="2">
        <v>46.153846153845997</v>
      </c>
      <c r="J5260" s="2">
        <v>46.153846153845997</v>
      </c>
      <c r="K5260" s="12">
        <v>0</v>
      </c>
      <c r="L5260" s="13">
        <v>7.6923076923079998</v>
      </c>
    </row>
    <row r="5261" spans="5:12" ht="37.5" x14ac:dyDescent="0.3">
      <c r="E5261" s="3" t="s">
        <v>1303</v>
      </c>
      <c r="F5261" s="4"/>
      <c r="G5261" s="5">
        <v>5</v>
      </c>
      <c r="H5261" s="7">
        <v>0</v>
      </c>
      <c r="I5261" s="1">
        <v>4</v>
      </c>
      <c r="J5261" s="1">
        <v>1</v>
      </c>
      <c r="K5261" s="1">
        <v>0</v>
      </c>
      <c r="L5261" s="6">
        <v>0</v>
      </c>
    </row>
    <row r="5262" spans="5:12" x14ac:dyDescent="0.3">
      <c r="E5262" s="9"/>
      <c r="F5262" s="8"/>
      <c r="G5262" s="10">
        <v>100</v>
      </c>
      <c r="H5262" s="21">
        <v>0</v>
      </c>
      <c r="I5262" s="2">
        <v>80</v>
      </c>
      <c r="J5262" s="2">
        <v>20</v>
      </c>
      <c r="K5262" s="12">
        <v>0</v>
      </c>
      <c r="L5262" s="15">
        <v>0</v>
      </c>
    </row>
    <row r="5263" spans="5:12" ht="37.5" x14ac:dyDescent="0.3">
      <c r="E5263" s="3" t="s">
        <v>1304</v>
      </c>
      <c r="F5263" s="4"/>
      <c r="G5263" s="5">
        <v>0</v>
      </c>
      <c r="H5263" s="7">
        <v>0</v>
      </c>
      <c r="I5263" s="1">
        <v>0</v>
      </c>
      <c r="J5263" s="1">
        <v>0</v>
      </c>
      <c r="K5263" s="1">
        <v>0</v>
      </c>
      <c r="L5263" s="6">
        <v>0</v>
      </c>
    </row>
    <row r="5264" spans="5:12" x14ac:dyDescent="0.3">
      <c r="E5264" s="53"/>
      <c r="F5264" s="57"/>
      <c r="G5264" s="75">
        <v>0</v>
      </c>
      <c r="H5264" s="68">
        <v>0</v>
      </c>
      <c r="I5264" s="43">
        <v>0</v>
      </c>
      <c r="J5264" s="43">
        <v>0</v>
      </c>
      <c r="K5264" s="43">
        <v>0</v>
      </c>
      <c r="L5264" s="66">
        <v>0</v>
      </c>
    </row>
    <row r="5266" spans="2:14" x14ac:dyDescent="0.3">
      <c r="B5266" s="35" t="str">
        <f xml:space="preserve"> HYPERLINK("#'目次'!B49", "[43]")</f>
        <v>[43]</v>
      </c>
      <c r="C5266" s="25" t="s">
        <v>14</v>
      </c>
    </row>
    <row r="5269" spans="2:14" x14ac:dyDescent="0.3">
      <c r="C5269" s="25" t="s">
        <v>1307</v>
      </c>
    </row>
    <row r="5270" spans="2:14" ht="25" x14ac:dyDescent="0.3">
      <c r="E5270" s="95"/>
      <c r="F5270" s="96"/>
      <c r="G5270" s="37" t="s">
        <v>16</v>
      </c>
      <c r="H5270" s="41" t="s">
        <v>17</v>
      </c>
      <c r="I5270" s="18" t="s">
        <v>18</v>
      </c>
      <c r="J5270" s="18" t="s">
        <v>19</v>
      </c>
      <c r="K5270" s="18" t="s">
        <v>20</v>
      </c>
      <c r="L5270" s="18" t="s">
        <v>21</v>
      </c>
      <c r="M5270" s="18" t="s">
        <v>22</v>
      </c>
      <c r="N5270" s="34" t="s">
        <v>23</v>
      </c>
    </row>
    <row r="5271" spans="2:14" x14ac:dyDescent="0.3">
      <c r="E5271" s="97"/>
      <c r="F5271" s="98"/>
      <c r="G5271" s="40"/>
      <c r="H5271" s="36"/>
      <c r="I5271" s="19"/>
      <c r="J5271" s="19"/>
      <c r="K5271" s="19"/>
      <c r="L5271" s="19"/>
      <c r="M5271" s="19"/>
      <c r="N5271" s="39"/>
    </row>
    <row r="5272" spans="2:14" x14ac:dyDescent="0.3">
      <c r="E5272" s="63" t="s">
        <v>16</v>
      </c>
      <c r="F5272" s="58"/>
      <c r="G5272" s="38">
        <v>55336</v>
      </c>
      <c r="H5272" s="20">
        <v>10222</v>
      </c>
      <c r="I5272" s="20">
        <v>19178</v>
      </c>
      <c r="J5272" s="20">
        <v>13973</v>
      </c>
      <c r="K5272" s="20">
        <v>7022</v>
      </c>
      <c r="L5272" s="20">
        <v>3794</v>
      </c>
      <c r="M5272" s="20">
        <v>900</v>
      </c>
      <c r="N5272" s="51">
        <v>247</v>
      </c>
    </row>
    <row r="5273" spans="2:14" x14ac:dyDescent="0.3">
      <c r="E5273" s="53"/>
      <c r="F5273" s="59"/>
      <c r="G5273" s="10">
        <v>100</v>
      </c>
      <c r="H5273" s="2">
        <v>18.472603729941</v>
      </c>
      <c r="I5273" s="2">
        <v>34.657365910076997</v>
      </c>
      <c r="J5273" s="2">
        <v>25.251192713603999</v>
      </c>
      <c r="K5273" s="2">
        <v>12.689749891570999</v>
      </c>
      <c r="L5273" s="2">
        <v>6.8562960821169998</v>
      </c>
      <c r="M5273" s="2">
        <v>1.626427642041</v>
      </c>
      <c r="N5273" s="13">
        <v>0.44636403064899999</v>
      </c>
    </row>
    <row r="5274" spans="2:14" ht="25" x14ac:dyDescent="0.3">
      <c r="E5274" s="3" t="s">
        <v>1308</v>
      </c>
      <c r="F5274" s="4"/>
      <c r="G5274" s="29">
        <v>248</v>
      </c>
      <c r="H5274" s="32">
        <v>61</v>
      </c>
      <c r="I5274" s="17">
        <v>98</v>
      </c>
      <c r="J5274" s="17">
        <v>48</v>
      </c>
      <c r="K5274" s="17">
        <v>22</v>
      </c>
      <c r="L5274" s="17">
        <v>11</v>
      </c>
      <c r="M5274" s="17">
        <v>7</v>
      </c>
      <c r="N5274" s="33">
        <v>1</v>
      </c>
    </row>
    <row r="5275" spans="2:14" x14ac:dyDescent="0.3">
      <c r="E5275" s="9"/>
      <c r="F5275" s="8"/>
      <c r="G5275" s="10">
        <v>100</v>
      </c>
      <c r="H5275" s="11">
        <v>24.596774193548001</v>
      </c>
      <c r="I5275" s="2">
        <v>39.516129032258</v>
      </c>
      <c r="J5275" s="2">
        <v>19.354838709677001</v>
      </c>
      <c r="K5275" s="2">
        <v>8.8709677419350008</v>
      </c>
      <c r="L5275" s="2">
        <v>4.4354838709679996</v>
      </c>
      <c r="M5275" s="2">
        <v>2.822580645161</v>
      </c>
      <c r="N5275" s="13">
        <v>0.40322580645200001</v>
      </c>
    </row>
    <row r="5276" spans="2:14" ht="25" x14ac:dyDescent="0.3">
      <c r="E5276" s="3" t="s">
        <v>1309</v>
      </c>
      <c r="F5276" s="4"/>
      <c r="G5276" s="5">
        <v>155</v>
      </c>
      <c r="H5276" s="7">
        <v>31</v>
      </c>
      <c r="I5276" s="1">
        <v>52</v>
      </c>
      <c r="J5276" s="1">
        <v>43</v>
      </c>
      <c r="K5276" s="1">
        <v>20</v>
      </c>
      <c r="L5276" s="1">
        <v>7</v>
      </c>
      <c r="M5276" s="1">
        <v>1</v>
      </c>
      <c r="N5276" s="6">
        <v>1</v>
      </c>
    </row>
    <row r="5277" spans="2:14" x14ac:dyDescent="0.3">
      <c r="E5277" s="9"/>
      <c r="F5277" s="8"/>
      <c r="G5277" s="10">
        <v>100</v>
      </c>
      <c r="H5277" s="11">
        <v>20</v>
      </c>
      <c r="I5277" s="2">
        <v>33.548387096774</v>
      </c>
      <c r="J5277" s="2">
        <v>27.741935483871</v>
      </c>
      <c r="K5277" s="2">
        <v>12.903225806451999</v>
      </c>
      <c r="L5277" s="2">
        <v>4.5161290322580001</v>
      </c>
      <c r="M5277" s="2">
        <v>0.64516129032299996</v>
      </c>
      <c r="N5277" s="13">
        <v>0.64516129032299996</v>
      </c>
    </row>
    <row r="5278" spans="2:14" ht="25" x14ac:dyDescent="0.3">
      <c r="E5278" s="3" t="s">
        <v>1310</v>
      </c>
      <c r="F5278" s="4"/>
      <c r="G5278" s="5">
        <v>152</v>
      </c>
      <c r="H5278" s="7">
        <v>30</v>
      </c>
      <c r="I5278" s="1">
        <v>60</v>
      </c>
      <c r="J5278" s="1">
        <v>32</v>
      </c>
      <c r="K5278" s="1">
        <v>18</v>
      </c>
      <c r="L5278" s="1">
        <v>8</v>
      </c>
      <c r="M5278" s="1">
        <v>2</v>
      </c>
      <c r="N5278" s="6">
        <v>2</v>
      </c>
    </row>
    <row r="5279" spans="2:14" x14ac:dyDescent="0.3">
      <c r="E5279" s="9"/>
      <c r="F5279" s="8"/>
      <c r="G5279" s="10">
        <v>100</v>
      </c>
      <c r="H5279" s="11">
        <v>19.736842105263001</v>
      </c>
      <c r="I5279" s="2">
        <v>39.473684210526002</v>
      </c>
      <c r="J5279" s="2">
        <v>21.052631578947</v>
      </c>
      <c r="K5279" s="2">
        <v>11.842105263158</v>
      </c>
      <c r="L5279" s="2">
        <v>5.2631578947369997</v>
      </c>
      <c r="M5279" s="2">
        <v>1.3157894736839999</v>
      </c>
      <c r="N5279" s="13">
        <v>1.3157894736839999</v>
      </c>
    </row>
    <row r="5280" spans="2:14" ht="25" x14ac:dyDescent="0.3">
      <c r="E5280" s="3" t="s">
        <v>1311</v>
      </c>
      <c r="F5280" s="4"/>
      <c r="G5280" s="5">
        <v>81</v>
      </c>
      <c r="H5280" s="7">
        <v>16</v>
      </c>
      <c r="I5280" s="1">
        <v>30</v>
      </c>
      <c r="J5280" s="1">
        <v>15</v>
      </c>
      <c r="K5280" s="1">
        <v>8</v>
      </c>
      <c r="L5280" s="1">
        <v>8</v>
      </c>
      <c r="M5280" s="1">
        <v>2</v>
      </c>
      <c r="N5280" s="6">
        <v>2</v>
      </c>
    </row>
    <row r="5281" spans="5:14" x14ac:dyDescent="0.3">
      <c r="E5281" s="9"/>
      <c r="F5281" s="8"/>
      <c r="G5281" s="10">
        <v>100</v>
      </c>
      <c r="H5281" s="11">
        <v>19.753086419753</v>
      </c>
      <c r="I5281" s="2">
        <v>37.037037037037003</v>
      </c>
      <c r="J5281" s="2">
        <v>18.518518518518999</v>
      </c>
      <c r="K5281" s="2">
        <v>9.8765432098769992</v>
      </c>
      <c r="L5281" s="2">
        <v>9.8765432098769992</v>
      </c>
      <c r="M5281" s="2">
        <v>2.4691358024690002</v>
      </c>
      <c r="N5281" s="13">
        <v>2.4691358024690002</v>
      </c>
    </row>
    <row r="5282" spans="5:14" ht="25" x14ac:dyDescent="0.3">
      <c r="E5282" s="3" t="s">
        <v>1312</v>
      </c>
      <c r="F5282" s="4"/>
      <c r="G5282" s="5">
        <v>113</v>
      </c>
      <c r="H5282" s="7">
        <v>24</v>
      </c>
      <c r="I5282" s="1">
        <v>46</v>
      </c>
      <c r="J5282" s="1">
        <v>21</v>
      </c>
      <c r="K5282" s="1">
        <v>7</v>
      </c>
      <c r="L5282" s="1">
        <v>12</v>
      </c>
      <c r="M5282" s="1">
        <v>3</v>
      </c>
      <c r="N5282" s="6">
        <v>0</v>
      </c>
    </row>
    <row r="5283" spans="5:14" x14ac:dyDescent="0.3">
      <c r="E5283" s="9"/>
      <c r="F5283" s="8"/>
      <c r="G5283" s="10">
        <v>100</v>
      </c>
      <c r="H5283" s="11">
        <v>21.238938053097002</v>
      </c>
      <c r="I5283" s="2">
        <v>40.707964601770001</v>
      </c>
      <c r="J5283" s="2">
        <v>18.584070796460001</v>
      </c>
      <c r="K5283" s="2">
        <v>6.194690265487</v>
      </c>
      <c r="L5283" s="2">
        <v>10.619469026549</v>
      </c>
      <c r="M5283" s="2">
        <v>2.654867256637</v>
      </c>
      <c r="N5283" s="15">
        <v>0</v>
      </c>
    </row>
    <row r="5284" spans="5:14" ht="25" x14ac:dyDescent="0.3">
      <c r="E5284" s="3" t="s">
        <v>1313</v>
      </c>
      <c r="F5284" s="4"/>
      <c r="G5284" s="5">
        <v>101</v>
      </c>
      <c r="H5284" s="7">
        <v>28</v>
      </c>
      <c r="I5284" s="1">
        <v>33</v>
      </c>
      <c r="J5284" s="1">
        <v>19</v>
      </c>
      <c r="K5284" s="1">
        <v>10</v>
      </c>
      <c r="L5284" s="1">
        <v>6</v>
      </c>
      <c r="M5284" s="1">
        <v>5</v>
      </c>
      <c r="N5284" s="6">
        <v>0</v>
      </c>
    </row>
    <row r="5285" spans="5:14" x14ac:dyDescent="0.3">
      <c r="E5285" s="9"/>
      <c r="F5285" s="8"/>
      <c r="G5285" s="10">
        <v>100</v>
      </c>
      <c r="H5285" s="11">
        <v>27.722772277228</v>
      </c>
      <c r="I5285" s="2">
        <v>32.673267326732997</v>
      </c>
      <c r="J5285" s="2">
        <v>18.811881188118999</v>
      </c>
      <c r="K5285" s="2">
        <v>9.9009900990100004</v>
      </c>
      <c r="L5285" s="2">
        <v>5.940594059406</v>
      </c>
      <c r="M5285" s="2">
        <v>4.9504950495050002</v>
      </c>
      <c r="N5285" s="15">
        <v>0</v>
      </c>
    </row>
    <row r="5286" spans="5:14" ht="25" x14ac:dyDescent="0.3">
      <c r="E5286" s="3" t="s">
        <v>1314</v>
      </c>
      <c r="F5286" s="4"/>
      <c r="G5286" s="5">
        <v>22</v>
      </c>
      <c r="H5286" s="7">
        <v>4</v>
      </c>
      <c r="I5286" s="1">
        <v>4</v>
      </c>
      <c r="J5286" s="1">
        <v>4</v>
      </c>
      <c r="K5286" s="1">
        <v>2</v>
      </c>
      <c r="L5286" s="1">
        <v>6</v>
      </c>
      <c r="M5286" s="1">
        <v>1</v>
      </c>
      <c r="N5286" s="6">
        <v>1</v>
      </c>
    </row>
    <row r="5287" spans="5:14" x14ac:dyDescent="0.3">
      <c r="E5287" s="9"/>
      <c r="F5287" s="8"/>
      <c r="G5287" s="10">
        <v>100</v>
      </c>
      <c r="H5287" s="11">
        <v>18.181818181817999</v>
      </c>
      <c r="I5287" s="2">
        <v>18.181818181817999</v>
      </c>
      <c r="J5287" s="2">
        <v>18.181818181817999</v>
      </c>
      <c r="K5287" s="2">
        <v>9.0909090909089993</v>
      </c>
      <c r="L5287" s="2">
        <v>27.272727272727</v>
      </c>
      <c r="M5287" s="2">
        <v>4.5454545454549997</v>
      </c>
      <c r="N5287" s="13">
        <v>4.5454545454549997</v>
      </c>
    </row>
    <row r="5288" spans="5:14" ht="25" x14ac:dyDescent="0.3">
      <c r="E5288" s="3" t="s">
        <v>1315</v>
      </c>
      <c r="F5288" s="4"/>
      <c r="G5288" s="5">
        <v>520</v>
      </c>
      <c r="H5288" s="7">
        <v>114</v>
      </c>
      <c r="I5288" s="1">
        <v>177</v>
      </c>
      <c r="J5288" s="1">
        <v>127</v>
      </c>
      <c r="K5288" s="1">
        <v>51</v>
      </c>
      <c r="L5288" s="1">
        <v>33</v>
      </c>
      <c r="M5288" s="1">
        <v>16</v>
      </c>
      <c r="N5288" s="6">
        <v>2</v>
      </c>
    </row>
    <row r="5289" spans="5:14" x14ac:dyDescent="0.3">
      <c r="E5289" s="9"/>
      <c r="F5289" s="8"/>
      <c r="G5289" s="10">
        <v>100</v>
      </c>
      <c r="H5289" s="11">
        <v>21.923076923077002</v>
      </c>
      <c r="I5289" s="2">
        <v>34.038461538462002</v>
      </c>
      <c r="J5289" s="2">
        <v>24.423076923077002</v>
      </c>
      <c r="K5289" s="2">
        <v>9.8076923076919993</v>
      </c>
      <c r="L5289" s="2">
        <v>6.3461538461540004</v>
      </c>
      <c r="M5289" s="2">
        <v>3.0769230769229998</v>
      </c>
      <c r="N5289" s="13">
        <v>0.384615384615</v>
      </c>
    </row>
    <row r="5290" spans="5:14" ht="25" x14ac:dyDescent="0.3">
      <c r="E5290" s="3" t="s">
        <v>1316</v>
      </c>
      <c r="F5290" s="4"/>
      <c r="G5290" s="5">
        <v>280</v>
      </c>
      <c r="H5290" s="7">
        <v>48</v>
      </c>
      <c r="I5290" s="1">
        <v>95</v>
      </c>
      <c r="J5290" s="1">
        <v>75</v>
      </c>
      <c r="K5290" s="1">
        <v>40</v>
      </c>
      <c r="L5290" s="1">
        <v>15</v>
      </c>
      <c r="M5290" s="1">
        <v>5</v>
      </c>
      <c r="N5290" s="6">
        <v>2</v>
      </c>
    </row>
    <row r="5291" spans="5:14" x14ac:dyDescent="0.3">
      <c r="E5291" s="9"/>
      <c r="F5291" s="8"/>
      <c r="G5291" s="10">
        <v>100</v>
      </c>
      <c r="H5291" s="11">
        <v>17.142857142857</v>
      </c>
      <c r="I5291" s="2">
        <v>33.928571428570997</v>
      </c>
      <c r="J5291" s="2">
        <v>26.785714285714</v>
      </c>
      <c r="K5291" s="2">
        <v>14.285714285714</v>
      </c>
      <c r="L5291" s="2">
        <v>5.3571428571429998</v>
      </c>
      <c r="M5291" s="2">
        <v>1.785714285714</v>
      </c>
      <c r="N5291" s="13">
        <v>0.71428571428599996</v>
      </c>
    </row>
    <row r="5292" spans="5:14" ht="25" x14ac:dyDescent="0.3">
      <c r="E5292" s="3" t="s">
        <v>1317</v>
      </c>
      <c r="F5292" s="4"/>
      <c r="G5292" s="5">
        <v>224</v>
      </c>
      <c r="H5292" s="7">
        <v>42</v>
      </c>
      <c r="I5292" s="1">
        <v>57</v>
      </c>
      <c r="J5292" s="1">
        <v>68</v>
      </c>
      <c r="K5292" s="1">
        <v>32</v>
      </c>
      <c r="L5292" s="1">
        <v>19</v>
      </c>
      <c r="M5292" s="1">
        <v>5</v>
      </c>
      <c r="N5292" s="6">
        <v>1</v>
      </c>
    </row>
    <row r="5293" spans="5:14" x14ac:dyDescent="0.3">
      <c r="E5293" s="9"/>
      <c r="F5293" s="8"/>
      <c r="G5293" s="10">
        <v>100</v>
      </c>
      <c r="H5293" s="11">
        <v>18.75</v>
      </c>
      <c r="I5293" s="2">
        <v>25.446428571428999</v>
      </c>
      <c r="J5293" s="2">
        <v>30.357142857143</v>
      </c>
      <c r="K5293" s="2">
        <v>14.285714285714</v>
      </c>
      <c r="L5293" s="2">
        <v>8.4821428571429998</v>
      </c>
      <c r="M5293" s="2">
        <v>2.2321428571430002</v>
      </c>
      <c r="N5293" s="13">
        <v>0.446428571429</v>
      </c>
    </row>
    <row r="5294" spans="5:14" ht="25" x14ac:dyDescent="0.3">
      <c r="E5294" s="3" t="s">
        <v>1318</v>
      </c>
      <c r="F5294" s="4"/>
      <c r="G5294" s="5">
        <v>104</v>
      </c>
      <c r="H5294" s="7">
        <v>17</v>
      </c>
      <c r="I5294" s="1">
        <v>30</v>
      </c>
      <c r="J5294" s="1">
        <v>29</v>
      </c>
      <c r="K5294" s="1">
        <v>17</v>
      </c>
      <c r="L5294" s="1">
        <v>11</v>
      </c>
      <c r="M5294" s="1">
        <v>0</v>
      </c>
      <c r="N5294" s="6">
        <v>0</v>
      </c>
    </row>
    <row r="5295" spans="5:14" x14ac:dyDescent="0.3">
      <c r="E5295" s="9"/>
      <c r="F5295" s="8"/>
      <c r="G5295" s="10">
        <v>100</v>
      </c>
      <c r="H5295" s="11">
        <v>16.346153846153999</v>
      </c>
      <c r="I5295" s="2">
        <v>28.846153846153999</v>
      </c>
      <c r="J5295" s="2">
        <v>27.884615384615</v>
      </c>
      <c r="K5295" s="2">
        <v>16.346153846153999</v>
      </c>
      <c r="L5295" s="2">
        <v>10.576923076923</v>
      </c>
      <c r="M5295" s="12">
        <v>0</v>
      </c>
      <c r="N5295" s="15">
        <v>0</v>
      </c>
    </row>
    <row r="5296" spans="5:14" ht="25" x14ac:dyDescent="0.3">
      <c r="E5296" s="3" t="s">
        <v>1319</v>
      </c>
      <c r="F5296" s="4"/>
      <c r="G5296" s="5">
        <v>104</v>
      </c>
      <c r="H5296" s="7">
        <v>16</v>
      </c>
      <c r="I5296" s="1">
        <v>40</v>
      </c>
      <c r="J5296" s="1">
        <v>21</v>
      </c>
      <c r="K5296" s="1">
        <v>16</v>
      </c>
      <c r="L5296" s="1">
        <v>7</v>
      </c>
      <c r="M5296" s="1">
        <v>4</v>
      </c>
      <c r="N5296" s="6">
        <v>0</v>
      </c>
    </row>
    <row r="5297" spans="5:14" x14ac:dyDescent="0.3">
      <c r="E5297" s="9"/>
      <c r="F5297" s="8"/>
      <c r="G5297" s="10">
        <v>100</v>
      </c>
      <c r="H5297" s="11">
        <v>15.384615384615</v>
      </c>
      <c r="I5297" s="2">
        <v>38.461538461537998</v>
      </c>
      <c r="J5297" s="2">
        <v>20.192307692307999</v>
      </c>
      <c r="K5297" s="2">
        <v>15.384615384615</v>
      </c>
      <c r="L5297" s="2">
        <v>6.7307692307689999</v>
      </c>
      <c r="M5297" s="2">
        <v>3.8461538461539999</v>
      </c>
      <c r="N5297" s="15">
        <v>0</v>
      </c>
    </row>
    <row r="5298" spans="5:14" ht="25" x14ac:dyDescent="0.3">
      <c r="E5298" s="3" t="s">
        <v>1320</v>
      </c>
      <c r="F5298" s="4"/>
      <c r="G5298" s="5">
        <v>94</v>
      </c>
      <c r="H5298" s="7">
        <v>14</v>
      </c>
      <c r="I5298" s="1">
        <v>29</v>
      </c>
      <c r="J5298" s="1">
        <v>17</v>
      </c>
      <c r="K5298" s="1">
        <v>7</v>
      </c>
      <c r="L5298" s="1">
        <v>20</v>
      </c>
      <c r="M5298" s="1">
        <v>6</v>
      </c>
      <c r="N5298" s="6">
        <v>1</v>
      </c>
    </row>
    <row r="5299" spans="5:14" x14ac:dyDescent="0.3">
      <c r="E5299" s="9"/>
      <c r="F5299" s="8"/>
      <c r="G5299" s="10">
        <v>100</v>
      </c>
      <c r="H5299" s="11">
        <v>14.893617021277</v>
      </c>
      <c r="I5299" s="2">
        <v>30.851063829787002</v>
      </c>
      <c r="J5299" s="2">
        <v>18.085106382978999</v>
      </c>
      <c r="K5299" s="2">
        <v>7.4468085106380002</v>
      </c>
      <c r="L5299" s="2">
        <v>21.276595744681</v>
      </c>
      <c r="M5299" s="2">
        <v>6.3829787234040003</v>
      </c>
      <c r="N5299" s="13">
        <v>1.0638297872339999</v>
      </c>
    </row>
    <row r="5300" spans="5:14" ht="25" x14ac:dyDescent="0.3">
      <c r="E5300" s="3" t="s">
        <v>1321</v>
      </c>
      <c r="F5300" s="4"/>
      <c r="G5300" s="5">
        <v>9</v>
      </c>
      <c r="H5300" s="7">
        <v>4</v>
      </c>
      <c r="I5300" s="1">
        <v>0</v>
      </c>
      <c r="J5300" s="1">
        <v>0</v>
      </c>
      <c r="K5300" s="1">
        <v>3</v>
      </c>
      <c r="L5300" s="1">
        <v>2</v>
      </c>
      <c r="M5300" s="1">
        <v>0</v>
      </c>
      <c r="N5300" s="6">
        <v>0</v>
      </c>
    </row>
    <row r="5301" spans="5:14" x14ac:dyDescent="0.3">
      <c r="E5301" s="9"/>
      <c r="F5301" s="8"/>
      <c r="G5301" s="10">
        <v>100</v>
      </c>
      <c r="H5301" s="11">
        <v>44.444444444444002</v>
      </c>
      <c r="I5301" s="12">
        <v>0</v>
      </c>
      <c r="J5301" s="12">
        <v>0</v>
      </c>
      <c r="K5301" s="2">
        <v>33.333333333333002</v>
      </c>
      <c r="L5301" s="2">
        <v>22.222222222222001</v>
      </c>
      <c r="M5301" s="12">
        <v>0</v>
      </c>
      <c r="N5301" s="15">
        <v>0</v>
      </c>
    </row>
    <row r="5302" spans="5:14" ht="25" x14ac:dyDescent="0.3">
      <c r="E5302" s="3" t="s">
        <v>1322</v>
      </c>
      <c r="F5302" s="4"/>
      <c r="G5302" s="5">
        <v>11</v>
      </c>
      <c r="H5302" s="7">
        <v>0</v>
      </c>
      <c r="I5302" s="1">
        <v>3</v>
      </c>
      <c r="J5302" s="1">
        <v>0</v>
      </c>
      <c r="K5302" s="1">
        <v>3</v>
      </c>
      <c r="L5302" s="1">
        <v>5</v>
      </c>
      <c r="M5302" s="1">
        <v>0</v>
      </c>
      <c r="N5302" s="6">
        <v>0</v>
      </c>
    </row>
    <row r="5303" spans="5:14" x14ac:dyDescent="0.3">
      <c r="E5303" s="9"/>
      <c r="F5303" s="8"/>
      <c r="G5303" s="10">
        <v>100</v>
      </c>
      <c r="H5303" s="21">
        <v>0</v>
      </c>
      <c r="I5303" s="2">
        <v>27.272727272727</v>
      </c>
      <c r="J5303" s="12">
        <v>0</v>
      </c>
      <c r="K5303" s="2">
        <v>27.272727272727</v>
      </c>
      <c r="L5303" s="2">
        <v>45.454545454544999</v>
      </c>
      <c r="M5303" s="12">
        <v>0</v>
      </c>
      <c r="N5303" s="15">
        <v>0</v>
      </c>
    </row>
    <row r="5304" spans="5:14" ht="25" x14ac:dyDescent="0.3">
      <c r="E5304" s="3" t="s">
        <v>1323</v>
      </c>
      <c r="F5304" s="4"/>
      <c r="G5304" s="5">
        <v>9</v>
      </c>
      <c r="H5304" s="7">
        <v>1</v>
      </c>
      <c r="I5304" s="1">
        <v>1</v>
      </c>
      <c r="J5304" s="1">
        <v>4</v>
      </c>
      <c r="K5304" s="1">
        <v>1</v>
      </c>
      <c r="L5304" s="1">
        <v>1</v>
      </c>
      <c r="M5304" s="1">
        <v>0</v>
      </c>
      <c r="N5304" s="6">
        <v>1</v>
      </c>
    </row>
    <row r="5305" spans="5:14" x14ac:dyDescent="0.3">
      <c r="E5305" s="9"/>
      <c r="F5305" s="8"/>
      <c r="G5305" s="10">
        <v>100</v>
      </c>
      <c r="H5305" s="11">
        <v>11.111111111111001</v>
      </c>
      <c r="I5305" s="2">
        <v>11.111111111111001</v>
      </c>
      <c r="J5305" s="2">
        <v>44.444444444444002</v>
      </c>
      <c r="K5305" s="2">
        <v>11.111111111111001</v>
      </c>
      <c r="L5305" s="2">
        <v>11.111111111111001</v>
      </c>
      <c r="M5305" s="12">
        <v>0</v>
      </c>
      <c r="N5305" s="13">
        <v>11.111111111111001</v>
      </c>
    </row>
    <row r="5306" spans="5:14" ht="25" x14ac:dyDescent="0.3">
      <c r="E5306" s="3" t="s">
        <v>1324</v>
      </c>
      <c r="F5306" s="4"/>
      <c r="G5306" s="5">
        <v>6</v>
      </c>
      <c r="H5306" s="7">
        <v>1</v>
      </c>
      <c r="I5306" s="1">
        <v>2</v>
      </c>
      <c r="J5306" s="1">
        <v>0</v>
      </c>
      <c r="K5306" s="1">
        <v>1</v>
      </c>
      <c r="L5306" s="1">
        <v>1</v>
      </c>
      <c r="M5306" s="1">
        <v>0</v>
      </c>
      <c r="N5306" s="6">
        <v>1</v>
      </c>
    </row>
    <row r="5307" spans="5:14" x14ac:dyDescent="0.3">
      <c r="E5307" s="9"/>
      <c r="F5307" s="8"/>
      <c r="G5307" s="10">
        <v>100</v>
      </c>
      <c r="H5307" s="11">
        <v>16.666666666666998</v>
      </c>
      <c r="I5307" s="2">
        <v>33.333333333333002</v>
      </c>
      <c r="J5307" s="12">
        <v>0</v>
      </c>
      <c r="K5307" s="2">
        <v>16.666666666666998</v>
      </c>
      <c r="L5307" s="2">
        <v>16.666666666666998</v>
      </c>
      <c r="M5307" s="12">
        <v>0</v>
      </c>
      <c r="N5307" s="13">
        <v>16.666666666666998</v>
      </c>
    </row>
    <row r="5308" spans="5:14" ht="25" x14ac:dyDescent="0.3">
      <c r="E5308" s="3" t="s">
        <v>1325</v>
      </c>
      <c r="F5308" s="4"/>
      <c r="G5308" s="5">
        <v>5</v>
      </c>
      <c r="H5308" s="7">
        <v>0</v>
      </c>
      <c r="I5308" s="1">
        <v>0</v>
      </c>
      <c r="J5308" s="1">
        <v>3</v>
      </c>
      <c r="K5308" s="1">
        <v>0</v>
      </c>
      <c r="L5308" s="1">
        <v>1</v>
      </c>
      <c r="M5308" s="1">
        <v>0</v>
      </c>
      <c r="N5308" s="6">
        <v>1</v>
      </c>
    </row>
    <row r="5309" spans="5:14" x14ac:dyDescent="0.3">
      <c r="E5309" s="9"/>
      <c r="F5309" s="8"/>
      <c r="G5309" s="10">
        <v>100</v>
      </c>
      <c r="H5309" s="21">
        <v>0</v>
      </c>
      <c r="I5309" s="12">
        <v>0</v>
      </c>
      <c r="J5309" s="2">
        <v>60</v>
      </c>
      <c r="K5309" s="12">
        <v>0</v>
      </c>
      <c r="L5309" s="2">
        <v>20</v>
      </c>
      <c r="M5309" s="12">
        <v>0</v>
      </c>
      <c r="N5309" s="13">
        <v>20</v>
      </c>
    </row>
    <row r="5310" spans="5:14" ht="25" x14ac:dyDescent="0.3">
      <c r="E5310" s="3" t="s">
        <v>1326</v>
      </c>
      <c r="F5310" s="4"/>
      <c r="G5310" s="5">
        <v>1</v>
      </c>
      <c r="H5310" s="7">
        <v>0</v>
      </c>
      <c r="I5310" s="1">
        <v>0</v>
      </c>
      <c r="J5310" s="1">
        <v>0</v>
      </c>
      <c r="K5310" s="1">
        <v>1</v>
      </c>
      <c r="L5310" s="1">
        <v>0</v>
      </c>
      <c r="M5310" s="1">
        <v>0</v>
      </c>
      <c r="N5310" s="6">
        <v>0</v>
      </c>
    </row>
    <row r="5311" spans="5:14" x14ac:dyDescent="0.3">
      <c r="E5311" s="9"/>
      <c r="F5311" s="8"/>
      <c r="G5311" s="10">
        <v>100</v>
      </c>
      <c r="H5311" s="21">
        <v>0</v>
      </c>
      <c r="I5311" s="12">
        <v>0</v>
      </c>
      <c r="J5311" s="12">
        <v>0</v>
      </c>
      <c r="K5311" s="2">
        <v>100</v>
      </c>
      <c r="L5311" s="12">
        <v>0</v>
      </c>
      <c r="M5311" s="12">
        <v>0</v>
      </c>
      <c r="N5311" s="15">
        <v>0</v>
      </c>
    </row>
    <row r="5312" spans="5:14" ht="25" x14ac:dyDescent="0.3">
      <c r="E5312" s="3" t="s">
        <v>1327</v>
      </c>
      <c r="F5312" s="4"/>
      <c r="G5312" s="5">
        <v>1</v>
      </c>
      <c r="H5312" s="7">
        <v>0</v>
      </c>
      <c r="I5312" s="1">
        <v>1</v>
      </c>
      <c r="J5312" s="1">
        <v>0</v>
      </c>
      <c r="K5312" s="1">
        <v>0</v>
      </c>
      <c r="L5312" s="1">
        <v>0</v>
      </c>
      <c r="M5312" s="1">
        <v>0</v>
      </c>
      <c r="N5312" s="6">
        <v>0</v>
      </c>
    </row>
    <row r="5313" spans="2:14" x14ac:dyDescent="0.3">
      <c r="E5313" s="9"/>
      <c r="F5313" s="8"/>
      <c r="G5313" s="10">
        <v>100</v>
      </c>
      <c r="H5313" s="21">
        <v>0</v>
      </c>
      <c r="I5313" s="2">
        <v>100</v>
      </c>
      <c r="J5313" s="12">
        <v>0</v>
      </c>
      <c r="K5313" s="12">
        <v>0</v>
      </c>
      <c r="L5313" s="12">
        <v>0</v>
      </c>
      <c r="M5313" s="12">
        <v>0</v>
      </c>
      <c r="N5313" s="15">
        <v>0</v>
      </c>
    </row>
    <row r="5314" spans="2:14" ht="25" x14ac:dyDescent="0.3">
      <c r="E5314" s="3" t="s">
        <v>1328</v>
      </c>
      <c r="F5314" s="4"/>
      <c r="G5314" s="5">
        <v>2</v>
      </c>
      <c r="H5314" s="7">
        <v>1</v>
      </c>
      <c r="I5314" s="1">
        <v>0</v>
      </c>
      <c r="J5314" s="1">
        <v>0</v>
      </c>
      <c r="K5314" s="1">
        <v>0</v>
      </c>
      <c r="L5314" s="1">
        <v>1</v>
      </c>
      <c r="M5314" s="1">
        <v>0</v>
      </c>
      <c r="N5314" s="6">
        <v>0</v>
      </c>
    </row>
    <row r="5315" spans="2:14" x14ac:dyDescent="0.3">
      <c r="E5315" s="53"/>
      <c r="F5315" s="57"/>
      <c r="G5315" s="64">
        <v>100</v>
      </c>
      <c r="H5315" s="71">
        <v>50</v>
      </c>
      <c r="I5315" s="43">
        <v>0</v>
      </c>
      <c r="J5315" s="43">
        <v>0</v>
      </c>
      <c r="K5315" s="43">
        <v>0</v>
      </c>
      <c r="L5315" s="44">
        <v>50</v>
      </c>
      <c r="M5315" s="43">
        <v>0</v>
      </c>
      <c r="N5315" s="66">
        <v>0</v>
      </c>
    </row>
    <row r="5317" spans="2:14" x14ac:dyDescent="0.3">
      <c r="B5317" s="35" t="str">
        <f xml:space="preserve"> HYPERLINK("#'目次'!B50", "[44]")</f>
        <v>[44]</v>
      </c>
      <c r="C5317" s="25" t="s">
        <v>54</v>
      </c>
    </row>
    <row r="5320" spans="2:14" x14ac:dyDescent="0.3">
      <c r="C5320" s="25" t="s">
        <v>1307</v>
      </c>
    </row>
    <row r="5321" spans="2:14" ht="37.5" x14ac:dyDescent="0.3">
      <c r="E5321" s="95"/>
      <c r="F5321" s="96"/>
      <c r="G5321" s="37" t="s">
        <v>16</v>
      </c>
      <c r="H5321" s="41" t="s">
        <v>55</v>
      </c>
      <c r="I5321" s="18" t="s">
        <v>56</v>
      </c>
      <c r="J5321" s="18" t="s">
        <v>57</v>
      </c>
      <c r="K5321" s="18" t="s">
        <v>58</v>
      </c>
      <c r="L5321" s="34" t="s">
        <v>59</v>
      </c>
    </row>
    <row r="5322" spans="2:14" x14ac:dyDescent="0.3">
      <c r="E5322" s="97"/>
      <c r="F5322" s="98"/>
      <c r="G5322" s="40"/>
      <c r="H5322" s="36"/>
      <c r="I5322" s="19"/>
      <c r="J5322" s="19"/>
      <c r="K5322" s="19"/>
      <c r="L5322" s="39"/>
    </row>
    <row r="5323" spans="2:14" x14ac:dyDescent="0.3">
      <c r="E5323" s="63" t="s">
        <v>16</v>
      </c>
      <c r="F5323" s="58"/>
      <c r="G5323" s="38">
        <v>55336</v>
      </c>
      <c r="H5323" s="20">
        <v>4906</v>
      </c>
      <c r="I5323" s="20">
        <v>24562</v>
      </c>
      <c r="J5323" s="20">
        <v>17342</v>
      </c>
      <c r="K5323" s="20">
        <v>6139</v>
      </c>
      <c r="L5323" s="51">
        <v>2387</v>
      </c>
    </row>
    <row r="5324" spans="2:14" x14ac:dyDescent="0.3">
      <c r="E5324" s="53"/>
      <c r="F5324" s="59"/>
      <c r="G5324" s="10">
        <v>100</v>
      </c>
      <c r="H5324" s="2">
        <v>8.8658377909499997</v>
      </c>
      <c r="I5324" s="2">
        <v>44.387017493133001</v>
      </c>
      <c r="J5324" s="2">
        <v>31.339453520311999</v>
      </c>
      <c r="K5324" s="2">
        <v>11.094043660545999</v>
      </c>
      <c r="L5324" s="13">
        <v>4.3136475350590002</v>
      </c>
    </row>
    <row r="5325" spans="2:14" ht="25" x14ac:dyDescent="0.3">
      <c r="E5325" s="3" t="s">
        <v>1308</v>
      </c>
      <c r="F5325" s="4"/>
      <c r="G5325" s="29">
        <v>248</v>
      </c>
      <c r="H5325" s="32">
        <v>7</v>
      </c>
      <c r="I5325" s="17">
        <v>80</v>
      </c>
      <c r="J5325" s="17">
        <v>101</v>
      </c>
      <c r="K5325" s="17">
        <v>44</v>
      </c>
      <c r="L5325" s="33">
        <v>16</v>
      </c>
    </row>
    <row r="5326" spans="2:14" x14ac:dyDescent="0.3">
      <c r="E5326" s="9"/>
      <c r="F5326" s="8"/>
      <c r="G5326" s="10">
        <v>100</v>
      </c>
      <c r="H5326" s="11">
        <v>2.822580645161</v>
      </c>
      <c r="I5326" s="2">
        <v>32.258064516128997</v>
      </c>
      <c r="J5326" s="2">
        <v>40.725806451613003</v>
      </c>
      <c r="K5326" s="2">
        <v>17.741935483871</v>
      </c>
      <c r="L5326" s="13">
        <v>6.4516129032259997</v>
      </c>
    </row>
    <row r="5327" spans="2:14" ht="25" x14ac:dyDescent="0.3">
      <c r="E5327" s="3" t="s">
        <v>1309</v>
      </c>
      <c r="F5327" s="4"/>
      <c r="G5327" s="5">
        <v>155</v>
      </c>
      <c r="H5327" s="7">
        <v>8</v>
      </c>
      <c r="I5327" s="1">
        <v>67</v>
      </c>
      <c r="J5327" s="1">
        <v>50</v>
      </c>
      <c r="K5327" s="1">
        <v>23</v>
      </c>
      <c r="L5327" s="6">
        <v>7</v>
      </c>
    </row>
    <row r="5328" spans="2:14" x14ac:dyDescent="0.3">
      <c r="E5328" s="9"/>
      <c r="F5328" s="8"/>
      <c r="G5328" s="10">
        <v>100</v>
      </c>
      <c r="H5328" s="11">
        <v>5.1612903225810003</v>
      </c>
      <c r="I5328" s="2">
        <v>43.225806451613003</v>
      </c>
      <c r="J5328" s="2">
        <v>32.258064516128997</v>
      </c>
      <c r="K5328" s="2">
        <v>14.838709677419001</v>
      </c>
      <c r="L5328" s="13">
        <v>4.5161290322580001</v>
      </c>
    </row>
    <row r="5329" spans="5:12" ht="25" x14ac:dyDescent="0.3">
      <c r="E5329" s="3" t="s">
        <v>1310</v>
      </c>
      <c r="F5329" s="4"/>
      <c r="G5329" s="5">
        <v>152</v>
      </c>
      <c r="H5329" s="7">
        <v>11</v>
      </c>
      <c r="I5329" s="1">
        <v>64</v>
      </c>
      <c r="J5329" s="1">
        <v>50</v>
      </c>
      <c r="K5329" s="1">
        <v>15</v>
      </c>
      <c r="L5329" s="6">
        <v>12</v>
      </c>
    </row>
    <row r="5330" spans="5:12" x14ac:dyDescent="0.3">
      <c r="E5330" s="9"/>
      <c r="F5330" s="8"/>
      <c r="G5330" s="10">
        <v>100</v>
      </c>
      <c r="H5330" s="11">
        <v>7.2368421052630003</v>
      </c>
      <c r="I5330" s="2">
        <v>42.105263157895003</v>
      </c>
      <c r="J5330" s="2">
        <v>32.894736842104997</v>
      </c>
      <c r="K5330" s="2">
        <v>9.8684210526319998</v>
      </c>
      <c r="L5330" s="13">
        <v>7.8947368421049999</v>
      </c>
    </row>
    <row r="5331" spans="5:12" ht="25" x14ac:dyDescent="0.3">
      <c r="E5331" s="3" t="s">
        <v>1311</v>
      </c>
      <c r="F5331" s="4"/>
      <c r="G5331" s="5">
        <v>81</v>
      </c>
      <c r="H5331" s="7">
        <v>9</v>
      </c>
      <c r="I5331" s="1">
        <v>37</v>
      </c>
      <c r="J5331" s="1">
        <v>23</v>
      </c>
      <c r="K5331" s="1">
        <v>7</v>
      </c>
      <c r="L5331" s="6">
        <v>5</v>
      </c>
    </row>
    <row r="5332" spans="5:12" x14ac:dyDescent="0.3">
      <c r="E5332" s="9"/>
      <c r="F5332" s="8"/>
      <c r="G5332" s="10">
        <v>100</v>
      </c>
      <c r="H5332" s="11">
        <v>11.111111111111001</v>
      </c>
      <c r="I5332" s="2">
        <v>45.679012345678998</v>
      </c>
      <c r="J5332" s="2">
        <v>28.395061728395</v>
      </c>
      <c r="K5332" s="2">
        <v>8.6419753086419995</v>
      </c>
      <c r="L5332" s="13">
        <v>6.1728395061730001</v>
      </c>
    </row>
    <row r="5333" spans="5:12" ht="25" x14ac:dyDescent="0.3">
      <c r="E5333" s="3" t="s">
        <v>1312</v>
      </c>
      <c r="F5333" s="4"/>
      <c r="G5333" s="5">
        <v>113</v>
      </c>
      <c r="H5333" s="7">
        <v>16</v>
      </c>
      <c r="I5333" s="1">
        <v>45</v>
      </c>
      <c r="J5333" s="1">
        <v>37</v>
      </c>
      <c r="K5333" s="1">
        <v>8</v>
      </c>
      <c r="L5333" s="6">
        <v>7</v>
      </c>
    </row>
    <row r="5334" spans="5:12" x14ac:dyDescent="0.3">
      <c r="E5334" s="9"/>
      <c r="F5334" s="8"/>
      <c r="G5334" s="10">
        <v>100</v>
      </c>
      <c r="H5334" s="11">
        <v>14.159292035398</v>
      </c>
      <c r="I5334" s="2">
        <v>39.823008849558001</v>
      </c>
      <c r="J5334" s="2">
        <v>32.743362831858001</v>
      </c>
      <c r="K5334" s="2">
        <v>7.0796460176989999</v>
      </c>
      <c r="L5334" s="13">
        <v>6.194690265487</v>
      </c>
    </row>
    <row r="5335" spans="5:12" ht="25" x14ac:dyDescent="0.3">
      <c r="E5335" s="3" t="s">
        <v>1313</v>
      </c>
      <c r="F5335" s="4"/>
      <c r="G5335" s="5">
        <v>101</v>
      </c>
      <c r="H5335" s="7">
        <v>8</v>
      </c>
      <c r="I5335" s="1">
        <v>46</v>
      </c>
      <c r="J5335" s="1">
        <v>31</v>
      </c>
      <c r="K5335" s="1">
        <v>12</v>
      </c>
      <c r="L5335" s="6">
        <v>4</v>
      </c>
    </row>
    <row r="5336" spans="5:12" x14ac:dyDescent="0.3">
      <c r="E5336" s="9"/>
      <c r="F5336" s="8"/>
      <c r="G5336" s="10">
        <v>100</v>
      </c>
      <c r="H5336" s="11">
        <v>7.9207920792079998</v>
      </c>
      <c r="I5336" s="2">
        <v>45.544554455445997</v>
      </c>
      <c r="J5336" s="2">
        <v>30.693069306931001</v>
      </c>
      <c r="K5336" s="2">
        <v>11.881188118812</v>
      </c>
      <c r="L5336" s="13">
        <v>3.9603960396039999</v>
      </c>
    </row>
    <row r="5337" spans="5:12" ht="25" x14ac:dyDescent="0.3">
      <c r="E5337" s="3" t="s">
        <v>1314</v>
      </c>
      <c r="F5337" s="4"/>
      <c r="G5337" s="5">
        <v>22</v>
      </c>
      <c r="H5337" s="7">
        <v>11</v>
      </c>
      <c r="I5337" s="1">
        <v>4</v>
      </c>
      <c r="J5337" s="1">
        <v>3</v>
      </c>
      <c r="K5337" s="1">
        <v>0</v>
      </c>
      <c r="L5337" s="6">
        <v>4</v>
      </c>
    </row>
    <row r="5338" spans="5:12" x14ac:dyDescent="0.3">
      <c r="E5338" s="9"/>
      <c r="F5338" s="8"/>
      <c r="G5338" s="10">
        <v>100</v>
      </c>
      <c r="H5338" s="11">
        <v>50</v>
      </c>
      <c r="I5338" s="2">
        <v>18.181818181817999</v>
      </c>
      <c r="J5338" s="2">
        <v>13.636363636364001</v>
      </c>
      <c r="K5338" s="12">
        <v>0</v>
      </c>
      <c r="L5338" s="13">
        <v>18.181818181817999</v>
      </c>
    </row>
    <row r="5339" spans="5:12" ht="25" x14ac:dyDescent="0.3">
      <c r="E5339" s="3" t="s">
        <v>1315</v>
      </c>
      <c r="F5339" s="4"/>
      <c r="G5339" s="5">
        <v>520</v>
      </c>
      <c r="H5339" s="7">
        <v>30</v>
      </c>
      <c r="I5339" s="1">
        <v>205</v>
      </c>
      <c r="J5339" s="1">
        <v>165</v>
      </c>
      <c r="K5339" s="1">
        <v>84</v>
      </c>
      <c r="L5339" s="6">
        <v>36</v>
      </c>
    </row>
    <row r="5340" spans="5:12" x14ac:dyDescent="0.3">
      <c r="E5340" s="9"/>
      <c r="F5340" s="8"/>
      <c r="G5340" s="10">
        <v>100</v>
      </c>
      <c r="H5340" s="11">
        <v>5.7692307692310001</v>
      </c>
      <c r="I5340" s="2">
        <v>39.423076923076998</v>
      </c>
      <c r="J5340" s="2">
        <v>31.730769230768999</v>
      </c>
      <c r="K5340" s="2">
        <v>16.153846153846001</v>
      </c>
      <c r="L5340" s="13">
        <v>6.9230769230769997</v>
      </c>
    </row>
    <row r="5341" spans="5:12" ht="25" x14ac:dyDescent="0.3">
      <c r="E5341" s="3" t="s">
        <v>1316</v>
      </c>
      <c r="F5341" s="4"/>
      <c r="G5341" s="5">
        <v>280</v>
      </c>
      <c r="H5341" s="7">
        <v>28</v>
      </c>
      <c r="I5341" s="1">
        <v>125</v>
      </c>
      <c r="J5341" s="1">
        <v>87</v>
      </c>
      <c r="K5341" s="1">
        <v>26</v>
      </c>
      <c r="L5341" s="6">
        <v>14</v>
      </c>
    </row>
    <row r="5342" spans="5:12" x14ac:dyDescent="0.3">
      <c r="E5342" s="9"/>
      <c r="F5342" s="8"/>
      <c r="G5342" s="10">
        <v>100</v>
      </c>
      <c r="H5342" s="11">
        <v>10</v>
      </c>
      <c r="I5342" s="2">
        <v>44.642857142856997</v>
      </c>
      <c r="J5342" s="2">
        <v>31.071428571428999</v>
      </c>
      <c r="K5342" s="2">
        <v>9.2857142857140005</v>
      </c>
      <c r="L5342" s="13">
        <v>5</v>
      </c>
    </row>
    <row r="5343" spans="5:12" ht="25" x14ac:dyDescent="0.3">
      <c r="E5343" s="3" t="s">
        <v>1317</v>
      </c>
      <c r="F5343" s="4"/>
      <c r="G5343" s="5">
        <v>224</v>
      </c>
      <c r="H5343" s="7">
        <v>19</v>
      </c>
      <c r="I5343" s="1">
        <v>114</v>
      </c>
      <c r="J5343" s="1">
        <v>60</v>
      </c>
      <c r="K5343" s="1">
        <v>18</v>
      </c>
      <c r="L5343" s="6">
        <v>13</v>
      </c>
    </row>
    <row r="5344" spans="5:12" x14ac:dyDescent="0.3">
      <c r="E5344" s="9"/>
      <c r="F5344" s="8"/>
      <c r="G5344" s="10">
        <v>100</v>
      </c>
      <c r="H5344" s="11">
        <v>8.4821428571429998</v>
      </c>
      <c r="I5344" s="2">
        <v>50.892857142856997</v>
      </c>
      <c r="J5344" s="2">
        <v>26.785714285714</v>
      </c>
      <c r="K5344" s="2">
        <v>8.0357142857140005</v>
      </c>
      <c r="L5344" s="13">
        <v>5.8035714285709998</v>
      </c>
    </row>
    <row r="5345" spans="5:12" ht="25" x14ac:dyDescent="0.3">
      <c r="E5345" s="3" t="s">
        <v>1318</v>
      </c>
      <c r="F5345" s="4"/>
      <c r="G5345" s="5">
        <v>104</v>
      </c>
      <c r="H5345" s="7">
        <v>15</v>
      </c>
      <c r="I5345" s="1">
        <v>53</v>
      </c>
      <c r="J5345" s="1">
        <v>23</v>
      </c>
      <c r="K5345" s="1">
        <v>6</v>
      </c>
      <c r="L5345" s="6">
        <v>7</v>
      </c>
    </row>
    <row r="5346" spans="5:12" x14ac:dyDescent="0.3">
      <c r="E5346" s="9"/>
      <c r="F5346" s="8"/>
      <c r="G5346" s="10">
        <v>100</v>
      </c>
      <c r="H5346" s="11">
        <v>14.423076923077</v>
      </c>
      <c r="I5346" s="2">
        <v>50.961538461537998</v>
      </c>
      <c r="J5346" s="2">
        <v>22.115384615385</v>
      </c>
      <c r="K5346" s="2">
        <v>5.7692307692310001</v>
      </c>
      <c r="L5346" s="13">
        <v>6.7307692307689999</v>
      </c>
    </row>
    <row r="5347" spans="5:12" ht="25" x14ac:dyDescent="0.3">
      <c r="E5347" s="3" t="s">
        <v>1319</v>
      </c>
      <c r="F5347" s="4"/>
      <c r="G5347" s="5">
        <v>104</v>
      </c>
      <c r="H5347" s="7">
        <v>8</v>
      </c>
      <c r="I5347" s="1">
        <v>52</v>
      </c>
      <c r="J5347" s="1">
        <v>27</v>
      </c>
      <c r="K5347" s="1">
        <v>8</v>
      </c>
      <c r="L5347" s="6">
        <v>9</v>
      </c>
    </row>
    <row r="5348" spans="5:12" x14ac:dyDescent="0.3">
      <c r="E5348" s="9"/>
      <c r="F5348" s="8"/>
      <c r="G5348" s="10">
        <v>100</v>
      </c>
      <c r="H5348" s="11">
        <v>7.6923076923079998</v>
      </c>
      <c r="I5348" s="2">
        <v>50</v>
      </c>
      <c r="J5348" s="2">
        <v>25.961538461538002</v>
      </c>
      <c r="K5348" s="2">
        <v>7.6923076923079998</v>
      </c>
      <c r="L5348" s="13">
        <v>8.6538461538460005</v>
      </c>
    </row>
    <row r="5349" spans="5:12" ht="25" x14ac:dyDescent="0.3">
      <c r="E5349" s="3" t="s">
        <v>1320</v>
      </c>
      <c r="F5349" s="4"/>
      <c r="G5349" s="5">
        <v>94</v>
      </c>
      <c r="H5349" s="7">
        <v>21</v>
      </c>
      <c r="I5349" s="1">
        <v>39</v>
      </c>
      <c r="J5349" s="1">
        <v>22</v>
      </c>
      <c r="K5349" s="1">
        <v>0</v>
      </c>
      <c r="L5349" s="6">
        <v>12</v>
      </c>
    </row>
    <row r="5350" spans="5:12" x14ac:dyDescent="0.3">
      <c r="E5350" s="9"/>
      <c r="F5350" s="8"/>
      <c r="G5350" s="10">
        <v>100</v>
      </c>
      <c r="H5350" s="11">
        <v>22.340425531914999</v>
      </c>
      <c r="I5350" s="2">
        <v>41.489361702128001</v>
      </c>
      <c r="J5350" s="2">
        <v>23.404255319149001</v>
      </c>
      <c r="K5350" s="12">
        <v>0</v>
      </c>
      <c r="L5350" s="13">
        <v>12.765957446809001</v>
      </c>
    </row>
    <row r="5351" spans="5:12" ht="25" x14ac:dyDescent="0.3">
      <c r="E5351" s="3" t="s">
        <v>1321</v>
      </c>
      <c r="F5351" s="4"/>
      <c r="G5351" s="5">
        <v>9</v>
      </c>
      <c r="H5351" s="7">
        <v>2</v>
      </c>
      <c r="I5351" s="1">
        <v>3</v>
      </c>
      <c r="J5351" s="1">
        <v>1</v>
      </c>
      <c r="K5351" s="1">
        <v>3</v>
      </c>
      <c r="L5351" s="6">
        <v>0</v>
      </c>
    </row>
    <row r="5352" spans="5:12" x14ac:dyDescent="0.3">
      <c r="E5352" s="9"/>
      <c r="F5352" s="8"/>
      <c r="G5352" s="10">
        <v>100</v>
      </c>
      <c r="H5352" s="11">
        <v>22.222222222222001</v>
      </c>
      <c r="I5352" s="2">
        <v>33.333333333333002</v>
      </c>
      <c r="J5352" s="2">
        <v>11.111111111111001</v>
      </c>
      <c r="K5352" s="2">
        <v>33.333333333333002</v>
      </c>
      <c r="L5352" s="15">
        <v>0</v>
      </c>
    </row>
    <row r="5353" spans="5:12" ht="25" x14ac:dyDescent="0.3">
      <c r="E5353" s="3" t="s">
        <v>1322</v>
      </c>
      <c r="F5353" s="4"/>
      <c r="G5353" s="5">
        <v>11</v>
      </c>
      <c r="H5353" s="7">
        <v>4</v>
      </c>
      <c r="I5353" s="1">
        <v>4</v>
      </c>
      <c r="J5353" s="1">
        <v>3</v>
      </c>
      <c r="K5353" s="1">
        <v>0</v>
      </c>
      <c r="L5353" s="6">
        <v>0</v>
      </c>
    </row>
    <row r="5354" spans="5:12" x14ac:dyDescent="0.3">
      <c r="E5354" s="9"/>
      <c r="F5354" s="8"/>
      <c r="G5354" s="10">
        <v>100</v>
      </c>
      <c r="H5354" s="11">
        <v>36.363636363635997</v>
      </c>
      <c r="I5354" s="2">
        <v>36.363636363635997</v>
      </c>
      <c r="J5354" s="2">
        <v>27.272727272727</v>
      </c>
      <c r="K5354" s="12">
        <v>0</v>
      </c>
      <c r="L5354" s="15">
        <v>0</v>
      </c>
    </row>
    <row r="5355" spans="5:12" ht="25" x14ac:dyDescent="0.3">
      <c r="E5355" s="3" t="s">
        <v>1323</v>
      </c>
      <c r="F5355" s="4"/>
      <c r="G5355" s="5">
        <v>9</v>
      </c>
      <c r="H5355" s="7">
        <v>2</v>
      </c>
      <c r="I5355" s="1">
        <v>2</v>
      </c>
      <c r="J5355" s="1">
        <v>1</v>
      </c>
      <c r="K5355" s="1">
        <v>1</v>
      </c>
      <c r="L5355" s="6">
        <v>3</v>
      </c>
    </row>
    <row r="5356" spans="5:12" x14ac:dyDescent="0.3">
      <c r="E5356" s="9"/>
      <c r="F5356" s="8"/>
      <c r="G5356" s="10">
        <v>100</v>
      </c>
      <c r="H5356" s="11">
        <v>22.222222222222001</v>
      </c>
      <c r="I5356" s="2">
        <v>22.222222222222001</v>
      </c>
      <c r="J5356" s="2">
        <v>11.111111111111001</v>
      </c>
      <c r="K5356" s="2">
        <v>11.111111111111001</v>
      </c>
      <c r="L5356" s="13">
        <v>33.333333333333002</v>
      </c>
    </row>
    <row r="5357" spans="5:12" ht="25" x14ac:dyDescent="0.3">
      <c r="E5357" s="3" t="s">
        <v>1324</v>
      </c>
      <c r="F5357" s="4"/>
      <c r="G5357" s="5">
        <v>6</v>
      </c>
      <c r="H5357" s="7">
        <v>1</v>
      </c>
      <c r="I5357" s="1">
        <v>2</v>
      </c>
      <c r="J5357" s="1">
        <v>1</v>
      </c>
      <c r="K5357" s="1">
        <v>1</v>
      </c>
      <c r="L5357" s="6">
        <v>1</v>
      </c>
    </row>
    <row r="5358" spans="5:12" x14ac:dyDescent="0.3">
      <c r="E5358" s="9"/>
      <c r="F5358" s="8"/>
      <c r="G5358" s="10">
        <v>100</v>
      </c>
      <c r="H5358" s="11">
        <v>16.666666666666998</v>
      </c>
      <c r="I5358" s="2">
        <v>33.333333333333002</v>
      </c>
      <c r="J5358" s="2">
        <v>16.666666666666998</v>
      </c>
      <c r="K5358" s="2">
        <v>16.666666666666998</v>
      </c>
      <c r="L5358" s="13">
        <v>16.666666666666998</v>
      </c>
    </row>
    <row r="5359" spans="5:12" ht="25" x14ac:dyDescent="0.3">
      <c r="E5359" s="3" t="s">
        <v>1325</v>
      </c>
      <c r="F5359" s="4"/>
      <c r="G5359" s="5">
        <v>5</v>
      </c>
      <c r="H5359" s="7">
        <v>2</v>
      </c>
      <c r="I5359" s="1">
        <v>2</v>
      </c>
      <c r="J5359" s="1">
        <v>0</v>
      </c>
      <c r="K5359" s="1">
        <v>0</v>
      </c>
      <c r="L5359" s="6">
        <v>1</v>
      </c>
    </row>
    <row r="5360" spans="5:12" x14ac:dyDescent="0.3">
      <c r="E5360" s="9"/>
      <c r="F5360" s="8"/>
      <c r="G5360" s="10">
        <v>100</v>
      </c>
      <c r="H5360" s="11">
        <v>40</v>
      </c>
      <c r="I5360" s="2">
        <v>40</v>
      </c>
      <c r="J5360" s="12">
        <v>0</v>
      </c>
      <c r="K5360" s="12">
        <v>0</v>
      </c>
      <c r="L5360" s="13">
        <v>20</v>
      </c>
    </row>
    <row r="5361" spans="2:14" ht="25" x14ac:dyDescent="0.3">
      <c r="E5361" s="3" t="s">
        <v>1326</v>
      </c>
      <c r="F5361" s="4"/>
      <c r="G5361" s="5">
        <v>1</v>
      </c>
      <c r="H5361" s="7">
        <v>1</v>
      </c>
      <c r="I5361" s="1">
        <v>0</v>
      </c>
      <c r="J5361" s="1">
        <v>0</v>
      </c>
      <c r="K5361" s="1">
        <v>0</v>
      </c>
      <c r="L5361" s="6">
        <v>0</v>
      </c>
    </row>
    <row r="5362" spans="2:14" x14ac:dyDescent="0.3">
      <c r="E5362" s="9"/>
      <c r="F5362" s="8"/>
      <c r="G5362" s="10">
        <v>100</v>
      </c>
      <c r="H5362" s="11">
        <v>100</v>
      </c>
      <c r="I5362" s="12">
        <v>0</v>
      </c>
      <c r="J5362" s="12">
        <v>0</v>
      </c>
      <c r="K5362" s="12">
        <v>0</v>
      </c>
      <c r="L5362" s="15">
        <v>0</v>
      </c>
    </row>
    <row r="5363" spans="2:14" ht="25" x14ac:dyDescent="0.3">
      <c r="E5363" s="3" t="s">
        <v>1327</v>
      </c>
      <c r="F5363" s="4"/>
      <c r="G5363" s="5">
        <v>1</v>
      </c>
      <c r="H5363" s="7">
        <v>0</v>
      </c>
      <c r="I5363" s="1">
        <v>0</v>
      </c>
      <c r="J5363" s="1">
        <v>0</v>
      </c>
      <c r="K5363" s="1">
        <v>0</v>
      </c>
      <c r="L5363" s="6">
        <v>1</v>
      </c>
    </row>
    <row r="5364" spans="2:14" x14ac:dyDescent="0.3">
      <c r="E5364" s="9"/>
      <c r="F5364" s="8"/>
      <c r="G5364" s="10">
        <v>100</v>
      </c>
      <c r="H5364" s="21">
        <v>0</v>
      </c>
      <c r="I5364" s="12">
        <v>0</v>
      </c>
      <c r="J5364" s="12">
        <v>0</v>
      </c>
      <c r="K5364" s="12">
        <v>0</v>
      </c>
      <c r="L5364" s="13">
        <v>100</v>
      </c>
    </row>
    <row r="5365" spans="2:14" ht="25" x14ac:dyDescent="0.3">
      <c r="E5365" s="3" t="s">
        <v>1328</v>
      </c>
      <c r="F5365" s="4"/>
      <c r="G5365" s="5">
        <v>2</v>
      </c>
      <c r="H5365" s="7">
        <v>0</v>
      </c>
      <c r="I5365" s="1">
        <v>0</v>
      </c>
      <c r="J5365" s="1">
        <v>0</v>
      </c>
      <c r="K5365" s="1">
        <v>1</v>
      </c>
      <c r="L5365" s="6">
        <v>1</v>
      </c>
    </row>
    <row r="5366" spans="2:14" x14ac:dyDescent="0.3">
      <c r="E5366" s="53"/>
      <c r="F5366" s="57"/>
      <c r="G5366" s="64">
        <v>100</v>
      </c>
      <c r="H5366" s="68">
        <v>0</v>
      </c>
      <c r="I5366" s="43">
        <v>0</v>
      </c>
      <c r="J5366" s="43">
        <v>0</v>
      </c>
      <c r="K5366" s="44">
        <v>50</v>
      </c>
      <c r="L5366" s="73">
        <v>50</v>
      </c>
    </row>
    <row r="5368" spans="2:14" x14ac:dyDescent="0.3">
      <c r="B5368" s="35" t="str">
        <f xml:space="preserve"> HYPERLINK("#'目次'!B51", "[45]")</f>
        <v>[45]</v>
      </c>
      <c r="C5368" s="25" t="s">
        <v>14</v>
      </c>
    </row>
    <row r="5371" spans="2:14" x14ac:dyDescent="0.3">
      <c r="C5371" s="25" t="s">
        <v>1331</v>
      </c>
    </row>
    <row r="5372" spans="2:14" ht="25" x14ac:dyDescent="0.3">
      <c r="E5372" s="95"/>
      <c r="F5372" s="96"/>
      <c r="G5372" s="37" t="s">
        <v>16</v>
      </c>
      <c r="H5372" s="41" t="s">
        <v>17</v>
      </c>
      <c r="I5372" s="18" t="s">
        <v>18</v>
      </c>
      <c r="J5372" s="18" t="s">
        <v>19</v>
      </c>
      <c r="K5372" s="18" t="s">
        <v>20</v>
      </c>
      <c r="L5372" s="18" t="s">
        <v>21</v>
      </c>
      <c r="M5372" s="18" t="s">
        <v>22</v>
      </c>
      <c r="N5372" s="34" t="s">
        <v>23</v>
      </c>
    </row>
    <row r="5373" spans="2:14" x14ac:dyDescent="0.3">
      <c r="E5373" s="97"/>
      <c r="F5373" s="98"/>
      <c r="G5373" s="40"/>
      <c r="H5373" s="36"/>
      <c r="I5373" s="19"/>
      <c r="J5373" s="19"/>
      <c r="K5373" s="19"/>
      <c r="L5373" s="19"/>
      <c r="M5373" s="19"/>
      <c r="N5373" s="39"/>
    </row>
    <row r="5374" spans="2:14" x14ac:dyDescent="0.3">
      <c r="E5374" s="63" t="s">
        <v>16</v>
      </c>
      <c r="F5374" s="58"/>
      <c r="G5374" s="38">
        <v>55336</v>
      </c>
      <c r="H5374" s="20">
        <v>10222</v>
      </c>
      <c r="I5374" s="20">
        <v>19178</v>
      </c>
      <c r="J5374" s="20">
        <v>13973</v>
      </c>
      <c r="K5374" s="20">
        <v>7022</v>
      </c>
      <c r="L5374" s="20">
        <v>3794</v>
      </c>
      <c r="M5374" s="20">
        <v>900</v>
      </c>
      <c r="N5374" s="51">
        <v>247</v>
      </c>
    </row>
    <row r="5375" spans="2:14" x14ac:dyDescent="0.3">
      <c r="E5375" s="53"/>
      <c r="F5375" s="59"/>
      <c r="G5375" s="10">
        <v>100</v>
      </c>
      <c r="H5375" s="2">
        <v>18.472603729941</v>
      </c>
      <c r="I5375" s="2">
        <v>34.657365910076997</v>
      </c>
      <c r="J5375" s="2">
        <v>25.251192713603999</v>
      </c>
      <c r="K5375" s="2">
        <v>12.689749891570999</v>
      </c>
      <c r="L5375" s="2">
        <v>6.8562960821169998</v>
      </c>
      <c r="M5375" s="2">
        <v>1.626427642041</v>
      </c>
      <c r="N5375" s="13">
        <v>0.44636403064899999</v>
      </c>
    </row>
    <row r="5376" spans="2:14" ht="25" x14ac:dyDescent="0.3">
      <c r="E5376" s="3" t="s">
        <v>1332</v>
      </c>
      <c r="F5376" s="4"/>
      <c r="G5376" s="29">
        <v>3</v>
      </c>
      <c r="H5376" s="32">
        <v>0</v>
      </c>
      <c r="I5376" s="17">
        <v>0</v>
      </c>
      <c r="J5376" s="17">
        <v>0</v>
      </c>
      <c r="K5376" s="17">
        <v>1</v>
      </c>
      <c r="L5376" s="17">
        <v>2</v>
      </c>
      <c r="M5376" s="17">
        <v>0</v>
      </c>
      <c r="N5376" s="33">
        <v>0</v>
      </c>
    </row>
    <row r="5377" spans="5:14" x14ac:dyDescent="0.3">
      <c r="E5377" s="9"/>
      <c r="F5377" s="8"/>
      <c r="G5377" s="10">
        <v>100</v>
      </c>
      <c r="H5377" s="21">
        <v>0</v>
      </c>
      <c r="I5377" s="12">
        <v>0</v>
      </c>
      <c r="J5377" s="12">
        <v>0</v>
      </c>
      <c r="K5377" s="2">
        <v>33.333333333333002</v>
      </c>
      <c r="L5377" s="2">
        <v>66.666666666666998</v>
      </c>
      <c r="M5377" s="12">
        <v>0</v>
      </c>
      <c r="N5377" s="15">
        <v>0</v>
      </c>
    </row>
    <row r="5378" spans="5:14" ht="25" x14ac:dyDescent="0.3">
      <c r="E5378" s="3" t="s">
        <v>1333</v>
      </c>
      <c r="F5378" s="4"/>
      <c r="G5378" s="5">
        <v>2</v>
      </c>
      <c r="H5378" s="7">
        <v>0</v>
      </c>
      <c r="I5378" s="1">
        <v>1</v>
      </c>
      <c r="J5378" s="1">
        <v>1</v>
      </c>
      <c r="K5378" s="1">
        <v>0</v>
      </c>
      <c r="L5378" s="1">
        <v>0</v>
      </c>
      <c r="M5378" s="1">
        <v>0</v>
      </c>
      <c r="N5378" s="6">
        <v>0</v>
      </c>
    </row>
    <row r="5379" spans="5:14" x14ac:dyDescent="0.3">
      <c r="E5379" s="9"/>
      <c r="F5379" s="8"/>
      <c r="G5379" s="10">
        <v>100</v>
      </c>
      <c r="H5379" s="21">
        <v>0</v>
      </c>
      <c r="I5379" s="2">
        <v>50</v>
      </c>
      <c r="J5379" s="2">
        <v>50</v>
      </c>
      <c r="K5379" s="12">
        <v>0</v>
      </c>
      <c r="L5379" s="12">
        <v>0</v>
      </c>
      <c r="M5379" s="12">
        <v>0</v>
      </c>
      <c r="N5379" s="15">
        <v>0</v>
      </c>
    </row>
    <row r="5380" spans="5:14" ht="25" x14ac:dyDescent="0.3">
      <c r="E5380" s="3" t="s">
        <v>1334</v>
      </c>
      <c r="F5380" s="4"/>
      <c r="G5380" s="5">
        <v>1</v>
      </c>
      <c r="H5380" s="7">
        <v>0</v>
      </c>
      <c r="I5380" s="1">
        <v>1</v>
      </c>
      <c r="J5380" s="1">
        <v>0</v>
      </c>
      <c r="K5380" s="1">
        <v>0</v>
      </c>
      <c r="L5380" s="1">
        <v>0</v>
      </c>
      <c r="M5380" s="1">
        <v>0</v>
      </c>
      <c r="N5380" s="6">
        <v>0</v>
      </c>
    </row>
    <row r="5381" spans="5:14" x14ac:dyDescent="0.3">
      <c r="E5381" s="9"/>
      <c r="F5381" s="8"/>
      <c r="G5381" s="10">
        <v>100</v>
      </c>
      <c r="H5381" s="21">
        <v>0</v>
      </c>
      <c r="I5381" s="2">
        <v>100</v>
      </c>
      <c r="J5381" s="12">
        <v>0</v>
      </c>
      <c r="K5381" s="12">
        <v>0</v>
      </c>
      <c r="L5381" s="12">
        <v>0</v>
      </c>
      <c r="M5381" s="12">
        <v>0</v>
      </c>
      <c r="N5381" s="15">
        <v>0</v>
      </c>
    </row>
    <row r="5382" spans="5:14" ht="25" x14ac:dyDescent="0.3">
      <c r="E5382" s="3" t="s">
        <v>1335</v>
      </c>
      <c r="F5382" s="4"/>
      <c r="G5382" s="5">
        <v>0</v>
      </c>
      <c r="H5382" s="7">
        <v>0</v>
      </c>
      <c r="I5382" s="1">
        <v>0</v>
      </c>
      <c r="J5382" s="1">
        <v>0</v>
      </c>
      <c r="K5382" s="1">
        <v>0</v>
      </c>
      <c r="L5382" s="1">
        <v>0</v>
      </c>
      <c r="M5382" s="1">
        <v>0</v>
      </c>
      <c r="N5382" s="6">
        <v>0</v>
      </c>
    </row>
    <row r="5383" spans="5:14" x14ac:dyDescent="0.3">
      <c r="E5383" s="9"/>
      <c r="F5383" s="8"/>
      <c r="G5383" s="31">
        <v>0</v>
      </c>
      <c r="H5383" s="21">
        <v>0</v>
      </c>
      <c r="I5383" s="12">
        <v>0</v>
      </c>
      <c r="J5383" s="12">
        <v>0</v>
      </c>
      <c r="K5383" s="12">
        <v>0</v>
      </c>
      <c r="L5383" s="12">
        <v>0</v>
      </c>
      <c r="M5383" s="12">
        <v>0</v>
      </c>
      <c r="N5383" s="15">
        <v>0</v>
      </c>
    </row>
    <row r="5384" spans="5:14" ht="25" x14ac:dyDescent="0.3">
      <c r="E5384" s="3" t="s">
        <v>1336</v>
      </c>
      <c r="F5384" s="4"/>
      <c r="G5384" s="5">
        <v>2</v>
      </c>
      <c r="H5384" s="7">
        <v>0</v>
      </c>
      <c r="I5384" s="1">
        <v>2</v>
      </c>
      <c r="J5384" s="1">
        <v>0</v>
      </c>
      <c r="K5384" s="1">
        <v>0</v>
      </c>
      <c r="L5384" s="1">
        <v>0</v>
      </c>
      <c r="M5384" s="1">
        <v>0</v>
      </c>
      <c r="N5384" s="6">
        <v>0</v>
      </c>
    </row>
    <row r="5385" spans="5:14" x14ac:dyDescent="0.3">
      <c r="E5385" s="9"/>
      <c r="F5385" s="8"/>
      <c r="G5385" s="10">
        <v>100</v>
      </c>
      <c r="H5385" s="21">
        <v>0</v>
      </c>
      <c r="I5385" s="2">
        <v>100</v>
      </c>
      <c r="J5385" s="12">
        <v>0</v>
      </c>
      <c r="K5385" s="12">
        <v>0</v>
      </c>
      <c r="L5385" s="12">
        <v>0</v>
      </c>
      <c r="M5385" s="12">
        <v>0</v>
      </c>
      <c r="N5385" s="15">
        <v>0</v>
      </c>
    </row>
    <row r="5386" spans="5:14" ht="25" x14ac:dyDescent="0.3">
      <c r="E5386" s="3" t="s">
        <v>1337</v>
      </c>
      <c r="F5386" s="4"/>
      <c r="G5386" s="5">
        <v>1</v>
      </c>
      <c r="H5386" s="7">
        <v>1</v>
      </c>
      <c r="I5386" s="1">
        <v>0</v>
      </c>
      <c r="J5386" s="1">
        <v>0</v>
      </c>
      <c r="K5386" s="1">
        <v>0</v>
      </c>
      <c r="L5386" s="1">
        <v>0</v>
      </c>
      <c r="M5386" s="1">
        <v>0</v>
      </c>
      <c r="N5386" s="6">
        <v>0</v>
      </c>
    </row>
    <row r="5387" spans="5:14" x14ac:dyDescent="0.3">
      <c r="E5387" s="9"/>
      <c r="F5387" s="8"/>
      <c r="G5387" s="10">
        <v>100</v>
      </c>
      <c r="H5387" s="11">
        <v>100</v>
      </c>
      <c r="I5387" s="12">
        <v>0</v>
      </c>
      <c r="J5387" s="12">
        <v>0</v>
      </c>
      <c r="K5387" s="12">
        <v>0</v>
      </c>
      <c r="L5387" s="12">
        <v>0</v>
      </c>
      <c r="M5387" s="12">
        <v>0</v>
      </c>
      <c r="N5387" s="15">
        <v>0</v>
      </c>
    </row>
    <row r="5388" spans="5:14" ht="25" x14ac:dyDescent="0.3">
      <c r="E5388" s="3" t="s">
        <v>1338</v>
      </c>
      <c r="F5388" s="4"/>
      <c r="G5388" s="5">
        <v>1</v>
      </c>
      <c r="H5388" s="7">
        <v>1</v>
      </c>
      <c r="I5388" s="1">
        <v>0</v>
      </c>
      <c r="J5388" s="1">
        <v>0</v>
      </c>
      <c r="K5388" s="1">
        <v>0</v>
      </c>
      <c r="L5388" s="1">
        <v>0</v>
      </c>
      <c r="M5388" s="1">
        <v>0</v>
      </c>
      <c r="N5388" s="6">
        <v>0</v>
      </c>
    </row>
    <row r="5389" spans="5:14" x14ac:dyDescent="0.3">
      <c r="E5389" s="9"/>
      <c r="F5389" s="8"/>
      <c r="G5389" s="10">
        <v>100</v>
      </c>
      <c r="H5389" s="11">
        <v>100</v>
      </c>
      <c r="I5389" s="12">
        <v>0</v>
      </c>
      <c r="J5389" s="12">
        <v>0</v>
      </c>
      <c r="K5389" s="12">
        <v>0</v>
      </c>
      <c r="L5389" s="12">
        <v>0</v>
      </c>
      <c r="M5389" s="12">
        <v>0</v>
      </c>
      <c r="N5389" s="15">
        <v>0</v>
      </c>
    </row>
    <row r="5390" spans="5:14" ht="25" x14ac:dyDescent="0.3">
      <c r="E5390" s="3" t="s">
        <v>1339</v>
      </c>
      <c r="F5390" s="4"/>
      <c r="G5390" s="5">
        <v>22</v>
      </c>
      <c r="H5390" s="7">
        <v>3</v>
      </c>
      <c r="I5390" s="1">
        <v>8</v>
      </c>
      <c r="J5390" s="1">
        <v>5</v>
      </c>
      <c r="K5390" s="1">
        <v>1</v>
      </c>
      <c r="L5390" s="1">
        <v>5</v>
      </c>
      <c r="M5390" s="1">
        <v>0</v>
      </c>
      <c r="N5390" s="6">
        <v>0</v>
      </c>
    </row>
    <row r="5391" spans="5:14" x14ac:dyDescent="0.3">
      <c r="E5391" s="9"/>
      <c r="F5391" s="8"/>
      <c r="G5391" s="10">
        <v>100</v>
      </c>
      <c r="H5391" s="11">
        <v>13.636363636364001</v>
      </c>
      <c r="I5391" s="2">
        <v>36.363636363635997</v>
      </c>
      <c r="J5391" s="2">
        <v>22.727272727273</v>
      </c>
      <c r="K5391" s="2">
        <v>4.5454545454549997</v>
      </c>
      <c r="L5391" s="2">
        <v>22.727272727273</v>
      </c>
      <c r="M5391" s="12">
        <v>0</v>
      </c>
      <c r="N5391" s="15">
        <v>0</v>
      </c>
    </row>
    <row r="5392" spans="5:14" ht="25" x14ac:dyDescent="0.3">
      <c r="E5392" s="3" t="s">
        <v>1340</v>
      </c>
      <c r="F5392" s="4"/>
      <c r="G5392" s="5">
        <v>3</v>
      </c>
      <c r="H5392" s="7">
        <v>1</v>
      </c>
      <c r="I5392" s="1">
        <v>1</v>
      </c>
      <c r="J5392" s="1">
        <v>0</v>
      </c>
      <c r="K5392" s="1">
        <v>1</v>
      </c>
      <c r="L5392" s="1">
        <v>0</v>
      </c>
      <c r="M5392" s="1">
        <v>0</v>
      </c>
      <c r="N5392" s="6">
        <v>0</v>
      </c>
    </row>
    <row r="5393" spans="5:14" x14ac:dyDescent="0.3">
      <c r="E5393" s="9"/>
      <c r="F5393" s="8"/>
      <c r="G5393" s="10">
        <v>100</v>
      </c>
      <c r="H5393" s="11">
        <v>33.333333333333002</v>
      </c>
      <c r="I5393" s="2">
        <v>33.333333333333002</v>
      </c>
      <c r="J5393" s="12">
        <v>0</v>
      </c>
      <c r="K5393" s="2">
        <v>33.333333333333002</v>
      </c>
      <c r="L5393" s="12">
        <v>0</v>
      </c>
      <c r="M5393" s="12">
        <v>0</v>
      </c>
      <c r="N5393" s="15">
        <v>0</v>
      </c>
    </row>
    <row r="5394" spans="5:14" ht="25" x14ac:dyDescent="0.3">
      <c r="E5394" s="3" t="s">
        <v>1341</v>
      </c>
      <c r="F5394" s="4"/>
      <c r="G5394" s="5">
        <v>2</v>
      </c>
      <c r="H5394" s="7">
        <v>0</v>
      </c>
      <c r="I5394" s="1">
        <v>0</v>
      </c>
      <c r="J5394" s="1">
        <v>0</v>
      </c>
      <c r="K5394" s="1">
        <v>2</v>
      </c>
      <c r="L5394" s="1">
        <v>0</v>
      </c>
      <c r="M5394" s="1">
        <v>0</v>
      </c>
      <c r="N5394" s="6">
        <v>0</v>
      </c>
    </row>
    <row r="5395" spans="5:14" x14ac:dyDescent="0.3">
      <c r="E5395" s="9"/>
      <c r="F5395" s="8"/>
      <c r="G5395" s="10">
        <v>100</v>
      </c>
      <c r="H5395" s="21">
        <v>0</v>
      </c>
      <c r="I5395" s="12">
        <v>0</v>
      </c>
      <c r="J5395" s="12">
        <v>0</v>
      </c>
      <c r="K5395" s="2">
        <v>100</v>
      </c>
      <c r="L5395" s="12">
        <v>0</v>
      </c>
      <c r="M5395" s="12">
        <v>0</v>
      </c>
      <c r="N5395" s="15">
        <v>0</v>
      </c>
    </row>
    <row r="5396" spans="5:14" ht="25" x14ac:dyDescent="0.3">
      <c r="E5396" s="3" t="s">
        <v>1342</v>
      </c>
      <c r="F5396" s="4"/>
      <c r="G5396" s="5">
        <v>0</v>
      </c>
      <c r="H5396" s="7">
        <v>0</v>
      </c>
      <c r="I5396" s="1">
        <v>0</v>
      </c>
      <c r="J5396" s="1">
        <v>0</v>
      </c>
      <c r="K5396" s="1">
        <v>0</v>
      </c>
      <c r="L5396" s="1">
        <v>0</v>
      </c>
      <c r="M5396" s="1">
        <v>0</v>
      </c>
      <c r="N5396" s="6">
        <v>0</v>
      </c>
    </row>
    <row r="5397" spans="5:14" x14ac:dyDescent="0.3">
      <c r="E5397" s="9"/>
      <c r="F5397" s="8"/>
      <c r="G5397" s="31">
        <v>0</v>
      </c>
      <c r="H5397" s="21">
        <v>0</v>
      </c>
      <c r="I5397" s="12">
        <v>0</v>
      </c>
      <c r="J5397" s="12">
        <v>0</v>
      </c>
      <c r="K5397" s="12">
        <v>0</v>
      </c>
      <c r="L5397" s="12">
        <v>0</v>
      </c>
      <c r="M5397" s="12">
        <v>0</v>
      </c>
      <c r="N5397" s="15">
        <v>0</v>
      </c>
    </row>
    <row r="5398" spans="5:14" ht="25" x14ac:dyDescent="0.3">
      <c r="E5398" s="3" t="s">
        <v>1343</v>
      </c>
      <c r="F5398" s="4"/>
      <c r="G5398" s="5">
        <v>1</v>
      </c>
      <c r="H5398" s="7">
        <v>0</v>
      </c>
      <c r="I5398" s="1">
        <v>0</v>
      </c>
      <c r="J5398" s="1">
        <v>0</v>
      </c>
      <c r="K5398" s="1">
        <v>0</v>
      </c>
      <c r="L5398" s="1">
        <v>1</v>
      </c>
      <c r="M5398" s="1">
        <v>0</v>
      </c>
      <c r="N5398" s="6">
        <v>0</v>
      </c>
    </row>
    <row r="5399" spans="5:14" x14ac:dyDescent="0.3">
      <c r="E5399" s="9"/>
      <c r="F5399" s="8"/>
      <c r="G5399" s="10">
        <v>100</v>
      </c>
      <c r="H5399" s="21">
        <v>0</v>
      </c>
      <c r="I5399" s="12">
        <v>0</v>
      </c>
      <c r="J5399" s="12">
        <v>0</v>
      </c>
      <c r="K5399" s="12">
        <v>0</v>
      </c>
      <c r="L5399" s="2">
        <v>100</v>
      </c>
      <c r="M5399" s="12">
        <v>0</v>
      </c>
      <c r="N5399" s="15">
        <v>0</v>
      </c>
    </row>
    <row r="5400" spans="5:14" ht="25" x14ac:dyDescent="0.3">
      <c r="E5400" s="3" t="s">
        <v>1344</v>
      </c>
      <c r="F5400" s="4"/>
      <c r="G5400" s="5">
        <v>1</v>
      </c>
      <c r="H5400" s="7">
        <v>0</v>
      </c>
      <c r="I5400" s="1">
        <v>1</v>
      </c>
      <c r="J5400" s="1">
        <v>0</v>
      </c>
      <c r="K5400" s="1">
        <v>0</v>
      </c>
      <c r="L5400" s="1">
        <v>0</v>
      </c>
      <c r="M5400" s="1">
        <v>0</v>
      </c>
      <c r="N5400" s="6">
        <v>0</v>
      </c>
    </row>
    <row r="5401" spans="5:14" x14ac:dyDescent="0.3">
      <c r="E5401" s="9"/>
      <c r="F5401" s="8"/>
      <c r="G5401" s="10">
        <v>100</v>
      </c>
      <c r="H5401" s="21">
        <v>0</v>
      </c>
      <c r="I5401" s="2">
        <v>100</v>
      </c>
      <c r="J5401" s="12">
        <v>0</v>
      </c>
      <c r="K5401" s="12">
        <v>0</v>
      </c>
      <c r="L5401" s="12">
        <v>0</v>
      </c>
      <c r="M5401" s="12">
        <v>0</v>
      </c>
      <c r="N5401" s="15">
        <v>0</v>
      </c>
    </row>
    <row r="5402" spans="5:14" ht="25" x14ac:dyDescent="0.3">
      <c r="E5402" s="3" t="s">
        <v>1345</v>
      </c>
      <c r="F5402" s="4"/>
      <c r="G5402" s="5">
        <v>0</v>
      </c>
      <c r="H5402" s="7">
        <v>0</v>
      </c>
      <c r="I5402" s="1">
        <v>0</v>
      </c>
      <c r="J5402" s="1">
        <v>0</v>
      </c>
      <c r="K5402" s="1">
        <v>0</v>
      </c>
      <c r="L5402" s="1">
        <v>0</v>
      </c>
      <c r="M5402" s="1">
        <v>0</v>
      </c>
      <c r="N5402" s="6">
        <v>0</v>
      </c>
    </row>
    <row r="5403" spans="5:14" x14ac:dyDescent="0.3">
      <c r="E5403" s="9"/>
      <c r="F5403" s="8"/>
      <c r="G5403" s="31">
        <v>0</v>
      </c>
      <c r="H5403" s="21">
        <v>0</v>
      </c>
      <c r="I5403" s="12">
        <v>0</v>
      </c>
      <c r="J5403" s="12">
        <v>0</v>
      </c>
      <c r="K5403" s="12">
        <v>0</v>
      </c>
      <c r="L5403" s="12">
        <v>0</v>
      </c>
      <c r="M5403" s="12">
        <v>0</v>
      </c>
      <c r="N5403" s="15">
        <v>0</v>
      </c>
    </row>
    <row r="5404" spans="5:14" ht="25" x14ac:dyDescent="0.3">
      <c r="E5404" s="3" t="s">
        <v>1346</v>
      </c>
      <c r="F5404" s="4"/>
      <c r="G5404" s="5">
        <v>76</v>
      </c>
      <c r="H5404" s="7">
        <v>25</v>
      </c>
      <c r="I5404" s="1">
        <v>19</v>
      </c>
      <c r="J5404" s="1">
        <v>18</v>
      </c>
      <c r="K5404" s="1">
        <v>5</v>
      </c>
      <c r="L5404" s="1">
        <v>8</v>
      </c>
      <c r="M5404" s="1">
        <v>1</v>
      </c>
      <c r="N5404" s="6">
        <v>0</v>
      </c>
    </row>
    <row r="5405" spans="5:14" x14ac:dyDescent="0.3">
      <c r="E5405" s="9"/>
      <c r="F5405" s="8"/>
      <c r="G5405" s="10">
        <v>100</v>
      </c>
      <c r="H5405" s="11">
        <v>32.894736842104997</v>
      </c>
      <c r="I5405" s="2">
        <v>25</v>
      </c>
      <c r="J5405" s="2">
        <v>23.684210526316001</v>
      </c>
      <c r="K5405" s="2">
        <v>6.5789473684209998</v>
      </c>
      <c r="L5405" s="2">
        <v>10.526315789473999</v>
      </c>
      <c r="M5405" s="2">
        <v>1.3157894736839999</v>
      </c>
      <c r="N5405" s="15">
        <v>0</v>
      </c>
    </row>
    <row r="5406" spans="5:14" ht="25" x14ac:dyDescent="0.3">
      <c r="E5406" s="3" t="s">
        <v>1347</v>
      </c>
      <c r="F5406" s="4"/>
      <c r="G5406" s="5">
        <v>37</v>
      </c>
      <c r="H5406" s="7">
        <v>9</v>
      </c>
      <c r="I5406" s="1">
        <v>11</v>
      </c>
      <c r="J5406" s="1">
        <v>5</v>
      </c>
      <c r="K5406" s="1">
        <v>10</v>
      </c>
      <c r="L5406" s="1">
        <v>2</v>
      </c>
      <c r="M5406" s="1">
        <v>0</v>
      </c>
      <c r="N5406" s="6">
        <v>0</v>
      </c>
    </row>
    <row r="5407" spans="5:14" x14ac:dyDescent="0.3">
      <c r="E5407" s="9"/>
      <c r="F5407" s="8"/>
      <c r="G5407" s="10">
        <v>100</v>
      </c>
      <c r="H5407" s="11">
        <v>24.324324324323999</v>
      </c>
      <c r="I5407" s="2">
        <v>29.72972972973</v>
      </c>
      <c r="J5407" s="2">
        <v>13.513513513514001</v>
      </c>
      <c r="K5407" s="2">
        <v>27.027027027027</v>
      </c>
      <c r="L5407" s="2">
        <v>5.4054054054050003</v>
      </c>
      <c r="M5407" s="12">
        <v>0</v>
      </c>
      <c r="N5407" s="15">
        <v>0</v>
      </c>
    </row>
    <row r="5408" spans="5:14" ht="25" x14ac:dyDescent="0.3">
      <c r="E5408" s="3" t="s">
        <v>1348</v>
      </c>
      <c r="F5408" s="4"/>
      <c r="G5408" s="5">
        <v>22</v>
      </c>
      <c r="H5408" s="7">
        <v>7</v>
      </c>
      <c r="I5408" s="1">
        <v>7</v>
      </c>
      <c r="J5408" s="1">
        <v>5</v>
      </c>
      <c r="K5408" s="1">
        <v>1</v>
      </c>
      <c r="L5408" s="1">
        <v>1</v>
      </c>
      <c r="M5408" s="1">
        <v>1</v>
      </c>
      <c r="N5408" s="6">
        <v>0</v>
      </c>
    </row>
    <row r="5409" spans="5:14" x14ac:dyDescent="0.3">
      <c r="E5409" s="9"/>
      <c r="F5409" s="8"/>
      <c r="G5409" s="10">
        <v>100</v>
      </c>
      <c r="H5409" s="11">
        <v>31.818181818182001</v>
      </c>
      <c r="I5409" s="2">
        <v>31.818181818182001</v>
      </c>
      <c r="J5409" s="2">
        <v>22.727272727273</v>
      </c>
      <c r="K5409" s="2">
        <v>4.5454545454549997</v>
      </c>
      <c r="L5409" s="2">
        <v>4.5454545454549997</v>
      </c>
      <c r="M5409" s="2">
        <v>4.5454545454549997</v>
      </c>
      <c r="N5409" s="15">
        <v>0</v>
      </c>
    </row>
    <row r="5410" spans="5:14" ht="25" x14ac:dyDescent="0.3">
      <c r="E5410" s="3" t="s">
        <v>1349</v>
      </c>
      <c r="F5410" s="4"/>
      <c r="G5410" s="5">
        <v>14</v>
      </c>
      <c r="H5410" s="7">
        <v>0</v>
      </c>
      <c r="I5410" s="1">
        <v>8</v>
      </c>
      <c r="J5410" s="1">
        <v>2</v>
      </c>
      <c r="K5410" s="1">
        <v>1</v>
      </c>
      <c r="L5410" s="1">
        <v>3</v>
      </c>
      <c r="M5410" s="1">
        <v>0</v>
      </c>
      <c r="N5410" s="6">
        <v>0</v>
      </c>
    </row>
    <row r="5411" spans="5:14" x14ac:dyDescent="0.3">
      <c r="E5411" s="9"/>
      <c r="F5411" s="8"/>
      <c r="G5411" s="10">
        <v>100</v>
      </c>
      <c r="H5411" s="21">
        <v>0</v>
      </c>
      <c r="I5411" s="2">
        <v>57.142857142856997</v>
      </c>
      <c r="J5411" s="2">
        <v>14.285714285714</v>
      </c>
      <c r="K5411" s="2">
        <v>7.1428571428570002</v>
      </c>
      <c r="L5411" s="2">
        <v>21.428571428571001</v>
      </c>
      <c r="M5411" s="12">
        <v>0</v>
      </c>
      <c r="N5411" s="15">
        <v>0</v>
      </c>
    </row>
    <row r="5412" spans="5:14" ht="25" x14ac:dyDescent="0.3">
      <c r="E5412" s="3" t="s">
        <v>1350</v>
      </c>
      <c r="F5412" s="4"/>
      <c r="G5412" s="5">
        <v>11</v>
      </c>
      <c r="H5412" s="7">
        <v>3</v>
      </c>
      <c r="I5412" s="1">
        <v>4</v>
      </c>
      <c r="J5412" s="1">
        <v>2</v>
      </c>
      <c r="K5412" s="1">
        <v>1</v>
      </c>
      <c r="L5412" s="1">
        <v>1</v>
      </c>
      <c r="M5412" s="1">
        <v>0</v>
      </c>
      <c r="N5412" s="6">
        <v>0</v>
      </c>
    </row>
    <row r="5413" spans="5:14" x14ac:dyDescent="0.3">
      <c r="E5413" s="9"/>
      <c r="F5413" s="8"/>
      <c r="G5413" s="10">
        <v>100</v>
      </c>
      <c r="H5413" s="11">
        <v>27.272727272727</v>
      </c>
      <c r="I5413" s="2">
        <v>36.363636363635997</v>
      </c>
      <c r="J5413" s="2">
        <v>18.181818181817999</v>
      </c>
      <c r="K5413" s="2">
        <v>9.0909090909089993</v>
      </c>
      <c r="L5413" s="2">
        <v>9.0909090909089993</v>
      </c>
      <c r="M5413" s="12">
        <v>0</v>
      </c>
      <c r="N5413" s="15">
        <v>0</v>
      </c>
    </row>
    <row r="5414" spans="5:14" ht="25" x14ac:dyDescent="0.3">
      <c r="E5414" s="3" t="s">
        <v>1351</v>
      </c>
      <c r="F5414" s="4"/>
      <c r="G5414" s="5">
        <v>12</v>
      </c>
      <c r="H5414" s="7">
        <v>2</v>
      </c>
      <c r="I5414" s="1">
        <v>5</v>
      </c>
      <c r="J5414" s="1">
        <v>4</v>
      </c>
      <c r="K5414" s="1">
        <v>1</v>
      </c>
      <c r="L5414" s="1">
        <v>0</v>
      </c>
      <c r="M5414" s="1">
        <v>0</v>
      </c>
      <c r="N5414" s="6">
        <v>0</v>
      </c>
    </row>
    <row r="5415" spans="5:14" x14ac:dyDescent="0.3">
      <c r="E5415" s="9"/>
      <c r="F5415" s="8"/>
      <c r="G5415" s="10">
        <v>100</v>
      </c>
      <c r="H5415" s="11">
        <v>16.666666666666998</v>
      </c>
      <c r="I5415" s="2">
        <v>41.666666666666998</v>
      </c>
      <c r="J5415" s="2">
        <v>33.333333333333002</v>
      </c>
      <c r="K5415" s="2">
        <v>8.333333333333</v>
      </c>
      <c r="L5415" s="12">
        <v>0</v>
      </c>
      <c r="M5415" s="12">
        <v>0</v>
      </c>
      <c r="N5415" s="15">
        <v>0</v>
      </c>
    </row>
    <row r="5416" spans="5:14" ht="25" x14ac:dyDescent="0.3">
      <c r="E5416" s="3" t="s">
        <v>1352</v>
      </c>
      <c r="F5416" s="4"/>
      <c r="G5416" s="5">
        <v>3</v>
      </c>
      <c r="H5416" s="7">
        <v>2</v>
      </c>
      <c r="I5416" s="1">
        <v>0</v>
      </c>
      <c r="J5416" s="1">
        <v>0</v>
      </c>
      <c r="K5416" s="1">
        <v>0</v>
      </c>
      <c r="L5416" s="1">
        <v>0</v>
      </c>
      <c r="M5416" s="1">
        <v>0</v>
      </c>
      <c r="N5416" s="6">
        <v>1</v>
      </c>
    </row>
    <row r="5417" spans="5:14" x14ac:dyDescent="0.3">
      <c r="E5417" s="9"/>
      <c r="F5417" s="8"/>
      <c r="G5417" s="10">
        <v>100</v>
      </c>
      <c r="H5417" s="11">
        <v>66.666666666666998</v>
      </c>
      <c r="I5417" s="12">
        <v>0</v>
      </c>
      <c r="J5417" s="12">
        <v>0</v>
      </c>
      <c r="K5417" s="12">
        <v>0</v>
      </c>
      <c r="L5417" s="12">
        <v>0</v>
      </c>
      <c r="M5417" s="12">
        <v>0</v>
      </c>
      <c r="N5417" s="13">
        <v>33.333333333333002</v>
      </c>
    </row>
    <row r="5418" spans="5:14" ht="25" x14ac:dyDescent="0.3">
      <c r="E5418" s="3" t="s">
        <v>1353</v>
      </c>
      <c r="F5418" s="4"/>
      <c r="G5418" s="5">
        <v>176</v>
      </c>
      <c r="H5418" s="7">
        <v>33</v>
      </c>
      <c r="I5418" s="1">
        <v>51</v>
      </c>
      <c r="J5418" s="1">
        <v>48</v>
      </c>
      <c r="K5418" s="1">
        <v>21</v>
      </c>
      <c r="L5418" s="1">
        <v>12</v>
      </c>
      <c r="M5418" s="1">
        <v>10</v>
      </c>
      <c r="N5418" s="6">
        <v>1</v>
      </c>
    </row>
    <row r="5419" spans="5:14" x14ac:dyDescent="0.3">
      <c r="E5419" s="9"/>
      <c r="F5419" s="8"/>
      <c r="G5419" s="10">
        <v>100</v>
      </c>
      <c r="H5419" s="11">
        <v>18.75</v>
      </c>
      <c r="I5419" s="2">
        <v>28.977272727273</v>
      </c>
      <c r="J5419" s="2">
        <v>27.272727272727</v>
      </c>
      <c r="K5419" s="2">
        <v>11.931818181818</v>
      </c>
      <c r="L5419" s="2">
        <v>6.8181818181820004</v>
      </c>
      <c r="M5419" s="2">
        <v>5.6818181818179996</v>
      </c>
      <c r="N5419" s="13">
        <v>0.56818181818199998</v>
      </c>
    </row>
    <row r="5420" spans="5:14" ht="25" x14ac:dyDescent="0.3">
      <c r="E5420" s="3" t="s">
        <v>1354</v>
      </c>
      <c r="F5420" s="4"/>
      <c r="G5420" s="5">
        <v>103</v>
      </c>
      <c r="H5420" s="7">
        <v>17</v>
      </c>
      <c r="I5420" s="1">
        <v>38</v>
      </c>
      <c r="J5420" s="1">
        <v>26</v>
      </c>
      <c r="K5420" s="1">
        <v>16</v>
      </c>
      <c r="L5420" s="1">
        <v>3</v>
      </c>
      <c r="M5420" s="1">
        <v>2</v>
      </c>
      <c r="N5420" s="6">
        <v>1</v>
      </c>
    </row>
    <row r="5421" spans="5:14" x14ac:dyDescent="0.3">
      <c r="E5421" s="9"/>
      <c r="F5421" s="8"/>
      <c r="G5421" s="10">
        <v>100</v>
      </c>
      <c r="H5421" s="11">
        <v>16.504854368932001</v>
      </c>
      <c r="I5421" s="2">
        <v>36.893203883494998</v>
      </c>
      <c r="J5421" s="2">
        <v>25.242718446602002</v>
      </c>
      <c r="K5421" s="2">
        <v>15.533980582524</v>
      </c>
      <c r="L5421" s="2">
        <v>2.9126213592229999</v>
      </c>
      <c r="M5421" s="2">
        <v>1.9417475728160001</v>
      </c>
      <c r="N5421" s="13">
        <v>0.97087378640800004</v>
      </c>
    </row>
    <row r="5422" spans="5:14" ht="25" x14ac:dyDescent="0.3">
      <c r="E5422" s="3" t="s">
        <v>1355</v>
      </c>
      <c r="F5422" s="4"/>
      <c r="G5422" s="5">
        <v>95</v>
      </c>
      <c r="H5422" s="7">
        <v>19</v>
      </c>
      <c r="I5422" s="1">
        <v>24</v>
      </c>
      <c r="J5422" s="1">
        <v>23</v>
      </c>
      <c r="K5422" s="1">
        <v>14</v>
      </c>
      <c r="L5422" s="1">
        <v>10</v>
      </c>
      <c r="M5422" s="1">
        <v>3</v>
      </c>
      <c r="N5422" s="6">
        <v>2</v>
      </c>
    </row>
    <row r="5423" spans="5:14" x14ac:dyDescent="0.3">
      <c r="E5423" s="9"/>
      <c r="F5423" s="8"/>
      <c r="G5423" s="10">
        <v>100</v>
      </c>
      <c r="H5423" s="11">
        <v>20</v>
      </c>
      <c r="I5423" s="2">
        <v>25.263157894736999</v>
      </c>
      <c r="J5423" s="2">
        <v>24.210526315789</v>
      </c>
      <c r="K5423" s="2">
        <v>14.736842105262999</v>
      </c>
      <c r="L5423" s="2">
        <v>10.526315789473999</v>
      </c>
      <c r="M5423" s="2">
        <v>3.1578947368420001</v>
      </c>
      <c r="N5423" s="13">
        <v>2.1052631578950001</v>
      </c>
    </row>
    <row r="5424" spans="5:14" ht="25" x14ac:dyDescent="0.3">
      <c r="E5424" s="3" t="s">
        <v>1356</v>
      </c>
      <c r="F5424" s="4"/>
      <c r="G5424" s="5">
        <v>39</v>
      </c>
      <c r="H5424" s="7">
        <v>12</v>
      </c>
      <c r="I5424" s="1">
        <v>9</v>
      </c>
      <c r="J5424" s="1">
        <v>9</v>
      </c>
      <c r="K5424" s="1">
        <v>6</v>
      </c>
      <c r="L5424" s="1">
        <v>3</v>
      </c>
      <c r="M5424" s="1">
        <v>0</v>
      </c>
      <c r="N5424" s="6">
        <v>0</v>
      </c>
    </row>
    <row r="5425" spans="5:14" x14ac:dyDescent="0.3">
      <c r="E5425" s="9"/>
      <c r="F5425" s="8"/>
      <c r="G5425" s="10">
        <v>100</v>
      </c>
      <c r="H5425" s="11">
        <v>30.769230769231001</v>
      </c>
      <c r="I5425" s="2">
        <v>23.076923076922998</v>
      </c>
      <c r="J5425" s="2">
        <v>23.076923076922998</v>
      </c>
      <c r="K5425" s="2">
        <v>15.384615384615</v>
      </c>
      <c r="L5425" s="2">
        <v>7.6923076923079998</v>
      </c>
      <c r="M5425" s="12">
        <v>0</v>
      </c>
      <c r="N5425" s="15">
        <v>0</v>
      </c>
    </row>
    <row r="5426" spans="5:14" ht="25" x14ac:dyDescent="0.3">
      <c r="E5426" s="3" t="s">
        <v>1357</v>
      </c>
      <c r="F5426" s="4"/>
      <c r="G5426" s="5">
        <v>60</v>
      </c>
      <c r="H5426" s="7">
        <v>9</v>
      </c>
      <c r="I5426" s="1">
        <v>23</v>
      </c>
      <c r="J5426" s="1">
        <v>9</v>
      </c>
      <c r="K5426" s="1">
        <v>12</v>
      </c>
      <c r="L5426" s="1">
        <v>6</v>
      </c>
      <c r="M5426" s="1">
        <v>1</v>
      </c>
      <c r="N5426" s="6">
        <v>0</v>
      </c>
    </row>
    <row r="5427" spans="5:14" x14ac:dyDescent="0.3">
      <c r="E5427" s="9"/>
      <c r="F5427" s="8"/>
      <c r="G5427" s="10">
        <v>100</v>
      </c>
      <c r="H5427" s="11">
        <v>15</v>
      </c>
      <c r="I5427" s="2">
        <v>38.333333333333002</v>
      </c>
      <c r="J5427" s="2">
        <v>15</v>
      </c>
      <c r="K5427" s="2">
        <v>20</v>
      </c>
      <c r="L5427" s="2">
        <v>10</v>
      </c>
      <c r="M5427" s="2">
        <v>1.666666666667</v>
      </c>
      <c r="N5427" s="15">
        <v>0</v>
      </c>
    </row>
    <row r="5428" spans="5:14" ht="25" x14ac:dyDescent="0.3">
      <c r="E5428" s="3" t="s">
        <v>1358</v>
      </c>
      <c r="F5428" s="4"/>
      <c r="G5428" s="5">
        <v>39</v>
      </c>
      <c r="H5428" s="7">
        <v>4</v>
      </c>
      <c r="I5428" s="1">
        <v>15</v>
      </c>
      <c r="J5428" s="1">
        <v>9</v>
      </c>
      <c r="K5428" s="1">
        <v>3</v>
      </c>
      <c r="L5428" s="1">
        <v>6</v>
      </c>
      <c r="M5428" s="1">
        <v>2</v>
      </c>
      <c r="N5428" s="6">
        <v>0</v>
      </c>
    </row>
    <row r="5429" spans="5:14" x14ac:dyDescent="0.3">
      <c r="E5429" s="9"/>
      <c r="F5429" s="8"/>
      <c r="G5429" s="10">
        <v>100</v>
      </c>
      <c r="H5429" s="11">
        <v>10.25641025641</v>
      </c>
      <c r="I5429" s="2">
        <v>38.461538461537998</v>
      </c>
      <c r="J5429" s="2">
        <v>23.076923076922998</v>
      </c>
      <c r="K5429" s="2">
        <v>7.6923076923079998</v>
      </c>
      <c r="L5429" s="2">
        <v>15.384615384615</v>
      </c>
      <c r="M5429" s="2">
        <v>5.1282051282049999</v>
      </c>
      <c r="N5429" s="15">
        <v>0</v>
      </c>
    </row>
    <row r="5430" spans="5:14" ht="25" x14ac:dyDescent="0.3">
      <c r="E5430" s="3" t="s">
        <v>1359</v>
      </c>
      <c r="F5430" s="4"/>
      <c r="G5430" s="5">
        <v>7</v>
      </c>
      <c r="H5430" s="7">
        <v>1</v>
      </c>
      <c r="I5430" s="1">
        <v>0</v>
      </c>
      <c r="J5430" s="1">
        <v>0</v>
      </c>
      <c r="K5430" s="1">
        <v>0</v>
      </c>
      <c r="L5430" s="1">
        <v>6</v>
      </c>
      <c r="M5430" s="1">
        <v>0</v>
      </c>
      <c r="N5430" s="6">
        <v>0</v>
      </c>
    </row>
    <row r="5431" spans="5:14" x14ac:dyDescent="0.3">
      <c r="E5431" s="9"/>
      <c r="F5431" s="8"/>
      <c r="G5431" s="10">
        <v>100</v>
      </c>
      <c r="H5431" s="11">
        <v>14.285714285714</v>
      </c>
      <c r="I5431" s="12">
        <v>0</v>
      </c>
      <c r="J5431" s="12">
        <v>0</v>
      </c>
      <c r="K5431" s="12">
        <v>0</v>
      </c>
      <c r="L5431" s="2">
        <v>85.714285714286007</v>
      </c>
      <c r="M5431" s="12">
        <v>0</v>
      </c>
      <c r="N5431" s="15">
        <v>0</v>
      </c>
    </row>
    <row r="5432" spans="5:14" ht="25" x14ac:dyDescent="0.3">
      <c r="E5432" s="3" t="s">
        <v>1360</v>
      </c>
      <c r="F5432" s="4"/>
      <c r="G5432" s="5">
        <v>247</v>
      </c>
      <c r="H5432" s="7">
        <v>47</v>
      </c>
      <c r="I5432" s="1">
        <v>96</v>
      </c>
      <c r="J5432" s="1">
        <v>52</v>
      </c>
      <c r="K5432" s="1">
        <v>29</v>
      </c>
      <c r="L5432" s="1">
        <v>16</v>
      </c>
      <c r="M5432" s="1">
        <v>7</v>
      </c>
      <c r="N5432" s="6">
        <v>0</v>
      </c>
    </row>
    <row r="5433" spans="5:14" x14ac:dyDescent="0.3">
      <c r="E5433" s="9"/>
      <c r="F5433" s="8"/>
      <c r="G5433" s="10">
        <v>100</v>
      </c>
      <c r="H5433" s="11">
        <v>19.028340080972001</v>
      </c>
      <c r="I5433" s="2">
        <v>38.866396761133998</v>
      </c>
      <c r="J5433" s="2">
        <v>21.052631578947</v>
      </c>
      <c r="K5433" s="2">
        <v>11.740890688259</v>
      </c>
      <c r="L5433" s="2">
        <v>6.4777327935219997</v>
      </c>
      <c r="M5433" s="2">
        <v>2.834008097166</v>
      </c>
      <c r="N5433" s="15">
        <v>0</v>
      </c>
    </row>
    <row r="5434" spans="5:14" ht="25" x14ac:dyDescent="0.3">
      <c r="E5434" s="3" t="s">
        <v>1361</v>
      </c>
      <c r="F5434" s="4"/>
      <c r="G5434" s="5">
        <v>144</v>
      </c>
      <c r="H5434" s="7">
        <v>15</v>
      </c>
      <c r="I5434" s="1">
        <v>40</v>
      </c>
      <c r="J5434" s="1">
        <v>58</v>
      </c>
      <c r="K5434" s="1">
        <v>19</v>
      </c>
      <c r="L5434" s="1">
        <v>9</v>
      </c>
      <c r="M5434" s="1">
        <v>3</v>
      </c>
      <c r="N5434" s="6">
        <v>0</v>
      </c>
    </row>
    <row r="5435" spans="5:14" x14ac:dyDescent="0.3">
      <c r="E5435" s="9"/>
      <c r="F5435" s="8"/>
      <c r="G5435" s="10">
        <v>100</v>
      </c>
      <c r="H5435" s="11">
        <v>10.416666666667</v>
      </c>
      <c r="I5435" s="2">
        <v>27.777777777777999</v>
      </c>
      <c r="J5435" s="2">
        <v>40.277777777777999</v>
      </c>
      <c r="K5435" s="2">
        <v>13.194444444444001</v>
      </c>
      <c r="L5435" s="2">
        <v>6.25</v>
      </c>
      <c r="M5435" s="2">
        <v>2.083333333333</v>
      </c>
      <c r="N5435" s="15">
        <v>0</v>
      </c>
    </row>
    <row r="5436" spans="5:14" ht="25" x14ac:dyDescent="0.3">
      <c r="E5436" s="3" t="s">
        <v>1362</v>
      </c>
      <c r="F5436" s="4"/>
      <c r="G5436" s="5">
        <v>140</v>
      </c>
      <c r="H5436" s="7">
        <v>16</v>
      </c>
      <c r="I5436" s="1">
        <v>44</v>
      </c>
      <c r="J5436" s="1">
        <v>40</v>
      </c>
      <c r="K5436" s="1">
        <v>25</v>
      </c>
      <c r="L5436" s="1">
        <v>13</v>
      </c>
      <c r="M5436" s="1">
        <v>1</v>
      </c>
      <c r="N5436" s="6">
        <v>1</v>
      </c>
    </row>
    <row r="5437" spans="5:14" x14ac:dyDescent="0.3">
      <c r="E5437" s="9"/>
      <c r="F5437" s="8"/>
      <c r="G5437" s="10">
        <v>100</v>
      </c>
      <c r="H5437" s="11">
        <v>11.428571428571001</v>
      </c>
      <c r="I5437" s="2">
        <v>31.428571428571001</v>
      </c>
      <c r="J5437" s="2">
        <v>28.571428571428999</v>
      </c>
      <c r="K5437" s="2">
        <v>17.857142857143</v>
      </c>
      <c r="L5437" s="2">
        <v>9.2857142857140005</v>
      </c>
      <c r="M5437" s="2">
        <v>0.71428571428599996</v>
      </c>
      <c r="N5437" s="13">
        <v>0.71428571428599996</v>
      </c>
    </row>
    <row r="5438" spans="5:14" ht="25" x14ac:dyDescent="0.3">
      <c r="E5438" s="3" t="s">
        <v>1363</v>
      </c>
      <c r="F5438" s="4"/>
      <c r="G5438" s="5">
        <v>55</v>
      </c>
      <c r="H5438" s="7">
        <v>7</v>
      </c>
      <c r="I5438" s="1">
        <v>9</v>
      </c>
      <c r="J5438" s="1">
        <v>17</v>
      </c>
      <c r="K5438" s="1">
        <v>12</v>
      </c>
      <c r="L5438" s="1">
        <v>9</v>
      </c>
      <c r="M5438" s="1">
        <v>0</v>
      </c>
      <c r="N5438" s="6">
        <v>1</v>
      </c>
    </row>
    <row r="5439" spans="5:14" x14ac:dyDescent="0.3">
      <c r="E5439" s="9"/>
      <c r="F5439" s="8"/>
      <c r="G5439" s="10">
        <v>100</v>
      </c>
      <c r="H5439" s="11">
        <v>12.727272727273</v>
      </c>
      <c r="I5439" s="2">
        <v>16.363636363636001</v>
      </c>
      <c r="J5439" s="2">
        <v>30.909090909090999</v>
      </c>
      <c r="K5439" s="2">
        <v>21.818181818182001</v>
      </c>
      <c r="L5439" s="2">
        <v>16.363636363636001</v>
      </c>
      <c r="M5439" s="12">
        <v>0</v>
      </c>
      <c r="N5439" s="13">
        <v>1.818181818182</v>
      </c>
    </row>
    <row r="5440" spans="5:14" ht="25" x14ac:dyDescent="0.3">
      <c r="E5440" s="3" t="s">
        <v>1364</v>
      </c>
      <c r="F5440" s="4"/>
      <c r="G5440" s="5">
        <v>73</v>
      </c>
      <c r="H5440" s="7">
        <v>10</v>
      </c>
      <c r="I5440" s="1">
        <v>27</v>
      </c>
      <c r="J5440" s="1">
        <v>17</v>
      </c>
      <c r="K5440" s="1">
        <v>5</v>
      </c>
      <c r="L5440" s="1">
        <v>9</v>
      </c>
      <c r="M5440" s="1">
        <v>5</v>
      </c>
      <c r="N5440" s="6">
        <v>0</v>
      </c>
    </row>
    <row r="5441" spans="5:14" x14ac:dyDescent="0.3">
      <c r="E5441" s="9"/>
      <c r="F5441" s="8"/>
      <c r="G5441" s="10">
        <v>100</v>
      </c>
      <c r="H5441" s="11">
        <v>13.698630136986001</v>
      </c>
      <c r="I5441" s="2">
        <v>36.986301369863</v>
      </c>
      <c r="J5441" s="2">
        <v>23.287671232876999</v>
      </c>
      <c r="K5441" s="2">
        <v>6.8493150684930004</v>
      </c>
      <c r="L5441" s="2">
        <v>12.328767123287999</v>
      </c>
      <c r="M5441" s="2">
        <v>6.8493150684930004</v>
      </c>
      <c r="N5441" s="15">
        <v>0</v>
      </c>
    </row>
    <row r="5442" spans="5:14" ht="25" x14ac:dyDescent="0.3">
      <c r="E5442" s="3" t="s">
        <v>1365</v>
      </c>
      <c r="F5442" s="4"/>
      <c r="G5442" s="5">
        <v>75</v>
      </c>
      <c r="H5442" s="7">
        <v>11</v>
      </c>
      <c r="I5442" s="1">
        <v>21</v>
      </c>
      <c r="J5442" s="1">
        <v>11</v>
      </c>
      <c r="K5442" s="1">
        <v>9</v>
      </c>
      <c r="L5442" s="1">
        <v>17</v>
      </c>
      <c r="M5442" s="1">
        <v>5</v>
      </c>
      <c r="N5442" s="6">
        <v>1</v>
      </c>
    </row>
    <row r="5443" spans="5:14" x14ac:dyDescent="0.3">
      <c r="E5443" s="9"/>
      <c r="F5443" s="8"/>
      <c r="G5443" s="10">
        <v>100</v>
      </c>
      <c r="H5443" s="11">
        <v>14.666666666667</v>
      </c>
      <c r="I5443" s="2">
        <v>28</v>
      </c>
      <c r="J5443" s="2">
        <v>14.666666666667</v>
      </c>
      <c r="K5443" s="2">
        <v>12</v>
      </c>
      <c r="L5443" s="2">
        <v>22.666666666666998</v>
      </c>
      <c r="M5443" s="2">
        <v>6.666666666667</v>
      </c>
      <c r="N5443" s="13">
        <v>1.333333333333</v>
      </c>
    </row>
    <row r="5444" spans="5:14" ht="25" x14ac:dyDescent="0.3">
      <c r="E5444" s="3" t="s">
        <v>1366</v>
      </c>
      <c r="F5444" s="4"/>
      <c r="G5444" s="5">
        <v>8</v>
      </c>
      <c r="H5444" s="7">
        <v>2</v>
      </c>
      <c r="I5444" s="1">
        <v>1</v>
      </c>
      <c r="J5444" s="1">
        <v>2</v>
      </c>
      <c r="K5444" s="1">
        <v>2</v>
      </c>
      <c r="L5444" s="1">
        <v>1</v>
      </c>
      <c r="M5444" s="1">
        <v>0</v>
      </c>
      <c r="N5444" s="6">
        <v>0</v>
      </c>
    </row>
    <row r="5445" spans="5:14" x14ac:dyDescent="0.3">
      <c r="E5445" s="9"/>
      <c r="F5445" s="8"/>
      <c r="G5445" s="10">
        <v>100</v>
      </c>
      <c r="H5445" s="11">
        <v>25</v>
      </c>
      <c r="I5445" s="2">
        <v>12.5</v>
      </c>
      <c r="J5445" s="2">
        <v>25</v>
      </c>
      <c r="K5445" s="2">
        <v>25</v>
      </c>
      <c r="L5445" s="2">
        <v>12.5</v>
      </c>
      <c r="M5445" s="12">
        <v>0</v>
      </c>
      <c r="N5445" s="15">
        <v>0</v>
      </c>
    </row>
    <row r="5446" spans="5:14" ht="25" x14ac:dyDescent="0.3">
      <c r="E5446" s="3" t="s">
        <v>1367</v>
      </c>
      <c r="F5446" s="4"/>
      <c r="G5446" s="5">
        <v>153</v>
      </c>
      <c r="H5446" s="7">
        <v>36</v>
      </c>
      <c r="I5446" s="1">
        <v>61</v>
      </c>
      <c r="J5446" s="1">
        <v>37</v>
      </c>
      <c r="K5446" s="1">
        <v>10</v>
      </c>
      <c r="L5446" s="1">
        <v>5</v>
      </c>
      <c r="M5446" s="1">
        <v>4</v>
      </c>
      <c r="N5446" s="6">
        <v>0</v>
      </c>
    </row>
    <row r="5447" spans="5:14" x14ac:dyDescent="0.3">
      <c r="E5447" s="9"/>
      <c r="F5447" s="8"/>
      <c r="G5447" s="10">
        <v>100</v>
      </c>
      <c r="H5447" s="11">
        <v>23.529411764706001</v>
      </c>
      <c r="I5447" s="2">
        <v>39.869281045751997</v>
      </c>
      <c r="J5447" s="2">
        <v>24.183006535948</v>
      </c>
      <c r="K5447" s="2">
        <v>6.5359477124180003</v>
      </c>
      <c r="L5447" s="2">
        <v>3.2679738562090002</v>
      </c>
      <c r="M5447" s="2">
        <v>2.6143790849670001</v>
      </c>
      <c r="N5447" s="15">
        <v>0</v>
      </c>
    </row>
    <row r="5448" spans="5:14" ht="25" x14ac:dyDescent="0.3">
      <c r="E5448" s="3" t="s">
        <v>1368</v>
      </c>
      <c r="F5448" s="4"/>
      <c r="G5448" s="5">
        <v>96</v>
      </c>
      <c r="H5448" s="7">
        <v>24</v>
      </c>
      <c r="I5448" s="1">
        <v>33</v>
      </c>
      <c r="J5448" s="1">
        <v>20</v>
      </c>
      <c r="K5448" s="1">
        <v>8</v>
      </c>
      <c r="L5448" s="1">
        <v>8</v>
      </c>
      <c r="M5448" s="1">
        <v>1</v>
      </c>
      <c r="N5448" s="6">
        <v>2</v>
      </c>
    </row>
    <row r="5449" spans="5:14" x14ac:dyDescent="0.3">
      <c r="E5449" s="9"/>
      <c r="F5449" s="8"/>
      <c r="G5449" s="10">
        <v>100</v>
      </c>
      <c r="H5449" s="11">
        <v>25</v>
      </c>
      <c r="I5449" s="2">
        <v>34.375</v>
      </c>
      <c r="J5449" s="2">
        <v>20.833333333333002</v>
      </c>
      <c r="K5449" s="2">
        <v>8.333333333333</v>
      </c>
      <c r="L5449" s="2">
        <v>8.333333333333</v>
      </c>
      <c r="M5449" s="2">
        <v>1.041666666667</v>
      </c>
      <c r="N5449" s="13">
        <v>2.083333333333</v>
      </c>
    </row>
    <row r="5450" spans="5:14" ht="25" x14ac:dyDescent="0.3">
      <c r="E5450" s="3" t="s">
        <v>1369</v>
      </c>
      <c r="F5450" s="4"/>
      <c r="G5450" s="5">
        <v>62</v>
      </c>
      <c r="H5450" s="7">
        <v>13</v>
      </c>
      <c r="I5450" s="1">
        <v>24</v>
      </c>
      <c r="J5450" s="1">
        <v>16</v>
      </c>
      <c r="K5450" s="1">
        <v>6</v>
      </c>
      <c r="L5450" s="1">
        <v>2</v>
      </c>
      <c r="M5450" s="1">
        <v>0</v>
      </c>
      <c r="N5450" s="6">
        <v>1</v>
      </c>
    </row>
    <row r="5451" spans="5:14" x14ac:dyDescent="0.3">
      <c r="E5451" s="9"/>
      <c r="F5451" s="8"/>
      <c r="G5451" s="10">
        <v>100</v>
      </c>
      <c r="H5451" s="11">
        <v>20.967741935484</v>
      </c>
      <c r="I5451" s="2">
        <v>38.709677419355003</v>
      </c>
      <c r="J5451" s="2">
        <v>25.806451612903</v>
      </c>
      <c r="K5451" s="2">
        <v>9.6774193548389995</v>
      </c>
      <c r="L5451" s="2">
        <v>3.2258064516129998</v>
      </c>
      <c r="M5451" s="12">
        <v>0</v>
      </c>
      <c r="N5451" s="13">
        <v>1.6129032258060001</v>
      </c>
    </row>
    <row r="5452" spans="5:14" ht="25" x14ac:dyDescent="0.3">
      <c r="E5452" s="3" t="s">
        <v>1370</v>
      </c>
      <c r="F5452" s="4"/>
      <c r="G5452" s="5">
        <v>48</v>
      </c>
      <c r="H5452" s="7">
        <v>8</v>
      </c>
      <c r="I5452" s="1">
        <v>21</v>
      </c>
      <c r="J5452" s="1">
        <v>12</v>
      </c>
      <c r="K5452" s="1">
        <v>4</v>
      </c>
      <c r="L5452" s="1">
        <v>2</v>
      </c>
      <c r="M5452" s="1">
        <v>0</v>
      </c>
      <c r="N5452" s="6">
        <v>1</v>
      </c>
    </row>
    <row r="5453" spans="5:14" x14ac:dyDescent="0.3">
      <c r="E5453" s="9"/>
      <c r="F5453" s="8"/>
      <c r="G5453" s="10">
        <v>100</v>
      </c>
      <c r="H5453" s="11">
        <v>16.666666666666998</v>
      </c>
      <c r="I5453" s="2">
        <v>43.75</v>
      </c>
      <c r="J5453" s="2">
        <v>25</v>
      </c>
      <c r="K5453" s="2">
        <v>8.333333333333</v>
      </c>
      <c r="L5453" s="2">
        <v>4.166666666667</v>
      </c>
      <c r="M5453" s="12">
        <v>0</v>
      </c>
      <c r="N5453" s="13">
        <v>2.083333333333</v>
      </c>
    </row>
    <row r="5454" spans="5:14" ht="25" x14ac:dyDescent="0.3">
      <c r="E5454" s="3" t="s">
        <v>1371</v>
      </c>
      <c r="F5454" s="4"/>
      <c r="G5454" s="5">
        <v>36</v>
      </c>
      <c r="H5454" s="7">
        <v>10</v>
      </c>
      <c r="I5454" s="1">
        <v>16</v>
      </c>
      <c r="J5454" s="1">
        <v>5</v>
      </c>
      <c r="K5454" s="1">
        <v>4</v>
      </c>
      <c r="L5454" s="1">
        <v>1</v>
      </c>
      <c r="M5454" s="1">
        <v>0</v>
      </c>
      <c r="N5454" s="6">
        <v>0</v>
      </c>
    </row>
    <row r="5455" spans="5:14" x14ac:dyDescent="0.3">
      <c r="E5455" s="9"/>
      <c r="F5455" s="8"/>
      <c r="G5455" s="10">
        <v>100</v>
      </c>
      <c r="H5455" s="11">
        <v>27.777777777777999</v>
      </c>
      <c r="I5455" s="2">
        <v>44.444444444444002</v>
      </c>
      <c r="J5455" s="2">
        <v>13.888888888888999</v>
      </c>
      <c r="K5455" s="2">
        <v>11.111111111111001</v>
      </c>
      <c r="L5455" s="2">
        <v>2.7777777777780002</v>
      </c>
      <c r="M5455" s="12">
        <v>0</v>
      </c>
      <c r="N5455" s="15">
        <v>0</v>
      </c>
    </row>
    <row r="5456" spans="5:14" ht="25" x14ac:dyDescent="0.3">
      <c r="E5456" s="3" t="s">
        <v>1372</v>
      </c>
      <c r="F5456" s="4"/>
      <c r="G5456" s="5">
        <v>43</v>
      </c>
      <c r="H5456" s="7">
        <v>14</v>
      </c>
      <c r="I5456" s="1">
        <v>14</v>
      </c>
      <c r="J5456" s="1">
        <v>8</v>
      </c>
      <c r="K5456" s="1">
        <v>3</v>
      </c>
      <c r="L5456" s="1">
        <v>2</v>
      </c>
      <c r="M5456" s="1">
        <v>2</v>
      </c>
      <c r="N5456" s="6">
        <v>0</v>
      </c>
    </row>
    <row r="5457" spans="5:14" x14ac:dyDescent="0.3">
      <c r="E5457" s="9"/>
      <c r="F5457" s="8"/>
      <c r="G5457" s="10">
        <v>100</v>
      </c>
      <c r="H5457" s="11">
        <v>32.558139534883999</v>
      </c>
      <c r="I5457" s="2">
        <v>32.558139534883999</v>
      </c>
      <c r="J5457" s="2">
        <v>18.604651162791001</v>
      </c>
      <c r="K5457" s="2">
        <v>6.9767441860470001</v>
      </c>
      <c r="L5457" s="2">
        <v>4.6511627906979998</v>
      </c>
      <c r="M5457" s="2">
        <v>4.6511627906979998</v>
      </c>
      <c r="N5457" s="15">
        <v>0</v>
      </c>
    </row>
    <row r="5458" spans="5:14" ht="25" x14ac:dyDescent="0.3">
      <c r="E5458" s="3" t="s">
        <v>1373</v>
      </c>
      <c r="F5458" s="4"/>
      <c r="G5458" s="5">
        <v>7</v>
      </c>
      <c r="H5458" s="7">
        <v>2</v>
      </c>
      <c r="I5458" s="1">
        <v>2</v>
      </c>
      <c r="J5458" s="1">
        <v>0</v>
      </c>
      <c r="K5458" s="1">
        <v>2</v>
      </c>
      <c r="L5458" s="1">
        <v>0</v>
      </c>
      <c r="M5458" s="1">
        <v>1</v>
      </c>
      <c r="N5458" s="6">
        <v>0</v>
      </c>
    </row>
    <row r="5459" spans="5:14" x14ac:dyDescent="0.3">
      <c r="E5459" s="9"/>
      <c r="F5459" s="8"/>
      <c r="G5459" s="10">
        <v>100</v>
      </c>
      <c r="H5459" s="11">
        <v>28.571428571428999</v>
      </c>
      <c r="I5459" s="2">
        <v>28.571428571428999</v>
      </c>
      <c r="J5459" s="12">
        <v>0</v>
      </c>
      <c r="K5459" s="2">
        <v>28.571428571428999</v>
      </c>
      <c r="L5459" s="12">
        <v>0</v>
      </c>
      <c r="M5459" s="2">
        <v>14.285714285714</v>
      </c>
      <c r="N5459" s="15">
        <v>0</v>
      </c>
    </row>
    <row r="5460" spans="5:14" ht="25" x14ac:dyDescent="0.3">
      <c r="E5460" s="3" t="s">
        <v>1374</v>
      </c>
      <c r="F5460" s="4"/>
      <c r="G5460" s="5">
        <v>78</v>
      </c>
      <c r="H5460" s="7">
        <v>23</v>
      </c>
      <c r="I5460" s="1">
        <v>32</v>
      </c>
      <c r="J5460" s="1">
        <v>10</v>
      </c>
      <c r="K5460" s="1">
        <v>9</v>
      </c>
      <c r="L5460" s="1">
        <v>1</v>
      </c>
      <c r="M5460" s="1">
        <v>1</v>
      </c>
      <c r="N5460" s="6">
        <v>2</v>
      </c>
    </row>
    <row r="5461" spans="5:14" x14ac:dyDescent="0.3">
      <c r="E5461" s="9"/>
      <c r="F5461" s="8"/>
      <c r="G5461" s="10">
        <v>100</v>
      </c>
      <c r="H5461" s="11">
        <v>29.487179487178999</v>
      </c>
      <c r="I5461" s="2">
        <v>41.025641025641001</v>
      </c>
      <c r="J5461" s="2">
        <v>12.820512820513001</v>
      </c>
      <c r="K5461" s="2">
        <v>11.538461538462</v>
      </c>
      <c r="L5461" s="2">
        <v>1.2820512820509999</v>
      </c>
      <c r="M5461" s="2">
        <v>1.2820512820509999</v>
      </c>
      <c r="N5461" s="13">
        <v>2.564102564103</v>
      </c>
    </row>
    <row r="5462" spans="5:14" ht="25" x14ac:dyDescent="0.3">
      <c r="E5462" s="3" t="s">
        <v>1375</v>
      </c>
      <c r="F5462" s="4"/>
      <c r="G5462" s="5">
        <v>47</v>
      </c>
      <c r="H5462" s="7">
        <v>10</v>
      </c>
      <c r="I5462" s="1">
        <v>20</v>
      </c>
      <c r="J5462" s="1">
        <v>9</v>
      </c>
      <c r="K5462" s="1">
        <v>6</v>
      </c>
      <c r="L5462" s="1">
        <v>1</v>
      </c>
      <c r="M5462" s="1">
        <v>0</v>
      </c>
      <c r="N5462" s="6">
        <v>1</v>
      </c>
    </row>
    <row r="5463" spans="5:14" x14ac:dyDescent="0.3">
      <c r="E5463" s="9"/>
      <c r="F5463" s="8"/>
      <c r="G5463" s="10">
        <v>100</v>
      </c>
      <c r="H5463" s="11">
        <v>21.276595744681</v>
      </c>
      <c r="I5463" s="2">
        <v>42.553191489362</v>
      </c>
      <c r="J5463" s="2">
        <v>19.148936170212998</v>
      </c>
      <c r="K5463" s="2">
        <v>12.765957446809001</v>
      </c>
      <c r="L5463" s="2">
        <v>2.1276595744679998</v>
      </c>
      <c r="M5463" s="12">
        <v>0</v>
      </c>
      <c r="N5463" s="13">
        <v>2.1276595744679998</v>
      </c>
    </row>
    <row r="5464" spans="5:14" ht="25" x14ac:dyDescent="0.3">
      <c r="E5464" s="3" t="s">
        <v>1376</v>
      </c>
      <c r="F5464" s="4"/>
      <c r="G5464" s="5">
        <v>49</v>
      </c>
      <c r="H5464" s="7">
        <v>15</v>
      </c>
      <c r="I5464" s="1">
        <v>16</v>
      </c>
      <c r="J5464" s="1">
        <v>12</v>
      </c>
      <c r="K5464" s="1">
        <v>2</v>
      </c>
      <c r="L5464" s="1">
        <v>2</v>
      </c>
      <c r="M5464" s="1">
        <v>2</v>
      </c>
      <c r="N5464" s="6">
        <v>0</v>
      </c>
    </row>
    <row r="5465" spans="5:14" x14ac:dyDescent="0.3">
      <c r="E5465" s="9"/>
      <c r="F5465" s="8"/>
      <c r="G5465" s="10">
        <v>100</v>
      </c>
      <c r="H5465" s="11">
        <v>30.612244897958998</v>
      </c>
      <c r="I5465" s="2">
        <v>32.653061224490003</v>
      </c>
      <c r="J5465" s="2">
        <v>24.489795918367001</v>
      </c>
      <c r="K5465" s="2">
        <v>4.0816326530609999</v>
      </c>
      <c r="L5465" s="2">
        <v>4.0816326530609999</v>
      </c>
      <c r="M5465" s="2">
        <v>4.0816326530609999</v>
      </c>
      <c r="N5465" s="15">
        <v>0</v>
      </c>
    </row>
    <row r="5466" spans="5:14" ht="25" x14ac:dyDescent="0.3">
      <c r="E5466" s="3" t="s">
        <v>1377</v>
      </c>
      <c r="F5466" s="4"/>
      <c r="G5466" s="5">
        <v>29</v>
      </c>
      <c r="H5466" s="7">
        <v>5</v>
      </c>
      <c r="I5466" s="1">
        <v>12</v>
      </c>
      <c r="J5466" s="1">
        <v>6</v>
      </c>
      <c r="K5466" s="1">
        <v>2</v>
      </c>
      <c r="L5466" s="1">
        <v>1</v>
      </c>
      <c r="M5466" s="1">
        <v>2</v>
      </c>
      <c r="N5466" s="6">
        <v>1</v>
      </c>
    </row>
    <row r="5467" spans="5:14" x14ac:dyDescent="0.3">
      <c r="E5467" s="9"/>
      <c r="F5467" s="8"/>
      <c r="G5467" s="10">
        <v>100</v>
      </c>
      <c r="H5467" s="11">
        <v>17.241379310345</v>
      </c>
      <c r="I5467" s="2">
        <v>41.379310344827999</v>
      </c>
      <c r="J5467" s="2">
        <v>20.689655172414</v>
      </c>
      <c r="K5467" s="2">
        <v>6.8965517241379999</v>
      </c>
      <c r="L5467" s="2">
        <v>3.4482758620689999</v>
      </c>
      <c r="M5467" s="2">
        <v>6.8965517241379999</v>
      </c>
      <c r="N5467" s="13">
        <v>3.4482758620689999</v>
      </c>
    </row>
    <row r="5468" spans="5:14" ht="25" x14ac:dyDescent="0.3">
      <c r="E5468" s="3" t="s">
        <v>1378</v>
      </c>
      <c r="F5468" s="4"/>
      <c r="G5468" s="5">
        <v>30</v>
      </c>
      <c r="H5468" s="7">
        <v>7</v>
      </c>
      <c r="I5468" s="1">
        <v>12</v>
      </c>
      <c r="J5468" s="1">
        <v>8</v>
      </c>
      <c r="K5468" s="1">
        <v>2</v>
      </c>
      <c r="L5468" s="1">
        <v>0</v>
      </c>
      <c r="M5468" s="1">
        <v>1</v>
      </c>
      <c r="N5468" s="6">
        <v>0</v>
      </c>
    </row>
    <row r="5469" spans="5:14" x14ac:dyDescent="0.3">
      <c r="E5469" s="9"/>
      <c r="F5469" s="8"/>
      <c r="G5469" s="10">
        <v>100</v>
      </c>
      <c r="H5469" s="11">
        <v>23.333333333333002</v>
      </c>
      <c r="I5469" s="2">
        <v>40</v>
      </c>
      <c r="J5469" s="2">
        <v>26.666666666666998</v>
      </c>
      <c r="K5469" s="2">
        <v>6.666666666667</v>
      </c>
      <c r="L5469" s="12">
        <v>0</v>
      </c>
      <c r="M5469" s="2">
        <v>3.333333333333</v>
      </c>
      <c r="N5469" s="15">
        <v>0</v>
      </c>
    </row>
    <row r="5470" spans="5:14" ht="25" x14ac:dyDescent="0.3">
      <c r="E5470" s="3" t="s">
        <v>1379</v>
      </c>
      <c r="F5470" s="4"/>
      <c r="G5470" s="5">
        <v>20</v>
      </c>
      <c r="H5470" s="7">
        <v>9</v>
      </c>
      <c r="I5470" s="1">
        <v>6</v>
      </c>
      <c r="J5470" s="1">
        <v>1</v>
      </c>
      <c r="K5470" s="1">
        <v>1</v>
      </c>
      <c r="L5470" s="1">
        <v>1</v>
      </c>
      <c r="M5470" s="1">
        <v>2</v>
      </c>
      <c r="N5470" s="6">
        <v>0</v>
      </c>
    </row>
    <row r="5471" spans="5:14" x14ac:dyDescent="0.3">
      <c r="E5471" s="9"/>
      <c r="F5471" s="8"/>
      <c r="G5471" s="10">
        <v>100</v>
      </c>
      <c r="H5471" s="11">
        <v>45</v>
      </c>
      <c r="I5471" s="2">
        <v>30</v>
      </c>
      <c r="J5471" s="2">
        <v>5</v>
      </c>
      <c r="K5471" s="2">
        <v>5</v>
      </c>
      <c r="L5471" s="2">
        <v>5</v>
      </c>
      <c r="M5471" s="2">
        <v>10</v>
      </c>
      <c r="N5471" s="15">
        <v>0</v>
      </c>
    </row>
    <row r="5472" spans="5:14" ht="25" x14ac:dyDescent="0.3">
      <c r="E5472" s="3" t="s">
        <v>1380</v>
      </c>
      <c r="F5472" s="4"/>
      <c r="G5472" s="5">
        <v>7</v>
      </c>
      <c r="H5472" s="7">
        <v>1</v>
      </c>
      <c r="I5472" s="1">
        <v>1</v>
      </c>
      <c r="J5472" s="1">
        <v>2</v>
      </c>
      <c r="K5472" s="1">
        <v>1</v>
      </c>
      <c r="L5472" s="1">
        <v>2</v>
      </c>
      <c r="M5472" s="1">
        <v>0</v>
      </c>
      <c r="N5472" s="6">
        <v>0</v>
      </c>
    </row>
    <row r="5473" spans="5:14" x14ac:dyDescent="0.3">
      <c r="E5473" s="9"/>
      <c r="F5473" s="8"/>
      <c r="G5473" s="10">
        <v>100</v>
      </c>
      <c r="H5473" s="11">
        <v>14.285714285714</v>
      </c>
      <c r="I5473" s="2">
        <v>14.285714285714</v>
      </c>
      <c r="J5473" s="2">
        <v>28.571428571428999</v>
      </c>
      <c r="K5473" s="2">
        <v>14.285714285714</v>
      </c>
      <c r="L5473" s="2">
        <v>28.571428571428999</v>
      </c>
      <c r="M5473" s="12">
        <v>0</v>
      </c>
      <c r="N5473" s="15">
        <v>0</v>
      </c>
    </row>
    <row r="5474" spans="5:14" ht="25" x14ac:dyDescent="0.3">
      <c r="E5474" s="3" t="s">
        <v>1381</v>
      </c>
      <c r="F5474" s="4"/>
      <c r="G5474" s="5">
        <v>24</v>
      </c>
      <c r="H5474" s="7">
        <v>8</v>
      </c>
      <c r="I5474" s="1">
        <v>11</v>
      </c>
      <c r="J5474" s="1">
        <v>5</v>
      </c>
      <c r="K5474" s="1">
        <v>0</v>
      </c>
      <c r="L5474" s="1">
        <v>0</v>
      </c>
      <c r="M5474" s="1">
        <v>0</v>
      </c>
      <c r="N5474" s="6">
        <v>0</v>
      </c>
    </row>
    <row r="5475" spans="5:14" x14ac:dyDescent="0.3">
      <c r="E5475" s="9"/>
      <c r="F5475" s="8"/>
      <c r="G5475" s="10">
        <v>100</v>
      </c>
      <c r="H5475" s="11">
        <v>33.333333333333002</v>
      </c>
      <c r="I5475" s="2">
        <v>45.833333333333002</v>
      </c>
      <c r="J5475" s="2">
        <v>20.833333333333002</v>
      </c>
      <c r="K5475" s="12">
        <v>0</v>
      </c>
      <c r="L5475" s="12">
        <v>0</v>
      </c>
      <c r="M5475" s="12">
        <v>0</v>
      </c>
      <c r="N5475" s="15">
        <v>0</v>
      </c>
    </row>
    <row r="5476" spans="5:14" ht="25" x14ac:dyDescent="0.3">
      <c r="E5476" s="3" t="s">
        <v>1382</v>
      </c>
      <c r="F5476" s="4"/>
      <c r="G5476" s="5">
        <v>12</v>
      </c>
      <c r="H5476" s="7">
        <v>4</v>
      </c>
      <c r="I5476" s="1">
        <v>4</v>
      </c>
      <c r="J5476" s="1">
        <v>3</v>
      </c>
      <c r="K5476" s="1">
        <v>1</v>
      </c>
      <c r="L5476" s="1">
        <v>0</v>
      </c>
      <c r="M5476" s="1">
        <v>0</v>
      </c>
      <c r="N5476" s="6">
        <v>0</v>
      </c>
    </row>
    <row r="5477" spans="5:14" x14ac:dyDescent="0.3">
      <c r="E5477" s="9"/>
      <c r="F5477" s="8"/>
      <c r="G5477" s="10">
        <v>100</v>
      </c>
      <c r="H5477" s="11">
        <v>33.333333333333002</v>
      </c>
      <c r="I5477" s="2">
        <v>33.333333333333002</v>
      </c>
      <c r="J5477" s="2">
        <v>25</v>
      </c>
      <c r="K5477" s="2">
        <v>8.333333333333</v>
      </c>
      <c r="L5477" s="12">
        <v>0</v>
      </c>
      <c r="M5477" s="12">
        <v>0</v>
      </c>
      <c r="N5477" s="15">
        <v>0</v>
      </c>
    </row>
    <row r="5478" spans="5:14" ht="25" x14ac:dyDescent="0.3">
      <c r="E5478" s="3" t="s">
        <v>1383</v>
      </c>
      <c r="F5478" s="4"/>
      <c r="G5478" s="5">
        <v>11</v>
      </c>
      <c r="H5478" s="7">
        <v>3</v>
      </c>
      <c r="I5478" s="1">
        <v>3</v>
      </c>
      <c r="J5478" s="1">
        <v>4</v>
      </c>
      <c r="K5478" s="1">
        <v>1</v>
      </c>
      <c r="L5478" s="1">
        <v>0</v>
      </c>
      <c r="M5478" s="1">
        <v>0</v>
      </c>
      <c r="N5478" s="6">
        <v>0</v>
      </c>
    </row>
    <row r="5479" spans="5:14" x14ac:dyDescent="0.3">
      <c r="E5479" s="9"/>
      <c r="F5479" s="8"/>
      <c r="G5479" s="10">
        <v>100</v>
      </c>
      <c r="H5479" s="11">
        <v>27.272727272727</v>
      </c>
      <c r="I5479" s="2">
        <v>27.272727272727</v>
      </c>
      <c r="J5479" s="2">
        <v>36.363636363635997</v>
      </c>
      <c r="K5479" s="2">
        <v>9.0909090909089993</v>
      </c>
      <c r="L5479" s="12">
        <v>0</v>
      </c>
      <c r="M5479" s="12">
        <v>0</v>
      </c>
      <c r="N5479" s="15">
        <v>0</v>
      </c>
    </row>
    <row r="5480" spans="5:14" ht="25" x14ac:dyDescent="0.3">
      <c r="E5480" s="3" t="s">
        <v>1384</v>
      </c>
      <c r="F5480" s="4"/>
      <c r="G5480" s="5">
        <v>5</v>
      </c>
      <c r="H5480" s="7">
        <v>1</v>
      </c>
      <c r="I5480" s="1">
        <v>1</v>
      </c>
      <c r="J5480" s="1">
        <v>1</v>
      </c>
      <c r="K5480" s="1">
        <v>0</v>
      </c>
      <c r="L5480" s="1">
        <v>2</v>
      </c>
      <c r="M5480" s="1">
        <v>0</v>
      </c>
      <c r="N5480" s="6">
        <v>0</v>
      </c>
    </row>
    <row r="5481" spans="5:14" x14ac:dyDescent="0.3">
      <c r="E5481" s="9"/>
      <c r="F5481" s="8"/>
      <c r="G5481" s="10">
        <v>100</v>
      </c>
      <c r="H5481" s="11">
        <v>20</v>
      </c>
      <c r="I5481" s="2">
        <v>20</v>
      </c>
      <c r="J5481" s="2">
        <v>20</v>
      </c>
      <c r="K5481" s="12">
        <v>0</v>
      </c>
      <c r="L5481" s="2">
        <v>40</v>
      </c>
      <c r="M5481" s="12">
        <v>0</v>
      </c>
      <c r="N5481" s="15">
        <v>0</v>
      </c>
    </row>
    <row r="5482" spans="5:14" ht="25" x14ac:dyDescent="0.3">
      <c r="E5482" s="3" t="s">
        <v>1385</v>
      </c>
      <c r="F5482" s="4"/>
      <c r="G5482" s="5">
        <v>5</v>
      </c>
      <c r="H5482" s="7">
        <v>1</v>
      </c>
      <c r="I5482" s="1">
        <v>2</v>
      </c>
      <c r="J5482" s="1">
        <v>1</v>
      </c>
      <c r="K5482" s="1">
        <v>0</v>
      </c>
      <c r="L5482" s="1">
        <v>1</v>
      </c>
      <c r="M5482" s="1">
        <v>0</v>
      </c>
      <c r="N5482" s="6">
        <v>0</v>
      </c>
    </row>
    <row r="5483" spans="5:14" x14ac:dyDescent="0.3">
      <c r="E5483" s="9"/>
      <c r="F5483" s="8"/>
      <c r="G5483" s="10">
        <v>100</v>
      </c>
      <c r="H5483" s="11">
        <v>20</v>
      </c>
      <c r="I5483" s="2">
        <v>40</v>
      </c>
      <c r="J5483" s="2">
        <v>20</v>
      </c>
      <c r="K5483" s="12">
        <v>0</v>
      </c>
      <c r="L5483" s="2">
        <v>20</v>
      </c>
      <c r="M5483" s="12">
        <v>0</v>
      </c>
      <c r="N5483" s="15">
        <v>0</v>
      </c>
    </row>
    <row r="5484" spans="5:14" ht="25" x14ac:dyDescent="0.3">
      <c r="E5484" s="3" t="s">
        <v>1386</v>
      </c>
      <c r="F5484" s="4"/>
      <c r="G5484" s="5">
        <v>5</v>
      </c>
      <c r="H5484" s="7">
        <v>1</v>
      </c>
      <c r="I5484" s="1">
        <v>1</v>
      </c>
      <c r="J5484" s="1">
        <v>3</v>
      </c>
      <c r="K5484" s="1">
        <v>0</v>
      </c>
      <c r="L5484" s="1">
        <v>0</v>
      </c>
      <c r="M5484" s="1">
        <v>0</v>
      </c>
      <c r="N5484" s="6">
        <v>0</v>
      </c>
    </row>
    <row r="5485" spans="5:14" x14ac:dyDescent="0.3">
      <c r="E5485" s="9"/>
      <c r="F5485" s="8"/>
      <c r="G5485" s="10">
        <v>100</v>
      </c>
      <c r="H5485" s="11">
        <v>20</v>
      </c>
      <c r="I5485" s="2">
        <v>20</v>
      </c>
      <c r="J5485" s="2">
        <v>60</v>
      </c>
      <c r="K5485" s="12">
        <v>0</v>
      </c>
      <c r="L5485" s="12">
        <v>0</v>
      </c>
      <c r="M5485" s="12">
        <v>0</v>
      </c>
      <c r="N5485" s="15">
        <v>0</v>
      </c>
    </row>
    <row r="5486" spans="5:14" ht="25" x14ac:dyDescent="0.3">
      <c r="E5486" s="3" t="s">
        <v>1387</v>
      </c>
      <c r="F5486" s="4"/>
      <c r="G5486" s="5">
        <v>0</v>
      </c>
      <c r="H5486" s="7">
        <v>0</v>
      </c>
      <c r="I5486" s="1">
        <v>0</v>
      </c>
      <c r="J5486" s="1">
        <v>0</v>
      </c>
      <c r="K5486" s="1">
        <v>0</v>
      </c>
      <c r="L5486" s="1">
        <v>0</v>
      </c>
      <c r="M5486" s="1">
        <v>0</v>
      </c>
      <c r="N5486" s="6">
        <v>0</v>
      </c>
    </row>
    <row r="5487" spans="5:14" x14ac:dyDescent="0.3">
      <c r="E5487" s="53"/>
      <c r="F5487" s="57"/>
      <c r="G5487" s="75">
        <v>0</v>
      </c>
      <c r="H5487" s="68">
        <v>0</v>
      </c>
      <c r="I5487" s="43">
        <v>0</v>
      </c>
      <c r="J5487" s="43">
        <v>0</v>
      </c>
      <c r="K5487" s="43">
        <v>0</v>
      </c>
      <c r="L5487" s="43">
        <v>0</v>
      </c>
      <c r="M5487" s="43">
        <v>0</v>
      </c>
      <c r="N5487" s="66">
        <v>0</v>
      </c>
    </row>
    <row r="5489" spans="2:12" x14ac:dyDescent="0.3">
      <c r="B5489" s="35" t="str">
        <f xml:space="preserve"> HYPERLINK("#'目次'!B52", "[46]")</f>
        <v>[46]</v>
      </c>
      <c r="C5489" s="25" t="s">
        <v>54</v>
      </c>
    </row>
    <row r="5492" spans="2:12" x14ac:dyDescent="0.3">
      <c r="C5492" s="25" t="s">
        <v>1331</v>
      </c>
    </row>
    <row r="5493" spans="2:12" ht="37.5" x14ac:dyDescent="0.3">
      <c r="E5493" s="95"/>
      <c r="F5493" s="96"/>
      <c r="G5493" s="37" t="s">
        <v>16</v>
      </c>
      <c r="H5493" s="41" t="s">
        <v>55</v>
      </c>
      <c r="I5493" s="18" t="s">
        <v>56</v>
      </c>
      <c r="J5493" s="18" t="s">
        <v>57</v>
      </c>
      <c r="K5493" s="18" t="s">
        <v>58</v>
      </c>
      <c r="L5493" s="34" t="s">
        <v>59</v>
      </c>
    </row>
    <row r="5494" spans="2:12" x14ac:dyDescent="0.3">
      <c r="E5494" s="97"/>
      <c r="F5494" s="98"/>
      <c r="G5494" s="40"/>
      <c r="H5494" s="36"/>
      <c r="I5494" s="19"/>
      <c r="J5494" s="19"/>
      <c r="K5494" s="19"/>
      <c r="L5494" s="39"/>
    </row>
    <row r="5495" spans="2:12" x14ac:dyDescent="0.3">
      <c r="E5495" s="63" t="s">
        <v>16</v>
      </c>
      <c r="F5495" s="58"/>
      <c r="G5495" s="38">
        <v>55336</v>
      </c>
      <c r="H5495" s="20">
        <v>4906</v>
      </c>
      <c r="I5495" s="20">
        <v>24562</v>
      </c>
      <c r="J5495" s="20">
        <v>17342</v>
      </c>
      <c r="K5495" s="20">
        <v>6139</v>
      </c>
      <c r="L5495" s="51">
        <v>2387</v>
      </c>
    </row>
    <row r="5496" spans="2:12" x14ac:dyDescent="0.3">
      <c r="E5496" s="53"/>
      <c r="F5496" s="59"/>
      <c r="G5496" s="10">
        <v>100</v>
      </c>
      <c r="H5496" s="2">
        <v>8.8658377909499997</v>
      </c>
      <c r="I5496" s="2">
        <v>44.387017493133001</v>
      </c>
      <c r="J5496" s="2">
        <v>31.339453520311999</v>
      </c>
      <c r="K5496" s="2">
        <v>11.094043660545999</v>
      </c>
      <c r="L5496" s="13">
        <v>4.3136475350590002</v>
      </c>
    </row>
    <row r="5497" spans="2:12" ht="25" x14ac:dyDescent="0.3">
      <c r="E5497" s="3" t="s">
        <v>1332</v>
      </c>
      <c r="F5497" s="4"/>
      <c r="G5497" s="29">
        <v>3</v>
      </c>
      <c r="H5497" s="32">
        <v>1</v>
      </c>
      <c r="I5497" s="17">
        <v>2</v>
      </c>
      <c r="J5497" s="17">
        <v>0</v>
      </c>
      <c r="K5497" s="17">
        <v>0</v>
      </c>
      <c r="L5497" s="33">
        <v>0</v>
      </c>
    </row>
    <row r="5498" spans="2:12" x14ac:dyDescent="0.3">
      <c r="E5498" s="9"/>
      <c r="F5498" s="8"/>
      <c r="G5498" s="10">
        <v>100</v>
      </c>
      <c r="H5498" s="11">
        <v>33.333333333333002</v>
      </c>
      <c r="I5498" s="2">
        <v>66.666666666666998</v>
      </c>
      <c r="J5498" s="12">
        <v>0</v>
      </c>
      <c r="K5498" s="12">
        <v>0</v>
      </c>
      <c r="L5498" s="15">
        <v>0</v>
      </c>
    </row>
    <row r="5499" spans="2:12" ht="25" x14ac:dyDescent="0.3">
      <c r="E5499" s="3" t="s">
        <v>1333</v>
      </c>
      <c r="F5499" s="4"/>
      <c r="G5499" s="5">
        <v>2</v>
      </c>
      <c r="H5499" s="7">
        <v>1</v>
      </c>
      <c r="I5499" s="1">
        <v>0</v>
      </c>
      <c r="J5499" s="1">
        <v>1</v>
      </c>
      <c r="K5499" s="1">
        <v>0</v>
      </c>
      <c r="L5499" s="6">
        <v>0</v>
      </c>
    </row>
    <row r="5500" spans="2:12" x14ac:dyDescent="0.3">
      <c r="E5500" s="9"/>
      <c r="F5500" s="8"/>
      <c r="G5500" s="10">
        <v>100</v>
      </c>
      <c r="H5500" s="11">
        <v>50</v>
      </c>
      <c r="I5500" s="12">
        <v>0</v>
      </c>
      <c r="J5500" s="2">
        <v>50</v>
      </c>
      <c r="K5500" s="12">
        <v>0</v>
      </c>
      <c r="L5500" s="15">
        <v>0</v>
      </c>
    </row>
    <row r="5501" spans="2:12" ht="25" x14ac:dyDescent="0.3">
      <c r="E5501" s="3" t="s">
        <v>1334</v>
      </c>
      <c r="F5501" s="4"/>
      <c r="G5501" s="5">
        <v>1</v>
      </c>
      <c r="H5501" s="7">
        <v>0</v>
      </c>
      <c r="I5501" s="1">
        <v>0</v>
      </c>
      <c r="J5501" s="1">
        <v>1</v>
      </c>
      <c r="K5501" s="1">
        <v>0</v>
      </c>
      <c r="L5501" s="6">
        <v>0</v>
      </c>
    </row>
    <row r="5502" spans="2:12" x14ac:dyDescent="0.3">
      <c r="E5502" s="9"/>
      <c r="F5502" s="8"/>
      <c r="G5502" s="10">
        <v>100</v>
      </c>
      <c r="H5502" s="21">
        <v>0</v>
      </c>
      <c r="I5502" s="12">
        <v>0</v>
      </c>
      <c r="J5502" s="2">
        <v>100</v>
      </c>
      <c r="K5502" s="12">
        <v>0</v>
      </c>
      <c r="L5502" s="15">
        <v>0</v>
      </c>
    </row>
    <row r="5503" spans="2:12" ht="25" x14ac:dyDescent="0.3">
      <c r="E5503" s="3" t="s">
        <v>1335</v>
      </c>
      <c r="F5503" s="4"/>
      <c r="G5503" s="5">
        <v>0</v>
      </c>
      <c r="H5503" s="7">
        <v>0</v>
      </c>
      <c r="I5503" s="1">
        <v>0</v>
      </c>
      <c r="J5503" s="1">
        <v>0</v>
      </c>
      <c r="K5503" s="1">
        <v>0</v>
      </c>
      <c r="L5503" s="6">
        <v>0</v>
      </c>
    </row>
    <row r="5504" spans="2:12" x14ac:dyDescent="0.3">
      <c r="E5504" s="9"/>
      <c r="F5504" s="8"/>
      <c r="G5504" s="31">
        <v>0</v>
      </c>
      <c r="H5504" s="21">
        <v>0</v>
      </c>
      <c r="I5504" s="12">
        <v>0</v>
      </c>
      <c r="J5504" s="12">
        <v>0</v>
      </c>
      <c r="K5504" s="12">
        <v>0</v>
      </c>
      <c r="L5504" s="15">
        <v>0</v>
      </c>
    </row>
    <row r="5505" spans="5:12" ht="25" x14ac:dyDescent="0.3">
      <c r="E5505" s="3" t="s">
        <v>1336</v>
      </c>
      <c r="F5505" s="4"/>
      <c r="G5505" s="5">
        <v>2</v>
      </c>
      <c r="H5505" s="7">
        <v>0</v>
      </c>
      <c r="I5505" s="1">
        <v>1</v>
      </c>
      <c r="J5505" s="1">
        <v>0</v>
      </c>
      <c r="K5505" s="1">
        <v>0</v>
      </c>
      <c r="L5505" s="6">
        <v>1</v>
      </c>
    </row>
    <row r="5506" spans="5:12" x14ac:dyDescent="0.3">
      <c r="E5506" s="9"/>
      <c r="F5506" s="8"/>
      <c r="G5506" s="10">
        <v>100</v>
      </c>
      <c r="H5506" s="21">
        <v>0</v>
      </c>
      <c r="I5506" s="2">
        <v>50</v>
      </c>
      <c r="J5506" s="12">
        <v>0</v>
      </c>
      <c r="K5506" s="12">
        <v>0</v>
      </c>
      <c r="L5506" s="13">
        <v>50</v>
      </c>
    </row>
    <row r="5507" spans="5:12" ht="25" x14ac:dyDescent="0.3">
      <c r="E5507" s="3" t="s">
        <v>1337</v>
      </c>
      <c r="F5507" s="4"/>
      <c r="G5507" s="5">
        <v>1</v>
      </c>
      <c r="H5507" s="7">
        <v>0</v>
      </c>
      <c r="I5507" s="1">
        <v>0</v>
      </c>
      <c r="J5507" s="1">
        <v>0</v>
      </c>
      <c r="K5507" s="1">
        <v>1</v>
      </c>
      <c r="L5507" s="6">
        <v>0</v>
      </c>
    </row>
    <row r="5508" spans="5:12" x14ac:dyDescent="0.3">
      <c r="E5508" s="9"/>
      <c r="F5508" s="8"/>
      <c r="G5508" s="10">
        <v>100</v>
      </c>
      <c r="H5508" s="21">
        <v>0</v>
      </c>
      <c r="I5508" s="12">
        <v>0</v>
      </c>
      <c r="J5508" s="12">
        <v>0</v>
      </c>
      <c r="K5508" s="2">
        <v>100</v>
      </c>
      <c r="L5508" s="15">
        <v>0</v>
      </c>
    </row>
    <row r="5509" spans="5:12" ht="25" x14ac:dyDescent="0.3">
      <c r="E5509" s="3" t="s">
        <v>1338</v>
      </c>
      <c r="F5509" s="4"/>
      <c r="G5509" s="5">
        <v>1</v>
      </c>
      <c r="H5509" s="7">
        <v>0</v>
      </c>
      <c r="I5509" s="1">
        <v>0</v>
      </c>
      <c r="J5509" s="1">
        <v>0</v>
      </c>
      <c r="K5509" s="1">
        <v>1</v>
      </c>
      <c r="L5509" s="6">
        <v>0</v>
      </c>
    </row>
    <row r="5510" spans="5:12" x14ac:dyDescent="0.3">
      <c r="E5510" s="9"/>
      <c r="F5510" s="8"/>
      <c r="G5510" s="10">
        <v>100</v>
      </c>
      <c r="H5510" s="21">
        <v>0</v>
      </c>
      <c r="I5510" s="12">
        <v>0</v>
      </c>
      <c r="J5510" s="12">
        <v>0</v>
      </c>
      <c r="K5510" s="2">
        <v>100</v>
      </c>
      <c r="L5510" s="15">
        <v>0</v>
      </c>
    </row>
    <row r="5511" spans="5:12" ht="25" x14ac:dyDescent="0.3">
      <c r="E5511" s="3" t="s">
        <v>1339</v>
      </c>
      <c r="F5511" s="4"/>
      <c r="G5511" s="5">
        <v>22</v>
      </c>
      <c r="H5511" s="7">
        <v>2</v>
      </c>
      <c r="I5511" s="1">
        <v>10</v>
      </c>
      <c r="J5511" s="1">
        <v>7</v>
      </c>
      <c r="K5511" s="1">
        <v>3</v>
      </c>
      <c r="L5511" s="6">
        <v>0</v>
      </c>
    </row>
    <row r="5512" spans="5:12" x14ac:dyDescent="0.3">
      <c r="E5512" s="9"/>
      <c r="F5512" s="8"/>
      <c r="G5512" s="10">
        <v>100</v>
      </c>
      <c r="H5512" s="11">
        <v>9.0909090909089993</v>
      </c>
      <c r="I5512" s="2">
        <v>45.454545454544999</v>
      </c>
      <c r="J5512" s="2">
        <v>31.818181818182001</v>
      </c>
      <c r="K5512" s="2">
        <v>13.636363636364001</v>
      </c>
      <c r="L5512" s="15">
        <v>0</v>
      </c>
    </row>
    <row r="5513" spans="5:12" ht="25" x14ac:dyDescent="0.3">
      <c r="E5513" s="3" t="s">
        <v>1340</v>
      </c>
      <c r="F5513" s="4"/>
      <c r="G5513" s="5">
        <v>3</v>
      </c>
      <c r="H5513" s="7">
        <v>0</v>
      </c>
      <c r="I5513" s="1">
        <v>1</v>
      </c>
      <c r="J5513" s="1">
        <v>1</v>
      </c>
      <c r="K5513" s="1">
        <v>1</v>
      </c>
      <c r="L5513" s="6">
        <v>0</v>
      </c>
    </row>
    <row r="5514" spans="5:12" x14ac:dyDescent="0.3">
      <c r="E5514" s="9"/>
      <c r="F5514" s="8"/>
      <c r="G5514" s="10">
        <v>100</v>
      </c>
      <c r="H5514" s="21">
        <v>0</v>
      </c>
      <c r="I5514" s="2">
        <v>33.333333333333002</v>
      </c>
      <c r="J5514" s="2">
        <v>33.333333333333002</v>
      </c>
      <c r="K5514" s="2">
        <v>33.333333333333002</v>
      </c>
      <c r="L5514" s="15">
        <v>0</v>
      </c>
    </row>
    <row r="5515" spans="5:12" ht="25" x14ac:dyDescent="0.3">
      <c r="E5515" s="3" t="s">
        <v>1341</v>
      </c>
      <c r="F5515" s="4"/>
      <c r="G5515" s="5">
        <v>2</v>
      </c>
      <c r="H5515" s="7">
        <v>1</v>
      </c>
      <c r="I5515" s="1">
        <v>0</v>
      </c>
      <c r="J5515" s="1">
        <v>1</v>
      </c>
      <c r="K5515" s="1">
        <v>0</v>
      </c>
      <c r="L5515" s="6">
        <v>0</v>
      </c>
    </row>
    <row r="5516" spans="5:12" x14ac:dyDescent="0.3">
      <c r="E5516" s="9"/>
      <c r="F5516" s="8"/>
      <c r="G5516" s="10">
        <v>100</v>
      </c>
      <c r="H5516" s="11">
        <v>50</v>
      </c>
      <c r="I5516" s="12">
        <v>0</v>
      </c>
      <c r="J5516" s="2">
        <v>50</v>
      </c>
      <c r="K5516" s="12">
        <v>0</v>
      </c>
      <c r="L5516" s="15">
        <v>0</v>
      </c>
    </row>
    <row r="5517" spans="5:12" ht="25" x14ac:dyDescent="0.3">
      <c r="E5517" s="3" t="s">
        <v>1342</v>
      </c>
      <c r="F5517" s="4"/>
      <c r="G5517" s="5">
        <v>0</v>
      </c>
      <c r="H5517" s="7">
        <v>0</v>
      </c>
      <c r="I5517" s="1">
        <v>0</v>
      </c>
      <c r="J5517" s="1">
        <v>0</v>
      </c>
      <c r="K5517" s="1">
        <v>0</v>
      </c>
      <c r="L5517" s="6">
        <v>0</v>
      </c>
    </row>
    <row r="5518" spans="5:12" x14ac:dyDescent="0.3">
      <c r="E5518" s="9"/>
      <c r="F5518" s="8"/>
      <c r="G5518" s="31">
        <v>0</v>
      </c>
      <c r="H5518" s="21">
        <v>0</v>
      </c>
      <c r="I5518" s="12">
        <v>0</v>
      </c>
      <c r="J5518" s="12">
        <v>0</v>
      </c>
      <c r="K5518" s="12">
        <v>0</v>
      </c>
      <c r="L5518" s="15">
        <v>0</v>
      </c>
    </row>
    <row r="5519" spans="5:12" ht="25" x14ac:dyDescent="0.3">
      <c r="E5519" s="3" t="s">
        <v>1343</v>
      </c>
      <c r="F5519" s="4"/>
      <c r="G5519" s="5">
        <v>1</v>
      </c>
      <c r="H5519" s="7">
        <v>1</v>
      </c>
      <c r="I5519" s="1">
        <v>0</v>
      </c>
      <c r="J5519" s="1">
        <v>0</v>
      </c>
      <c r="K5519" s="1">
        <v>0</v>
      </c>
      <c r="L5519" s="6">
        <v>0</v>
      </c>
    </row>
    <row r="5520" spans="5:12" x14ac:dyDescent="0.3">
      <c r="E5520" s="9"/>
      <c r="F5520" s="8"/>
      <c r="G5520" s="10">
        <v>100</v>
      </c>
      <c r="H5520" s="11">
        <v>100</v>
      </c>
      <c r="I5520" s="12">
        <v>0</v>
      </c>
      <c r="J5520" s="12">
        <v>0</v>
      </c>
      <c r="K5520" s="12">
        <v>0</v>
      </c>
      <c r="L5520" s="15">
        <v>0</v>
      </c>
    </row>
    <row r="5521" spans="5:12" ht="25" x14ac:dyDescent="0.3">
      <c r="E5521" s="3" t="s">
        <v>1344</v>
      </c>
      <c r="F5521" s="4"/>
      <c r="G5521" s="5">
        <v>1</v>
      </c>
      <c r="H5521" s="7">
        <v>0</v>
      </c>
      <c r="I5521" s="1">
        <v>0</v>
      </c>
      <c r="J5521" s="1">
        <v>1</v>
      </c>
      <c r="K5521" s="1">
        <v>0</v>
      </c>
      <c r="L5521" s="6">
        <v>0</v>
      </c>
    </row>
    <row r="5522" spans="5:12" x14ac:dyDescent="0.3">
      <c r="E5522" s="9"/>
      <c r="F5522" s="8"/>
      <c r="G5522" s="10">
        <v>100</v>
      </c>
      <c r="H5522" s="21">
        <v>0</v>
      </c>
      <c r="I5522" s="12">
        <v>0</v>
      </c>
      <c r="J5522" s="2">
        <v>100</v>
      </c>
      <c r="K5522" s="12">
        <v>0</v>
      </c>
      <c r="L5522" s="15">
        <v>0</v>
      </c>
    </row>
    <row r="5523" spans="5:12" ht="25" x14ac:dyDescent="0.3">
      <c r="E5523" s="3" t="s">
        <v>1345</v>
      </c>
      <c r="F5523" s="4"/>
      <c r="G5523" s="5">
        <v>0</v>
      </c>
      <c r="H5523" s="7">
        <v>0</v>
      </c>
      <c r="I5523" s="1">
        <v>0</v>
      </c>
      <c r="J5523" s="1">
        <v>0</v>
      </c>
      <c r="K5523" s="1">
        <v>0</v>
      </c>
      <c r="L5523" s="6">
        <v>0</v>
      </c>
    </row>
    <row r="5524" spans="5:12" x14ac:dyDescent="0.3">
      <c r="E5524" s="9"/>
      <c r="F5524" s="8"/>
      <c r="G5524" s="31">
        <v>0</v>
      </c>
      <c r="H5524" s="21">
        <v>0</v>
      </c>
      <c r="I5524" s="12">
        <v>0</v>
      </c>
      <c r="J5524" s="12">
        <v>0</v>
      </c>
      <c r="K5524" s="12">
        <v>0</v>
      </c>
      <c r="L5524" s="15">
        <v>0</v>
      </c>
    </row>
    <row r="5525" spans="5:12" ht="25" x14ac:dyDescent="0.3">
      <c r="E5525" s="3" t="s">
        <v>1346</v>
      </c>
      <c r="F5525" s="4"/>
      <c r="G5525" s="5">
        <v>76</v>
      </c>
      <c r="H5525" s="7">
        <v>6</v>
      </c>
      <c r="I5525" s="1">
        <v>27</v>
      </c>
      <c r="J5525" s="1">
        <v>24</v>
      </c>
      <c r="K5525" s="1">
        <v>16</v>
      </c>
      <c r="L5525" s="6">
        <v>3</v>
      </c>
    </row>
    <row r="5526" spans="5:12" x14ac:dyDescent="0.3">
      <c r="E5526" s="9"/>
      <c r="F5526" s="8"/>
      <c r="G5526" s="10">
        <v>100</v>
      </c>
      <c r="H5526" s="11">
        <v>7.8947368421049999</v>
      </c>
      <c r="I5526" s="2">
        <v>35.526315789473998</v>
      </c>
      <c r="J5526" s="2">
        <v>31.578947368421002</v>
      </c>
      <c r="K5526" s="2">
        <v>21.052631578947</v>
      </c>
      <c r="L5526" s="13">
        <v>3.947368421053</v>
      </c>
    </row>
    <row r="5527" spans="5:12" ht="25" x14ac:dyDescent="0.3">
      <c r="E5527" s="3" t="s">
        <v>1347</v>
      </c>
      <c r="F5527" s="4"/>
      <c r="G5527" s="5">
        <v>37</v>
      </c>
      <c r="H5527" s="7">
        <v>4</v>
      </c>
      <c r="I5527" s="1">
        <v>20</v>
      </c>
      <c r="J5527" s="1">
        <v>8</v>
      </c>
      <c r="K5527" s="1">
        <v>4</v>
      </c>
      <c r="L5527" s="6">
        <v>1</v>
      </c>
    </row>
    <row r="5528" spans="5:12" x14ac:dyDescent="0.3">
      <c r="E5528" s="9"/>
      <c r="F5528" s="8"/>
      <c r="G5528" s="10">
        <v>100</v>
      </c>
      <c r="H5528" s="11">
        <v>10.810810810811001</v>
      </c>
      <c r="I5528" s="2">
        <v>54.054054054053999</v>
      </c>
      <c r="J5528" s="2">
        <v>21.621621621622001</v>
      </c>
      <c r="K5528" s="2">
        <v>10.810810810811001</v>
      </c>
      <c r="L5528" s="13">
        <v>2.7027027027030002</v>
      </c>
    </row>
    <row r="5529" spans="5:12" ht="25" x14ac:dyDescent="0.3">
      <c r="E5529" s="3" t="s">
        <v>1348</v>
      </c>
      <c r="F5529" s="4"/>
      <c r="G5529" s="5">
        <v>22</v>
      </c>
      <c r="H5529" s="7">
        <v>1</v>
      </c>
      <c r="I5529" s="1">
        <v>12</v>
      </c>
      <c r="J5529" s="1">
        <v>5</v>
      </c>
      <c r="K5529" s="1">
        <v>2</v>
      </c>
      <c r="L5529" s="6">
        <v>2</v>
      </c>
    </row>
    <row r="5530" spans="5:12" x14ac:dyDescent="0.3">
      <c r="E5530" s="9"/>
      <c r="F5530" s="8"/>
      <c r="G5530" s="10">
        <v>100</v>
      </c>
      <c r="H5530" s="11">
        <v>4.5454545454549997</v>
      </c>
      <c r="I5530" s="2">
        <v>54.545454545455001</v>
      </c>
      <c r="J5530" s="2">
        <v>22.727272727273</v>
      </c>
      <c r="K5530" s="2">
        <v>9.0909090909089993</v>
      </c>
      <c r="L5530" s="13">
        <v>9.0909090909089993</v>
      </c>
    </row>
    <row r="5531" spans="5:12" ht="25" x14ac:dyDescent="0.3">
      <c r="E5531" s="3" t="s">
        <v>1349</v>
      </c>
      <c r="F5531" s="4"/>
      <c r="G5531" s="5">
        <v>14</v>
      </c>
      <c r="H5531" s="7">
        <v>4</v>
      </c>
      <c r="I5531" s="1">
        <v>6</v>
      </c>
      <c r="J5531" s="1">
        <v>3</v>
      </c>
      <c r="K5531" s="1">
        <v>0</v>
      </c>
      <c r="L5531" s="6">
        <v>1</v>
      </c>
    </row>
    <row r="5532" spans="5:12" x14ac:dyDescent="0.3">
      <c r="E5532" s="9"/>
      <c r="F5532" s="8"/>
      <c r="G5532" s="10">
        <v>100</v>
      </c>
      <c r="H5532" s="11">
        <v>28.571428571428999</v>
      </c>
      <c r="I5532" s="2">
        <v>42.857142857143003</v>
      </c>
      <c r="J5532" s="2">
        <v>21.428571428571001</v>
      </c>
      <c r="K5532" s="12">
        <v>0</v>
      </c>
      <c r="L5532" s="13">
        <v>7.1428571428570002</v>
      </c>
    </row>
    <row r="5533" spans="5:12" ht="25" x14ac:dyDescent="0.3">
      <c r="E5533" s="3" t="s">
        <v>1350</v>
      </c>
      <c r="F5533" s="4"/>
      <c r="G5533" s="5">
        <v>11</v>
      </c>
      <c r="H5533" s="7">
        <v>2</v>
      </c>
      <c r="I5533" s="1">
        <v>5</v>
      </c>
      <c r="J5533" s="1">
        <v>3</v>
      </c>
      <c r="K5533" s="1">
        <v>1</v>
      </c>
      <c r="L5533" s="6">
        <v>0</v>
      </c>
    </row>
    <row r="5534" spans="5:12" x14ac:dyDescent="0.3">
      <c r="E5534" s="9"/>
      <c r="F5534" s="8"/>
      <c r="G5534" s="10">
        <v>100</v>
      </c>
      <c r="H5534" s="11">
        <v>18.181818181817999</v>
      </c>
      <c r="I5534" s="2">
        <v>45.454545454544999</v>
      </c>
      <c r="J5534" s="2">
        <v>27.272727272727</v>
      </c>
      <c r="K5534" s="2">
        <v>9.0909090909089993</v>
      </c>
      <c r="L5534" s="15">
        <v>0</v>
      </c>
    </row>
    <row r="5535" spans="5:12" ht="25" x14ac:dyDescent="0.3">
      <c r="E5535" s="3" t="s">
        <v>1351</v>
      </c>
      <c r="F5535" s="4"/>
      <c r="G5535" s="5">
        <v>12</v>
      </c>
      <c r="H5535" s="7">
        <v>1</v>
      </c>
      <c r="I5535" s="1">
        <v>8</v>
      </c>
      <c r="J5535" s="1">
        <v>3</v>
      </c>
      <c r="K5535" s="1">
        <v>0</v>
      </c>
      <c r="L5535" s="6">
        <v>0</v>
      </c>
    </row>
    <row r="5536" spans="5:12" x14ac:dyDescent="0.3">
      <c r="E5536" s="9"/>
      <c r="F5536" s="8"/>
      <c r="G5536" s="10">
        <v>100</v>
      </c>
      <c r="H5536" s="11">
        <v>8.333333333333</v>
      </c>
      <c r="I5536" s="2">
        <v>66.666666666666998</v>
      </c>
      <c r="J5536" s="2">
        <v>25</v>
      </c>
      <c r="K5536" s="12">
        <v>0</v>
      </c>
      <c r="L5536" s="15">
        <v>0</v>
      </c>
    </row>
    <row r="5537" spans="5:12" ht="25" x14ac:dyDescent="0.3">
      <c r="E5537" s="3" t="s">
        <v>1352</v>
      </c>
      <c r="F5537" s="4"/>
      <c r="G5537" s="5">
        <v>3</v>
      </c>
      <c r="H5537" s="7">
        <v>1</v>
      </c>
      <c r="I5537" s="1">
        <v>0</v>
      </c>
      <c r="J5537" s="1">
        <v>1</v>
      </c>
      <c r="K5537" s="1">
        <v>0</v>
      </c>
      <c r="L5537" s="6">
        <v>1</v>
      </c>
    </row>
    <row r="5538" spans="5:12" x14ac:dyDescent="0.3">
      <c r="E5538" s="9"/>
      <c r="F5538" s="8"/>
      <c r="G5538" s="10">
        <v>100</v>
      </c>
      <c r="H5538" s="11">
        <v>33.333333333333002</v>
      </c>
      <c r="I5538" s="12">
        <v>0</v>
      </c>
      <c r="J5538" s="2">
        <v>33.333333333333002</v>
      </c>
      <c r="K5538" s="12">
        <v>0</v>
      </c>
      <c r="L5538" s="13">
        <v>33.333333333333002</v>
      </c>
    </row>
    <row r="5539" spans="5:12" ht="25" x14ac:dyDescent="0.3">
      <c r="E5539" s="3" t="s">
        <v>1353</v>
      </c>
      <c r="F5539" s="4"/>
      <c r="G5539" s="5">
        <v>176</v>
      </c>
      <c r="H5539" s="7">
        <v>13</v>
      </c>
      <c r="I5539" s="1">
        <v>73</v>
      </c>
      <c r="J5539" s="1">
        <v>53</v>
      </c>
      <c r="K5539" s="1">
        <v>19</v>
      </c>
      <c r="L5539" s="6">
        <v>18</v>
      </c>
    </row>
    <row r="5540" spans="5:12" x14ac:dyDescent="0.3">
      <c r="E5540" s="9"/>
      <c r="F5540" s="8"/>
      <c r="G5540" s="10">
        <v>100</v>
      </c>
      <c r="H5540" s="11">
        <v>7.386363636364</v>
      </c>
      <c r="I5540" s="2">
        <v>41.477272727272997</v>
      </c>
      <c r="J5540" s="2">
        <v>30.113636363636001</v>
      </c>
      <c r="K5540" s="2">
        <v>10.795454545455</v>
      </c>
      <c r="L5540" s="13">
        <v>10.227272727273</v>
      </c>
    </row>
    <row r="5541" spans="5:12" ht="25" x14ac:dyDescent="0.3">
      <c r="E5541" s="3" t="s">
        <v>1354</v>
      </c>
      <c r="F5541" s="4"/>
      <c r="G5541" s="5">
        <v>103</v>
      </c>
      <c r="H5541" s="7">
        <v>9</v>
      </c>
      <c r="I5541" s="1">
        <v>44</v>
      </c>
      <c r="J5541" s="1">
        <v>36</v>
      </c>
      <c r="K5541" s="1">
        <v>12</v>
      </c>
      <c r="L5541" s="6">
        <v>2</v>
      </c>
    </row>
    <row r="5542" spans="5:12" x14ac:dyDescent="0.3">
      <c r="E5542" s="9"/>
      <c r="F5542" s="8"/>
      <c r="G5542" s="10">
        <v>100</v>
      </c>
      <c r="H5542" s="11">
        <v>8.7378640776700003</v>
      </c>
      <c r="I5542" s="2">
        <v>42.718446601941999</v>
      </c>
      <c r="J5542" s="2">
        <v>34.951456310680001</v>
      </c>
      <c r="K5542" s="2">
        <v>11.650485436893</v>
      </c>
      <c r="L5542" s="13">
        <v>1.9417475728160001</v>
      </c>
    </row>
    <row r="5543" spans="5:12" ht="25" x14ac:dyDescent="0.3">
      <c r="E5543" s="3" t="s">
        <v>1355</v>
      </c>
      <c r="F5543" s="4"/>
      <c r="G5543" s="5">
        <v>95</v>
      </c>
      <c r="H5543" s="7">
        <v>10</v>
      </c>
      <c r="I5543" s="1">
        <v>44</v>
      </c>
      <c r="J5543" s="1">
        <v>25</v>
      </c>
      <c r="K5543" s="1">
        <v>6</v>
      </c>
      <c r="L5543" s="6">
        <v>10</v>
      </c>
    </row>
    <row r="5544" spans="5:12" x14ac:dyDescent="0.3">
      <c r="E5544" s="9"/>
      <c r="F5544" s="8"/>
      <c r="G5544" s="10">
        <v>100</v>
      </c>
      <c r="H5544" s="11">
        <v>10.526315789473999</v>
      </c>
      <c r="I5544" s="2">
        <v>46.315789473683999</v>
      </c>
      <c r="J5544" s="2">
        <v>26.315789473683999</v>
      </c>
      <c r="K5544" s="2">
        <v>6.3157894736840001</v>
      </c>
      <c r="L5544" s="13">
        <v>10.526315789473999</v>
      </c>
    </row>
    <row r="5545" spans="5:12" ht="25" x14ac:dyDescent="0.3">
      <c r="E5545" s="3" t="s">
        <v>1356</v>
      </c>
      <c r="F5545" s="4"/>
      <c r="G5545" s="5">
        <v>39</v>
      </c>
      <c r="H5545" s="7">
        <v>7</v>
      </c>
      <c r="I5545" s="1">
        <v>16</v>
      </c>
      <c r="J5545" s="1">
        <v>10</v>
      </c>
      <c r="K5545" s="1">
        <v>5</v>
      </c>
      <c r="L5545" s="6">
        <v>1</v>
      </c>
    </row>
    <row r="5546" spans="5:12" x14ac:dyDescent="0.3">
      <c r="E5546" s="9"/>
      <c r="F5546" s="8"/>
      <c r="G5546" s="10">
        <v>100</v>
      </c>
      <c r="H5546" s="11">
        <v>17.948717948717999</v>
      </c>
      <c r="I5546" s="2">
        <v>41.025641025641001</v>
      </c>
      <c r="J5546" s="2">
        <v>25.641025641026001</v>
      </c>
      <c r="K5546" s="2">
        <v>12.820512820513001</v>
      </c>
      <c r="L5546" s="13">
        <v>2.564102564103</v>
      </c>
    </row>
    <row r="5547" spans="5:12" ht="25" x14ac:dyDescent="0.3">
      <c r="E5547" s="3" t="s">
        <v>1357</v>
      </c>
      <c r="F5547" s="4"/>
      <c r="G5547" s="5">
        <v>60</v>
      </c>
      <c r="H5547" s="7">
        <v>7</v>
      </c>
      <c r="I5547" s="1">
        <v>29</v>
      </c>
      <c r="J5547" s="1">
        <v>16</v>
      </c>
      <c r="K5547" s="1">
        <v>4</v>
      </c>
      <c r="L5547" s="6">
        <v>4</v>
      </c>
    </row>
    <row r="5548" spans="5:12" x14ac:dyDescent="0.3">
      <c r="E5548" s="9"/>
      <c r="F5548" s="8"/>
      <c r="G5548" s="10">
        <v>100</v>
      </c>
      <c r="H5548" s="11">
        <v>11.666666666667</v>
      </c>
      <c r="I5548" s="2">
        <v>48.333333333333002</v>
      </c>
      <c r="J5548" s="2">
        <v>26.666666666666998</v>
      </c>
      <c r="K5548" s="2">
        <v>6.666666666667</v>
      </c>
      <c r="L5548" s="13">
        <v>6.666666666667</v>
      </c>
    </row>
    <row r="5549" spans="5:12" ht="25" x14ac:dyDescent="0.3">
      <c r="E5549" s="3" t="s">
        <v>1358</v>
      </c>
      <c r="F5549" s="4"/>
      <c r="G5549" s="5">
        <v>39</v>
      </c>
      <c r="H5549" s="7">
        <v>6</v>
      </c>
      <c r="I5549" s="1">
        <v>19</v>
      </c>
      <c r="J5549" s="1">
        <v>10</v>
      </c>
      <c r="K5549" s="1">
        <v>0</v>
      </c>
      <c r="L5549" s="6">
        <v>4</v>
      </c>
    </row>
    <row r="5550" spans="5:12" x14ac:dyDescent="0.3">
      <c r="E5550" s="9"/>
      <c r="F5550" s="8"/>
      <c r="G5550" s="10">
        <v>100</v>
      </c>
      <c r="H5550" s="11">
        <v>15.384615384615</v>
      </c>
      <c r="I5550" s="2">
        <v>48.717948717949</v>
      </c>
      <c r="J5550" s="2">
        <v>25.641025641026001</v>
      </c>
      <c r="K5550" s="12">
        <v>0</v>
      </c>
      <c r="L5550" s="13">
        <v>10.25641025641</v>
      </c>
    </row>
    <row r="5551" spans="5:12" ht="25" x14ac:dyDescent="0.3">
      <c r="E5551" s="3" t="s">
        <v>1359</v>
      </c>
      <c r="F5551" s="4"/>
      <c r="G5551" s="5">
        <v>7</v>
      </c>
      <c r="H5551" s="7">
        <v>5</v>
      </c>
      <c r="I5551" s="1">
        <v>1</v>
      </c>
      <c r="J5551" s="1">
        <v>0</v>
      </c>
      <c r="K5551" s="1">
        <v>1</v>
      </c>
      <c r="L5551" s="6">
        <v>0</v>
      </c>
    </row>
    <row r="5552" spans="5:12" x14ac:dyDescent="0.3">
      <c r="E5552" s="9"/>
      <c r="F5552" s="8"/>
      <c r="G5552" s="10">
        <v>100</v>
      </c>
      <c r="H5552" s="11">
        <v>71.428571428571004</v>
      </c>
      <c r="I5552" s="2">
        <v>14.285714285714</v>
      </c>
      <c r="J5552" s="12">
        <v>0</v>
      </c>
      <c r="K5552" s="2">
        <v>14.285714285714</v>
      </c>
      <c r="L5552" s="15">
        <v>0</v>
      </c>
    </row>
    <row r="5553" spans="5:12" ht="25" x14ac:dyDescent="0.3">
      <c r="E5553" s="3" t="s">
        <v>1360</v>
      </c>
      <c r="F5553" s="4"/>
      <c r="G5553" s="5">
        <v>247</v>
      </c>
      <c r="H5553" s="7">
        <v>12</v>
      </c>
      <c r="I5553" s="1">
        <v>96</v>
      </c>
      <c r="J5553" s="1">
        <v>83</v>
      </c>
      <c r="K5553" s="1">
        <v>38</v>
      </c>
      <c r="L5553" s="6">
        <v>18</v>
      </c>
    </row>
    <row r="5554" spans="5:12" x14ac:dyDescent="0.3">
      <c r="E5554" s="9"/>
      <c r="F5554" s="8"/>
      <c r="G5554" s="10">
        <v>100</v>
      </c>
      <c r="H5554" s="11">
        <v>4.8582995951420003</v>
      </c>
      <c r="I5554" s="2">
        <v>38.866396761133998</v>
      </c>
      <c r="J5554" s="2">
        <v>33.603238866397</v>
      </c>
      <c r="K5554" s="2">
        <v>15.384615384615</v>
      </c>
      <c r="L5554" s="13">
        <v>7.2874493927130004</v>
      </c>
    </row>
    <row r="5555" spans="5:12" ht="25" x14ac:dyDescent="0.3">
      <c r="E5555" s="3" t="s">
        <v>1361</v>
      </c>
      <c r="F5555" s="4"/>
      <c r="G5555" s="5">
        <v>144</v>
      </c>
      <c r="H5555" s="7">
        <v>14</v>
      </c>
      <c r="I5555" s="1">
        <v>80</v>
      </c>
      <c r="J5555" s="1">
        <v>32</v>
      </c>
      <c r="K5555" s="1">
        <v>8</v>
      </c>
      <c r="L5555" s="6">
        <v>10</v>
      </c>
    </row>
    <row r="5556" spans="5:12" x14ac:dyDescent="0.3">
      <c r="E5556" s="9"/>
      <c r="F5556" s="8"/>
      <c r="G5556" s="10">
        <v>100</v>
      </c>
      <c r="H5556" s="11">
        <v>9.7222222222219994</v>
      </c>
      <c r="I5556" s="2">
        <v>55.555555555555998</v>
      </c>
      <c r="J5556" s="2">
        <v>22.222222222222001</v>
      </c>
      <c r="K5556" s="2">
        <v>5.5555555555560003</v>
      </c>
      <c r="L5556" s="13">
        <v>6.9444444444439997</v>
      </c>
    </row>
    <row r="5557" spans="5:12" ht="25" x14ac:dyDescent="0.3">
      <c r="E5557" s="3" t="s">
        <v>1362</v>
      </c>
      <c r="F5557" s="4"/>
      <c r="G5557" s="5">
        <v>140</v>
      </c>
      <c r="H5557" s="7">
        <v>14</v>
      </c>
      <c r="I5557" s="1">
        <v>80</v>
      </c>
      <c r="J5557" s="1">
        <v>35</v>
      </c>
      <c r="K5557" s="1">
        <v>7</v>
      </c>
      <c r="L5557" s="6">
        <v>4</v>
      </c>
    </row>
    <row r="5558" spans="5:12" x14ac:dyDescent="0.3">
      <c r="E5558" s="9"/>
      <c r="F5558" s="8"/>
      <c r="G5558" s="10">
        <v>100</v>
      </c>
      <c r="H5558" s="11">
        <v>10</v>
      </c>
      <c r="I5558" s="2">
        <v>57.142857142856997</v>
      </c>
      <c r="J5558" s="2">
        <v>25</v>
      </c>
      <c r="K5558" s="2">
        <v>5</v>
      </c>
      <c r="L5558" s="13">
        <v>2.8571428571430002</v>
      </c>
    </row>
    <row r="5559" spans="5:12" ht="25" x14ac:dyDescent="0.3">
      <c r="E5559" s="3" t="s">
        <v>1363</v>
      </c>
      <c r="F5559" s="4"/>
      <c r="G5559" s="5">
        <v>55</v>
      </c>
      <c r="H5559" s="7">
        <v>11</v>
      </c>
      <c r="I5559" s="1">
        <v>29</v>
      </c>
      <c r="J5559" s="1">
        <v>10</v>
      </c>
      <c r="K5559" s="1">
        <v>1</v>
      </c>
      <c r="L5559" s="6">
        <v>4</v>
      </c>
    </row>
    <row r="5560" spans="5:12" x14ac:dyDescent="0.3">
      <c r="E5560" s="9"/>
      <c r="F5560" s="8"/>
      <c r="G5560" s="10">
        <v>100</v>
      </c>
      <c r="H5560" s="11">
        <v>20</v>
      </c>
      <c r="I5560" s="2">
        <v>52.727272727272997</v>
      </c>
      <c r="J5560" s="2">
        <v>18.181818181817999</v>
      </c>
      <c r="K5560" s="2">
        <v>1.818181818182</v>
      </c>
      <c r="L5560" s="13">
        <v>7.2727272727269998</v>
      </c>
    </row>
    <row r="5561" spans="5:12" ht="25" x14ac:dyDescent="0.3">
      <c r="E5561" s="3" t="s">
        <v>1364</v>
      </c>
      <c r="F5561" s="4"/>
      <c r="G5561" s="5">
        <v>73</v>
      </c>
      <c r="H5561" s="7">
        <v>11</v>
      </c>
      <c r="I5561" s="1">
        <v>31</v>
      </c>
      <c r="J5561" s="1">
        <v>21</v>
      </c>
      <c r="K5561" s="1">
        <v>2</v>
      </c>
      <c r="L5561" s="6">
        <v>8</v>
      </c>
    </row>
    <row r="5562" spans="5:12" x14ac:dyDescent="0.3">
      <c r="E5562" s="9"/>
      <c r="F5562" s="8"/>
      <c r="G5562" s="10">
        <v>100</v>
      </c>
      <c r="H5562" s="11">
        <v>15.068493150685001</v>
      </c>
      <c r="I5562" s="2">
        <v>42.465753424657997</v>
      </c>
      <c r="J5562" s="2">
        <v>28.767123287671001</v>
      </c>
      <c r="K5562" s="2">
        <v>2.7397260273969999</v>
      </c>
      <c r="L5562" s="13">
        <v>10.958904109589</v>
      </c>
    </row>
    <row r="5563" spans="5:12" ht="25" x14ac:dyDescent="0.3">
      <c r="E5563" s="3" t="s">
        <v>1365</v>
      </c>
      <c r="F5563" s="4"/>
      <c r="G5563" s="5">
        <v>75</v>
      </c>
      <c r="H5563" s="7">
        <v>16</v>
      </c>
      <c r="I5563" s="1">
        <v>35</v>
      </c>
      <c r="J5563" s="1">
        <v>14</v>
      </c>
      <c r="K5563" s="1">
        <v>3</v>
      </c>
      <c r="L5563" s="6">
        <v>7</v>
      </c>
    </row>
    <row r="5564" spans="5:12" x14ac:dyDescent="0.3">
      <c r="E5564" s="9"/>
      <c r="F5564" s="8"/>
      <c r="G5564" s="10">
        <v>100</v>
      </c>
      <c r="H5564" s="11">
        <v>21.333333333333002</v>
      </c>
      <c r="I5564" s="2">
        <v>46.666666666666998</v>
      </c>
      <c r="J5564" s="2">
        <v>18.666666666666998</v>
      </c>
      <c r="K5564" s="2">
        <v>4</v>
      </c>
      <c r="L5564" s="13">
        <v>9.333333333333</v>
      </c>
    </row>
    <row r="5565" spans="5:12" ht="25" x14ac:dyDescent="0.3">
      <c r="E5565" s="3" t="s">
        <v>1366</v>
      </c>
      <c r="F5565" s="4"/>
      <c r="G5565" s="5">
        <v>8</v>
      </c>
      <c r="H5565" s="7">
        <v>0</v>
      </c>
      <c r="I5565" s="1">
        <v>4</v>
      </c>
      <c r="J5565" s="1">
        <v>0</v>
      </c>
      <c r="K5565" s="1">
        <v>2</v>
      </c>
      <c r="L5565" s="6">
        <v>2</v>
      </c>
    </row>
    <row r="5566" spans="5:12" x14ac:dyDescent="0.3">
      <c r="E5566" s="9"/>
      <c r="F5566" s="8"/>
      <c r="G5566" s="10">
        <v>100</v>
      </c>
      <c r="H5566" s="21">
        <v>0</v>
      </c>
      <c r="I5566" s="2">
        <v>50</v>
      </c>
      <c r="J5566" s="12">
        <v>0</v>
      </c>
      <c r="K5566" s="2">
        <v>25</v>
      </c>
      <c r="L5566" s="13">
        <v>25</v>
      </c>
    </row>
    <row r="5567" spans="5:12" ht="25" x14ac:dyDescent="0.3">
      <c r="E5567" s="3" t="s">
        <v>1367</v>
      </c>
      <c r="F5567" s="4"/>
      <c r="G5567" s="5">
        <v>153</v>
      </c>
      <c r="H5567" s="7">
        <v>6</v>
      </c>
      <c r="I5567" s="1">
        <v>61</v>
      </c>
      <c r="J5567" s="1">
        <v>48</v>
      </c>
      <c r="K5567" s="1">
        <v>30</v>
      </c>
      <c r="L5567" s="6">
        <v>8</v>
      </c>
    </row>
    <row r="5568" spans="5:12" x14ac:dyDescent="0.3">
      <c r="E5568" s="9"/>
      <c r="F5568" s="8"/>
      <c r="G5568" s="10">
        <v>100</v>
      </c>
      <c r="H5568" s="11">
        <v>3.9215686274510002</v>
      </c>
      <c r="I5568" s="2">
        <v>39.869281045751997</v>
      </c>
      <c r="J5568" s="2">
        <v>31.372549019608002</v>
      </c>
      <c r="K5568" s="2">
        <v>19.607843137254999</v>
      </c>
      <c r="L5568" s="13">
        <v>5.2287581699350003</v>
      </c>
    </row>
    <row r="5569" spans="5:12" ht="25" x14ac:dyDescent="0.3">
      <c r="E5569" s="3" t="s">
        <v>1368</v>
      </c>
      <c r="F5569" s="4"/>
      <c r="G5569" s="5">
        <v>96</v>
      </c>
      <c r="H5569" s="7">
        <v>8</v>
      </c>
      <c r="I5569" s="1">
        <v>31</v>
      </c>
      <c r="J5569" s="1">
        <v>33</v>
      </c>
      <c r="K5569" s="1">
        <v>16</v>
      </c>
      <c r="L5569" s="6">
        <v>8</v>
      </c>
    </row>
    <row r="5570" spans="5:12" x14ac:dyDescent="0.3">
      <c r="E5570" s="9"/>
      <c r="F5570" s="8"/>
      <c r="G5570" s="10">
        <v>100</v>
      </c>
      <c r="H5570" s="11">
        <v>8.333333333333</v>
      </c>
      <c r="I5570" s="2">
        <v>32.291666666666998</v>
      </c>
      <c r="J5570" s="2">
        <v>34.375</v>
      </c>
      <c r="K5570" s="2">
        <v>16.666666666666998</v>
      </c>
      <c r="L5570" s="13">
        <v>8.333333333333</v>
      </c>
    </row>
    <row r="5571" spans="5:12" ht="25" x14ac:dyDescent="0.3">
      <c r="E5571" s="3" t="s">
        <v>1369</v>
      </c>
      <c r="F5571" s="4"/>
      <c r="G5571" s="5">
        <v>62</v>
      </c>
      <c r="H5571" s="7">
        <v>3</v>
      </c>
      <c r="I5571" s="1">
        <v>25</v>
      </c>
      <c r="J5571" s="1">
        <v>22</v>
      </c>
      <c r="K5571" s="1">
        <v>8</v>
      </c>
      <c r="L5571" s="6">
        <v>4</v>
      </c>
    </row>
    <row r="5572" spans="5:12" x14ac:dyDescent="0.3">
      <c r="E5572" s="9"/>
      <c r="F5572" s="8"/>
      <c r="G5572" s="10">
        <v>100</v>
      </c>
      <c r="H5572" s="11">
        <v>4.8387096774189997</v>
      </c>
      <c r="I5572" s="2">
        <v>40.322580645160997</v>
      </c>
      <c r="J5572" s="2">
        <v>35.483870967742</v>
      </c>
      <c r="K5572" s="2">
        <v>12.903225806451999</v>
      </c>
      <c r="L5572" s="13">
        <v>6.4516129032259997</v>
      </c>
    </row>
    <row r="5573" spans="5:12" ht="25" x14ac:dyDescent="0.3">
      <c r="E5573" s="3" t="s">
        <v>1370</v>
      </c>
      <c r="F5573" s="4"/>
      <c r="G5573" s="5">
        <v>48</v>
      </c>
      <c r="H5573" s="7">
        <v>1</v>
      </c>
      <c r="I5573" s="1">
        <v>27</v>
      </c>
      <c r="J5573" s="1">
        <v>13</v>
      </c>
      <c r="K5573" s="1">
        <v>3</v>
      </c>
      <c r="L5573" s="6">
        <v>4</v>
      </c>
    </row>
    <row r="5574" spans="5:12" x14ac:dyDescent="0.3">
      <c r="E5574" s="9"/>
      <c r="F5574" s="8"/>
      <c r="G5574" s="10">
        <v>100</v>
      </c>
      <c r="H5574" s="11">
        <v>2.083333333333</v>
      </c>
      <c r="I5574" s="2">
        <v>56.25</v>
      </c>
      <c r="J5574" s="2">
        <v>27.083333333333002</v>
      </c>
      <c r="K5574" s="2">
        <v>6.25</v>
      </c>
      <c r="L5574" s="13">
        <v>8.333333333333</v>
      </c>
    </row>
    <row r="5575" spans="5:12" ht="25" x14ac:dyDescent="0.3">
      <c r="E5575" s="3" t="s">
        <v>1371</v>
      </c>
      <c r="F5575" s="4"/>
      <c r="G5575" s="5">
        <v>36</v>
      </c>
      <c r="H5575" s="7">
        <v>2</v>
      </c>
      <c r="I5575" s="1">
        <v>14</v>
      </c>
      <c r="J5575" s="1">
        <v>12</v>
      </c>
      <c r="K5575" s="1">
        <v>5</v>
      </c>
      <c r="L5575" s="6">
        <v>3</v>
      </c>
    </row>
    <row r="5576" spans="5:12" x14ac:dyDescent="0.3">
      <c r="E5576" s="9"/>
      <c r="F5576" s="8"/>
      <c r="G5576" s="10">
        <v>100</v>
      </c>
      <c r="H5576" s="11">
        <v>5.5555555555560003</v>
      </c>
      <c r="I5576" s="2">
        <v>38.888888888888999</v>
      </c>
      <c r="J5576" s="2">
        <v>33.333333333333002</v>
      </c>
      <c r="K5576" s="2">
        <v>13.888888888888999</v>
      </c>
      <c r="L5576" s="13">
        <v>8.333333333333</v>
      </c>
    </row>
    <row r="5577" spans="5:12" ht="25" x14ac:dyDescent="0.3">
      <c r="E5577" s="3" t="s">
        <v>1372</v>
      </c>
      <c r="F5577" s="4"/>
      <c r="G5577" s="5">
        <v>43</v>
      </c>
      <c r="H5577" s="7">
        <v>4</v>
      </c>
      <c r="I5577" s="1">
        <v>15</v>
      </c>
      <c r="J5577" s="1">
        <v>14</v>
      </c>
      <c r="K5577" s="1">
        <v>5</v>
      </c>
      <c r="L5577" s="6">
        <v>5</v>
      </c>
    </row>
    <row r="5578" spans="5:12" x14ac:dyDescent="0.3">
      <c r="E5578" s="9"/>
      <c r="F5578" s="8"/>
      <c r="G5578" s="10">
        <v>100</v>
      </c>
      <c r="H5578" s="11">
        <v>9.3023255813949994</v>
      </c>
      <c r="I5578" s="2">
        <v>34.883720930232997</v>
      </c>
      <c r="J5578" s="2">
        <v>32.558139534883999</v>
      </c>
      <c r="K5578" s="2">
        <v>11.627906976744001</v>
      </c>
      <c r="L5578" s="13">
        <v>11.627906976744001</v>
      </c>
    </row>
    <row r="5579" spans="5:12" ht="25" x14ac:dyDescent="0.3">
      <c r="E5579" s="3" t="s">
        <v>1373</v>
      </c>
      <c r="F5579" s="4"/>
      <c r="G5579" s="5">
        <v>7</v>
      </c>
      <c r="H5579" s="7">
        <v>3</v>
      </c>
      <c r="I5579" s="1">
        <v>1</v>
      </c>
      <c r="J5579" s="1">
        <v>2</v>
      </c>
      <c r="K5579" s="1">
        <v>0</v>
      </c>
      <c r="L5579" s="6">
        <v>1</v>
      </c>
    </row>
    <row r="5580" spans="5:12" x14ac:dyDescent="0.3">
      <c r="E5580" s="9"/>
      <c r="F5580" s="8"/>
      <c r="G5580" s="10">
        <v>100</v>
      </c>
      <c r="H5580" s="11">
        <v>42.857142857143003</v>
      </c>
      <c r="I5580" s="2">
        <v>14.285714285714</v>
      </c>
      <c r="J5580" s="2">
        <v>28.571428571428999</v>
      </c>
      <c r="K5580" s="12">
        <v>0</v>
      </c>
      <c r="L5580" s="13">
        <v>14.285714285714</v>
      </c>
    </row>
    <row r="5581" spans="5:12" ht="25" x14ac:dyDescent="0.3">
      <c r="E5581" s="3" t="s">
        <v>1374</v>
      </c>
      <c r="F5581" s="4"/>
      <c r="G5581" s="5">
        <v>78</v>
      </c>
      <c r="H5581" s="7">
        <v>1</v>
      </c>
      <c r="I5581" s="1">
        <v>16</v>
      </c>
      <c r="J5581" s="1">
        <v>40</v>
      </c>
      <c r="K5581" s="1">
        <v>16</v>
      </c>
      <c r="L5581" s="6">
        <v>5</v>
      </c>
    </row>
    <row r="5582" spans="5:12" x14ac:dyDescent="0.3">
      <c r="E5582" s="9"/>
      <c r="F5582" s="8"/>
      <c r="G5582" s="10">
        <v>100</v>
      </c>
      <c r="H5582" s="11">
        <v>1.2820512820509999</v>
      </c>
      <c r="I5582" s="2">
        <v>20.512820512821001</v>
      </c>
      <c r="J5582" s="2">
        <v>51.282051282051</v>
      </c>
      <c r="K5582" s="2">
        <v>20.512820512821001</v>
      </c>
      <c r="L5582" s="13">
        <v>6.4102564102560002</v>
      </c>
    </row>
    <row r="5583" spans="5:12" ht="25" x14ac:dyDescent="0.3">
      <c r="E5583" s="3" t="s">
        <v>1375</v>
      </c>
      <c r="F5583" s="4"/>
      <c r="G5583" s="5">
        <v>47</v>
      </c>
      <c r="H5583" s="7">
        <v>2</v>
      </c>
      <c r="I5583" s="1">
        <v>15</v>
      </c>
      <c r="J5583" s="1">
        <v>20</v>
      </c>
      <c r="K5583" s="1">
        <v>7</v>
      </c>
      <c r="L5583" s="6">
        <v>3</v>
      </c>
    </row>
    <row r="5584" spans="5:12" x14ac:dyDescent="0.3">
      <c r="E5584" s="9"/>
      <c r="F5584" s="8"/>
      <c r="G5584" s="10">
        <v>100</v>
      </c>
      <c r="H5584" s="11">
        <v>4.2553191489359996</v>
      </c>
      <c r="I5584" s="2">
        <v>31.914893617021001</v>
      </c>
      <c r="J5584" s="2">
        <v>42.553191489362</v>
      </c>
      <c r="K5584" s="2">
        <v>14.893617021277</v>
      </c>
      <c r="L5584" s="13">
        <v>6.3829787234040003</v>
      </c>
    </row>
    <row r="5585" spans="5:12" ht="25" x14ac:dyDescent="0.3">
      <c r="E5585" s="3" t="s">
        <v>1376</v>
      </c>
      <c r="F5585" s="4"/>
      <c r="G5585" s="5">
        <v>49</v>
      </c>
      <c r="H5585" s="7">
        <v>1</v>
      </c>
      <c r="I5585" s="1">
        <v>17</v>
      </c>
      <c r="J5585" s="1">
        <v>18</v>
      </c>
      <c r="K5585" s="1">
        <v>8</v>
      </c>
      <c r="L5585" s="6">
        <v>5</v>
      </c>
    </row>
    <row r="5586" spans="5:12" x14ac:dyDescent="0.3">
      <c r="E5586" s="9"/>
      <c r="F5586" s="8"/>
      <c r="G5586" s="10">
        <v>100</v>
      </c>
      <c r="H5586" s="11">
        <v>2.040816326531</v>
      </c>
      <c r="I5586" s="2">
        <v>34.693877551020002</v>
      </c>
      <c r="J5586" s="2">
        <v>36.734693877551003</v>
      </c>
      <c r="K5586" s="2">
        <v>16.326530612245001</v>
      </c>
      <c r="L5586" s="13">
        <v>10.204081632653001</v>
      </c>
    </row>
    <row r="5587" spans="5:12" ht="25" x14ac:dyDescent="0.3">
      <c r="E5587" s="3" t="s">
        <v>1377</v>
      </c>
      <c r="F5587" s="4"/>
      <c r="G5587" s="5">
        <v>29</v>
      </c>
      <c r="H5587" s="7">
        <v>1</v>
      </c>
      <c r="I5587" s="1">
        <v>12</v>
      </c>
      <c r="J5587" s="1">
        <v>9</v>
      </c>
      <c r="K5587" s="1">
        <v>4</v>
      </c>
      <c r="L5587" s="6">
        <v>3</v>
      </c>
    </row>
    <row r="5588" spans="5:12" x14ac:dyDescent="0.3">
      <c r="E5588" s="9"/>
      <c r="F5588" s="8"/>
      <c r="G5588" s="10">
        <v>100</v>
      </c>
      <c r="H5588" s="11">
        <v>3.4482758620689999</v>
      </c>
      <c r="I5588" s="2">
        <v>41.379310344827999</v>
      </c>
      <c r="J5588" s="2">
        <v>31.034482758620999</v>
      </c>
      <c r="K5588" s="2">
        <v>13.793103448276</v>
      </c>
      <c r="L5588" s="13">
        <v>10.344827586207</v>
      </c>
    </row>
    <row r="5589" spans="5:12" ht="25" x14ac:dyDescent="0.3">
      <c r="E5589" s="3" t="s">
        <v>1378</v>
      </c>
      <c r="F5589" s="4"/>
      <c r="G5589" s="5">
        <v>30</v>
      </c>
      <c r="H5589" s="7">
        <v>1</v>
      </c>
      <c r="I5589" s="1">
        <v>14</v>
      </c>
      <c r="J5589" s="1">
        <v>12</v>
      </c>
      <c r="K5589" s="1">
        <v>3</v>
      </c>
      <c r="L5589" s="6">
        <v>0</v>
      </c>
    </row>
    <row r="5590" spans="5:12" x14ac:dyDescent="0.3">
      <c r="E5590" s="9"/>
      <c r="F5590" s="8"/>
      <c r="G5590" s="10">
        <v>100</v>
      </c>
      <c r="H5590" s="11">
        <v>3.333333333333</v>
      </c>
      <c r="I5590" s="2">
        <v>46.666666666666998</v>
      </c>
      <c r="J5590" s="2">
        <v>40</v>
      </c>
      <c r="K5590" s="2">
        <v>10</v>
      </c>
      <c r="L5590" s="15">
        <v>0</v>
      </c>
    </row>
    <row r="5591" spans="5:12" ht="25" x14ac:dyDescent="0.3">
      <c r="E5591" s="3" t="s">
        <v>1379</v>
      </c>
      <c r="F5591" s="4"/>
      <c r="G5591" s="5">
        <v>20</v>
      </c>
      <c r="H5591" s="7">
        <v>1</v>
      </c>
      <c r="I5591" s="1">
        <v>6</v>
      </c>
      <c r="J5591" s="1">
        <v>9</v>
      </c>
      <c r="K5591" s="1">
        <v>3</v>
      </c>
      <c r="L5591" s="6">
        <v>1</v>
      </c>
    </row>
    <row r="5592" spans="5:12" x14ac:dyDescent="0.3">
      <c r="E5592" s="9"/>
      <c r="F5592" s="8"/>
      <c r="G5592" s="10">
        <v>100</v>
      </c>
      <c r="H5592" s="11">
        <v>5</v>
      </c>
      <c r="I5592" s="2">
        <v>30</v>
      </c>
      <c r="J5592" s="2">
        <v>45</v>
      </c>
      <c r="K5592" s="2">
        <v>15</v>
      </c>
      <c r="L5592" s="13">
        <v>5</v>
      </c>
    </row>
    <row r="5593" spans="5:12" ht="25" x14ac:dyDescent="0.3">
      <c r="E5593" s="3" t="s">
        <v>1380</v>
      </c>
      <c r="F5593" s="4"/>
      <c r="G5593" s="5">
        <v>7</v>
      </c>
      <c r="H5593" s="7">
        <v>4</v>
      </c>
      <c r="I5593" s="1">
        <v>1</v>
      </c>
      <c r="J5593" s="1">
        <v>1</v>
      </c>
      <c r="K5593" s="1">
        <v>0</v>
      </c>
      <c r="L5593" s="6">
        <v>1</v>
      </c>
    </row>
    <row r="5594" spans="5:12" x14ac:dyDescent="0.3">
      <c r="E5594" s="9"/>
      <c r="F5594" s="8"/>
      <c r="G5594" s="10">
        <v>100</v>
      </c>
      <c r="H5594" s="11">
        <v>57.142857142856997</v>
      </c>
      <c r="I5594" s="2">
        <v>14.285714285714</v>
      </c>
      <c r="J5594" s="2">
        <v>14.285714285714</v>
      </c>
      <c r="K5594" s="12">
        <v>0</v>
      </c>
      <c r="L5594" s="13">
        <v>14.285714285714</v>
      </c>
    </row>
    <row r="5595" spans="5:12" ht="25" x14ac:dyDescent="0.3">
      <c r="E5595" s="3" t="s">
        <v>1381</v>
      </c>
      <c r="F5595" s="4"/>
      <c r="G5595" s="5">
        <v>24</v>
      </c>
      <c r="H5595" s="7">
        <v>0</v>
      </c>
      <c r="I5595" s="1">
        <v>4</v>
      </c>
      <c r="J5595" s="1">
        <v>14</v>
      </c>
      <c r="K5595" s="1">
        <v>6</v>
      </c>
      <c r="L5595" s="6">
        <v>0</v>
      </c>
    </row>
    <row r="5596" spans="5:12" x14ac:dyDescent="0.3">
      <c r="E5596" s="9"/>
      <c r="F5596" s="8"/>
      <c r="G5596" s="10">
        <v>100</v>
      </c>
      <c r="H5596" s="21">
        <v>0</v>
      </c>
      <c r="I5596" s="2">
        <v>16.666666666666998</v>
      </c>
      <c r="J5596" s="2">
        <v>58.333333333333002</v>
      </c>
      <c r="K5596" s="2">
        <v>25</v>
      </c>
      <c r="L5596" s="15">
        <v>0</v>
      </c>
    </row>
    <row r="5597" spans="5:12" ht="25" x14ac:dyDescent="0.3">
      <c r="E5597" s="3" t="s">
        <v>1382</v>
      </c>
      <c r="F5597" s="4"/>
      <c r="G5597" s="5">
        <v>12</v>
      </c>
      <c r="H5597" s="7">
        <v>0</v>
      </c>
      <c r="I5597" s="1">
        <v>3</v>
      </c>
      <c r="J5597" s="1">
        <v>7</v>
      </c>
      <c r="K5597" s="1">
        <v>2</v>
      </c>
      <c r="L5597" s="6">
        <v>0</v>
      </c>
    </row>
    <row r="5598" spans="5:12" x14ac:dyDescent="0.3">
      <c r="E5598" s="9"/>
      <c r="F5598" s="8"/>
      <c r="G5598" s="10">
        <v>100</v>
      </c>
      <c r="H5598" s="21">
        <v>0</v>
      </c>
      <c r="I5598" s="2">
        <v>25</v>
      </c>
      <c r="J5598" s="2">
        <v>58.333333333333002</v>
      </c>
      <c r="K5598" s="2">
        <v>16.666666666666998</v>
      </c>
      <c r="L5598" s="15">
        <v>0</v>
      </c>
    </row>
    <row r="5599" spans="5:12" ht="25" x14ac:dyDescent="0.3">
      <c r="E5599" s="3" t="s">
        <v>1383</v>
      </c>
      <c r="F5599" s="4"/>
      <c r="G5599" s="5">
        <v>11</v>
      </c>
      <c r="H5599" s="7">
        <v>1</v>
      </c>
      <c r="I5599" s="1">
        <v>2</v>
      </c>
      <c r="J5599" s="1">
        <v>4</v>
      </c>
      <c r="K5599" s="1">
        <v>3</v>
      </c>
      <c r="L5599" s="6">
        <v>1</v>
      </c>
    </row>
    <row r="5600" spans="5:12" x14ac:dyDescent="0.3">
      <c r="E5600" s="9"/>
      <c r="F5600" s="8"/>
      <c r="G5600" s="10">
        <v>100</v>
      </c>
      <c r="H5600" s="11">
        <v>9.0909090909089993</v>
      </c>
      <c r="I5600" s="2">
        <v>18.181818181817999</v>
      </c>
      <c r="J5600" s="2">
        <v>36.363636363635997</v>
      </c>
      <c r="K5600" s="2">
        <v>27.272727272727</v>
      </c>
      <c r="L5600" s="13">
        <v>9.0909090909089993</v>
      </c>
    </row>
    <row r="5601" spans="2:14" ht="25" x14ac:dyDescent="0.3">
      <c r="E5601" s="3" t="s">
        <v>1384</v>
      </c>
      <c r="F5601" s="4"/>
      <c r="G5601" s="5">
        <v>5</v>
      </c>
      <c r="H5601" s="7">
        <v>2</v>
      </c>
      <c r="I5601" s="1">
        <v>2</v>
      </c>
      <c r="J5601" s="1">
        <v>1</v>
      </c>
      <c r="K5601" s="1">
        <v>0</v>
      </c>
      <c r="L5601" s="6">
        <v>0</v>
      </c>
    </row>
    <row r="5602" spans="2:14" x14ac:dyDescent="0.3">
      <c r="E5602" s="9"/>
      <c r="F5602" s="8"/>
      <c r="G5602" s="10">
        <v>100</v>
      </c>
      <c r="H5602" s="11">
        <v>40</v>
      </c>
      <c r="I5602" s="2">
        <v>40</v>
      </c>
      <c r="J5602" s="2">
        <v>20</v>
      </c>
      <c r="K5602" s="12">
        <v>0</v>
      </c>
      <c r="L5602" s="15">
        <v>0</v>
      </c>
    </row>
    <row r="5603" spans="2:14" ht="25" x14ac:dyDescent="0.3">
      <c r="E5603" s="3" t="s">
        <v>1385</v>
      </c>
      <c r="F5603" s="4"/>
      <c r="G5603" s="5">
        <v>5</v>
      </c>
      <c r="H5603" s="7">
        <v>1</v>
      </c>
      <c r="I5603" s="1">
        <v>3</v>
      </c>
      <c r="J5603" s="1">
        <v>0</v>
      </c>
      <c r="K5603" s="1">
        <v>1</v>
      </c>
      <c r="L5603" s="6">
        <v>0</v>
      </c>
    </row>
    <row r="5604" spans="2:14" x14ac:dyDescent="0.3">
      <c r="E5604" s="9"/>
      <c r="F5604" s="8"/>
      <c r="G5604" s="10">
        <v>100</v>
      </c>
      <c r="H5604" s="11">
        <v>20</v>
      </c>
      <c r="I5604" s="2">
        <v>60</v>
      </c>
      <c r="J5604" s="12">
        <v>0</v>
      </c>
      <c r="K5604" s="2">
        <v>20</v>
      </c>
      <c r="L5604" s="15">
        <v>0</v>
      </c>
    </row>
    <row r="5605" spans="2:14" ht="25" x14ac:dyDescent="0.3">
      <c r="E5605" s="3" t="s">
        <v>1386</v>
      </c>
      <c r="F5605" s="4"/>
      <c r="G5605" s="5">
        <v>5</v>
      </c>
      <c r="H5605" s="7">
        <v>1</v>
      </c>
      <c r="I5605" s="1">
        <v>2</v>
      </c>
      <c r="J5605" s="1">
        <v>2</v>
      </c>
      <c r="K5605" s="1">
        <v>0</v>
      </c>
      <c r="L5605" s="6">
        <v>0</v>
      </c>
    </row>
    <row r="5606" spans="2:14" x14ac:dyDescent="0.3">
      <c r="E5606" s="9"/>
      <c r="F5606" s="8"/>
      <c r="G5606" s="10">
        <v>100</v>
      </c>
      <c r="H5606" s="11">
        <v>20</v>
      </c>
      <c r="I5606" s="2">
        <v>40</v>
      </c>
      <c r="J5606" s="2">
        <v>40</v>
      </c>
      <c r="K5606" s="12">
        <v>0</v>
      </c>
      <c r="L5606" s="15">
        <v>0</v>
      </c>
    </row>
    <row r="5607" spans="2:14" ht="25" x14ac:dyDescent="0.3">
      <c r="E5607" s="3" t="s">
        <v>1387</v>
      </c>
      <c r="F5607" s="4"/>
      <c r="G5607" s="5">
        <v>0</v>
      </c>
      <c r="H5607" s="7">
        <v>0</v>
      </c>
      <c r="I5607" s="1">
        <v>0</v>
      </c>
      <c r="J5607" s="1">
        <v>0</v>
      </c>
      <c r="K5607" s="1">
        <v>0</v>
      </c>
      <c r="L5607" s="6">
        <v>0</v>
      </c>
    </row>
    <row r="5608" spans="2:14" x14ac:dyDescent="0.3">
      <c r="E5608" s="53"/>
      <c r="F5608" s="57"/>
      <c r="G5608" s="75">
        <v>0</v>
      </c>
      <c r="H5608" s="68">
        <v>0</v>
      </c>
      <c r="I5608" s="43">
        <v>0</v>
      </c>
      <c r="J5608" s="43">
        <v>0</v>
      </c>
      <c r="K5608" s="43">
        <v>0</v>
      </c>
      <c r="L5608" s="66">
        <v>0</v>
      </c>
    </row>
    <row r="5610" spans="2:14" x14ac:dyDescent="0.3">
      <c r="B5610" s="35" t="str">
        <f xml:space="preserve"> HYPERLINK("#'目次'!B53", "[47]")</f>
        <v>[47]</v>
      </c>
      <c r="C5610" s="25" t="s">
        <v>14</v>
      </c>
    </row>
    <row r="5613" spans="2:14" x14ac:dyDescent="0.3">
      <c r="C5613" s="25" t="s">
        <v>1390</v>
      </c>
    </row>
    <row r="5614" spans="2:14" ht="25" x14ac:dyDescent="0.3">
      <c r="E5614" s="95"/>
      <c r="F5614" s="96"/>
      <c r="G5614" s="37" t="s">
        <v>16</v>
      </c>
      <c r="H5614" s="41" t="s">
        <v>17</v>
      </c>
      <c r="I5614" s="18" t="s">
        <v>18</v>
      </c>
      <c r="J5614" s="18" t="s">
        <v>19</v>
      </c>
      <c r="K5614" s="18" t="s">
        <v>20</v>
      </c>
      <c r="L5614" s="18" t="s">
        <v>21</v>
      </c>
      <c r="M5614" s="18" t="s">
        <v>22</v>
      </c>
      <c r="N5614" s="34" t="s">
        <v>23</v>
      </c>
    </row>
    <row r="5615" spans="2:14" x14ac:dyDescent="0.3">
      <c r="E5615" s="97"/>
      <c r="F5615" s="98"/>
      <c r="G5615" s="40"/>
      <c r="H5615" s="36"/>
      <c r="I5615" s="19"/>
      <c r="J5615" s="19"/>
      <c r="K5615" s="19"/>
      <c r="L5615" s="19"/>
      <c r="M5615" s="19"/>
      <c r="N5615" s="39"/>
    </row>
    <row r="5616" spans="2:14" x14ac:dyDescent="0.3">
      <c r="E5616" s="63" t="s">
        <v>16</v>
      </c>
      <c r="F5616" s="58"/>
      <c r="G5616" s="38">
        <v>55336</v>
      </c>
      <c r="H5616" s="20">
        <v>10222</v>
      </c>
      <c r="I5616" s="20">
        <v>19178</v>
      </c>
      <c r="J5616" s="20">
        <v>13973</v>
      </c>
      <c r="K5616" s="20">
        <v>7022</v>
      </c>
      <c r="L5616" s="20">
        <v>3794</v>
      </c>
      <c r="M5616" s="20">
        <v>900</v>
      </c>
      <c r="N5616" s="51">
        <v>247</v>
      </c>
    </row>
    <row r="5617" spans="5:14" x14ac:dyDescent="0.3">
      <c r="E5617" s="53"/>
      <c r="F5617" s="59"/>
      <c r="G5617" s="10">
        <v>100</v>
      </c>
      <c r="H5617" s="2">
        <v>18.472603729941</v>
      </c>
      <c r="I5617" s="2">
        <v>34.657365910076997</v>
      </c>
      <c r="J5617" s="2">
        <v>25.251192713603999</v>
      </c>
      <c r="K5617" s="2">
        <v>12.689749891570999</v>
      </c>
      <c r="L5617" s="2">
        <v>6.8562960821169998</v>
      </c>
      <c r="M5617" s="2">
        <v>1.626427642041</v>
      </c>
      <c r="N5617" s="13">
        <v>0.44636403064899999</v>
      </c>
    </row>
    <row r="5618" spans="5:14" x14ac:dyDescent="0.3">
      <c r="E5618" s="3" t="s">
        <v>1391</v>
      </c>
      <c r="F5618" s="4"/>
      <c r="G5618" s="29">
        <v>11828</v>
      </c>
      <c r="H5618" s="32">
        <v>2993</v>
      </c>
      <c r="I5618" s="17">
        <v>4778</v>
      </c>
      <c r="J5618" s="17">
        <v>2336</v>
      </c>
      <c r="K5618" s="17">
        <v>1105</v>
      </c>
      <c r="L5618" s="17">
        <v>416</v>
      </c>
      <c r="M5618" s="17">
        <v>173</v>
      </c>
      <c r="N5618" s="33">
        <v>27</v>
      </c>
    </row>
    <row r="5619" spans="5:14" x14ac:dyDescent="0.3">
      <c r="E5619" s="9"/>
      <c r="F5619" s="8"/>
      <c r="G5619" s="10">
        <v>100</v>
      </c>
      <c r="H5619" s="11">
        <v>25.304362529591</v>
      </c>
      <c r="I5619" s="2">
        <v>40.395671288468002</v>
      </c>
      <c r="J5619" s="2">
        <v>19.749746364559002</v>
      </c>
      <c r="K5619" s="2">
        <v>9.3422387554949999</v>
      </c>
      <c r="L5619" s="2">
        <v>3.5170781197159999</v>
      </c>
      <c r="M5619" s="2">
        <v>1.462631044978</v>
      </c>
      <c r="N5619" s="13">
        <v>0.22827189719300001</v>
      </c>
    </row>
    <row r="5620" spans="5:14" x14ac:dyDescent="0.3">
      <c r="E5620" s="3" t="s">
        <v>1392</v>
      </c>
      <c r="F5620" s="4"/>
      <c r="G5620" s="5">
        <v>478</v>
      </c>
      <c r="H5620" s="7">
        <v>71</v>
      </c>
      <c r="I5620" s="1">
        <v>177</v>
      </c>
      <c r="J5620" s="1">
        <v>110</v>
      </c>
      <c r="K5620" s="1">
        <v>79</v>
      </c>
      <c r="L5620" s="1">
        <v>29</v>
      </c>
      <c r="M5620" s="1">
        <v>11</v>
      </c>
      <c r="N5620" s="6">
        <v>1</v>
      </c>
    </row>
    <row r="5621" spans="5:14" x14ac:dyDescent="0.3">
      <c r="E5621" s="9"/>
      <c r="F5621" s="8"/>
      <c r="G5621" s="10">
        <v>100</v>
      </c>
      <c r="H5621" s="11">
        <v>14.853556485356</v>
      </c>
      <c r="I5621" s="2">
        <v>37.029288702929001</v>
      </c>
      <c r="J5621" s="2">
        <v>23.012552301254999</v>
      </c>
      <c r="K5621" s="2">
        <v>16.527196652720001</v>
      </c>
      <c r="L5621" s="2">
        <v>6.0669456066949996</v>
      </c>
      <c r="M5621" s="2">
        <v>2.3012552301259999</v>
      </c>
      <c r="N5621" s="13">
        <v>0.20920502092099999</v>
      </c>
    </row>
    <row r="5622" spans="5:14" x14ac:dyDescent="0.3">
      <c r="E5622" s="3" t="s">
        <v>1393</v>
      </c>
      <c r="F5622" s="4"/>
      <c r="G5622" s="5">
        <v>250</v>
      </c>
      <c r="H5622" s="7">
        <v>41</v>
      </c>
      <c r="I5622" s="1">
        <v>82</v>
      </c>
      <c r="J5622" s="1">
        <v>66</v>
      </c>
      <c r="K5622" s="1">
        <v>33</v>
      </c>
      <c r="L5622" s="1">
        <v>19</v>
      </c>
      <c r="M5622" s="1">
        <v>7</v>
      </c>
      <c r="N5622" s="6">
        <v>2</v>
      </c>
    </row>
    <row r="5623" spans="5:14" x14ac:dyDescent="0.3">
      <c r="E5623" s="9"/>
      <c r="F5623" s="8"/>
      <c r="G5623" s="10">
        <v>100</v>
      </c>
      <c r="H5623" s="11">
        <v>16.399999999999999</v>
      </c>
      <c r="I5623" s="2">
        <v>32.799999999999997</v>
      </c>
      <c r="J5623" s="2">
        <v>26.4</v>
      </c>
      <c r="K5623" s="2">
        <v>13.2</v>
      </c>
      <c r="L5623" s="2">
        <v>7.6</v>
      </c>
      <c r="M5623" s="2">
        <v>2.8</v>
      </c>
      <c r="N5623" s="13">
        <v>0.8</v>
      </c>
    </row>
    <row r="5624" spans="5:14" x14ac:dyDescent="0.3">
      <c r="E5624" s="3" t="s">
        <v>1394</v>
      </c>
      <c r="F5624" s="4"/>
      <c r="G5624" s="5">
        <v>105</v>
      </c>
      <c r="H5624" s="7">
        <v>18</v>
      </c>
      <c r="I5624" s="1">
        <v>44</v>
      </c>
      <c r="J5624" s="1">
        <v>20</v>
      </c>
      <c r="K5624" s="1">
        <v>16</v>
      </c>
      <c r="L5624" s="1">
        <v>4</v>
      </c>
      <c r="M5624" s="1">
        <v>3</v>
      </c>
      <c r="N5624" s="6">
        <v>0</v>
      </c>
    </row>
    <row r="5625" spans="5:14" x14ac:dyDescent="0.3">
      <c r="E5625" s="9"/>
      <c r="F5625" s="8"/>
      <c r="G5625" s="10">
        <v>100</v>
      </c>
      <c r="H5625" s="11">
        <v>17.142857142857</v>
      </c>
      <c r="I5625" s="2">
        <v>41.904761904761997</v>
      </c>
      <c r="J5625" s="2">
        <v>19.047619047619001</v>
      </c>
      <c r="K5625" s="2">
        <v>15.238095238094999</v>
      </c>
      <c r="L5625" s="2">
        <v>3.8095238095239998</v>
      </c>
      <c r="M5625" s="2">
        <v>2.8571428571430002</v>
      </c>
      <c r="N5625" s="15">
        <v>0</v>
      </c>
    </row>
    <row r="5626" spans="5:14" x14ac:dyDescent="0.3">
      <c r="E5626" s="3" t="s">
        <v>990</v>
      </c>
      <c r="F5626" s="4"/>
      <c r="G5626" s="5">
        <v>111</v>
      </c>
      <c r="H5626" s="7">
        <v>21</v>
      </c>
      <c r="I5626" s="1">
        <v>43</v>
      </c>
      <c r="J5626" s="1">
        <v>27</v>
      </c>
      <c r="K5626" s="1">
        <v>7</v>
      </c>
      <c r="L5626" s="1">
        <v>9</v>
      </c>
      <c r="M5626" s="1">
        <v>4</v>
      </c>
      <c r="N5626" s="6">
        <v>0</v>
      </c>
    </row>
    <row r="5627" spans="5:14" x14ac:dyDescent="0.3">
      <c r="E5627" s="9"/>
      <c r="F5627" s="8"/>
      <c r="G5627" s="10">
        <v>100</v>
      </c>
      <c r="H5627" s="11">
        <v>18.918918918919001</v>
      </c>
      <c r="I5627" s="2">
        <v>38.738738738739002</v>
      </c>
      <c r="J5627" s="2">
        <v>24.324324324323999</v>
      </c>
      <c r="K5627" s="2">
        <v>6.3063063063060003</v>
      </c>
      <c r="L5627" s="2">
        <v>8.1081081081080004</v>
      </c>
      <c r="M5627" s="2">
        <v>3.6036036036039998</v>
      </c>
      <c r="N5627" s="15">
        <v>0</v>
      </c>
    </row>
    <row r="5628" spans="5:14" x14ac:dyDescent="0.3">
      <c r="E5628" s="3" t="s">
        <v>1395</v>
      </c>
      <c r="F5628" s="4"/>
      <c r="G5628" s="5">
        <v>224</v>
      </c>
      <c r="H5628" s="7">
        <v>51</v>
      </c>
      <c r="I5628" s="1">
        <v>89</v>
      </c>
      <c r="J5628" s="1">
        <v>47</v>
      </c>
      <c r="K5628" s="1">
        <v>19</v>
      </c>
      <c r="L5628" s="1">
        <v>14</v>
      </c>
      <c r="M5628" s="1">
        <v>4</v>
      </c>
      <c r="N5628" s="6">
        <v>0</v>
      </c>
    </row>
    <row r="5629" spans="5:14" x14ac:dyDescent="0.3">
      <c r="E5629" s="9"/>
      <c r="F5629" s="8"/>
      <c r="G5629" s="10">
        <v>100</v>
      </c>
      <c r="H5629" s="11">
        <v>22.767857142857</v>
      </c>
      <c r="I5629" s="2">
        <v>39.732142857143003</v>
      </c>
      <c r="J5629" s="2">
        <v>20.982142857143</v>
      </c>
      <c r="K5629" s="2">
        <v>8.4821428571429998</v>
      </c>
      <c r="L5629" s="2">
        <v>6.25</v>
      </c>
      <c r="M5629" s="2">
        <v>1.785714285714</v>
      </c>
      <c r="N5629" s="15">
        <v>0</v>
      </c>
    </row>
    <row r="5630" spans="5:14" x14ac:dyDescent="0.3">
      <c r="E5630" s="3" t="s">
        <v>1396</v>
      </c>
      <c r="F5630" s="4"/>
      <c r="G5630" s="5">
        <v>178</v>
      </c>
      <c r="H5630" s="7">
        <v>25</v>
      </c>
      <c r="I5630" s="1">
        <v>64</v>
      </c>
      <c r="J5630" s="1">
        <v>42</v>
      </c>
      <c r="K5630" s="1">
        <v>29</v>
      </c>
      <c r="L5630" s="1">
        <v>16</v>
      </c>
      <c r="M5630" s="1">
        <v>2</v>
      </c>
      <c r="N5630" s="6">
        <v>0</v>
      </c>
    </row>
    <row r="5631" spans="5:14" x14ac:dyDescent="0.3">
      <c r="E5631" s="9"/>
      <c r="F5631" s="8"/>
      <c r="G5631" s="10">
        <v>100</v>
      </c>
      <c r="H5631" s="11">
        <v>14.044943820225001</v>
      </c>
      <c r="I5631" s="2">
        <v>35.955056179774999</v>
      </c>
      <c r="J5631" s="2">
        <v>23.595505617977999</v>
      </c>
      <c r="K5631" s="2">
        <v>16.292134831460999</v>
      </c>
      <c r="L5631" s="2">
        <v>8.9887640449440003</v>
      </c>
      <c r="M5631" s="2">
        <v>1.123595505618</v>
      </c>
      <c r="N5631" s="15">
        <v>0</v>
      </c>
    </row>
    <row r="5632" spans="5:14" x14ac:dyDescent="0.3">
      <c r="E5632" s="3" t="s">
        <v>1397</v>
      </c>
      <c r="F5632" s="4"/>
      <c r="G5632" s="5">
        <v>22838</v>
      </c>
      <c r="H5632" s="7">
        <v>4204</v>
      </c>
      <c r="I5632" s="1">
        <v>7482</v>
      </c>
      <c r="J5632" s="1">
        <v>6073</v>
      </c>
      <c r="K5632" s="1">
        <v>2981</v>
      </c>
      <c r="L5632" s="1">
        <v>1679</v>
      </c>
      <c r="M5632" s="1">
        <v>367</v>
      </c>
      <c r="N5632" s="6">
        <v>52</v>
      </c>
    </row>
    <row r="5633" spans="5:14" x14ac:dyDescent="0.3">
      <c r="E5633" s="9"/>
      <c r="F5633" s="8"/>
      <c r="G5633" s="10">
        <v>100</v>
      </c>
      <c r="H5633" s="11">
        <v>18.407916630178001</v>
      </c>
      <c r="I5633" s="2">
        <v>32.761187494527</v>
      </c>
      <c r="J5633" s="2">
        <v>26.591645503109</v>
      </c>
      <c r="K5633" s="2">
        <v>13.052806725632999</v>
      </c>
      <c r="L5633" s="2">
        <v>7.3517821175230003</v>
      </c>
      <c r="M5633" s="2">
        <v>1.606970838077</v>
      </c>
      <c r="N5633" s="13">
        <v>0.22769069095399999</v>
      </c>
    </row>
    <row r="5634" spans="5:14" x14ac:dyDescent="0.3">
      <c r="E5634" s="3" t="s">
        <v>1398</v>
      </c>
      <c r="F5634" s="4"/>
      <c r="G5634" s="5">
        <v>643</v>
      </c>
      <c r="H5634" s="7">
        <v>78</v>
      </c>
      <c r="I5634" s="1">
        <v>163</v>
      </c>
      <c r="J5634" s="1">
        <v>210</v>
      </c>
      <c r="K5634" s="1">
        <v>94</v>
      </c>
      <c r="L5634" s="1">
        <v>86</v>
      </c>
      <c r="M5634" s="1">
        <v>11</v>
      </c>
      <c r="N5634" s="6">
        <v>1</v>
      </c>
    </row>
    <row r="5635" spans="5:14" x14ac:dyDescent="0.3">
      <c r="E5635" s="9"/>
      <c r="F5635" s="8"/>
      <c r="G5635" s="10">
        <v>100</v>
      </c>
      <c r="H5635" s="11">
        <v>12.130637636081</v>
      </c>
      <c r="I5635" s="2">
        <v>25.349922239502</v>
      </c>
      <c r="J5635" s="2">
        <v>32.659409020218</v>
      </c>
      <c r="K5635" s="2">
        <v>14.618973561431</v>
      </c>
      <c r="L5635" s="2">
        <v>13.374805598756</v>
      </c>
      <c r="M5635" s="2">
        <v>1.710730948678</v>
      </c>
      <c r="N5635" s="13">
        <v>0.15552099533399999</v>
      </c>
    </row>
    <row r="5636" spans="5:14" x14ac:dyDescent="0.3">
      <c r="E5636" s="3" t="s">
        <v>1399</v>
      </c>
      <c r="F5636" s="4"/>
      <c r="G5636" s="5">
        <v>291</v>
      </c>
      <c r="H5636" s="7">
        <v>42</v>
      </c>
      <c r="I5636" s="1">
        <v>80</v>
      </c>
      <c r="J5636" s="1">
        <v>83</v>
      </c>
      <c r="K5636" s="1">
        <v>47</v>
      </c>
      <c r="L5636" s="1">
        <v>32</v>
      </c>
      <c r="M5636" s="1">
        <v>6</v>
      </c>
      <c r="N5636" s="6">
        <v>1</v>
      </c>
    </row>
    <row r="5637" spans="5:14" x14ac:dyDescent="0.3">
      <c r="E5637" s="9"/>
      <c r="F5637" s="8"/>
      <c r="G5637" s="10">
        <v>100</v>
      </c>
      <c r="H5637" s="11">
        <v>14.432989690722</v>
      </c>
      <c r="I5637" s="2">
        <v>27.491408934708002</v>
      </c>
      <c r="J5637" s="2">
        <v>28.522336769759001</v>
      </c>
      <c r="K5637" s="2">
        <v>16.151202749141</v>
      </c>
      <c r="L5637" s="2">
        <v>10.996563573883</v>
      </c>
      <c r="M5637" s="2">
        <v>2.0618556701030002</v>
      </c>
      <c r="N5637" s="13">
        <v>0.34364261168400001</v>
      </c>
    </row>
    <row r="5638" spans="5:14" x14ac:dyDescent="0.3">
      <c r="E5638" s="3" t="s">
        <v>1400</v>
      </c>
      <c r="F5638" s="4"/>
      <c r="G5638" s="5">
        <v>127</v>
      </c>
      <c r="H5638" s="7">
        <v>25</v>
      </c>
      <c r="I5638" s="1">
        <v>33</v>
      </c>
      <c r="J5638" s="1">
        <v>34</v>
      </c>
      <c r="K5638" s="1">
        <v>15</v>
      </c>
      <c r="L5638" s="1">
        <v>15</v>
      </c>
      <c r="M5638" s="1">
        <v>4</v>
      </c>
      <c r="N5638" s="6">
        <v>1</v>
      </c>
    </row>
    <row r="5639" spans="5:14" x14ac:dyDescent="0.3">
      <c r="E5639" s="9"/>
      <c r="F5639" s="8"/>
      <c r="G5639" s="10">
        <v>100</v>
      </c>
      <c r="H5639" s="11">
        <v>19.685039370079</v>
      </c>
      <c r="I5639" s="2">
        <v>25.984251968504001</v>
      </c>
      <c r="J5639" s="2">
        <v>26.771653543307</v>
      </c>
      <c r="K5639" s="2">
        <v>11.811023622046999</v>
      </c>
      <c r="L5639" s="2">
        <v>11.811023622046999</v>
      </c>
      <c r="M5639" s="2">
        <v>3.1496062992130001</v>
      </c>
      <c r="N5639" s="13">
        <v>0.78740157480299999</v>
      </c>
    </row>
    <row r="5640" spans="5:14" x14ac:dyDescent="0.3">
      <c r="E5640" s="3" t="s">
        <v>996</v>
      </c>
      <c r="F5640" s="4"/>
      <c r="G5640" s="5">
        <v>131</v>
      </c>
      <c r="H5640" s="7">
        <v>17</v>
      </c>
      <c r="I5640" s="1">
        <v>46</v>
      </c>
      <c r="J5640" s="1">
        <v>31</v>
      </c>
      <c r="K5640" s="1">
        <v>15</v>
      </c>
      <c r="L5640" s="1">
        <v>20</v>
      </c>
      <c r="M5640" s="1">
        <v>1</v>
      </c>
      <c r="N5640" s="6">
        <v>1</v>
      </c>
    </row>
    <row r="5641" spans="5:14" x14ac:dyDescent="0.3">
      <c r="E5641" s="9"/>
      <c r="F5641" s="8"/>
      <c r="G5641" s="10">
        <v>100</v>
      </c>
      <c r="H5641" s="11">
        <v>12.977099236640999</v>
      </c>
      <c r="I5641" s="2">
        <v>35.114503816793999</v>
      </c>
      <c r="J5641" s="2">
        <v>23.664122137404998</v>
      </c>
      <c r="K5641" s="2">
        <v>11.450381679389</v>
      </c>
      <c r="L5641" s="2">
        <v>15.267175572518999</v>
      </c>
      <c r="M5641" s="2">
        <v>0.76335877862599999</v>
      </c>
      <c r="N5641" s="13">
        <v>0.76335877862599999</v>
      </c>
    </row>
    <row r="5642" spans="5:14" x14ac:dyDescent="0.3">
      <c r="E5642" s="3" t="s">
        <v>1401</v>
      </c>
      <c r="F5642" s="4"/>
      <c r="G5642" s="5">
        <v>155</v>
      </c>
      <c r="H5642" s="7">
        <v>26</v>
      </c>
      <c r="I5642" s="1">
        <v>45</v>
      </c>
      <c r="J5642" s="1">
        <v>46</v>
      </c>
      <c r="K5642" s="1">
        <v>22</v>
      </c>
      <c r="L5642" s="1">
        <v>10</v>
      </c>
      <c r="M5642" s="1">
        <v>4</v>
      </c>
      <c r="N5642" s="6">
        <v>2</v>
      </c>
    </row>
    <row r="5643" spans="5:14" x14ac:dyDescent="0.3">
      <c r="E5643" s="9"/>
      <c r="F5643" s="8"/>
      <c r="G5643" s="10">
        <v>100</v>
      </c>
      <c r="H5643" s="11">
        <v>16.774193548387</v>
      </c>
      <c r="I5643" s="2">
        <v>29.032258064516</v>
      </c>
      <c r="J5643" s="2">
        <v>29.677419354839</v>
      </c>
      <c r="K5643" s="2">
        <v>14.193548387097</v>
      </c>
      <c r="L5643" s="2">
        <v>6.4516129032259997</v>
      </c>
      <c r="M5643" s="2">
        <v>2.5806451612900001</v>
      </c>
      <c r="N5643" s="13">
        <v>1.2903225806450001</v>
      </c>
    </row>
    <row r="5644" spans="5:14" x14ac:dyDescent="0.3">
      <c r="E5644" s="3" t="s">
        <v>1402</v>
      </c>
      <c r="F5644" s="4"/>
      <c r="G5644" s="5">
        <v>105</v>
      </c>
      <c r="H5644" s="7">
        <v>13</v>
      </c>
      <c r="I5644" s="1">
        <v>40</v>
      </c>
      <c r="J5644" s="1">
        <v>25</v>
      </c>
      <c r="K5644" s="1">
        <v>7</v>
      </c>
      <c r="L5644" s="1">
        <v>18</v>
      </c>
      <c r="M5644" s="1">
        <v>0</v>
      </c>
      <c r="N5644" s="6">
        <v>2</v>
      </c>
    </row>
    <row r="5645" spans="5:14" x14ac:dyDescent="0.3">
      <c r="E5645" s="9"/>
      <c r="F5645" s="8"/>
      <c r="G5645" s="10">
        <v>100</v>
      </c>
      <c r="H5645" s="11">
        <v>12.380952380951999</v>
      </c>
      <c r="I5645" s="2">
        <v>38.095238095238003</v>
      </c>
      <c r="J5645" s="2">
        <v>23.809523809523998</v>
      </c>
      <c r="K5645" s="2">
        <v>6.666666666667</v>
      </c>
      <c r="L5645" s="2">
        <v>17.142857142857</v>
      </c>
      <c r="M5645" s="12">
        <v>0</v>
      </c>
      <c r="N5645" s="13">
        <v>1.9047619047619999</v>
      </c>
    </row>
    <row r="5646" spans="5:14" x14ac:dyDescent="0.3">
      <c r="E5646" s="3" t="s">
        <v>1403</v>
      </c>
      <c r="F5646" s="4"/>
      <c r="G5646" s="5">
        <v>230</v>
      </c>
      <c r="H5646" s="7">
        <v>26</v>
      </c>
      <c r="I5646" s="1">
        <v>60</v>
      </c>
      <c r="J5646" s="1">
        <v>57</v>
      </c>
      <c r="K5646" s="1">
        <v>35</v>
      </c>
      <c r="L5646" s="1">
        <v>40</v>
      </c>
      <c r="M5646" s="1">
        <v>9</v>
      </c>
      <c r="N5646" s="6">
        <v>3</v>
      </c>
    </row>
    <row r="5647" spans="5:14" x14ac:dyDescent="0.3">
      <c r="E5647" s="9"/>
      <c r="F5647" s="8"/>
      <c r="G5647" s="10">
        <v>100</v>
      </c>
      <c r="H5647" s="11">
        <v>11.304347826087</v>
      </c>
      <c r="I5647" s="2">
        <v>26.086956521739001</v>
      </c>
      <c r="J5647" s="2">
        <v>24.782608695652002</v>
      </c>
      <c r="K5647" s="2">
        <v>15.217391304348</v>
      </c>
      <c r="L5647" s="2">
        <v>17.391304347826001</v>
      </c>
      <c r="M5647" s="2">
        <v>3.9130434782610002</v>
      </c>
      <c r="N5647" s="13">
        <v>1.3043478260870001</v>
      </c>
    </row>
    <row r="5648" spans="5:14" x14ac:dyDescent="0.3">
      <c r="E5648" s="3" t="s">
        <v>1404</v>
      </c>
      <c r="F5648" s="4"/>
      <c r="G5648" s="5">
        <v>12</v>
      </c>
      <c r="H5648" s="7">
        <v>0</v>
      </c>
      <c r="I5648" s="1">
        <v>4</v>
      </c>
      <c r="J5648" s="1">
        <v>2</v>
      </c>
      <c r="K5648" s="1">
        <v>1</v>
      </c>
      <c r="L5648" s="1">
        <v>5</v>
      </c>
      <c r="M5648" s="1">
        <v>0</v>
      </c>
      <c r="N5648" s="6">
        <v>0</v>
      </c>
    </row>
    <row r="5649" spans="2:14" x14ac:dyDescent="0.3">
      <c r="E5649" s="9"/>
      <c r="F5649" s="8"/>
      <c r="G5649" s="10">
        <v>100</v>
      </c>
      <c r="H5649" s="21">
        <v>0</v>
      </c>
      <c r="I5649" s="2">
        <v>33.333333333333002</v>
      </c>
      <c r="J5649" s="2">
        <v>16.666666666666998</v>
      </c>
      <c r="K5649" s="2">
        <v>8.333333333333</v>
      </c>
      <c r="L5649" s="2">
        <v>41.666666666666998</v>
      </c>
      <c r="M5649" s="12">
        <v>0</v>
      </c>
      <c r="N5649" s="15">
        <v>0</v>
      </c>
    </row>
    <row r="5650" spans="2:14" x14ac:dyDescent="0.3">
      <c r="E5650" s="3" t="s">
        <v>1405</v>
      </c>
      <c r="F5650" s="4"/>
      <c r="G5650" s="5">
        <v>5</v>
      </c>
      <c r="H5650" s="7">
        <v>0</v>
      </c>
      <c r="I5650" s="1">
        <v>1</v>
      </c>
      <c r="J5650" s="1">
        <v>1</v>
      </c>
      <c r="K5650" s="1">
        <v>2</v>
      </c>
      <c r="L5650" s="1">
        <v>1</v>
      </c>
      <c r="M5650" s="1">
        <v>0</v>
      </c>
      <c r="N5650" s="6">
        <v>0</v>
      </c>
    </row>
    <row r="5651" spans="2:14" x14ac:dyDescent="0.3">
      <c r="E5651" s="9"/>
      <c r="F5651" s="8"/>
      <c r="G5651" s="10">
        <v>100</v>
      </c>
      <c r="H5651" s="21">
        <v>0</v>
      </c>
      <c r="I5651" s="2">
        <v>20</v>
      </c>
      <c r="J5651" s="2">
        <v>20</v>
      </c>
      <c r="K5651" s="2">
        <v>40</v>
      </c>
      <c r="L5651" s="2">
        <v>20</v>
      </c>
      <c r="M5651" s="12">
        <v>0</v>
      </c>
      <c r="N5651" s="15">
        <v>0</v>
      </c>
    </row>
    <row r="5652" spans="2:14" x14ac:dyDescent="0.3">
      <c r="E5652" s="3" t="s">
        <v>1406</v>
      </c>
      <c r="F5652" s="4"/>
      <c r="G5652" s="5">
        <v>1</v>
      </c>
      <c r="H5652" s="7">
        <v>0</v>
      </c>
      <c r="I5652" s="1">
        <v>0</v>
      </c>
      <c r="J5652" s="1">
        <v>0</v>
      </c>
      <c r="K5652" s="1">
        <v>0</v>
      </c>
      <c r="L5652" s="1">
        <v>1</v>
      </c>
      <c r="M5652" s="1">
        <v>0</v>
      </c>
      <c r="N5652" s="6">
        <v>0</v>
      </c>
    </row>
    <row r="5653" spans="2:14" x14ac:dyDescent="0.3">
      <c r="E5653" s="9"/>
      <c r="F5653" s="8"/>
      <c r="G5653" s="10">
        <v>100</v>
      </c>
      <c r="H5653" s="21">
        <v>0</v>
      </c>
      <c r="I5653" s="12">
        <v>0</v>
      </c>
      <c r="J5653" s="12">
        <v>0</v>
      </c>
      <c r="K5653" s="12">
        <v>0</v>
      </c>
      <c r="L5653" s="2">
        <v>100</v>
      </c>
      <c r="M5653" s="12">
        <v>0</v>
      </c>
      <c r="N5653" s="15">
        <v>0</v>
      </c>
    </row>
    <row r="5654" spans="2:14" x14ac:dyDescent="0.3">
      <c r="E5654" s="3" t="s">
        <v>1002</v>
      </c>
      <c r="F5654" s="4"/>
      <c r="G5654" s="5">
        <v>1</v>
      </c>
      <c r="H5654" s="7">
        <v>0</v>
      </c>
      <c r="I5654" s="1">
        <v>0</v>
      </c>
      <c r="J5654" s="1">
        <v>0</v>
      </c>
      <c r="K5654" s="1">
        <v>0</v>
      </c>
      <c r="L5654" s="1">
        <v>1</v>
      </c>
      <c r="M5654" s="1">
        <v>0</v>
      </c>
      <c r="N5654" s="6">
        <v>0</v>
      </c>
    </row>
    <row r="5655" spans="2:14" x14ac:dyDescent="0.3">
      <c r="E5655" s="9"/>
      <c r="F5655" s="8"/>
      <c r="G5655" s="10">
        <v>100</v>
      </c>
      <c r="H5655" s="21">
        <v>0</v>
      </c>
      <c r="I5655" s="12">
        <v>0</v>
      </c>
      <c r="J5655" s="12">
        <v>0</v>
      </c>
      <c r="K5655" s="12">
        <v>0</v>
      </c>
      <c r="L5655" s="2">
        <v>100</v>
      </c>
      <c r="M5655" s="12">
        <v>0</v>
      </c>
      <c r="N5655" s="15">
        <v>0</v>
      </c>
    </row>
    <row r="5656" spans="2:14" x14ac:dyDescent="0.3">
      <c r="E5656" s="3" t="s">
        <v>1407</v>
      </c>
      <c r="F5656" s="4"/>
      <c r="G5656" s="5">
        <v>3</v>
      </c>
      <c r="H5656" s="7">
        <v>0</v>
      </c>
      <c r="I5656" s="1">
        <v>0</v>
      </c>
      <c r="J5656" s="1">
        <v>1</v>
      </c>
      <c r="K5656" s="1">
        <v>1</v>
      </c>
      <c r="L5656" s="1">
        <v>1</v>
      </c>
      <c r="M5656" s="1">
        <v>0</v>
      </c>
      <c r="N5656" s="6">
        <v>0</v>
      </c>
    </row>
    <row r="5657" spans="2:14" x14ac:dyDescent="0.3">
      <c r="E5657" s="9"/>
      <c r="F5657" s="8"/>
      <c r="G5657" s="10">
        <v>100</v>
      </c>
      <c r="H5657" s="21">
        <v>0</v>
      </c>
      <c r="I5657" s="12">
        <v>0</v>
      </c>
      <c r="J5657" s="2">
        <v>33.333333333333002</v>
      </c>
      <c r="K5657" s="2">
        <v>33.333333333333002</v>
      </c>
      <c r="L5657" s="2">
        <v>33.333333333333002</v>
      </c>
      <c r="M5657" s="12">
        <v>0</v>
      </c>
      <c r="N5657" s="15">
        <v>0</v>
      </c>
    </row>
    <row r="5658" spans="2:14" x14ac:dyDescent="0.3">
      <c r="E5658" s="3" t="s">
        <v>1408</v>
      </c>
      <c r="F5658" s="4"/>
      <c r="G5658" s="5">
        <v>2</v>
      </c>
      <c r="H5658" s="7">
        <v>0</v>
      </c>
      <c r="I5658" s="1">
        <v>0</v>
      </c>
      <c r="J5658" s="1">
        <v>2</v>
      </c>
      <c r="K5658" s="1">
        <v>0</v>
      </c>
      <c r="L5658" s="1">
        <v>0</v>
      </c>
      <c r="M5658" s="1">
        <v>0</v>
      </c>
      <c r="N5658" s="6">
        <v>0</v>
      </c>
    </row>
    <row r="5659" spans="2:14" x14ac:dyDescent="0.3">
      <c r="E5659" s="53"/>
      <c r="F5659" s="57"/>
      <c r="G5659" s="64">
        <v>100</v>
      </c>
      <c r="H5659" s="68">
        <v>0</v>
      </c>
      <c r="I5659" s="43">
        <v>0</v>
      </c>
      <c r="J5659" s="44">
        <v>100</v>
      </c>
      <c r="K5659" s="43">
        <v>0</v>
      </c>
      <c r="L5659" s="43">
        <v>0</v>
      </c>
      <c r="M5659" s="43">
        <v>0</v>
      </c>
      <c r="N5659" s="66">
        <v>0</v>
      </c>
    </row>
    <row r="5661" spans="2:14" x14ac:dyDescent="0.3">
      <c r="B5661" s="35" t="str">
        <f xml:space="preserve"> HYPERLINK("#'目次'!B54", "[48]")</f>
        <v>[48]</v>
      </c>
      <c r="C5661" s="25" t="s">
        <v>54</v>
      </c>
    </row>
    <row r="5664" spans="2:14" x14ac:dyDescent="0.3">
      <c r="C5664" s="25" t="s">
        <v>1390</v>
      </c>
    </row>
    <row r="5665" spans="5:12" ht="37.5" x14ac:dyDescent="0.3">
      <c r="E5665" s="95"/>
      <c r="F5665" s="96"/>
      <c r="G5665" s="37" t="s">
        <v>16</v>
      </c>
      <c r="H5665" s="41" t="s">
        <v>55</v>
      </c>
      <c r="I5665" s="18" t="s">
        <v>56</v>
      </c>
      <c r="J5665" s="18" t="s">
        <v>57</v>
      </c>
      <c r="K5665" s="18" t="s">
        <v>58</v>
      </c>
      <c r="L5665" s="34" t="s">
        <v>59</v>
      </c>
    </row>
    <row r="5666" spans="5:12" x14ac:dyDescent="0.3">
      <c r="E5666" s="97"/>
      <c r="F5666" s="98"/>
      <c r="G5666" s="40"/>
      <c r="H5666" s="36"/>
      <c r="I5666" s="19"/>
      <c r="J5666" s="19"/>
      <c r="K5666" s="19"/>
      <c r="L5666" s="39"/>
    </row>
    <row r="5667" spans="5:12" x14ac:dyDescent="0.3">
      <c r="E5667" s="63" t="s">
        <v>16</v>
      </c>
      <c r="F5667" s="58"/>
      <c r="G5667" s="38">
        <v>55336</v>
      </c>
      <c r="H5667" s="20">
        <v>4906</v>
      </c>
      <c r="I5667" s="20">
        <v>24562</v>
      </c>
      <c r="J5667" s="20">
        <v>17342</v>
      </c>
      <c r="K5667" s="20">
        <v>6139</v>
      </c>
      <c r="L5667" s="51">
        <v>2387</v>
      </c>
    </row>
    <row r="5668" spans="5:12" x14ac:dyDescent="0.3">
      <c r="E5668" s="53"/>
      <c r="F5668" s="59"/>
      <c r="G5668" s="10">
        <v>100</v>
      </c>
      <c r="H5668" s="2">
        <v>8.8658377909499997</v>
      </c>
      <c r="I5668" s="2">
        <v>44.387017493133001</v>
      </c>
      <c r="J5668" s="2">
        <v>31.339453520311999</v>
      </c>
      <c r="K5668" s="2">
        <v>11.094043660545999</v>
      </c>
      <c r="L5668" s="13">
        <v>4.3136475350590002</v>
      </c>
    </row>
    <row r="5669" spans="5:12" x14ac:dyDescent="0.3">
      <c r="E5669" s="3" t="s">
        <v>1391</v>
      </c>
      <c r="F5669" s="4"/>
      <c r="G5669" s="29">
        <v>11828</v>
      </c>
      <c r="H5669" s="32">
        <v>680</v>
      </c>
      <c r="I5669" s="17">
        <v>4877</v>
      </c>
      <c r="J5669" s="17">
        <v>4240</v>
      </c>
      <c r="K5669" s="17">
        <v>1638</v>
      </c>
      <c r="L5669" s="33">
        <v>393</v>
      </c>
    </row>
    <row r="5670" spans="5:12" x14ac:dyDescent="0.3">
      <c r="E5670" s="9"/>
      <c r="F5670" s="8"/>
      <c r="G5670" s="10">
        <v>100</v>
      </c>
      <c r="H5670" s="11">
        <v>5.7490700033820001</v>
      </c>
      <c r="I5670" s="2">
        <v>41.232668244842998</v>
      </c>
      <c r="J5670" s="2">
        <v>35.847142374028003</v>
      </c>
      <c r="K5670" s="2">
        <v>13.848495096381001</v>
      </c>
      <c r="L5670" s="13">
        <v>3.3226242813660001</v>
      </c>
    </row>
    <row r="5671" spans="5:12" x14ac:dyDescent="0.3">
      <c r="E5671" s="3" t="s">
        <v>1392</v>
      </c>
      <c r="F5671" s="4"/>
      <c r="G5671" s="5">
        <v>478</v>
      </c>
      <c r="H5671" s="7">
        <v>44</v>
      </c>
      <c r="I5671" s="1">
        <v>213</v>
      </c>
      <c r="J5671" s="1">
        <v>153</v>
      </c>
      <c r="K5671" s="1">
        <v>47</v>
      </c>
      <c r="L5671" s="6">
        <v>21</v>
      </c>
    </row>
    <row r="5672" spans="5:12" x14ac:dyDescent="0.3">
      <c r="E5672" s="9"/>
      <c r="F5672" s="8"/>
      <c r="G5672" s="10">
        <v>100</v>
      </c>
      <c r="H5672" s="11">
        <v>9.2050209205019993</v>
      </c>
      <c r="I5672" s="2">
        <v>44.560669456066996</v>
      </c>
      <c r="J5672" s="2">
        <v>32.008368200836998</v>
      </c>
      <c r="K5672" s="2">
        <v>9.8326359832639998</v>
      </c>
      <c r="L5672" s="13">
        <v>4.3933054393309998</v>
      </c>
    </row>
    <row r="5673" spans="5:12" x14ac:dyDescent="0.3">
      <c r="E5673" s="3" t="s">
        <v>1393</v>
      </c>
      <c r="F5673" s="4"/>
      <c r="G5673" s="5">
        <v>250</v>
      </c>
      <c r="H5673" s="7">
        <v>26</v>
      </c>
      <c r="I5673" s="1">
        <v>103</v>
      </c>
      <c r="J5673" s="1">
        <v>79</v>
      </c>
      <c r="K5673" s="1">
        <v>26</v>
      </c>
      <c r="L5673" s="6">
        <v>16</v>
      </c>
    </row>
    <row r="5674" spans="5:12" x14ac:dyDescent="0.3">
      <c r="E5674" s="9"/>
      <c r="F5674" s="8"/>
      <c r="G5674" s="10">
        <v>100</v>
      </c>
      <c r="H5674" s="11">
        <v>10.4</v>
      </c>
      <c r="I5674" s="2">
        <v>41.2</v>
      </c>
      <c r="J5674" s="2">
        <v>31.6</v>
      </c>
      <c r="K5674" s="2">
        <v>10.4</v>
      </c>
      <c r="L5674" s="13">
        <v>6.4</v>
      </c>
    </row>
    <row r="5675" spans="5:12" x14ac:dyDescent="0.3">
      <c r="E5675" s="3" t="s">
        <v>1394</v>
      </c>
      <c r="F5675" s="4"/>
      <c r="G5675" s="5">
        <v>105</v>
      </c>
      <c r="H5675" s="7">
        <v>7</v>
      </c>
      <c r="I5675" s="1">
        <v>44</v>
      </c>
      <c r="J5675" s="1">
        <v>38</v>
      </c>
      <c r="K5675" s="1">
        <v>10</v>
      </c>
      <c r="L5675" s="6">
        <v>6</v>
      </c>
    </row>
    <row r="5676" spans="5:12" x14ac:dyDescent="0.3">
      <c r="E5676" s="9"/>
      <c r="F5676" s="8"/>
      <c r="G5676" s="10">
        <v>100</v>
      </c>
      <c r="H5676" s="11">
        <v>6.666666666667</v>
      </c>
      <c r="I5676" s="2">
        <v>41.904761904761997</v>
      </c>
      <c r="J5676" s="2">
        <v>36.190476190475998</v>
      </c>
      <c r="K5676" s="2">
        <v>9.5238095238099998</v>
      </c>
      <c r="L5676" s="13">
        <v>5.7142857142860004</v>
      </c>
    </row>
    <row r="5677" spans="5:12" x14ac:dyDescent="0.3">
      <c r="E5677" s="3" t="s">
        <v>990</v>
      </c>
      <c r="F5677" s="4"/>
      <c r="G5677" s="5">
        <v>111</v>
      </c>
      <c r="H5677" s="7">
        <v>15</v>
      </c>
      <c r="I5677" s="1">
        <v>44</v>
      </c>
      <c r="J5677" s="1">
        <v>39</v>
      </c>
      <c r="K5677" s="1">
        <v>9</v>
      </c>
      <c r="L5677" s="6">
        <v>4</v>
      </c>
    </row>
    <row r="5678" spans="5:12" x14ac:dyDescent="0.3">
      <c r="E5678" s="9"/>
      <c r="F5678" s="8"/>
      <c r="G5678" s="10">
        <v>100</v>
      </c>
      <c r="H5678" s="11">
        <v>13.513513513514001</v>
      </c>
      <c r="I5678" s="2">
        <v>39.639639639640002</v>
      </c>
      <c r="J5678" s="2">
        <v>35.135135135135002</v>
      </c>
      <c r="K5678" s="2">
        <v>8.1081081081080004</v>
      </c>
      <c r="L5678" s="13">
        <v>3.6036036036039998</v>
      </c>
    </row>
    <row r="5679" spans="5:12" x14ac:dyDescent="0.3">
      <c r="E5679" s="3" t="s">
        <v>1395</v>
      </c>
      <c r="F5679" s="4"/>
      <c r="G5679" s="5">
        <v>224</v>
      </c>
      <c r="H5679" s="7">
        <v>21</v>
      </c>
      <c r="I5679" s="1">
        <v>93</v>
      </c>
      <c r="J5679" s="1">
        <v>80</v>
      </c>
      <c r="K5679" s="1">
        <v>22</v>
      </c>
      <c r="L5679" s="6">
        <v>8</v>
      </c>
    </row>
    <row r="5680" spans="5:12" x14ac:dyDescent="0.3">
      <c r="E5680" s="9"/>
      <c r="F5680" s="8"/>
      <c r="G5680" s="10">
        <v>100</v>
      </c>
      <c r="H5680" s="11">
        <v>9.375</v>
      </c>
      <c r="I5680" s="2">
        <v>41.517857142856997</v>
      </c>
      <c r="J5680" s="2">
        <v>35.714285714286</v>
      </c>
      <c r="K5680" s="2">
        <v>9.8214285714289993</v>
      </c>
      <c r="L5680" s="13">
        <v>3.5714285714290002</v>
      </c>
    </row>
    <row r="5681" spans="5:12" x14ac:dyDescent="0.3">
      <c r="E5681" s="3" t="s">
        <v>1396</v>
      </c>
      <c r="F5681" s="4"/>
      <c r="G5681" s="5">
        <v>178</v>
      </c>
      <c r="H5681" s="7">
        <v>19</v>
      </c>
      <c r="I5681" s="1">
        <v>72</v>
      </c>
      <c r="J5681" s="1">
        <v>59</v>
      </c>
      <c r="K5681" s="1">
        <v>15</v>
      </c>
      <c r="L5681" s="6">
        <v>13</v>
      </c>
    </row>
    <row r="5682" spans="5:12" x14ac:dyDescent="0.3">
      <c r="E5682" s="9"/>
      <c r="F5682" s="8"/>
      <c r="G5682" s="10">
        <v>100</v>
      </c>
      <c r="H5682" s="11">
        <v>10.674157303371</v>
      </c>
      <c r="I5682" s="2">
        <v>40.449438202247002</v>
      </c>
      <c r="J5682" s="2">
        <v>33.146067415730002</v>
      </c>
      <c r="K5682" s="2">
        <v>8.4269662921350008</v>
      </c>
      <c r="L5682" s="13">
        <v>7.3033707865170001</v>
      </c>
    </row>
    <row r="5683" spans="5:12" x14ac:dyDescent="0.3">
      <c r="E5683" s="3" t="s">
        <v>1397</v>
      </c>
      <c r="F5683" s="4"/>
      <c r="G5683" s="5">
        <v>22838</v>
      </c>
      <c r="H5683" s="7">
        <v>2359</v>
      </c>
      <c r="I5683" s="1">
        <v>10431</v>
      </c>
      <c r="J5683" s="1">
        <v>6649</v>
      </c>
      <c r="K5683" s="1">
        <v>2462</v>
      </c>
      <c r="L5683" s="6">
        <v>937</v>
      </c>
    </row>
    <row r="5684" spans="5:12" x14ac:dyDescent="0.3">
      <c r="E5684" s="9"/>
      <c r="F5684" s="8"/>
      <c r="G5684" s="10">
        <v>100</v>
      </c>
      <c r="H5684" s="11">
        <v>10.329275768456</v>
      </c>
      <c r="I5684" s="2">
        <v>45.673876871879997</v>
      </c>
      <c r="J5684" s="2">
        <v>29.113757772134001</v>
      </c>
      <c r="K5684" s="2">
        <v>10.780278483229999</v>
      </c>
      <c r="L5684" s="13">
        <v>4.1028111042999997</v>
      </c>
    </row>
    <row r="5685" spans="5:12" x14ac:dyDescent="0.3">
      <c r="E5685" s="3" t="s">
        <v>1398</v>
      </c>
      <c r="F5685" s="4"/>
      <c r="G5685" s="5">
        <v>643</v>
      </c>
      <c r="H5685" s="7">
        <v>78</v>
      </c>
      <c r="I5685" s="1">
        <v>332</v>
      </c>
      <c r="J5685" s="1">
        <v>166</v>
      </c>
      <c r="K5685" s="1">
        <v>42</v>
      </c>
      <c r="L5685" s="6">
        <v>25</v>
      </c>
    </row>
    <row r="5686" spans="5:12" x14ac:dyDescent="0.3">
      <c r="E5686" s="9"/>
      <c r="F5686" s="8"/>
      <c r="G5686" s="10">
        <v>100</v>
      </c>
      <c r="H5686" s="11">
        <v>12.130637636081</v>
      </c>
      <c r="I5686" s="2">
        <v>51.632970451010998</v>
      </c>
      <c r="J5686" s="2">
        <v>25.816485225505001</v>
      </c>
      <c r="K5686" s="2">
        <v>6.5318818040439997</v>
      </c>
      <c r="L5686" s="13">
        <v>3.8880248833589999</v>
      </c>
    </row>
    <row r="5687" spans="5:12" x14ac:dyDescent="0.3">
      <c r="E5687" s="3" t="s">
        <v>1399</v>
      </c>
      <c r="F5687" s="4"/>
      <c r="G5687" s="5">
        <v>291</v>
      </c>
      <c r="H5687" s="7">
        <v>42</v>
      </c>
      <c r="I5687" s="1">
        <v>136</v>
      </c>
      <c r="J5687" s="1">
        <v>82</v>
      </c>
      <c r="K5687" s="1">
        <v>18</v>
      </c>
      <c r="L5687" s="6">
        <v>13</v>
      </c>
    </row>
    <row r="5688" spans="5:12" x14ac:dyDescent="0.3">
      <c r="E5688" s="9"/>
      <c r="F5688" s="8"/>
      <c r="G5688" s="10">
        <v>100</v>
      </c>
      <c r="H5688" s="11">
        <v>14.432989690722</v>
      </c>
      <c r="I5688" s="2">
        <v>46.735395189003</v>
      </c>
      <c r="J5688" s="2">
        <v>28.178694158075999</v>
      </c>
      <c r="K5688" s="2">
        <v>6.1855670103089997</v>
      </c>
      <c r="L5688" s="13">
        <v>4.4673539518899998</v>
      </c>
    </row>
    <row r="5689" spans="5:12" x14ac:dyDescent="0.3">
      <c r="E5689" s="3" t="s">
        <v>1400</v>
      </c>
      <c r="F5689" s="4"/>
      <c r="G5689" s="5">
        <v>127</v>
      </c>
      <c r="H5689" s="7">
        <v>17</v>
      </c>
      <c r="I5689" s="1">
        <v>54</v>
      </c>
      <c r="J5689" s="1">
        <v>31</v>
      </c>
      <c r="K5689" s="1">
        <v>14</v>
      </c>
      <c r="L5689" s="6">
        <v>11</v>
      </c>
    </row>
    <row r="5690" spans="5:12" x14ac:dyDescent="0.3">
      <c r="E5690" s="9"/>
      <c r="F5690" s="8"/>
      <c r="G5690" s="10">
        <v>100</v>
      </c>
      <c r="H5690" s="11">
        <v>13.385826771653999</v>
      </c>
      <c r="I5690" s="2">
        <v>42.519685039370003</v>
      </c>
      <c r="J5690" s="2">
        <v>24.409448818897999</v>
      </c>
      <c r="K5690" s="2">
        <v>11.023622047244</v>
      </c>
      <c r="L5690" s="13">
        <v>8.6614173228349998</v>
      </c>
    </row>
    <row r="5691" spans="5:12" x14ac:dyDescent="0.3">
      <c r="E5691" s="3" t="s">
        <v>996</v>
      </c>
      <c r="F5691" s="4"/>
      <c r="G5691" s="5">
        <v>131</v>
      </c>
      <c r="H5691" s="7">
        <v>19</v>
      </c>
      <c r="I5691" s="1">
        <v>63</v>
      </c>
      <c r="J5691" s="1">
        <v>37</v>
      </c>
      <c r="K5691" s="1">
        <v>8</v>
      </c>
      <c r="L5691" s="6">
        <v>4</v>
      </c>
    </row>
    <row r="5692" spans="5:12" x14ac:dyDescent="0.3">
      <c r="E5692" s="9"/>
      <c r="F5692" s="8"/>
      <c r="G5692" s="10">
        <v>100</v>
      </c>
      <c r="H5692" s="11">
        <v>14.503816793893</v>
      </c>
      <c r="I5692" s="2">
        <v>48.091603053435001</v>
      </c>
      <c r="J5692" s="2">
        <v>28.24427480916</v>
      </c>
      <c r="K5692" s="2">
        <v>6.1068702290079999</v>
      </c>
      <c r="L5692" s="13">
        <v>3.053435114504</v>
      </c>
    </row>
    <row r="5693" spans="5:12" x14ac:dyDescent="0.3">
      <c r="E5693" s="3" t="s">
        <v>1401</v>
      </c>
      <c r="F5693" s="4"/>
      <c r="G5693" s="5">
        <v>155</v>
      </c>
      <c r="H5693" s="7">
        <v>18</v>
      </c>
      <c r="I5693" s="1">
        <v>80</v>
      </c>
      <c r="J5693" s="1">
        <v>38</v>
      </c>
      <c r="K5693" s="1">
        <v>11</v>
      </c>
      <c r="L5693" s="6">
        <v>8</v>
      </c>
    </row>
    <row r="5694" spans="5:12" x14ac:dyDescent="0.3">
      <c r="E5694" s="9"/>
      <c r="F5694" s="8"/>
      <c r="G5694" s="10">
        <v>100</v>
      </c>
      <c r="H5694" s="11">
        <v>11.612903225806001</v>
      </c>
      <c r="I5694" s="2">
        <v>51.612903225806001</v>
      </c>
      <c r="J5694" s="2">
        <v>24.516129032258</v>
      </c>
      <c r="K5694" s="2">
        <v>7.0967741935479998</v>
      </c>
      <c r="L5694" s="13">
        <v>5.1612903225810003</v>
      </c>
    </row>
    <row r="5695" spans="5:12" x14ac:dyDescent="0.3">
      <c r="E5695" s="3" t="s">
        <v>1402</v>
      </c>
      <c r="F5695" s="4"/>
      <c r="G5695" s="5">
        <v>105</v>
      </c>
      <c r="H5695" s="7">
        <v>27</v>
      </c>
      <c r="I5695" s="1">
        <v>45</v>
      </c>
      <c r="J5695" s="1">
        <v>26</v>
      </c>
      <c r="K5695" s="1">
        <v>3</v>
      </c>
      <c r="L5695" s="6">
        <v>4</v>
      </c>
    </row>
    <row r="5696" spans="5:12" x14ac:dyDescent="0.3">
      <c r="E5696" s="9"/>
      <c r="F5696" s="8"/>
      <c r="G5696" s="10">
        <v>100</v>
      </c>
      <c r="H5696" s="11">
        <v>25.714285714286</v>
      </c>
      <c r="I5696" s="2">
        <v>42.857142857143003</v>
      </c>
      <c r="J5696" s="2">
        <v>24.761904761905001</v>
      </c>
      <c r="K5696" s="2">
        <v>2.8571428571430002</v>
      </c>
      <c r="L5696" s="13">
        <v>3.8095238095239998</v>
      </c>
    </row>
    <row r="5697" spans="2:12" x14ac:dyDescent="0.3">
      <c r="E5697" s="3" t="s">
        <v>1403</v>
      </c>
      <c r="F5697" s="4"/>
      <c r="G5697" s="5">
        <v>230</v>
      </c>
      <c r="H5697" s="7">
        <v>57</v>
      </c>
      <c r="I5697" s="1">
        <v>89</v>
      </c>
      <c r="J5697" s="1">
        <v>57</v>
      </c>
      <c r="K5697" s="1">
        <v>4</v>
      </c>
      <c r="L5697" s="6">
        <v>23</v>
      </c>
    </row>
    <row r="5698" spans="2:12" x14ac:dyDescent="0.3">
      <c r="E5698" s="9"/>
      <c r="F5698" s="8"/>
      <c r="G5698" s="10">
        <v>100</v>
      </c>
      <c r="H5698" s="11">
        <v>24.782608695652002</v>
      </c>
      <c r="I5698" s="2">
        <v>38.695652173912997</v>
      </c>
      <c r="J5698" s="2">
        <v>24.782608695652002</v>
      </c>
      <c r="K5698" s="2">
        <v>1.7391304347829999</v>
      </c>
      <c r="L5698" s="13">
        <v>10</v>
      </c>
    </row>
    <row r="5699" spans="2:12" x14ac:dyDescent="0.3">
      <c r="E5699" s="3" t="s">
        <v>1404</v>
      </c>
      <c r="F5699" s="4"/>
      <c r="G5699" s="5">
        <v>12</v>
      </c>
      <c r="H5699" s="7">
        <v>6</v>
      </c>
      <c r="I5699" s="1">
        <v>3</v>
      </c>
      <c r="J5699" s="1">
        <v>1</v>
      </c>
      <c r="K5699" s="1">
        <v>0</v>
      </c>
      <c r="L5699" s="6">
        <v>2</v>
      </c>
    </row>
    <row r="5700" spans="2:12" x14ac:dyDescent="0.3">
      <c r="E5700" s="9"/>
      <c r="F5700" s="8"/>
      <c r="G5700" s="10">
        <v>100</v>
      </c>
      <c r="H5700" s="11">
        <v>50</v>
      </c>
      <c r="I5700" s="2">
        <v>25</v>
      </c>
      <c r="J5700" s="2">
        <v>8.333333333333</v>
      </c>
      <c r="K5700" s="12">
        <v>0</v>
      </c>
      <c r="L5700" s="13">
        <v>16.666666666666998</v>
      </c>
    </row>
    <row r="5701" spans="2:12" x14ac:dyDescent="0.3">
      <c r="E5701" s="3" t="s">
        <v>1405</v>
      </c>
      <c r="F5701" s="4"/>
      <c r="G5701" s="5">
        <v>5</v>
      </c>
      <c r="H5701" s="7">
        <v>2</v>
      </c>
      <c r="I5701" s="1">
        <v>1</v>
      </c>
      <c r="J5701" s="1">
        <v>0</v>
      </c>
      <c r="K5701" s="1">
        <v>0</v>
      </c>
      <c r="L5701" s="6">
        <v>2</v>
      </c>
    </row>
    <row r="5702" spans="2:12" x14ac:dyDescent="0.3">
      <c r="E5702" s="9"/>
      <c r="F5702" s="8"/>
      <c r="G5702" s="10">
        <v>100</v>
      </c>
      <c r="H5702" s="11">
        <v>40</v>
      </c>
      <c r="I5702" s="2">
        <v>20</v>
      </c>
      <c r="J5702" s="12">
        <v>0</v>
      </c>
      <c r="K5702" s="12">
        <v>0</v>
      </c>
      <c r="L5702" s="13">
        <v>40</v>
      </c>
    </row>
    <row r="5703" spans="2:12" x14ac:dyDescent="0.3">
      <c r="E5703" s="3" t="s">
        <v>1406</v>
      </c>
      <c r="F5703" s="4"/>
      <c r="G5703" s="5">
        <v>1</v>
      </c>
      <c r="H5703" s="7">
        <v>0</v>
      </c>
      <c r="I5703" s="1">
        <v>1</v>
      </c>
      <c r="J5703" s="1">
        <v>0</v>
      </c>
      <c r="K5703" s="1">
        <v>0</v>
      </c>
      <c r="L5703" s="6">
        <v>0</v>
      </c>
    </row>
    <row r="5704" spans="2:12" x14ac:dyDescent="0.3">
      <c r="E5704" s="9"/>
      <c r="F5704" s="8"/>
      <c r="G5704" s="10">
        <v>100</v>
      </c>
      <c r="H5704" s="21">
        <v>0</v>
      </c>
      <c r="I5704" s="2">
        <v>100</v>
      </c>
      <c r="J5704" s="12">
        <v>0</v>
      </c>
      <c r="K5704" s="12">
        <v>0</v>
      </c>
      <c r="L5704" s="15">
        <v>0</v>
      </c>
    </row>
    <row r="5705" spans="2:12" x14ac:dyDescent="0.3">
      <c r="E5705" s="3" t="s">
        <v>1002</v>
      </c>
      <c r="F5705" s="4"/>
      <c r="G5705" s="5">
        <v>1</v>
      </c>
      <c r="H5705" s="7">
        <v>1</v>
      </c>
      <c r="I5705" s="1">
        <v>0</v>
      </c>
      <c r="J5705" s="1">
        <v>0</v>
      </c>
      <c r="K5705" s="1">
        <v>0</v>
      </c>
      <c r="L5705" s="6">
        <v>0</v>
      </c>
    </row>
    <row r="5706" spans="2:12" x14ac:dyDescent="0.3">
      <c r="E5706" s="9"/>
      <c r="F5706" s="8"/>
      <c r="G5706" s="10">
        <v>100</v>
      </c>
      <c r="H5706" s="11">
        <v>100</v>
      </c>
      <c r="I5706" s="12">
        <v>0</v>
      </c>
      <c r="J5706" s="12">
        <v>0</v>
      </c>
      <c r="K5706" s="12">
        <v>0</v>
      </c>
      <c r="L5706" s="15">
        <v>0</v>
      </c>
    </row>
    <row r="5707" spans="2:12" x14ac:dyDescent="0.3">
      <c r="E5707" s="3" t="s">
        <v>1407</v>
      </c>
      <c r="F5707" s="4"/>
      <c r="G5707" s="5">
        <v>3</v>
      </c>
      <c r="H5707" s="7">
        <v>2</v>
      </c>
      <c r="I5707" s="1">
        <v>1</v>
      </c>
      <c r="J5707" s="1">
        <v>0</v>
      </c>
      <c r="K5707" s="1">
        <v>0</v>
      </c>
      <c r="L5707" s="6">
        <v>0</v>
      </c>
    </row>
    <row r="5708" spans="2:12" x14ac:dyDescent="0.3">
      <c r="E5708" s="9"/>
      <c r="F5708" s="8"/>
      <c r="G5708" s="10">
        <v>100</v>
      </c>
      <c r="H5708" s="11">
        <v>66.666666666666998</v>
      </c>
      <c r="I5708" s="2">
        <v>33.333333333333002</v>
      </c>
      <c r="J5708" s="12">
        <v>0</v>
      </c>
      <c r="K5708" s="12">
        <v>0</v>
      </c>
      <c r="L5708" s="15">
        <v>0</v>
      </c>
    </row>
    <row r="5709" spans="2:12" x14ac:dyDescent="0.3">
      <c r="E5709" s="3" t="s">
        <v>1408</v>
      </c>
      <c r="F5709" s="4"/>
      <c r="G5709" s="5">
        <v>2</v>
      </c>
      <c r="H5709" s="7">
        <v>0</v>
      </c>
      <c r="I5709" s="1">
        <v>2</v>
      </c>
      <c r="J5709" s="1">
        <v>0</v>
      </c>
      <c r="K5709" s="1">
        <v>0</v>
      </c>
      <c r="L5709" s="6">
        <v>0</v>
      </c>
    </row>
    <row r="5710" spans="2:12" x14ac:dyDescent="0.3">
      <c r="E5710" s="53"/>
      <c r="F5710" s="57"/>
      <c r="G5710" s="64">
        <v>100</v>
      </c>
      <c r="H5710" s="68">
        <v>0</v>
      </c>
      <c r="I5710" s="44">
        <v>100</v>
      </c>
      <c r="J5710" s="43">
        <v>0</v>
      </c>
      <c r="K5710" s="43">
        <v>0</v>
      </c>
      <c r="L5710" s="66">
        <v>0</v>
      </c>
    </row>
    <row r="5712" spans="2:12" x14ac:dyDescent="0.3">
      <c r="B5712" s="35" t="str">
        <f xml:space="preserve"> HYPERLINK("#'目次'!B55", "[49]")</f>
        <v>[49]</v>
      </c>
      <c r="C5712" s="25" t="s">
        <v>14</v>
      </c>
    </row>
    <row r="5715" spans="3:14" x14ac:dyDescent="0.3">
      <c r="C5715" s="25" t="s">
        <v>1411</v>
      </c>
    </row>
    <row r="5716" spans="3:14" ht="25" x14ac:dyDescent="0.3">
      <c r="E5716" s="95"/>
      <c r="F5716" s="96"/>
      <c r="G5716" s="37" t="s">
        <v>16</v>
      </c>
      <c r="H5716" s="41" t="s">
        <v>17</v>
      </c>
      <c r="I5716" s="18" t="s">
        <v>18</v>
      </c>
      <c r="J5716" s="18" t="s">
        <v>19</v>
      </c>
      <c r="K5716" s="18" t="s">
        <v>20</v>
      </c>
      <c r="L5716" s="18" t="s">
        <v>21</v>
      </c>
      <c r="M5716" s="18" t="s">
        <v>22</v>
      </c>
      <c r="N5716" s="34" t="s">
        <v>23</v>
      </c>
    </row>
    <row r="5717" spans="3:14" x14ac:dyDescent="0.3">
      <c r="E5717" s="97"/>
      <c r="F5717" s="98"/>
      <c r="G5717" s="40"/>
      <c r="H5717" s="36"/>
      <c r="I5717" s="19"/>
      <c r="J5717" s="19"/>
      <c r="K5717" s="19"/>
      <c r="L5717" s="19"/>
      <c r="M5717" s="19"/>
      <c r="N5717" s="39"/>
    </row>
    <row r="5718" spans="3:14" x14ac:dyDescent="0.3">
      <c r="E5718" s="63" t="s">
        <v>16</v>
      </c>
      <c r="F5718" s="58"/>
      <c r="G5718" s="38">
        <v>55336</v>
      </c>
      <c r="H5718" s="20">
        <v>10222</v>
      </c>
      <c r="I5718" s="20">
        <v>19178</v>
      </c>
      <c r="J5718" s="20">
        <v>13973</v>
      </c>
      <c r="K5718" s="20">
        <v>7022</v>
      </c>
      <c r="L5718" s="20">
        <v>3794</v>
      </c>
      <c r="M5718" s="20">
        <v>900</v>
      </c>
      <c r="N5718" s="51">
        <v>247</v>
      </c>
    </row>
    <row r="5719" spans="3:14" x14ac:dyDescent="0.3">
      <c r="E5719" s="53"/>
      <c r="F5719" s="59"/>
      <c r="G5719" s="10">
        <v>100</v>
      </c>
      <c r="H5719" s="2">
        <v>18.472603729941</v>
      </c>
      <c r="I5719" s="2">
        <v>34.657365910076997</v>
      </c>
      <c r="J5719" s="2">
        <v>25.251192713603999</v>
      </c>
      <c r="K5719" s="2">
        <v>12.689749891570999</v>
      </c>
      <c r="L5719" s="2">
        <v>6.8562960821169998</v>
      </c>
      <c r="M5719" s="2">
        <v>1.626427642041</v>
      </c>
      <c r="N5719" s="13">
        <v>0.44636403064899999</v>
      </c>
    </row>
    <row r="5720" spans="3:14" ht="25" x14ac:dyDescent="0.3">
      <c r="E5720" s="3" t="s">
        <v>1412</v>
      </c>
      <c r="F5720" s="4"/>
      <c r="G5720" s="29">
        <v>360</v>
      </c>
      <c r="H5720" s="32">
        <v>60</v>
      </c>
      <c r="I5720" s="17">
        <v>108</v>
      </c>
      <c r="J5720" s="17">
        <v>101</v>
      </c>
      <c r="K5720" s="17">
        <v>59</v>
      </c>
      <c r="L5720" s="17">
        <v>29</v>
      </c>
      <c r="M5720" s="17">
        <v>3</v>
      </c>
      <c r="N5720" s="33">
        <v>0</v>
      </c>
    </row>
    <row r="5721" spans="3:14" x14ac:dyDescent="0.3">
      <c r="E5721" s="9"/>
      <c r="F5721" s="8"/>
      <c r="G5721" s="10">
        <v>100</v>
      </c>
      <c r="H5721" s="11">
        <v>16.666666666666998</v>
      </c>
      <c r="I5721" s="2">
        <v>30</v>
      </c>
      <c r="J5721" s="2">
        <v>28.055555555556001</v>
      </c>
      <c r="K5721" s="2">
        <v>16.388888888888999</v>
      </c>
      <c r="L5721" s="2">
        <v>8.0555555555559994</v>
      </c>
      <c r="M5721" s="2">
        <v>0.83333333333299997</v>
      </c>
      <c r="N5721" s="15">
        <v>0</v>
      </c>
    </row>
    <row r="5722" spans="3:14" ht="25" x14ac:dyDescent="0.3">
      <c r="E5722" s="3" t="s">
        <v>1413</v>
      </c>
      <c r="F5722" s="4"/>
      <c r="G5722" s="5">
        <v>15</v>
      </c>
      <c r="H5722" s="7">
        <v>2</v>
      </c>
      <c r="I5722" s="1">
        <v>2</v>
      </c>
      <c r="J5722" s="1">
        <v>4</v>
      </c>
      <c r="K5722" s="1">
        <v>5</v>
      </c>
      <c r="L5722" s="1">
        <v>2</v>
      </c>
      <c r="M5722" s="1">
        <v>0</v>
      </c>
      <c r="N5722" s="6">
        <v>0</v>
      </c>
    </row>
    <row r="5723" spans="3:14" x14ac:dyDescent="0.3">
      <c r="E5723" s="9"/>
      <c r="F5723" s="8"/>
      <c r="G5723" s="10">
        <v>100</v>
      </c>
      <c r="H5723" s="11">
        <v>13.333333333333</v>
      </c>
      <c r="I5723" s="2">
        <v>13.333333333333</v>
      </c>
      <c r="J5723" s="2">
        <v>26.666666666666998</v>
      </c>
      <c r="K5723" s="2">
        <v>33.333333333333002</v>
      </c>
      <c r="L5723" s="2">
        <v>13.333333333333</v>
      </c>
      <c r="M5723" s="12">
        <v>0</v>
      </c>
      <c r="N5723" s="15">
        <v>0</v>
      </c>
    </row>
    <row r="5724" spans="3:14" x14ac:dyDescent="0.3">
      <c r="E5724" s="3" t="s">
        <v>1414</v>
      </c>
      <c r="F5724" s="4"/>
      <c r="G5724" s="5">
        <v>7</v>
      </c>
      <c r="H5724" s="7">
        <v>0</v>
      </c>
      <c r="I5724" s="1">
        <v>1</v>
      </c>
      <c r="J5724" s="1">
        <v>4</v>
      </c>
      <c r="K5724" s="1">
        <v>2</v>
      </c>
      <c r="L5724" s="1">
        <v>0</v>
      </c>
      <c r="M5724" s="1">
        <v>0</v>
      </c>
      <c r="N5724" s="6">
        <v>0</v>
      </c>
    </row>
    <row r="5725" spans="3:14" x14ac:dyDescent="0.3">
      <c r="E5725" s="9"/>
      <c r="F5725" s="8"/>
      <c r="G5725" s="10">
        <v>100</v>
      </c>
      <c r="H5725" s="21">
        <v>0</v>
      </c>
      <c r="I5725" s="2">
        <v>14.285714285714</v>
      </c>
      <c r="J5725" s="2">
        <v>57.142857142856997</v>
      </c>
      <c r="K5725" s="2">
        <v>28.571428571428999</v>
      </c>
      <c r="L5725" s="12">
        <v>0</v>
      </c>
      <c r="M5725" s="12">
        <v>0</v>
      </c>
      <c r="N5725" s="15">
        <v>0</v>
      </c>
    </row>
    <row r="5726" spans="3:14" ht="25" x14ac:dyDescent="0.3">
      <c r="E5726" s="3" t="s">
        <v>1415</v>
      </c>
      <c r="F5726" s="4"/>
      <c r="G5726" s="5">
        <v>3</v>
      </c>
      <c r="H5726" s="7">
        <v>0</v>
      </c>
      <c r="I5726" s="1">
        <v>1</v>
      </c>
      <c r="J5726" s="1">
        <v>1</v>
      </c>
      <c r="K5726" s="1">
        <v>1</v>
      </c>
      <c r="L5726" s="1">
        <v>0</v>
      </c>
      <c r="M5726" s="1">
        <v>0</v>
      </c>
      <c r="N5726" s="6">
        <v>0</v>
      </c>
    </row>
    <row r="5727" spans="3:14" x14ac:dyDescent="0.3">
      <c r="E5727" s="9"/>
      <c r="F5727" s="8"/>
      <c r="G5727" s="10">
        <v>100</v>
      </c>
      <c r="H5727" s="21">
        <v>0</v>
      </c>
      <c r="I5727" s="2">
        <v>33.333333333333002</v>
      </c>
      <c r="J5727" s="2">
        <v>33.333333333333002</v>
      </c>
      <c r="K5727" s="2">
        <v>33.333333333333002</v>
      </c>
      <c r="L5727" s="12">
        <v>0</v>
      </c>
      <c r="M5727" s="12">
        <v>0</v>
      </c>
      <c r="N5727" s="15">
        <v>0</v>
      </c>
    </row>
    <row r="5728" spans="3:14" x14ac:dyDescent="0.3">
      <c r="E5728" s="3" t="s">
        <v>1011</v>
      </c>
      <c r="F5728" s="4"/>
      <c r="G5728" s="5">
        <v>1</v>
      </c>
      <c r="H5728" s="7">
        <v>0</v>
      </c>
      <c r="I5728" s="1">
        <v>0</v>
      </c>
      <c r="J5728" s="1">
        <v>1</v>
      </c>
      <c r="K5728" s="1">
        <v>0</v>
      </c>
      <c r="L5728" s="1">
        <v>0</v>
      </c>
      <c r="M5728" s="1">
        <v>0</v>
      </c>
      <c r="N5728" s="6">
        <v>0</v>
      </c>
    </row>
    <row r="5729" spans="5:14" x14ac:dyDescent="0.3">
      <c r="E5729" s="9"/>
      <c r="F5729" s="8"/>
      <c r="G5729" s="10">
        <v>100</v>
      </c>
      <c r="H5729" s="21">
        <v>0</v>
      </c>
      <c r="I5729" s="12">
        <v>0</v>
      </c>
      <c r="J5729" s="2">
        <v>100</v>
      </c>
      <c r="K5729" s="12">
        <v>0</v>
      </c>
      <c r="L5729" s="12">
        <v>0</v>
      </c>
      <c r="M5729" s="12">
        <v>0</v>
      </c>
      <c r="N5729" s="15">
        <v>0</v>
      </c>
    </row>
    <row r="5730" spans="5:14" x14ac:dyDescent="0.3">
      <c r="E5730" s="3" t="s">
        <v>1416</v>
      </c>
      <c r="F5730" s="4"/>
      <c r="G5730" s="5">
        <v>0</v>
      </c>
      <c r="H5730" s="7">
        <v>0</v>
      </c>
      <c r="I5730" s="1">
        <v>0</v>
      </c>
      <c r="J5730" s="1">
        <v>0</v>
      </c>
      <c r="K5730" s="1">
        <v>0</v>
      </c>
      <c r="L5730" s="1">
        <v>0</v>
      </c>
      <c r="M5730" s="1">
        <v>0</v>
      </c>
      <c r="N5730" s="6">
        <v>0</v>
      </c>
    </row>
    <row r="5731" spans="5:14" x14ac:dyDescent="0.3">
      <c r="E5731" s="9"/>
      <c r="F5731" s="8"/>
      <c r="G5731" s="31">
        <v>0</v>
      </c>
      <c r="H5731" s="21">
        <v>0</v>
      </c>
      <c r="I5731" s="12">
        <v>0</v>
      </c>
      <c r="J5731" s="12">
        <v>0</v>
      </c>
      <c r="K5731" s="12">
        <v>0</v>
      </c>
      <c r="L5731" s="12">
        <v>0</v>
      </c>
      <c r="M5731" s="12">
        <v>0</v>
      </c>
      <c r="N5731" s="15">
        <v>0</v>
      </c>
    </row>
    <row r="5732" spans="5:14" x14ac:dyDescent="0.3">
      <c r="E5732" s="3" t="s">
        <v>1417</v>
      </c>
      <c r="F5732" s="4"/>
      <c r="G5732" s="5">
        <v>4</v>
      </c>
      <c r="H5732" s="7">
        <v>1</v>
      </c>
      <c r="I5732" s="1">
        <v>0</v>
      </c>
      <c r="J5732" s="1">
        <v>3</v>
      </c>
      <c r="K5732" s="1">
        <v>0</v>
      </c>
      <c r="L5732" s="1">
        <v>0</v>
      </c>
      <c r="M5732" s="1">
        <v>0</v>
      </c>
      <c r="N5732" s="6">
        <v>0</v>
      </c>
    </row>
    <row r="5733" spans="5:14" x14ac:dyDescent="0.3">
      <c r="E5733" s="9"/>
      <c r="F5733" s="8"/>
      <c r="G5733" s="10">
        <v>100</v>
      </c>
      <c r="H5733" s="11">
        <v>25</v>
      </c>
      <c r="I5733" s="12">
        <v>0</v>
      </c>
      <c r="J5733" s="2">
        <v>75</v>
      </c>
      <c r="K5733" s="12">
        <v>0</v>
      </c>
      <c r="L5733" s="12">
        <v>0</v>
      </c>
      <c r="M5733" s="12">
        <v>0</v>
      </c>
      <c r="N5733" s="15">
        <v>0</v>
      </c>
    </row>
    <row r="5734" spans="5:14" ht="25" x14ac:dyDescent="0.3">
      <c r="E5734" s="3" t="s">
        <v>1418</v>
      </c>
      <c r="F5734" s="4"/>
      <c r="G5734" s="5">
        <v>1642</v>
      </c>
      <c r="H5734" s="7">
        <v>294</v>
      </c>
      <c r="I5734" s="1">
        <v>473</v>
      </c>
      <c r="J5734" s="1">
        <v>475</v>
      </c>
      <c r="K5734" s="1">
        <v>232</v>
      </c>
      <c r="L5734" s="1">
        <v>147</v>
      </c>
      <c r="M5734" s="1">
        <v>19</v>
      </c>
      <c r="N5734" s="6">
        <v>2</v>
      </c>
    </row>
    <row r="5735" spans="5:14" x14ac:dyDescent="0.3">
      <c r="E5735" s="9"/>
      <c r="F5735" s="8"/>
      <c r="G5735" s="10">
        <v>100</v>
      </c>
      <c r="H5735" s="11">
        <v>17.904993909866</v>
      </c>
      <c r="I5735" s="2">
        <v>28.806333739342001</v>
      </c>
      <c r="J5735" s="2">
        <v>28.928136419001</v>
      </c>
      <c r="K5735" s="2">
        <v>14.129110840438001</v>
      </c>
      <c r="L5735" s="2">
        <v>8.9524969549330002</v>
      </c>
      <c r="M5735" s="2">
        <v>1.15712545676</v>
      </c>
      <c r="N5735" s="13">
        <v>0.121802679659</v>
      </c>
    </row>
    <row r="5736" spans="5:14" ht="25" x14ac:dyDescent="0.3">
      <c r="E5736" s="3" t="s">
        <v>1419</v>
      </c>
      <c r="F5736" s="4"/>
      <c r="G5736" s="5">
        <v>221</v>
      </c>
      <c r="H5736" s="7">
        <v>30</v>
      </c>
      <c r="I5736" s="1">
        <v>47</v>
      </c>
      <c r="J5736" s="1">
        <v>71</v>
      </c>
      <c r="K5736" s="1">
        <v>35</v>
      </c>
      <c r="L5736" s="1">
        <v>36</v>
      </c>
      <c r="M5736" s="1">
        <v>2</v>
      </c>
      <c r="N5736" s="6">
        <v>0</v>
      </c>
    </row>
    <row r="5737" spans="5:14" x14ac:dyDescent="0.3">
      <c r="E5737" s="9"/>
      <c r="F5737" s="8"/>
      <c r="G5737" s="10">
        <v>100</v>
      </c>
      <c r="H5737" s="11">
        <v>13.574660633483999</v>
      </c>
      <c r="I5737" s="2">
        <v>21.266968325792</v>
      </c>
      <c r="J5737" s="2">
        <v>32.126696832579</v>
      </c>
      <c r="K5737" s="2">
        <v>15.837104072398001</v>
      </c>
      <c r="L5737" s="2">
        <v>16.289592760181002</v>
      </c>
      <c r="M5737" s="2">
        <v>0.904977375566</v>
      </c>
      <c r="N5737" s="15">
        <v>0</v>
      </c>
    </row>
    <row r="5738" spans="5:14" x14ac:dyDescent="0.3">
      <c r="E5738" s="3" t="s">
        <v>1420</v>
      </c>
      <c r="F5738" s="4"/>
      <c r="G5738" s="5">
        <v>80</v>
      </c>
      <c r="H5738" s="7">
        <v>9</v>
      </c>
      <c r="I5738" s="1">
        <v>12</v>
      </c>
      <c r="J5738" s="1">
        <v>30</v>
      </c>
      <c r="K5738" s="1">
        <v>14</v>
      </c>
      <c r="L5738" s="1">
        <v>14</v>
      </c>
      <c r="M5738" s="1">
        <v>1</v>
      </c>
      <c r="N5738" s="6">
        <v>0</v>
      </c>
    </row>
    <row r="5739" spans="5:14" x14ac:dyDescent="0.3">
      <c r="E5739" s="9"/>
      <c r="F5739" s="8"/>
      <c r="G5739" s="10">
        <v>100</v>
      </c>
      <c r="H5739" s="11">
        <v>11.25</v>
      </c>
      <c r="I5739" s="2">
        <v>15</v>
      </c>
      <c r="J5739" s="2">
        <v>37.5</v>
      </c>
      <c r="K5739" s="2">
        <v>17.5</v>
      </c>
      <c r="L5739" s="2">
        <v>17.5</v>
      </c>
      <c r="M5739" s="2">
        <v>1.25</v>
      </c>
      <c r="N5739" s="15">
        <v>0</v>
      </c>
    </row>
    <row r="5740" spans="5:14" ht="25" x14ac:dyDescent="0.3">
      <c r="E5740" s="3" t="s">
        <v>1421</v>
      </c>
      <c r="F5740" s="4"/>
      <c r="G5740" s="5">
        <v>24</v>
      </c>
      <c r="H5740" s="7">
        <v>4</v>
      </c>
      <c r="I5740" s="1">
        <v>4</v>
      </c>
      <c r="J5740" s="1">
        <v>7</v>
      </c>
      <c r="K5740" s="1">
        <v>3</v>
      </c>
      <c r="L5740" s="1">
        <v>5</v>
      </c>
      <c r="M5740" s="1">
        <v>1</v>
      </c>
      <c r="N5740" s="6">
        <v>0</v>
      </c>
    </row>
    <row r="5741" spans="5:14" x14ac:dyDescent="0.3">
      <c r="E5741" s="9"/>
      <c r="F5741" s="8"/>
      <c r="G5741" s="10">
        <v>100</v>
      </c>
      <c r="H5741" s="11">
        <v>16.666666666666998</v>
      </c>
      <c r="I5741" s="2">
        <v>16.666666666666998</v>
      </c>
      <c r="J5741" s="2">
        <v>29.166666666666998</v>
      </c>
      <c r="K5741" s="2">
        <v>12.5</v>
      </c>
      <c r="L5741" s="2">
        <v>20.833333333333002</v>
      </c>
      <c r="M5741" s="2">
        <v>4.166666666667</v>
      </c>
      <c r="N5741" s="15">
        <v>0</v>
      </c>
    </row>
    <row r="5742" spans="5:14" x14ac:dyDescent="0.3">
      <c r="E5742" s="3" t="s">
        <v>1017</v>
      </c>
      <c r="F5742" s="4"/>
      <c r="G5742" s="5">
        <v>14</v>
      </c>
      <c r="H5742" s="7">
        <v>1</v>
      </c>
      <c r="I5742" s="1">
        <v>2</v>
      </c>
      <c r="J5742" s="1">
        <v>5</v>
      </c>
      <c r="K5742" s="1">
        <v>2</v>
      </c>
      <c r="L5742" s="1">
        <v>4</v>
      </c>
      <c r="M5742" s="1">
        <v>0</v>
      </c>
      <c r="N5742" s="6">
        <v>0</v>
      </c>
    </row>
    <row r="5743" spans="5:14" x14ac:dyDescent="0.3">
      <c r="E5743" s="9"/>
      <c r="F5743" s="8"/>
      <c r="G5743" s="10">
        <v>100</v>
      </c>
      <c r="H5743" s="11">
        <v>7.1428571428570002</v>
      </c>
      <c r="I5743" s="2">
        <v>14.285714285714</v>
      </c>
      <c r="J5743" s="2">
        <v>35.714285714286</v>
      </c>
      <c r="K5743" s="2">
        <v>14.285714285714</v>
      </c>
      <c r="L5743" s="2">
        <v>28.571428571428999</v>
      </c>
      <c r="M5743" s="12">
        <v>0</v>
      </c>
      <c r="N5743" s="15">
        <v>0</v>
      </c>
    </row>
    <row r="5744" spans="5:14" x14ac:dyDescent="0.3">
      <c r="E5744" s="3" t="s">
        <v>1422</v>
      </c>
      <c r="F5744" s="4"/>
      <c r="G5744" s="5">
        <v>19</v>
      </c>
      <c r="H5744" s="7">
        <v>1</v>
      </c>
      <c r="I5744" s="1">
        <v>8</v>
      </c>
      <c r="J5744" s="1">
        <v>4</v>
      </c>
      <c r="K5744" s="1">
        <v>4</v>
      </c>
      <c r="L5744" s="1">
        <v>2</v>
      </c>
      <c r="M5744" s="1">
        <v>0</v>
      </c>
      <c r="N5744" s="6">
        <v>0</v>
      </c>
    </row>
    <row r="5745" spans="5:14" x14ac:dyDescent="0.3">
      <c r="E5745" s="9"/>
      <c r="F5745" s="8"/>
      <c r="G5745" s="10">
        <v>100</v>
      </c>
      <c r="H5745" s="11">
        <v>5.2631578947369997</v>
      </c>
      <c r="I5745" s="2">
        <v>42.105263157895003</v>
      </c>
      <c r="J5745" s="2">
        <v>21.052631578947</v>
      </c>
      <c r="K5745" s="2">
        <v>21.052631578947</v>
      </c>
      <c r="L5745" s="2">
        <v>10.526315789473999</v>
      </c>
      <c r="M5745" s="12">
        <v>0</v>
      </c>
      <c r="N5745" s="15">
        <v>0</v>
      </c>
    </row>
    <row r="5746" spans="5:14" x14ac:dyDescent="0.3">
      <c r="E5746" s="3" t="s">
        <v>1423</v>
      </c>
      <c r="F5746" s="4"/>
      <c r="G5746" s="5">
        <v>29</v>
      </c>
      <c r="H5746" s="7">
        <v>4</v>
      </c>
      <c r="I5746" s="1">
        <v>13</v>
      </c>
      <c r="J5746" s="1">
        <v>6</v>
      </c>
      <c r="K5746" s="1">
        <v>2</v>
      </c>
      <c r="L5746" s="1">
        <v>4</v>
      </c>
      <c r="M5746" s="1">
        <v>0</v>
      </c>
      <c r="N5746" s="6">
        <v>0</v>
      </c>
    </row>
    <row r="5747" spans="5:14" x14ac:dyDescent="0.3">
      <c r="E5747" s="9"/>
      <c r="F5747" s="8"/>
      <c r="G5747" s="10">
        <v>100</v>
      </c>
      <c r="H5747" s="11">
        <v>13.793103448276</v>
      </c>
      <c r="I5747" s="2">
        <v>44.827586206897003</v>
      </c>
      <c r="J5747" s="2">
        <v>20.689655172414</v>
      </c>
      <c r="K5747" s="2">
        <v>6.8965517241379999</v>
      </c>
      <c r="L5747" s="2">
        <v>13.793103448276</v>
      </c>
      <c r="M5747" s="12">
        <v>0</v>
      </c>
      <c r="N5747" s="15">
        <v>0</v>
      </c>
    </row>
    <row r="5748" spans="5:14" ht="25" x14ac:dyDescent="0.3">
      <c r="E5748" s="3" t="s">
        <v>1424</v>
      </c>
      <c r="F5748" s="4"/>
      <c r="G5748" s="5">
        <v>6386</v>
      </c>
      <c r="H5748" s="7">
        <v>1204</v>
      </c>
      <c r="I5748" s="1">
        <v>2029</v>
      </c>
      <c r="J5748" s="1">
        <v>1655</v>
      </c>
      <c r="K5748" s="1">
        <v>935</v>
      </c>
      <c r="L5748" s="1">
        <v>494</v>
      </c>
      <c r="M5748" s="1">
        <v>64</v>
      </c>
      <c r="N5748" s="6">
        <v>5</v>
      </c>
    </row>
    <row r="5749" spans="5:14" x14ac:dyDescent="0.3">
      <c r="E5749" s="9"/>
      <c r="F5749" s="8"/>
      <c r="G5749" s="10">
        <v>100</v>
      </c>
      <c r="H5749" s="11">
        <v>18.853742561853998</v>
      </c>
      <c r="I5749" s="2">
        <v>31.772627622925</v>
      </c>
      <c r="J5749" s="2">
        <v>25.916066395240001</v>
      </c>
      <c r="K5749" s="2">
        <v>14.641403069214</v>
      </c>
      <c r="L5749" s="2">
        <v>7.7356717820230001</v>
      </c>
      <c r="M5749" s="2">
        <v>1.002192295647</v>
      </c>
      <c r="N5749" s="13">
        <v>7.8296273097000005E-2</v>
      </c>
    </row>
    <row r="5750" spans="5:14" ht="25" x14ac:dyDescent="0.3">
      <c r="E5750" s="3" t="s">
        <v>1425</v>
      </c>
      <c r="F5750" s="4"/>
      <c r="G5750" s="5">
        <v>216</v>
      </c>
      <c r="H5750" s="7">
        <v>23</v>
      </c>
      <c r="I5750" s="1">
        <v>62</v>
      </c>
      <c r="J5750" s="1">
        <v>70</v>
      </c>
      <c r="K5750" s="1">
        <v>36</v>
      </c>
      <c r="L5750" s="1">
        <v>21</v>
      </c>
      <c r="M5750" s="1">
        <v>4</v>
      </c>
      <c r="N5750" s="6">
        <v>0</v>
      </c>
    </row>
    <row r="5751" spans="5:14" x14ac:dyDescent="0.3">
      <c r="E5751" s="9"/>
      <c r="F5751" s="8"/>
      <c r="G5751" s="10">
        <v>100</v>
      </c>
      <c r="H5751" s="11">
        <v>10.648148148148</v>
      </c>
      <c r="I5751" s="2">
        <v>28.703703703704001</v>
      </c>
      <c r="J5751" s="2">
        <v>32.407407407407</v>
      </c>
      <c r="K5751" s="2">
        <v>16.666666666666998</v>
      </c>
      <c r="L5751" s="2">
        <v>9.7222222222219994</v>
      </c>
      <c r="M5751" s="2">
        <v>1.851851851852</v>
      </c>
      <c r="N5751" s="15">
        <v>0</v>
      </c>
    </row>
    <row r="5752" spans="5:14" x14ac:dyDescent="0.3">
      <c r="E5752" s="3" t="s">
        <v>1426</v>
      </c>
      <c r="F5752" s="4"/>
      <c r="G5752" s="5">
        <v>94</v>
      </c>
      <c r="H5752" s="7">
        <v>12</v>
      </c>
      <c r="I5752" s="1">
        <v>24</v>
      </c>
      <c r="J5752" s="1">
        <v>27</v>
      </c>
      <c r="K5752" s="1">
        <v>17</v>
      </c>
      <c r="L5752" s="1">
        <v>11</v>
      </c>
      <c r="M5752" s="1">
        <v>2</v>
      </c>
      <c r="N5752" s="6">
        <v>1</v>
      </c>
    </row>
    <row r="5753" spans="5:14" x14ac:dyDescent="0.3">
      <c r="E5753" s="9"/>
      <c r="F5753" s="8"/>
      <c r="G5753" s="10">
        <v>100</v>
      </c>
      <c r="H5753" s="11">
        <v>12.765957446809001</v>
      </c>
      <c r="I5753" s="2">
        <v>25.531914893617</v>
      </c>
      <c r="J5753" s="2">
        <v>28.723404255319</v>
      </c>
      <c r="K5753" s="2">
        <v>18.085106382978999</v>
      </c>
      <c r="L5753" s="2">
        <v>11.702127659574</v>
      </c>
      <c r="M5753" s="2">
        <v>2.1276595744679998</v>
      </c>
      <c r="N5753" s="13">
        <v>1.0638297872339999</v>
      </c>
    </row>
    <row r="5754" spans="5:14" ht="25" x14ac:dyDescent="0.3">
      <c r="E5754" s="3" t="s">
        <v>1427</v>
      </c>
      <c r="F5754" s="4"/>
      <c r="G5754" s="5">
        <v>47</v>
      </c>
      <c r="H5754" s="7">
        <v>11</v>
      </c>
      <c r="I5754" s="1">
        <v>13</v>
      </c>
      <c r="J5754" s="1">
        <v>10</v>
      </c>
      <c r="K5754" s="1">
        <v>5</v>
      </c>
      <c r="L5754" s="1">
        <v>4</v>
      </c>
      <c r="M5754" s="1">
        <v>4</v>
      </c>
      <c r="N5754" s="6">
        <v>0</v>
      </c>
    </row>
    <row r="5755" spans="5:14" x14ac:dyDescent="0.3">
      <c r="E5755" s="9"/>
      <c r="F5755" s="8"/>
      <c r="G5755" s="10">
        <v>100</v>
      </c>
      <c r="H5755" s="11">
        <v>23.404255319149001</v>
      </c>
      <c r="I5755" s="2">
        <v>27.659574468085001</v>
      </c>
      <c r="J5755" s="2">
        <v>21.276595744681</v>
      </c>
      <c r="K5755" s="2">
        <v>10.638297872340001</v>
      </c>
      <c r="L5755" s="2">
        <v>8.5106382978719992</v>
      </c>
      <c r="M5755" s="2">
        <v>8.5106382978719992</v>
      </c>
      <c r="N5755" s="15">
        <v>0</v>
      </c>
    </row>
    <row r="5756" spans="5:14" x14ac:dyDescent="0.3">
      <c r="E5756" s="3" t="s">
        <v>1023</v>
      </c>
      <c r="F5756" s="4"/>
      <c r="G5756" s="5">
        <v>28</v>
      </c>
      <c r="H5756" s="7">
        <v>3</v>
      </c>
      <c r="I5756" s="1">
        <v>11</v>
      </c>
      <c r="J5756" s="1">
        <v>5</v>
      </c>
      <c r="K5756" s="1">
        <v>2</v>
      </c>
      <c r="L5756" s="1">
        <v>7</v>
      </c>
      <c r="M5756" s="1">
        <v>0</v>
      </c>
      <c r="N5756" s="6">
        <v>0</v>
      </c>
    </row>
    <row r="5757" spans="5:14" x14ac:dyDescent="0.3">
      <c r="E5757" s="9"/>
      <c r="F5757" s="8"/>
      <c r="G5757" s="10">
        <v>100</v>
      </c>
      <c r="H5757" s="11">
        <v>10.714285714286</v>
      </c>
      <c r="I5757" s="2">
        <v>39.285714285714</v>
      </c>
      <c r="J5757" s="2">
        <v>17.857142857143</v>
      </c>
      <c r="K5757" s="2">
        <v>7.1428571428570002</v>
      </c>
      <c r="L5757" s="2">
        <v>25</v>
      </c>
      <c r="M5757" s="12">
        <v>0</v>
      </c>
      <c r="N5757" s="15">
        <v>0</v>
      </c>
    </row>
    <row r="5758" spans="5:14" x14ac:dyDescent="0.3">
      <c r="E5758" s="3" t="s">
        <v>1428</v>
      </c>
      <c r="F5758" s="4"/>
      <c r="G5758" s="5">
        <v>50</v>
      </c>
      <c r="H5758" s="7">
        <v>7</v>
      </c>
      <c r="I5758" s="1">
        <v>18</v>
      </c>
      <c r="J5758" s="1">
        <v>14</v>
      </c>
      <c r="K5758" s="1">
        <v>7</v>
      </c>
      <c r="L5758" s="1">
        <v>4</v>
      </c>
      <c r="M5758" s="1">
        <v>0</v>
      </c>
      <c r="N5758" s="6">
        <v>0</v>
      </c>
    </row>
    <row r="5759" spans="5:14" x14ac:dyDescent="0.3">
      <c r="E5759" s="9"/>
      <c r="F5759" s="8"/>
      <c r="G5759" s="10">
        <v>100</v>
      </c>
      <c r="H5759" s="11">
        <v>14</v>
      </c>
      <c r="I5759" s="2">
        <v>36</v>
      </c>
      <c r="J5759" s="2">
        <v>28</v>
      </c>
      <c r="K5759" s="2">
        <v>14</v>
      </c>
      <c r="L5759" s="2">
        <v>8</v>
      </c>
      <c r="M5759" s="12">
        <v>0</v>
      </c>
      <c r="N5759" s="15">
        <v>0</v>
      </c>
    </row>
    <row r="5760" spans="5:14" x14ac:dyDescent="0.3">
      <c r="E5760" s="3" t="s">
        <v>1429</v>
      </c>
      <c r="F5760" s="4"/>
      <c r="G5760" s="5">
        <v>42</v>
      </c>
      <c r="H5760" s="7">
        <v>5</v>
      </c>
      <c r="I5760" s="1">
        <v>18</v>
      </c>
      <c r="J5760" s="1">
        <v>7</v>
      </c>
      <c r="K5760" s="1">
        <v>6</v>
      </c>
      <c r="L5760" s="1">
        <v>5</v>
      </c>
      <c r="M5760" s="1">
        <v>1</v>
      </c>
      <c r="N5760" s="6">
        <v>0</v>
      </c>
    </row>
    <row r="5761" spans="5:14" x14ac:dyDescent="0.3">
      <c r="E5761" s="9"/>
      <c r="F5761" s="8"/>
      <c r="G5761" s="10">
        <v>100</v>
      </c>
      <c r="H5761" s="11">
        <v>11.904761904761999</v>
      </c>
      <c r="I5761" s="2">
        <v>42.857142857143003</v>
      </c>
      <c r="J5761" s="2">
        <v>16.666666666666998</v>
      </c>
      <c r="K5761" s="2">
        <v>14.285714285714</v>
      </c>
      <c r="L5761" s="2">
        <v>11.904761904761999</v>
      </c>
      <c r="M5761" s="2">
        <v>2.3809523809519999</v>
      </c>
      <c r="N5761" s="15">
        <v>0</v>
      </c>
    </row>
    <row r="5762" spans="5:14" ht="25" x14ac:dyDescent="0.3">
      <c r="E5762" s="3" t="s">
        <v>1430</v>
      </c>
      <c r="F5762" s="4"/>
      <c r="G5762" s="5">
        <v>11434</v>
      </c>
      <c r="H5762" s="7">
        <v>2318</v>
      </c>
      <c r="I5762" s="1">
        <v>4008</v>
      </c>
      <c r="J5762" s="1">
        <v>2744</v>
      </c>
      <c r="K5762" s="1">
        <v>1409</v>
      </c>
      <c r="L5762" s="1">
        <v>744</v>
      </c>
      <c r="M5762" s="1">
        <v>186</v>
      </c>
      <c r="N5762" s="6">
        <v>25</v>
      </c>
    </row>
    <row r="5763" spans="5:14" x14ac:dyDescent="0.3">
      <c r="E5763" s="9"/>
      <c r="F5763" s="8"/>
      <c r="G5763" s="10">
        <v>100</v>
      </c>
      <c r="H5763" s="11">
        <v>20.272870386566002</v>
      </c>
      <c r="I5763" s="2">
        <v>35.053349658911998</v>
      </c>
      <c r="J5763" s="2">
        <v>23.998600664684002</v>
      </c>
      <c r="K5763" s="2">
        <v>12.322896624104001</v>
      </c>
      <c r="L5763" s="2">
        <v>6.5069092181209998</v>
      </c>
      <c r="M5763" s="2">
        <v>1.6267273045299999</v>
      </c>
      <c r="N5763" s="13">
        <v>0.21864614308200001</v>
      </c>
    </row>
    <row r="5764" spans="5:14" ht="25" x14ac:dyDescent="0.3">
      <c r="E5764" s="3" t="s">
        <v>1431</v>
      </c>
      <c r="F5764" s="4"/>
      <c r="G5764" s="5">
        <v>224</v>
      </c>
      <c r="H5764" s="7">
        <v>33</v>
      </c>
      <c r="I5764" s="1">
        <v>69</v>
      </c>
      <c r="J5764" s="1">
        <v>52</v>
      </c>
      <c r="K5764" s="1">
        <v>35</v>
      </c>
      <c r="L5764" s="1">
        <v>29</v>
      </c>
      <c r="M5764" s="1">
        <v>5</v>
      </c>
      <c r="N5764" s="6">
        <v>1</v>
      </c>
    </row>
    <row r="5765" spans="5:14" x14ac:dyDescent="0.3">
      <c r="E5765" s="9"/>
      <c r="F5765" s="8"/>
      <c r="G5765" s="10">
        <v>100</v>
      </c>
      <c r="H5765" s="11">
        <v>14.732142857143</v>
      </c>
      <c r="I5765" s="2">
        <v>30.803571428571001</v>
      </c>
      <c r="J5765" s="2">
        <v>23.214285714286</v>
      </c>
      <c r="K5765" s="2">
        <v>15.625</v>
      </c>
      <c r="L5765" s="2">
        <v>12.946428571428999</v>
      </c>
      <c r="M5765" s="2">
        <v>2.2321428571430002</v>
      </c>
      <c r="N5765" s="13">
        <v>0.446428571429</v>
      </c>
    </row>
    <row r="5766" spans="5:14" x14ac:dyDescent="0.3">
      <c r="E5766" s="3" t="s">
        <v>1432</v>
      </c>
      <c r="F5766" s="4"/>
      <c r="G5766" s="5">
        <v>105</v>
      </c>
      <c r="H5766" s="7">
        <v>15</v>
      </c>
      <c r="I5766" s="1">
        <v>31</v>
      </c>
      <c r="J5766" s="1">
        <v>28</v>
      </c>
      <c r="K5766" s="1">
        <v>18</v>
      </c>
      <c r="L5766" s="1">
        <v>11</v>
      </c>
      <c r="M5766" s="1">
        <v>1</v>
      </c>
      <c r="N5766" s="6">
        <v>1</v>
      </c>
    </row>
    <row r="5767" spans="5:14" x14ac:dyDescent="0.3">
      <c r="E5767" s="9"/>
      <c r="F5767" s="8"/>
      <c r="G5767" s="10">
        <v>100</v>
      </c>
      <c r="H5767" s="11">
        <v>14.285714285714</v>
      </c>
      <c r="I5767" s="2">
        <v>29.523809523810002</v>
      </c>
      <c r="J5767" s="2">
        <v>26.666666666666998</v>
      </c>
      <c r="K5767" s="2">
        <v>17.142857142857</v>
      </c>
      <c r="L5767" s="2">
        <v>10.47619047619</v>
      </c>
      <c r="M5767" s="2">
        <v>0.95238095238099996</v>
      </c>
      <c r="N5767" s="13">
        <v>0.95238095238099996</v>
      </c>
    </row>
    <row r="5768" spans="5:14" ht="25" x14ac:dyDescent="0.3">
      <c r="E5768" s="3" t="s">
        <v>1433</v>
      </c>
      <c r="F5768" s="4"/>
      <c r="G5768" s="5">
        <v>53</v>
      </c>
      <c r="H5768" s="7">
        <v>5</v>
      </c>
      <c r="I5768" s="1">
        <v>16</v>
      </c>
      <c r="J5768" s="1">
        <v>17</v>
      </c>
      <c r="K5768" s="1">
        <v>7</v>
      </c>
      <c r="L5768" s="1">
        <v>7</v>
      </c>
      <c r="M5768" s="1">
        <v>0</v>
      </c>
      <c r="N5768" s="6">
        <v>1</v>
      </c>
    </row>
    <row r="5769" spans="5:14" x14ac:dyDescent="0.3">
      <c r="E5769" s="9"/>
      <c r="F5769" s="8"/>
      <c r="G5769" s="10">
        <v>100</v>
      </c>
      <c r="H5769" s="11">
        <v>9.4339622641510008</v>
      </c>
      <c r="I5769" s="2">
        <v>30.188679245283002</v>
      </c>
      <c r="J5769" s="2">
        <v>32.075471698112999</v>
      </c>
      <c r="K5769" s="2">
        <v>13.207547169811001</v>
      </c>
      <c r="L5769" s="2">
        <v>13.207547169811001</v>
      </c>
      <c r="M5769" s="12">
        <v>0</v>
      </c>
      <c r="N5769" s="13">
        <v>1.88679245283</v>
      </c>
    </row>
    <row r="5770" spans="5:14" x14ac:dyDescent="0.3">
      <c r="E5770" s="3" t="s">
        <v>1029</v>
      </c>
      <c r="F5770" s="4"/>
      <c r="G5770" s="5">
        <v>58</v>
      </c>
      <c r="H5770" s="7">
        <v>8</v>
      </c>
      <c r="I5770" s="1">
        <v>15</v>
      </c>
      <c r="J5770" s="1">
        <v>16</v>
      </c>
      <c r="K5770" s="1">
        <v>8</v>
      </c>
      <c r="L5770" s="1">
        <v>9</v>
      </c>
      <c r="M5770" s="1">
        <v>2</v>
      </c>
      <c r="N5770" s="6">
        <v>0</v>
      </c>
    </row>
    <row r="5771" spans="5:14" x14ac:dyDescent="0.3">
      <c r="E5771" s="9"/>
      <c r="F5771" s="8"/>
      <c r="G5771" s="10">
        <v>100</v>
      </c>
      <c r="H5771" s="11">
        <v>13.793103448276</v>
      </c>
      <c r="I5771" s="2">
        <v>25.862068965517</v>
      </c>
      <c r="J5771" s="2">
        <v>27.586206896552</v>
      </c>
      <c r="K5771" s="2">
        <v>13.793103448276</v>
      </c>
      <c r="L5771" s="2">
        <v>15.517241379310001</v>
      </c>
      <c r="M5771" s="2">
        <v>3.4482758620689999</v>
      </c>
      <c r="N5771" s="15">
        <v>0</v>
      </c>
    </row>
    <row r="5772" spans="5:14" x14ac:dyDescent="0.3">
      <c r="E5772" s="3" t="s">
        <v>1434</v>
      </c>
      <c r="F5772" s="4"/>
      <c r="G5772" s="5">
        <v>91</v>
      </c>
      <c r="H5772" s="7">
        <v>17</v>
      </c>
      <c r="I5772" s="1">
        <v>29</v>
      </c>
      <c r="J5772" s="1">
        <v>22</v>
      </c>
      <c r="K5772" s="1">
        <v>10</v>
      </c>
      <c r="L5772" s="1">
        <v>7</v>
      </c>
      <c r="M5772" s="1">
        <v>4</v>
      </c>
      <c r="N5772" s="6">
        <v>2</v>
      </c>
    </row>
    <row r="5773" spans="5:14" x14ac:dyDescent="0.3">
      <c r="E5773" s="9"/>
      <c r="F5773" s="8"/>
      <c r="G5773" s="10">
        <v>100</v>
      </c>
      <c r="H5773" s="11">
        <v>18.681318681318999</v>
      </c>
      <c r="I5773" s="2">
        <v>31.868131868132</v>
      </c>
      <c r="J5773" s="2">
        <v>24.175824175824001</v>
      </c>
      <c r="K5773" s="2">
        <v>10.989010989011</v>
      </c>
      <c r="L5773" s="2">
        <v>7.6923076923079998</v>
      </c>
      <c r="M5773" s="2">
        <v>4.3956043956039998</v>
      </c>
      <c r="N5773" s="13">
        <v>2.1978021978019999</v>
      </c>
    </row>
    <row r="5774" spans="5:14" x14ac:dyDescent="0.3">
      <c r="E5774" s="3" t="s">
        <v>1435</v>
      </c>
      <c r="F5774" s="4"/>
      <c r="G5774" s="5">
        <v>55</v>
      </c>
      <c r="H5774" s="7">
        <v>10</v>
      </c>
      <c r="I5774" s="1">
        <v>16</v>
      </c>
      <c r="J5774" s="1">
        <v>12</v>
      </c>
      <c r="K5774" s="1">
        <v>6</v>
      </c>
      <c r="L5774" s="1">
        <v>10</v>
      </c>
      <c r="M5774" s="1">
        <v>0</v>
      </c>
      <c r="N5774" s="6">
        <v>1</v>
      </c>
    </row>
    <row r="5775" spans="5:14" x14ac:dyDescent="0.3">
      <c r="E5775" s="9"/>
      <c r="F5775" s="8"/>
      <c r="G5775" s="10">
        <v>100</v>
      </c>
      <c r="H5775" s="11">
        <v>18.181818181817999</v>
      </c>
      <c r="I5775" s="2">
        <v>29.090909090909001</v>
      </c>
      <c r="J5775" s="2">
        <v>21.818181818182001</v>
      </c>
      <c r="K5775" s="2">
        <v>10.909090909091001</v>
      </c>
      <c r="L5775" s="2">
        <v>18.181818181817999</v>
      </c>
      <c r="M5775" s="12">
        <v>0</v>
      </c>
      <c r="N5775" s="13">
        <v>1.818181818182</v>
      </c>
    </row>
    <row r="5776" spans="5:14" ht="25" x14ac:dyDescent="0.3">
      <c r="E5776" s="3" t="s">
        <v>1436</v>
      </c>
      <c r="F5776" s="4"/>
      <c r="G5776" s="5">
        <v>9477</v>
      </c>
      <c r="H5776" s="7">
        <v>1882</v>
      </c>
      <c r="I5776" s="1">
        <v>3398</v>
      </c>
      <c r="J5776" s="1">
        <v>2340</v>
      </c>
      <c r="K5776" s="1">
        <v>1071</v>
      </c>
      <c r="L5776" s="1">
        <v>564</v>
      </c>
      <c r="M5776" s="1">
        <v>188</v>
      </c>
      <c r="N5776" s="6">
        <v>34</v>
      </c>
    </row>
    <row r="5777" spans="5:14" x14ac:dyDescent="0.3">
      <c r="E5777" s="9"/>
      <c r="F5777" s="8"/>
      <c r="G5777" s="10">
        <v>100</v>
      </c>
      <c r="H5777" s="11">
        <v>19.85860504379</v>
      </c>
      <c r="I5777" s="2">
        <v>35.855228447820998</v>
      </c>
      <c r="J5777" s="2">
        <v>24.691358024690999</v>
      </c>
      <c r="K5777" s="2">
        <v>11.301044634378</v>
      </c>
      <c r="L5777" s="2">
        <v>5.9512503956950003</v>
      </c>
      <c r="M5777" s="2">
        <v>1.983750131898</v>
      </c>
      <c r="N5777" s="13">
        <v>0.35876332172600001</v>
      </c>
    </row>
    <row r="5778" spans="5:14" ht="25" x14ac:dyDescent="0.3">
      <c r="E5778" s="3" t="s">
        <v>1437</v>
      </c>
      <c r="F5778" s="4"/>
      <c r="G5778" s="5">
        <v>248</v>
      </c>
      <c r="H5778" s="7">
        <v>35</v>
      </c>
      <c r="I5778" s="1">
        <v>67</v>
      </c>
      <c r="J5778" s="1">
        <v>73</v>
      </c>
      <c r="K5778" s="1">
        <v>37</v>
      </c>
      <c r="L5778" s="1">
        <v>26</v>
      </c>
      <c r="M5778" s="1">
        <v>9</v>
      </c>
      <c r="N5778" s="6">
        <v>1</v>
      </c>
    </row>
    <row r="5779" spans="5:14" x14ac:dyDescent="0.3">
      <c r="E5779" s="9"/>
      <c r="F5779" s="8"/>
      <c r="G5779" s="10">
        <v>100</v>
      </c>
      <c r="H5779" s="11">
        <v>14.112903225806001</v>
      </c>
      <c r="I5779" s="2">
        <v>27.016129032258</v>
      </c>
      <c r="J5779" s="2">
        <v>29.435483870968</v>
      </c>
      <c r="K5779" s="2">
        <v>14.919354838709999</v>
      </c>
      <c r="L5779" s="2">
        <v>10.483870967742</v>
      </c>
      <c r="M5779" s="2">
        <v>3.6290322580650001</v>
      </c>
      <c r="N5779" s="13">
        <v>0.40322580645200001</v>
      </c>
    </row>
    <row r="5780" spans="5:14" x14ac:dyDescent="0.3">
      <c r="E5780" s="3" t="s">
        <v>1438</v>
      </c>
      <c r="F5780" s="4"/>
      <c r="G5780" s="5">
        <v>129</v>
      </c>
      <c r="H5780" s="7">
        <v>25</v>
      </c>
      <c r="I5780" s="1">
        <v>37</v>
      </c>
      <c r="J5780" s="1">
        <v>35</v>
      </c>
      <c r="K5780" s="1">
        <v>16</v>
      </c>
      <c r="L5780" s="1">
        <v>10</v>
      </c>
      <c r="M5780" s="1">
        <v>5</v>
      </c>
      <c r="N5780" s="6">
        <v>1</v>
      </c>
    </row>
    <row r="5781" spans="5:14" x14ac:dyDescent="0.3">
      <c r="E5781" s="9"/>
      <c r="F5781" s="8"/>
      <c r="G5781" s="10">
        <v>100</v>
      </c>
      <c r="H5781" s="11">
        <v>19.37984496124</v>
      </c>
      <c r="I5781" s="2">
        <v>28.682170542636001</v>
      </c>
      <c r="J5781" s="2">
        <v>27.131782945735999</v>
      </c>
      <c r="K5781" s="2">
        <v>12.403100775194</v>
      </c>
      <c r="L5781" s="2">
        <v>7.7519379844960001</v>
      </c>
      <c r="M5781" s="2">
        <v>3.8759689922480001</v>
      </c>
      <c r="N5781" s="13">
        <v>0.77519379845000003</v>
      </c>
    </row>
    <row r="5782" spans="5:14" ht="25" x14ac:dyDescent="0.3">
      <c r="E5782" s="3" t="s">
        <v>1439</v>
      </c>
      <c r="F5782" s="4"/>
      <c r="G5782" s="5">
        <v>49</v>
      </c>
      <c r="H5782" s="7">
        <v>13</v>
      </c>
      <c r="I5782" s="1">
        <v>12</v>
      </c>
      <c r="J5782" s="1">
        <v>11</v>
      </c>
      <c r="K5782" s="1">
        <v>10</v>
      </c>
      <c r="L5782" s="1">
        <v>3</v>
      </c>
      <c r="M5782" s="1">
        <v>0</v>
      </c>
      <c r="N5782" s="6">
        <v>0</v>
      </c>
    </row>
    <row r="5783" spans="5:14" x14ac:dyDescent="0.3">
      <c r="E5783" s="9"/>
      <c r="F5783" s="8"/>
      <c r="G5783" s="10">
        <v>100</v>
      </c>
      <c r="H5783" s="11">
        <v>26.530612244897998</v>
      </c>
      <c r="I5783" s="2">
        <v>24.489795918367001</v>
      </c>
      <c r="J5783" s="2">
        <v>22.448979591836999</v>
      </c>
      <c r="K5783" s="2">
        <v>20.408163265306001</v>
      </c>
      <c r="L5783" s="2">
        <v>6.1224489795919999</v>
      </c>
      <c r="M5783" s="12">
        <v>0</v>
      </c>
      <c r="N5783" s="15">
        <v>0</v>
      </c>
    </row>
    <row r="5784" spans="5:14" x14ac:dyDescent="0.3">
      <c r="E5784" s="3" t="s">
        <v>1035</v>
      </c>
      <c r="F5784" s="4"/>
      <c r="G5784" s="5">
        <v>69</v>
      </c>
      <c r="H5784" s="7">
        <v>11</v>
      </c>
      <c r="I5784" s="1">
        <v>29</v>
      </c>
      <c r="J5784" s="1">
        <v>18</v>
      </c>
      <c r="K5784" s="1">
        <v>4</v>
      </c>
      <c r="L5784" s="1">
        <v>6</v>
      </c>
      <c r="M5784" s="1">
        <v>1</v>
      </c>
      <c r="N5784" s="6">
        <v>0</v>
      </c>
    </row>
    <row r="5785" spans="5:14" x14ac:dyDescent="0.3">
      <c r="E5785" s="9"/>
      <c r="F5785" s="8"/>
      <c r="G5785" s="10">
        <v>100</v>
      </c>
      <c r="H5785" s="11">
        <v>15.942028985506999</v>
      </c>
      <c r="I5785" s="2">
        <v>42.028985507245999</v>
      </c>
      <c r="J5785" s="2">
        <v>26.086956521739001</v>
      </c>
      <c r="K5785" s="2">
        <v>5.7971014492749999</v>
      </c>
      <c r="L5785" s="2">
        <v>8.6956521739130004</v>
      </c>
      <c r="M5785" s="2">
        <v>1.449275362319</v>
      </c>
      <c r="N5785" s="15">
        <v>0</v>
      </c>
    </row>
    <row r="5786" spans="5:14" x14ac:dyDescent="0.3">
      <c r="E5786" s="3" t="s">
        <v>1440</v>
      </c>
      <c r="F5786" s="4"/>
      <c r="G5786" s="5">
        <v>124</v>
      </c>
      <c r="H5786" s="7">
        <v>25</v>
      </c>
      <c r="I5786" s="1">
        <v>36</v>
      </c>
      <c r="J5786" s="1">
        <v>39</v>
      </c>
      <c r="K5786" s="1">
        <v>16</v>
      </c>
      <c r="L5786" s="1">
        <v>5</v>
      </c>
      <c r="M5786" s="1">
        <v>3</v>
      </c>
      <c r="N5786" s="6">
        <v>0</v>
      </c>
    </row>
    <row r="5787" spans="5:14" x14ac:dyDescent="0.3">
      <c r="E5787" s="9"/>
      <c r="F5787" s="8"/>
      <c r="G5787" s="10">
        <v>100</v>
      </c>
      <c r="H5787" s="11">
        <v>20.161290322580999</v>
      </c>
      <c r="I5787" s="2">
        <v>29.032258064516</v>
      </c>
      <c r="J5787" s="2">
        <v>31.451612903226</v>
      </c>
      <c r="K5787" s="2">
        <v>12.903225806451999</v>
      </c>
      <c r="L5787" s="2">
        <v>4.0322580645160002</v>
      </c>
      <c r="M5787" s="2">
        <v>2.4193548387099999</v>
      </c>
      <c r="N5787" s="15">
        <v>0</v>
      </c>
    </row>
    <row r="5788" spans="5:14" x14ac:dyDescent="0.3">
      <c r="E5788" s="3" t="s">
        <v>1441</v>
      </c>
      <c r="F5788" s="4"/>
      <c r="G5788" s="5">
        <v>77</v>
      </c>
      <c r="H5788" s="7">
        <v>10</v>
      </c>
      <c r="I5788" s="1">
        <v>26</v>
      </c>
      <c r="J5788" s="1">
        <v>22</v>
      </c>
      <c r="K5788" s="1">
        <v>13</v>
      </c>
      <c r="L5788" s="1">
        <v>6</v>
      </c>
      <c r="M5788" s="1">
        <v>0</v>
      </c>
      <c r="N5788" s="6">
        <v>0</v>
      </c>
    </row>
    <row r="5789" spans="5:14" x14ac:dyDescent="0.3">
      <c r="E5789" s="9"/>
      <c r="F5789" s="8"/>
      <c r="G5789" s="10">
        <v>100</v>
      </c>
      <c r="H5789" s="11">
        <v>12.987012987012999</v>
      </c>
      <c r="I5789" s="2">
        <v>33.766233766234002</v>
      </c>
      <c r="J5789" s="2">
        <v>28.571428571428999</v>
      </c>
      <c r="K5789" s="2">
        <v>16.883116883117001</v>
      </c>
      <c r="L5789" s="2">
        <v>7.792207792208</v>
      </c>
      <c r="M5789" s="12">
        <v>0</v>
      </c>
      <c r="N5789" s="15">
        <v>0</v>
      </c>
    </row>
    <row r="5790" spans="5:14" ht="25" x14ac:dyDescent="0.3">
      <c r="E5790" s="3" t="s">
        <v>1442</v>
      </c>
      <c r="F5790" s="4"/>
      <c r="G5790" s="5">
        <v>3890</v>
      </c>
      <c r="H5790" s="7">
        <v>963</v>
      </c>
      <c r="I5790" s="1">
        <v>1576</v>
      </c>
      <c r="J5790" s="1">
        <v>832</v>
      </c>
      <c r="K5790" s="1">
        <v>310</v>
      </c>
      <c r="L5790" s="1">
        <v>130</v>
      </c>
      <c r="M5790" s="1">
        <v>69</v>
      </c>
      <c r="N5790" s="6">
        <v>10</v>
      </c>
    </row>
    <row r="5791" spans="5:14" x14ac:dyDescent="0.3">
      <c r="E5791" s="9"/>
      <c r="F5791" s="8"/>
      <c r="G5791" s="10">
        <v>100</v>
      </c>
      <c r="H5791" s="11">
        <v>24.755784061697</v>
      </c>
      <c r="I5791" s="2">
        <v>40.514138817480998</v>
      </c>
      <c r="J5791" s="2">
        <v>21.388174807197998</v>
      </c>
      <c r="K5791" s="2">
        <v>7.9691516709509997</v>
      </c>
      <c r="L5791" s="2">
        <v>3.3419023136249999</v>
      </c>
      <c r="M5791" s="2">
        <v>1.7737789203080001</v>
      </c>
      <c r="N5791" s="13">
        <v>0.25706940874</v>
      </c>
    </row>
    <row r="5792" spans="5:14" ht="25" x14ac:dyDescent="0.3">
      <c r="E5792" s="3" t="s">
        <v>1443</v>
      </c>
      <c r="F5792" s="4"/>
      <c r="G5792" s="5">
        <v>119</v>
      </c>
      <c r="H5792" s="7">
        <v>17</v>
      </c>
      <c r="I5792" s="1">
        <v>54</v>
      </c>
      <c r="J5792" s="1">
        <v>28</v>
      </c>
      <c r="K5792" s="1">
        <v>14</v>
      </c>
      <c r="L5792" s="1">
        <v>5</v>
      </c>
      <c r="M5792" s="1">
        <v>1</v>
      </c>
      <c r="N5792" s="6">
        <v>0</v>
      </c>
    </row>
    <row r="5793" spans="5:14" x14ac:dyDescent="0.3">
      <c r="E5793" s="9"/>
      <c r="F5793" s="8"/>
      <c r="G5793" s="10">
        <v>100</v>
      </c>
      <c r="H5793" s="11">
        <v>14.285714285714</v>
      </c>
      <c r="I5793" s="2">
        <v>45.378151260503998</v>
      </c>
      <c r="J5793" s="2">
        <v>23.529411764706001</v>
      </c>
      <c r="K5793" s="2">
        <v>11.764705882353001</v>
      </c>
      <c r="L5793" s="2">
        <v>4.2016806722690001</v>
      </c>
      <c r="M5793" s="2">
        <v>0.84033613445400002</v>
      </c>
      <c r="N5793" s="15">
        <v>0</v>
      </c>
    </row>
    <row r="5794" spans="5:14" x14ac:dyDescent="0.3">
      <c r="E5794" s="3" t="s">
        <v>1444</v>
      </c>
      <c r="F5794" s="4"/>
      <c r="G5794" s="5">
        <v>77</v>
      </c>
      <c r="H5794" s="7">
        <v>10</v>
      </c>
      <c r="I5794" s="1">
        <v>38</v>
      </c>
      <c r="J5794" s="1">
        <v>15</v>
      </c>
      <c r="K5794" s="1">
        <v>8</v>
      </c>
      <c r="L5794" s="1">
        <v>5</v>
      </c>
      <c r="M5794" s="1">
        <v>1</v>
      </c>
      <c r="N5794" s="6">
        <v>0</v>
      </c>
    </row>
    <row r="5795" spans="5:14" x14ac:dyDescent="0.3">
      <c r="E5795" s="9"/>
      <c r="F5795" s="8"/>
      <c r="G5795" s="10">
        <v>100</v>
      </c>
      <c r="H5795" s="11">
        <v>12.987012987012999</v>
      </c>
      <c r="I5795" s="2">
        <v>49.350649350649</v>
      </c>
      <c r="J5795" s="2">
        <v>19.480519480519</v>
      </c>
      <c r="K5795" s="2">
        <v>10.38961038961</v>
      </c>
      <c r="L5795" s="2">
        <v>6.4935064935059996</v>
      </c>
      <c r="M5795" s="2">
        <v>1.298701298701</v>
      </c>
      <c r="N5795" s="15">
        <v>0</v>
      </c>
    </row>
    <row r="5796" spans="5:14" ht="25" x14ac:dyDescent="0.3">
      <c r="E5796" s="3" t="s">
        <v>1445</v>
      </c>
      <c r="F5796" s="4"/>
      <c r="G5796" s="5">
        <v>34</v>
      </c>
      <c r="H5796" s="7">
        <v>5</v>
      </c>
      <c r="I5796" s="1">
        <v>21</v>
      </c>
      <c r="J5796" s="1">
        <v>6</v>
      </c>
      <c r="K5796" s="1">
        <v>0</v>
      </c>
      <c r="L5796" s="1">
        <v>0</v>
      </c>
      <c r="M5796" s="1">
        <v>2</v>
      </c>
      <c r="N5796" s="6">
        <v>0</v>
      </c>
    </row>
    <row r="5797" spans="5:14" x14ac:dyDescent="0.3">
      <c r="E5797" s="9"/>
      <c r="F5797" s="8"/>
      <c r="G5797" s="10">
        <v>100</v>
      </c>
      <c r="H5797" s="11">
        <v>14.705882352941</v>
      </c>
      <c r="I5797" s="2">
        <v>61.764705882352999</v>
      </c>
      <c r="J5797" s="2">
        <v>17.647058823529001</v>
      </c>
      <c r="K5797" s="12">
        <v>0</v>
      </c>
      <c r="L5797" s="12">
        <v>0</v>
      </c>
      <c r="M5797" s="2">
        <v>5.8823529411760003</v>
      </c>
      <c r="N5797" s="15">
        <v>0</v>
      </c>
    </row>
    <row r="5798" spans="5:14" x14ac:dyDescent="0.3">
      <c r="E5798" s="3" t="s">
        <v>1041</v>
      </c>
      <c r="F5798" s="4"/>
      <c r="G5798" s="5">
        <v>44</v>
      </c>
      <c r="H5798" s="7">
        <v>12</v>
      </c>
      <c r="I5798" s="1">
        <v>17</v>
      </c>
      <c r="J5798" s="1">
        <v>8</v>
      </c>
      <c r="K5798" s="1">
        <v>5</v>
      </c>
      <c r="L5798" s="1">
        <v>1</v>
      </c>
      <c r="M5798" s="1">
        <v>1</v>
      </c>
      <c r="N5798" s="6">
        <v>0</v>
      </c>
    </row>
    <row r="5799" spans="5:14" x14ac:dyDescent="0.3">
      <c r="E5799" s="9"/>
      <c r="F5799" s="8"/>
      <c r="G5799" s="10">
        <v>100</v>
      </c>
      <c r="H5799" s="11">
        <v>27.272727272727</v>
      </c>
      <c r="I5799" s="2">
        <v>38.636363636364003</v>
      </c>
      <c r="J5799" s="2">
        <v>18.181818181817999</v>
      </c>
      <c r="K5799" s="2">
        <v>11.363636363635999</v>
      </c>
      <c r="L5799" s="2">
        <v>2.2727272727269998</v>
      </c>
      <c r="M5799" s="2">
        <v>2.2727272727269998</v>
      </c>
      <c r="N5799" s="15">
        <v>0</v>
      </c>
    </row>
    <row r="5800" spans="5:14" x14ac:dyDescent="0.3">
      <c r="E5800" s="3" t="s">
        <v>1446</v>
      </c>
      <c r="F5800" s="4"/>
      <c r="G5800" s="5">
        <v>59</v>
      </c>
      <c r="H5800" s="7">
        <v>17</v>
      </c>
      <c r="I5800" s="1">
        <v>25</v>
      </c>
      <c r="J5800" s="1">
        <v>9</v>
      </c>
      <c r="K5800" s="1">
        <v>3</v>
      </c>
      <c r="L5800" s="1">
        <v>5</v>
      </c>
      <c r="M5800" s="1">
        <v>0</v>
      </c>
      <c r="N5800" s="6">
        <v>0</v>
      </c>
    </row>
    <row r="5801" spans="5:14" x14ac:dyDescent="0.3">
      <c r="E5801" s="9"/>
      <c r="F5801" s="8"/>
      <c r="G5801" s="10">
        <v>100</v>
      </c>
      <c r="H5801" s="11">
        <v>28.813559322033999</v>
      </c>
      <c r="I5801" s="2">
        <v>42.372881355932002</v>
      </c>
      <c r="J5801" s="2">
        <v>15.254237288136</v>
      </c>
      <c r="K5801" s="2">
        <v>5.0847457627120001</v>
      </c>
      <c r="L5801" s="2">
        <v>8.4745762711860007</v>
      </c>
      <c r="M5801" s="12">
        <v>0</v>
      </c>
      <c r="N5801" s="15">
        <v>0</v>
      </c>
    </row>
    <row r="5802" spans="5:14" x14ac:dyDescent="0.3">
      <c r="E5802" s="3" t="s">
        <v>1447</v>
      </c>
      <c r="F5802" s="4"/>
      <c r="G5802" s="5">
        <v>50</v>
      </c>
      <c r="H5802" s="7">
        <v>6</v>
      </c>
      <c r="I5802" s="1">
        <v>19</v>
      </c>
      <c r="J5802" s="1">
        <v>15</v>
      </c>
      <c r="K5802" s="1">
        <v>5</v>
      </c>
      <c r="L5802" s="1">
        <v>4</v>
      </c>
      <c r="M5802" s="1">
        <v>0</v>
      </c>
      <c r="N5802" s="6">
        <v>1</v>
      </c>
    </row>
    <row r="5803" spans="5:14" x14ac:dyDescent="0.3">
      <c r="E5803" s="9"/>
      <c r="F5803" s="8"/>
      <c r="G5803" s="10">
        <v>100</v>
      </c>
      <c r="H5803" s="11">
        <v>12</v>
      </c>
      <c r="I5803" s="2">
        <v>38</v>
      </c>
      <c r="J5803" s="2">
        <v>30</v>
      </c>
      <c r="K5803" s="2">
        <v>10</v>
      </c>
      <c r="L5803" s="2">
        <v>8</v>
      </c>
      <c r="M5803" s="12">
        <v>0</v>
      </c>
      <c r="N5803" s="13">
        <v>2</v>
      </c>
    </row>
    <row r="5804" spans="5:14" ht="25" x14ac:dyDescent="0.3">
      <c r="E5804" s="3" t="s">
        <v>1448</v>
      </c>
      <c r="F5804" s="4"/>
      <c r="G5804" s="5">
        <v>1483</v>
      </c>
      <c r="H5804" s="7">
        <v>426</v>
      </c>
      <c r="I5804" s="1">
        <v>635</v>
      </c>
      <c r="J5804" s="1">
        <v>283</v>
      </c>
      <c r="K5804" s="1">
        <v>92</v>
      </c>
      <c r="L5804" s="1">
        <v>25</v>
      </c>
      <c r="M5804" s="1">
        <v>18</v>
      </c>
      <c r="N5804" s="6">
        <v>4</v>
      </c>
    </row>
    <row r="5805" spans="5:14" x14ac:dyDescent="0.3">
      <c r="E5805" s="9"/>
      <c r="F5805" s="8"/>
      <c r="G5805" s="10">
        <v>100</v>
      </c>
      <c r="H5805" s="11">
        <v>28.725556304788</v>
      </c>
      <c r="I5805" s="2">
        <v>42.818610923803</v>
      </c>
      <c r="J5805" s="2">
        <v>19.082939986513999</v>
      </c>
      <c r="K5805" s="2">
        <v>6.2036412677010002</v>
      </c>
      <c r="L5805" s="2">
        <v>1.685772083614</v>
      </c>
      <c r="M5805" s="2">
        <v>1.213755900202</v>
      </c>
      <c r="N5805" s="13">
        <v>0.26972353337799998</v>
      </c>
    </row>
    <row r="5806" spans="5:14" ht="25" x14ac:dyDescent="0.3">
      <c r="E5806" s="3" t="s">
        <v>1449</v>
      </c>
      <c r="F5806" s="4"/>
      <c r="G5806" s="5">
        <v>76</v>
      </c>
      <c r="H5806" s="7">
        <v>9</v>
      </c>
      <c r="I5806" s="1">
        <v>35</v>
      </c>
      <c r="J5806" s="1">
        <v>21</v>
      </c>
      <c r="K5806" s="1">
        <v>10</v>
      </c>
      <c r="L5806" s="1">
        <v>0</v>
      </c>
      <c r="M5806" s="1">
        <v>1</v>
      </c>
      <c r="N5806" s="6">
        <v>0</v>
      </c>
    </row>
    <row r="5807" spans="5:14" x14ac:dyDescent="0.3">
      <c r="E5807" s="9"/>
      <c r="F5807" s="8"/>
      <c r="G5807" s="10">
        <v>100</v>
      </c>
      <c r="H5807" s="11">
        <v>11.842105263158</v>
      </c>
      <c r="I5807" s="2">
        <v>46.052631578947</v>
      </c>
      <c r="J5807" s="2">
        <v>27.631578947367998</v>
      </c>
      <c r="K5807" s="2">
        <v>13.157894736842</v>
      </c>
      <c r="L5807" s="12">
        <v>0</v>
      </c>
      <c r="M5807" s="2">
        <v>1.3157894736839999</v>
      </c>
      <c r="N5807" s="15">
        <v>0</v>
      </c>
    </row>
    <row r="5808" spans="5:14" x14ac:dyDescent="0.3">
      <c r="E5808" s="3" t="s">
        <v>1450</v>
      </c>
      <c r="F5808" s="4"/>
      <c r="G5808" s="5">
        <v>37</v>
      </c>
      <c r="H5808" s="7">
        <v>7</v>
      </c>
      <c r="I5808" s="1">
        <v>14</v>
      </c>
      <c r="J5808" s="1">
        <v>6</v>
      </c>
      <c r="K5808" s="1">
        <v>7</v>
      </c>
      <c r="L5808" s="1">
        <v>1</v>
      </c>
      <c r="M5808" s="1">
        <v>2</v>
      </c>
      <c r="N5808" s="6">
        <v>0</v>
      </c>
    </row>
    <row r="5809" spans="5:14" x14ac:dyDescent="0.3">
      <c r="E5809" s="9"/>
      <c r="F5809" s="8"/>
      <c r="G5809" s="10">
        <v>100</v>
      </c>
      <c r="H5809" s="11">
        <v>18.918918918919001</v>
      </c>
      <c r="I5809" s="2">
        <v>37.837837837838002</v>
      </c>
      <c r="J5809" s="2">
        <v>16.216216216216001</v>
      </c>
      <c r="K5809" s="2">
        <v>18.918918918919001</v>
      </c>
      <c r="L5809" s="2">
        <v>2.7027027027030002</v>
      </c>
      <c r="M5809" s="2">
        <v>5.4054054054050003</v>
      </c>
      <c r="N5809" s="15">
        <v>0</v>
      </c>
    </row>
    <row r="5810" spans="5:14" ht="25" x14ac:dyDescent="0.3">
      <c r="E5810" s="3" t="s">
        <v>1451</v>
      </c>
      <c r="F5810" s="4"/>
      <c r="G5810" s="5">
        <v>20</v>
      </c>
      <c r="H5810" s="7">
        <v>4</v>
      </c>
      <c r="I5810" s="1">
        <v>9</v>
      </c>
      <c r="J5810" s="1">
        <v>2</v>
      </c>
      <c r="K5810" s="1">
        <v>4</v>
      </c>
      <c r="L5810" s="1">
        <v>1</v>
      </c>
      <c r="M5810" s="1">
        <v>0</v>
      </c>
      <c r="N5810" s="6">
        <v>0</v>
      </c>
    </row>
    <row r="5811" spans="5:14" x14ac:dyDescent="0.3">
      <c r="E5811" s="9"/>
      <c r="F5811" s="8"/>
      <c r="G5811" s="10">
        <v>100</v>
      </c>
      <c r="H5811" s="11">
        <v>20</v>
      </c>
      <c r="I5811" s="2">
        <v>45</v>
      </c>
      <c r="J5811" s="2">
        <v>10</v>
      </c>
      <c r="K5811" s="2">
        <v>20</v>
      </c>
      <c r="L5811" s="2">
        <v>5</v>
      </c>
      <c r="M5811" s="12">
        <v>0</v>
      </c>
      <c r="N5811" s="15">
        <v>0</v>
      </c>
    </row>
    <row r="5812" spans="5:14" x14ac:dyDescent="0.3">
      <c r="E5812" s="3" t="s">
        <v>1047</v>
      </c>
      <c r="F5812" s="4"/>
      <c r="G5812" s="5">
        <v>24</v>
      </c>
      <c r="H5812" s="7">
        <v>3</v>
      </c>
      <c r="I5812" s="1">
        <v>14</v>
      </c>
      <c r="J5812" s="1">
        <v>4</v>
      </c>
      <c r="K5812" s="1">
        <v>1</v>
      </c>
      <c r="L5812" s="1">
        <v>1</v>
      </c>
      <c r="M5812" s="1">
        <v>1</v>
      </c>
      <c r="N5812" s="6">
        <v>0</v>
      </c>
    </row>
    <row r="5813" spans="5:14" x14ac:dyDescent="0.3">
      <c r="E5813" s="9"/>
      <c r="F5813" s="8"/>
      <c r="G5813" s="10">
        <v>100</v>
      </c>
      <c r="H5813" s="11">
        <v>12.5</v>
      </c>
      <c r="I5813" s="2">
        <v>58.333333333333002</v>
      </c>
      <c r="J5813" s="2">
        <v>16.666666666666998</v>
      </c>
      <c r="K5813" s="2">
        <v>4.166666666667</v>
      </c>
      <c r="L5813" s="2">
        <v>4.166666666667</v>
      </c>
      <c r="M5813" s="2">
        <v>4.166666666667</v>
      </c>
      <c r="N5813" s="15">
        <v>0</v>
      </c>
    </row>
    <row r="5814" spans="5:14" x14ac:dyDescent="0.3">
      <c r="E5814" s="3" t="s">
        <v>1452</v>
      </c>
      <c r="F5814" s="4"/>
      <c r="G5814" s="5">
        <v>32</v>
      </c>
      <c r="H5814" s="7">
        <v>9</v>
      </c>
      <c r="I5814" s="1">
        <v>14</v>
      </c>
      <c r="J5814" s="1">
        <v>5</v>
      </c>
      <c r="K5814" s="1">
        <v>1</v>
      </c>
      <c r="L5814" s="1">
        <v>2</v>
      </c>
      <c r="M5814" s="1">
        <v>1</v>
      </c>
      <c r="N5814" s="6">
        <v>0</v>
      </c>
    </row>
    <row r="5815" spans="5:14" x14ac:dyDescent="0.3">
      <c r="E5815" s="9"/>
      <c r="F5815" s="8"/>
      <c r="G5815" s="10">
        <v>100</v>
      </c>
      <c r="H5815" s="11">
        <v>28.125</v>
      </c>
      <c r="I5815" s="2">
        <v>43.75</v>
      </c>
      <c r="J5815" s="2">
        <v>15.625</v>
      </c>
      <c r="K5815" s="2">
        <v>3.125</v>
      </c>
      <c r="L5815" s="2">
        <v>6.25</v>
      </c>
      <c r="M5815" s="2">
        <v>3.125</v>
      </c>
      <c r="N5815" s="15">
        <v>0</v>
      </c>
    </row>
    <row r="5816" spans="5:14" x14ac:dyDescent="0.3">
      <c r="E5816" s="3" t="s">
        <v>1453</v>
      </c>
      <c r="F5816" s="4"/>
      <c r="G5816" s="5">
        <v>24</v>
      </c>
      <c r="H5816" s="7">
        <v>1</v>
      </c>
      <c r="I5816" s="1">
        <v>11</v>
      </c>
      <c r="J5816" s="1">
        <v>4</v>
      </c>
      <c r="K5816" s="1">
        <v>3</v>
      </c>
      <c r="L5816" s="1">
        <v>5</v>
      </c>
      <c r="M5816" s="1">
        <v>0</v>
      </c>
      <c r="N5816" s="6">
        <v>0</v>
      </c>
    </row>
    <row r="5817" spans="5:14" x14ac:dyDescent="0.3">
      <c r="E5817" s="9"/>
      <c r="F5817" s="8"/>
      <c r="G5817" s="10">
        <v>100</v>
      </c>
      <c r="H5817" s="11">
        <v>4.166666666667</v>
      </c>
      <c r="I5817" s="2">
        <v>45.833333333333002</v>
      </c>
      <c r="J5817" s="2">
        <v>16.666666666666998</v>
      </c>
      <c r="K5817" s="2">
        <v>12.5</v>
      </c>
      <c r="L5817" s="2">
        <v>20.833333333333002</v>
      </c>
      <c r="M5817" s="12">
        <v>0</v>
      </c>
      <c r="N5817" s="15">
        <v>0</v>
      </c>
    </row>
    <row r="5818" spans="5:14" ht="25" x14ac:dyDescent="0.3">
      <c r="E5818" s="3" t="s">
        <v>1454</v>
      </c>
      <c r="F5818" s="4"/>
      <c r="G5818" s="5">
        <v>224</v>
      </c>
      <c r="H5818" s="7">
        <v>76</v>
      </c>
      <c r="I5818" s="1">
        <v>93</v>
      </c>
      <c r="J5818" s="1">
        <v>36</v>
      </c>
      <c r="K5818" s="1">
        <v>13</v>
      </c>
      <c r="L5818" s="1">
        <v>2</v>
      </c>
      <c r="M5818" s="1">
        <v>2</v>
      </c>
      <c r="N5818" s="6">
        <v>2</v>
      </c>
    </row>
    <row r="5819" spans="5:14" x14ac:dyDescent="0.3">
      <c r="E5819" s="9"/>
      <c r="F5819" s="8"/>
      <c r="G5819" s="10">
        <v>100</v>
      </c>
      <c r="H5819" s="11">
        <v>33.928571428570997</v>
      </c>
      <c r="I5819" s="2">
        <v>41.517857142856997</v>
      </c>
      <c r="J5819" s="2">
        <v>16.071428571428999</v>
      </c>
      <c r="K5819" s="2">
        <v>5.8035714285709998</v>
      </c>
      <c r="L5819" s="2">
        <v>0.89285714285700002</v>
      </c>
      <c r="M5819" s="2">
        <v>0.89285714285700002</v>
      </c>
      <c r="N5819" s="13">
        <v>0.89285714285700002</v>
      </c>
    </row>
    <row r="5820" spans="5:14" ht="25" x14ac:dyDescent="0.3">
      <c r="E5820" s="3" t="s">
        <v>1455</v>
      </c>
      <c r="F5820" s="4"/>
      <c r="G5820" s="5">
        <v>14</v>
      </c>
      <c r="H5820" s="7">
        <v>0</v>
      </c>
      <c r="I5820" s="1">
        <v>8</v>
      </c>
      <c r="J5820" s="1">
        <v>3</v>
      </c>
      <c r="K5820" s="1">
        <v>2</v>
      </c>
      <c r="L5820" s="1">
        <v>1</v>
      </c>
      <c r="M5820" s="1">
        <v>0</v>
      </c>
      <c r="N5820" s="6">
        <v>0</v>
      </c>
    </row>
    <row r="5821" spans="5:14" x14ac:dyDescent="0.3">
      <c r="E5821" s="9"/>
      <c r="F5821" s="8"/>
      <c r="G5821" s="10">
        <v>100</v>
      </c>
      <c r="H5821" s="21">
        <v>0</v>
      </c>
      <c r="I5821" s="2">
        <v>57.142857142856997</v>
      </c>
      <c r="J5821" s="2">
        <v>21.428571428571001</v>
      </c>
      <c r="K5821" s="2">
        <v>14.285714285714</v>
      </c>
      <c r="L5821" s="2">
        <v>7.1428571428570002</v>
      </c>
      <c r="M5821" s="12">
        <v>0</v>
      </c>
      <c r="N5821" s="15">
        <v>0</v>
      </c>
    </row>
    <row r="5822" spans="5:14" x14ac:dyDescent="0.3">
      <c r="E5822" s="3" t="s">
        <v>1456</v>
      </c>
      <c r="F5822" s="4"/>
      <c r="G5822" s="5">
        <v>17</v>
      </c>
      <c r="H5822" s="7">
        <v>5</v>
      </c>
      <c r="I5822" s="1">
        <v>6</v>
      </c>
      <c r="J5822" s="1">
        <v>5</v>
      </c>
      <c r="K5822" s="1">
        <v>0</v>
      </c>
      <c r="L5822" s="1">
        <v>0</v>
      </c>
      <c r="M5822" s="1">
        <v>1</v>
      </c>
      <c r="N5822" s="6">
        <v>0</v>
      </c>
    </row>
    <row r="5823" spans="5:14" x14ac:dyDescent="0.3">
      <c r="E5823" s="9"/>
      <c r="F5823" s="8"/>
      <c r="G5823" s="10">
        <v>100</v>
      </c>
      <c r="H5823" s="11">
        <v>29.411764705882</v>
      </c>
      <c r="I5823" s="2">
        <v>35.294117647058997</v>
      </c>
      <c r="J5823" s="2">
        <v>29.411764705882</v>
      </c>
      <c r="K5823" s="12">
        <v>0</v>
      </c>
      <c r="L5823" s="12">
        <v>0</v>
      </c>
      <c r="M5823" s="2">
        <v>5.8823529411760003</v>
      </c>
      <c r="N5823" s="15">
        <v>0</v>
      </c>
    </row>
    <row r="5824" spans="5:14" ht="25" x14ac:dyDescent="0.3">
      <c r="E5824" s="3" t="s">
        <v>1457</v>
      </c>
      <c r="F5824" s="4"/>
      <c r="G5824" s="5">
        <v>3</v>
      </c>
      <c r="H5824" s="7">
        <v>1</v>
      </c>
      <c r="I5824" s="1">
        <v>1</v>
      </c>
      <c r="J5824" s="1">
        <v>0</v>
      </c>
      <c r="K5824" s="1">
        <v>1</v>
      </c>
      <c r="L5824" s="1">
        <v>0</v>
      </c>
      <c r="M5824" s="1">
        <v>0</v>
      </c>
      <c r="N5824" s="6">
        <v>0</v>
      </c>
    </row>
    <row r="5825" spans="2:14" x14ac:dyDescent="0.3">
      <c r="E5825" s="9"/>
      <c r="F5825" s="8"/>
      <c r="G5825" s="10">
        <v>100</v>
      </c>
      <c r="H5825" s="11">
        <v>33.333333333333002</v>
      </c>
      <c r="I5825" s="2">
        <v>33.333333333333002</v>
      </c>
      <c r="J5825" s="12">
        <v>0</v>
      </c>
      <c r="K5825" s="2">
        <v>33.333333333333002</v>
      </c>
      <c r="L5825" s="12">
        <v>0</v>
      </c>
      <c r="M5825" s="12">
        <v>0</v>
      </c>
      <c r="N5825" s="15">
        <v>0</v>
      </c>
    </row>
    <row r="5826" spans="2:14" x14ac:dyDescent="0.3">
      <c r="E5826" s="3" t="s">
        <v>1053</v>
      </c>
      <c r="F5826" s="4"/>
      <c r="G5826" s="5">
        <v>5</v>
      </c>
      <c r="H5826" s="7">
        <v>0</v>
      </c>
      <c r="I5826" s="1">
        <v>1</v>
      </c>
      <c r="J5826" s="1">
        <v>1</v>
      </c>
      <c r="K5826" s="1">
        <v>0</v>
      </c>
      <c r="L5826" s="1">
        <v>2</v>
      </c>
      <c r="M5826" s="1">
        <v>0</v>
      </c>
      <c r="N5826" s="6">
        <v>1</v>
      </c>
    </row>
    <row r="5827" spans="2:14" x14ac:dyDescent="0.3">
      <c r="E5827" s="9"/>
      <c r="F5827" s="8"/>
      <c r="G5827" s="10">
        <v>100</v>
      </c>
      <c r="H5827" s="21">
        <v>0</v>
      </c>
      <c r="I5827" s="2">
        <v>20</v>
      </c>
      <c r="J5827" s="2">
        <v>20</v>
      </c>
      <c r="K5827" s="12">
        <v>0</v>
      </c>
      <c r="L5827" s="2">
        <v>40</v>
      </c>
      <c r="M5827" s="12">
        <v>0</v>
      </c>
      <c r="N5827" s="13">
        <v>20</v>
      </c>
    </row>
    <row r="5828" spans="2:14" x14ac:dyDescent="0.3">
      <c r="E5828" s="3" t="s">
        <v>1458</v>
      </c>
      <c r="F5828" s="4"/>
      <c r="G5828" s="5">
        <v>7</v>
      </c>
      <c r="H5828" s="7">
        <v>1</v>
      </c>
      <c r="I5828" s="1">
        <v>4</v>
      </c>
      <c r="J5828" s="1">
        <v>1</v>
      </c>
      <c r="K5828" s="1">
        <v>1</v>
      </c>
      <c r="L5828" s="1">
        <v>0</v>
      </c>
      <c r="M5828" s="1">
        <v>0</v>
      </c>
      <c r="N5828" s="6">
        <v>0</v>
      </c>
    </row>
    <row r="5829" spans="2:14" x14ac:dyDescent="0.3">
      <c r="E5829" s="9"/>
      <c r="F5829" s="8"/>
      <c r="G5829" s="10">
        <v>100</v>
      </c>
      <c r="H5829" s="11">
        <v>14.285714285714</v>
      </c>
      <c r="I5829" s="2">
        <v>57.142857142856997</v>
      </c>
      <c r="J5829" s="2">
        <v>14.285714285714</v>
      </c>
      <c r="K5829" s="2">
        <v>14.285714285714</v>
      </c>
      <c r="L5829" s="12">
        <v>0</v>
      </c>
      <c r="M5829" s="12">
        <v>0</v>
      </c>
      <c r="N5829" s="15">
        <v>0</v>
      </c>
    </row>
    <row r="5830" spans="2:14" x14ac:dyDescent="0.3">
      <c r="E5830" s="3" t="s">
        <v>1459</v>
      </c>
      <c r="F5830" s="4"/>
      <c r="G5830" s="5">
        <v>4</v>
      </c>
      <c r="H5830" s="7">
        <v>1</v>
      </c>
      <c r="I5830" s="1">
        <v>1</v>
      </c>
      <c r="J5830" s="1">
        <v>0</v>
      </c>
      <c r="K5830" s="1">
        <v>1</v>
      </c>
      <c r="L5830" s="1">
        <v>0</v>
      </c>
      <c r="M5830" s="1">
        <v>1</v>
      </c>
      <c r="N5830" s="6">
        <v>0</v>
      </c>
    </row>
    <row r="5831" spans="2:14" x14ac:dyDescent="0.3">
      <c r="E5831" s="53"/>
      <c r="F5831" s="57"/>
      <c r="G5831" s="64">
        <v>100</v>
      </c>
      <c r="H5831" s="71">
        <v>25</v>
      </c>
      <c r="I5831" s="44">
        <v>25</v>
      </c>
      <c r="J5831" s="43">
        <v>0</v>
      </c>
      <c r="K5831" s="44">
        <v>25</v>
      </c>
      <c r="L5831" s="43">
        <v>0</v>
      </c>
      <c r="M5831" s="44">
        <v>25</v>
      </c>
      <c r="N5831" s="66">
        <v>0</v>
      </c>
    </row>
    <row r="5833" spans="2:14" x14ac:dyDescent="0.3">
      <c r="B5833" s="35" t="str">
        <f xml:space="preserve"> HYPERLINK("#'目次'!B56", "[50]")</f>
        <v>[50]</v>
      </c>
      <c r="C5833" s="25" t="s">
        <v>54</v>
      </c>
    </row>
    <row r="5836" spans="2:14" x14ac:dyDescent="0.3">
      <c r="C5836" s="25" t="s">
        <v>1411</v>
      </c>
    </row>
    <row r="5837" spans="2:14" ht="37.5" x14ac:dyDescent="0.3">
      <c r="E5837" s="95"/>
      <c r="F5837" s="96"/>
      <c r="G5837" s="37" t="s">
        <v>16</v>
      </c>
      <c r="H5837" s="41" t="s">
        <v>55</v>
      </c>
      <c r="I5837" s="18" t="s">
        <v>56</v>
      </c>
      <c r="J5837" s="18" t="s">
        <v>57</v>
      </c>
      <c r="K5837" s="18" t="s">
        <v>58</v>
      </c>
      <c r="L5837" s="34" t="s">
        <v>59</v>
      </c>
    </row>
    <row r="5838" spans="2:14" x14ac:dyDescent="0.3">
      <c r="E5838" s="97"/>
      <c r="F5838" s="98"/>
      <c r="G5838" s="40"/>
      <c r="H5838" s="36"/>
      <c r="I5838" s="19"/>
      <c r="J5838" s="19"/>
      <c r="K5838" s="19"/>
      <c r="L5838" s="39"/>
    </row>
    <row r="5839" spans="2:14" x14ac:dyDescent="0.3">
      <c r="E5839" s="63" t="s">
        <v>16</v>
      </c>
      <c r="F5839" s="58"/>
      <c r="G5839" s="38">
        <v>55336</v>
      </c>
      <c r="H5839" s="20">
        <v>4906</v>
      </c>
      <c r="I5839" s="20">
        <v>24562</v>
      </c>
      <c r="J5839" s="20">
        <v>17342</v>
      </c>
      <c r="K5839" s="20">
        <v>6139</v>
      </c>
      <c r="L5839" s="51">
        <v>2387</v>
      </c>
    </row>
    <row r="5840" spans="2:14" x14ac:dyDescent="0.3">
      <c r="E5840" s="53"/>
      <c r="F5840" s="59"/>
      <c r="G5840" s="10">
        <v>100</v>
      </c>
      <c r="H5840" s="2">
        <v>8.8658377909499997</v>
      </c>
      <c r="I5840" s="2">
        <v>44.387017493133001</v>
      </c>
      <c r="J5840" s="2">
        <v>31.339453520311999</v>
      </c>
      <c r="K5840" s="2">
        <v>11.094043660545999</v>
      </c>
      <c r="L5840" s="13">
        <v>4.3136475350590002</v>
      </c>
    </row>
    <row r="5841" spans="5:12" ht="25" x14ac:dyDescent="0.3">
      <c r="E5841" s="3" t="s">
        <v>1412</v>
      </c>
      <c r="F5841" s="4"/>
      <c r="G5841" s="29">
        <v>360</v>
      </c>
      <c r="H5841" s="32">
        <v>28</v>
      </c>
      <c r="I5841" s="17">
        <v>175</v>
      </c>
      <c r="J5841" s="17">
        <v>108</v>
      </c>
      <c r="K5841" s="17">
        <v>38</v>
      </c>
      <c r="L5841" s="33">
        <v>11</v>
      </c>
    </row>
    <row r="5842" spans="5:12" x14ac:dyDescent="0.3">
      <c r="E5842" s="9"/>
      <c r="F5842" s="8"/>
      <c r="G5842" s="10">
        <v>100</v>
      </c>
      <c r="H5842" s="11">
        <v>7.7777777777779997</v>
      </c>
      <c r="I5842" s="2">
        <v>48.611111111111001</v>
      </c>
      <c r="J5842" s="2">
        <v>30</v>
      </c>
      <c r="K5842" s="2">
        <v>10.555555555555999</v>
      </c>
      <c r="L5842" s="13">
        <v>3.0555555555559999</v>
      </c>
    </row>
    <row r="5843" spans="5:12" ht="25" x14ac:dyDescent="0.3">
      <c r="E5843" s="3" t="s">
        <v>1413</v>
      </c>
      <c r="F5843" s="4"/>
      <c r="G5843" s="5">
        <v>15</v>
      </c>
      <c r="H5843" s="7">
        <v>2</v>
      </c>
      <c r="I5843" s="1">
        <v>11</v>
      </c>
      <c r="J5843" s="1">
        <v>2</v>
      </c>
      <c r="K5843" s="1">
        <v>0</v>
      </c>
      <c r="L5843" s="6">
        <v>0</v>
      </c>
    </row>
    <row r="5844" spans="5:12" x14ac:dyDescent="0.3">
      <c r="E5844" s="9"/>
      <c r="F5844" s="8"/>
      <c r="G5844" s="10">
        <v>100</v>
      </c>
      <c r="H5844" s="11">
        <v>13.333333333333</v>
      </c>
      <c r="I5844" s="2">
        <v>73.333333333333002</v>
      </c>
      <c r="J5844" s="2">
        <v>13.333333333333</v>
      </c>
      <c r="K5844" s="12">
        <v>0</v>
      </c>
      <c r="L5844" s="15">
        <v>0</v>
      </c>
    </row>
    <row r="5845" spans="5:12" x14ac:dyDescent="0.3">
      <c r="E5845" s="3" t="s">
        <v>1414</v>
      </c>
      <c r="F5845" s="4"/>
      <c r="G5845" s="5">
        <v>7</v>
      </c>
      <c r="H5845" s="7">
        <v>1</v>
      </c>
      <c r="I5845" s="1">
        <v>6</v>
      </c>
      <c r="J5845" s="1">
        <v>0</v>
      </c>
      <c r="K5845" s="1">
        <v>0</v>
      </c>
      <c r="L5845" s="6">
        <v>0</v>
      </c>
    </row>
    <row r="5846" spans="5:12" x14ac:dyDescent="0.3">
      <c r="E5846" s="9"/>
      <c r="F5846" s="8"/>
      <c r="G5846" s="10">
        <v>100</v>
      </c>
      <c r="H5846" s="11">
        <v>14.285714285714</v>
      </c>
      <c r="I5846" s="2">
        <v>85.714285714286007</v>
      </c>
      <c r="J5846" s="12">
        <v>0</v>
      </c>
      <c r="K5846" s="12">
        <v>0</v>
      </c>
      <c r="L5846" s="15">
        <v>0</v>
      </c>
    </row>
    <row r="5847" spans="5:12" ht="25" x14ac:dyDescent="0.3">
      <c r="E5847" s="3" t="s">
        <v>1415</v>
      </c>
      <c r="F5847" s="4"/>
      <c r="G5847" s="5">
        <v>3</v>
      </c>
      <c r="H5847" s="7">
        <v>0</v>
      </c>
      <c r="I5847" s="1">
        <v>2</v>
      </c>
      <c r="J5847" s="1">
        <v>1</v>
      </c>
      <c r="K5847" s="1">
        <v>0</v>
      </c>
      <c r="L5847" s="6">
        <v>0</v>
      </c>
    </row>
    <row r="5848" spans="5:12" x14ac:dyDescent="0.3">
      <c r="E5848" s="9"/>
      <c r="F5848" s="8"/>
      <c r="G5848" s="10">
        <v>100</v>
      </c>
      <c r="H5848" s="21">
        <v>0</v>
      </c>
      <c r="I5848" s="2">
        <v>66.666666666666998</v>
      </c>
      <c r="J5848" s="2">
        <v>33.333333333333002</v>
      </c>
      <c r="K5848" s="12">
        <v>0</v>
      </c>
      <c r="L5848" s="15">
        <v>0</v>
      </c>
    </row>
    <row r="5849" spans="5:12" x14ac:dyDescent="0.3">
      <c r="E5849" s="3" t="s">
        <v>1011</v>
      </c>
      <c r="F5849" s="4"/>
      <c r="G5849" s="5">
        <v>1</v>
      </c>
      <c r="H5849" s="7">
        <v>0</v>
      </c>
      <c r="I5849" s="1">
        <v>1</v>
      </c>
      <c r="J5849" s="1">
        <v>0</v>
      </c>
      <c r="K5849" s="1">
        <v>0</v>
      </c>
      <c r="L5849" s="6">
        <v>0</v>
      </c>
    </row>
    <row r="5850" spans="5:12" x14ac:dyDescent="0.3">
      <c r="E5850" s="9"/>
      <c r="F5850" s="8"/>
      <c r="G5850" s="10">
        <v>100</v>
      </c>
      <c r="H5850" s="21">
        <v>0</v>
      </c>
      <c r="I5850" s="2">
        <v>100</v>
      </c>
      <c r="J5850" s="12">
        <v>0</v>
      </c>
      <c r="K5850" s="12">
        <v>0</v>
      </c>
      <c r="L5850" s="15">
        <v>0</v>
      </c>
    </row>
    <row r="5851" spans="5:12" x14ac:dyDescent="0.3">
      <c r="E5851" s="3" t="s">
        <v>1416</v>
      </c>
      <c r="F5851" s="4"/>
      <c r="G5851" s="5">
        <v>0</v>
      </c>
      <c r="H5851" s="7">
        <v>0</v>
      </c>
      <c r="I5851" s="1">
        <v>0</v>
      </c>
      <c r="J5851" s="1">
        <v>0</v>
      </c>
      <c r="K5851" s="1">
        <v>0</v>
      </c>
      <c r="L5851" s="6">
        <v>0</v>
      </c>
    </row>
    <row r="5852" spans="5:12" x14ac:dyDescent="0.3">
      <c r="E5852" s="9"/>
      <c r="F5852" s="8"/>
      <c r="G5852" s="31">
        <v>0</v>
      </c>
      <c r="H5852" s="21">
        <v>0</v>
      </c>
      <c r="I5852" s="12">
        <v>0</v>
      </c>
      <c r="J5852" s="12">
        <v>0</v>
      </c>
      <c r="K5852" s="12">
        <v>0</v>
      </c>
      <c r="L5852" s="15">
        <v>0</v>
      </c>
    </row>
    <row r="5853" spans="5:12" x14ac:dyDescent="0.3">
      <c r="E5853" s="3" t="s">
        <v>1417</v>
      </c>
      <c r="F5853" s="4"/>
      <c r="G5853" s="5">
        <v>4</v>
      </c>
      <c r="H5853" s="7">
        <v>0</v>
      </c>
      <c r="I5853" s="1">
        <v>3</v>
      </c>
      <c r="J5853" s="1">
        <v>0</v>
      </c>
      <c r="K5853" s="1">
        <v>1</v>
      </c>
      <c r="L5853" s="6">
        <v>0</v>
      </c>
    </row>
    <row r="5854" spans="5:12" x14ac:dyDescent="0.3">
      <c r="E5854" s="9"/>
      <c r="F5854" s="8"/>
      <c r="G5854" s="10">
        <v>100</v>
      </c>
      <c r="H5854" s="21">
        <v>0</v>
      </c>
      <c r="I5854" s="2">
        <v>75</v>
      </c>
      <c r="J5854" s="12">
        <v>0</v>
      </c>
      <c r="K5854" s="2">
        <v>25</v>
      </c>
      <c r="L5854" s="15">
        <v>0</v>
      </c>
    </row>
    <row r="5855" spans="5:12" ht="25" x14ac:dyDescent="0.3">
      <c r="E5855" s="3" t="s">
        <v>1418</v>
      </c>
      <c r="F5855" s="4"/>
      <c r="G5855" s="5">
        <v>1642</v>
      </c>
      <c r="H5855" s="7">
        <v>182</v>
      </c>
      <c r="I5855" s="1">
        <v>783</v>
      </c>
      <c r="J5855" s="1">
        <v>471</v>
      </c>
      <c r="K5855" s="1">
        <v>153</v>
      </c>
      <c r="L5855" s="6">
        <v>53</v>
      </c>
    </row>
    <row r="5856" spans="5:12" x14ac:dyDescent="0.3">
      <c r="E5856" s="9"/>
      <c r="F5856" s="8"/>
      <c r="G5856" s="10">
        <v>100</v>
      </c>
      <c r="H5856" s="11">
        <v>11.084043848965001</v>
      </c>
      <c r="I5856" s="2">
        <v>47.685749086480001</v>
      </c>
      <c r="J5856" s="2">
        <v>28.684531059683</v>
      </c>
      <c r="K5856" s="2">
        <v>9.31790499391</v>
      </c>
      <c r="L5856" s="13">
        <v>3.2277710109619999</v>
      </c>
    </row>
    <row r="5857" spans="5:12" ht="25" x14ac:dyDescent="0.3">
      <c r="E5857" s="3" t="s">
        <v>1419</v>
      </c>
      <c r="F5857" s="4"/>
      <c r="G5857" s="5">
        <v>221</v>
      </c>
      <c r="H5857" s="7">
        <v>27</v>
      </c>
      <c r="I5857" s="1">
        <v>120</v>
      </c>
      <c r="J5857" s="1">
        <v>54</v>
      </c>
      <c r="K5857" s="1">
        <v>11</v>
      </c>
      <c r="L5857" s="6">
        <v>9</v>
      </c>
    </row>
    <row r="5858" spans="5:12" x14ac:dyDescent="0.3">
      <c r="E5858" s="9"/>
      <c r="F5858" s="8"/>
      <c r="G5858" s="10">
        <v>100</v>
      </c>
      <c r="H5858" s="11">
        <v>12.217194570136</v>
      </c>
      <c r="I5858" s="2">
        <v>54.298642533936999</v>
      </c>
      <c r="J5858" s="2">
        <v>24.434389140271001</v>
      </c>
      <c r="K5858" s="2">
        <v>4.9773755656110001</v>
      </c>
      <c r="L5858" s="13">
        <v>4.0723981900449999</v>
      </c>
    </row>
    <row r="5859" spans="5:12" x14ac:dyDescent="0.3">
      <c r="E5859" s="3" t="s">
        <v>1420</v>
      </c>
      <c r="F5859" s="4"/>
      <c r="G5859" s="5">
        <v>80</v>
      </c>
      <c r="H5859" s="7">
        <v>14</v>
      </c>
      <c r="I5859" s="1">
        <v>37</v>
      </c>
      <c r="J5859" s="1">
        <v>19</v>
      </c>
      <c r="K5859" s="1">
        <v>4</v>
      </c>
      <c r="L5859" s="6">
        <v>6</v>
      </c>
    </row>
    <row r="5860" spans="5:12" x14ac:dyDescent="0.3">
      <c r="E5860" s="9"/>
      <c r="F5860" s="8"/>
      <c r="G5860" s="10">
        <v>100</v>
      </c>
      <c r="H5860" s="11">
        <v>17.5</v>
      </c>
      <c r="I5860" s="2">
        <v>46.25</v>
      </c>
      <c r="J5860" s="2">
        <v>23.75</v>
      </c>
      <c r="K5860" s="2">
        <v>5</v>
      </c>
      <c r="L5860" s="13">
        <v>7.5</v>
      </c>
    </row>
    <row r="5861" spans="5:12" ht="25" x14ac:dyDescent="0.3">
      <c r="E5861" s="3" t="s">
        <v>1421</v>
      </c>
      <c r="F5861" s="4"/>
      <c r="G5861" s="5">
        <v>24</v>
      </c>
      <c r="H5861" s="7">
        <v>3</v>
      </c>
      <c r="I5861" s="1">
        <v>11</v>
      </c>
      <c r="J5861" s="1">
        <v>6</v>
      </c>
      <c r="K5861" s="1">
        <v>2</v>
      </c>
      <c r="L5861" s="6">
        <v>2</v>
      </c>
    </row>
    <row r="5862" spans="5:12" x14ac:dyDescent="0.3">
      <c r="E5862" s="9"/>
      <c r="F5862" s="8"/>
      <c r="G5862" s="10">
        <v>100</v>
      </c>
      <c r="H5862" s="11">
        <v>12.5</v>
      </c>
      <c r="I5862" s="2">
        <v>45.833333333333002</v>
      </c>
      <c r="J5862" s="2">
        <v>25</v>
      </c>
      <c r="K5862" s="2">
        <v>8.333333333333</v>
      </c>
      <c r="L5862" s="13">
        <v>8.333333333333</v>
      </c>
    </row>
    <row r="5863" spans="5:12" x14ac:dyDescent="0.3">
      <c r="E5863" s="3" t="s">
        <v>1017</v>
      </c>
      <c r="F5863" s="4"/>
      <c r="G5863" s="5">
        <v>14</v>
      </c>
      <c r="H5863" s="7">
        <v>4</v>
      </c>
      <c r="I5863" s="1">
        <v>8</v>
      </c>
      <c r="J5863" s="1">
        <v>2</v>
      </c>
      <c r="K5863" s="1">
        <v>0</v>
      </c>
      <c r="L5863" s="6">
        <v>0</v>
      </c>
    </row>
    <row r="5864" spans="5:12" x14ac:dyDescent="0.3">
      <c r="E5864" s="9"/>
      <c r="F5864" s="8"/>
      <c r="G5864" s="10">
        <v>100</v>
      </c>
      <c r="H5864" s="11">
        <v>28.571428571428999</v>
      </c>
      <c r="I5864" s="2">
        <v>57.142857142856997</v>
      </c>
      <c r="J5864" s="2">
        <v>14.285714285714</v>
      </c>
      <c r="K5864" s="12">
        <v>0</v>
      </c>
      <c r="L5864" s="15">
        <v>0</v>
      </c>
    </row>
    <row r="5865" spans="5:12" x14ac:dyDescent="0.3">
      <c r="E5865" s="3" t="s">
        <v>1422</v>
      </c>
      <c r="F5865" s="4"/>
      <c r="G5865" s="5">
        <v>19</v>
      </c>
      <c r="H5865" s="7">
        <v>3</v>
      </c>
      <c r="I5865" s="1">
        <v>9</v>
      </c>
      <c r="J5865" s="1">
        <v>6</v>
      </c>
      <c r="K5865" s="1">
        <v>0</v>
      </c>
      <c r="L5865" s="6">
        <v>1</v>
      </c>
    </row>
    <row r="5866" spans="5:12" x14ac:dyDescent="0.3">
      <c r="E5866" s="9"/>
      <c r="F5866" s="8"/>
      <c r="G5866" s="10">
        <v>100</v>
      </c>
      <c r="H5866" s="11">
        <v>15.789473684211</v>
      </c>
      <c r="I5866" s="2">
        <v>47.368421052632002</v>
      </c>
      <c r="J5866" s="2">
        <v>31.578947368421002</v>
      </c>
      <c r="K5866" s="12">
        <v>0</v>
      </c>
      <c r="L5866" s="13">
        <v>5.2631578947369997</v>
      </c>
    </row>
    <row r="5867" spans="5:12" x14ac:dyDescent="0.3">
      <c r="E5867" s="3" t="s">
        <v>1423</v>
      </c>
      <c r="F5867" s="4"/>
      <c r="G5867" s="5">
        <v>29</v>
      </c>
      <c r="H5867" s="7">
        <v>2</v>
      </c>
      <c r="I5867" s="1">
        <v>17</v>
      </c>
      <c r="J5867" s="1">
        <v>8</v>
      </c>
      <c r="K5867" s="1">
        <v>0</v>
      </c>
      <c r="L5867" s="6">
        <v>2</v>
      </c>
    </row>
    <row r="5868" spans="5:12" x14ac:dyDescent="0.3">
      <c r="E5868" s="9"/>
      <c r="F5868" s="8"/>
      <c r="G5868" s="10">
        <v>100</v>
      </c>
      <c r="H5868" s="11">
        <v>6.8965517241379999</v>
      </c>
      <c r="I5868" s="2">
        <v>58.620689655172001</v>
      </c>
      <c r="J5868" s="2">
        <v>27.586206896552</v>
      </c>
      <c r="K5868" s="12">
        <v>0</v>
      </c>
      <c r="L5868" s="13">
        <v>6.8965517241379999</v>
      </c>
    </row>
    <row r="5869" spans="5:12" ht="25" x14ac:dyDescent="0.3">
      <c r="E5869" s="3" t="s">
        <v>1424</v>
      </c>
      <c r="F5869" s="4"/>
      <c r="G5869" s="5">
        <v>6386</v>
      </c>
      <c r="H5869" s="7">
        <v>733</v>
      </c>
      <c r="I5869" s="1">
        <v>3058</v>
      </c>
      <c r="J5869" s="1">
        <v>1756</v>
      </c>
      <c r="K5869" s="1">
        <v>642</v>
      </c>
      <c r="L5869" s="6">
        <v>197</v>
      </c>
    </row>
    <row r="5870" spans="5:12" x14ac:dyDescent="0.3">
      <c r="E5870" s="9"/>
      <c r="F5870" s="8"/>
      <c r="G5870" s="10">
        <v>100</v>
      </c>
      <c r="H5870" s="11">
        <v>11.478233636079</v>
      </c>
      <c r="I5870" s="2">
        <v>47.886000626369999</v>
      </c>
      <c r="J5870" s="2">
        <v>27.497651111806999</v>
      </c>
      <c r="K5870" s="2">
        <v>10.053241465706</v>
      </c>
      <c r="L5870" s="13">
        <v>3.0848731600380002</v>
      </c>
    </row>
    <row r="5871" spans="5:12" ht="25" x14ac:dyDescent="0.3">
      <c r="E5871" s="3" t="s">
        <v>1425</v>
      </c>
      <c r="F5871" s="4"/>
      <c r="G5871" s="5">
        <v>216</v>
      </c>
      <c r="H5871" s="7">
        <v>29</v>
      </c>
      <c r="I5871" s="1">
        <v>110</v>
      </c>
      <c r="J5871" s="1">
        <v>55</v>
      </c>
      <c r="K5871" s="1">
        <v>16</v>
      </c>
      <c r="L5871" s="6">
        <v>6</v>
      </c>
    </row>
    <row r="5872" spans="5:12" x14ac:dyDescent="0.3">
      <c r="E5872" s="9"/>
      <c r="F5872" s="8"/>
      <c r="G5872" s="10">
        <v>100</v>
      </c>
      <c r="H5872" s="11">
        <v>13.425925925926</v>
      </c>
      <c r="I5872" s="2">
        <v>50.925925925926002</v>
      </c>
      <c r="J5872" s="2">
        <v>25.462962962963001</v>
      </c>
      <c r="K5872" s="2">
        <v>7.4074074074069998</v>
      </c>
      <c r="L5872" s="13">
        <v>2.7777777777780002</v>
      </c>
    </row>
    <row r="5873" spans="5:12" x14ac:dyDescent="0.3">
      <c r="E5873" s="3" t="s">
        <v>1426</v>
      </c>
      <c r="F5873" s="4"/>
      <c r="G5873" s="5">
        <v>94</v>
      </c>
      <c r="H5873" s="7">
        <v>13</v>
      </c>
      <c r="I5873" s="1">
        <v>51</v>
      </c>
      <c r="J5873" s="1">
        <v>18</v>
      </c>
      <c r="K5873" s="1">
        <v>8</v>
      </c>
      <c r="L5873" s="6">
        <v>4</v>
      </c>
    </row>
    <row r="5874" spans="5:12" x14ac:dyDescent="0.3">
      <c r="E5874" s="9"/>
      <c r="F5874" s="8"/>
      <c r="G5874" s="10">
        <v>100</v>
      </c>
      <c r="H5874" s="11">
        <v>13.829787234043</v>
      </c>
      <c r="I5874" s="2">
        <v>54.255319148936003</v>
      </c>
      <c r="J5874" s="2">
        <v>19.148936170212998</v>
      </c>
      <c r="K5874" s="2">
        <v>8.5106382978719992</v>
      </c>
      <c r="L5874" s="13">
        <v>4.2553191489359996</v>
      </c>
    </row>
    <row r="5875" spans="5:12" ht="25" x14ac:dyDescent="0.3">
      <c r="E5875" s="3" t="s">
        <v>1427</v>
      </c>
      <c r="F5875" s="4"/>
      <c r="G5875" s="5">
        <v>47</v>
      </c>
      <c r="H5875" s="7">
        <v>6</v>
      </c>
      <c r="I5875" s="1">
        <v>16</v>
      </c>
      <c r="J5875" s="1">
        <v>15</v>
      </c>
      <c r="K5875" s="1">
        <v>5</v>
      </c>
      <c r="L5875" s="6">
        <v>5</v>
      </c>
    </row>
    <row r="5876" spans="5:12" x14ac:dyDescent="0.3">
      <c r="E5876" s="9"/>
      <c r="F5876" s="8"/>
      <c r="G5876" s="10">
        <v>100</v>
      </c>
      <c r="H5876" s="11">
        <v>12.765957446809001</v>
      </c>
      <c r="I5876" s="2">
        <v>34.042553191488999</v>
      </c>
      <c r="J5876" s="2">
        <v>31.914893617021001</v>
      </c>
      <c r="K5876" s="2">
        <v>10.638297872340001</v>
      </c>
      <c r="L5876" s="13">
        <v>10.638297872340001</v>
      </c>
    </row>
    <row r="5877" spans="5:12" x14ac:dyDescent="0.3">
      <c r="E5877" s="3" t="s">
        <v>1023</v>
      </c>
      <c r="F5877" s="4"/>
      <c r="G5877" s="5">
        <v>28</v>
      </c>
      <c r="H5877" s="7">
        <v>8</v>
      </c>
      <c r="I5877" s="1">
        <v>10</v>
      </c>
      <c r="J5877" s="1">
        <v>8</v>
      </c>
      <c r="K5877" s="1">
        <v>1</v>
      </c>
      <c r="L5877" s="6">
        <v>1</v>
      </c>
    </row>
    <row r="5878" spans="5:12" x14ac:dyDescent="0.3">
      <c r="E5878" s="9"/>
      <c r="F5878" s="8"/>
      <c r="G5878" s="10">
        <v>100</v>
      </c>
      <c r="H5878" s="11">
        <v>28.571428571428999</v>
      </c>
      <c r="I5878" s="2">
        <v>35.714285714286</v>
      </c>
      <c r="J5878" s="2">
        <v>28.571428571428999</v>
      </c>
      <c r="K5878" s="2">
        <v>3.5714285714290002</v>
      </c>
      <c r="L5878" s="13">
        <v>3.5714285714290002</v>
      </c>
    </row>
    <row r="5879" spans="5:12" x14ac:dyDescent="0.3">
      <c r="E5879" s="3" t="s">
        <v>1428</v>
      </c>
      <c r="F5879" s="4"/>
      <c r="G5879" s="5">
        <v>50</v>
      </c>
      <c r="H5879" s="7">
        <v>6</v>
      </c>
      <c r="I5879" s="1">
        <v>27</v>
      </c>
      <c r="J5879" s="1">
        <v>12</v>
      </c>
      <c r="K5879" s="1">
        <v>3</v>
      </c>
      <c r="L5879" s="6">
        <v>2</v>
      </c>
    </row>
    <row r="5880" spans="5:12" x14ac:dyDescent="0.3">
      <c r="E5880" s="9"/>
      <c r="F5880" s="8"/>
      <c r="G5880" s="10">
        <v>100</v>
      </c>
      <c r="H5880" s="11">
        <v>12</v>
      </c>
      <c r="I5880" s="2">
        <v>54</v>
      </c>
      <c r="J5880" s="2">
        <v>24</v>
      </c>
      <c r="K5880" s="2">
        <v>6</v>
      </c>
      <c r="L5880" s="13">
        <v>4</v>
      </c>
    </row>
    <row r="5881" spans="5:12" x14ac:dyDescent="0.3">
      <c r="E5881" s="3" t="s">
        <v>1429</v>
      </c>
      <c r="F5881" s="4"/>
      <c r="G5881" s="5">
        <v>42</v>
      </c>
      <c r="H5881" s="7">
        <v>9</v>
      </c>
      <c r="I5881" s="1">
        <v>17</v>
      </c>
      <c r="J5881" s="1">
        <v>13</v>
      </c>
      <c r="K5881" s="1">
        <v>1</v>
      </c>
      <c r="L5881" s="6">
        <v>2</v>
      </c>
    </row>
    <row r="5882" spans="5:12" x14ac:dyDescent="0.3">
      <c r="E5882" s="9"/>
      <c r="F5882" s="8"/>
      <c r="G5882" s="10">
        <v>100</v>
      </c>
      <c r="H5882" s="11">
        <v>21.428571428571001</v>
      </c>
      <c r="I5882" s="2">
        <v>40.476190476189998</v>
      </c>
      <c r="J5882" s="2">
        <v>30.952380952380999</v>
      </c>
      <c r="K5882" s="2">
        <v>2.3809523809519999</v>
      </c>
      <c r="L5882" s="13">
        <v>4.7619047619049999</v>
      </c>
    </row>
    <row r="5883" spans="5:12" ht="25" x14ac:dyDescent="0.3">
      <c r="E5883" s="3" t="s">
        <v>1430</v>
      </c>
      <c r="F5883" s="4"/>
      <c r="G5883" s="5">
        <v>11434</v>
      </c>
      <c r="H5883" s="7">
        <v>1080</v>
      </c>
      <c r="I5883" s="1">
        <v>5279</v>
      </c>
      <c r="J5883" s="1">
        <v>3373</v>
      </c>
      <c r="K5883" s="1">
        <v>1261</v>
      </c>
      <c r="L5883" s="6">
        <v>441</v>
      </c>
    </row>
    <row r="5884" spans="5:12" x14ac:dyDescent="0.3">
      <c r="E5884" s="9"/>
      <c r="F5884" s="8"/>
      <c r="G5884" s="10">
        <v>100</v>
      </c>
      <c r="H5884" s="11">
        <v>9.445513381144</v>
      </c>
      <c r="I5884" s="2">
        <v>46.169319573202998</v>
      </c>
      <c r="J5884" s="2">
        <v>29.499737624628001</v>
      </c>
      <c r="K5884" s="2">
        <v>11.028511457058</v>
      </c>
      <c r="L5884" s="13">
        <v>3.8569179639670002</v>
      </c>
    </row>
    <row r="5885" spans="5:12" ht="25" x14ac:dyDescent="0.3">
      <c r="E5885" s="3" t="s">
        <v>1431</v>
      </c>
      <c r="F5885" s="4"/>
      <c r="G5885" s="5">
        <v>224</v>
      </c>
      <c r="H5885" s="7">
        <v>37</v>
      </c>
      <c r="I5885" s="1">
        <v>99</v>
      </c>
      <c r="J5885" s="1">
        <v>61</v>
      </c>
      <c r="K5885" s="1">
        <v>19</v>
      </c>
      <c r="L5885" s="6">
        <v>8</v>
      </c>
    </row>
    <row r="5886" spans="5:12" x14ac:dyDescent="0.3">
      <c r="E5886" s="9"/>
      <c r="F5886" s="8"/>
      <c r="G5886" s="10">
        <v>100</v>
      </c>
      <c r="H5886" s="11">
        <v>16.517857142857</v>
      </c>
      <c r="I5886" s="2">
        <v>44.196428571429003</v>
      </c>
      <c r="J5886" s="2">
        <v>27.232142857143</v>
      </c>
      <c r="K5886" s="2">
        <v>8.4821428571429998</v>
      </c>
      <c r="L5886" s="13">
        <v>3.5714285714290002</v>
      </c>
    </row>
    <row r="5887" spans="5:12" x14ac:dyDescent="0.3">
      <c r="E5887" s="3" t="s">
        <v>1432</v>
      </c>
      <c r="F5887" s="4"/>
      <c r="G5887" s="5">
        <v>105</v>
      </c>
      <c r="H5887" s="7">
        <v>17</v>
      </c>
      <c r="I5887" s="1">
        <v>47</v>
      </c>
      <c r="J5887" s="1">
        <v>28</v>
      </c>
      <c r="K5887" s="1">
        <v>8</v>
      </c>
      <c r="L5887" s="6">
        <v>5</v>
      </c>
    </row>
    <row r="5888" spans="5:12" x14ac:dyDescent="0.3">
      <c r="E5888" s="9"/>
      <c r="F5888" s="8"/>
      <c r="G5888" s="10">
        <v>100</v>
      </c>
      <c r="H5888" s="11">
        <v>16.190476190476002</v>
      </c>
      <c r="I5888" s="2">
        <v>44.761904761905001</v>
      </c>
      <c r="J5888" s="2">
        <v>26.666666666666998</v>
      </c>
      <c r="K5888" s="2">
        <v>7.6190476190479997</v>
      </c>
      <c r="L5888" s="13">
        <v>4.7619047619049999</v>
      </c>
    </row>
    <row r="5889" spans="5:12" ht="25" x14ac:dyDescent="0.3">
      <c r="E5889" s="3" t="s">
        <v>1433</v>
      </c>
      <c r="F5889" s="4"/>
      <c r="G5889" s="5">
        <v>53</v>
      </c>
      <c r="H5889" s="7">
        <v>9</v>
      </c>
      <c r="I5889" s="1">
        <v>27</v>
      </c>
      <c r="J5889" s="1">
        <v>14</v>
      </c>
      <c r="K5889" s="1">
        <v>1</v>
      </c>
      <c r="L5889" s="6">
        <v>2</v>
      </c>
    </row>
    <row r="5890" spans="5:12" x14ac:dyDescent="0.3">
      <c r="E5890" s="9"/>
      <c r="F5890" s="8"/>
      <c r="G5890" s="10">
        <v>100</v>
      </c>
      <c r="H5890" s="11">
        <v>16.981132075472001</v>
      </c>
      <c r="I5890" s="2">
        <v>50.943396226414997</v>
      </c>
      <c r="J5890" s="2">
        <v>26.415094339623</v>
      </c>
      <c r="K5890" s="2">
        <v>1.88679245283</v>
      </c>
      <c r="L5890" s="13">
        <v>3.7735849056599999</v>
      </c>
    </row>
    <row r="5891" spans="5:12" x14ac:dyDescent="0.3">
      <c r="E5891" s="3" t="s">
        <v>1029</v>
      </c>
      <c r="F5891" s="4"/>
      <c r="G5891" s="5">
        <v>58</v>
      </c>
      <c r="H5891" s="7">
        <v>13</v>
      </c>
      <c r="I5891" s="1">
        <v>27</v>
      </c>
      <c r="J5891" s="1">
        <v>15</v>
      </c>
      <c r="K5891" s="1">
        <v>1</v>
      </c>
      <c r="L5891" s="6">
        <v>2</v>
      </c>
    </row>
    <row r="5892" spans="5:12" x14ac:dyDescent="0.3">
      <c r="E5892" s="9"/>
      <c r="F5892" s="8"/>
      <c r="G5892" s="10">
        <v>100</v>
      </c>
      <c r="H5892" s="11">
        <v>22.413793103448</v>
      </c>
      <c r="I5892" s="2">
        <v>46.551724137930997</v>
      </c>
      <c r="J5892" s="2">
        <v>25.862068965517</v>
      </c>
      <c r="K5892" s="2">
        <v>1.7241379310339999</v>
      </c>
      <c r="L5892" s="13">
        <v>3.4482758620689999</v>
      </c>
    </row>
    <row r="5893" spans="5:12" x14ac:dyDescent="0.3">
      <c r="E5893" s="3" t="s">
        <v>1434</v>
      </c>
      <c r="F5893" s="4"/>
      <c r="G5893" s="5">
        <v>91</v>
      </c>
      <c r="H5893" s="7">
        <v>11</v>
      </c>
      <c r="I5893" s="1">
        <v>40</v>
      </c>
      <c r="J5893" s="1">
        <v>26</v>
      </c>
      <c r="K5893" s="1">
        <v>9</v>
      </c>
      <c r="L5893" s="6">
        <v>5</v>
      </c>
    </row>
    <row r="5894" spans="5:12" x14ac:dyDescent="0.3">
      <c r="E5894" s="9"/>
      <c r="F5894" s="8"/>
      <c r="G5894" s="10">
        <v>100</v>
      </c>
      <c r="H5894" s="11">
        <v>12.087912087912001</v>
      </c>
      <c r="I5894" s="2">
        <v>43.956043956043999</v>
      </c>
      <c r="J5894" s="2">
        <v>28.571428571428999</v>
      </c>
      <c r="K5894" s="2">
        <v>9.8901098901100006</v>
      </c>
      <c r="L5894" s="13">
        <v>5.4945054945049998</v>
      </c>
    </row>
    <row r="5895" spans="5:12" x14ac:dyDescent="0.3">
      <c r="E5895" s="3" t="s">
        <v>1435</v>
      </c>
      <c r="F5895" s="4"/>
      <c r="G5895" s="5">
        <v>55</v>
      </c>
      <c r="H5895" s="7">
        <v>13</v>
      </c>
      <c r="I5895" s="1">
        <v>25</v>
      </c>
      <c r="J5895" s="1">
        <v>10</v>
      </c>
      <c r="K5895" s="1">
        <v>5</v>
      </c>
      <c r="L5895" s="6">
        <v>2</v>
      </c>
    </row>
    <row r="5896" spans="5:12" x14ac:dyDescent="0.3">
      <c r="E5896" s="9"/>
      <c r="F5896" s="8"/>
      <c r="G5896" s="10">
        <v>100</v>
      </c>
      <c r="H5896" s="11">
        <v>23.636363636363999</v>
      </c>
      <c r="I5896" s="2">
        <v>45.454545454544999</v>
      </c>
      <c r="J5896" s="2">
        <v>18.181818181817999</v>
      </c>
      <c r="K5896" s="2">
        <v>9.0909090909089993</v>
      </c>
      <c r="L5896" s="13">
        <v>3.636363636364</v>
      </c>
    </row>
    <row r="5897" spans="5:12" ht="25" x14ac:dyDescent="0.3">
      <c r="E5897" s="3" t="s">
        <v>1436</v>
      </c>
      <c r="F5897" s="4"/>
      <c r="G5897" s="5">
        <v>9477</v>
      </c>
      <c r="H5897" s="7">
        <v>802</v>
      </c>
      <c r="I5897" s="1">
        <v>4126</v>
      </c>
      <c r="J5897" s="1">
        <v>3031</v>
      </c>
      <c r="K5897" s="1">
        <v>1078</v>
      </c>
      <c r="L5897" s="6">
        <v>440</v>
      </c>
    </row>
    <row r="5898" spans="5:12" x14ac:dyDescent="0.3">
      <c r="E5898" s="9"/>
      <c r="F5898" s="8"/>
      <c r="G5898" s="10">
        <v>100</v>
      </c>
      <c r="H5898" s="11">
        <v>8.4625936477790002</v>
      </c>
      <c r="I5898" s="2">
        <v>43.536984277724997</v>
      </c>
      <c r="J5898" s="2">
        <v>31.982694945658</v>
      </c>
      <c r="K5898" s="2">
        <v>11.374907671203999</v>
      </c>
      <c r="L5898" s="13">
        <v>4.6428194576340003</v>
      </c>
    </row>
    <row r="5899" spans="5:12" ht="25" x14ac:dyDescent="0.3">
      <c r="E5899" s="3" t="s">
        <v>1437</v>
      </c>
      <c r="F5899" s="4"/>
      <c r="G5899" s="5">
        <v>248</v>
      </c>
      <c r="H5899" s="7">
        <v>25</v>
      </c>
      <c r="I5899" s="1">
        <v>113</v>
      </c>
      <c r="J5899" s="1">
        <v>67</v>
      </c>
      <c r="K5899" s="1">
        <v>25</v>
      </c>
      <c r="L5899" s="6">
        <v>18</v>
      </c>
    </row>
    <row r="5900" spans="5:12" x14ac:dyDescent="0.3">
      <c r="E5900" s="9"/>
      <c r="F5900" s="8"/>
      <c r="G5900" s="10">
        <v>100</v>
      </c>
      <c r="H5900" s="11">
        <v>10.080645161290001</v>
      </c>
      <c r="I5900" s="2">
        <v>45.564516129032</v>
      </c>
      <c r="J5900" s="2">
        <v>27.016129032258</v>
      </c>
      <c r="K5900" s="2">
        <v>10.080645161290001</v>
      </c>
      <c r="L5900" s="13">
        <v>7.2580645161290001</v>
      </c>
    </row>
    <row r="5901" spans="5:12" x14ac:dyDescent="0.3">
      <c r="E5901" s="3" t="s">
        <v>1438</v>
      </c>
      <c r="F5901" s="4"/>
      <c r="G5901" s="5">
        <v>129</v>
      </c>
      <c r="H5901" s="7">
        <v>15</v>
      </c>
      <c r="I5901" s="1">
        <v>48</v>
      </c>
      <c r="J5901" s="1">
        <v>46</v>
      </c>
      <c r="K5901" s="1">
        <v>11</v>
      </c>
      <c r="L5901" s="6">
        <v>9</v>
      </c>
    </row>
    <row r="5902" spans="5:12" x14ac:dyDescent="0.3">
      <c r="E5902" s="9"/>
      <c r="F5902" s="8"/>
      <c r="G5902" s="10">
        <v>100</v>
      </c>
      <c r="H5902" s="11">
        <v>11.627906976744001</v>
      </c>
      <c r="I5902" s="2">
        <v>37.209302325581</v>
      </c>
      <c r="J5902" s="2">
        <v>35.658914728681999</v>
      </c>
      <c r="K5902" s="2">
        <v>8.5271317829460003</v>
      </c>
      <c r="L5902" s="13">
        <v>6.9767441860470001</v>
      </c>
    </row>
    <row r="5903" spans="5:12" ht="25" x14ac:dyDescent="0.3">
      <c r="E5903" s="3" t="s">
        <v>1439</v>
      </c>
      <c r="F5903" s="4"/>
      <c r="G5903" s="5">
        <v>49</v>
      </c>
      <c r="H5903" s="7">
        <v>4</v>
      </c>
      <c r="I5903" s="1">
        <v>23</v>
      </c>
      <c r="J5903" s="1">
        <v>10</v>
      </c>
      <c r="K5903" s="1">
        <v>9</v>
      </c>
      <c r="L5903" s="6">
        <v>3</v>
      </c>
    </row>
    <row r="5904" spans="5:12" x14ac:dyDescent="0.3">
      <c r="E5904" s="9"/>
      <c r="F5904" s="8"/>
      <c r="G5904" s="10">
        <v>100</v>
      </c>
      <c r="H5904" s="11">
        <v>8.1632653061219997</v>
      </c>
      <c r="I5904" s="2">
        <v>46.938775510204003</v>
      </c>
      <c r="J5904" s="2">
        <v>20.408163265306001</v>
      </c>
      <c r="K5904" s="2">
        <v>18.367346938775999</v>
      </c>
      <c r="L5904" s="13">
        <v>6.1224489795919999</v>
      </c>
    </row>
    <row r="5905" spans="5:12" x14ac:dyDescent="0.3">
      <c r="E5905" s="3" t="s">
        <v>1035</v>
      </c>
      <c r="F5905" s="4"/>
      <c r="G5905" s="5">
        <v>69</v>
      </c>
      <c r="H5905" s="7">
        <v>6</v>
      </c>
      <c r="I5905" s="1">
        <v>31</v>
      </c>
      <c r="J5905" s="1">
        <v>24</v>
      </c>
      <c r="K5905" s="1">
        <v>6</v>
      </c>
      <c r="L5905" s="6">
        <v>2</v>
      </c>
    </row>
    <row r="5906" spans="5:12" x14ac:dyDescent="0.3">
      <c r="E5906" s="9"/>
      <c r="F5906" s="8"/>
      <c r="G5906" s="10">
        <v>100</v>
      </c>
      <c r="H5906" s="11">
        <v>8.6956521739130004</v>
      </c>
      <c r="I5906" s="2">
        <v>44.927536231883998</v>
      </c>
      <c r="J5906" s="2">
        <v>34.782608695652002</v>
      </c>
      <c r="K5906" s="2">
        <v>8.6956521739130004</v>
      </c>
      <c r="L5906" s="13">
        <v>2.898550724638</v>
      </c>
    </row>
    <row r="5907" spans="5:12" x14ac:dyDescent="0.3">
      <c r="E5907" s="3" t="s">
        <v>1440</v>
      </c>
      <c r="F5907" s="4"/>
      <c r="G5907" s="5">
        <v>124</v>
      </c>
      <c r="H5907" s="7">
        <v>13</v>
      </c>
      <c r="I5907" s="1">
        <v>62</v>
      </c>
      <c r="J5907" s="1">
        <v>33</v>
      </c>
      <c r="K5907" s="1">
        <v>12</v>
      </c>
      <c r="L5907" s="6">
        <v>4</v>
      </c>
    </row>
    <row r="5908" spans="5:12" x14ac:dyDescent="0.3">
      <c r="E5908" s="9"/>
      <c r="F5908" s="8"/>
      <c r="G5908" s="10">
        <v>100</v>
      </c>
      <c r="H5908" s="11">
        <v>10.483870967742</v>
      </c>
      <c r="I5908" s="2">
        <v>50</v>
      </c>
      <c r="J5908" s="2">
        <v>26.612903225806001</v>
      </c>
      <c r="K5908" s="2">
        <v>9.6774193548389995</v>
      </c>
      <c r="L5908" s="13">
        <v>3.2258064516129998</v>
      </c>
    </row>
    <row r="5909" spans="5:12" x14ac:dyDescent="0.3">
      <c r="E5909" s="3" t="s">
        <v>1441</v>
      </c>
      <c r="F5909" s="4"/>
      <c r="G5909" s="5">
        <v>77</v>
      </c>
      <c r="H5909" s="7">
        <v>11</v>
      </c>
      <c r="I5909" s="1">
        <v>30</v>
      </c>
      <c r="J5909" s="1">
        <v>24</v>
      </c>
      <c r="K5909" s="1">
        <v>8</v>
      </c>
      <c r="L5909" s="6">
        <v>4</v>
      </c>
    </row>
    <row r="5910" spans="5:12" x14ac:dyDescent="0.3">
      <c r="E5910" s="9"/>
      <c r="F5910" s="8"/>
      <c r="G5910" s="10">
        <v>100</v>
      </c>
      <c r="H5910" s="11">
        <v>14.285714285714</v>
      </c>
      <c r="I5910" s="2">
        <v>38.961038961039002</v>
      </c>
      <c r="J5910" s="2">
        <v>31.168831168831002</v>
      </c>
      <c r="K5910" s="2">
        <v>10.38961038961</v>
      </c>
      <c r="L5910" s="13">
        <v>5.1948051948050002</v>
      </c>
    </row>
    <row r="5911" spans="5:12" ht="25" x14ac:dyDescent="0.3">
      <c r="E5911" s="3" t="s">
        <v>1442</v>
      </c>
      <c r="F5911" s="4"/>
      <c r="G5911" s="5">
        <v>3890</v>
      </c>
      <c r="H5911" s="7">
        <v>213</v>
      </c>
      <c r="I5911" s="1">
        <v>1459</v>
      </c>
      <c r="J5911" s="1">
        <v>1451</v>
      </c>
      <c r="K5911" s="1">
        <v>611</v>
      </c>
      <c r="L5911" s="6">
        <v>156</v>
      </c>
    </row>
    <row r="5912" spans="5:12" x14ac:dyDescent="0.3">
      <c r="E5912" s="9"/>
      <c r="F5912" s="8"/>
      <c r="G5912" s="10">
        <v>100</v>
      </c>
      <c r="H5912" s="11">
        <v>5.4755784061700004</v>
      </c>
      <c r="I5912" s="2">
        <v>37.506426735219002</v>
      </c>
      <c r="J5912" s="2">
        <v>37.300771208226003</v>
      </c>
      <c r="K5912" s="2">
        <v>15.706940874036</v>
      </c>
      <c r="L5912" s="13">
        <v>4.0102827763500004</v>
      </c>
    </row>
    <row r="5913" spans="5:12" ht="25" x14ac:dyDescent="0.3">
      <c r="E5913" s="3" t="s">
        <v>1443</v>
      </c>
      <c r="F5913" s="4"/>
      <c r="G5913" s="5">
        <v>119</v>
      </c>
      <c r="H5913" s="7">
        <v>4</v>
      </c>
      <c r="I5913" s="1">
        <v>54</v>
      </c>
      <c r="J5913" s="1">
        <v>45</v>
      </c>
      <c r="K5913" s="1">
        <v>12</v>
      </c>
      <c r="L5913" s="6">
        <v>4</v>
      </c>
    </row>
    <row r="5914" spans="5:12" x14ac:dyDescent="0.3">
      <c r="E5914" s="9"/>
      <c r="F5914" s="8"/>
      <c r="G5914" s="10">
        <v>100</v>
      </c>
      <c r="H5914" s="11">
        <v>3.361344537815</v>
      </c>
      <c r="I5914" s="2">
        <v>45.378151260503998</v>
      </c>
      <c r="J5914" s="2">
        <v>37.815126050419998</v>
      </c>
      <c r="K5914" s="2">
        <v>10.084033613444999</v>
      </c>
      <c r="L5914" s="13">
        <v>3.361344537815</v>
      </c>
    </row>
    <row r="5915" spans="5:12" x14ac:dyDescent="0.3">
      <c r="E5915" s="3" t="s">
        <v>1444</v>
      </c>
      <c r="F5915" s="4"/>
      <c r="G5915" s="5">
        <v>77</v>
      </c>
      <c r="H5915" s="7">
        <v>7</v>
      </c>
      <c r="I5915" s="1">
        <v>36</v>
      </c>
      <c r="J5915" s="1">
        <v>26</v>
      </c>
      <c r="K5915" s="1">
        <v>7</v>
      </c>
      <c r="L5915" s="6">
        <v>1</v>
      </c>
    </row>
    <row r="5916" spans="5:12" x14ac:dyDescent="0.3">
      <c r="E5916" s="9"/>
      <c r="F5916" s="8"/>
      <c r="G5916" s="10">
        <v>100</v>
      </c>
      <c r="H5916" s="11">
        <v>9.0909090909089993</v>
      </c>
      <c r="I5916" s="2">
        <v>46.753246753246998</v>
      </c>
      <c r="J5916" s="2">
        <v>33.766233766234002</v>
      </c>
      <c r="K5916" s="2">
        <v>9.0909090909089993</v>
      </c>
      <c r="L5916" s="13">
        <v>1.298701298701</v>
      </c>
    </row>
    <row r="5917" spans="5:12" ht="25" x14ac:dyDescent="0.3">
      <c r="E5917" s="3" t="s">
        <v>1445</v>
      </c>
      <c r="F5917" s="4"/>
      <c r="G5917" s="5">
        <v>34</v>
      </c>
      <c r="H5917" s="7">
        <v>0</v>
      </c>
      <c r="I5917" s="1">
        <v>12</v>
      </c>
      <c r="J5917" s="1">
        <v>14</v>
      </c>
      <c r="K5917" s="1">
        <v>4</v>
      </c>
      <c r="L5917" s="6">
        <v>4</v>
      </c>
    </row>
    <row r="5918" spans="5:12" x14ac:dyDescent="0.3">
      <c r="E5918" s="9"/>
      <c r="F5918" s="8"/>
      <c r="G5918" s="10">
        <v>100</v>
      </c>
      <c r="H5918" s="21">
        <v>0</v>
      </c>
      <c r="I5918" s="2">
        <v>35.294117647058997</v>
      </c>
      <c r="J5918" s="2">
        <v>41.176470588234999</v>
      </c>
      <c r="K5918" s="2">
        <v>11.764705882353001</v>
      </c>
      <c r="L5918" s="13">
        <v>11.764705882353001</v>
      </c>
    </row>
    <row r="5919" spans="5:12" x14ac:dyDescent="0.3">
      <c r="E5919" s="3" t="s">
        <v>1041</v>
      </c>
      <c r="F5919" s="4"/>
      <c r="G5919" s="5">
        <v>44</v>
      </c>
      <c r="H5919" s="7">
        <v>2</v>
      </c>
      <c r="I5919" s="1">
        <v>19</v>
      </c>
      <c r="J5919" s="1">
        <v>15</v>
      </c>
      <c r="K5919" s="1">
        <v>6</v>
      </c>
      <c r="L5919" s="6">
        <v>2</v>
      </c>
    </row>
    <row r="5920" spans="5:12" x14ac:dyDescent="0.3">
      <c r="E5920" s="9"/>
      <c r="F5920" s="8"/>
      <c r="G5920" s="10">
        <v>100</v>
      </c>
      <c r="H5920" s="11">
        <v>4.5454545454549997</v>
      </c>
      <c r="I5920" s="2">
        <v>43.181818181818002</v>
      </c>
      <c r="J5920" s="2">
        <v>34.090909090909001</v>
      </c>
      <c r="K5920" s="2">
        <v>13.636363636364001</v>
      </c>
      <c r="L5920" s="13">
        <v>4.5454545454549997</v>
      </c>
    </row>
    <row r="5921" spans="5:12" x14ac:dyDescent="0.3">
      <c r="E5921" s="3" t="s">
        <v>1446</v>
      </c>
      <c r="F5921" s="4"/>
      <c r="G5921" s="5">
        <v>59</v>
      </c>
      <c r="H5921" s="7">
        <v>6</v>
      </c>
      <c r="I5921" s="1">
        <v>24</v>
      </c>
      <c r="J5921" s="1">
        <v>21</v>
      </c>
      <c r="K5921" s="1">
        <v>6</v>
      </c>
      <c r="L5921" s="6">
        <v>2</v>
      </c>
    </row>
    <row r="5922" spans="5:12" x14ac:dyDescent="0.3">
      <c r="E5922" s="9"/>
      <c r="F5922" s="8"/>
      <c r="G5922" s="10">
        <v>100</v>
      </c>
      <c r="H5922" s="11">
        <v>10.169491525424</v>
      </c>
      <c r="I5922" s="2">
        <v>40.677966101694999</v>
      </c>
      <c r="J5922" s="2">
        <v>35.593220338983002</v>
      </c>
      <c r="K5922" s="2">
        <v>10.169491525424</v>
      </c>
      <c r="L5922" s="13">
        <v>3.3898305084749998</v>
      </c>
    </row>
    <row r="5923" spans="5:12" x14ac:dyDescent="0.3">
      <c r="E5923" s="3" t="s">
        <v>1447</v>
      </c>
      <c r="F5923" s="4"/>
      <c r="G5923" s="5">
        <v>50</v>
      </c>
      <c r="H5923" s="7">
        <v>7</v>
      </c>
      <c r="I5923" s="1">
        <v>14</v>
      </c>
      <c r="J5923" s="1">
        <v>23</v>
      </c>
      <c r="K5923" s="1">
        <v>3</v>
      </c>
      <c r="L5923" s="6">
        <v>3</v>
      </c>
    </row>
    <row r="5924" spans="5:12" x14ac:dyDescent="0.3">
      <c r="E5924" s="9"/>
      <c r="F5924" s="8"/>
      <c r="G5924" s="10">
        <v>100</v>
      </c>
      <c r="H5924" s="11">
        <v>14</v>
      </c>
      <c r="I5924" s="2">
        <v>28</v>
      </c>
      <c r="J5924" s="2">
        <v>46</v>
      </c>
      <c r="K5924" s="2">
        <v>6</v>
      </c>
      <c r="L5924" s="13">
        <v>6</v>
      </c>
    </row>
    <row r="5925" spans="5:12" ht="25" x14ac:dyDescent="0.3">
      <c r="E5925" s="3" t="s">
        <v>1448</v>
      </c>
      <c r="F5925" s="4"/>
      <c r="G5925" s="5">
        <v>1483</v>
      </c>
      <c r="H5925" s="7">
        <v>54</v>
      </c>
      <c r="I5925" s="1">
        <v>458</v>
      </c>
      <c r="J5925" s="1">
        <v>654</v>
      </c>
      <c r="K5925" s="1">
        <v>268</v>
      </c>
      <c r="L5925" s="6">
        <v>49</v>
      </c>
    </row>
    <row r="5926" spans="5:12" x14ac:dyDescent="0.3">
      <c r="E5926" s="9"/>
      <c r="F5926" s="8"/>
      <c r="G5926" s="10">
        <v>100</v>
      </c>
      <c r="H5926" s="11">
        <v>3.641267700607</v>
      </c>
      <c r="I5926" s="2">
        <v>30.883344571814</v>
      </c>
      <c r="J5926" s="2">
        <v>44.09979770735</v>
      </c>
      <c r="K5926" s="2">
        <v>18.071476736345002</v>
      </c>
      <c r="L5926" s="13">
        <v>3.3041132838839999</v>
      </c>
    </row>
    <row r="5927" spans="5:12" ht="25" x14ac:dyDescent="0.3">
      <c r="E5927" s="3" t="s">
        <v>1449</v>
      </c>
      <c r="F5927" s="4"/>
      <c r="G5927" s="5">
        <v>76</v>
      </c>
      <c r="H5927" s="7">
        <v>4</v>
      </c>
      <c r="I5927" s="1">
        <v>34</v>
      </c>
      <c r="J5927" s="1">
        <v>30</v>
      </c>
      <c r="K5927" s="1">
        <v>6</v>
      </c>
      <c r="L5927" s="6">
        <v>2</v>
      </c>
    </row>
    <row r="5928" spans="5:12" x14ac:dyDescent="0.3">
      <c r="E5928" s="9"/>
      <c r="F5928" s="8"/>
      <c r="G5928" s="10">
        <v>100</v>
      </c>
      <c r="H5928" s="11">
        <v>5.2631578947369997</v>
      </c>
      <c r="I5928" s="2">
        <v>44.736842105263001</v>
      </c>
      <c r="J5928" s="2">
        <v>39.473684210526002</v>
      </c>
      <c r="K5928" s="2">
        <v>7.8947368421049999</v>
      </c>
      <c r="L5928" s="13">
        <v>2.6315789473679998</v>
      </c>
    </row>
    <row r="5929" spans="5:12" x14ac:dyDescent="0.3">
      <c r="E5929" s="3" t="s">
        <v>1450</v>
      </c>
      <c r="F5929" s="4"/>
      <c r="G5929" s="5">
        <v>37</v>
      </c>
      <c r="H5929" s="7">
        <v>3</v>
      </c>
      <c r="I5929" s="1">
        <v>11</v>
      </c>
      <c r="J5929" s="1">
        <v>14</v>
      </c>
      <c r="K5929" s="1">
        <v>5</v>
      </c>
      <c r="L5929" s="6">
        <v>4</v>
      </c>
    </row>
    <row r="5930" spans="5:12" x14ac:dyDescent="0.3">
      <c r="E5930" s="9"/>
      <c r="F5930" s="8"/>
      <c r="G5930" s="10">
        <v>100</v>
      </c>
      <c r="H5930" s="11">
        <v>8.1081081081080004</v>
      </c>
      <c r="I5930" s="2">
        <v>29.72972972973</v>
      </c>
      <c r="J5930" s="2">
        <v>37.837837837838002</v>
      </c>
      <c r="K5930" s="2">
        <v>13.513513513514001</v>
      </c>
      <c r="L5930" s="13">
        <v>10.810810810811001</v>
      </c>
    </row>
    <row r="5931" spans="5:12" ht="25" x14ac:dyDescent="0.3">
      <c r="E5931" s="3" t="s">
        <v>1451</v>
      </c>
      <c r="F5931" s="4"/>
      <c r="G5931" s="5">
        <v>20</v>
      </c>
      <c r="H5931" s="7">
        <v>2</v>
      </c>
      <c r="I5931" s="1">
        <v>7</v>
      </c>
      <c r="J5931" s="1">
        <v>8</v>
      </c>
      <c r="K5931" s="1">
        <v>2</v>
      </c>
      <c r="L5931" s="6">
        <v>1</v>
      </c>
    </row>
    <row r="5932" spans="5:12" x14ac:dyDescent="0.3">
      <c r="E5932" s="9"/>
      <c r="F5932" s="8"/>
      <c r="G5932" s="10">
        <v>100</v>
      </c>
      <c r="H5932" s="11">
        <v>10</v>
      </c>
      <c r="I5932" s="2">
        <v>35</v>
      </c>
      <c r="J5932" s="2">
        <v>40</v>
      </c>
      <c r="K5932" s="2">
        <v>10</v>
      </c>
      <c r="L5932" s="13">
        <v>5</v>
      </c>
    </row>
    <row r="5933" spans="5:12" x14ac:dyDescent="0.3">
      <c r="E5933" s="3" t="s">
        <v>1047</v>
      </c>
      <c r="F5933" s="4"/>
      <c r="G5933" s="5">
        <v>24</v>
      </c>
      <c r="H5933" s="7">
        <v>0</v>
      </c>
      <c r="I5933" s="1">
        <v>10</v>
      </c>
      <c r="J5933" s="1">
        <v>11</v>
      </c>
      <c r="K5933" s="1">
        <v>2</v>
      </c>
      <c r="L5933" s="6">
        <v>1</v>
      </c>
    </row>
    <row r="5934" spans="5:12" x14ac:dyDescent="0.3">
      <c r="E5934" s="9"/>
      <c r="F5934" s="8"/>
      <c r="G5934" s="10">
        <v>100</v>
      </c>
      <c r="H5934" s="21">
        <v>0</v>
      </c>
      <c r="I5934" s="2">
        <v>41.666666666666998</v>
      </c>
      <c r="J5934" s="2">
        <v>45.833333333333002</v>
      </c>
      <c r="K5934" s="2">
        <v>8.333333333333</v>
      </c>
      <c r="L5934" s="13">
        <v>4.166666666667</v>
      </c>
    </row>
    <row r="5935" spans="5:12" x14ac:dyDescent="0.3">
      <c r="E5935" s="3" t="s">
        <v>1452</v>
      </c>
      <c r="F5935" s="4"/>
      <c r="G5935" s="5">
        <v>32</v>
      </c>
      <c r="H5935" s="7">
        <v>1</v>
      </c>
      <c r="I5935" s="1">
        <v>9</v>
      </c>
      <c r="J5935" s="1">
        <v>17</v>
      </c>
      <c r="K5935" s="1">
        <v>3</v>
      </c>
      <c r="L5935" s="6">
        <v>2</v>
      </c>
    </row>
    <row r="5936" spans="5:12" x14ac:dyDescent="0.3">
      <c r="E5936" s="9"/>
      <c r="F5936" s="8"/>
      <c r="G5936" s="10">
        <v>100</v>
      </c>
      <c r="H5936" s="11">
        <v>3.125</v>
      </c>
      <c r="I5936" s="2">
        <v>28.125</v>
      </c>
      <c r="J5936" s="2">
        <v>53.125</v>
      </c>
      <c r="K5936" s="2">
        <v>9.375</v>
      </c>
      <c r="L5936" s="13">
        <v>6.25</v>
      </c>
    </row>
    <row r="5937" spans="5:12" x14ac:dyDescent="0.3">
      <c r="E5937" s="3" t="s">
        <v>1453</v>
      </c>
      <c r="F5937" s="4"/>
      <c r="G5937" s="5">
        <v>24</v>
      </c>
      <c r="H5937" s="7">
        <v>4</v>
      </c>
      <c r="I5937" s="1">
        <v>11</v>
      </c>
      <c r="J5937" s="1">
        <v>6</v>
      </c>
      <c r="K5937" s="1">
        <v>0</v>
      </c>
      <c r="L5937" s="6">
        <v>3</v>
      </c>
    </row>
    <row r="5938" spans="5:12" x14ac:dyDescent="0.3">
      <c r="E5938" s="9"/>
      <c r="F5938" s="8"/>
      <c r="G5938" s="10">
        <v>100</v>
      </c>
      <c r="H5938" s="11">
        <v>16.666666666666998</v>
      </c>
      <c r="I5938" s="2">
        <v>45.833333333333002</v>
      </c>
      <c r="J5938" s="2">
        <v>25</v>
      </c>
      <c r="K5938" s="12">
        <v>0</v>
      </c>
      <c r="L5938" s="13">
        <v>12.5</v>
      </c>
    </row>
    <row r="5939" spans="5:12" ht="25" x14ac:dyDescent="0.3">
      <c r="E5939" s="3" t="s">
        <v>1454</v>
      </c>
      <c r="F5939" s="4"/>
      <c r="G5939" s="5">
        <v>224</v>
      </c>
      <c r="H5939" s="7">
        <v>4</v>
      </c>
      <c r="I5939" s="1">
        <v>59</v>
      </c>
      <c r="J5939" s="1">
        <v>102</v>
      </c>
      <c r="K5939" s="1">
        <v>53</v>
      </c>
      <c r="L5939" s="6">
        <v>6</v>
      </c>
    </row>
    <row r="5940" spans="5:12" x14ac:dyDescent="0.3">
      <c r="E5940" s="9"/>
      <c r="F5940" s="8"/>
      <c r="G5940" s="10">
        <v>100</v>
      </c>
      <c r="H5940" s="11">
        <v>1.785714285714</v>
      </c>
      <c r="I5940" s="2">
        <v>26.339285714286</v>
      </c>
      <c r="J5940" s="2">
        <v>45.535714285714</v>
      </c>
      <c r="K5940" s="2">
        <v>23.660714285714</v>
      </c>
      <c r="L5940" s="13">
        <v>2.6785714285709998</v>
      </c>
    </row>
    <row r="5941" spans="5:12" ht="25" x14ac:dyDescent="0.3">
      <c r="E5941" s="3" t="s">
        <v>1455</v>
      </c>
      <c r="F5941" s="4"/>
      <c r="G5941" s="5">
        <v>14</v>
      </c>
      <c r="H5941" s="7">
        <v>0</v>
      </c>
      <c r="I5941" s="1">
        <v>7</v>
      </c>
      <c r="J5941" s="1">
        <v>6</v>
      </c>
      <c r="K5941" s="1">
        <v>0</v>
      </c>
      <c r="L5941" s="6">
        <v>1</v>
      </c>
    </row>
    <row r="5942" spans="5:12" x14ac:dyDescent="0.3">
      <c r="E5942" s="9"/>
      <c r="F5942" s="8"/>
      <c r="G5942" s="10">
        <v>100</v>
      </c>
      <c r="H5942" s="21">
        <v>0</v>
      </c>
      <c r="I5942" s="2">
        <v>50</v>
      </c>
      <c r="J5942" s="2">
        <v>42.857142857143003</v>
      </c>
      <c r="K5942" s="12">
        <v>0</v>
      </c>
      <c r="L5942" s="13">
        <v>7.1428571428570002</v>
      </c>
    </row>
    <row r="5943" spans="5:12" x14ac:dyDescent="0.3">
      <c r="E5943" s="3" t="s">
        <v>1456</v>
      </c>
      <c r="F5943" s="4"/>
      <c r="G5943" s="5">
        <v>17</v>
      </c>
      <c r="H5943" s="7">
        <v>0</v>
      </c>
      <c r="I5943" s="1">
        <v>4</v>
      </c>
      <c r="J5943" s="1">
        <v>10</v>
      </c>
      <c r="K5943" s="1">
        <v>1</v>
      </c>
      <c r="L5943" s="6">
        <v>2</v>
      </c>
    </row>
    <row r="5944" spans="5:12" x14ac:dyDescent="0.3">
      <c r="E5944" s="9"/>
      <c r="F5944" s="8"/>
      <c r="G5944" s="10">
        <v>100</v>
      </c>
      <c r="H5944" s="21">
        <v>0</v>
      </c>
      <c r="I5944" s="2">
        <v>23.529411764706001</v>
      </c>
      <c r="J5944" s="2">
        <v>58.823529411765001</v>
      </c>
      <c r="K5944" s="2">
        <v>5.8823529411760003</v>
      </c>
      <c r="L5944" s="13">
        <v>11.764705882353001</v>
      </c>
    </row>
    <row r="5945" spans="5:12" ht="25" x14ac:dyDescent="0.3">
      <c r="E5945" s="3" t="s">
        <v>1457</v>
      </c>
      <c r="F5945" s="4"/>
      <c r="G5945" s="5">
        <v>3</v>
      </c>
      <c r="H5945" s="7">
        <v>0</v>
      </c>
      <c r="I5945" s="1">
        <v>1</v>
      </c>
      <c r="J5945" s="1">
        <v>1</v>
      </c>
      <c r="K5945" s="1">
        <v>1</v>
      </c>
      <c r="L5945" s="6">
        <v>0</v>
      </c>
    </row>
    <row r="5946" spans="5:12" x14ac:dyDescent="0.3">
      <c r="E5946" s="9"/>
      <c r="F5946" s="8"/>
      <c r="G5946" s="10">
        <v>100</v>
      </c>
      <c r="H5946" s="21">
        <v>0</v>
      </c>
      <c r="I5946" s="2">
        <v>33.333333333333002</v>
      </c>
      <c r="J5946" s="2">
        <v>33.333333333333002</v>
      </c>
      <c r="K5946" s="2">
        <v>33.333333333333002</v>
      </c>
      <c r="L5946" s="15">
        <v>0</v>
      </c>
    </row>
    <row r="5947" spans="5:12" x14ac:dyDescent="0.3">
      <c r="E5947" s="3" t="s">
        <v>1053</v>
      </c>
      <c r="F5947" s="4"/>
      <c r="G5947" s="5">
        <v>5</v>
      </c>
      <c r="H5947" s="7">
        <v>2</v>
      </c>
      <c r="I5947" s="1">
        <v>1</v>
      </c>
      <c r="J5947" s="1">
        <v>1</v>
      </c>
      <c r="K5947" s="1">
        <v>1</v>
      </c>
      <c r="L5947" s="6">
        <v>0</v>
      </c>
    </row>
    <row r="5948" spans="5:12" x14ac:dyDescent="0.3">
      <c r="E5948" s="9"/>
      <c r="F5948" s="8"/>
      <c r="G5948" s="10">
        <v>100</v>
      </c>
      <c r="H5948" s="11">
        <v>40</v>
      </c>
      <c r="I5948" s="2">
        <v>20</v>
      </c>
      <c r="J5948" s="2">
        <v>20</v>
      </c>
      <c r="K5948" s="2">
        <v>20</v>
      </c>
      <c r="L5948" s="15">
        <v>0</v>
      </c>
    </row>
    <row r="5949" spans="5:12" x14ac:dyDescent="0.3">
      <c r="E5949" s="3" t="s">
        <v>1458</v>
      </c>
      <c r="F5949" s="4"/>
      <c r="G5949" s="5">
        <v>7</v>
      </c>
      <c r="H5949" s="7">
        <v>1</v>
      </c>
      <c r="I5949" s="1">
        <v>3</v>
      </c>
      <c r="J5949" s="1">
        <v>3</v>
      </c>
      <c r="K5949" s="1">
        <v>0</v>
      </c>
      <c r="L5949" s="6">
        <v>0</v>
      </c>
    </row>
    <row r="5950" spans="5:12" x14ac:dyDescent="0.3">
      <c r="E5950" s="9"/>
      <c r="F5950" s="8"/>
      <c r="G5950" s="10">
        <v>100</v>
      </c>
      <c r="H5950" s="11">
        <v>14.285714285714</v>
      </c>
      <c r="I5950" s="2">
        <v>42.857142857143003</v>
      </c>
      <c r="J5950" s="2">
        <v>42.857142857143003</v>
      </c>
      <c r="K5950" s="12">
        <v>0</v>
      </c>
      <c r="L5950" s="15">
        <v>0</v>
      </c>
    </row>
    <row r="5951" spans="5:12" x14ac:dyDescent="0.3">
      <c r="E5951" s="3" t="s">
        <v>1459</v>
      </c>
      <c r="F5951" s="4"/>
      <c r="G5951" s="5">
        <v>4</v>
      </c>
      <c r="H5951" s="7">
        <v>0</v>
      </c>
      <c r="I5951" s="1">
        <v>2</v>
      </c>
      <c r="J5951" s="1">
        <v>1</v>
      </c>
      <c r="K5951" s="1">
        <v>0</v>
      </c>
      <c r="L5951" s="6">
        <v>1</v>
      </c>
    </row>
    <row r="5952" spans="5:12" x14ac:dyDescent="0.3">
      <c r="E5952" s="53"/>
      <c r="F5952" s="57"/>
      <c r="G5952" s="64">
        <v>100</v>
      </c>
      <c r="H5952" s="68">
        <v>0</v>
      </c>
      <c r="I5952" s="44">
        <v>50</v>
      </c>
      <c r="J5952" s="44">
        <v>25</v>
      </c>
      <c r="K5952" s="43">
        <v>0</v>
      </c>
      <c r="L5952" s="73">
        <v>25</v>
      </c>
    </row>
    <row r="5954" spans="2:14" x14ac:dyDescent="0.3">
      <c r="B5954" s="35" t="str">
        <f xml:space="preserve"> HYPERLINK("#'目次'!B57", "[51]")</f>
        <v>[51]</v>
      </c>
      <c r="C5954" s="25" t="s">
        <v>14</v>
      </c>
    </row>
    <row r="5957" spans="2:14" x14ac:dyDescent="0.3">
      <c r="C5957" s="25" t="s">
        <v>1462</v>
      </c>
    </row>
    <row r="5958" spans="2:14" ht="25" x14ac:dyDescent="0.3">
      <c r="E5958" s="95"/>
      <c r="F5958" s="96"/>
      <c r="G5958" s="37" t="s">
        <v>16</v>
      </c>
      <c r="H5958" s="41" t="s">
        <v>17</v>
      </c>
      <c r="I5958" s="18" t="s">
        <v>18</v>
      </c>
      <c r="J5958" s="18" t="s">
        <v>19</v>
      </c>
      <c r="K5958" s="18" t="s">
        <v>20</v>
      </c>
      <c r="L5958" s="18" t="s">
        <v>21</v>
      </c>
      <c r="M5958" s="18" t="s">
        <v>22</v>
      </c>
      <c r="N5958" s="34" t="s">
        <v>23</v>
      </c>
    </row>
    <row r="5959" spans="2:14" x14ac:dyDescent="0.3">
      <c r="E5959" s="97"/>
      <c r="F5959" s="98"/>
      <c r="G5959" s="40"/>
      <c r="H5959" s="36"/>
      <c r="I5959" s="19"/>
      <c r="J5959" s="19"/>
      <c r="K5959" s="19"/>
      <c r="L5959" s="19"/>
      <c r="M5959" s="19"/>
      <c r="N5959" s="39"/>
    </row>
    <row r="5960" spans="2:14" x14ac:dyDescent="0.3">
      <c r="E5960" s="63" t="s">
        <v>16</v>
      </c>
      <c r="F5960" s="58"/>
      <c r="G5960" s="38">
        <v>55336</v>
      </c>
      <c r="H5960" s="20">
        <v>10222</v>
      </c>
      <c r="I5960" s="20">
        <v>19178</v>
      </c>
      <c r="J5960" s="20">
        <v>13973</v>
      </c>
      <c r="K5960" s="20">
        <v>7022</v>
      </c>
      <c r="L5960" s="20">
        <v>3794</v>
      </c>
      <c r="M5960" s="20">
        <v>900</v>
      </c>
      <c r="N5960" s="51">
        <v>247</v>
      </c>
    </row>
    <row r="5961" spans="2:14" x14ac:dyDescent="0.3">
      <c r="E5961" s="53"/>
      <c r="F5961" s="59"/>
      <c r="G5961" s="10">
        <v>100</v>
      </c>
      <c r="H5961" s="2">
        <v>18.472603729941</v>
      </c>
      <c r="I5961" s="2">
        <v>34.657365910076997</v>
      </c>
      <c r="J5961" s="2">
        <v>25.251192713603999</v>
      </c>
      <c r="K5961" s="2">
        <v>12.689749891570999</v>
      </c>
      <c r="L5961" s="2">
        <v>6.8562960821169998</v>
      </c>
      <c r="M5961" s="2">
        <v>1.626427642041</v>
      </c>
      <c r="N5961" s="13">
        <v>0.44636403064899999</v>
      </c>
    </row>
    <row r="5962" spans="2:14" ht="50" x14ac:dyDescent="0.3">
      <c r="E5962" s="3" t="s">
        <v>1463</v>
      </c>
      <c r="F5962" s="4"/>
      <c r="G5962" s="29">
        <v>22</v>
      </c>
      <c r="H5962" s="32">
        <v>4</v>
      </c>
      <c r="I5962" s="17">
        <v>9</v>
      </c>
      <c r="J5962" s="17">
        <v>5</v>
      </c>
      <c r="K5962" s="17">
        <v>3</v>
      </c>
      <c r="L5962" s="17">
        <v>1</v>
      </c>
      <c r="M5962" s="17">
        <v>0</v>
      </c>
      <c r="N5962" s="33">
        <v>0</v>
      </c>
    </row>
    <row r="5963" spans="2:14" x14ac:dyDescent="0.3">
      <c r="E5963" s="9"/>
      <c r="F5963" s="8"/>
      <c r="G5963" s="10">
        <v>100</v>
      </c>
      <c r="H5963" s="11">
        <v>18.181818181817999</v>
      </c>
      <c r="I5963" s="2">
        <v>40.909090909090999</v>
      </c>
      <c r="J5963" s="2">
        <v>22.727272727273</v>
      </c>
      <c r="K5963" s="2">
        <v>13.636363636364001</v>
      </c>
      <c r="L5963" s="2">
        <v>4.5454545454549997</v>
      </c>
      <c r="M5963" s="12">
        <v>0</v>
      </c>
      <c r="N5963" s="15">
        <v>0</v>
      </c>
    </row>
    <row r="5964" spans="2:14" ht="50" x14ac:dyDescent="0.3">
      <c r="E5964" s="3" t="s">
        <v>1464</v>
      </c>
      <c r="F5964" s="4"/>
      <c r="G5964" s="5">
        <v>3</v>
      </c>
      <c r="H5964" s="7">
        <v>1</v>
      </c>
      <c r="I5964" s="1">
        <v>1</v>
      </c>
      <c r="J5964" s="1">
        <v>0</v>
      </c>
      <c r="K5964" s="1">
        <v>1</v>
      </c>
      <c r="L5964" s="1">
        <v>0</v>
      </c>
      <c r="M5964" s="1">
        <v>0</v>
      </c>
      <c r="N5964" s="6">
        <v>0</v>
      </c>
    </row>
    <row r="5965" spans="2:14" x14ac:dyDescent="0.3">
      <c r="E5965" s="9"/>
      <c r="F5965" s="8"/>
      <c r="G5965" s="10">
        <v>100</v>
      </c>
      <c r="H5965" s="11">
        <v>33.333333333333002</v>
      </c>
      <c r="I5965" s="2">
        <v>33.333333333333002</v>
      </c>
      <c r="J5965" s="12">
        <v>0</v>
      </c>
      <c r="K5965" s="2">
        <v>33.333333333333002</v>
      </c>
      <c r="L5965" s="12">
        <v>0</v>
      </c>
      <c r="M5965" s="12">
        <v>0</v>
      </c>
      <c r="N5965" s="15">
        <v>0</v>
      </c>
    </row>
    <row r="5966" spans="2:14" ht="25" x14ac:dyDescent="0.3">
      <c r="E5966" s="3" t="s">
        <v>1465</v>
      </c>
      <c r="F5966" s="4"/>
      <c r="G5966" s="5">
        <v>5</v>
      </c>
      <c r="H5966" s="7">
        <v>2</v>
      </c>
      <c r="I5966" s="1">
        <v>2</v>
      </c>
      <c r="J5966" s="1">
        <v>1</v>
      </c>
      <c r="K5966" s="1">
        <v>0</v>
      </c>
      <c r="L5966" s="1">
        <v>0</v>
      </c>
      <c r="M5966" s="1">
        <v>0</v>
      </c>
      <c r="N5966" s="6">
        <v>0</v>
      </c>
    </row>
    <row r="5967" spans="2:14" x14ac:dyDescent="0.3">
      <c r="E5967" s="9"/>
      <c r="F5967" s="8"/>
      <c r="G5967" s="10">
        <v>100</v>
      </c>
      <c r="H5967" s="11">
        <v>40</v>
      </c>
      <c r="I5967" s="2">
        <v>40</v>
      </c>
      <c r="J5967" s="2">
        <v>20</v>
      </c>
      <c r="K5967" s="12">
        <v>0</v>
      </c>
      <c r="L5967" s="12">
        <v>0</v>
      </c>
      <c r="M5967" s="12">
        <v>0</v>
      </c>
      <c r="N5967" s="15">
        <v>0</v>
      </c>
    </row>
    <row r="5968" spans="2:14" ht="37.5" x14ac:dyDescent="0.3">
      <c r="E5968" s="3" t="s">
        <v>1466</v>
      </c>
      <c r="F5968" s="4"/>
      <c r="G5968" s="5">
        <v>71</v>
      </c>
      <c r="H5968" s="7">
        <v>15</v>
      </c>
      <c r="I5968" s="1">
        <v>23</v>
      </c>
      <c r="J5968" s="1">
        <v>22</v>
      </c>
      <c r="K5968" s="1">
        <v>8</v>
      </c>
      <c r="L5968" s="1">
        <v>2</v>
      </c>
      <c r="M5968" s="1">
        <v>1</v>
      </c>
      <c r="N5968" s="6">
        <v>0</v>
      </c>
    </row>
    <row r="5969" spans="5:14" x14ac:dyDescent="0.3">
      <c r="E5969" s="9"/>
      <c r="F5969" s="8"/>
      <c r="G5969" s="10">
        <v>100</v>
      </c>
      <c r="H5969" s="11">
        <v>21.12676056338</v>
      </c>
      <c r="I5969" s="2">
        <v>32.394366197182997</v>
      </c>
      <c r="J5969" s="2">
        <v>30.985915492958</v>
      </c>
      <c r="K5969" s="2">
        <v>11.267605633803001</v>
      </c>
      <c r="L5969" s="2">
        <v>2.8169014084509998</v>
      </c>
      <c r="M5969" s="2">
        <v>1.4084507042250001</v>
      </c>
      <c r="N5969" s="15">
        <v>0</v>
      </c>
    </row>
    <row r="5970" spans="5:14" ht="50" x14ac:dyDescent="0.3">
      <c r="E5970" s="3" t="s">
        <v>1467</v>
      </c>
      <c r="F5970" s="4"/>
      <c r="G5970" s="5">
        <v>10</v>
      </c>
      <c r="H5970" s="7">
        <v>5</v>
      </c>
      <c r="I5970" s="1">
        <v>1</v>
      </c>
      <c r="J5970" s="1">
        <v>1</v>
      </c>
      <c r="K5970" s="1">
        <v>1</v>
      </c>
      <c r="L5970" s="1">
        <v>2</v>
      </c>
      <c r="M5970" s="1">
        <v>0</v>
      </c>
      <c r="N5970" s="6">
        <v>0</v>
      </c>
    </row>
    <row r="5971" spans="5:14" x14ac:dyDescent="0.3">
      <c r="E5971" s="9"/>
      <c r="F5971" s="8"/>
      <c r="G5971" s="10">
        <v>100</v>
      </c>
      <c r="H5971" s="11">
        <v>50</v>
      </c>
      <c r="I5971" s="2">
        <v>10</v>
      </c>
      <c r="J5971" s="2">
        <v>10</v>
      </c>
      <c r="K5971" s="2">
        <v>10</v>
      </c>
      <c r="L5971" s="2">
        <v>20</v>
      </c>
      <c r="M5971" s="12">
        <v>0</v>
      </c>
      <c r="N5971" s="15">
        <v>0</v>
      </c>
    </row>
    <row r="5972" spans="5:14" ht="25" x14ac:dyDescent="0.3">
      <c r="E5972" s="3" t="s">
        <v>1468</v>
      </c>
      <c r="F5972" s="4"/>
      <c r="G5972" s="5">
        <v>3</v>
      </c>
      <c r="H5972" s="7">
        <v>0</v>
      </c>
      <c r="I5972" s="1">
        <v>0</v>
      </c>
      <c r="J5972" s="1">
        <v>3</v>
      </c>
      <c r="K5972" s="1">
        <v>0</v>
      </c>
      <c r="L5972" s="1">
        <v>0</v>
      </c>
      <c r="M5972" s="1">
        <v>0</v>
      </c>
      <c r="N5972" s="6">
        <v>0</v>
      </c>
    </row>
    <row r="5973" spans="5:14" x14ac:dyDescent="0.3">
      <c r="E5973" s="9"/>
      <c r="F5973" s="8"/>
      <c r="G5973" s="10">
        <v>100</v>
      </c>
      <c r="H5973" s="21">
        <v>0</v>
      </c>
      <c r="I5973" s="12">
        <v>0</v>
      </c>
      <c r="J5973" s="2">
        <v>100</v>
      </c>
      <c r="K5973" s="12">
        <v>0</v>
      </c>
      <c r="L5973" s="12">
        <v>0</v>
      </c>
      <c r="M5973" s="12">
        <v>0</v>
      </c>
      <c r="N5973" s="15">
        <v>0</v>
      </c>
    </row>
    <row r="5974" spans="5:14" ht="25" x14ac:dyDescent="0.3">
      <c r="E5974" s="3" t="s">
        <v>1469</v>
      </c>
      <c r="F5974" s="4"/>
      <c r="G5974" s="5">
        <v>10</v>
      </c>
      <c r="H5974" s="7">
        <v>4</v>
      </c>
      <c r="I5974" s="1">
        <v>4</v>
      </c>
      <c r="J5974" s="1">
        <v>1</v>
      </c>
      <c r="K5974" s="1">
        <v>1</v>
      </c>
      <c r="L5974" s="1">
        <v>0</v>
      </c>
      <c r="M5974" s="1">
        <v>0</v>
      </c>
      <c r="N5974" s="6">
        <v>0</v>
      </c>
    </row>
    <row r="5975" spans="5:14" x14ac:dyDescent="0.3">
      <c r="E5975" s="9"/>
      <c r="F5975" s="8"/>
      <c r="G5975" s="10">
        <v>100</v>
      </c>
      <c r="H5975" s="11">
        <v>40</v>
      </c>
      <c r="I5975" s="2">
        <v>40</v>
      </c>
      <c r="J5975" s="2">
        <v>10</v>
      </c>
      <c r="K5975" s="2">
        <v>10</v>
      </c>
      <c r="L5975" s="12">
        <v>0</v>
      </c>
      <c r="M5975" s="12">
        <v>0</v>
      </c>
      <c r="N5975" s="15">
        <v>0</v>
      </c>
    </row>
    <row r="5976" spans="5:14" ht="25" x14ac:dyDescent="0.3">
      <c r="E5976" s="3" t="s">
        <v>1470</v>
      </c>
      <c r="F5976" s="4"/>
      <c r="G5976" s="5">
        <v>90</v>
      </c>
      <c r="H5976" s="7">
        <v>19</v>
      </c>
      <c r="I5976" s="1">
        <v>29</v>
      </c>
      <c r="J5976" s="1">
        <v>26</v>
      </c>
      <c r="K5976" s="1">
        <v>11</v>
      </c>
      <c r="L5976" s="1">
        <v>4</v>
      </c>
      <c r="M5976" s="1">
        <v>1</v>
      </c>
      <c r="N5976" s="6">
        <v>0</v>
      </c>
    </row>
    <row r="5977" spans="5:14" x14ac:dyDescent="0.3">
      <c r="E5977" s="9"/>
      <c r="F5977" s="8"/>
      <c r="G5977" s="10">
        <v>100</v>
      </c>
      <c r="H5977" s="11">
        <v>21.111111111111001</v>
      </c>
      <c r="I5977" s="2">
        <v>32.222222222222001</v>
      </c>
      <c r="J5977" s="2">
        <v>28.888888888888999</v>
      </c>
      <c r="K5977" s="2">
        <v>12.222222222221999</v>
      </c>
      <c r="L5977" s="2">
        <v>4.4444444444439997</v>
      </c>
      <c r="M5977" s="2">
        <v>1.1111111111109999</v>
      </c>
      <c r="N5977" s="15">
        <v>0</v>
      </c>
    </row>
    <row r="5978" spans="5:14" ht="25" x14ac:dyDescent="0.3">
      <c r="E5978" s="3" t="s">
        <v>1471</v>
      </c>
      <c r="F5978" s="4"/>
      <c r="G5978" s="5">
        <v>52</v>
      </c>
      <c r="H5978" s="7">
        <v>6</v>
      </c>
      <c r="I5978" s="1">
        <v>15</v>
      </c>
      <c r="J5978" s="1">
        <v>16</v>
      </c>
      <c r="K5978" s="1">
        <v>10</v>
      </c>
      <c r="L5978" s="1">
        <v>4</v>
      </c>
      <c r="M5978" s="1">
        <v>1</v>
      </c>
      <c r="N5978" s="6">
        <v>0</v>
      </c>
    </row>
    <row r="5979" spans="5:14" x14ac:dyDescent="0.3">
      <c r="E5979" s="9"/>
      <c r="F5979" s="8"/>
      <c r="G5979" s="10">
        <v>100</v>
      </c>
      <c r="H5979" s="11">
        <v>11.538461538462</v>
      </c>
      <c r="I5979" s="2">
        <v>28.846153846153999</v>
      </c>
      <c r="J5979" s="2">
        <v>30.769230769231001</v>
      </c>
      <c r="K5979" s="2">
        <v>19.230769230768999</v>
      </c>
      <c r="L5979" s="2">
        <v>7.6923076923079998</v>
      </c>
      <c r="M5979" s="2">
        <v>1.923076923077</v>
      </c>
      <c r="N5979" s="15">
        <v>0</v>
      </c>
    </row>
    <row r="5980" spans="5:14" ht="50" x14ac:dyDescent="0.3">
      <c r="E5980" s="3" t="s">
        <v>1472</v>
      </c>
      <c r="F5980" s="4"/>
      <c r="G5980" s="5">
        <v>86</v>
      </c>
      <c r="H5980" s="7">
        <v>20</v>
      </c>
      <c r="I5980" s="1">
        <v>21</v>
      </c>
      <c r="J5980" s="1">
        <v>27</v>
      </c>
      <c r="K5980" s="1">
        <v>12</v>
      </c>
      <c r="L5980" s="1">
        <v>5</v>
      </c>
      <c r="M5980" s="1">
        <v>0</v>
      </c>
      <c r="N5980" s="6">
        <v>1</v>
      </c>
    </row>
    <row r="5981" spans="5:14" x14ac:dyDescent="0.3">
      <c r="E5981" s="9"/>
      <c r="F5981" s="8"/>
      <c r="G5981" s="10">
        <v>100</v>
      </c>
      <c r="H5981" s="11">
        <v>23.255813953488001</v>
      </c>
      <c r="I5981" s="2">
        <v>24.418604651163001</v>
      </c>
      <c r="J5981" s="2">
        <v>31.395348837208999</v>
      </c>
      <c r="K5981" s="2">
        <v>13.953488372093</v>
      </c>
      <c r="L5981" s="2">
        <v>5.8139534883720003</v>
      </c>
      <c r="M5981" s="12">
        <v>0</v>
      </c>
      <c r="N5981" s="13">
        <v>1.1627906976739999</v>
      </c>
    </row>
    <row r="5982" spans="5:14" ht="50" x14ac:dyDescent="0.3">
      <c r="E5982" s="3" t="s">
        <v>1473</v>
      </c>
      <c r="F5982" s="4"/>
      <c r="G5982" s="5">
        <v>20</v>
      </c>
      <c r="H5982" s="7">
        <v>4</v>
      </c>
      <c r="I5982" s="1">
        <v>5</v>
      </c>
      <c r="J5982" s="1">
        <v>5</v>
      </c>
      <c r="K5982" s="1">
        <v>5</v>
      </c>
      <c r="L5982" s="1">
        <v>1</v>
      </c>
      <c r="M5982" s="1">
        <v>0</v>
      </c>
      <c r="N5982" s="6">
        <v>0</v>
      </c>
    </row>
    <row r="5983" spans="5:14" x14ac:dyDescent="0.3">
      <c r="E5983" s="9"/>
      <c r="F5983" s="8"/>
      <c r="G5983" s="10">
        <v>100</v>
      </c>
      <c r="H5983" s="11">
        <v>20</v>
      </c>
      <c r="I5983" s="2">
        <v>25</v>
      </c>
      <c r="J5983" s="2">
        <v>25</v>
      </c>
      <c r="K5983" s="2">
        <v>25</v>
      </c>
      <c r="L5983" s="2">
        <v>5</v>
      </c>
      <c r="M5983" s="12">
        <v>0</v>
      </c>
      <c r="N5983" s="15">
        <v>0</v>
      </c>
    </row>
    <row r="5984" spans="5:14" ht="25" x14ac:dyDescent="0.3">
      <c r="E5984" s="3" t="s">
        <v>1474</v>
      </c>
      <c r="F5984" s="4"/>
      <c r="G5984" s="5">
        <v>32</v>
      </c>
      <c r="H5984" s="7">
        <v>8</v>
      </c>
      <c r="I5984" s="1">
        <v>7</v>
      </c>
      <c r="J5984" s="1">
        <v>10</v>
      </c>
      <c r="K5984" s="1">
        <v>4</v>
      </c>
      <c r="L5984" s="1">
        <v>3</v>
      </c>
      <c r="M5984" s="1">
        <v>0</v>
      </c>
      <c r="N5984" s="6">
        <v>0</v>
      </c>
    </row>
    <row r="5985" spans="5:14" x14ac:dyDescent="0.3">
      <c r="E5985" s="9"/>
      <c r="F5985" s="8"/>
      <c r="G5985" s="10">
        <v>100</v>
      </c>
      <c r="H5985" s="11">
        <v>25</v>
      </c>
      <c r="I5985" s="2">
        <v>21.875</v>
      </c>
      <c r="J5985" s="2">
        <v>31.25</v>
      </c>
      <c r="K5985" s="2">
        <v>12.5</v>
      </c>
      <c r="L5985" s="2">
        <v>9.375</v>
      </c>
      <c r="M5985" s="12">
        <v>0</v>
      </c>
      <c r="N5985" s="15">
        <v>0</v>
      </c>
    </row>
    <row r="5986" spans="5:14" ht="37.5" x14ac:dyDescent="0.3">
      <c r="E5986" s="3" t="s">
        <v>1475</v>
      </c>
      <c r="F5986" s="4"/>
      <c r="G5986" s="5">
        <v>484</v>
      </c>
      <c r="H5986" s="7">
        <v>99</v>
      </c>
      <c r="I5986" s="1">
        <v>158</v>
      </c>
      <c r="J5986" s="1">
        <v>137</v>
      </c>
      <c r="K5986" s="1">
        <v>49</v>
      </c>
      <c r="L5986" s="1">
        <v>39</v>
      </c>
      <c r="M5986" s="1">
        <v>2</v>
      </c>
      <c r="N5986" s="6">
        <v>0</v>
      </c>
    </row>
    <row r="5987" spans="5:14" x14ac:dyDescent="0.3">
      <c r="E5987" s="9"/>
      <c r="F5987" s="8"/>
      <c r="G5987" s="10">
        <v>100</v>
      </c>
      <c r="H5987" s="11">
        <v>20.454545454544999</v>
      </c>
      <c r="I5987" s="2">
        <v>32.644628099174</v>
      </c>
      <c r="J5987" s="2">
        <v>28.305785123966999</v>
      </c>
      <c r="K5987" s="2">
        <v>10.123966942149</v>
      </c>
      <c r="L5987" s="2">
        <v>8.0578512396690005</v>
      </c>
      <c r="M5987" s="2">
        <v>0.41322314049600001</v>
      </c>
      <c r="N5987" s="15">
        <v>0</v>
      </c>
    </row>
    <row r="5988" spans="5:14" ht="50" x14ac:dyDescent="0.3">
      <c r="E5988" s="3" t="s">
        <v>1476</v>
      </c>
      <c r="F5988" s="4"/>
      <c r="G5988" s="5">
        <v>133</v>
      </c>
      <c r="H5988" s="7">
        <v>15</v>
      </c>
      <c r="I5988" s="1">
        <v>45</v>
      </c>
      <c r="J5988" s="1">
        <v>45</v>
      </c>
      <c r="K5988" s="1">
        <v>20</v>
      </c>
      <c r="L5988" s="1">
        <v>6</v>
      </c>
      <c r="M5988" s="1">
        <v>2</v>
      </c>
      <c r="N5988" s="6">
        <v>0</v>
      </c>
    </row>
    <row r="5989" spans="5:14" x14ac:dyDescent="0.3">
      <c r="E5989" s="9"/>
      <c r="F5989" s="8"/>
      <c r="G5989" s="10">
        <v>100</v>
      </c>
      <c r="H5989" s="11">
        <v>11.278195488722</v>
      </c>
      <c r="I5989" s="2">
        <v>33.834586466165</v>
      </c>
      <c r="J5989" s="2">
        <v>33.834586466165</v>
      </c>
      <c r="K5989" s="2">
        <v>15.037593984961999</v>
      </c>
      <c r="L5989" s="2">
        <v>4.511278195489</v>
      </c>
      <c r="M5989" s="2">
        <v>1.503759398496</v>
      </c>
      <c r="N5989" s="15">
        <v>0</v>
      </c>
    </row>
    <row r="5990" spans="5:14" ht="25" x14ac:dyDescent="0.3">
      <c r="E5990" s="3" t="s">
        <v>1477</v>
      </c>
      <c r="F5990" s="4"/>
      <c r="G5990" s="5">
        <v>28</v>
      </c>
      <c r="H5990" s="7">
        <v>4</v>
      </c>
      <c r="I5990" s="1">
        <v>7</v>
      </c>
      <c r="J5990" s="1">
        <v>7</v>
      </c>
      <c r="K5990" s="1">
        <v>6</v>
      </c>
      <c r="L5990" s="1">
        <v>4</v>
      </c>
      <c r="M5990" s="1">
        <v>0</v>
      </c>
      <c r="N5990" s="6">
        <v>0</v>
      </c>
    </row>
    <row r="5991" spans="5:14" x14ac:dyDescent="0.3">
      <c r="E5991" s="9"/>
      <c r="F5991" s="8"/>
      <c r="G5991" s="10">
        <v>100</v>
      </c>
      <c r="H5991" s="11">
        <v>14.285714285714</v>
      </c>
      <c r="I5991" s="2">
        <v>25</v>
      </c>
      <c r="J5991" s="2">
        <v>25</v>
      </c>
      <c r="K5991" s="2">
        <v>21.428571428571001</v>
      </c>
      <c r="L5991" s="2">
        <v>14.285714285714</v>
      </c>
      <c r="M5991" s="12">
        <v>0</v>
      </c>
      <c r="N5991" s="15">
        <v>0</v>
      </c>
    </row>
    <row r="5992" spans="5:14" ht="25" x14ac:dyDescent="0.3">
      <c r="E5992" s="3" t="s">
        <v>1478</v>
      </c>
      <c r="F5992" s="4"/>
      <c r="G5992" s="5">
        <v>31</v>
      </c>
      <c r="H5992" s="7">
        <v>6</v>
      </c>
      <c r="I5992" s="1">
        <v>6</v>
      </c>
      <c r="J5992" s="1">
        <v>12</v>
      </c>
      <c r="K5992" s="1">
        <v>4</v>
      </c>
      <c r="L5992" s="1">
        <v>3</v>
      </c>
      <c r="M5992" s="1">
        <v>0</v>
      </c>
      <c r="N5992" s="6">
        <v>0</v>
      </c>
    </row>
    <row r="5993" spans="5:14" x14ac:dyDescent="0.3">
      <c r="E5993" s="9"/>
      <c r="F5993" s="8"/>
      <c r="G5993" s="10">
        <v>100</v>
      </c>
      <c r="H5993" s="11">
        <v>19.354838709677001</v>
      </c>
      <c r="I5993" s="2">
        <v>19.354838709677001</v>
      </c>
      <c r="J5993" s="2">
        <v>38.709677419355003</v>
      </c>
      <c r="K5993" s="2">
        <v>12.903225806451999</v>
      </c>
      <c r="L5993" s="2">
        <v>9.6774193548389995</v>
      </c>
      <c r="M5993" s="12">
        <v>0</v>
      </c>
      <c r="N5993" s="15">
        <v>0</v>
      </c>
    </row>
    <row r="5994" spans="5:14" ht="25" x14ac:dyDescent="0.3">
      <c r="E5994" s="3" t="s">
        <v>1479</v>
      </c>
      <c r="F5994" s="4"/>
      <c r="G5994" s="5">
        <v>599</v>
      </c>
      <c r="H5994" s="7">
        <v>116</v>
      </c>
      <c r="I5994" s="1">
        <v>187</v>
      </c>
      <c r="J5994" s="1">
        <v>176</v>
      </c>
      <c r="K5994" s="1">
        <v>70</v>
      </c>
      <c r="L5994" s="1">
        <v>46</v>
      </c>
      <c r="M5994" s="1">
        <v>3</v>
      </c>
      <c r="N5994" s="6">
        <v>1</v>
      </c>
    </row>
    <row r="5995" spans="5:14" x14ac:dyDescent="0.3">
      <c r="E5995" s="9"/>
      <c r="F5995" s="8"/>
      <c r="G5995" s="10">
        <v>100</v>
      </c>
      <c r="H5995" s="11">
        <v>19.365609348915001</v>
      </c>
      <c r="I5995" s="2">
        <v>31.218697829716</v>
      </c>
      <c r="J5995" s="2">
        <v>29.382303839733002</v>
      </c>
      <c r="K5995" s="2">
        <v>11.686143572621001</v>
      </c>
      <c r="L5995" s="2">
        <v>7.6794657762940002</v>
      </c>
      <c r="M5995" s="2">
        <v>0.50083472454099998</v>
      </c>
      <c r="N5995" s="13">
        <v>0.16694490817999999</v>
      </c>
    </row>
    <row r="5996" spans="5:14" ht="25" x14ac:dyDescent="0.3">
      <c r="E5996" s="3" t="s">
        <v>1480</v>
      </c>
      <c r="F5996" s="4"/>
      <c r="G5996" s="5">
        <v>470</v>
      </c>
      <c r="H5996" s="7">
        <v>83</v>
      </c>
      <c r="I5996" s="1">
        <v>118</v>
      </c>
      <c r="J5996" s="1">
        <v>120</v>
      </c>
      <c r="K5996" s="1">
        <v>79</v>
      </c>
      <c r="L5996" s="1">
        <v>60</v>
      </c>
      <c r="M5996" s="1">
        <v>10</v>
      </c>
      <c r="N5996" s="6">
        <v>0</v>
      </c>
    </row>
    <row r="5997" spans="5:14" x14ac:dyDescent="0.3">
      <c r="E5997" s="9"/>
      <c r="F5997" s="8"/>
      <c r="G5997" s="10">
        <v>100</v>
      </c>
      <c r="H5997" s="11">
        <v>17.659574468085001</v>
      </c>
      <c r="I5997" s="2">
        <v>25.106382978723001</v>
      </c>
      <c r="J5997" s="2">
        <v>25.531914893617</v>
      </c>
      <c r="K5997" s="2">
        <v>16.808510638297999</v>
      </c>
      <c r="L5997" s="2">
        <v>12.765957446809001</v>
      </c>
      <c r="M5997" s="2">
        <v>2.1276595744679998</v>
      </c>
      <c r="N5997" s="15">
        <v>0</v>
      </c>
    </row>
    <row r="5998" spans="5:14" ht="50" x14ac:dyDescent="0.3">
      <c r="E5998" s="3" t="s">
        <v>1481</v>
      </c>
      <c r="F5998" s="4"/>
      <c r="G5998" s="5">
        <v>216</v>
      </c>
      <c r="H5998" s="7">
        <v>66</v>
      </c>
      <c r="I5998" s="1">
        <v>68</v>
      </c>
      <c r="J5998" s="1">
        <v>40</v>
      </c>
      <c r="K5998" s="1">
        <v>32</v>
      </c>
      <c r="L5998" s="1">
        <v>10</v>
      </c>
      <c r="M5998" s="1">
        <v>0</v>
      </c>
      <c r="N5998" s="6">
        <v>0</v>
      </c>
    </row>
    <row r="5999" spans="5:14" x14ac:dyDescent="0.3">
      <c r="E5999" s="9"/>
      <c r="F5999" s="8"/>
      <c r="G5999" s="10">
        <v>100</v>
      </c>
      <c r="H5999" s="11">
        <v>30.555555555556001</v>
      </c>
      <c r="I5999" s="2">
        <v>31.481481481481001</v>
      </c>
      <c r="J5999" s="2">
        <v>18.518518518518999</v>
      </c>
      <c r="K5999" s="2">
        <v>14.814814814815</v>
      </c>
      <c r="L5999" s="2">
        <v>4.6296296296300001</v>
      </c>
      <c r="M5999" s="12">
        <v>0</v>
      </c>
      <c r="N5999" s="15">
        <v>0</v>
      </c>
    </row>
    <row r="6000" spans="5:14" ht="50" x14ac:dyDescent="0.3">
      <c r="E6000" s="3" t="s">
        <v>1482</v>
      </c>
      <c r="F6000" s="4"/>
      <c r="G6000" s="5">
        <v>62</v>
      </c>
      <c r="H6000" s="7">
        <v>24</v>
      </c>
      <c r="I6000" s="1">
        <v>19</v>
      </c>
      <c r="J6000" s="1">
        <v>11</v>
      </c>
      <c r="K6000" s="1">
        <v>7</v>
      </c>
      <c r="L6000" s="1">
        <v>1</v>
      </c>
      <c r="M6000" s="1">
        <v>0</v>
      </c>
      <c r="N6000" s="6">
        <v>0</v>
      </c>
    </row>
    <row r="6001" spans="5:14" x14ac:dyDescent="0.3">
      <c r="E6001" s="9"/>
      <c r="F6001" s="8"/>
      <c r="G6001" s="10">
        <v>100</v>
      </c>
      <c r="H6001" s="11">
        <v>38.709677419355003</v>
      </c>
      <c r="I6001" s="2">
        <v>30.645161290322999</v>
      </c>
      <c r="J6001" s="2">
        <v>17.741935483871</v>
      </c>
      <c r="K6001" s="2">
        <v>11.290322580645</v>
      </c>
      <c r="L6001" s="2">
        <v>1.6129032258060001</v>
      </c>
      <c r="M6001" s="12">
        <v>0</v>
      </c>
      <c r="N6001" s="15">
        <v>0</v>
      </c>
    </row>
    <row r="6002" spans="5:14" ht="25" x14ac:dyDescent="0.3">
      <c r="E6002" s="3" t="s">
        <v>1483</v>
      </c>
      <c r="F6002" s="4"/>
      <c r="G6002" s="5">
        <v>37</v>
      </c>
      <c r="H6002" s="7">
        <v>11</v>
      </c>
      <c r="I6002" s="1">
        <v>12</v>
      </c>
      <c r="J6002" s="1">
        <v>9</v>
      </c>
      <c r="K6002" s="1">
        <v>2</v>
      </c>
      <c r="L6002" s="1">
        <v>3</v>
      </c>
      <c r="M6002" s="1">
        <v>0</v>
      </c>
      <c r="N6002" s="6">
        <v>0</v>
      </c>
    </row>
    <row r="6003" spans="5:14" x14ac:dyDescent="0.3">
      <c r="E6003" s="9"/>
      <c r="F6003" s="8"/>
      <c r="G6003" s="10">
        <v>100</v>
      </c>
      <c r="H6003" s="11">
        <v>29.72972972973</v>
      </c>
      <c r="I6003" s="2">
        <v>32.432432432432002</v>
      </c>
      <c r="J6003" s="2">
        <v>24.324324324323999</v>
      </c>
      <c r="K6003" s="2">
        <v>5.4054054054050003</v>
      </c>
      <c r="L6003" s="2">
        <v>8.1081081081080004</v>
      </c>
      <c r="M6003" s="12">
        <v>0</v>
      </c>
      <c r="N6003" s="15">
        <v>0</v>
      </c>
    </row>
    <row r="6004" spans="5:14" ht="37.5" x14ac:dyDescent="0.3">
      <c r="E6004" s="3" t="s">
        <v>1484</v>
      </c>
      <c r="F6004" s="4"/>
      <c r="G6004" s="5">
        <v>1766</v>
      </c>
      <c r="H6004" s="7">
        <v>384</v>
      </c>
      <c r="I6004" s="1">
        <v>613</v>
      </c>
      <c r="J6004" s="1">
        <v>445</v>
      </c>
      <c r="K6004" s="1">
        <v>227</v>
      </c>
      <c r="L6004" s="1">
        <v>82</v>
      </c>
      <c r="M6004" s="1">
        <v>14</v>
      </c>
      <c r="N6004" s="6">
        <v>1</v>
      </c>
    </row>
    <row r="6005" spans="5:14" x14ac:dyDescent="0.3">
      <c r="E6005" s="9"/>
      <c r="F6005" s="8"/>
      <c r="G6005" s="10">
        <v>100</v>
      </c>
      <c r="H6005" s="11">
        <v>21.744054360136001</v>
      </c>
      <c r="I6005" s="2">
        <v>34.711211778029003</v>
      </c>
      <c r="J6005" s="2">
        <v>25.198187995470001</v>
      </c>
      <c r="K6005" s="2">
        <v>12.853907134768001</v>
      </c>
      <c r="L6005" s="2">
        <v>4.6432616081539999</v>
      </c>
      <c r="M6005" s="2">
        <v>0.79275198187999996</v>
      </c>
      <c r="N6005" s="13">
        <v>5.6625141562999998E-2</v>
      </c>
    </row>
    <row r="6006" spans="5:14" ht="50" x14ac:dyDescent="0.3">
      <c r="E6006" s="3" t="s">
        <v>1485</v>
      </c>
      <c r="F6006" s="4"/>
      <c r="G6006" s="5">
        <v>703</v>
      </c>
      <c r="H6006" s="7">
        <v>171</v>
      </c>
      <c r="I6006" s="1">
        <v>228</v>
      </c>
      <c r="J6006" s="1">
        <v>169</v>
      </c>
      <c r="K6006" s="1">
        <v>94</v>
      </c>
      <c r="L6006" s="1">
        <v>30</v>
      </c>
      <c r="M6006" s="1">
        <v>11</v>
      </c>
      <c r="N6006" s="6">
        <v>0</v>
      </c>
    </row>
    <row r="6007" spans="5:14" x14ac:dyDescent="0.3">
      <c r="E6007" s="9"/>
      <c r="F6007" s="8"/>
      <c r="G6007" s="10">
        <v>100</v>
      </c>
      <c r="H6007" s="11">
        <v>24.324324324323999</v>
      </c>
      <c r="I6007" s="2">
        <v>32.432432432432002</v>
      </c>
      <c r="J6007" s="2">
        <v>24.039829302986998</v>
      </c>
      <c r="K6007" s="2">
        <v>13.371266002844999</v>
      </c>
      <c r="L6007" s="2">
        <v>4.2674253200569998</v>
      </c>
      <c r="M6007" s="2">
        <v>1.5647226173540001</v>
      </c>
      <c r="N6007" s="15">
        <v>0</v>
      </c>
    </row>
    <row r="6008" spans="5:14" ht="25" x14ac:dyDescent="0.3">
      <c r="E6008" s="3" t="s">
        <v>1486</v>
      </c>
      <c r="F6008" s="4"/>
      <c r="G6008" s="5">
        <v>56</v>
      </c>
      <c r="H6008" s="7">
        <v>16</v>
      </c>
      <c r="I6008" s="1">
        <v>16</v>
      </c>
      <c r="J6008" s="1">
        <v>15</v>
      </c>
      <c r="K6008" s="1">
        <v>6</v>
      </c>
      <c r="L6008" s="1">
        <v>3</v>
      </c>
      <c r="M6008" s="1">
        <v>0</v>
      </c>
      <c r="N6008" s="6">
        <v>0</v>
      </c>
    </row>
    <row r="6009" spans="5:14" x14ac:dyDescent="0.3">
      <c r="E6009" s="9"/>
      <c r="F6009" s="8"/>
      <c r="G6009" s="10">
        <v>100</v>
      </c>
      <c r="H6009" s="11">
        <v>28.571428571428999</v>
      </c>
      <c r="I6009" s="2">
        <v>28.571428571428999</v>
      </c>
      <c r="J6009" s="2">
        <v>26.785714285714</v>
      </c>
      <c r="K6009" s="2">
        <v>10.714285714286</v>
      </c>
      <c r="L6009" s="2">
        <v>5.3571428571429998</v>
      </c>
      <c r="M6009" s="12">
        <v>0</v>
      </c>
      <c r="N6009" s="15">
        <v>0</v>
      </c>
    </row>
    <row r="6010" spans="5:14" ht="25" x14ac:dyDescent="0.3">
      <c r="E6010" s="3" t="s">
        <v>1487</v>
      </c>
      <c r="F6010" s="4"/>
      <c r="G6010" s="5">
        <v>116</v>
      </c>
      <c r="H6010" s="7">
        <v>34</v>
      </c>
      <c r="I6010" s="1">
        <v>33</v>
      </c>
      <c r="J6010" s="1">
        <v>28</v>
      </c>
      <c r="K6010" s="1">
        <v>11</v>
      </c>
      <c r="L6010" s="1">
        <v>7</v>
      </c>
      <c r="M6010" s="1">
        <v>3</v>
      </c>
      <c r="N6010" s="6">
        <v>0</v>
      </c>
    </row>
    <row r="6011" spans="5:14" x14ac:dyDescent="0.3">
      <c r="E6011" s="9"/>
      <c r="F6011" s="8"/>
      <c r="G6011" s="10">
        <v>100</v>
      </c>
      <c r="H6011" s="11">
        <v>29.310344827586</v>
      </c>
      <c r="I6011" s="2">
        <v>28.448275862069</v>
      </c>
      <c r="J6011" s="2">
        <v>24.137931034483</v>
      </c>
      <c r="K6011" s="2">
        <v>9.4827586206899994</v>
      </c>
      <c r="L6011" s="2">
        <v>6.0344827586210004</v>
      </c>
      <c r="M6011" s="2">
        <v>2.586206896552</v>
      </c>
      <c r="N6011" s="15">
        <v>0</v>
      </c>
    </row>
    <row r="6012" spans="5:14" ht="25" x14ac:dyDescent="0.3">
      <c r="E6012" s="3" t="s">
        <v>1488</v>
      </c>
      <c r="F6012" s="4"/>
      <c r="G6012" s="5">
        <v>2165</v>
      </c>
      <c r="H6012" s="7">
        <v>477</v>
      </c>
      <c r="I6012" s="1">
        <v>744</v>
      </c>
      <c r="J6012" s="1">
        <v>539</v>
      </c>
      <c r="K6012" s="1">
        <v>283</v>
      </c>
      <c r="L6012" s="1">
        <v>101</v>
      </c>
      <c r="M6012" s="1">
        <v>20</v>
      </c>
      <c r="N6012" s="6">
        <v>1</v>
      </c>
    </row>
    <row r="6013" spans="5:14" x14ac:dyDescent="0.3">
      <c r="E6013" s="9"/>
      <c r="F6013" s="8"/>
      <c r="G6013" s="10">
        <v>100</v>
      </c>
      <c r="H6013" s="11">
        <v>22.03233256351</v>
      </c>
      <c r="I6013" s="2">
        <v>34.364896073902997</v>
      </c>
      <c r="J6013" s="2">
        <v>24.896073903002002</v>
      </c>
      <c r="K6013" s="2">
        <v>13.071593533487</v>
      </c>
      <c r="L6013" s="2">
        <v>4.6651270207850004</v>
      </c>
      <c r="M6013" s="2">
        <v>0.92378752886799997</v>
      </c>
      <c r="N6013" s="13">
        <v>4.6189376443000002E-2</v>
      </c>
    </row>
    <row r="6014" spans="5:14" ht="25" x14ac:dyDescent="0.3">
      <c r="E6014" s="3" t="s">
        <v>1489</v>
      </c>
      <c r="F6014" s="4"/>
      <c r="G6014" s="5">
        <v>1557</v>
      </c>
      <c r="H6014" s="7">
        <v>257</v>
      </c>
      <c r="I6014" s="1">
        <v>508</v>
      </c>
      <c r="J6014" s="1">
        <v>357</v>
      </c>
      <c r="K6014" s="1">
        <v>259</v>
      </c>
      <c r="L6014" s="1">
        <v>142</v>
      </c>
      <c r="M6014" s="1">
        <v>31</v>
      </c>
      <c r="N6014" s="6">
        <v>3</v>
      </c>
    </row>
    <row r="6015" spans="5:14" x14ac:dyDescent="0.3">
      <c r="E6015" s="9"/>
      <c r="F6015" s="8"/>
      <c r="G6015" s="10">
        <v>100</v>
      </c>
      <c r="H6015" s="11">
        <v>16.506101477200001</v>
      </c>
      <c r="I6015" s="2">
        <v>32.626846499678997</v>
      </c>
      <c r="J6015" s="2">
        <v>22.928709055877</v>
      </c>
      <c r="K6015" s="2">
        <v>16.634553628772998</v>
      </c>
      <c r="L6015" s="2">
        <v>9.1201027617210002</v>
      </c>
      <c r="M6015" s="2">
        <v>1.9910083493899999</v>
      </c>
      <c r="N6015" s="13">
        <v>0.19267822736000001</v>
      </c>
    </row>
    <row r="6016" spans="5:14" ht="50" x14ac:dyDescent="0.3">
      <c r="E6016" s="3" t="s">
        <v>1490</v>
      </c>
      <c r="F6016" s="4"/>
      <c r="G6016" s="5">
        <v>462</v>
      </c>
      <c r="H6016" s="7">
        <v>129</v>
      </c>
      <c r="I6016" s="1">
        <v>173</v>
      </c>
      <c r="J6016" s="1">
        <v>87</v>
      </c>
      <c r="K6016" s="1">
        <v>54</v>
      </c>
      <c r="L6016" s="1">
        <v>15</v>
      </c>
      <c r="M6016" s="1">
        <v>3</v>
      </c>
      <c r="N6016" s="6">
        <v>1</v>
      </c>
    </row>
    <row r="6017" spans="5:14" x14ac:dyDescent="0.3">
      <c r="E6017" s="9"/>
      <c r="F6017" s="8"/>
      <c r="G6017" s="10">
        <v>100</v>
      </c>
      <c r="H6017" s="11">
        <v>27.922077922078</v>
      </c>
      <c r="I6017" s="2">
        <v>37.445887445887003</v>
      </c>
      <c r="J6017" s="2">
        <v>18.831168831168998</v>
      </c>
      <c r="K6017" s="2">
        <v>11.688311688312</v>
      </c>
      <c r="L6017" s="2">
        <v>3.2467532467529998</v>
      </c>
      <c r="M6017" s="2">
        <v>0.64935064935099995</v>
      </c>
      <c r="N6017" s="13">
        <v>0.21645021645000001</v>
      </c>
    </row>
    <row r="6018" spans="5:14" ht="50" x14ac:dyDescent="0.3">
      <c r="E6018" s="3" t="s">
        <v>1491</v>
      </c>
      <c r="F6018" s="4"/>
      <c r="G6018" s="5">
        <v>172</v>
      </c>
      <c r="H6018" s="7">
        <v>49</v>
      </c>
      <c r="I6018" s="1">
        <v>73</v>
      </c>
      <c r="J6018" s="1">
        <v>35</v>
      </c>
      <c r="K6018" s="1">
        <v>10</v>
      </c>
      <c r="L6018" s="1">
        <v>3</v>
      </c>
      <c r="M6018" s="1">
        <v>2</v>
      </c>
      <c r="N6018" s="6">
        <v>0</v>
      </c>
    </row>
    <row r="6019" spans="5:14" x14ac:dyDescent="0.3">
      <c r="E6019" s="9"/>
      <c r="F6019" s="8"/>
      <c r="G6019" s="10">
        <v>100</v>
      </c>
      <c r="H6019" s="11">
        <v>28.488372093022999</v>
      </c>
      <c r="I6019" s="2">
        <v>42.441860465116001</v>
      </c>
      <c r="J6019" s="2">
        <v>20.348837209302001</v>
      </c>
      <c r="K6019" s="2">
        <v>5.8139534883720003</v>
      </c>
      <c r="L6019" s="2">
        <v>1.744186046512</v>
      </c>
      <c r="M6019" s="2">
        <v>1.1627906976739999</v>
      </c>
      <c r="N6019" s="15">
        <v>0</v>
      </c>
    </row>
    <row r="6020" spans="5:14" ht="25" x14ac:dyDescent="0.3">
      <c r="E6020" s="3" t="s">
        <v>1492</v>
      </c>
      <c r="F6020" s="4"/>
      <c r="G6020" s="5">
        <v>87</v>
      </c>
      <c r="H6020" s="7">
        <v>24</v>
      </c>
      <c r="I6020" s="1">
        <v>30</v>
      </c>
      <c r="J6020" s="1">
        <v>17</v>
      </c>
      <c r="K6020" s="1">
        <v>10</v>
      </c>
      <c r="L6020" s="1">
        <v>5</v>
      </c>
      <c r="M6020" s="1">
        <v>1</v>
      </c>
      <c r="N6020" s="6">
        <v>0</v>
      </c>
    </row>
    <row r="6021" spans="5:14" x14ac:dyDescent="0.3">
      <c r="E6021" s="9"/>
      <c r="F6021" s="8"/>
      <c r="G6021" s="10">
        <v>100</v>
      </c>
      <c r="H6021" s="11">
        <v>27.586206896552</v>
      </c>
      <c r="I6021" s="2">
        <v>34.482758620689999</v>
      </c>
      <c r="J6021" s="2">
        <v>19.540229885056998</v>
      </c>
      <c r="K6021" s="2">
        <v>11.494252873562999</v>
      </c>
      <c r="L6021" s="2">
        <v>5.7471264367819996</v>
      </c>
      <c r="M6021" s="2">
        <v>1.149425287356</v>
      </c>
      <c r="N6021" s="15">
        <v>0</v>
      </c>
    </row>
    <row r="6022" spans="5:14" ht="37.5" x14ac:dyDescent="0.3">
      <c r="E6022" s="3" t="s">
        <v>1493</v>
      </c>
      <c r="F6022" s="4"/>
      <c r="G6022" s="5">
        <v>3168</v>
      </c>
      <c r="H6022" s="7">
        <v>675</v>
      </c>
      <c r="I6022" s="1">
        <v>1240</v>
      </c>
      <c r="J6022" s="1">
        <v>714</v>
      </c>
      <c r="K6022" s="1">
        <v>370</v>
      </c>
      <c r="L6022" s="1">
        <v>137</v>
      </c>
      <c r="M6022" s="1">
        <v>31</v>
      </c>
      <c r="N6022" s="6">
        <v>1</v>
      </c>
    </row>
    <row r="6023" spans="5:14" x14ac:dyDescent="0.3">
      <c r="E6023" s="9"/>
      <c r="F6023" s="8"/>
      <c r="G6023" s="10">
        <v>100</v>
      </c>
      <c r="H6023" s="11">
        <v>21.306818181817999</v>
      </c>
      <c r="I6023" s="2">
        <v>39.141414141414003</v>
      </c>
      <c r="J6023" s="2">
        <v>22.537878787878999</v>
      </c>
      <c r="K6023" s="2">
        <v>11.679292929293</v>
      </c>
      <c r="L6023" s="2">
        <v>4.3244949494949996</v>
      </c>
      <c r="M6023" s="2">
        <v>0.97853535353499999</v>
      </c>
      <c r="N6023" s="13">
        <v>3.1565656566000001E-2</v>
      </c>
    </row>
    <row r="6024" spans="5:14" ht="50" x14ac:dyDescent="0.3">
      <c r="E6024" s="3" t="s">
        <v>1494</v>
      </c>
      <c r="F6024" s="4"/>
      <c r="G6024" s="5">
        <v>1251</v>
      </c>
      <c r="H6024" s="7">
        <v>260</v>
      </c>
      <c r="I6024" s="1">
        <v>497</v>
      </c>
      <c r="J6024" s="1">
        <v>285</v>
      </c>
      <c r="K6024" s="1">
        <v>131</v>
      </c>
      <c r="L6024" s="1">
        <v>63</v>
      </c>
      <c r="M6024" s="1">
        <v>15</v>
      </c>
      <c r="N6024" s="6">
        <v>0</v>
      </c>
    </row>
    <row r="6025" spans="5:14" x14ac:dyDescent="0.3">
      <c r="E6025" s="9"/>
      <c r="F6025" s="8"/>
      <c r="G6025" s="10">
        <v>100</v>
      </c>
      <c r="H6025" s="11">
        <v>20.783373301358999</v>
      </c>
      <c r="I6025" s="2">
        <v>39.728217426058997</v>
      </c>
      <c r="J6025" s="2">
        <v>22.781774580335998</v>
      </c>
      <c r="K6025" s="2">
        <v>10.471622701838999</v>
      </c>
      <c r="L6025" s="2">
        <v>5.035971223022</v>
      </c>
      <c r="M6025" s="2">
        <v>1.199040767386</v>
      </c>
      <c r="N6025" s="15">
        <v>0</v>
      </c>
    </row>
    <row r="6026" spans="5:14" ht="25" x14ac:dyDescent="0.3">
      <c r="E6026" s="3" t="s">
        <v>1495</v>
      </c>
      <c r="F6026" s="4"/>
      <c r="G6026" s="5">
        <v>133</v>
      </c>
      <c r="H6026" s="7">
        <v>43</v>
      </c>
      <c r="I6026" s="1">
        <v>44</v>
      </c>
      <c r="J6026" s="1">
        <v>24</v>
      </c>
      <c r="K6026" s="1">
        <v>13</v>
      </c>
      <c r="L6026" s="1">
        <v>8</v>
      </c>
      <c r="M6026" s="1">
        <v>0</v>
      </c>
      <c r="N6026" s="6">
        <v>1</v>
      </c>
    </row>
    <row r="6027" spans="5:14" x14ac:dyDescent="0.3">
      <c r="E6027" s="9"/>
      <c r="F6027" s="8"/>
      <c r="G6027" s="10">
        <v>100</v>
      </c>
      <c r="H6027" s="11">
        <v>32.330827067668999</v>
      </c>
      <c r="I6027" s="2">
        <v>33.082706766916999</v>
      </c>
      <c r="J6027" s="2">
        <v>18.045112781955002</v>
      </c>
      <c r="K6027" s="2">
        <v>9.7744360902260006</v>
      </c>
      <c r="L6027" s="2">
        <v>6.0150375939850003</v>
      </c>
      <c r="M6027" s="12">
        <v>0</v>
      </c>
      <c r="N6027" s="13">
        <v>0.75187969924800002</v>
      </c>
    </row>
    <row r="6028" spans="5:14" ht="25" x14ac:dyDescent="0.3">
      <c r="E6028" s="3" t="s">
        <v>1496</v>
      </c>
      <c r="F6028" s="4"/>
      <c r="G6028" s="5">
        <v>211</v>
      </c>
      <c r="H6028" s="7">
        <v>48</v>
      </c>
      <c r="I6028" s="1">
        <v>77</v>
      </c>
      <c r="J6028" s="1">
        <v>44</v>
      </c>
      <c r="K6028" s="1">
        <v>20</v>
      </c>
      <c r="L6028" s="1">
        <v>17</v>
      </c>
      <c r="M6028" s="1">
        <v>5</v>
      </c>
      <c r="N6028" s="6">
        <v>0</v>
      </c>
    </row>
    <row r="6029" spans="5:14" x14ac:dyDescent="0.3">
      <c r="E6029" s="9"/>
      <c r="F6029" s="8"/>
      <c r="G6029" s="10">
        <v>100</v>
      </c>
      <c r="H6029" s="11">
        <v>22.748815165877001</v>
      </c>
      <c r="I6029" s="2">
        <v>36.492890995261</v>
      </c>
      <c r="J6029" s="2">
        <v>20.853080568719999</v>
      </c>
      <c r="K6029" s="2">
        <v>9.4786729857819996</v>
      </c>
      <c r="L6029" s="2">
        <v>8.0568720379149994</v>
      </c>
      <c r="M6029" s="2">
        <v>2.3696682464449998</v>
      </c>
      <c r="N6029" s="15">
        <v>0</v>
      </c>
    </row>
    <row r="6030" spans="5:14" ht="25" x14ac:dyDescent="0.3">
      <c r="E6030" s="3" t="s">
        <v>1497</v>
      </c>
      <c r="F6030" s="4"/>
      <c r="G6030" s="5">
        <v>3916</v>
      </c>
      <c r="H6030" s="7">
        <v>821</v>
      </c>
      <c r="I6030" s="1">
        <v>1528</v>
      </c>
      <c r="J6030" s="1">
        <v>888</v>
      </c>
      <c r="K6030" s="1">
        <v>458</v>
      </c>
      <c r="L6030" s="1">
        <v>179</v>
      </c>
      <c r="M6030" s="1">
        <v>40</v>
      </c>
      <c r="N6030" s="6">
        <v>2</v>
      </c>
    </row>
    <row r="6031" spans="5:14" x14ac:dyDescent="0.3">
      <c r="E6031" s="9"/>
      <c r="F6031" s="8"/>
      <c r="G6031" s="10">
        <v>100</v>
      </c>
      <c r="H6031" s="11">
        <v>20.965270684372001</v>
      </c>
      <c r="I6031" s="2">
        <v>39.019407558733</v>
      </c>
      <c r="J6031" s="2">
        <v>22.676200204290001</v>
      </c>
      <c r="K6031" s="2">
        <v>11.695607763023</v>
      </c>
      <c r="L6031" s="2">
        <v>4.5709908069459999</v>
      </c>
      <c r="M6031" s="2">
        <v>1.0214504596530001</v>
      </c>
      <c r="N6031" s="13">
        <v>5.1072522983000003E-2</v>
      </c>
    </row>
    <row r="6032" spans="5:14" ht="25" x14ac:dyDescent="0.3">
      <c r="E6032" s="3" t="s">
        <v>1498</v>
      </c>
      <c r="F6032" s="4"/>
      <c r="G6032" s="5">
        <v>2631</v>
      </c>
      <c r="H6032" s="7">
        <v>410</v>
      </c>
      <c r="I6032" s="1">
        <v>906</v>
      </c>
      <c r="J6032" s="1">
        <v>629</v>
      </c>
      <c r="K6032" s="1">
        <v>394</v>
      </c>
      <c r="L6032" s="1">
        <v>227</v>
      </c>
      <c r="M6032" s="1">
        <v>60</v>
      </c>
      <c r="N6032" s="6">
        <v>5</v>
      </c>
    </row>
    <row r="6033" spans="5:14" x14ac:dyDescent="0.3">
      <c r="E6033" s="9"/>
      <c r="F6033" s="8"/>
      <c r="G6033" s="10">
        <v>100</v>
      </c>
      <c r="H6033" s="11">
        <v>15.583428354238</v>
      </c>
      <c r="I6033" s="2">
        <v>34.435575826681998</v>
      </c>
      <c r="J6033" s="2">
        <v>23.907259597111</v>
      </c>
      <c r="K6033" s="2">
        <v>14.975294564804001</v>
      </c>
      <c r="L6033" s="2">
        <v>8.6278981375899999</v>
      </c>
      <c r="M6033" s="2">
        <v>2.2805017103759999</v>
      </c>
      <c r="N6033" s="13">
        <v>0.19004180919800001</v>
      </c>
    </row>
    <row r="6034" spans="5:14" ht="50" x14ac:dyDescent="0.3">
      <c r="E6034" s="3" t="s">
        <v>1499</v>
      </c>
      <c r="F6034" s="4"/>
      <c r="G6034" s="5">
        <v>471</v>
      </c>
      <c r="H6034" s="7">
        <v>115</v>
      </c>
      <c r="I6034" s="1">
        <v>176</v>
      </c>
      <c r="J6034" s="1">
        <v>107</v>
      </c>
      <c r="K6034" s="1">
        <v>47</v>
      </c>
      <c r="L6034" s="1">
        <v>21</v>
      </c>
      <c r="M6034" s="1">
        <v>4</v>
      </c>
      <c r="N6034" s="6">
        <v>1</v>
      </c>
    </row>
    <row r="6035" spans="5:14" x14ac:dyDescent="0.3">
      <c r="E6035" s="9"/>
      <c r="F6035" s="8"/>
      <c r="G6035" s="10">
        <v>100</v>
      </c>
      <c r="H6035" s="11">
        <v>24.416135881104001</v>
      </c>
      <c r="I6035" s="2">
        <v>37.367303609342002</v>
      </c>
      <c r="J6035" s="2">
        <v>22.717622080679</v>
      </c>
      <c r="K6035" s="2">
        <v>9.9787685774949999</v>
      </c>
      <c r="L6035" s="2">
        <v>4.4585987261150004</v>
      </c>
      <c r="M6035" s="2">
        <v>0.84925690021199995</v>
      </c>
      <c r="N6035" s="13">
        <v>0.21231422505299999</v>
      </c>
    </row>
    <row r="6036" spans="5:14" ht="50" x14ac:dyDescent="0.3">
      <c r="E6036" s="3" t="s">
        <v>1500</v>
      </c>
      <c r="F6036" s="4"/>
      <c r="G6036" s="5">
        <v>108</v>
      </c>
      <c r="H6036" s="7">
        <v>27</v>
      </c>
      <c r="I6036" s="1">
        <v>38</v>
      </c>
      <c r="J6036" s="1">
        <v>23</v>
      </c>
      <c r="K6036" s="1">
        <v>12</v>
      </c>
      <c r="L6036" s="1">
        <v>5</v>
      </c>
      <c r="M6036" s="1">
        <v>2</v>
      </c>
      <c r="N6036" s="6">
        <v>1</v>
      </c>
    </row>
    <row r="6037" spans="5:14" x14ac:dyDescent="0.3">
      <c r="E6037" s="9"/>
      <c r="F6037" s="8"/>
      <c r="G6037" s="10">
        <v>100</v>
      </c>
      <c r="H6037" s="11">
        <v>25</v>
      </c>
      <c r="I6037" s="2">
        <v>35.185185185184999</v>
      </c>
      <c r="J6037" s="2">
        <v>21.296296296295999</v>
      </c>
      <c r="K6037" s="2">
        <v>11.111111111111001</v>
      </c>
      <c r="L6037" s="2">
        <v>4.6296296296300001</v>
      </c>
      <c r="M6037" s="2">
        <v>1.851851851852</v>
      </c>
      <c r="N6037" s="13">
        <v>0.92592592592599998</v>
      </c>
    </row>
    <row r="6038" spans="5:14" ht="25" x14ac:dyDescent="0.3">
      <c r="E6038" s="3" t="s">
        <v>1501</v>
      </c>
      <c r="F6038" s="4"/>
      <c r="G6038" s="5">
        <v>142</v>
      </c>
      <c r="H6038" s="7">
        <v>38</v>
      </c>
      <c r="I6038" s="1">
        <v>58</v>
      </c>
      <c r="J6038" s="1">
        <v>29</v>
      </c>
      <c r="K6038" s="1">
        <v>11</v>
      </c>
      <c r="L6038" s="1">
        <v>2</v>
      </c>
      <c r="M6038" s="1">
        <v>3</v>
      </c>
      <c r="N6038" s="6">
        <v>1</v>
      </c>
    </row>
    <row r="6039" spans="5:14" x14ac:dyDescent="0.3">
      <c r="E6039" s="9"/>
      <c r="F6039" s="8"/>
      <c r="G6039" s="10">
        <v>100</v>
      </c>
      <c r="H6039" s="11">
        <v>26.760563380282001</v>
      </c>
      <c r="I6039" s="2">
        <v>40.845070422535002</v>
      </c>
      <c r="J6039" s="2">
        <v>20.422535211267999</v>
      </c>
      <c r="K6039" s="2">
        <v>7.746478873239</v>
      </c>
      <c r="L6039" s="2">
        <v>1.4084507042250001</v>
      </c>
      <c r="M6039" s="2">
        <v>2.112676056338</v>
      </c>
      <c r="N6039" s="13">
        <v>0.70422535211299997</v>
      </c>
    </row>
    <row r="6040" spans="5:14" ht="37.5" x14ac:dyDescent="0.3">
      <c r="E6040" s="3" t="s">
        <v>1502</v>
      </c>
      <c r="F6040" s="4"/>
      <c r="G6040" s="5">
        <v>4324</v>
      </c>
      <c r="H6040" s="7">
        <v>878</v>
      </c>
      <c r="I6040" s="1">
        <v>1721</v>
      </c>
      <c r="J6040" s="1">
        <v>1064</v>
      </c>
      <c r="K6040" s="1">
        <v>463</v>
      </c>
      <c r="L6040" s="1">
        <v>145</v>
      </c>
      <c r="M6040" s="1">
        <v>50</v>
      </c>
      <c r="N6040" s="6">
        <v>3</v>
      </c>
    </row>
    <row r="6041" spans="5:14" x14ac:dyDescent="0.3">
      <c r="E6041" s="9"/>
      <c r="F6041" s="8"/>
      <c r="G6041" s="10">
        <v>100</v>
      </c>
      <c r="H6041" s="11">
        <v>20.305272895466999</v>
      </c>
      <c r="I6041" s="2">
        <v>39.801110083255999</v>
      </c>
      <c r="J6041" s="2">
        <v>24.606845513414001</v>
      </c>
      <c r="K6041" s="2">
        <v>10.707678075856</v>
      </c>
      <c r="L6041" s="2">
        <v>3.3533765032380001</v>
      </c>
      <c r="M6041" s="2">
        <v>1.156336725254</v>
      </c>
      <c r="N6041" s="13">
        <v>6.9380203515000002E-2</v>
      </c>
    </row>
    <row r="6042" spans="5:14" ht="50" x14ac:dyDescent="0.3">
      <c r="E6042" s="3" t="s">
        <v>1503</v>
      </c>
      <c r="F6042" s="4"/>
      <c r="G6042" s="5">
        <v>1919</v>
      </c>
      <c r="H6042" s="7">
        <v>384</v>
      </c>
      <c r="I6042" s="1">
        <v>812</v>
      </c>
      <c r="J6042" s="1">
        <v>455</v>
      </c>
      <c r="K6042" s="1">
        <v>202</v>
      </c>
      <c r="L6042" s="1">
        <v>51</v>
      </c>
      <c r="M6042" s="1">
        <v>13</v>
      </c>
      <c r="N6042" s="6">
        <v>2</v>
      </c>
    </row>
    <row r="6043" spans="5:14" x14ac:dyDescent="0.3">
      <c r="E6043" s="9"/>
      <c r="F6043" s="8"/>
      <c r="G6043" s="10">
        <v>100</v>
      </c>
      <c r="H6043" s="11">
        <v>20.010422094841001</v>
      </c>
      <c r="I6043" s="2">
        <v>42.313705054716003</v>
      </c>
      <c r="J6043" s="2">
        <v>23.710265763418001</v>
      </c>
      <c r="K6043" s="2">
        <v>10.526315789473999</v>
      </c>
      <c r="L6043" s="2">
        <v>2.6576341844710001</v>
      </c>
      <c r="M6043" s="2">
        <v>0.67743616466900003</v>
      </c>
      <c r="N6043" s="13">
        <v>0.10422094841100001</v>
      </c>
    </row>
    <row r="6044" spans="5:14" ht="25" x14ac:dyDescent="0.3">
      <c r="E6044" s="3" t="s">
        <v>1504</v>
      </c>
      <c r="F6044" s="4"/>
      <c r="G6044" s="5">
        <v>149</v>
      </c>
      <c r="H6044" s="7">
        <v>35</v>
      </c>
      <c r="I6044" s="1">
        <v>56</v>
      </c>
      <c r="J6044" s="1">
        <v>33</v>
      </c>
      <c r="K6044" s="1">
        <v>13</v>
      </c>
      <c r="L6044" s="1">
        <v>7</v>
      </c>
      <c r="M6044" s="1">
        <v>3</v>
      </c>
      <c r="N6044" s="6">
        <v>2</v>
      </c>
    </row>
    <row r="6045" spans="5:14" x14ac:dyDescent="0.3">
      <c r="E6045" s="9"/>
      <c r="F6045" s="8"/>
      <c r="G6045" s="10">
        <v>100</v>
      </c>
      <c r="H6045" s="11">
        <v>23.489932885906001</v>
      </c>
      <c r="I6045" s="2">
        <v>37.583892617449997</v>
      </c>
      <c r="J6045" s="2">
        <v>22.147651006711001</v>
      </c>
      <c r="K6045" s="2">
        <v>8.7248322147649997</v>
      </c>
      <c r="L6045" s="2">
        <v>4.6979865771810001</v>
      </c>
      <c r="M6045" s="2">
        <v>2.0134228187919998</v>
      </c>
      <c r="N6045" s="13">
        <v>1.342281879195</v>
      </c>
    </row>
    <row r="6046" spans="5:14" ht="25" x14ac:dyDescent="0.3">
      <c r="E6046" s="3" t="s">
        <v>1505</v>
      </c>
      <c r="F6046" s="4"/>
      <c r="G6046" s="5">
        <v>276</v>
      </c>
      <c r="H6046" s="7">
        <v>64</v>
      </c>
      <c r="I6046" s="1">
        <v>108</v>
      </c>
      <c r="J6046" s="1">
        <v>62</v>
      </c>
      <c r="K6046" s="1">
        <v>22</v>
      </c>
      <c r="L6046" s="1">
        <v>15</v>
      </c>
      <c r="M6046" s="1">
        <v>5</v>
      </c>
      <c r="N6046" s="6">
        <v>0</v>
      </c>
    </row>
    <row r="6047" spans="5:14" x14ac:dyDescent="0.3">
      <c r="E6047" s="9"/>
      <c r="F6047" s="8"/>
      <c r="G6047" s="10">
        <v>100</v>
      </c>
      <c r="H6047" s="11">
        <v>23.188405797101002</v>
      </c>
      <c r="I6047" s="2">
        <v>39.130434782609001</v>
      </c>
      <c r="J6047" s="2">
        <v>22.463768115941999</v>
      </c>
      <c r="K6047" s="2">
        <v>7.9710144927539996</v>
      </c>
      <c r="L6047" s="2">
        <v>5.4347826086959996</v>
      </c>
      <c r="M6047" s="2">
        <v>1.811594202899</v>
      </c>
      <c r="N6047" s="15">
        <v>0</v>
      </c>
    </row>
    <row r="6048" spans="5:14" ht="25" x14ac:dyDescent="0.3">
      <c r="E6048" s="3" t="s">
        <v>1506</v>
      </c>
      <c r="F6048" s="4"/>
      <c r="G6048" s="5">
        <v>5215</v>
      </c>
      <c r="H6048" s="7">
        <v>1035</v>
      </c>
      <c r="I6048" s="1">
        <v>2084</v>
      </c>
      <c r="J6048" s="1">
        <v>1278</v>
      </c>
      <c r="K6048" s="1">
        <v>578</v>
      </c>
      <c r="L6048" s="1">
        <v>176</v>
      </c>
      <c r="M6048" s="1">
        <v>58</v>
      </c>
      <c r="N6048" s="6">
        <v>6</v>
      </c>
    </row>
    <row r="6049" spans="5:14" x14ac:dyDescent="0.3">
      <c r="E6049" s="9"/>
      <c r="F6049" s="8"/>
      <c r="G6049" s="10">
        <v>100</v>
      </c>
      <c r="H6049" s="11">
        <v>19.846596356662999</v>
      </c>
      <c r="I6049" s="2">
        <v>39.961649089166002</v>
      </c>
      <c r="J6049" s="2">
        <v>24.506232023010998</v>
      </c>
      <c r="K6049" s="2">
        <v>11.083413231064</v>
      </c>
      <c r="L6049" s="2">
        <v>3.3748801534039998</v>
      </c>
      <c r="M6049" s="2">
        <v>1.1121764141899999</v>
      </c>
      <c r="N6049" s="13">
        <v>0.115052732502</v>
      </c>
    </row>
    <row r="6050" spans="5:14" ht="25" x14ac:dyDescent="0.3">
      <c r="E6050" s="3" t="s">
        <v>1507</v>
      </c>
      <c r="F6050" s="4"/>
      <c r="G6050" s="5">
        <v>3224</v>
      </c>
      <c r="H6050" s="7">
        <v>504</v>
      </c>
      <c r="I6050" s="1">
        <v>1142</v>
      </c>
      <c r="J6050" s="1">
        <v>777</v>
      </c>
      <c r="K6050" s="1">
        <v>484</v>
      </c>
      <c r="L6050" s="1">
        <v>246</v>
      </c>
      <c r="M6050" s="1">
        <v>64</v>
      </c>
      <c r="N6050" s="6">
        <v>7</v>
      </c>
    </row>
    <row r="6051" spans="5:14" x14ac:dyDescent="0.3">
      <c r="E6051" s="9"/>
      <c r="F6051" s="8"/>
      <c r="G6051" s="10">
        <v>100</v>
      </c>
      <c r="H6051" s="11">
        <v>15.632754342431999</v>
      </c>
      <c r="I6051" s="2">
        <v>35.421836228288001</v>
      </c>
      <c r="J6051" s="2">
        <v>24.100496277916001</v>
      </c>
      <c r="K6051" s="2">
        <v>15.012406947891</v>
      </c>
      <c r="L6051" s="2">
        <v>7.6302729528539999</v>
      </c>
      <c r="M6051" s="2">
        <v>1.9851116625309999</v>
      </c>
      <c r="N6051" s="13">
        <v>0.21712158808900001</v>
      </c>
    </row>
    <row r="6052" spans="5:14" ht="50" x14ac:dyDescent="0.3">
      <c r="E6052" s="3" t="s">
        <v>1508</v>
      </c>
      <c r="F6052" s="4"/>
      <c r="G6052" s="5">
        <v>255</v>
      </c>
      <c r="H6052" s="7">
        <v>63</v>
      </c>
      <c r="I6052" s="1">
        <v>109</v>
      </c>
      <c r="J6052" s="1">
        <v>59</v>
      </c>
      <c r="K6052" s="1">
        <v>15</v>
      </c>
      <c r="L6052" s="1">
        <v>6</v>
      </c>
      <c r="M6052" s="1">
        <v>2</v>
      </c>
      <c r="N6052" s="6">
        <v>1</v>
      </c>
    </row>
    <row r="6053" spans="5:14" x14ac:dyDescent="0.3">
      <c r="E6053" s="9"/>
      <c r="F6053" s="8"/>
      <c r="G6053" s="10">
        <v>100</v>
      </c>
      <c r="H6053" s="11">
        <v>24.705882352941</v>
      </c>
      <c r="I6053" s="2">
        <v>42.745098039216003</v>
      </c>
      <c r="J6053" s="2">
        <v>23.137254901961001</v>
      </c>
      <c r="K6053" s="2">
        <v>5.8823529411760003</v>
      </c>
      <c r="L6053" s="2">
        <v>2.352941176471</v>
      </c>
      <c r="M6053" s="2">
        <v>0.78431372549</v>
      </c>
      <c r="N6053" s="13">
        <v>0.392156862745</v>
      </c>
    </row>
    <row r="6054" spans="5:14" ht="50" x14ac:dyDescent="0.3">
      <c r="E6054" s="3" t="s">
        <v>1509</v>
      </c>
      <c r="F6054" s="4"/>
      <c r="G6054" s="5">
        <v>57</v>
      </c>
      <c r="H6054" s="7">
        <v>24</v>
      </c>
      <c r="I6054" s="1">
        <v>23</v>
      </c>
      <c r="J6054" s="1">
        <v>8</v>
      </c>
      <c r="K6054" s="1">
        <v>0</v>
      </c>
      <c r="L6054" s="1">
        <v>2</v>
      </c>
      <c r="M6054" s="1">
        <v>0</v>
      </c>
      <c r="N6054" s="6">
        <v>0</v>
      </c>
    </row>
    <row r="6055" spans="5:14" x14ac:dyDescent="0.3">
      <c r="E6055" s="9"/>
      <c r="F6055" s="8"/>
      <c r="G6055" s="10">
        <v>100</v>
      </c>
      <c r="H6055" s="11">
        <v>42.105263157895003</v>
      </c>
      <c r="I6055" s="2">
        <v>40.350877192981997</v>
      </c>
      <c r="J6055" s="2">
        <v>14.035087719298</v>
      </c>
      <c r="K6055" s="12">
        <v>0</v>
      </c>
      <c r="L6055" s="2">
        <v>3.508771929825</v>
      </c>
      <c r="M6055" s="12">
        <v>0</v>
      </c>
      <c r="N6055" s="15">
        <v>0</v>
      </c>
    </row>
    <row r="6056" spans="5:14" ht="25" x14ac:dyDescent="0.3">
      <c r="E6056" s="3" t="s">
        <v>1510</v>
      </c>
      <c r="F6056" s="4"/>
      <c r="G6056" s="5">
        <v>133</v>
      </c>
      <c r="H6056" s="7">
        <v>30</v>
      </c>
      <c r="I6056" s="1">
        <v>66</v>
      </c>
      <c r="J6056" s="1">
        <v>21</v>
      </c>
      <c r="K6056" s="1">
        <v>7</v>
      </c>
      <c r="L6056" s="1">
        <v>5</v>
      </c>
      <c r="M6056" s="1">
        <v>3</v>
      </c>
      <c r="N6056" s="6">
        <v>1</v>
      </c>
    </row>
    <row r="6057" spans="5:14" x14ac:dyDescent="0.3">
      <c r="E6057" s="9"/>
      <c r="F6057" s="8"/>
      <c r="G6057" s="10">
        <v>100</v>
      </c>
      <c r="H6057" s="11">
        <v>22.556390977444</v>
      </c>
      <c r="I6057" s="2">
        <v>49.624060150376003</v>
      </c>
      <c r="J6057" s="2">
        <v>15.789473684211</v>
      </c>
      <c r="K6057" s="2">
        <v>5.2631578947369997</v>
      </c>
      <c r="L6057" s="2">
        <v>3.7593984962409999</v>
      </c>
      <c r="M6057" s="2">
        <v>2.255639097744</v>
      </c>
      <c r="N6057" s="13">
        <v>0.75187969924800002</v>
      </c>
    </row>
    <row r="6058" spans="5:14" ht="37.5" x14ac:dyDescent="0.3">
      <c r="E6058" s="3" t="s">
        <v>1511</v>
      </c>
      <c r="F6058" s="4"/>
      <c r="G6058" s="5">
        <v>1822</v>
      </c>
      <c r="H6058" s="7">
        <v>457</v>
      </c>
      <c r="I6058" s="1">
        <v>807</v>
      </c>
      <c r="J6058" s="1">
        <v>384</v>
      </c>
      <c r="K6058" s="1">
        <v>117</v>
      </c>
      <c r="L6058" s="1">
        <v>36</v>
      </c>
      <c r="M6058" s="1">
        <v>19</v>
      </c>
      <c r="N6058" s="6">
        <v>2</v>
      </c>
    </row>
    <row r="6059" spans="5:14" x14ac:dyDescent="0.3">
      <c r="E6059" s="9"/>
      <c r="F6059" s="8"/>
      <c r="G6059" s="10">
        <v>100</v>
      </c>
      <c r="H6059" s="11">
        <v>25.082327113062998</v>
      </c>
      <c r="I6059" s="2">
        <v>44.291986827662001</v>
      </c>
      <c r="J6059" s="2">
        <v>21.075740944018001</v>
      </c>
      <c r="K6059" s="2">
        <v>6.4215148188800004</v>
      </c>
      <c r="L6059" s="2">
        <v>1.975850713502</v>
      </c>
      <c r="M6059" s="2">
        <v>1.042810098793</v>
      </c>
      <c r="N6059" s="13">
        <v>0.109769484083</v>
      </c>
    </row>
    <row r="6060" spans="5:14" ht="50" x14ac:dyDescent="0.3">
      <c r="E6060" s="3" t="s">
        <v>1512</v>
      </c>
      <c r="F6060" s="4"/>
      <c r="G6060" s="5">
        <v>706</v>
      </c>
      <c r="H6060" s="7">
        <v>189</v>
      </c>
      <c r="I6060" s="1">
        <v>308</v>
      </c>
      <c r="J6060" s="1">
        <v>160</v>
      </c>
      <c r="K6060" s="1">
        <v>36</v>
      </c>
      <c r="L6060" s="1">
        <v>9</v>
      </c>
      <c r="M6060" s="1">
        <v>4</v>
      </c>
      <c r="N6060" s="6">
        <v>0</v>
      </c>
    </row>
    <row r="6061" spans="5:14" x14ac:dyDescent="0.3">
      <c r="E6061" s="9"/>
      <c r="F6061" s="8"/>
      <c r="G6061" s="10">
        <v>100</v>
      </c>
      <c r="H6061" s="11">
        <v>26.770538243626</v>
      </c>
      <c r="I6061" s="2">
        <v>43.626062322945998</v>
      </c>
      <c r="J6061" s="2">
        <v>22.662889518414001</v>
      </c>
      <c r="K6061" s="2">
        <v>5.0991501416430003</v>
      </c>
      <c r="L6061" s="2">
        <v>1.2747875354110001</v>
      </c>
      <c r="M6061" s="2">
        <v>0.56657223796</v>
      </c>
      <c r="N6061" s="15">
        <v>0</v>
      </c>
    </row>
    <row r="6062" spans="5:14" ht="25" x14ac:dyDescent="0.3">
      <c r="E6062" s="3" t="s">
        <v>1513</v>
      </c>
      <c r="F6062" s="4"/>
      <c r="G6062" s="5">
        <v>153</v>
      </c>
      <c r="H6062" s="7">
        <v>50</v>
      </c>
      <c r="I6062" s="1">
        <v>56</v>
      </c>
      <c r="J6062" s="1">
        <v>29</v>
      </c>
      <c r="K6062" s="1">
        <v>8</v>
      </c>
      <c r="L6062" s="1">
        <v>5</v>
      </c>
      <c r="M6062" s="1">
        <v>3</v>
      </c>
      <c r="N6062" s="6">
        <v>2</v>
      </c>
    </row>
    <row r="6063" spans="5:14" x14ac:dyDescent="0.3">
      <c r="E6063" s="9"/>
      <c r="F6063" s="8"/>
      <c r="G6063" s="10">
        <v>100</v>
      </c>
      <c r="H6063" s="11">
        <v>32.679738562091998</v>
      </c>
      <c r="I6063" s="2">
        <v>36.601307189541998</v>
      </c>
      <c r="J6063" s="2">
        <v>18.954248366013001</v>
      </c>
      <c r="K6063" s="2">
        <v>5.2287581699350003</v>
      </c>
      <c r="L6063" s="2">
        <v>3.2679738562090002</v>
      </c>
      <c r="M6063" s="2">
        <v>1.9607843137250001</v>
      </c>
      <c r="N6063" s="13">
        <v>1.3071895424840001</v>
      </c>
    </row>
    <row r="6064" spans="5:14" ht="25" x14ac:dyDescent="0.3">
      <c r="E6064" s="3" t="s">
        <v>1514</v>
      </c>
      <c r="F6064" s="4"/>
      <c r="G6064" s="5">
        <v>179</v>
      </c>
      <c r="H6064" s="7">
        <v>43</v>
      </c>
      <c r="I6064" s="1">
        <v>74</v>
      </c>
      <c r="J6064" s="1">
        <v>34</v>
      </c>
      <c r="K6064" s="1">
        <v>21</v>
      </c>
      <c r="L6064" s="1">
        <v>5</v>
      </c>
      <c r="M6064" s="1">
        <v>2</v>
      </c>
      <c r="N6064" s="6">
        <v>0</v>
      </c>
    </row>
    <row r="6065" spans="5:14" x14ac:dyDescent="0.3">
      <c r="E6065" s="9"/>
      <c r="F6065" s="8"/>
      <c r="G6065" s="10">
        <v>100</v>
      </c>
      <c r="H6065" s="11">
        <v>24.022346368714999</v>
      </c>
      <c r="I6065" s="2">
        <v>41.340782122904997</v>
      </c>
      <c r="J6065" s="2">
        <v>18.994413407821</v>
      </c>
      <c r="K6065" s="2">
        <v>11.731843575418999</v>
      </c>
      <c r="L6065" s="2">
        <v>2.7932960893850001</v>
      </c>
      <c r="M6065" s="2">
        <v>1.117318435754</v>
      </c>
      <c r="N6065" s="15">
        <v>0</v>
      </c>
    </row>
    <row r="6066" spans="5:14" ht="25" x14ac:dyDescent="0.3">
      <c r="E6066" s="3" t="s">
        <v>1515</v>
      </c>
      <c r="F6066" s="4"/>
      <c r="G6066" s="5">
        <v>2303</v>
      </c>
      <c r="H6066" s="7">
        <v>566</v>
      </c>
      <c r="I6066" s="1">
        <v>1009</v>
      </c>
      <c r="J6066" s="1">
        <v>495</v>
      </c>
      <c r="K6066" s="1">
        <v>150</v>
      </c>
      <c r="L6066" s="1">
        <v>51</v>
      </c>
      <c r="M6066" s="1">
        <v>26</v>
      </c>
      <c r="N6066" s="6">
        <v>6</v>
      </c>
    </row>
    <row r="6067" spans="5:14" x14ac:dyDescent="0.3">
      <c r="E6067" s="9"/>
      <c r="F6067" s="8"/>
      <c r="G6067" s="10">
        <v>100</v>
      </c>
      <c r="H6067" s="11">
        <v>24.576639166305</v>
      </c>
      <c r="I6067" s="2">
        <v>43.812418584455003</v>
      </c>
      <c r="J6067" s="2">
        <v>21.493703864524999</v>
      </c>
      <c r="K6067" s="2">
        <v>6.5132435953099996</v>
      </c>
      <c r="L6067" s="2">
        <v>2.2145028224060002</v>
      </c>
      <c r="M6067" s="2">
        <v>1.128962223187</v>
      </c>
      <c r="N6067" s="13">
        <v>0.260529743812</v>
      </c>
    </row>
    <row r="6068" spans="5:14" ht="25" x14ac:dyDescent="0.3">
      <c r="E6068" s="3" t="s">
        <v>1516</v>
      </c>
      <c r="F6068" s="4"/>
      <c r="G6068" s="5">
        <v>1693</v>
      </c>
      <c r="H6068" s="7">
        <v>331</v>
      </c>
      <c r="I6068" s="1">
        <v>731</v>
      </c>
      <c r="J6068" s="1">
        <v>362</v>
      </c>
      <c r="K6068" s="1">
        <v>163</v>
      </c>
      <c r="L6068" s="1">
        <v>78</v>
      </c>
      <c r="M6068" s="1">
        <v>22</v>
      </c>
      <c r="N6068" s="6">
        <v>6</v>
      </c>
    </row>
    <row r="6069" spans="5:14" x14ac:dyDescent="0.3">
      <c r="E6069" s="9"/>
      <c r="F6069" s="8"/>
      <c r="G6069" s="10">
        <v>100</v>
      </c>
      <c r="H6069" s="11">
        <v>19.55109273479</v>
      </c>
      <c r="I6069" s="2">
        <v>43.177790903720997</v>
      </c>
      <c r="J6069" s="2">
        <v>21.382161842881999</v>
      </c>
      <c r="K6069" s="2">
        <v>9.6278795038390008</v>
      </c>
      <c r="L6069" s="2">
        <v>4.6072061429420001</v>
      </c>
      <c r="M6069" s="2">
        <v>1.2994683992910001</v>
      </c>
      <c r="N6069" s="13">
        <v>0.35440047253399998</v>
      </c>
    </row>
    <row r="6070" spans="5:14" ht="50" x14ac:dyDescent="0.3">
      <c r="E6070" s="3" t="s">
        <v>1517</v>
      </c>
      <c r="F6070" s="4"/>
      <c r="G6070" s="5">
        <v>145</v>
      </c>
      <c r="H6070" s="7">
        <v>59</v>
      </c>
      <c r="I6070" s="1">
        <v>60</v>
      </c>
      <c r="J6070" s="1">
        <v>21</v>
      </c>
      <c r="K6070" s="1">
        <v>3</v>
      </c>
      <c r="L6070" s="1">
        <v>1</v>
      </c>
      <c r="M6070" s="1">
        <v>1</v>
      </c>
      <c r="N6070" s="6">
        <v>0</v>
      </c>
    </row>
    <row r="6071" spans="5:14" x14ac:dyDescent="0.3">
      <c r="E6071" s="9"/>
      <c r="F6071" s="8"/>
      <c r="G6071" s="10">
        <v>100</v>
      </c>
      <c r="H6071" s="11">
        <v>40.689655172414</v>
      </c>
      <c r="I6071" s="2">
        <v>41.379310344827999</v>
      </c>
      <c r="J6071" s="2">
        <v>14.482758620689999</v>
      </c>
      <c r="K6071" s="2">
        <v>2.0689655172410002</v>
      </c>
      <c r="L6071" s="2">
        <v>0.68965517241399998</v>
      </c>
      <c r="M6071" s="2">
        <v>0.68965517241399998</v>
      </c>
      <c r="N6071" s="15">
        <v>0</v>
      </c>
    </row>
    <row r="6072" spans="5:14" ht="50" x14ac:dyDescent="0.3">
      <c r="E6072" s="3" t="s">
        <v>1518</v>
      </c>
      <c r="F6072" s="4"/>
      <c r="G6072" s="5">
        <v>52</v>
      </c>
      <c r="H6072" s="7">
        <v>22</v>
      </c>
      <c r="I6072" s="1">
        <v>13</v>
      </c>
      <c r="J6072" s="1">
        <v>11</v>
      </c>
      <c r="K6072" s="1">
        <v>3</v>
      </c>
      <c r="L6072" s="1">
        <v>2</v>
      </c>
      <c r="M6072" s="1">
        <v>1</v>
      </c>
      <c r="N6072" s="6">
        <v>0</v>
      </c>
    </row>
    <row r="6073" spans="5:14" x14ac:dyDescent="0.3">
      <c r="E6073" s="9"/>
      <c r="F6073" s="8"/>
      <c r="G6073" s="10">
        <v>100</v>
      </c>
      <c r="H6073" s="11">
        <v>42.307692307692001</v>
      </c>
      <c r="I6073" s="2">
        <v>25</v>
      </c>
      <c r="J6073" s="2">
        <v>21.153846153846001</v>
      </c>
      <c r="K6073" s="2">
        <v>5.7692307692310001</v>
      </c>
      <c r="L6073" s="2">
        <v>3.8461538461539999</v>
      </c>
      <c r="M6073" s="2">
        <v>1.923076923077</v>
      </c>
      <c r="N6073" s="15">
        <v>0</v>
      </c>
    </row>
    <row r="6074" spans="5:14" ht="25" x14ac:dyDescent="0.3">
      <c r="E6074" s="3" t="s">
        <v>1519</v>
      </c>
      <c r="F6074" s="4"/>
      <c r="G6074" s="5">
        <v>86</v>
      </c>
      <c r="H6074" s="7">
        <v>33</v>
      </c>
      <c r="I6074" s="1">
        <v>33</v>
      </c>
      <c r="J6074" s="1">
        <v>10</v>
      </c>
      <c r="K6074" s="1">
        <v>6</v>
      </c>
      <c r="L6074" s="1">
        <v>2</v>
      </c>
      <c r="M6074" s="1">
        <v>2</v>
      </c>
      <c r="N6074" s="6">
        <v>0</v>
      </c>
    </row>
    <row r="6075" spans="5:14" x14ac:dyDescent="0.3">
      <c r="E6075" s="9"/>
      <c r="F6075" s="8"/>
      <c r="G6075" s="10">
        <v>100</v>
      </c>
      <c r="H6075" s="11">
        <v>38.372093023255999</v>
      </c>
      <c r="I6075" s="2">
        <v>38.372093023255999</v>
      </c>
      <c r="J6075" s="2">
        <v>11.627906976744001</v>
      </c>
      <c r="K6075" s="2">
        <v>6.9767441860470001</v>
      </c>
      <c r="L6075" s="2">
        <v>2.3255813953489999</v>
      </c>
      <c r="M6075" s="2">
        <v>2.3255813953489999</v>
      </c>
      <c r="N6075" s="15">
        <v>0</v>
      </c>
    </row>
    <row r="6076" spans="5:14" ht="37.5" x14ac:dyDescent="0.3">
      <c r="E6076" s="3" t="s">
        <v>1520</v>
      </c>
      <c r="F6076" s="4"/>
      <c r="G6076" s="5">
        <v>652</v>
      </c>
      <c r="H6076" s="7">
        <v>196</v>
      </c>
      <c r="I6076" s="1">
        <v>295</v>
      </c>
      <c r="J6076" s="1">
        <v>107</v>
      </c>
      <c r="K6076" s="1">
        <v>30</v>
      </c>
      <c r="L6076" s="1">
        <v>8</v>
      </c>
      <c r="M6076" s="1">
        <v>12</v>
      </c>
      <c r="N6076" s="6">
        <v>4</v>
      </c>
    </row>
    <row r="6077" spans="5:14" x14ac:dyDescent="0.3">
      <c r="E6077" s="9"/>
      <c r="F6077" s="8"/>
      <c r="G6077" s="10">
        <v>100</v>
      </c>
      <c r="H6077" s="11">
        <v>30.061349693252001</v>
      </c>
      <c r="I6077" s="2">
        <v>45.245398773006002</v>
      </c>
      <c r="J6077" s="2">
        <v>16.411042944784999</v>
      </c>
      <c r="K6077" s="2">
        <v>4.6012269938649997</v>
      </c>
      <c r="L6077" s="2">
        <v>1.2269938650309999</v>
      </c>
      <c r="M6077" s="2">
        <v>1.8404907975460001</v>
      </c>
      <c r="N6077" s="13">
        <v>0.61349693251500004</v>
      </c>
    </row>
    <row r="6078" spans="5:14" ht="50" x14ac:dyDescent="0.3">
      <c r="E6078" s="3" t="s">
        <v>1521</v>
      </c>
      <c r="F6078" s="4"/>
      <c r="G6078" s="5">
        <v>161</v>
      </c>
      <c r="H6078" s="7">
        <v>49</v>
      </c>
      <c r="I6078" s="1">
        <v>69</v>
      </c>
      <c r="J6078" s="1">
        <v>33</v>
      </c>
      <c r="K6078" s="1">
        <v>6</v>
      </c>
      <c r="L6078" s="1">
        <v>4</v>
      </c>
      <c r="M6078" s="1">
        <v>0</v>
      </c>
      <c r="N6078" s="6">
        <v>0</v>
      </c>
    </row>
    <row r="6079" spans="5:14" x14ac:dyDescent="0.3">
      <c r="E6079" s="9"/>
      <c r="F6079" s="8"/>
      <c r="G6079" s="10">
        <v>100</v>
      </c>
      <c r="H6079" s="11">
        <v>30.434782608696</v>
      </c>
      <c r="I6079" s="2">
        <v>42.857142857143003</v>
      </c>
      <c r="J6079" s="2">
        <v>20.496894409938001</v>
      </c>
      <c r="K6079" s="2">
        <v>3.7267080745340002</v>
      </c>
      <c r="L6079" s="2">
        <v>2.4844720496889998</v>
      </c>
      <c r="M6079" s="12">
        <v>0</v>
      </c>
      <c r="N6079" s="15">
        <v>0</v>
      </c>
    </row>
    <row r="6080" spans="5:14" ht="25" x14ac:dyDescent="0.3">
      <c r="E6080" s="3" t="s">
        <v>1522</v>
      </c>
      <c r="F6080" s="4"/>
      <c r="G6080" s="5">
        <v>93</v>
      </c>
      <c r="H6080" s="7">
        <v>35</v>
      </c>
      <c r="I6080" s="1">
        <v>30</v>
      </c>
      <c r="J6080" s="1">
        <v>25</v>
      </c>
      <c r="K6080" s="1">
        <v>2</v>
      </c>
      <c r="L6080" s="1">
        <v>0</v>
      </c>
      <c r="M6080" s="1">
        <v>1</v>
      </c>
      <c r="N6080" s="6">
        <v>0</v>
      </c>
    </row>
    <row r="6081" spans="5:14" x14ac:dyDescent="0.3">
      <c r="E6081" s="9"/>
      <c r="F6081" s="8"/>
      <c r="G6081" s="10">
        <v>100</v>
      </c>
      <c r="H6081" s="11">
        <v>37.634408602150998</v>
      </c>
      <c r="I6081" s="2">
        <v>32.258064516128997</v>
      </c>
      <c r="J6081" s="2">
        <v>26.881720430108</v>
      </c>
      <c r="K6081" s="2">
        <v>2.1505376344089999</v>
      </c>
      <c r="L6081" s="12">
        <v>0</v>
      </c>
      <c r="M6081" s="2">
        <v>1.0752688172039999</v>
      </c>
      <c r="N6081" s="15">
        <v>0</v>
      </c>
    </row>
    <row r="6082" spans="5:14" ht="25" x14ac:dyDescent="0.3">
      <c r="E6082" s="3" t="s">
        <v>1523</v>
      </c>
      <c r="F6082" s="4"/>
      <c r="G6082" s="5">
        <v>102</v>
      </c>
      <c r="H6082" s="7">
        <v>29</v>
      </c>
      <c r="I6082" s="1">
        <v>39</v>
      </c>
      <c r="J6082" s="1">
        <v>19</v>
      </c>
      <c r="K6082" s="1">
        <v>9</v>
      </c>
      <c r="L6082" s="1">
        <v>2</v>
      </c>
      <c r="M6082" s="1">
        <v>4</v>
      </c>
      <c r="N6082" s="6">
        <v>0</v>
      </c>
    </row>
    <row r="6083" spans="5:14" x14ac:dyDescent="0.3">
      <c r="E6083" s="9"/>
      <c r="F6083" s="8"/>
      <c r="G6083" s="10">
        <v>100</v>
      </c>
      <c r="H6083" s="11">
        <v>28.431372549020001</v>
      </c>
      <c r="I6083" s="2">
        <v>38.235294117647001</v>
      </c>
      <c r="J6083" s="2">
        <v>18.627450980391998</v>
      </c>
      <c r="K6083" s="2">
        <v>8.8235294117649996</v>
      </c>
      <c r="L6083" s="2">
        <v>1.9607843137250001</v>
      </c>
      <c r="M6083" s="2">
        <v>3.9215686274510002</v>
      </c>
      <c r="N6083" s="15">
        <v>0</v>
      </c>
    </row>
    <row r="6084" spans="5:14" ht="25" x14ac:dyDescent="0.3">
      <c r="E6084" s="3" t="s">
        <v>1524</v>
      </c>
      <c r="F6084" s="4"/>
      <c r="G6084" s="5">
        <v>892</v>
      </c>
      <c r="H6084" s="7">
        <v>267</v>
      </c>
      <c r="I6084" s="1">
        <v>380</v>
      </c>
      <c r="J6084" s="1">
        <v>161</v>
      </c>
      <c r="K6084" s="1">
        <v>49</v>
      </c>
      <c r="L6084" s="1">
        <v>15</v>
      </c>
      <c r="M6084" s="1">
        <v>16</v>
      </c>
      <c r="N6084" s="6">
        <v>4</v>
      </c>
    </row>
    <row r="6085" spans="5:14" x14ac:dyDescent="0.3">
      <c r="E6085" s="9"/>
      <c r="F6085" s="8"/>
      <c r="G6085" s="10">
        <v>100</v>
      </c>
      <c r="H6085" s="11">
        <v>29.932735426009</v>
      </c>
      <c r="I6085" s="2">
        <v>42.600896860987</v>
      </c>
      <c r="J6085" s="2">
        <v>18.049327354260001</v>
      </c>
      <c r="K6085" s="2">
        <v>5.493273542601</v>
      </c>
      <c r="L6085" s="2">
        <v>1.6816143497760001</v>
      </c>
      <c r="M6085" s="2">
        <v>1.7937219730939999</v>
      </c>
      <c r="N6085" s="13">
        <v>0.44843049327399997</v>
      </c>
    </row>
    <row r="6086" spans="5:14" ht="25" x14ac:dyDescent="0.3">
      <c r="E6086" s="3" t="s">
        <v>1525</v>
      </c>
      <c r="F6086" s="4"/>
      <c r="G6086" s="5">
        <v>673</v>
      </c>
      <c r="H6086" s="7">
        <v>140</v>
      </c>
      <c r="I6086" s="1">
        <v>300</v>
      </c>
      <c r="J6086" s="1">
        <v>128</v>
      </c>
      <c r="K6086" s="1">
        <v>70</v>
      </c>
      <c r="L6086" s="1">
        <v>20</v>
      </c>
      <c r="M6086" s="1">
        <v>11</v>
      </c>
      <c r="N6086" s="6">
        <v>4</v>
      </c>
    </row>
    <row r="6087" spans="5:14" x14ac:dyDescent="0.3">
      <c r="E6087" s="9"/>
      <c r="F6087" s="8"/>
      <c r="G6087" s="10">
        <v>100</v>
      </c>
      <c r="H6087" s="11">
        <v>20.802377414561999</v>
      </c>
      <c r="I6087" s="2">
        <v>44.576523031203998</v>
      </c>
      <c r="J6087" s="2">
        <v>19.019316493314001</v>
      </c>
      <c r="K6087" s="2">
        <v>10.401188707280999</v>
      </c>
      <c r="L6087" s="2">
        <v>2.9717682020799998</v>
      </c>
      <c r="M6087" s="2">
        <v>1.6344725111439999</v>
      </c>
      <c r="N6087" s="13">
        <v>0.59435364041600003</v>
      </c>
    </row>
    <row r="6088" spans="5:14" ht="50" x14ac:dyDescent="0.3">
      <c r="E6088" s="3" t="s">
        <v>1526</v>
      </c>
      <c r="F6088" s="4"/>
      <c r="G6088" s="5">
        <v>22</v>
      </c>
      <c r="H6088" s="7">
        <v>8</v>
      </c>
      <c r="I6088" s="1">
        <v>13</v>
      </c>
      <c r="J6088" s="1">
        <v>1</v>
      </c>
      <c r="K6088" s="1">
        <v>0</v>
      </c>
      <c r="L6088" s="1">
        <v>0</v>
      </c>
      <c r="M6088" s="1">
        <v>0</v>
      </c>
      <c r="N6088" s="6">
        <v>0</v>
      </c>
    </row>
    <row r="6089" spans="5:14" x14ac:dyDescent="0.3">
      <c r="E6089" s="9"/>
      <c r="F6089" s="8"/>
      <c r="G6089" s="10">
        <v>100</v>
      </c>
      <c r="H6089" s="11">
        <v>36.363636363635997</v>
      </c>
      <c r="I6089" s="2">
        <v>59.090909090909001</v>
      </c>
      <c r="J6089" s="2">
        <v>4.5454545454549997</v>
      </c>
      <c r="K6089" s="12">
        <v>0</v>
      </c>
      <c r="L6089" s="12">
        <v>0</v>
      </c>
      <c r="M6089" s="12">
        <v>0</v>
      </c>
      <c r="N6089" s="15">
        <v>0</v>
      </c>
    </row>
    <row r="6090" spans="5:14" ht="50" x14ac:dyDescent="0.3">
      <c r="E6090" s="3" t="s">
        <v>1527</v>
      </c>
      <c r="F6090" s="4"/>
      <c r="G6090" s="5">
        <v>9</v>
      </c>
      <c r="H6090" s="7">
        <v>4</v>
      </c>
      <c r="I6090" s="1">
        <v>4</v>
      </c>
      <c r="J6090" s="1">
        <v>1</v>
      </c>
      <c r="K6090" s="1">
        <v>0</v>
      </c>
      <c r="L6090" s="1">
        <v>0</v>
      </c>
      <c r="M6090" s="1">
        <v>0</v>
      </c>
      <c r="N6090" s="6">
        <v>0</v>
      </c>
    </row>
    <row r="6091" spans="5:14" x14ac:dyDescent="0.3">
      <c r="E6091" s="9"/>
      <c r="F6091" s="8"/>
      <c r="G6091" s="10">
        <v>100</v>
      </c>
      <c r="H6091" s="11">
        <v>44.444444444444002</v>
      </c>
      <c r="I6091" s="2">
        <v>44.444444444444002</v>
      </c>
      <c r="J6091" s="2">
        <v>11.111111111111001</v>
      </c>
      <c r="K6091" s="12">
        <v>0</v>
      </c>
      <c r="L6091" s="12">
        <v>0</v>
      </c>
      <c r="M6091" s="12">
        <v>0</v>
      </c>
      <c r="N6091" s="15">
        <v>0</v>
      </c>
    </row>
    <row r="6092" spans="5:14" ht="25" x14ac:dyDescent="0.3">
      <c r="E6092" s="3" t="s">
        <v>1528</v>
      </c>
      <c r="F6092" s="4"/>
      <c r="G6092" s="5">
        <v>13</v>
      </c>
      <c r="H6092" s="7">
        <v>7</v>
      </c>
      <c r="I6092" s="1">
        <v>3</v>
      </c>
      <c r="J6092" s="1">
        <v>2</v>
      </c>
      <c r="K6092" s="1">
        <v>0</v>
      </c>
      <c r="L6092" s="1">
        <v>0</v>
      </c>
      <c r="M6092" s="1">
        <v>0</v>
      </c>
      <c r="N6092" s="6">
        <v>1</v>
      </c>
    </row>
    <row r="6093" spans="5:14" x14ac:dyDescent="0.3">
      <c r="E6093" s="9"/>
      <c r="F6093" s="8"/>
      <c r="G6093" s="10">
        <v>100</v>
      </c>
      <c r="H6093" s="11">
        <v>53.846153846154003</v>
      </c>
      <c r="I6093" s="2">
        <v>23.076923076922998</v>
      </c>
      <c r="J6093" s="2">
        <v>15.384615384615</v>
      </c>
      <c r="K6093" s="12">
        <v>0</v>
      </c>
      <c r="L6093" s="12">
        <v>0</v>
      </c>
      <c r="M6093" s="12">
        <v>0</v>
      </c>
      <c r="N6093" s="13">
        <v>7.6923076923079998</v>
      </c>
    </row>
    <row r="6094" spans="5:14" ht="37.5" x14ac:dyDescent="0.3">
      <c r="E6094" s="3" t="s">
        <v>1529</v>
      </c>
      <c r="F6094" s="4"/>
      <c r="G6094" s="5">
        <v>112</v>
      </c>
      <c r="H6094" s="7">
        <v>45</v>
      </c>
      <c r="I6094" s="1">
        <v>38</v>
      </c>
      <c r="J6094" s="1">
        <v>16</v>
      </c>
      <c r="K6094" s="1">
        <v>8</v>
      </c>
      <c r="L6094" s="1">
        <v>3</v>
      </c>
      <c r="M6094" s="1">
        <v>1</v>
      </c>
      <c r="N6094" s="6">
        <v>1</v>
      </c>
    </row>
    <row r="6095" spans="5:14" x14ac:dyDescent="0.3">
      <c r="E6095" s="9"/>
      <c r="F6095" s="8"/>
      <c r="G6095" s="10">
        <v>100</v>
      </c>
      <c r="H6095" s="11">
        <v>40.178571428570997</v>
      </c>
      <c r="I6095" s="2">
        <v>33.928571428570997</v>
      </c>
      <c r="J6095" s="2">
        <v>14.285714285714</v>
      </c>
      <c r="K6095" s="2">
        <v>7.1428571428570002</v>
      </c>
      <c r="L6095" s="2">
        <v>2.6785714285709998</v>
      </c>
      <c r="M6095" s="2">
        <v>0.89285714285700002</v>
      </c>
      <c r="N6095" s="13">
        <v>0.89285714285700002</v>
      </c>
    </row>
    <row r="6096" spans="5:14" ht="50" x14ac:dyDescent="0.3">
      <c r="E6096" s="3" t="s">
        <v>1530</v>
      </c>
      <c r="F6096" s="4"/>
      <c r="G6096" s="5">
        <v>35</v>
      </c>
      <c r="H6096" s="7">
        <v>14</v>
      </c>
      <c r="I6096" s="1">
        <v>9</v>
      </c>
      <c r="J6096" s="1">
        <v>8</v>
      </c>
      <c r="K6096" s="1">
        <v>3</v>
      </c>
      <c r="L6096" s="1">
        <v>1</v>
      </c>
      <c r="M6096" s="1">
        <v>0</v>
      </c>
      <c r="N6096" s="6">
        <v>0</v>
      </c>
    </row>
    <row r="6097" spans="5:14" x14ac:dyDescent="0.3">
      <c r="E6097" s="9"/>
      <c r="F6097" s="8"/>
      <c r="G6097" s="10">
        <v>100</v>
      </c>
      <c r="H6097" s="11">
        <v>40</v>
      </c>
      <c r="I6097" s="2">
        <v>25.714285714286</v>
      </c>
      <c r="J6097" s="2">
        <v>22.857142857143</v>
      </c>
      <c r="K6097" s="2">
        <v>8.5714285714289993</v>
      </c>
      <c r="L6097" s="2">
        <v>2.8571428571430002</v>
      </c>
      <c r="M6097" s="12">
        <v>0</v>
      </c>
      <c r="N6097" s="15">
        <v>0</v>
      </c>
    </row>
    <row r="6098" spans="5:14" ht="25" x14ac:dyDescent="0.3">
      <c r="E6098" s="3" t="s">
        <v>1531</v>
      </c>
      <c r="F6098" s="4"/>
      <c r="G6098" s="5">
        <v>11</v>
      </c>
      <c r="H6098" s="7">
        <v>4</v>
      </c>
      <c r="I6098" s="1">
        <v>2</v>
      </c>
      <c r="J6098" s="1">
        <v>2</v>
      </c>
      <c r="K6098" s="1">
        <v>3</v>
      </c>
      <c r="L6098" s="1">
        <v>0</v>
      </c>
      <c r="M6098" s="1">
        <v>0</v>
      </c>
      <c r="N6098" s="6">
        <v>0</v>
      </c>
    </row>
    <row r="6099" spans="5:14" x14ac:dyDescent="0.3">
      <c r="E6099" s="9"/>
      <c r="F6099" s="8"/>
      <c r="G6099" s="10">
        <v>100</v>
      </c>
      <c r="H6099" s="11">
        <v>36.363636363635997</v>
      </c>
      <c r="I6099" s="2">
        <v>18.181818181817999</v>
      </c>
      <c r="J6099" s="2">
        <v>18.181818181817999</v>
      </c>
      <c r="K6099" s="2">
        <v>27.272727272727</v>
      </c>
      <c r="L6099" s="12">
        <v>0</v>
      </c>
      <c r="M6099" s="12">
        <v>0</v>
      </c>
      <c r="N6099" s="15">
        <v>0</v>
      </c>
    </row>
    <row r="6100" spans="5:14" ht="25" x14ac:dyDescent="0.3">
      <c r="E6100" s="3" t="s">
        <v>1532</v>
      </c>
      <c r="F6100" s="4"/>
      <c r="G6100" s="5">
        <v>28</v>
      </c>
      <c r="H6100" s="7">
        <v>8</v>
      </c>
      <c r="I6100" s="1">
        <v>13</v>
      </c>
      <c r="J6100" s="1">
        <v>5</v>
      </c>
      <c r="K6100" s="1">
        <v>2</v>
      </c>
      <c r="L6100" s="1">
        <v>0</v>
      </c>
      <c r="M6100" s="1">
        <v>0</v>
      </c>
      <c r="N6100" s="6">
        <v>0</v>
      </c>
    </row>
    <row r="6101" spans="5:14" x14ac:dyDescent="0.3">
      <c r="E6101" s="9"/>
      <c r="F6101" s="8"/>
      <c r="G6101" s="10">
        <v>100</v>
      </c>
      <c r="H6101" s="11">
        <v>28.571428571428999</v>
      </c>
      <c r="I6101" s="2">
        <v>46.428571428570997</v>
      </c>
      <c r="J6101" s="2">
        <v>17.857142857143</v>
      </c>
      <c r="K6101" s="2">
        <v>7.1428571428570002</v>
      </c>
      <c r="L6101" s="12">
        <v>0</v>
      </c>
      <c r="M6101" s="12">
        <v>0</v>
      </c>
      <c r="N6101" s="15">
        <v>0</v>
      </c>
    </row>
    <row r="6102" spans="5:14" ht="25" x14ac:dyDescent="0.3">
      <c r="E6102" s="3" t="s">
        <v>1533</v>
      </c>
      <c r="F6102" s="4"/>
      <c r="G6102" s="5">
        <v>153</v>
      </c>
      <c r="H6102" s="7">
        <v>57</v>
      </c>
      <c r="I6102" s="1">
        <v>54</v>
      </c>
      <c r="J6102" s="1">
        <v>25</v>
      </c>
      <c r="K6102" s="1">
        <v>10</v>
      </c>
      <c r="L6102" s="1">
        <v>4</v>
      </c>
      <c r="M6102" s="1">
        <v>1</v>
      </c>
      <c r="N6102" s="6">
        <v>2</v>
      </c>
    </row>
    <row r="6103" spans="5:14" x14ac:dyDescent="0.3">
      <c r="E6103" s="9"/>
      <c r="F6103" s="8"/>
      <c r="G6103" s="10">
        <v>100</v>
      </c>
      <c r="H6103" s="11">
        <v>37.254901960783997</v>
      </c>
      <c r="I6103" s="2">
        <v>35.294117647058997</v>
      </c>
      <c r="J6103" s="2">
        <v>16.339869281045999</v>
      </c>
      <c r="K6103" s="2">
        <v>6.5359477124180003</v>
      </c>
      <c r="L6103" s="2">
        <v>2.6143790849670001</v>
      </c>
      <c r="M6103" s="2">
        <v>0.65359477124200005</v>
      </c>
      <c r="N6103" s="13">
        <v>1.3071895424840001</v>
      </c>
    </row>
    <row r="6104" spans="5:14" ht="25" x14ac:dyDescent="0.3">
      <c r="E6104" s="3" t="s">
        <v>1534</v>
      </c>
      <c r="F6104" s="4"/>
      <c r="G6104" s="5">
        <v>94</v>
      </c>
      <c r="H6104" s="7">
        <v>23</v>
      </c>
      <c r="I6104" s="1">
        <v>46</v>
      </c>
      <c r="J6104" s="1">
        <v>10</v>
      </c>
      <c r="K6104" s="1">
        <v>9</v>
      </c>
      <c r="L6104" s="1">
        <v>3</v>
      </c>
      <c r="M6104" s="1">
        <v>3</v>
      </c>
      <c r="N6104" s="6">
        <v>0</v>
      </c>
    </row>
    <row r="6105" spans="5:14" x14ac:dyDescent="0.3">
      <c r="E6105" s="9"/>
      <c r="F6105" s="8"/>
      <c r="G6105" s="10">
        <v>100</v>
      </c>
      <c r="H6105" s="11">
        <v>24.468085106383</v>
      </c>
      <c r="I6105" s="2">
        <v>48.936170212766001</v>
      </c>
      <c r="J6105" s="2">
        <v>10.638297872340001</v>
      </c>
      <c r="K6105" s="2">
        <v>9.574468085106</v>
      </c>
      <c r="L6105" s="2">
        <v>3.1914893617020001</v>
      </c>
      <c r="M6105" s="2">
        <v>3.1914893617020001</v>
      </c>
      <c r="N6105" s="15">
        <v>0</v>
      </c>
    </row>
    <row r="6106" spans="5:14" ht="50" x14ac:dyDescent="0.3">
      <c r="E6106" s="3" t="s">
        <v>1535</v>
      </c>
      <c r="F6106" s="4"/>
      <c r="G6106" s="5">
        <v>48</v>
      </c>
      <c r="H6106" s="7">
        <v>4</v>
      </c>
      <c r="I6106" s="1">
        <v>17</v>
      </c>
      <c r="J6106" s="1">
        <v>14</v>
      </c>
      <c r="K6106" s="1">
        <v>6</v>
      </c>
      <c r="L6106" s="1">
        <v>7</v>
      </c>
      <c r="M6106" s="1">
        <v>0</v>
      </c>
      <c r="N6106" s="6">
        <v>0</v>
      </c>
    </row>
    <row r="6107" spans="5:14" x14ac:dyDescent="0.3">
      <c r="E6107" s="9"/>
      <c r="F6107" s="8"/>
      <c r="G6107" s="10">
        <v>100</v>
      </c>
      <c r="H6107" s="11">
        <v>8.333333333333</v>
      </c>
      <c r="I6107" s="2">
        <v>35.416666666666998</v>
      </c>
      <c r="J6107" s="2">
        <v>29.166666666666998</v>
      </c>
      <c r="K6107" s="2">
        <v>12.5</v>
      </c>
      <c r="L6107" s="2">
        <v>14.583333333333</v>
      </c>
      <c r="M6107" s="12">
        <v>0</v>
      </c>
      <c r="N6107" s="15">
        <v>0</v>
      </c>
    </row>
    <row r="6108" spans="5:14" ht="50" x14ac:dyDescent="0.3">
      <c r="E6108" s="3" t="s">
        <v>1536</v>
      </c>
      <c r="F6108" s="4"/>
      <c r="G6108" s="5">
        <v>12</v>
      </c>
      <c r="H6108" s="7">
        <v>0</v>
      </c>
      <c r="I6108" s="1">
        <v>5</v>
      </c>
      <c r="J6108" s="1">
        <v>4</v>
      </c>
      <c r="K6108" s="1">
        <v>1</v>
      </c>
      <c r="L6108" s="1">
        <v>2</v>
      </c>
      <c r="M6108" s="1">
        <v>0</v>
      </c>
      <c r="N6108" s="6">
        <v>0</v>
      </c>
    </row>
    <row r="6109" spans="5:14" x14ac:dyDescent="0.3">
      <c r="E6109" s="9"/>
      <c r="F6109" s="8"/>
      <c r="G6109" s="10">
        <v>100</v>
      </c>
      <c r="H6109" s="21">
        <v>0</v>
      </c>
      <c r="I6109" s="2">
        <v>41.666666666666998</v>
      </c>
      <c r="J6109" s="2">
        <v>33.333333333333002</v>
      </c>
      <c r="K6109" s="2">
        <v>8.333333333333</v>
      </c>
      <c r="L6109" s="2">
        <v>16.666666666666998</v>
      </c>
      <c r="M6109" s="12">
        <v>0</v>
      </c>
      <c r="N6109" s="15">
        <v>0</v>
      </c>
    </row>
    <row r="6110" spans="5:14" ht="25" x14ac:dyDescent="0.3">
      <c r="E6110" s="3" t="s">
        <v>1537</v>
      </c>
      <c r="F6110" s="4"/>
      <c r="G6110" s="5">
        <v>16</v>
      </c>
      <c r="H6110" s="7">
        <v>2</v>
      </c>
      <c r="I6110" s="1">
        <v>5</v>
      </c>
      <c r="J6110" s="1">
        <v>2</v>
      </c>
      <c r="K6110" s="1">
        <v>5</v>
      </c>
      <c r="L6110" s="1">
        <v>2</v>
      </c>
      <c r="M6110" s="1">
        <v>0</v>
      </c>
      <c r="N6110" s="6">
        <v>0</v>
      </c>
    </row>
    <row r="6111" spans="5:14" x14ac:dyDescent="0.3">
      <c r="E6111" s="9"/>
      <c r="F6111" s="8"/>
      <c r="G6111" s="10">
        <v>100</v>
      </c>
      <c r="H6111" s="11">
        <v>12.5</v>
      </c>
      <c r="I6111" s="2">
        <v>31.25</v>
      </c>
      <c r="J6111" s="2">
        <v>12.5</v>
      </c>
      <c r="K6111" s="2">
        <v>31.25</v>
      </c>
      <c r="L6111" s="2">
        <v>12.5</v>
      </c>
      <c r="M6111" s="12">
        <v>0</v>
      </c>
      <c r="N6111" s="15">
        <v>0</v>
      </c>
    </row>
    <row r="6112" spans="5:14" ht="37.5" x14ac:dyDescent="0.3">
      <c r="E6112" s="3" t="s">
        <v>1538</v>
      </c>
      <c r="F6112" s="4"/>
      <c r="G6112" s="5">
        <v>100</v>
      </c>
      <c r="H6112" s="7">
        <v>18</v>
      </c>
      <c r="I6112" s="1">
        <v>30</v>
      </c>
      <c r="J6112" s="1">
        <v>31</v>
      </c>
      <c r="K6112" s="1">
        <v>14</v>
      </c>
      <c r="L6112" s="1">
        <v>7</v>
      </c>
      <c r="M6112" s="1">
        <v>0</v>
      </c>
      <c r="N6112" s="6">
        <v>0</v>
      </c>
    </row>
    <row r="6113" spans="5:14" x14ac:dyDescent="0.3">
      <c r="E6113" s="9"/>
      <c r="F6113" s="8"/>
      <c r="G6113" s="10">
        <v>100</v>
      </c>
      <c r="H6113" s="11">
        <v>18</v>
      </c>
      <c r="I6113" s="2">
        <v>30</v>
      </c>
      <c r="J6113" s="2">
        <v>31</v>
      </c>
      <c r="K6113" s="2">
        <v>14</v>
      </c>
      <c r="L6113" s="2">
        <v>7</v>
      </c>
      <c r="M6113" s="12">
        <v>0</v>
      </c>
      <c r="N6113" s="15">
        <v>0</v>
      </c>
    </row>
    <row r="6114" spans="5:14" ht="50" x14ac:dyDescent="0.3">
      <c r="E6114" s="3" t="s">
        <v>1539</v>
      </c>
      <c r="F6114" s="4"/>
      <c r="G6114" s="5">
        <v>23</v>
      </c>
      <c r="H6114" s="7">
        <v>2</v>
      </c>
      <c r="I6114" s="1">
        <v>5</v>
      </c>
      <c r="J6114" s="1">
        <v>5</v>
      </c>
      <c r="K6114" s="1">
        <v>4</v>
      </c>
      <c r="L6114" s="1">
        <v>7</v>
      </c>
      <c r="M6114" s="1">
        <v>0</v>
      </c>
      <c r="N6114" s="6">
        <v>0</v>
      </c>
    </row>
    <row r="6115" spans="5:14" x14ac:dyDescent="0.3">
      <c r="E6115" s="9"/>
      <c r="F6115" s="8"/>
      <c r="G6115" s="10">
        <v>100</v>
      </c>
      <c r="H6115" s="11">
        <v>8.6956521739130004</v>
      </c>
      <c r="I6115" s="2">
        <v>21.739130434783</v>
      </c>
      <c r="J6115" s="2">
        <v>21.739130434783</v>
      </c>
      <c r="K6115" s="2">
        <v>17.391304347826001</v>
      </c>
      <c r="L6115" s="2">
        <v>30.434782608696</v>
      </c>
      <c r="M6115" s="12">
        <v>0</v>
      </c>
      <c r="N6115" s="15">
        <v>0</v>
      </c>
    </row>
    <row r="6116" spans="5:14" ht="25" x14ac:dyDescent="0.3">
      <c r="E6116" s="3" t="s">
        <v>1540</v>
      </c>
      <c r="F6116" s="4"/>
      <c r="G6116" s="5">
        <v>8</v>
      </c>
      <c r="H6116" s="7">
        <v>0</v>
      </c>
      <c r="I6116" s="1">
        <v>4</v>
      </c>
      <c r="J6116" s="1">
        <v>2</v>
      </c>
      <c r="K6116" s="1">
        <v>2</v>
      </c>
      <c r="L6116" s="1">
        <v>0</v>
      </c>
      <c r="M6116" s="1">
        <v>0</v>
      </c>
      <c r="N6116" s="6">
        <v>0</v>
      </c>
    </row>
    <row r="6117" spans="5:14" x14ac:dyDescent="0.3">
      <c r="E6117" s="9"/>
      <c r="F6117" s="8"/>
      <c r="G6117" s="10">
        <v>100</v>
      </c>
      <c r="H6117" s="21">
        <v>0</v>
      </c>
      <c r="I6117" s="2">
        <v>50</v>
      </c>
      <c r="J6117" s="2">
        <v>25</v>
      </c>
      <c r="K6117" s="2">
        <v>25</v>
      </c>
      <c r="L6117" s="12">
        <v>0</v>
      </c>
      <c r="M6117" s="12">
        <v>0</v>
      </c>
      <c r="N6117" s="15">
        <v>0</v>
      </c>
    </row>
    <row r="6118" spans="5:14" ht="25" x14ac:dyDescent="0.3">
      <c r="E6118" s="3" t="s">
        <v>1541</v>
      </c>
      <c r="F6118" s="4"/>
      <c r="G6118" s="5">
        <v>15</v>
      </c>
      <c r="H6118" s="7">
        <v>1</v>
      </c>
      <c r="I6118" s="1">
        <v>5</v>
      </c>
      <c r="J6118" s="1">
        <v>3</v>
      </c>
      <c r="K6118" s="1">
        <v>4</v>
      </c>
      <c r="L6118" s="1">
        <v>2</v>
      </c>
      <c r="M6118" s="1">
        <v>0</v>
      </c>
      <c r="N6118" s="6">
        <v>0</v>
      </c>
    </row>
    <row r="6119" spans="5:14" x14ac:dyDescent="0.3">
      <c r="E6119" s="9"/>
      <c r="F6119" s="8"/>
      <c r="G6119" s="10">
        <v>100</v>
      </c>
      <c r="H6119" s="11">
        <v>6.666666666667</v>
      </c>
      <c r="I6119" s="2">
        <v>33.333333333333002</v>
      </c>
      <c r="J6119" s="2">
        <v>20</v>
      </c>
      <c r="K6119" s="2">
        <v>26.666666666666998</v>
      </c>
      <c r="L6119" s="2">
        <v>13.333333333333</v>
      </c>
      <c r="M6119" s="12">
        <v>0</v>
      </c>
      <c r="N6119" s="15">
        <v>0</v>
      </c>
    </row>
    <row r="6120" spans="5:14" ht="25" x14ac:dyDescent="0.3">
      <c r="E6120" s="3" t="s">
        <v>1542</v>
      </c>
      <c r="F6120" s="4"/>
      <c r="G6120" s="5">
        <v>162</v>
      </c>
      <c r="H6120" s="7">
        <v>21</v>
      </c>
      <c r="I6120" s="1">
        <v>50</v>
      </c>
      <c r="J6120" s="1">
        <v>48</v>
      </c>
      <c r="K6120" s="1">
        <v>26</v>
      </c>
      <c r="L6120" s="1">
        <v>17</v>
      </c>
      <c r="M6120" s="1">
        <v>0</v>
      </c>
      <c r="N6120" s="6">
        <v>0</v>
      </c>
    </row>
    <row r="6121" spans="5:14" x14ac:dyDescent="0.3">
      <c r="E6121" s="9"/>
      <c r="F6121" s="8"/>
      <c r="G6121" s="10">
        <v>100</v>
      </c>
      <c r="H6121" s="11">
        <v>12.962962962962999</v>
      </c>
      <c r="I6121" s="2">
        <v>30.864197530864001</v>
      </c>
      <c r="J6121" s="2">
        <v>29.629629629629999</v>
      </c>
      <c r="K6121" s="2">
        <v>16.049382716048999</v>
      </c>
      <c r="L6121" s="2">
        <v>10.493827160494</v>
      </c>
      <c r="M6121" s="12">
        <v>0</v>
      </c>
      <c r="N6121" s="15">
        <v>0</v>
      </c>
    </row>
    <row r="6122" spans="5:14" ht="25" x14ac:dyDescent="0.3">
      <c r="E6122" s="3" t="s">
        <v>1543</v>
      </c>
      <c r="F6122" s="4"/>
      <c r="G6122" s="5">
        <v>130</v>
      </c>
      <c r="H6122" s="7">
        <v>16</v>
      </c>
      <c r="I6122" s="1">
        <v>27</v>
      </c>
      <c r="J6122" s="1">
        <v>36</v>
      </c>
      <c r="K6122" s="1">
        <v>30</v>
      </c>
      <c r="L6122" s="1">
        <v>19</v>
      </c>
      <c r="M6122" s="1">
        <v>2</v>
      </c>
      <c r="N6122" s="6">
        <v>0</v>
      </c>
    </row>
    <row r="6123" spans="5:14" x14ac:dyDescent="0.3">
      <c r="E6123" s="9"/>
      <c r="F6123" s="8"/>
      <c r="G6123" s="10">
        <v>100</v>
      </c>
      <c r="H6123" s="11">
        <v>12.307692307691999</v>
      </c>
      <c r="I6123" s="2">
        <v>20.769230769231001</v>
      </c>
      <c r="J6123" s="2">
        <v>27.692307692307999</v>
      </c>
      <c r="K6123" s="2">
        <v>23.076923076922998</v>
      </c>
      <c r="L6123" s="2">
        <v>14.615384615385</v>
      </c>
      <c r="M6123" s="2">
        <v>1.538461538462</v>
      </c>
      <c r="N6123" s="15">
        <v>0</v>
      </c>
    </row>
    <row r="6124" spans="5:14" ht="50" x14ac:dyDescent="0.3">
      <c r="E6124" s="3" t="s">
        <v>1544</v>
      </c>
      <c r="F6124" s="4"/>
      <c r="G6124" s="5">
        <v>131</v>
      </c>
      <c r="H6124" s="7">
        <v>31</v>
      </c>
      <c r="I6124" s="1">
        <v>46</v>
      </c>
      <c r="J6124" s="1">
        <v>33</v>
      </c>
      <c r="K6124" s="1">
        <v>18</v>
      </c>
      <c r="L6124" s="1">
        <v>2</v>
      </c>
      <c r="M6124" s="1">
        <v>1</v>
      </c>
      <c r="N6124" s="6">
        <v>0</v>
      </c>
    </row>
    <row r="6125" spans="5:14" x14ac:dyDescent="0.3">
      <c r="E6125" s="9"/>
      <c r="F6125" s="8"/>
      <c r="G6125" s="10">
        <v>100</v>
      </c>
      <c r="H6125" s="11">
        <v>23.664122137404998</v>
      </c>
      <c r="I6125" s="2">
        <v>35.114503816793999</v>
      </c>
      <c r="J6125" s="2">
        <v>25.190839694655999</v>
      </c>
      <c r="K6125" s="2">
        <v>13.740458015267</v>
      </c>
      <c r="L6125" s="2">
        <v>1.526717557252</v>
      </c>
      <c r="M6125" s="2">
        <v>0.76335877862599999</v>
      </c>
      <c r="N6125" s="15">
        <v>0</v>
      </c>
    </row>
    <row r="6126" spans="5:14" ht="50" x14ac:dyDescent="0.3">
      <c r="E6126" s="3" t="s">
        <v>1545</v>
      </c>
      <c r="F6126" s="4"/>
      <c r="G6126" s="5">
        <v>53</v>
      </c>
      <c r="H6126" s="7">
        <v>10</v>
      </c>
      <c r="I6126" s="1">
        <v>12</v>
      </c>
      <c r="J6126" s="1">
        <v>16</v>
      </c>
      <c r="K6126" s="1">
        <v>9</v>
      </c>
      <c r="L6126" s="1">
        <v>6</v>
      </c>
      <c r="M6126" s="1">
        <v>0</v>
      </c>
      <c r="N6126" s="6">
        <v>0</v>
      </c>
    </row>
    <row r="6127" spans="5:14" x14ac:dyDescent="0.3">
      <c r="E6127" s="9"/>
      <c r="F6127" s="8"/>
      <c r="G6127" s="10">
        <v>100</v>
      </c>
      <c r="H6127" s="11">
        <v>18.867924528302002</v>
      </c>
      <c r="I6127" s="2">
        <v>22.641509433962</v>
      </c>
      <c r="J6127" s="2">
        <v>30.188679245283002</v>
      </c>
      <c r="K6127" s="2">
        <v>16.981132075472001</v>
      </c>
      <c r="L6127" s="2">
        <v>11.320754716981</v>
      </c>
      <c r="M6127" s="12">
        <v>0</v>
      </c>
      <c r="N6127" s="15">
        <v>0</v>
      </c>
    </row>
    <row r="6128" spans="5:14" ht="25" x14ac:dyDescent="0.3">
      <c r="E6128" s="3" t="s">
        <v>1546</v>
      </c>
      <c r="F6128" s="4"/>
      <c r="G6128" s="5">
        <v>60</v>
      </c>
      <c r="H6128" s="7">
        <v>7</v>
      </c>
      <c r="I6128" s="1">
        <v>10</v>
      </c>
      <c r="J6128" s="1">
        <v>18</v>
      </c>
      <c r="K6128" s="1">
        <v>15</v>
      </c>
      <c r="L6128" s="1">
        <v>10</v>
      </c>
      <c r="M6128" s="1">
        <v>0</v>
      </c>
      <c r="N6128" s="6">
        <v>0</v>
      </c>
    </row>
    <row r="6129" spans="5:14" x14ac:dyDescent="0.3">
      <c r="E6129" s="9"/>
      <c r="F6129" s="8"/>
      <c r="G6129" s="10">
        <v>100</v>
      </c>
      <c r="H6129" s="11">
        <v>11.666666666667</v>
      </c>
      <c r="I6129" s="2">
        <v>16.666666666666998</v>
      </c>
      <c r="J6129" s="2">
        <v>30</v>
      </c>
      <c r="K6129" s="2">
        <v>25</v>
      </c>
      <c r="L6129" s="2">
        <v>16.666666666666998</v>
      </c>
      <c r="M6129" s="12">
        <v>0</v>
      </c>
      <c r="N6129" s="15">
        <v>0</v>
      </c>
    </row>
    <row r="6130" spans="5:14" ht="37.5" x14ac:dyDescent="0.3">
      <c r="E6130" s="3" t="s">
        <v>1547</v>
      </c>
      <c r="F6130" s="4"/>
      <c r="G6130" s="5">
        <v>709</v>
      </c>
      <c r="H6130" s="7">
        <v>106</v>
      </c>
      <c r="I6130" s="1">
        <v>210</v>
      </c>
      <c r="J6130" s="1">
        <v>224</v>
      </c>
      <c r="K6130" s="1">
        <v>102</v>
      </c>
      <c r="L6130" s="1">
        <v>66</v>
      </c>
      <c r="M6130" s="1">
        <v>1</v>
      </c>
      <c r="N6130" s="6">
        <v>0</v>
      </c>
    </row>
    <row r="6131" spans="5:14" x14ac:dyDescent="0.3">
      <c r="E6131" s="9"/>
      <c r="F6131" s="8"/>
      <c r="G6131" s="10">
        <v>100</v>
      </c>
      <c r="H6131" s="11">
        <v>14.950634696756</v>
      </c>
      <c r="I6131" s="2">
        <v>29.619181946403</v>
      </c>
      <c r="J6131" s="2">
        <v>31.593794076163999</v>
      </c>
      <c r="K6131" s="2">
        <v>14.386459802538999</v>
      </c>
      <c r="L6131" s="2">
        <v>9.3088857545840007</v>
      </c>
      <c r="M6131" s="2">
        <v>0.14104372355399999</v>
      </c>
      <c r="N6131" s="15">
        <v>0</v>
      </c>
    </row>
    <row r="6132" spans="5:14" ht="50" x14ac:dyDescent="0.3">
      <c r="E6132" s="3" t="s">
        <v>1548</v>
      </c>
      <c r="F6132" s="4"/>
      <c r="G6132" s="5">
        <v>222</v>
      </c>
      <c r="H6132" s="7">
        <v>25</v>
      </c>
      <c r="I6132" s="1">
        <v>71</v>
      </c>
      <c r="J6132" s="1">
        <v>74</v>
      </c>
      <c r="K6132" s="1">
        <v>33</v>
      </c>
      <c r="L6132" s="1">
        <v>19</v>
      </c>
      <c r="M6132" s="1">
        <v>0</v>
      </c>
      <c r="N6132" s="6">
        <v>0</v>
      </c>
    </row>
    <row r="6133" spans="5:14" x14ac:dyDescent="0.3">
      <c r="E6133" s="9"/>
      <c r="F6133" s="8"/>
      <c r="G6133" s="10">
        <v>100</v>
      </c>
      <c r="H6133" s="11">
        <v>11.261261261261</v>
      </c>
      <c r="I6133" s="2">
        <v>31.981981981981999</v>
      </c>
      <c r="J6133" s="2">
        <v>33.333333333333002</v>
      </c>
      <c r="K6133" s="2">
        <v>14.864864864865</v>
      </c>
      <c r="L6133" s="2">
        <v>8.5585585585589996</v>
      </c>
      <c r="M6133" s="12">
        <v>0</v>
      </c>
      <c r="N6133" s="15">
        <v>0</v>
      </c>
    </row>
    <row r="6134" spans="5:14" ht="25" x14ac:dyDescent="0.3">
      <c r="E6134" s="3" t="s">
        <v>1549</v>
      </c>
      <c r="F6134" s="4"/>
      <c r="G6134" s="5">
        <v>75</v>
      </c>
      <c r="H6134" s="7">
        <v>7</v>
      </c>
      <c r="I6134" s="1">
        <v>25</v>
      </c>
      <c r="J6134" s="1">
        <v>23</v>
      </c>
      <c r="K6134" s="1">
        <v>13</v>
      </c>
      <c r="L6134" s="1">
        <v>7</v>
      </c>
      <c r="M6134" s="1">
        <v>0</v>
      </c>
      <c r="N6134" s="6">
        <v>0</v>
      </c>
    </row>
    <row r="6135" spans="5:14" x14ac:dyDescent="0.3">
      <c r="E6135" s="9"/>
      <c r="F6135" s="8"/>
      <c r="G6135" s="10">
        <v>100</v>
      </c>
      <c r="H6135" s="11">
        <v>9.333333333333</v>
      </c>
      <c r="I6135" s="2">
        <v>33.333333333333002</v>
      </c>
      <c r="J6135" s="2">
        <v>30.666666666666998</v>
      </c>
      <c r="K6135" s="2">
        <v>17.333333333333002</v>
      </c>
      <c r="L6135" s="2">
        <v>9.333333333333</v>
      </c>
      <c r="M6135" s="12">
        <v>0</v>
      </c>
      <c r="N6135" s="15">
        <v>0</v>
      </c>
    </row>
    <row r="6136" spans="5:14" ht="25" x14ac:dyDescent="0.3">
      <c r="E6136" s="3" t="s">
        <v>1550</v>
      </c>
      <c r="F6136" s="4"/>
      <c r="G6136" s="5">
        <v>82</v>
      </c>
      <c r="H6136" s="7">
        <v>11</v>
      </c>
      <c r="I6136" s="1">
        <v>24</v>
      </c>
      <c r="J6136" s="1">
        <v>22</v>
      </c>
      <c r="K6136" s="1">
        <v>15</v>
      </c>
      <c r="L6136" s="1">
        <v>9</v>
      </c>
      <c r="M6136" s="1">
        <v>0</v>
      </c>
      <c r="N6136" s="6">
        <v>1</v>
      </c>
    </row>
    <row r="6137" spans="5:14" x14ac:dyDescent="0.3">
      <c r="E6137" s="9"/>
      <c r="F6137" s="8"/>
      <c r="G6137" s="10">
        <v>100</v>
      </c>
      <c r="H6137" s="11">
        <v>13.414634146340999</v>
      </c>
      <c r="I6137" s="2">
        <v>29.268292682927001</v>
      </c>
      <c r="J6137" s="2">
        <v>26.829268292683</v>
      </c>
      <c r="K6137" s="2">
        <v>18.292682926828999</v>
      </c>
      <c r="L6137" s="2">
        <v>10.975609756098001</v>
      </c>
      <c r="M6137" s="12">
        <v>0</v>
      </c>
      <c r="N6137" s="13">
        <v>1.219512195122</v>
      </c>
    </row>
    <row r="6138" spans="5:14" ht="25" x14ac:dyDescent="0.3">
      <c r="E6138" s="3" t="s">
        <v>1551</v>
      </c>
      <c r="F6138" s="4"/>
      <c r="G6138" s="5">
        <v>1012</v>
      </c>
      <c r="H6138" s="7">
        <v>142</v>
      </c>
      <c r="I6138" s="1">
        <v>300</v>
      </c>
      <c r="J6138" s="1">
        <v>318</v>
      </c>
      <c r="K6138" s="1">
        <v>156</v>
      </c>
      <c r="L6138" s="1">
        <v>93</v>
      </c>
      <c r="M6138" s="1">
        <v>2</v>
      </c>
      <c r="N6138" s="6">
        <v>1</v>
      </c>
    </row>
    <row r="6139" spans="5:14" x14ac:dyDescent="0.3">
      <c r="E6139" s="9"/>
      <c r="F6139" s="8"/>
      <c r="G6139" s="10">
        <v>100</v>
      </c>
      <c r="H6139" s="11">
        <v>14.03162055336</v>
      </c>
      <c r="I6139" s="2">
        <v>29.644268774703999</v>
      </c>
      <c r="J6139" s="2">
        <v>31.422924901186001</v>
      </c>
      <c r="K6139" s="2">
        <v>15.415019762846001</v>
      </c>
      <c r="L6139" s="2">
        <v>9.1897233201580004</v>
      </c>
      <c r="M6139" s="2">
        <v>0.19762845849800001</v>
      </c>
      <c r="N6139" s="13">
        <v>9.8814229249000005E-2</v>
      </c>
    </row>
    <row r="6140" spans="5:14" ht="25" x14ac:dyDescent="0.3">
      <c r="E6140" s="3" t="s">
        <v>1552</v>
      </c>
      <c r="F6140" s="4"/>
      <c r="G6140" s="5">
        <v>1122</v>
      </c>
      <c r="H6140" s="7">
        <v>160</v>
      </c>
      <c r="I6140" s="1">
        <v>279</v>
      </c>
      <c r="J6140" s="1">
        <v>334</v>
      </c>
      <c r="K6140" s="1">
        <v>180</v>
      </c>
      <c r="L6140" s="1">
        <v>153</v>
      </c>
      <c r="M6140" s="1">
        <v>14</v>
      </c>
      <c r="N6140" s="6">
        <v>2</v>
      </c>
    </row>
    <row r="6141" spans="5:14" x14ac:dyDescent="0.3">
      <c r="E6141" s="9"/>
      <c r="F6141" s="8"/>
      <c r="G6141" s="10">
        <v>100</v>
      </c>
      <c r="H6141" s="11">
        <v>14.260249554367</v>
      </c>
      <c r="I6141" s="2">
        <v>24.866310160428</v>
      </c>
      <c r="J6141" s="2">
        <v>29.768270944742</v>
      </c>
      <c r="K6141" s="2">
        <v>16.042780748662999</v>
      </c>
      <c r="L6141" s="2">
        <v>13.636363636364001</v>
      </c>
      <c r="M6141" s="2">
        <v>1.247771836007</v>
      </c>
      <c r="N6141" s="13">
        <v>0.17825311943</v>
      </c>
    </row>
    <row r="6142" spans="5:14" ht="50" x14ac:dyDescent="0.3">
      <c r="E6142" s="3" t="s">
        <v>1553</v>
      </c>
      <c r="F6142" s="4"/>
      <c r="G6142" s="5">
        <v>383</v>
      </c>
      <c r="H6142" s="7">
        <v>84</v>
      </c>
      <c r="I6142" s="1">
        <v>126</v>
      </c>
      <c r="J6142" s="1">
        <v>99</v>
      </c>
      <c r="K6142" s="1">
        <v>46</v>
      </c>
      <c r="L6142" s="1">
        <v>25</v>
      </c>
      <c r="M6142" s="1">
        <v>3</v>
      </c>
      <c r="N6142" s="6">
        <v>0</v>
      </c>
    </row>
    <row r="6143" spans="5:14" x14ac:dyDescent="0.3">
      <c r="E6143" s="9"/>
      <c r="F6143" s="8"/>
      <c r="G6143" s="10">
        <v>100</v>
      </c>
      <c r="H6143" s="11">
        <v>21.932114882507001</v>
      </c>
      <c r="I6143" s="2">
        <v>32.898172323760001</v>
      </c>
      <c r="J6143" s="2">
        <v>25.848563968668</v>
      </c>
      <c r="K6143" s="2">
        <v>12.01044386423</v>
      </c>
      <c r="L6143" s="2">
        <v>6.5274151436030001</v>
      </c>
      <c r="M6143" s="2">
        <v>0.78328981723199997</v>
      </c>
      <c r="N6143" s="15">
        <v>0</v>
      </c>
    </row>
    <row r="6144" spans="5:14" ht="50" x14ac:dyDescent="0.3">
      <c r="E6144" s="3" t="s">
        <v>1554</v>
      </c>
      <c r="F6144" s="4"/>
      <c r="G6144" s="5">
        <v>227</v>
      </c>
      <c r="H6144" s="7">
        <v>49</v>
      </c>
      <c r="I6144" s="1">
        <v>75</v>
      </c>
      <c r="J6144" s="1">
        <v>60</v>
      </c>
      <c r="K6144" s="1">
        <v>30</v>
      </c>
      <c r="L6144" s="1">
        <v>12</v>
      </c>
      <c r="M6144" s="1">
        <v>1</v>
      </c>
      <c r="N6144" s="6">
        <v>0</v>
      </c>
    </row>
    <row r="6145" spans="5:14" x14ac:dyDescent="0.3">
      <c r="E6145" s="9"/>
      <c r="F6145" s="8"/>
      <c r="G6145" s="10">
        <v>100</v>
      </c>
      <c r="H6145" s="11">
        <v>21.5859030837</v>
      </c>
      <c r="I6145" s="2">
        <v>33.039647577093</v>
      </c>
      <c r="J6145" s="2">
        <v>26.431718061674001</v>
      </c>
      <c r="K6145" s="2">
        <v>13.215859030837001</v>
      </c>
      <c r="L6145" s="2">
        <v>5.2863436123350001</v>
      </c>
      <c r="M6145" s="2">
        <v>0.44052863436099998</v>
      </c>
      <c r="N6145" s="15">
        <v>0</v>
      </c>
    </row>
    <row r="6146" spans="5:14" ht="25" x14ac:dyDescent="0.3">
      <c r="E6146" s="3" t="s">
        <v>1555</v>
      </c>
      <c r="F6146" s="4"/>
      <c r="G6146" s="5">
        <v>163</v>
      </c>
      <c r="H6146" s="7">
        <v>37</v>
      </c>
      <c r="I6146" s="1">
        <v>42</v>
      </c>
      <c r="J6146" s="1">
        <v>49</v>
      </c>
      <c r="K6146" s="1">
        <v>22</v>
      </c>
      <c r="L6146" s="1">
        <v>13</v>
      </c>
      <c r="M6146" s="1">
        <v>0</v>
      </c>
      <c r="N6146" s="6">
        <v>0</v>
      </c>
    </row>
    <row r="6147" spans="5:14" x14ac:dyDescent="0.3">
      <c r="E6147" s="9"/>
      <c r="F6147" s="8"/>
      <c r="G6147" s="10">
        <v>100</v>
      </c>
      <c r="H6147" s="11">
        <v>22.699386503067</v>
      </c>
      <c r="I6147" s="2">
        <v>25.766871165644002</v>
      </c>
      <c r="J6147" s="2">
        <v>30.061349693252001</v>
      </c>
      <c r="K6147" s="2">
        <v>13.496932515337001</v>
      </c>
      <c r="L6147" s="2">
        <v>7.9754601226990003</v>
      </c>
      <c r="M6147" s="12">
        <v>0</v>
      </c>
      <c r="N6147" s="15">
        <v>0</v>
      </c>
    </row>
    <row r="6148" spans="5:14" ht="37.5" x14ac:dyDescent="0.3">
      <c r="E6148" s="3" t="s">
        <v>1556</v>
      </c>
      <c r="F6148" s="4"/>
      <c r="G6148" s="5">
        <v>1882</v>
      </c>
      <c r="H6148" s="7">
        <v>331</v>
      </c>
      <c r="I6148" s="1">
        <v>565</v>
      </c>
      <c r="J6148" s="1">
        <v>555</v>
      </c>
      <c r="K6148" s="1">
        <v>264</v>
      </c>
      <c r="L6148" s="1">
        <v>146</v>
      </c>
      <c r="M6148" s="1">
        <v>21</v>
      </c>
      <c r="N6148" s="6">
        <v>0</v>
      </c>
    </row>
    <row r="6149" spans="5:14" x14ac:dyDescent="0.3">
      <c r="E6149" s="9"/>
      <c r="F6149" s="8"/>
      <c r="G6149" s="10">
        <v>100</v>
      </c>
      <c r="H6149" s="11">
        <v>17.587672688628999</v>
      </c>
      <c r="I6149" s="2">
        <v>30.021253985122001</v>
      </c>
      <c r="J6149" s="2">
        <v>29.489904357067001</v>
      </c>
      <c r="K6149" s="2">
        <v>14.027630180658999</v>
      </c>
      <c r="L6149" s="2">
        <v>7.7577045696070002</v>
      </c>
      <c r="M6149" s="2">
        <v>1.115834218916</v>
      </c>
      <c r="N6149" s="15">
        <v>0</v>
      </c>
    </row>
    <row r="6150" spans="5:14" ht="50" x14ac:dyDescent="0.3">
      <c r="E6150" s="3" t="s">
        <v>1557</v>
      </c>
      <c r="F6150" s="4"/>
      <c r="G6150" s="5">
        <v>566</v>
      </c>
      <c r="H6150" s="7">
        <v>94</v>
      </c>
      <c r="I6150" s="1">
        <v>155</v>
      </c>
      <c r="J6150" s="1">
        <v>177</v>
      </c>
      <c r="K6150" s="1">
        <v>96</v>
      </c>
      <c r="L6150" s="1">
        <v>36</v>
      </c>
      <c r="M6150" s="1">
        <v>8</v>
      </c>
      <c r="N6150" s="6">
        <v>0</v>
      </c>
    </row>
    <row r="6151" spans="5:14" x14ac:dyDescent="0.3">
      <c r="E6151" s="9"/>
      <c r="F6151" s="8"/>
      <c r="G6151" s="10">
        <v>100</v>
      </c>
      <c r="H6151" s="11">
        <v>16.60777385159</v>
      </c>
      <c r="I6151" s="2">
        <v>27.385159010601001</v>
      </c>
      <c r="J6151" s="2">
        <v>31.272084805654</v>
      </c>
      <c r="K6151" s="2">
        <v>16.961130742049001</v>
      </c>
      <c r="L6151" s="2">
        <v>6.3604240282689997</v>
      </c>
      <c r="M6151" s="2">
        <v>1.413427561837</v>
      </c>
      <c r="N6151" s="15">
        <v>0</v>
      </c>
    </row>
    <row r="6152" spans="5:14" ht="25" x14ac:dyDescent="0.3">
      <c r="E6152" s="3" t="s">
        <v>1558</v>
      </c>
      <c r="F6152" s="4"/>
      <c r="G6152" s="5">
        <v>191</v>
      </c>
      <c r="H6152" s="7">
        <v>37</v>
      </c>
      <c r="I6152" s="1">
        <v>60</v>
      </c>
      <c r="J6152" s="1">
        <v>42</v>
      </c>
      <c r="K6152" s="1">
        <v>30</v>
      </c>
      <c r="L6152" s="1">
        <v>19</v>
      </c>
      <c r="M6152" s="1">
        <v>3</v>
      </c>
      <c r="N6152" s="6">
        <v>0</v>
      </c>
    </row>
    <row r="6153" spans="5:14" x14ac:dyDescent="0.3">
      <c r="E6153" s="9"/>
      <c r="F6153" s="8"/>
      <c r="G6153" s="10">
        <v>100</v>
      </c>
      <c r="H6153" s="11">
        <v>19.371727748691001</v>
      </c>
      <c r="I6153" s="2">
        <v>31.413612565445</v>
      </c>
      <c r="J6153" s="2">
        <v>21.989528795811999</v>
      </c>
      <c r="K6153" s="2">
        <v>15.706806282723001</v>
      </c>
      <c r="L6153" s="2">
        <v>9.9476439790580002</v>
      </c>
      <c r="M6153" s="2">
        <v>1.5706806282720001</v>
      </c>
      <c r="N6153" s="15">
        <v>0</v>
      </c>
    </row>
    <row r="6154" spans="5:14" ht="25" x14ac:dyDescent="0.3">
      <c r="E6154" s="3" t="s">
        <v>1559</v>
      </c>
      <c r="F6154" s="4"/>
      <c r="G6154" s="5">
        <v>211</v>
      </c>
      <c r="H6154" s="7">
        <v>29</v>
      </c>
      <c r="I6154" s="1">
        <v>64</v>
      </c>
      <c r="J6154" s="1">
        <v>74</v>
      </c>
      <c r="K6154" s="1">
        <v>24</v>
      </c>
      <c r="L6154" s="1">
        <v>18</v>
      </c>
      <c r="M6154" s="1">
        <v>2</v>
      </c>
      <c r="N6154" s="6">
        <v>0</v>
      </c>
    </row>
    <row r="6155" spans="5:14" x14ac:dyDescent="0.3">
      <c r="E6155" s="9"/>
      <c r="F6155" s="8"/>
      <c r="G6155" s="10">
        <v>100</v>
      </c>
      <c r="H6155" s="11">
        <v>13.744075829384</v>
      </c>
      <c r="I6155" s="2">
        <v>30.331753554502001</v>
      </c>
      <c r="J6155" s="2">
        <v>35.071090047393</v>
      </c>
      <c r="K6155" s="2">
        <v>11.374407582938</v>
      </c>
      <c r="L6155" s="2">
        <v>8.5308056872039995</v>
      </c>
      <c r="M6155" s="2">
        <v>0.94786729857800001</v>
      </c>
      <c r="N6155" s="15">
        <v>0</v>
      </c>
    </row>
    <row r="6156" spans="5:14" ht="25" x14ac:dyDescent="0.3">
      <c r="E6156" s="3" t="s">
        <v>1560</v>
      </c>
      <c r="F6156" s="4"/>
      <c r="G6156" s="5">
        <v>2628</v>
      </c>
      <c r="H6156" s="7">
        <v>466</v>
      </c>
      <c r="I6156" s="1">
        <v>784</v>
      </c>
      <c r="J6156" s="1">
        <v>772</v>
      </c>
      <c r="K6156" s="1">
        <v>371</v>
      </c>
      <c r="L6156" s="1">
        <v>206</v>
      </c>
      <c r="M6156" s="1">
        <v>29</v>
      </c>
      <c r="N6156" s="6">
        <v>0</v>
      </c>
    </row>
    <row r="6157" spans="5:14" x14ac:dyDescent="0.3">
      <c r="E6157" s="9"/>
      <c r="F6157" s="8"/>
      <c r="G6157" s="10">
        <v>100</v>
      </c>
      <c r="H6157" s="11">
        <v>17.732115677321001</v>
      </c>
      <c r="I6157" s="2">
        <v>29.832572298325999</v>
      </c>
      <c r="J6157" s="2">
        <v>29.37595129376</v>
      </c>
      <c r="K6157" s="2">
        <v>14.117199391172001</v>
      </c>
      <c r="L6157" s="2">
        <v>7.8386605783869996</v>
      </c>
      <c r="M6157" s="2">
        <v>1.1035007610350001</v>
      </c>
      <c r="N6157" s="15">
        <v>0</v>
      </c>
    </row>
    <row r="6158" spans="5:14" ht="25" x14ac:dyDescent="0.3">
      <c r="E6158" s="3" t="s">
        <v>1561</v>
      </c>
      <c r="F6158" s="4"/>
      <c r="G6158" s="5">
        <v>2642</v>
      </c>
      <c r="H6158" s="7">
        <v>325</v>
      </c>
      <c r="I6158" s="1">
        <v>703</v>
      </c>
      <c r="J6158" s="1">
        <v>755</v>
      </c>
      <c r="K6158" s="1">
        <v>501</v>
      </c>
      <c r="L6158" s="1">
        <v>331</v>
      </c>
      <c r="M6158" s="1">
        <v>24</v>
      </c>
      <c r="N6158" s="6">
        <v>3</v>
      </c>
    </row>
    <row r="6159" spans="5:14" x14ac:dyDescent="0.3">
      <c r="E6159" s="9"/>
      <c r="F6159" s="8"/>
      <c r="G6159" s="10">
        <v>100</v>
      </c>
      <c r="H6159" s="11">
        <v>12.301286903861</v>
      </c>
      <c r="I6159" s="2">
        <v>26.608629825889</v>
      </c>
      <c r="J6159" s="2">
        <v>28.576835730507</v>
      </c>
      <c r="K6159" s="2">
        <v>18.962906888721001</v>
      </c>
      <c r="L6159" s="2">
        <v>12.528387585162999</v>
      </c>
      <c r="M6159" s="2">
        <v>0.90840272520800003</v>
      </c>
      <c r="N6159" s="13">
        <v>0.113550340651</v>
      </c>
    </row>
    <row r="6160" spans="5:14" ht="50" x14ac:dyDescent="0.3">
      <c r="E6160" s="3" t="s">
        <v>1562</v>
      </c>
      <c r="F6160" s="4"/>
      <c r="G6160" s="5">
        <v>1089</v>
      </c>
      <c r="H6160" s="7">
        <v>246</v>
      </c>
      <c r="I6160" s="1">
        <v>360</v>
      </c>
      <c r="J6160" s="1">
        <v>304</v>
      </c>
      <c r="K6160" s="1">
        <v>107</v>
      </c>
      <c r="L6160" s="1">
        <v>56</v>
      </c>
      <c r="M6160" s="1">
        <v>14</v>
      </c>
      <c r="N6160" s="6">
        <v>2</v>
      </c>
    </row>
    <row r="6161" spans="5:14" x14ac:dyDescent="0.3">
      <c r="E6161" s="9"/>
      <c r="F6161" s="8"/>
      <c r="G6161" s="10">
        <v>100</v>
      </c>
      <c r="H6161" s="11">
        <v>22.589531680440999</v>
      </c>
      <c r="I6161" s="2">
        <v>33.057851239668999</v>
      </c>
      <c r="J6161" s="2">
        <v>27.91551882461</v>
      </c>
      <c r="K6161" s="2">
        <v>9.8255280073459996</v>
      </c>
      <c r="L6161" s="2">
        <v>5.1423324150600003</v>
      </c>
      <c r="M6161" s="2">
        <v>1.2855831037650001</v>
      </c>
      <c r="N6161" s="13">
        <v>0.18365472910899999</v>
      </c>
    </row>
    <row r="6162" spans="5:14" ht="50" x14ac:dyDescent="0.3">
      <c r="E6162" s="3" t="s">
        <v>1563</v>
      </c>
      <c r="F6162" s="4"/>
      <c r="G6162" s="5">
        <v>781</v>
      </c>
      <c r="H6162" s="7">
        <v>171</v>
      </c>
      <c r="I6162" s="1">
        <v>260</v>
      </c>
      <c r="J6162" s="1">
        <v>217</v>
      </c>
      <c r="K6162" s="1">
        <v>80</v>
      </c>
      <c r="L6162" s="1">
        <v>42</v>
      </c>
      <c r="M6162" s="1">
        <v>9</v>
      </c>
      <c r="N6162" s="6">
        <v>2</v>
      </c>
    </row>
    <row r="6163" spans="5:14" x14ac:dyDescent="0.3">
      <c r="E6163" s="9"/>
      <c r="F6163" s="8"/>
      <c r="G6163" s="10">
        <v>100</v>
      </c>
      <c r="H6163" s="11">
        <v>21.895006402048999</v>
      </c>
      <c r="I6163" s="2">
        <v>33.290653008962998</v>
      </c>
      <c r="J6163" s="2">
        <v>27.784891165173001</v>
      </c>
      <c r="K6163" s="2">
        <v>10.243277848911999</v>
      </c>
      <c r="L6163" s="2">
        <v>5.3777208706790001</v>
      </c>
      <c r="M6163" s="2">
        <v>1.152368758003</v>
      </c>
      <c r="N6163" s="13">
        <v>0.25608194622300001</v>
      </c>
    </row>
    <row r="6164" spans="5:14" ht="25" x14ac:dyDescent="0.3">
      <c r="E6164" s="3" t="s">
        <v>1564</v>
      </c>
      <c r="F6164" s="4"/>
      <c r="G6164" s="5">
        <v>461</v>
      </c>
      <c r="H6164" s="7">
        <v>109</v>
      </c>
      <c r="I6164" s="1">
        <v>141</v>
      </c>
      <c r="J6164" s="1">
        <v>125</v>
      </c>
      <c r="K6164" s="1">
        <v>57</v>
      </c>
      <c r="L6164" s="1">
        <v>26</v>
      </c>
      <c r="M6164" s="1">
        <v>3</v>
      </c>
      <c r="N6164" s="6">
        <v>0</v>
      </c>
    </row>
    <row r="6165" spans="5:14" x14ac:dyDescent="0.3">
      <c r="E6165" s="9"/>
      <c r="F6165" s="8"/>
      <c r="G6165" s="10">
        <v>100</v>
      </c>
      <c r="H6165" s="11">
        <v>23.644251626898001</v>
      </c>
      <c r="I6165" s="2">
        <v>30.585683297180001</v>
      </c>
      <c r="J6165" s="2">
        <v>27.114967462039001</v>
      </c>
      <c r="K6165" s="2">
        <v>12.364425162690001</v>
      </c>
      <c r="L6165" s="2">
        <v>5.639913232104</v>
      </c>
      <c r="M6165" s="2">
        <v>0.65075921908900003</v>
      </c>
      <c r="N6165" s="15">
        <v>0</v>
      </c>
    </row>
    <row r="6166" spans="5:14" ht="37.5" x14ac:dyDescent="0.3">
      <c r="E6166" s="3" t="s">
        <v>1565</v>
      </c>
      <c r="F6166" s="4"/>
      <c r="G6166" s="5">
        <v>3757</v>
      </c>
      <c r="H6166" s="7">
        <v>785</v>
      </c>
      <c r="I6166" s="1">
        <v>1258</v>
      </c>
      <c r="J6166" s="1">
        <v>1028</v>
      </c>
      <c r="K6166" s="1">
        <v>430</v>
      </c>
      <c r="L6166" s="1">
        <v>203</v>
      </c>
      <c r="M6166" s="1">
        <v>48</v>
      </c>
      <c r="N6166" s="6">
        <v>5</v>
      </c>
    </row>
    <row r="6167" spans="5:14" x14ac:dyDescent="0.3">
      <c r="E6167" s="9"/>
      <c r="F6167" s="8"/>
      <c r="G6167" s="10">
        <v>100</v>
      </c>
      <c r="H6167" s="11">
        <v>20.894330582912001</v>
      </c>
      <c r="I6167" s="2">
        <v>33.484162895928002</v>
      </c>
      <c r="J6167" s="2">
        <v>27.362257120043001</v>
      </c>
      <c r="K6167" s="2">
        <v>11.445302102742</v>
      </c>
      <c r="L6167" s="2">
        <v>5.4032472717589997</v>
      </c>
      <c r="M6167" s="2">
        <v>1.2776151184460001</v>
      </c>
      <c r="N6167" s="13">
        <v>0.13308490817099999</v>
      </c>
    </row>
    <row r="6168" spans="5:14" ht="50" x14ac:dyDescent="0.3">
      <c r="E6168" s="3" t="s">
        <v>1566</v>
      </c>
      <c r="F6168" s="4"/>
      <c r="G6168" s="5">
        <v>1026</v>
      </c>
      <c r="H6168" s="7">
        <v>223</v>
      </c>
      <c r="I6168" s="1">
        <v>354</v>
      </c>
      <c r="J6168" s="1">
        <v>280</v>
      </c>
      <c r="K6168" s="1">
        <v>123</v>
      </c>
      <c r="L6168" s="1">
        <v>37</v>
      </c>
      <c r="M6168" s="1">
        <v>8</v>
      </c>
      <c r="N6168" s="6">
        <v>1</v>
      </c>
    </row>
    <row r="6169" spans="5:14" x14ac:dyDescent="0.3">
      <c r="E6169" s="9"/>
      <c r="F6169" s="8"/>
      <c r="G6169" s="10">
        <v>100</v>
      </c>
      <c r="H6169" s="11">
        <v>21.734892787524</v>
      </c>
      <c r="I6169" s="2">
        <v>34.502923976608002</v>
      </c>
      <c r="J6169" s="2">
        <v>27.290448343080001</v>
      </c>
      <c r="K6169" s="2">
        <v>11.988304093567001</v>
      </c>
      <c r="L6169" s="2">
        <v>3.6062378167640001</v>
      </c>
      <c r="M6169" s="2">
        <v>0.77972709551700004</v>
      </c>
      <c r="N6169" s="13">
        <v>9.7465886939999996E-2</v>
      </c>
    </row>
    <row r="6170" spans="5:14" ht="25" x14ac:dyDescent="0.3">
      <c r="E6170" s="3" t="s">
        <v>1567</v>
      </c>
      <c r="F6170" s="4"/>
      <c r="G6170" s="5">
        <v>417</v>
      </c>
      <c r="H6170" s="7">
        <v>93</v>
      </c>
      <c r="I6170" s="1">
        <v>125</v>
      </c>
      <c r="J6170" s="1">
        <v>120</v>
      </c>
      <c r="K6170" s="1">
        <v>52</v>
      </c>
      <c r="L6170" s="1">
        <v>24</v>
      </c>
      <c r="M6170" s="1">
        <v>3</v>
      </c>
      <c r="N6170" s="6">
        <v>0</v>
      </c>
    </row>
    <row r="6171" spans="5:14" x14ac:dyDescent="0.3">
      <c r="E6171" s="9"/>
      <c r="F6171" s="8"/>
      <c r="G6171" s="10">
        <v>100</v>
      </c>
      <c r="H6171" s="11">
        <v>22.302158273381</v>
      </c>
      <c r="I6171" s="2">
        <v>29.976019184651999</v>
      </c>
      <c r="J6171" s="2">
        <v>28.776978417266001</v>
      </c>
      <c r="K6171" s="2">
        <v>12.470023980815</v>
      </c>
      <c r="L6171" s="2">
        <v>5.755395683453</v>
      </c>
      <c r="M6171" s="2">
        <v>0.71942446043200003</v>
      </c>
      <c r="N6171" s="15">
        <v>0</v>
      </c>
    </row>
    <row r="6172" spans="5:14" ht="25" x14ac:dyDescent="0.3">
      <c r="E6172" s="3" t="s">
        <v>1568</v>
      </c>
      <c r="F6172" s="4"/>
      <c r="G6172" s="5">
        <v>515</v>
      </c>
      <c r="H6172" s="7">
        <v>100</v>
      </c>
      <c r="I6172" s="1">
        <v>155</v>
      </c>
      <c r="J6172" s="1">
        <v>145</v>
      </c>
      <c r="K6172" s="1">
        <v>68</v>
      </c>
      <c r="L6172" s="1">
        <v>28</v>
      </c>
      <c r="M6172" s="1">
        <v>15</v>
      </c>
      <c r="N6172" s="6">
        <v>4</v>
      </c>
    </row>
    <row r="6173" spans="5:14" x14ac:dyDescent="0.3">
      <c r="E6173" s="9"/>
      <c r="F6173" s="8"/>
      <c r="G6173" s="10">
        <v>100</v>
      </c>
      <c r="H6173" s="11">
        <v>19.417475728155001</v>
      </c>
      <c r="I6173" s="2">
        <v>30.097087378641</v>
      </c>
      <c r="J6173" s="2">
        <v>28.155339805825001</v>
      </c>
      <c r="K6173" s="2">
        <v>13.203883495146</v>
      </c>
      <c r="L6173" s="2">
        <v>5.4368932038829998</v>
      </c>
      <c r="M6173" s="2">
        <v>2.9126213592229999</v>
      </c>
      <c r="N6173" s="13">
        <v>0.77669902912599997</v>
      </c>
    </row>
    <row r="6174" spans="5:14" ht="25" x14ac:dyDescent="0.3">
      <c r="E6174" s="3" t="s">
        <v>1569</v>
      </c>
      <c r="F6174" s="4"/>
      <c r="G6174" s="5">
        <v>5303</v>
      </c>
      <c r="H6174" s="7">
        <v>1077</v>
      </c>
      <c r="I6174" s="1">
        <v>1752</v>
      </c>
      <c r="J6174" s="1">
        <v>1459</v>
      </c>
      <c r="K6174" s="1">
        <v>637</v>
      </c>
      <c r="L6174" s="1">
        <v>303</v>
      </c>
      <c r="M6174" s="1">
        <v>68</v>
      </c>
      <c r="N6174" s="6">
        <v>7</v>
      </c>
    </row>
    <row r="6175" spans="5:14" x14ac:dyDescent="0.3">
      <c r="E6175" s="9"/>
      <c r="F6175" s="8"/>
      <c r="G6175" s="10">
        <v>100</v>
      </c>
      <c r="H6175" s="11">
        <v>20.309258910051</v>
      </c>
      <c r="I6175" s="2">
        <v>33.037903073731997</v>
      </c>
      <c r="J6175" s="2">
        <v>27.512728644164</v>
      </c>
      <c r="K6175" s="2">
        <v>12.012068640392</v>
      </c>
      <c r="L6175" s="2">
        <v>5.7137469356970003</v>
      </c>
      <c r="M6175" s="2">
        <v>1.282293041675</v>
      </c>
      <c r="N6175" s="13">
        <v>0.13200075428999999</v>
      </c>
    </row>
    <row r="6176" spans="5:14" ht="25" x14ac:dyDescent="0.3">
      <c r="E6176" s="3" t="s">
        <v>1570</v>
      </c>
      <c r="F6176" s="4"/>
      <c r="G6176" s="5">
        <v>3740</v>
      </c>
      <c r="H6176" s="7">
        <v>544</v>
      </c>
      <c r="I6176" s="1">
        <v>1149</v>
      </c>
      <c r="J6176" s="1">
        <v>941</v>
      </c>
      <c r="K6176" s="1">
        <v>598</v>
      </c>
      <c r="L6176" s="1">
        <v>420</v>
      </c>
      <c r="M6176" s="1">
        <v>74</v>
      </c>
      <c r="N6176" s="6">
        <v>14</v>
      </c>
    </row>
    <row r="6177" spans="5:14" x14ac:dyDescent="0.3">
      <c r="E6177" s="9"/>
      <c r="F6177" s="8"/>
      <c r="G6177" s="10">
        <v>100</v>
      </c>
      <c r="H6177" s="11">
        <v>14.545454545455</v>
      </c>
      <c r="I6177" s="2">
        <v>30.72192513369</v>
      </c>
      <c r="J6177" s="2">
        <v>25.160427807487</v>
      </c>
      <c r="K6177" s="2">
        <v>15.989304812834</v>
      </c>
      <c r="L6177" s="2">
        <v>11.229946524063999</v>
      </c>
      <c r="M6177" s="2">
        <v>1.9786096256679999</v>
      </c>
      <c r="N6177" s="13">
        <v>0.37433155080199998</v>
      </c>
    </row>
    <row r="6178" spans="5:14" ht="50" x14ac:dyDescent="0.3">
      <c r="E6178" s="3" t="s">
        <v>1571</v>
      </c>
      <c r="F6178" s="4"/>
      <c r="G6178" s="5">
        <v>1024</v>
      </c>
      <c r="H6178" s="7">
        <v>235</v>
      </c>
      <c r="I6178" s="1">
        <v>356</v>
      </c>
      <c r="J6178" s="1">
        <v>286</v>
      </c>
      <c r="K6178" s="1">
        <v>80</v>
      </c>
      <c r="L6178" s="1">
        <v>42</v>
      </c>
      <c r="M6178" s="1">
        <v>19</v>
      </c>
      <c r="N6178" s="6">
        <v>6</v>
      </c>
    </row>
    <row r="6179" spans="5:14" x14ac:dyDescent="0.3">
      <c r="E6179" s="9"/>
      <c r="F6179" s="8"/>
      <c r="G6179" s="10">
        <v>100</v>
      </c>
      <c r="H6179" s="11">
        <v>22.94921875</v>
      </c>
      <c r="I6179" s="2">
        <v>34.765625</v>
      </c>
      <c r="J6179" s="2">
        <v>27.9296875</v>
      </c>
      <c r="K6179" s="2">
        <v>7.8125</v>
      </c>
      <c r="L6179" s="2">
        <v>4.1015625</v>
      </c>
      <c r="M6179" s="2">
        <v>1.85546875</v>
      </c>
      <c r="N6179" s="13">
        <v>0.5859375</v>
      </c>
    </row>
    <row r="6180" spans="5:14" ht="50" x14ac:dyDescent="0.3">
      <c r="E6180" s="3" t="s">
        <v>1572</v>
      </c>
      <c r="F6180" s="4"/>
      <c r="G6180" s="5">
        <v>604</v>
      </c>
      <c r="H6180" s="7">
        <v>141</v>
      </c>
      <c r="I6180" s="1">
        <v>211</v>
      </c>
      <c r="J6180" s="1">
        <v>154</v>
      </c>
      <c r="K6180" s="1">
        <v>56</v>
      </c>
      <c r="L6180" s="1">
        <v>26</v>
      </c>
      <c r="M6180" s="1">
        <v>11</v>
      </c>
      <c r="N6180" s="6">
        <v>5</v>
      </c>
    </row>
    <row r="6181" spans="5:14" x14ac:dyDescent="0.3">
      <c r="E6181" s="9"/>
      <c r="F6181" s="8"/>
      <c r="G6181" s="10">
        <v>100</v>
      </c>
      <c r="H6181" s="11">
        <v>23.344370860927</v>
      </c>
      <c r="I6181" s="2">
        <v>34.933774834437003</v>
      </c>
      <c r="J6181" s="2">
        <v>25.496688741722</v>
      </c>
      <c r="K6181" s="2">
        <v>9.2715231788079997</v>
      </c>
      <c r="L6181" s="2">
        <v>4.3046357615890001</v>
      </c>
      <c r="M6181" s="2">
        <v>1.8211920529800001</v>
      </c>
      <c r="N6181" s="13">
        <v>0.82781456953599997</v>
      </c>
    </row>
    <row r="6182" spans="5:14" ht="25" x14ac:dyDescent="0.3">
      <c r="E6182" s="3" t="s">
        <v>1573</v>
      </c>
      <c r="F6182" s="4"/>
      <c r="G6182" s="5">
        <v>489</v>
      </c>
      <c r="H6182" s="7">
        <v>102</v>
      </c>
      <c r="I6182" s="1">
        <v>173</v>
      </c>
      <c r="J6182" s="1">
        <v>133</v>
      </c>
      <c r="K6182" s="1">
        <v>40</v>
      </c>
      <c r="L6182" s="1">
        <v>27</v>
      </c>
      <c r="M6182" s="1">
        <v>12</v>
      </c>
      <c r="N6182" s="6">
        <v>2</v>
      </c>
    </row>
    <row r="6183" spans="5:14" x14ac:dyDescent="0.3">
      <c r="E6183" s="9"/>
      <c r="F6183" s="8"/>
      <c r="G6183" s="10">
        <v>100</v>
      </c>
      <c r="H6183" s="11">
        <v>20.858895705521</v>
      </c>
      <c r="I6183" s="2">
        <v>35.378323108384002</v>
      </c>
      <c r="J6183" s="2">
        <v>27.19836400818</v>
      </c>
      <c r="K6183" s="2">
        <v>8.179959100204</v>
      </c>
      <c r="L6183" s="2">
        <v>5.5214723926379996</v>
      </c>
      <c r="M6183" s="2">
        <v>2.4539877300609998</v>
      </c>
      <c r="N6183" s="13">
        <v>0.40899795501000002</v>
      </c>
    </row>
    <row r="6184" spans="5:14" ht="37.5" x14ac:dyDescent="0.3">
      <c r="E6184" s="3" t="s">
        <v>1574</v>
      </c>
      <c r="F6184" s="4"/>
      <c r="G6184" s="5">
        <v>3526</v>
      </c>
      <c r="H6184" s="7">
        <v>709</v>
      </c>
      <c r="I6184" s="1">
        <v>1222</v>
      </c>
      <c r="J6184" s="1">
        <v>948</v>
      </c>
      <c r="K6184" s="1">
        <v>376</v>
      </c>
      <c r="L6184" s="1">
        <v>195</v>
      </c>
      <c r="M6184" s="1">
        <v>60</v>
      </c>
      <c r="N6184" s="6">
        <v>16</v>
      </c>
    </row>
    <row r="6185" spans="5:14" x14ac:dyDescent="0.3">
      <c r="E6185" s="9"/>
      <c r="F6185" s="8"/>
      <c r="G6185" s="10">
        <v>100</v>
      </c>
      <c r="H6185" s="11">
        <v>20.10777084515</v>
      </c>
      <c r="I6185" s="2">
        <v>34.656834940442003</v>
      </c>
      <c r="J6185" s="2">
        <v>26.885989790130001</v>
      </c>
      <c r="K6185" s="2">
        <v>10.663641520136</v>
      </c>
      <c r="L6185" s="2">
        <v>5.5303460011340002</v>
      </c>
      <c r="M6185" s="2">
        <v>1.701644923426</v>
      </c>
      <c r="N6185" s="13">
        <v>0.45377197957999998</v>
      </c>
    </row>
    <row r="6186" spans="5:14" ht="50" x14ac:dyDescent="0.3">
      <c r="E6186" s="3" t="s">
        <v>1575</v>
      </c>
      <c r="F6186" s="4"/>
      <c r="G6186" s="5">
        <v>745</v>
      </c>
      <c r="H6186" s="7">
        <v>164</v>
      </c>
      <c r="I6186" s="1">
        <v>246</v>
      </c>
      <c r="J6186" s="1">
        <v>207</v>
      </c>
      <c r="K6186" s="1">
        <v>88</v>
      </c>
      <c r="L6186" s="1">
        <v>31</v>
      </c>
      <c r="M6186" s="1">
        <v>9</v>
      </c>
      <c r="N6186" s="6">
        <v>0</v>
      </c>
    </row>
    <row r="6187" spans="5:14" x14ac:dyDescent="0.3">
      <c r="E6187" s="9"/>
      <c r="F6187" s="8"/>
      <c r="G6187" s="10">
        <v>100</v>
      </c>
      <c r="H6187" s="11">
        <v>22.013422818792002</v>
      </c>
      <c r="I6187" s="2">
        <v>33.020134228187999</v>
      </c>
      <c r="J6187" s="2">
        <v>27.785234899329001</v>
      </c>
      <c r="K6187" s="2">
        <v>11.812080536912999</v>
      </c>
      <c r="L6187" s="2">
        <v>4.1610738255030002</v>
      </c>
      <c r="M6187" s="2">
        <v>1.208053691275</v>
      </c>
      <c r="N6187" s="15">
        <v>0</v>
      </c>
    </row>
    <row r="6188" spans="5:14" ht="25" x14ac:dyDescent="0.3">
      <c r="E6188" s="3" t="s">
        <v>1576</v>
      </c>
      <c r="F6188" s="4"/>
      <c r="G6188" s="5">
        <v>500</v>
      </c>
      <c r="H6188" s="7">
        <v>104</v>
      </c>
      <c r="I6188" s="1">
        <v>185</v>
      </c>
      <c r="J6188" s="1">
        <v>131</v>
      </c>
      <c r="K6188" s="1">
        <v>49</v>
      </c>
      <c r="L6188" s="1">
        <v>25</v>
      </c>
      <c r="M6188" s="1">
        <v>3</v>
      </c>
      <c r="N6188" s="6">
        <v>3</v>
      </c>
    </row>
    <row r="6189" spans="5:14" x14ac:dyDescent="0.3">
      <c r="E6189" s="9"/>
      <c r="F6189" s="8"/>
      <c r="G6189" s="10">
        <v>100</v>
      </c>
      <c r="H6189" s="11">
        <v>20.8</v>
      </c>
      <c r="I6189" s="2">
        <v>37</v>
      </c>
      <c r="J6189" s="2">
        <v>26.2</v>
      </c>
      <c r="K6189" s="2">
        <v>9.8000000000000007</v>
      </c>
      <c r="L6189" s="2">
        <v>5</v>
      </c>
      <c r="M6189" s="2">
        <v>0.6</v>
      </c>
      <c r="N6189" s="13">
        <v>0.6</v>
      </c>
    </row>
    <row r="6190" spans="5:14" ht="25" x14ac:dyDescent="0.3">
      <c r="E6190" s="3" t="s">
        <v>1577</v>
      </c>
      <c r="F6190" s="4"/>
      <c r="G6190" s="5">
        <v>456</v>
      </c>
      <c r="H6190" s="7">
        <v>82</v>
      </c>
      <c r="I6190" s="1">
        <v>160</v>
      </c>
      <c r="J6190" s="1">
        <v>130</v>
      </c>
      <c r="K6190" s="1">
        <v>47</v>
      </c>
      <c r="L6190" s="1">
        <v>25</v>
      </c>
      <c r="M6190" s="1">
        <v>10</v>
      </c>
      <c r="N6190" s="6">
        <v>2</v>
      </c>
    </row>
    <row r="6191" spans="5:14" x14ac:dyDescent="0.3">
      <c r="E6191" s="9"/>
      <c r="F6191" s="8"/>
      <c r="G6191" s="10">
        <v>100</v>
      </c>
      <c r="H6191" s="11">
        <v>17.982456140351001</v>
      </c>
      <c r="I6191" s="2">
        <v>35.087719298246</v>
      </c>
      <c r="J6191" s="2">
        <v>28.508771929824999</v>
      </c>
      <c r="K6191" s="2">
        <v>10.307017543860001</v>
      </c>
      <c r="L6191" s="2">
        <v>5.4824561403510002</v>
      </c>
      <c r="M6191" s="2">
        <v>2.1929824561400002</v>
      </c>
      <c r="N6191" s="13">
        <v>0.43859649122799998</v>
      </c>
    </row>
    <row r="6192" spans="5:14" ht="25" x14ac:dyDescent="0.3">
      <c r="E6192" s="3" t="s">
        <v>1578</v>
      </c>
      <c r="F6192" s="4"/>
      <c r="G6192" s="5">
        <v>4712</v>
      </c>
      <c r="H6192" s="7">
        <v>936</v>
      </c>
      <c r="I6192" s="1">
        <v>1621</v>
      </c>
      <c r="J6192" s="1">
        <v>1268</v>
      </c>
      <c r="K6192" s="1">
        <v>518</v>
      </c>
      <c r="L6192" s="1">
        <v>265</v>
      </c>
      <c r="M6192" s="1">
        <v>83</v>
      </c>
      <c r="N6192" s="6">
        <v>21</v>
      </c>
    </row>
    <row r="6193" spans="5:14" x14ac:dyDescent="0.3">
      <c r="E6193" s="9"/>
      <c r="F6193" s="8"/>
      <c r="G6193" s="10">
        <v>100</v>
      </c>
      <c r="H6193" s="11">
        <v>19.864176570458</v>
      </c>
      <c r="I6193" s="2">
        <v>34.401528013582002</v>
      </c>
      <c r="J6193" s="2">
        <v>26.910016977929001</v>
      </c>
      <c r="K6193" s="2">
        <v>10.993208828523001</v>
      </c>
      <c r="L6193" s="2">
        <v>5.6239388794570004</v>
      </c>
      <c r="M6193" s="2">
        <v>1.7614601018680001</v>
      </c>
      <c r="N6193" s="13">
        <v>0.44567062818300002</v>
      </c>
    </row>
    <row r="6194" spans="5:14" ht="25" x14ac:dyDescent="0.3">
      <c r="E6194" s="3" t="s">
        <v>1579</v>
      </c>
      <c r="F6194" s="4"/>
      <c r="G6194" s="5">
        <v>3234</v>
      </c>
      <c r="H6194" s="7">
        <v>439</v>
      </c>
      <c r="I6194" s="1">
        <v>1010</v>
      </c>
      <c r="J6194" s="1">
        <v>890</v>
      </c>
      <c r="K6194" s="1">
        <v>461</v>
      </c>
      <c r="L6194" s="1">
        <v>339</v>
      </c>
      <c r="M6194" s="1">
        <v>85</v>
      </c>
      <c r="N6194" s="6">
        <v>10</v>
      </c>
    </row>
    <row r="6195" spans="5:14" x14ac:dyDescent="0.3">
      <c r="E6195" s="9"/>
      <c r="F6195" s="8"/>
      <c r="G6195" s="10">
        <v>100</v>
      </c>
      <c r="H6195" s="11">
        <v>13.574520717378</v>
      </c>
      <c r="I6195" s="2">
        <v>31.230674087817</v>
      </c>
      <c r="J6195" s="2">
        <v>27.52009894867</v>
      </c>
      <c r="K6195" s="2">
        <v>14.254792826220999</v>
      </c>
      <c r="L6195" s="2">
        <v>10.482374768089</v>
      </c>
      <c r="M6195" s="2">
        <v>2.6283240568949999</v>
      </c>
      <c r="N6195" s="13">
        <v>0.309214594929</v>
      </c>
    </row>
    <row r="6196" spans="5:14" ht="50" x14ac:dyDescent="0.3">
      <c r="E6196" s="3" t="s">
        <v>1580</v>
      </c>
      <c r="F6196" s="4"/>
      <c r="G6196" s="5">
        <v>417</v>
      </c>
      <c r="H6196" s="7">
        <v>109</v>
      </c>
      <c r="I6196" s="1">
        <v>153</v>
      </c>
      <c r="J6196" s="1">
        <v>105</v>
      </c>
      <c r="K6196" s="1">
        <v>28</v>
      </c>
      <c r="L6196" s="1">
        <v>18</v>
      </c>
      <c r="M6196" s="1">
        <v>4</v>
      </c>
      <c r="N6196" s="6">
        <v>0</v>
      </c>
    </row>
    <row r="6197" spans="5:14" x14ac:dyDescent="0.3">
      <c r="E6197" s="9"/>
      <c r="F6197" s="8"/>
      <c r="G6197" s="10">
        <v>100</v>
      </c>
      <c r="H6197" s="11">
        <v>26.139088729017001</v>
      </c>
      <c r="I6197" s="2">
        <v>36.690647482014001</v>
      </c>
      <c r="J6197" s="2">
        <v>25.179856115107999</v>
      </c>
      <c r="K6197" s="2">
        <v>6.7146282973620002</v>
      </c>
      <c r="L6197" s="2">
        <v>4.3165467625899998</v>
      </c>
      <c r="M6197" s="2">
        <v>0.95923261390900005</v>
      </c>
      <c r="N6197" s="15">
        <v>0</v>
      </c>
    </row>
    <row r="6198" spans="5:14" ht="50" x14ac:dyDescent="0.3">
      <c r="E6198" s="3" t="s">
        <v>1581</v>
      </c>
      <c r="F6198" s="4"/>
      <c r="G6198" s="5">
        <v>173</v>
      </c>
      <c r="H6198" s="7">
        <v>53</v>
      </c>
      <c r="I6198" s="1">
        <v>62</v>
      </c>
      <c r="J6198" s="1">
        <v>40</v>
      </c>
      <c r="K6198" s="1">
        <v>8</v>
      </c>
      <c r="L6198" s="1">
        <v>7</v>
      </c>
      <c r="M6198" s="1">
        <v>2</v>
      </c>
      <c r="N6198" s="6">
        <v>1</v>
      </c>
    </row>
    <row r="6199" spans="5:14" x14ac:dyDescent="0.3">
      <c r="E6199" s="9"/>
      <c r="F6199" s="8"/>
      <c r="G6199" s="10">
        <v>100</v>
      </c>
      <c r="H6199" s="11">
        <v>30.635838150289</v>
      </c>
      <c r="I6199" s="2">
        <v>35.838150289017001</v>
      </c>
      <c r="J6199" s="2">
        <v>23.121387283236999</v>
      </c>
      <c r="K6199" s="2">
        <v>4.6242774566470004</v>
      </c>
      <c r="L6199" s="2">
        <v>4.0462427745660001</v>
      </c>
      <c r="M6199" s="2">
        <v>1.1560693641619999</v>
      </c>
      <c r="N6199" s="13">
        <v>0.57803468208099995</v>
      </c>
    </row>
    <row r="6200" spans="5:14" ht="25" x14ac:dyDescent="0.3">
      <c r="E6200" s="3" t="s">
        <v>1582</v>
      </c>
      <c r="F6200" s="4"/>
      <c r="G6200" s="5">
        <v>212</v>
      </c>
      <c r="H6200" s="7">
        <v>58</v>
      </c>
      <c r="I6200" s="1">
        <v>75</v>
      </c>
      <c r="J6200" s="1">
        <v>47</v>
      </c>
      <c r="K6200" s="1">
        <v>17</v>
      </c>
      <c r="L6200" s="1">
        <v>7</v>
      </c>
      <c r="M6200" s="1">
        <v>5</v>
      </c>
      <c r="N6200" s="6">
        <v>3</v>
      </c>
    </row>
    <row r="6201" spans="5:14" x14ac:dyDescent="0.3">
      <c r="E6201" s="9"/>
      <c r="F6201" s="8"/>
      <c r="G6201" s="10">
        <v>100</v>
      </c>
      <c r="H6201" s="11">
        <v>27.358490566038</v>
      </c>
      <c r="I6201" s="2">
        <v>35.377358490566003</v>
      </c>
      <c r="J6201" s="2">
        <v>22.169811320754999</v>
      </c>
      <c r="K6201" s="2">
        <v>8.0188679245279992</v>
      </c>
      <c r="L6201" s="2">
        <v>3.3018867924530002</v>
      </c>
      <c r="M6201" s="2">
        <v>2.3584905660379998</v>
      </c>
      <c r="N6201" s="13">
        <v>1.415094339623</v>
      </c>
    </row>
    <row r="6202" spans="5:14" ht="37.5" x14ac:dyDescent="0.3">
      <c r="E6202" s="3" t="s">
        <v>1583</v>
      </c>
      <c r="F6202" s="4"/>
      <c r="G6202" s="5">
        <v>1402</v>
      </c>
      <c r="H6202" s="7">
        <v>322</v>
      </c>
      <c r="I6202" s="1">
        <v>536</v>
      </c>
      <c r="J6202" s="1">
        <v>346</v>
      </c>
      <c r="K6202" s="1">
        <v>118</v>
      </c>
      <c r="L6202" s="1">
        <v>62</v>
      </c>
      <c r="M6202" s="1">
        <v>17</v>
      </c>
      <c r="N6202" s="6">
        <v>1</v>
      </c>
    </row>
    <row r="6203" spans="5:14" x14ac:dyDescent="0.3">
      <c r="E6203" s="9"/>
      <c r="F6203" s="8"/>
      <c r="G6203" s="10">
        <v>100</v>
      </c>
      <c r="H6203" s="11">
        <v>22.967189728958999</v>
      </c>
      <c r="I6203" s="2">
        <v>38.231098430812999</v>
      </c>
      <c r="J6203" s="2">
        <v>24.679029957204001</v>
      </c>
      <c r="K6203" s="2">
        <v>8.4165477888730003</v>
      </c>
      <c r="L6203" s="2">
        <v>4.4222539229670002</v>
      </c>
      <c r="M6203" s="2">
        <v>1.212553495007</v>
      </c>
      <c r="N6203" s="13">
        <v>7.1326676177000004E-2</v>
      </c>
    </row>
    <row r="6204" spans="5:14" ht="50" x14ac:dyDescent="0.3">
      <c r="E6204" s="3" t="s">
        <v>1584</v>
      </c>
      <c r="F6204" s="4"/>
      <c r="G6204" s="5">
        <v>237</v>
      </c>
      <c r="H6204" s="7">
        <v>58</v>
      </c>
      <c r="I6204" s="1">
        <v>86</v>
      </c>
      <c r="J6204" s="1">
        <v>59</v>
      </c>
      <c r="K6204" s="1">
        <v>22</v>
      </c>
      <c r="L6204" s="1">
        <v>9</v>
      </c>
      <c r="M6204" s="1">
        <v>3</v>
      </c>
      <c r="N6204" s="6">
        <v>0</v>
      </c>
    </row>
    <row r="6205" spans="5:14" x14ac:dyDescent="0.3">
      <c r="E6205" s="9"/>
      <c r="F6205" s="8"/>
      <c r="G6205" s="10">
        <v>100</v>
      </c>
      <c r="H6205" s="11">
        <v>24.472573839662001</v>
      </c>
      <c r="I6205" s="2">
        <v>36.286919831223997</v>
      </c>
      <c r="J6205" s="2">
        <v>24.894514767932002</v>
      </c>
      <c r="K6205" s="2">
        <v>9.2827004219409996</v>
      </c>
      <c r="L6205" s="2">
        <v>3.7974683544299999</v>
      </c>
      <c r="M6205" s="2">
        <v>1.2658227848100001</v>
      </c>
      <c r="N6205" s="15">
        <v>0</v>
      </c>
    </row>
    <row r="6206" spans="5:14" ht="25" x14ac:dyDescent="0.3">
      <c r="E6206" s="3" t="s">
        <v>1585</v>
      </c>
      <c r="F6206" s="4"/>
      <c r="G6206" s="5">
        <v>287</v>
      </c>
      <c r="H6206" s="7">
        <v>78</v>
      </c>
      <c r="I6206" s="1">
        <v>113</v>
      </c>
      <c r="J6206" s="1">
        <v>63</v>
      </c>
      <c r="K6206" s="1">
        <v>29</v>
      </c>
      <c r="L6206" s="1">
        <v>2</v>
      </c>
      <c r="M6206" s="1">
        <v>2</v>
      </c>
      <c r="N6206" s="6">
        <v>0</v>
      </c>
    </row>
    <row r="6207" spans="5:14" x14ac:dyDescent="0.3">
      <c r="E6207" s="9"/>
      <c r="F6207" s="8"/>
      <c r="G6207" s="10">
        <v>100</v>
      </c>
      <c r="H6207" s="11">
        <v>27.177700348432001</v>
      </c>
      <c r="I6207" s="2">
        <v>39.372822299652</v>
      </c>
      <c r="J6207" s="2">
        <v>21.951219512194999</v>
      </c>
      <c r="K6207" s="2">
        <v>10.104529616724999</v>
      </c>
      <c r="L6207" s="2">
        <v>0.69686411149799998</v>
      </c>
      <c r="M6207" s="2">
        <v>0.69686411149799998</v>
      </c>
      <c r="N6207" s="15">
        <v>0</v>
      </c>
    </row>
    <row r="6208" spans="5:14" ht="25" x14ac:dyDescent="0.3">
      <c r="E6208" s="3" t="s">
        <v>1586</v>
      </c>
      <c r="F6208" s="4"/>
      <c r="G6208" s="5">
        <v>191</v>
      </c>
      <c r="H6208" s="7">
        <v>49</v>
      </c>
      <c r="I6208" s="1">
        <v>68</v>
      </c>
      <c r="J6208" s="1">
        <v>50</v>
      </c>
      <c r="K6208" s="1">
        <v>10</v>
      </c>
      <c r="L6208" s="1">
        <v>5</v>
      </c>
      <c r="M6208" s="1">
        <v>8</v>
      </c>
      <c r="N6208" s="6">
        <v>1</v>
      </c>
    </row>
    <row r="6209" spans="5:14" x14ac:dyDescent="0.3">
      <c r="E6209" s="9"/>
      <c r="F6209" s="8"/>
      <c r="G6209" s="10">
        <v>100</v>
      </c>
      <c r="H6209" s="11">
        <v>25.654450261779999</v>
      </c>
      <c r="I6209" s="2">
        <v>35.602094240837999</v>
      </c>
      <c r="J6209" s="2">
        <v>26.178010471204001</v>
      </c>
      <c r="K6209" s="2">
        <v>5.235602094241</v>
      </c>
      <c r="L6209" s="2">
        <v>2.6178010471199999</v>
      </c>
      <c r="M6209" s="2">
        <v>4.1884816753929996</v>
      </c>
      <c r="N6209" s="13">
        <v>0.52356020942399994</v>
      </c>
    </row>
    <row r="6210" spans="5:14" ht="25" x14ac:dyDescent="0.3">
      <c r="E6210" s="3" t="s">
        <v>1587</v>
      </c>
      <c r="F6210" s="4"/>
      <c r="G6210" s="5">
        <v>1828</v>
      </c>
      <c r="H6210" s="7">
        <v>415</v>
      </c>
      <c r="I6210" s="1">
        <v>687</v>
      </c>
      <c r="J6210" s="1">
        <v>461</v>
      </c>
      <c r="K6210" s="1">
        <v>153</v>
      </c>
      <c r="L6210" s="1">
        <v>79</v>
      </c>
      <c r="M6210" s="1">
        <v>28</v>
      </c>
      <c r="N6210" s="6">
        <v>5</v>
      </c>
    </row>
    <row r="6211" spans="5:14" x14ac:dyDescent="0.3">
      <c r="E6211" s="9"/>
      <c r="F6211" s="8"/>
      <c r="G6211" s="10">
        <v>100</v>
      </c>
      <c r="H6211" s="11">
        <v>22.702407002188</v>
      </c>
      <c r="I6211" s="2">
        <v>37.582056892779001</v>
      </c>
      <c r="J6211" s="2">
        <v>25.218818380744001</v>
      </c>
      <c r="K6211" s="2">
        <v>8.3698030634570006</v>
      </c>
      <c r="L6211" s="2">
        <v>4.3216630196940002</v>
      </c>
      <c r="M6211" s="2">
        <v>1.531728665208</v>
      </c>
      <c r="N6211" s="13">
        <v>0.27352297593000002</v>
      </c>
    </row>
    <row r="6212" spans="5:14" ht="25" x14ac:dyDescent="0.3">
      <c r="E6212" s="3" t="s">
        <v>1588</v>
      </c>
      <c r="F6212" s="4"/>
      <c r="G6212" s="5">
        <v>1070</v>
      </c>
      <c r="H6212" s="7">
        <v>193</v>
      </c>
      <c r="I6212" s="1">
        <v>396</v>
      </c>
      <c r="J6212" s="1">
        <v>250</v>
      </c>
      <c r="K6212" s="1">
        <v>123</v>
      </c>
      <c r="L6212" s="1">
        <v>72</v>
      </c>
      <c r="M6212" s="1">
        <v>28</v>
      </c>
      <c r="N6212" s="6">
        <v>8</v>
      </c>
    </row>
    <row r="6213" spans="5:14" x14ac:dyDescent="0.3">
      <c r="E6213" s="9"/>
      <c r="F6213" s="8"/>
      <c r="G6213" s="10">
        <v>100</v>
      </c>
      <c r="H6213" s="11">
        <v>18.03738317757</v>
      </c>
      <c r="I6213" s="2">
        <v>37.009345794392999</v>
      </c>
      <c r="J6213" s="2">
        <v>23.364485981308</v>
      </c>
      <c r="K6213" s="2">
        <v>11.495327102804</v>
      </c>
      <c r="L6213" s="2">
        <v>6.7289719626169999</v>
      </c>
      <c r="M6213" s="2">
        <v>2.6168224299070002</v>
      </c>
      <c r="N6213" s="13">
        <v>0.74766355140200003</v>
      </c>
    </row>
    <row r="6214" spans="5:14" ht="50" x14ac:dyDescent="0.3">
      <c r="E6214" s="3" t="s">
        <v>1589</v>
      </c>
      <c r="F6214" s="4"/>
      <c r="G6214" s="5">
        <v>141</v>
      </c>
      <c r="H6214" s="7">
        <v>37</v>
      </c>
      <c r="I6214" s="1">
        <v>57</v>
      </c>
      <c r="J6214" s="1">
        <v>32</v>
      </c>
      <c r="K6214" s="1">
        <v>11</v>
      </c>
      <c r="L6214" s="1">
        <v>2</v>
      </c>
      <c r="M6214" s="1">
        <v>2</v>
      </c>
      <c r="N6214" s="6">
        <v>0</v>
      </c>
    </row>
    <row r="6215" spans="5:14" x14ac:dyDescent="0.3">
      <c r="E6215" s="9"/>
      <c r="F6215" s="8"/>
      <c r="G6215" s="10">
        <v>100</v>
      </c>
      <c r="H6215" s="11">
        <v>26.241134751773</v>
      </c>
      <c r="I6215" s="2">
        <v>40.425531914894002</v>
      </c>
      <c r="J6215" s="2">
        <v>22.695035460993001</v>
      </c>
      <c r="K6215" s="2">
        <v>7.8014184397159996</v>
      </c>
      <c r="L6215" s="2">
        <v>1.4184397163119999</v>
      </c>
      <c r="M6215" s="2">
        <v>1.4184397163119999</v>
      </c>
      <c r="N6215" s="15">
        <v>0</v>
      </c>
    </row>
    <row r="6216" spans="5:14" ht="50" x14ac:dyDescent="0.3">
      <c r="E6216" s="3" t="s">
        <v>1590</v>
      </c>
      <c r="F6216" s="4"/>
      <c r="G6216" s="5">
        <v>77</v>
      </c>
      <c r="H6216" s="7">
        <v>26</v>
      </c>
      <c r="I6216" s="1">
        <v>31</v>
      </c>
      <c r="J6216" s="1">
        <v>16</v>
      </c>
      <c r="K6216" s="1">
        <v>2</v>
      </c>
      <c r="L6216" s="1">
        <v>2</v>
      </c>
      <c r="M6216" s="1">
        <v>0</v>
      </c>
      <c r="N6216" s="6">
        <v>0</v>
      </c>
    </row>
    <row r="6217" spans="5:14" x14ac:dyDescent="0.3">
      <c r="E6217" s="9"/>
      <c r="F6217" s="8"/>
      <c r="G6217" s="10">
        <v>100</v>
      </c>
      <c r="H6217" s="11">
        <v>33.766233766234002</v>
      </c>
      <c r="I6217" s="2">
        <v>40.259740259739999</v>
      </c>
      <c r="J6217" s="2">
        <v>20.779220779220999</v>
      </c>
      <c r="K6217" s="2">
        <v>2.5974025974030002</v>
      </c>
      <c r="L6217" s="2">
        <v>2.5974025974030002</v>
      </c>
      <c r="M6217" s="12">
        <v>0</v>
      </c>
      <c r="N6217" s="15">
        <v>0</v>
      </c>
    </row>
    <row r="6218" spans="5:14" ht="25" x14ac:dyDescent="0.3">
      <c r="E6218" s="3" t="s">
        <v>1591</v>
      </c>
      <c r="F6218" s="4"/>
      <c r="G6218" s="5">
        <v>66</v>
      </c>
      <c r="H6218" s="7">
        <v>20</v>
      </c>
      <c r="I6218" s="1">
        <v>31</v>
      </c>
      <c r="J6218" s="1">
        <v>10</v>
      </c>
      <c r="K6218" s="1">
        <v>4</v>
      </c>
      <c r="L6218" s="1">
        <v>1</v>
      </c>
      <c r="M6218" s="1">
        <v>0</v>
      </c>
      <c r="N6218" s="6">
        <v>0</v>
      </c>
    </row>
    <row r="6219" spans="5:14" x14ac:dyDescent="0.3">
      <c r="E6219" s="9"/>
      <c r="F6219" s="8"/>
      <c r="G6219" s="10">
        <v>100</v>
      </c>
      <c r="H6219" s="11">
        <v>30.303030303029999</v>
      </c>
      <c r="I6219" s="2">
        <v>46.969696969696997</v>
      </c>
      <c r="J6219" s="2">
        <v>15.151515151515</v>
      </c>
      <c r="K6219" s="2">
        <v>6.0606060606060002</v>
      </c>
      <c r="L6219" s="2">
        <v>1.5151515151520001</v>
      </c>
      <c r="M6219" s="12">
        <v>0</v>
      </c>
      <c r="N6219" s="15">
        <v>0</v>
      </c>
    </row>
    <row r="6220" spans="5:14" ht="37.5" x14ac:dyDescent="0.3">
      <c r="E6220" s="3" t="s">
        <v>1592</v>
      </c>
      <c r="F6220" s="4"/>
      <c r="G6220" s="5">
        <v>497</v>
      </c>
      <c r="H6220" s="7">
        <v>122</v>
      </c>
      <c r="I6220" s="1">
        <v>194</v>
      </c>
      <c r="J6220" s="1">
        <v>130</v>
      </c>
      <c r="K6220" s="1">
        <v>30</v>
      </c>
      <c r="L6220" s="1">
        <v>15</v>
      </c>
      <c r="M6220" s="1">
        <v>4</v>
      </c>
      <c r="N6220" s="6">
        <v>2</v>
      </c>
    </row>
    <row r="6221" spans="5:14" x14ac:dyDescent="0.3">
      <c r="E6221" s="9"/>
      <c r="F6221" s="8"/>
      <c r="G6221" s="10">
        <v>100</v>
      </c>
      <c r="H6221" s="11">
        <v>24.547283702213001</v>
      </c>
      <c r="I6221" s="2">
        <v>39.034205231388</v>
      </c>
      <c r="J6221" s="2">
        <v>26.156941649899</v>
      </c>
      <c r="K6221" s="2">
        <v>6.0362173038230003</v>
      </c>
      <c r="L6221" s="2">
        <v>3.0181086519110001</v>
      </c>
      <c r="M6221" s="2">
        <v>0.80482897384300001</v>
      </c>
      <c r="N6221" s="13">
        <v>0.40241448692199999</v>
      </c>
    </row>
    <row r="6222" spans="5:14" ht="50" x14ac:dyDescent="0.3">
      <c r="E6222" s="3" t="s">
        <v>1593</v>
      </c>
      <c r="F6222" s="4"/>
      <c r="G6222" s="5">
        <v>106</v>
      </c>
      <c r="H6222" s="7">
        <v>25</v>
      </c>
      <c r="I6222" s="1">
        <v>38</v>
      </c>
      <c r="J6222" s="1">
        <v>31</v>
      </c>
      <c r="K6222" s="1">
        <v>6</v>
      </c>
      <c r="L6222" s="1">
        <v>5</v>
      </c>
      <c r="M6222" s="1">
        <v>1</v>
      </c>
      <c r="N6222" s="6">
        <v>0</v>
      </c>
    </row>
    <row r="6223" spans="5:14" x14ac:dyDescent="0.3">
      <c r="E6223" s="9"/>
      <c r="F6223" s="8"/>
      <c r="G6223" s="10">
        <v>100</v>
      </c>
      <c r="H6223" s="11">
        <v>23.584905660377</v>
      </c>
      <c r="I6223" s="2">
        <v>35.849056603774002</v>
      </c>
      <c r="J6223" s="2">
        <v>29.245283018868001</v>
      </c>
      <c r="K6223" s="2">
        <v>5.660377358491</v>
      </c>
      <c r="L6223" s="2">
        <v>4.7169811320750004</v>
      </c>
      <c r="M6223" s="2">
        <v>0.94339622641499998</v>
      </c>
      <c r="N6223" s="15">
        <v>0</v>
      </c>
    </row>
    <row r="6224" spans="5:14" ht="25" x14ac:dyDescent="0.3">
      <c r="E6224" s="3" t="s">
        <v>1594</v>
      </c>
      <c r="F6224" s="4"/>
      <c r="G6224" s="5">
        <v>94</v>
      </c>
      <c r="H6224" s="7">
        <v>28</v>
      </c>
      <c r="I6224" s="1">
        <v>34</v>
      </c>
      <c r="J6224" s="1">
        <v>22</v>
      </c>
      <c r="K6224" s="1">
        <v>8</v>
      </c>
      <c r="L6224" s="1">
        <v>2</v>
      </c>
      <c r="M6224" s="1">
        <v>0</v>
      </c>
      <c r="N6224" s="6">
        <v>0</v>
      </c>
    </row>
    <row r="6225" spans="5:14" x14ac:dyDescent="0.3">
      <c r="E6225" s="9"/>
      <c r="F6225" s="8"/>
      <c r="G6225" s="10">
        <v>100</v>
      </c>
      <c r="H6225" s="11">
        <v>29.787234042552999</v>
      </c>
      <c r="I6225" s="2">
        <v>36.170212765956997</v>
      </c>
      <c r="J6225" s="2">
        <v>23.404255319149001</v>
      </c>
      <c r="K6225" s="2">
        <v>8.5106382978719992</v>
      </c>
      <c r="L6225" s="2">
        <v>2.1276595744679998</v>
      </c>
      <c r="M6225" s="12">
        <v>0</v>
      </c>
      <c r="N6225" s="15">
        <v>0</v>
      </c>
    </row>
    <row r="6226" spans="5:14" ht="25" x14ac:dyDescent="0.3">
      <c r="E6226" s="3" t="s">
        <v>1595</v>
      </c>
      <c r="F6226" s="4"/>
      <c r="G6226" s="5">
        <v>66</v>
      </c>
      <c r="H6226" s="7">
        <v>15</v>
      </c>
      <c r="I6226" s="1">
        <v>24</v>
      </c>
      <c r="J6226" s="1">
        <v>20</v>
      </c>
      <c r="K6226" s="1">
        <v>4</v>
      </c>
      <c r="L6226" s="1">
        <v>2</v>
      </c>
      <c r="M6226" s="1">
        <v>1</v>
      </c>
      <c r="N6226" s="6">
        <v>0</v>
      </c>
    </row>
    <row r="6227" spans="5:14" x14ac:dyDescent="0.3">
      <c r="E6227" s="9"/>
      <c r="F6227" s="8"/>
      <c r="G6227" s="10">
        <v>100</v>
      </c>
      <c r="H6227" s="11">
        <v>22.727272727273</v>
      </c>
      <c r="I6227" s="2">
        <v>36.363636363635997</v>
      </c>
      <c r="J6227" s="2">
        <v>30.303030303029999</v>
      </c>
      <c r="K6227" s="2">
        <v>6.0606060606060002</v>
      </c>
      <c r="L6227" s="2">
        <v>3.0303030303030001</v>
      </c>
      <c r="M6227" s="2">
        <v>1.5151515151520001</v>
      </c>
      <c r="N6227" s="15">
        <v>0</v>
      </c>
    </row>
    <row r="6228" spans="5:14" ht="25" x14ac:dyDescent="0.3">
      <c r="E6228" s="3" t="s">
        <v>1596</v>
      </c>
      <c r="F6228" s="4"/>
      <c r="G6228" s="5">
        <v>650</v>
      </c>
      <c r="H6228" s="7">
        <v>165</v>
      </c>
      <c r="I6228" s="1">
        <v>251</v>
      </c>
      <c r="J6228" s="1">
        <v>160</v>
      </c>
      <c r="K6228" s="1">
        <v>47</v>
      </c>
      <c r="L6228" s="1">
        <v>19</v>
      </c>
      <c r="M6228" s="1">
        <v>6</v>
      </c>
      <c r="N6228" s="6">
        <v>2</v>
      </c>
    </row>
    <row r="6229" spans="5:14" x14ac:dyDescent="0.3">
      <c r="E6229" s="9"/>
      <c r="F6229" s="8"/>
      <c r="G6229" s="10">
        <v>100</v>
      </c>
      <c r="H6229" s="11">
        <v>25.384615384615</v>
      </c>
      <c r="I6229" s="2">
        <v>38.615384615384997</v>
      </c>
      <c r="J6229" s="2">
        <v>24.615384615385</v>
      </c>
      <c r="K6229" s="2">
        <v>7.2307692307689999</v>
      </c>
      <c r="L6229" s="2">
        <v>2.9230769230770002</v>
      </c>
      <c r="M6229" s="2">
        <v>0.92307692307699996</v>
      </c>
      <c r="N6229" s="13">
        <v>0.30769230769200001</v>
      </c>
    </row>
    <row r="6230" spans="5:14" ht="25" x14ac:dyDescent="0.3">
      <c r="E6230" s="3" t="s">
        <v>1597</v>
      </c>
      <c r="F6230" s="4"/>
      <c r="G6230" s="5">
        <v>253</v>
      </c>
      <c r="H6230" s="7">
        <v>49</v>
      </c>
      <c r="I6230" s="1">
        <v>103</v>
      </c>
      <c r="J6230" s="1">
        <v>52</v>
      </c>
      <c r="K6230" s="1">
        <v>28</v>
      </c>
      <c r="L6230" s="1">
        <v>12</v>
      </c>
      <c r="M6230" s="1">
        <v>7</v>
      </c>
      <c r="N6230" s="6">
        <v>2</v>
      </c>
    </row>
    <row r="6231" spans="5:14" x14ac:dyDescent="0.3">
      <c r="E6231" s="9"/>
      <c r="F6231" s="8"/>
      <c r="G6231" s="10">
        <v>100</v>
      </c>
      <c r="H6231" s="11">
        <v>19.367588932806001</v>
      </c>
      <c r="I6231" s="2">
        <v>40.711462450592997</v>
      </c>
      <c r="J6231" s="2">
        <v>20.553359683794</v>
      </c>
      <c r="K6231" s="2">
        <v>11.067193675888999</v>
      </c>
      <c r="L6231" s="2">
        <v>4.7430830039530001</v>
      </c>
      <c r="M6231" s="2">
        <v>2.7667984189719999</v>
      </c>
      <c r="N6231" s="13">
        <v>0.79051383399200004</v>
      </c>
    </row>
    <row r="6232" spans="5:14" ht="50" x14ac:dyDescent="0.3">
      <c r="E6232" s="3" t="s">
        <v>1598</v>
      </c>
      <c r="F6232" s="4"/>
      <c r="G6232" s="5">
        <v>25</v>
      </c>
      <c r="H6232" s="7">
        <v>8</v>
      </c>
      <c r="I6232" s="1">
        <v>12</v>
      </c>
      <c r="J6232" s="1">
        <v>4</v>
      </c>
      <c r="K6232" s="1">
        <v>0</v>
      </c>
      <c r="L6232" s="1">
        <v>1</v>
      </c>
      <c r="M6232" s="1">
        <v>0</v>
      </c>
      <c r="N6232" s="6">
        <v>0</v>
      </c>
    </row>
    <row r="6233" spans="5:14" x14ac:dyDescent="0.3">
      <c r="E6233" s="9"/>
      <c r="F6233" s="8"/>
      <c r="G6233" s="10">
        <v>100</v>
      </c>
      <c r="H6233" s="11">
        <v>32</v>
      </c>
      <c r="I6233" s="2">
        <v>48</v>
      </c>
      <c r="J6233" s="2">
        <v>16</v>
      </c>
      <c r="K6233" s="12">
        <v>0</v>
      </c>
      <c r="L6233" s="2">
        <v>4</v>
      </c>
      <c r="M6233" s="12">
        <v>0</v>
      </c>
      <c r="N6233" s="15">
        <v>0</v>
      </c>
    </row>
    <row r="6234" spans="5:14" ht="50" x14ac:dyDescent="0.3">
      <c r="E6234" s="3" t="s">
        <v>1599</v>
      </c>
      <c r="F6234" s="4"/>
      <c r="G6234" s="5">
        <v>5</v>
      </c>
      <c r="H6234" s="7">
        <v>1</v>
      </c>
      <c r="I6234" s="1">
        <v>3</v>
      </c>
      <c r="J6234" s="1">
        <v>1</v>
      </c>
      <c r="K6234" s="1">
        <v>0</v>
      </c>
      <c r="L6234" s="1">
        <v>0</v>
      </c>
      <c r="M6234" s="1">
        <v>0</v>
      </c>
      <c r="N6234" s="6">
        <v>0</v>
      </c>
    </row>
    <row r="6235" spans="5:14" x14ac:dyDescent="0.3">
      <c r="E6235" s="9"/>
      <c r="F6235" s="8"/>
      <c r="G6235" s="10">
        <v>100</v>
      </c>
      <c r="H6235" s="11">
        <v>20</v>
      </c>
      <c r="I6235" s="2">
        <v>60</v>
      </c>
      <c r="J6235" s="2">
        <v>20</v>
      </c>
      <c r="K6235" s="12">
        <v>0</v>
      </c>
      <c r="L6235" s="12">
        <v>0</v>
      </c>
      <c r="M6235" s="12">
        <v>0</v>
      </c>
      <c r="N6235" s="15">
        <v>0</v>
      </c>
    </row>
    <row r="6236" spans="5:14" ht="25" x14ac:dyDescent="0.3">
      <c r="E6236" s="3" t="s">
        <v>1600</v>
      </c>
      <c r="F6236" s="4"/>
      <c r="G6236" s="5">
        <v>9</v>
      </c>
      <c r="H6236" s="7">
        <v>4</v>
      </c>
      <c r="I6236" s="1">
        <v>3</v>
      </c>
      <c r="J6236" s="1">
        <v>1</v>
      </c>
      <c r="K6236" s="1">
        <v>1</v>
      </c>
      <c r="L6236" s="1">
        <v>0</v>
      </c>
      <c r="M6236" s="1">
        <v>0</v>
      </c>
      <c r="N6236" s="6">
        <v>0</v>
      </c>
    </row>
    <row r="6237" spans="5:14" x14ac:dyDescent="0.3">
      <c r="E6237" s="9"/>
      <c r="F6237" s="8"/>
      <c r="G6237" s="10">
        <v>100</v>
      </c>
      <c r="H6237" s="11">
        <v>44.444444444444002</v>
      </c>
      <c r="I6237" s="2">
        <v>33.333333333333002</v>
      </c>
      <c r="J6237" s="2">
        <v>11.111111111111001</v>
      </c>
      <c r="K6237" s="2">
        <v>11.111111111111001</v>
      </c>
      <c r="L6237" s="12">
        <v>0</v>
      </c>
      <c r="M6237" s="12">
        <v>0</v>
      </c>
      <c r="N6237" s="15">
        <v>0</v>
      </c>
    </row>
    <row r="6238" spans="5:14" ht="37.5" x14ac:dyDescent="0.3">
      <c r="E6238" s="3" t="s">
        <v>1601</v>
      </c>
      <c r="F6238" s="4"/>
      <c r="G6238" s="5">
        <v>64</v>
      </c>
      <c r="H6238" s="7">
        <v>16</v>
      </c>
      <c r="I6238" s="1">
        <v>25</v>
      </c>
      <c r="J6238" s="1">
        <v>17</v>
      </c>
      <c r="K6238" s="1">
        <v>4</v>
      </c>
      <c r="L6238" s="1">
        <v>1</v>
      </c>
      <c r="M6238" s="1">
        <v>0</v>
      </c>
      <c r="N6238" s="6">
        <v>1</v>
      </c>
    </row>
    <row r="6239" spans="5:14" x14ac:dyDescent="0.3">
      <c r="E6239" s="9"/>
      <c r="F6239" s="8"/>
      <c r="G6239" s="10">
        <v>100</v>
      </c>
      <c r="H6239" s="11">
        <v>25</v>
      </c>
      <c r="I6239" s="2">
        <v>39.0625</v>
      </c>
      <c r="J6239" s="2">
        <v>26.5625</v>
      </c>
      <c r="K6239" s="2">
        <v>6.25</v>
      </c>
      <c r="L6239" s="2">
        <v>1.5625</v>
      </c>
      <c r="M6239" s="12">
        <v>0</v>
      </c>
      <c r="N6239" s="13">
        <v>1.5625</v>
      </c>
    </row>
    <row r="6240" spans="5:14" ht="50" x14ac:dyDescent="0.3">
      <c r="E6240" s="3" t="s">
        <v>1602</v>
      </c>
      <c r="F6240" s="4"/>
      <c r="G6240" s="5">
        <v>22</v>
      </c>
      <c r="H6240" s="7">
        <v>5</v>
      </c>
      <c r="I6240" s="1">
        <v>9</v>
      </c>
      <c r="J6240" s="1">
        <v>4</v>
      </c>
      <c r="K6240" s="1">
        <v>3</v>
      </c>
      <c r="L6240" s="1">
        <v>1</v>
      </c>
      <c r="M6240" s="1">
        <v>0</v>
      </c>
      <c r="N6240" s="6">
        <v>0</v>
      </c>
    </row>
    <row r="6241" spans="5:14" x14ac:dyDescent="0.3">
      <c r="E6241" s="9"/>
      <c r="F6241" s="8"/>
      <c r="G6241" s="10">
        <v>100</v>
      </c>
      <c r="H6241" s="11">
        <v>22.727272727273</v>
      </c>
      <c r="I6241" s="2">
        <v>40.909090909090999</v>
      </c>
      <c r="J6241" s="2">
        <v>18.181818181817999</v>
      </c>
      <c r="K6241" s="2">
        <v>13.636363636364001</v>
      </c>
      <c r="L6241" s="2">
        <v>4.5454545454549997</v>
      </c>
      <c r="M6241" s="12">
        <v>0</v>
      </c>
      <c r="N6241" s="15">
        <v>0</v>
      </c>
    </row>
    <row r="6242" spans="5:14" ht="25" x14ac:dyDescent="0.3">
      <c r="E6242" s="3" t="s">
        <v>1603</v>
      </c>
      <c r="F6242" s="4"/>
      <c r="G6242" s="5">
        <v>16</v>
      </c>
      <c r="H6242" s="7">
        <v>3</v>
      </c>
      <c r="I6242" s="1">
        <v>7</v>
      </c>
      <c r="J6242" s="1">
        <v>5</v>
      </c>
      <c r="K6242" s="1">
        <v>1</v>
      </c>
      <c r="L6242" s="1">
        <v>0</v>
      </c>
      <c r="M6242" s="1">
        <v>0</v>
      </c>
      <c r="N6242" s="6">
        <v>0</v>
      </c>
    </row>
    <row r="6243" spans="5:14" x14ac:dyDescent="0.3">
      <c r="E6243" s="9"/>
      <c r="F6243" s="8"/>
      <c r="G6243" s="10">
        <v>100</v>
      </c>
      <c r="H6243" s="11">
        <v>18.75</v>
      </c>
      <c r="I6243" s="2">
        <v>43.75</v>
      </c>
      <c r="J6243" s="2">
        <v>31.25</v>
      </c>
      <c r="K6243" s="2">
        <v>6.25</v>
      </c>
      <c r="L6243" s="12">
        <v>0</v>
      </c>
      <c r="M6243" s="12">
        <v>0</v>
      </c>
      <c r="N6243" s="15">
        <v>0</v>
      </c>
    </row>
    <row r="6244" spans="5:14" ht="25" x14ac:dyDescent="0.3">
      <c r="E6244" s="3" t="s">
        <v>1604</v>
      </c>
      <c r="F6244" s="4"/>
      <c r="G6244" s="5">
        <v>14</v>
      </c>
      <c r="H6244" s="7">
        <v>3</v>
      </c>
      <c r="I6244" s="1">
        <v>9</v>
      </c>
      <c r="J6244" s="1">
        <v>2</v>
      </c>
      <c r="K6244" s="1">
        <v>0</v>
      </c>
      <c r="L6244" s="1">
        <v>0</v>
      </c>
      <c r="M6244" s="1">
        <v>0</v>
      </c>
      <c r="N6244" s="6">
        <v>0</v>
      </c>
    </row>
    <row r="6245" spans="5:14" x14ac:dyDescent="0.3">
      <c r="E6245" s="9"/>
      <c r="F6245" s="8"/>
      <c r="G6245" s="10">
        <v>100</v>
      </c>
      <c r="H6245" s="11">
        <v>21.428571428571001</v>
      </c>
      <c r="I6245" s="2">
        <v>64.285714285713993</v>
      </c>
      <c r="J6245" s="2">
        <v>14.285714285714</v>
      </c>
      <c r="K6245" s="12">
        <v>0</v>
      </c>
      <c r="L6245" s="12">
        <v>0</v>
      </c>
      <c r="M6245" s="12">
        <v>0</v>
      </c>
      <c r="N6245" s="15">
        <v>0</v>
      </c>
    </row>
    <row r="6246" spans="5:14" ht="25" x14ac:dyDescent="0.3">
      <c r="E6246" s="3" t="s">
        <v>1605</v>
      </c>
      <c r="F6246" s="4"/>
      <c r="G6246" s="5">
        <v>92</v>
      </c>
      <c r="H6246" s="7">
        <v>26</v>
      </c>
      <c r="I6246" s="1">
        <v>37</v>
      </c>
      <c r="J6246" s="1">
        <v>20</v>
      </c>
      <c r="K6246" s="1">
        <v>6</v>
      </c>
      <c r="L6246" s="1">
        <v>2</v>
      </c>
      <c r="M6246" s="1">
        <v>0</v>
      </c>
      <c r="N6246" s="6">
        <v>1</v>
      </c>
    </row>
    <row r="6247" spans="5:14" x14ac:dyDescent="0.3">
      <c r="E6247" s="9"/>
      <c r="F6247" s="8"/>
      <c r="G6247" s="10">
        <v>100</v>
      </c>
      <c r="H6247" s="11">
        <v>28.260869565217</v>
      </c>
      <c r="I6247" s="2">
        <v>40.217391304347998</v>
      </c>
      <c r="J6247" s="2">
        <v>21.739130434783</v>
      </c>
      <c r="K6247" s="2">
        <v>6.5217391304349999</v>
      </c>
      <c r="L6247" s="2">
        <v>2.1739130434780001</v>
      </c>
      <c r="M6247" s="12">
        <v>0</v>
      </c>
      <c r="N6247" s="13">
        <v>1.086956521739</v>
      </c>
    </row>
    <row r="6248" spans="5:14" ht="25" x14ac:dyDescent="0.3">
      <c r="E6248" s="3" t="s">
        <v>1606</v>
      </c>
      <c r="F6248" s="4"/>
      <c r="G6248" s="5">
        <v>45</v>
      </c>
      <c r="H6248" s="7">
        <v>8</v>
      </c>
      <c r="I6248" s="1">
        <v>17</v>
      </c>
      <c r="J6248" s="1">
        <v>11</v>
      </c>
      <c r="K6248" s="1">
        <v>6</v>
      </c>
      <c r="L6248" s="1">
        <v>2</v>
      </c>
      <c r="M6248" s="1">
        <v>1</v>
      </c>
      <c r="N6248" s="6">
        <v>0</v>
      </c>
    </row>
    <row r="6249" spans="5:14" x14ac:dyDescent="0.3">
      <c r="E6249" s="9"/>
      <c r="F6249" s="8"/>
      <c r="G6249" s="10">
        <v>100</v>
      </c>
      <c r="H6249" s="11">
        <v>17.777777777777999</v>
      </c>
      <c r="I6249" s="2">
        <v>37.777777777777999</v>
      </c>
      <c r="J6249" s="2">
        <v>24.444444444443999</v>
      </c>
      <c r="K6249" s="2">
        <v>13.333333333333</v>
      </c>
      <c r="L6249" s="2">
        <v>4.4444444444439997</v>
      </c>
      <c r="M6249" s="2">
        <v>2.2222222222219998</v>
      </c>
      <c r="N6249" s="15">
        <v>0</v>
      </c>
    </row>
    <row r="6250" spans="5:14" ht="50" x14ac:dyDescent="0.3">
      <c r="E6250" s="3" t="s">
        <v>1607</v>
      </c>
      <c r="F6250" s="4"/>
      <c r="G6250" s="5">
        <v>2</v>
      </c>
      <c r="H6250" s="7">
        <v>0</v>
      </c>
      <c r="I6250" s="1">
        <v>0</v>
      </c>
      <c r="J6250" s="1">
        <v>0</v>
      </c>
      <c r="K6250" s="1">
        <v>1</v>
      </c>
      <c r="L6250" s="1">
        <v>1</v>
      </c>
      <c r="M6250" s="1">
        <v>0</v>
      </c>
      <c r="N6250" s="6">
        <v>0</v>
      </c>
    </row>
    <row r="6251" spans="5:14" x14ac:dyDescent="0.3">
      <c r="E6251" s="9"/>
      <c r="F6251" s="8"/>
      <c r="G6251" s="10">
        <v>100</v>
      </c>
      <c r="H6251" s="21">
        <v>0</v>
      </c>
      <c r="I6251" s="12">
        <v>0</v>
      </c>
      <c r="J6251" s="12">
        <v>0</v>
      </c>
      <c r="K6251" s="2">
        <v>50</v>
      </c>
      <c r="L6251" s="2">
        <v>50</v>
      </c>
      <c r="M6251" s="12">
        <v>0</v>
      </c>
      <c r="N6251" s="15">
        <v>0</v>
      </c>
    </row>
    <row r="6252" spans="5:14" ht="50" x14ac:dyDescent="0.3">
      <c r="E6252" s="3" t="s">
        <v>1608</v>
      </c>
      <c r="F6252" s="4"/>
      <c r="G6252" s="5">
        <v>0</v>
      </c>
      <c r="H6252" s="7">
        <v>0</v>
      </c>
      <c r="I6252" s="1">
        <v>0</v>
      </c>
      <c r="J6252" s="1">
        <v>0</v>
      </c>
      <c r="K6252" s="1">
        <v>0</v>
      </c>
      <c r="L6252" s="1">
        <v>0</v>
      </c>
      <c r="M6252" s="1">
        <v>0</v>
      </c>
      <c r="N6252" s="6">
        <v>0</v>
      </c>
    </row>
    <row r="6253" spans="5:14" x14ac:dyDescent="0.3">
      <c r="E6253" s="9"/>
      <c r="F6253" s="8"/>
      <c r="G6253" s="31">
        <v>0</v>
      </c>
      <c r="H6253" s="21">
        <v>0</v>
      </c>
      <c r="I6253" s="12">
        <v>0</v>
      </c>
      <c r="J6253" s="12">
        <v>0</v>
      </c>
      <c r="K6253" s="12">
        <v>0</v>
      </c>
      <c r="L6253" s="12">
        <v>0</v>
      </c>
      <c r="M6253" s="12">
        <v>0</v>
      </c>
      <c r="N6253" s="15">
        <v>0</v>
      </c>
    </row>
    <row r="6254" spans="5:14" ht="25" x14ac:dyDescent="0.3">
      <c r="E6254" s="3" t="s">
        <v>1609</v>
      </c>
      <c r="F6254" s="4"/>
      <c r="G6254" s="5">
        <v>1</v>
      </c>
      <c r="H6254" s="7">
        <v>0</v>
      </c>
      <c r="I6254" s="1">
        <v>0</v>
      </c>
      <c r="J6254" s="1">
        <v>0</v>
      </c>
      <c r="K6254" s="1">
        <v>1</v>
      </c>
      <c r="L6254" s="1">
        <v>0</v>
      </c>
      <c r="M6254" s="1">
        <v>0</v>
      </c>
      <c r="N6254" s="6">
        <v>0</v>
      </c>
    </row>
    <row r="6255" spans="5:14" x14ac:dyDescent="0.3">
      <c r="E6255" s="9"/>
      <c r="F6255" s="8"/>
      <c r="G6255" s="10">
        <v>100</v>
      </c>
      <c r="H6255" s="21">
        <v>0</v>
      </c>
      <c r="I6255" s="12">
        <v>0</v>
      </c>
      <c r="J6255" s="12">
        <v>0</v>
      </c>
      <c r="K6255" s="2">
        <v>100</v>
      </c>
      <c r="L6255" s="12">
        <v>0</v>
      </c>
      <c r="M6255" s="12">
        <v>0</v>
      </c>
      <c r="N6255" s="15">
        <v>0</v>
      </c>
    </row>
    <row r="6256" spans="5:14" ht="37.5" x14ac:dyDescent="0.3">
      <c r="E6256" s="3" t="s">
        <v>1610</v>
      </c>
      <c r="F6256" s="4"/>
      <c r="G6256" s="5">
        <v>6</v>
      </c>
      <c r="H6256" s="7">
        <v>2</v>
      </c>
      <c r="I6256" s="1">
        <v>2</v>
      </c>
      <c r="J6256" s="1">
        <v>2</v>
      </c>
      <c r="K6256" s="1">
        <v>0</v>
      </c>
      <c r="L6256" s="1">
        <v>0</v>
      </c>
      <c r="M6256" s="1">
        <v>0</v>
      </c>
      <c r="N6256" s="6">
        <v>0</v>
      </c>
    </row>
    <row r="6257" spans="5:14" x14ac:dyDescent="0.3">
      <c r="E6257" s="9"/>
      <c r="F6257" s="8"/>
      <c r="G6257" s="10">
        <v>100</v>
      </c>
      <c r="H6257" s="11">
        <v>33.333333333333002</v>
      </c>
      <c r="I6257" s="2">
        <v>33.333333333333002</v>
      </c>
      <c r="J6257" s="2">
        <v>33.333333333333002</v>
      </c>
      <c r="K6257" s="12">
        <v>0</v>
      </c>
      <c r="L6257" s="12">
        <v>0</v>
      </c>
      <c r="M6257" s="12">
        <v>0</v>
      </c>
      <c r="N6257" s="15">
        <v>0</v>
      </c>
    </row>
    <row r="6258" spans="5:14" ht="50" x14ac:dyDescent="0.3">
      <c r="E6258" s="3" t="s">
        <v>1611</v>
      </c>
      <c r="F6258" s="4"/>
      <c r="G6258" s="5">
        <v>2</v>
      </c>
      <c r="H6258" s="7">
        <v>0</v>
      </c>
      <c r="I6258" s="1">
        <v>1</v>
      </c>
      <c r="J6258" s="1">
        <v>1</v>
      </c>
      <c r="K6258" s="1">
        <v>0</v>
      </c>
      <c r="L6258" s="1">
        <v>0</v>
      </c>
      <c r="M6258" s="1">
        <v>0</v>
      </c>
      <c r="N6258" s="6">
        <v>0</v>
      </c>
    </row>
    <row r="6259" spans="5:14" x14ac:dyDescent="0.3">
      <c r="E6259" s="9"/>
      <c r="F6259" s="8"/>
      <c r="G6259" s="10">
        <v>100</v>
      </c>
      <c r="H6259" s="21">
        <v>0</v>
      </c>
      <c r="I6259" s="2">
        <v>50</v>
      </c>
      <c r="J6259" s="2">
        <v>50</v>
      </c>
      <c r="K6259" s="12">
        <v>0</v>
      </c>
      <c r="L6259" s="12">
        <v>0</v>
      </c>
      <c r="M6259" s="12">
        <v>0</v>
      </c>
      <c r="N6259" s="15">
        <v>0</v>
      </c>
    </row>
    <row r="6260" spans="5:14" ht="25" x14ac:dyDescent="0.3">
      <c r="E6260" s="3" t="s">
        <v>1612</v>
      </c>
      <c r="F6260" s="4"/>
      <c r="G6260" s="5">
        <v>0</v>
      </c>
      <c r="H6260" s="7">
        <v>0</v>
      </c>
      <c r="I6260" s="1">
        <v>0</v>
      </c>
      <c r="J6260" s="1">
        <v>0</v>
      </c>
      <c r="K6260" s="1">
        <v>0</v>
      </c>
      <c r="L6260" s="1">
        <v>0</v>
      </c>
      <c r="M6260" s="1">
        <v>0</v>
      </c>
      <c r="N6260" s="6">
        <v>0</v>
      </c>
    </row>
    <row r="6261" spans="5:14" x14ac:dyDescent="0.3">
      <c r="E6261" s="9"/>
      <c r="F6261" s="8"/>
      <c r="G6261" s="31">
        <v>0</v>
      </c>
      <c r="H6261" s="21">
        <v>0</v>
      </c>
      <c r="I6261" s="12">
        <v>0</v>
      </c>
      <c r="J6261" s="12">
        <v>0</v>
      </c>
      <c r="K6261" s="12">
        <v>0</v>
      </c>
      <c r="L6261" s="12">
        <v>0</v>
      </c>
      <c r="M6261" s="12">
        <v>0</v>
      </c>
      <c r="N6261" s="15">
        <v>0</v>
      </c>
    </row>
    <row r="6262" spans="5:14" ht="25" x14ac:dyDescent="0.3">
      <c r="E6262" s="3" t="s">
        <v>1613</v>
      </c>
      <c r="F6262" s="4"/>
      <c r="G6262" s="5">
        <v>0</v>
      </c>
      <c r="H6262" s="7">
        <v>0</v>
      </c>
      <c r="I6262" s="1">
        <v>0</v>
      </c>
      <c r="J6262" s="1">
        <v>0</v>
      </c>
      <c r="K6262" s="1">
        <v>0</v>
      </c>
      <c r="L6262" s="1">
        <v>0</v>
      </c>
      <c r="M6262" s="1">
        <v>0</v>
      </c>
      <c r="N6262" s="6">
        <v>0</v>
      </c>
    </row>
    <row r="6263" spans="5:14" x14ac:dyDescent="0.3">
      <c r="E6263" s="9"/>
      <c r="F6263" s="8"/>
      <c r="G6263" s="31">
        <v>0</v>
      </c>
      <c r="H6263" s="21">
        <v>0</v>
      </c>
      <c r="I6263" s="12">
        <v>0</v>
      </c>
      <c r="J6263" s="12">
        <v>0</v>
      </c>
      <c r="K6263" s="12">
        <v>0</v>
      </c>
      <c r="L6263" s="12">
        <v>0</v>
      </c>
      <c r="M6263" s="12">
        <v>0</v>
      </c>
      <c r="N6263" s="15">
        <v>0</v>
      </c>
    </row>
    <row r="6264" spans="5:14" ht="25" x14ac:dyDescent="0.3">
      <c r="E6264" s="3" t="s">
        <v>1614</v>
      </c>
      <c r="F6264" s="4"/>
      <c r="G6264" s="5">
        <v>9</v>
      </c>
      <c r="H6264" s="7">
        <v>2</v>
      </c>
      <c r="I6264" s="1">
        <v>2</v>
      </c>
      <c r="J6264" s="1">
        <v>2</v>
      </c>
      <c r="K6264" s="1">
        <v>2</v>
      </c>
      <c r="L6264" s="1">
        <v>1</v>
      </c>
      <c r="M6264" s="1">
        <v>0</v>
      </c>
      <c r="N6264" s="6">
        <v>0</v>
      </c>
    </row>
    <row r="6265" spans="5:14" x14ac:dyDescent="0.3">
      <c r="E6265" s="9"/>
      <c r="F6265" s="8"/>
      <c r="G6265" s="10">
        <v>100</v>
      </c>
      <c r="H6265" s="11">
        <v>22.222222222222001</v>
      </c>
      <c r="I6265" s="2">
        <v>22.222222222222001</v>
      </c>
      <c r="J6265" s="2">
        <v>22.222222222222001</v>
      </c>
      <c r="K6265" s="2">
        <v>22.222222222222001</v>
      </c>
      <c r="L6265" s="2">
        <v>11.111111111111001</v>
      </c>
      <c r="M6265" s="12">
        <v>0</v>
      </c>
      <c r="N6265" s="15">
        <v>0</v>
      </c>
    </row>
    <row r="6266" spans="5:14" ht="25" x14ac:dyDescent="0.3">
      <c r="E6266" s="3" t="s">
        <v>1615</v>
      </c>
      <c r="F6266" s="4"/>
      <c r="G6266" s="5">
        <v>2</v>
      </c>
      <c r="H6266" s="7">
        <v>0</v>
      </c>
      <c r="I6266" s="1">
        <v>0</v>
      </c>
      <c r="J6266" s="1">
        <v>0</v>
      </c>
      <c r="K6266" s="1">
        <v>1</v>
      </c>
      <c r="L6266" s="1">
        <v>1</v>
      </c>
      <c r="M6266" s="1">
        <v>0</v>
      </c>
      <c r="N6266" s="6">
        <v>0</v>
      </c>
    </row>
    <row r="6267" spans="5:14" x14ac:dyDescent="0.3">
      <c r="E6267" s="9"/>
      <c r="F6267" s="8"/>
      <c r="G6267" s="10">
        <v>100</v>
      </c>
      <c r="H6267" s="21">
        <v>0</v>
      </c>
      <c r="I6267" s="12">
        <v>0</v>
      </c>
      <c r="J6267" s="12">
        <v>0</v>
      </c>
      <c r="K6267" s="2">
        <v>50</v>
      </c>
      <c r="L6267" s="2">
        <v>50</v>
      </c>
      <c r="M6267" s="12">
        <v>0</v>
      </c>
      <c r="N6267" s="15">
        <v>0</v>
      </c>
    </row>
    <row r="6268" spans="5:14" ht="50" x14ac:dyDescent="0.3">
      <c r="E6268" s="3" t="s">
        <v>1616</v>
      </c>
      <c r="F6268" s="4"/>
      <c r="G6268" s="5">
        <v>4</v>
      </c>
      <c r="H6268" s="7">
        <v>0</v>
      </c>
      <c r="I6268" s="1">
        <v>1</v>
      </c>
      <c r="J6268" s="1">
        <v>1</v>
      </c>
      <c r="K6268" s="1">
        <v>0</v>
      </c>
      <c r="L6268" s="1">
        <v>2</v>
      </c>
      <c r="M6268" s="1">
        <v>0</v>
      </c>
      <c r="N6268" s="6">
        <v>0</v>
      </c>
    </row>
    <row r="6269" spans="5:14" x14ac:dyDescent="0.3">
      <c r="E6269" s="9"/>
      <c r="F6269" s="8"/>
      <c r="G6269" s="10">
        <v>100</v>
      </c>
      <c r="H6269" s="21">
        <v>0</v>
      </c>
      <c r="I6269" s="2">
        <v>25</v>
      </c>
      <c r="J6269" s="2">
        <v>25</v>
      </c>
      <c r="K6269" s="12">
        <v>0</v>
      </c>
      <c r="L6269" s="2">
        <v>50</v>
      </c>
      <c r="M6269" s="12">
        <v>0</v>
      </c>
      <c r="N6269" s="15">
        <v>0</v>
      </c>
    </row>
    <row r="6270" spans="5:14" ht="50" x14ac:dyDescent="0.3">
      <c r="E6270" s="3" t="s">
        <v>1617</v>
      </c>
      <c r="F6270" s="4"/>
      <c r="G6270" s="5">
        <v>3</v>
      </c>
      <c r="H6270" s="7">
        <v>0</v>
      </c>
      <c r="I6270" s="1">
        <v>1</v>
      </c>
      <c r="J6270" s="1">
        <v>2</v>
      </c>
      <c r="K6270" s="1">
        <v>0</v>
      </c>
      <c r="L6270" s="1">
        <v>0</v>
      </c>
      <c r="M6270" s="1">
        <v>0</v>
      </c>
      <c r="N6270" s="6">
        <v>0</v>
      </c>
    </row>
    <row r="6271" spans="5:14" x14ac:dyDescent="0.3">
      <c r="E6271" s="9"/>
      <c r="F6271" s="8"/>
      <c r="G6271" s="10">
        <v>100</v>
      </c>
      <c r="H6271" s="21">
        <v>0</v>
      </c>
      <c r="I6271" s="2">
        <v>33.333333333333002</v>
      </c>
      <c r="J6271" s="2">
        <v>66.666666666666998</v>
      </c>
      <c r="K6271" s="12">
        <v>0</v>
      </c>
      <c r="L6271" s="12">
        <v>0</v>
      </c>
      <c r="M6271" s="12">
        <v>0</v>
      </c>
      <c r="N6271" s="15">
        <v>0</v>
      </c>
    </row>
    <row r="6272" spans="5:14" ht="25" x14ac:dyDescent="0.3">
      <c r="E6272" s="3" t="s">
        <v>1618</v>
      </c>
      <c r="F6272" s="4"/>
      <c r="G6272" s="5">
        <v>4</v>
      </c>
      <c r="H6272" s="7">
        <v>0</v>
      </c>
      <c r="I6272" s="1">
        <v>3</v>
      </c>
      <c r="J6272" s="1">
        <v>0</v>
      </c>
      <c r="K6272" s="1">
        <v>0</v>
      </c>
      <c r="L6272" s="1">
        <v>1</v>
      </c>
      <c r="M6272" s="1">
        <v>0</v>
      </c>
      <c r="N6272" s="6">
        <v>0</v>
      </c>
    </row>
    <row r="6273" spans="5:14" x14ac:dyDescent="0.3">
      <c r="E6273" s="9"/>
      <c r="F6273" s="8"/>
      <c r="G6273" s="10">
        <v>100</v>
      </c>
      <c r="H6273" s="21">
        <v>0</v>
      </c>
      <c r="I6273" s="2">
        <v>75</v>
      </c>
      <c r="J6273" s="12">
        <v>0</v>
      </c>
      <c r="K6273" s="12">
        <v>0</v>
      </c>
      <c r="L6273" s="2">
        <v>25</v>
      </c>
      <c r="M6273" s="12">
        <v>0</v>
      </c>
      <c r="N6273" s="15">
        <v>0</v>
      </c>
    </row>
    <row r="6274" spans="5:14" ht="37.5" x14ac:dyDescent="0.3">
      <c r="E6274" s="3" t="s">
        <v>1619</v>
      </c>
      <c r="F6274" s="4"/>
      <c r="G6274" s="5">
        <v>19</v>
      </c>
      <c r="H6274" s="7">
        <v>3</v>
      </c>
      <c r="I6274" s="1">
        <v>3</v>
      </c>
      <c r="J6274" s="1">
        <v>8</v>
      </c>
      <c r="K6274" s="1">
        <v>0</v>
      </c>
      <c r="L6274" s="1">
        <v>4</v>
      </c>
      <c r="M6274" s="1">
        <v>1</v>
      </c>
      <c r="N6274" s="6">
        <v>0</v>
      </c>
    </row>
    <row r="6275" spans="5:14" x14ac:dyDescent="0.3">
      <c r="E6275" s="9"/>
      <c r="F6275" s="8"/>
      <c r="G6275" s="10">
        <v>100</v>
      </c>
      <c r="H6275" s="11">
        <v>15.789473684211</v>
      </c>
      <c r="I6275" s="2">
        <v>15.789473684211</v>
      </c>
      <c r="J6275" s="2">
        <v>42.105263157895003</v>
      </c>
      <c r="K6275" s="12">
        <v>0</v>
      </c>
      <c r="L6275" s="2">
        <v>21.052631578947</v>
      </c>
      <c r="M6275" s="2">
        <v>5.2631578947369997</v>
      </c>
      <c r="N6275" s="15">
        <v>0</v>
      </c>
    </row>
    <row r="6276" spans="5:14" ht="50" x14ac:dyDescent="0.3">
      <c r="E6276" s="3" t="s">
        <v>1620</v>
      </c>
      <c r="F6276" s="4"/>
      <c r="G6276" s="5">
        <v>2</v>
      </c>
      <c r="H6276" s="7">
        <v>1</v>
      </c>
      <c r="I6276" s="1">
        <v>1</v>
      </c>
      <c r="J6276" s="1">
        <v>0</v>
      </c>
      <c r="K6276" s="1">
        <v>0</v>
      </c>
      <c r="L6276" s="1">
        <v>0</v>
      </c>
      <c r="M6276" s="1">
        <v>0</v>
      </c>
      <c r="N6276" s="6">
        <v>0</v>
      </c>
    </row>
    <row r="6277" spans="5:14" x14ac:dyDescent="0.3">
      <c r="E6277" s="9"/>
      <c r="F6277" s="8"/>
      <c r="G6277" s="10">
        <v>100</v>
      </c>
      <c r="H6277" s="11">
        <v>50</v>
      </c>
      <c r="I6277" s="2">
        <v>50</v>
      </c>
      <c r="J6277" s="12">
        <v>0</v>
      </c>
      <c r="K6277" s="12">
        <v>0</v>
      </c>
      <c r="L6277" s="12">
        <v>0</v>
      </c>
      <c r="M6277" s="12">
        <v>0</v>
      </c>
      <c r="N6277" s="15">
        <v>0</v>
      </c>
    </row>
    <row r="6278" spans="5:14" ht="25" x14ac:dyDescent="0.3">
      <c r="E6278" s="3" t="s">
        <v>1621</v>
      </c>
      <c r="F6278" s="4"/>
      <c r="G6278" s="5">
        <v>0</v>
      </c>
      <c r="H6278" s="7">
        <v>0</v>
      </c>
      <c r="I6278" s="1">
        <v>0</v>
      </c>
      <c r="J6278" s="1">
        <v>0</v>
      </c>
      <c r="K6278" s="1">
        <v>0</v>
      </c>
      <c r="L6278" s="1">
        <v>0</v>
      </c>
      <c r="M6278" s="1">
        <v>0</v>
      </c>
      <c r="N6278" s="6">
        <v>0</v>
      </c>
    </row>
    <row r="6279" spans="5:14" x14ac:dyDescent="0.3">
      <c r="E6279" s="9"/>
      <c r="F6279" s="8"/>
      <c r="G6279" s="31">
        <v>0</v>
      </c>
      <c r="H6279" s="21">
        <v>0</v>
      </c>
      <c r="I6279" s="12">
        <v>0</v>
      </c>
      <c r="J6279" s="12">
        <v>0</v>
      </c>
      <c r="K6279" s="12">
        <v>0</v>
      </c>
      <c r="L6279" s="12">
        <v>0</v>
      </c>
      <c r="M6279" s="12">
        <v>0</v>
      </c>
      <c r="N6279" s="15">
        <v>0</v>
      </c>
    </row>
    <row r="6280" spans="5:14" ht="25" x14ac:dyDescent="0.3">
      <c r="E6280" s="3" t="s">
        <v>1622</v>
      </c>
      <c r="F6280" s="4"/>
      <c r="G6280" s="5">
        <v>3</v>
      </c>
      <c r="H6280" s="7">
        <v>0</v>
      </c>
      <c r="I6280" s="1">
        <v>0</v>
      </c>
      <c r="J6280" s="1">
        <v>2</v>
      </c>
      <c r="K6280" s="1">
        <v>1</v>
      </c>
      <c r="L6280" s="1">
        <v>0</v>
      </c>
      <c r="M6280" s="1">
        <v>0</v>
      </c>
      <c r="N6280" s="6">
        <v>0</v>
      </c>
    </row>
    <row r="6281" spans="5:14" x14ac:dyDescent="0.3">
      <c r="E6281" s="9"/>
      <c r="F6281" s="8"/>
      <c r="G6281" s="10">
        <v>100</v>
      </c>
      <c r="H6281" s="21">
        <v>0</v>
      </c>
      <c r="I6281" s="12">
        <v>0</v>
      </c>
      <c r="J6281" s="2">
        <v>66.666666666666998</v>
      </c>
      <c r="K6281" s="2">
        <v>33.333333333333002</v>
      </c>
      <c r="L6281" s="12">
        <v>0</v>
      </c>
      <c r="M6281" s="12">
        <v>0</v>
      </c>
      <c r="N6281" s="15">
        <v>0</v>
      </c>
    </row>
    <row r="6282" spans="5:14" ht="25" x14ac:dyDescent="0.3">
      <c r="E6282" s="3" t="s">
        <v>1623</v>
      </c>
      <c r="F6282" s="4"/>
      <c r="G6282" s="5">
        <v>23</v>
      </c>
      <c r="H6282" s="7">
        <v>3</v>
      </c>
      <c r="I6282" s="1">
        <v>5</v>
      </c>
      <c r="J6282" s="1">
        <v>9</v>
      </c>
      <c r="K6282" s="1">
        <v>1</v>
      </c>
      <c r="L6282" s="1">
        <v>4</v>
      </c>
      <c r="M6282" s="1">
        <v>1</v>
      </c>
      <c r="N6282" s="6">
        <v>0</v>
      </c>
    </row>
    <row r="6283" spans="5:14" x14ac:dyDescent="0.3">
      <c r="E6283" s="9"/>
      <c r="F6283" s="8"/>
      <c r="G6283" s="10">
        <v>100</v>
      </c>
      <c r="H6283" s="11">
        <v>13.04347826087</v>
      </c>
      <c r="I6283" s="2">
        <v>21.739130434783</v>
      </c>
      <c r="J6283" s="2">
        <v>39.130434782609001</v>
      </c>
      <c r="K6283" s="2">
        <v>4.3478260869570002</v>
      </c>
      <c r="L6283" s="2">
        <v>17.391304347826001</v>
      </c>
      <c r="M6283" s="2">
        <v>4.3478260869570002</v>
      </c>
      <c r="N6283" s="15">
        <v>0</v>
      </c>
    </row>
    <row r="6284" spans="5:14" ht="25" x14ac:dyDescent="0.3">
      <c r="E6284" s="3" t="s">
        <v>1624</v>
      </c>
      <c r="F6284" s="4"/>
      <c r="G6284" s="5">
        <v>31</v>
      </c>
      <c r="H6284" s="7">
        <v>3</v>
      </c>
      <c r="I6284" s="1">
        <v>8</v>
      </c>
      <c r="J6284" s="1">
        <v>10</v>
      </c>
      <c r="K6284" s="1">
        <v>6</v>
      </c>
      <c r="L6284" s="1">
        <v>3</v>
      </c>
      <c r="M6284" s="1">
        <v>1</v>
      </c>
      <c r="N6284" s="6">
        <v>0</v>
      </c>
    </row>
    <row r="6285" spans="5:14" x14ac:dyDescent="0.3">
      <c r="E6285" s="9"/>
      <c r="F6285" s="8"/>
      <c r="G6285" s="10">
        <v>100</v>
      </c>
      <c r="H6285" s="11">
        <v>9.6774193548389995</v>
      </c>
      <c r="I6285" s="2">
        <v>25.806451612903</v>
      </c>
      <c r="J6285" s="2">
        <v>32.258064516128997</v>
      </c>
      <c r="K6285" s="2">
        <v>19.354838709677001</v>
      </c>
      <c r="L6285" s="2">
        <v>9.6774193548389995</v>
      </c>
      <c r="M6285" s="2">
        <v>3.2258064516129998</v>
      </c>
      <c r="N6285" s="15">
        <v>0</v>
      </c>
    </row>
    <row r="6286" spans="5:14" ht="50" x14ac:dyDescent="0.3">
      <c r="E6286" s="3" t="s">
        <v>1625</v>
      </c>
      <c r="F6286" s="4"/>
      <c r="G6286" s="5">
        <v>12</v>
      </c>
      <c r="H6286" s="7">
        <v>0</v>
      </c>
      <c r="I6286" s="1">
        <v>3</v>
      </c>
      <c r="J6286" s="1">
        <v>4</v>
      </c>
      <c r="K6286" s="1">
        <v>3</v>
      </c>
      <c r="L6286" s="1">
        <v>2</v>
      </c>
      <c r="M6286" s="1">
        <v>0</v>
      </c>
      <c r="N6286" s="6">
        <v>0</v>
      </c>
    </row>
    <row r="6287" spans="5:14" x14ac:dyDescent="0.3">
      <c r="E6287" s="9"/>
      <c r="F6287" s="8"/>
      <c r="G6287" s="10">
        <v>100</v>
      </c>
      <c r="H6287" s="21">
        <v>0</v>
      </c>
      <c r="I6287" s="2">
        <v>25</v>
      </c>
      <c r="J6287" s="2">
        <v>33.333333333333002</v>
      </c>
      <c r="K6287" s="2">
        <v>25</v>
      </c>
      <c r="L6287" s="2">
        <v>16.666666666666998</v>
      </c>
      <c r="M6287" s="12">
        <v>0</v>
      </c>
      <c r="N6287" s="15">
        <v>0</v>
      </c>
    </row>
    <row r="6288" spans="5:14" ht="50" x14ac:dyDescent="0.3">
      <c r="E6288" s="3" t="s">
        <v>1626</v>
      </c>
      <c r="F6288" s="4"/>
      <c r="G6288" s="5">
        <v>5</v>
      </c>
      <c r="H6288" s="7">
        <v>0</v>
      </c>
      <c r="I6288" s="1">
        <v>0</v>
      </c>
      <c r="J6288" s="1">
        <v>2</v>
      </c>
      <c r="K6288" s="1">
        <v>1</v>
      </c>
      <c r="L6288" s="1">
        <v>2</v>
      </c>
      <c r="M6288" s="1">
        <v>0</v>
      </c>
      <c r="N6288" s="6">
        <v>0</v>
      </c>
    </row>
    <row r="6289" spans="5:14" x14ac:dyDescent="0.3">
      <c r="E6289" s="9"/>
      <c r="F6289" s="8"/>
      <c r="G6289" s="10">
        <v>100</v>
      </c>
      <c r="H6289" s="21">
        <v>0</v>
      </c>
      <c r="I6289" s="12">
        <v>0</v>
      </c>
      <c r="J6289" s="2">
        <v>40</v>
      </c>
      <c r="K6289" s="2">
        <v>20</v>
      </c>
      <c r="L6289" s="2">
        <v>40</v>
      </c>
      <c r="M6289" s="12">
        <v>0</v>
      </c>
      <c r="N6289" s="15">
        <v>0</v>
      </c>
    </row>
    <row r="6290" spans="5:14" ht="25" x14ac:dyDescent="0.3">
      <c r="E6290" s="3" t="s">
        <v>1627</v>
      </c>
      <c r="F6290" s="4"/>
      <c r="G6290" s="5">
        <v>5</v>
      </c>
      <c r="H6290" s="7">
        <v>1</v>
      </c>
      <c r="I6290" s="1">
        <v>0</v>
      </c>
      <c r="J6290" s="1">
        <v>2</v>
      </c>
      <c r="K6290" s="1">
        <v>0</v>
      </c>
      <c r="L6290" s="1">
        <v>2</v>
      </c>
      <c r="M6290" s="1">
        <v>0</v>
      </c>
      <c r="N6290" s="6">
        <v>0</v>
      </c>
    </row>
    <row r="6291" spans="5:14" x14ac:dyDescent="0.3">
      <c r="E6291" s="9"/>
      <c r="F6291" s="8"/>
      <c r="G6291" s="10">
        <v>100</v>
      </c>
      <c r="H6291" s="11">
        <v>20</v>
      </c>
      <c r="I6291" s="12">
        <v>0</v>
      </c>
      <c r="J6291" s="2">
        <v>40</v>
      </c>
      <c r="K6291" s="12">
        <v>0</v>
      </c>
      <c r="L6291" s="2">
        <v>40</v>
      </c>
      <c r="M6291" s="12">
        <v>0</v>
      </c>
      <c r="N6291" s="15">
        <v>0</v>
      </c>
    </row>
    <row r="6292" spans="5:14" ht="37.5" x14ac:dyDescent="0.3">
      <c r="E6292" s="3" t="s">
        <v>1628</v>
      </c>
      <c r="F6292" s="4"/>
      <c r="G6292" s="5">
        <v>30</v>
      </c>
      <c r="H6292" s="7">
        <v>3</v>
      </c>
      <c r="I6292" s="1">
        <v>9</v>
      </c>
      <c r="J6292" s="1">
        <v>4</v>
      </c>
      <c r="K6292" s="1">
        <v>7</v>
      </c>
      <c r="L6292" s="1">
        <v>6</v>
      </c>
      <c r="M6292" s="1">
        <v>1</v>
      </c>
      <c r="N6292" s="6">
        <v>0</v>
      </c>
    </row>
    <row r="6293" spans="5:14" x14ac:dyDescent="0.3">
      <c r="E6293" s="9"/>
      <c r="F6293" s="8"/>
      <c r="G6293" s="10">
        <v>100</v>
      </c>
      <c r="H6293" s="11">
        <v>10</v>
      </c>
      <c r="I6293" s="2">
        <v>30</v>
      </c>
      <c r="J6293" s="2">
        <v>13.333333333333</v>
      </c>
      <c r="K6293" s="2">
        <v>23.333333333333002</v>
      </c>
      <c r="L6293" s="2">
        <v>20</v>
      </c>
      <c r="M6293" s="2">
        <v>3.333333333333</v>
      </c>
      <c r="N6293" s="15">
        <v>0</v>
      </c>
    </row>
    <row r="6294" spans="5:14" ht="50" x14ac:dyDescent="0.3">
      <c r="E6294" s="3" t="s">
        <v>1629</v>
      </c>
      <c r="F6294" s="4"/>
      <c r="G6294" s="5">
        <v>3</v>
      </c>
      <c r="H6294" s="7">
        <v>0</v>
      </c>
      <c r="I6294" s="1">
        <v>1</v>
      </c>
      <c r="J6294" s="1">
        <v>0</v>
      </c>
      <c r="K6294" s="1">
        <v>1</v>
      </c>
      <c r="L6294" s="1">
        <v>1</v>
      </c>
      <c r="M6294" s="1">
        <v>0</v>
      </c>
      <c r="N6294" s="6">
        <v>0</v>
      </c>
    </row>
    <row r="6295" spans="5:14" x14ac:dyDescent="0.3">
      <c r="E6295" s="9"/>
      <c r="F6295" s="8"/>
      <c r="G6295" s="10">
        <v>100</v>
      </c>
      <c r="H6295" s="21">
        <v>0</v>
      </c>
      <c r="I6295" s="2">
        <v>33.333333333333002</v>
      </c>
      <c r="J6295" s="12">
        <v>0</v>
      </c>
      <c r="K6295" s="2">
        <v>33.333333333333002</v>
      </c>
      <c r="L6295" s="2">
        <v>33.333333333333002</v>
      </c>
      <c r="M6295" s="12">
        <v>0</v>
      </c>
      <c r="N6295" s="15">
        <v>0</v>
      </c>
    </row>
    <row r="6296" spans="5:14" ht="25" x14ac:dyDescent="0.3">
      <c r="E6296" s="3" t="s">
        <v>1630</v>
      </c>
      <c r="F6296" s="4"/>
      <c r="G6296" s="5">
        <v>0</v>
      </c>
      <c r="H6296" s="7">
        <v>0</v>
      </c>
      <c r="I6296" s="1">
        <v>0</v>
      </c>
      <c r="J6296" s="1">
        <v>0</v>
      </c>
      <c r="K6296" s="1">
        <v>0</v>
      </c>
      <c r="L6296" s="1">
        <v>0</v>
      </c>
      <c r="M6296" s="1">
        <v>0</v>
      </c>
      <c r="N6296" s="6">
        <v>0</v>
      </c>
    </row>
    <row r="6297" spans="5:14" x14ac:dyDescent="0.3">
      <c r="E6297" s="9"/>
      <c r="F6297" s="8"/>
      <c r="G6297" s="31">
        <v>0</v>
      </c>
      <c r="H6297" s="21">
        <v>0</v>
      </c>
      <c r="I6297" s="12">
        <v>0</v>
      </c>
      <c r="J6297" s="12">
        <v>0</v>
      </c>
      <c r="K6297" s="12">
        <v>0</v>
      </c>
      <c r="L6297" s="12">
        <v>0</v>
      </c>
      <c r="M6297" s="12">
        <v>0</v>
      </c>
      <c r="N6297" s="15">
        <v>0</v>
      </c>
    </row>
    <row r="6298" spans="5:14" ht="25" x14ac:dyDescent="0.3">
      <c r="E6298" s="3" t="s">
        <v>1631</v>
      </c>
      <c r="F6298" s="4"/>
      <c r="G6298" s="5">
        <v>5</v>
      </c>
      <c r="H6298" s="7">
        <v>0</v>
      </c>
      <c r="I6298" s="1">
        <v>1</v>
      </c>
      <c r="J6298" s="1">
        <v>3</v>
      </c>
      <c r="K6298" s="1">
        <v>1</v>
      </c>
      <c r="L6298" s="1">
        <v>0</v>
      </c>
      <c r="M6298" s="1">
        <v>0</v>
      </c>
      <c r="N6298" s="6">
        <v>0</v>
      </c>
    </row>
    <row r="6299" spans="5:14" x14ac:dyDescent="0.3">
      <c r="E6299" s="9"/>
      <c r="F6299" s="8"/>
      <c r="G6299" s="10">
        <v>100</v>
      </c>
      <c r="H6299" s="21">
        <v>0</v>
      </c>
      <c r="I6299" s="2">
        <v>20</v>
      </c>
      <c r="J6299" s="2">
        <v>60</v>
      </c>
      <c r="K6299" s="2">
        <v>20</v>
      </c>
      <c r="L6299" s="12">
        <v>0</v>
      </c>
      <c r="M6299" s="12">
        <v>0</v>
      </c>
      <c r="N6299" s="15">
        <v>0</v>
      </c>
    </row>
    <row r="6300" spans="5:14" ht="25" x14ac:dyDescent="0.3">
      <c r="E6300" s="3" t="s">
        <v>1632</v>
      </c>
      <c r="F6300" s="4"/>
      <c r="G6300" s="5">
        <v>37</v>
      </c>
      <c r="H6300" s="7">
        <v>4</v>
      </c>
      <c r="I6300" s="1">
        <v>9</v>
      </c>
      <c r="J6300" s="1">
        <v>7</v>
      </c>
      <c r="K6300" s="1">
        <v>8</v>
      </c>
      <c r="L6300" s="1">
        <v>8</v>
      </c>
      <c r="M6300" s="1">
        <v>1</v>
      </c>
      <c r="N6300" s="6">
        <v>0</v>
      </c>
    </row>
    <row r="6301" spans="5:14" x14ac:dyDescent="0.3">
      <c r="E6301" s="9"/>
      <c r="F6301" s="8"/>
      <c r="G6301" s="10">
        <v>100</v>
      </c>
      <c r="H6301" s="11">
        <v>10.810810810811001</v>
      </c>
      <c r="I6301" s="2">
        <v>24.324324324323999</v>
      </c>
      <c r="J6301" s="2">
        <v>18.918918918919001</v>
      </c>
      <c r="K6301" s="2">
        <v>21.621621621622001</v>
      </c>
      <c r="L6301" s="2">
        <v>21.621621621622001</v>
      </c>
      <c r="M6301" s="2">
        <v>2.7027027027030002</v>
      </c>
      <c r="N6301" s="15">
        <v>0</v>
      </c>
    </row>
    <row r="6302" spans="5:14" ht="25" x14ac:dyDescent="0.3">
      <c r="E6302" s="3" t="s">
        <v>1633</v>
      </c>
      <c r="F6302" s="4"/>
      <c r="G6302" s="5">
        <v>45</v>
      </c>
      <c r="H6302" s="7">
        <v>3</v>
      </c>
      <c r="I6302" s="1">
        <v>9</v>
      </c>
      <c r="J6302" s="1">
        <v>10</v>
      </c>
      <c r="K6302" s="1">
        <v>6</v>
      </c>
      <c r="L6302" s="1">
        <v>17</v>
      </c>
      <c r="M6302" s="1">
        <v>0</v>
      </c>
      <c r="N6302" s="6">
        <v>0</v>
      </c>
    </row>
    <row r="6303" spans="5:14" x14ac:dyDescent="0.3">
      <c r="E6303" s="9"/>
      <c r="F6303" s="8"/>
      <c r="G6303" s="10">
        <v>100</v>
      </c>
      <c r="H6303" s="11">
        <v>6.666666666667</v>
      </c>
      <c r="I6303" s="2">
        <v>20</v>
      </c>
      <c r="J6303" s="2">
        <v>22.222222222222001</v>
      </c>
      <c r="K6303" s="2">
        <v>13.333333333333</v>
      </c>
      <c r="L6303" s="2">
        <v>37.777777777777999</v>
      </c>
      <c r="M6303" s="12">
        <v>0</v>
      </c>
      <c r="N6303" s="15">
        <v>0</v>
      </c>
    </row>
    <row r="6304" spans="5:14" ht="50" x14ac:dyDescent="0.3">
      <c r="E6304" s="3" t="s">
        <v>1634</v>
      </c>
      <c r="F6304" s="4"/>
      <c r="G6304" s="5">
        <v>23</v>
      </c>
      <c r="H6304" s="7">
        <v>3</v>
      </c>
      <c r="I6304" s="1">
        <v>9</v>
      </c>
      <c r="J6304" s="1">
        <v>3</v>
      </c>
      <c r="K6304" s="1">
        <v>2</v>
      </c>
      <c r="L6304" s="1">
        <v>3</v>
      </c>
      <c r="M6304" s="1">
        <v>1</v>
      </c>
      <c r="N6304" s="6">
        <v>2</v>
      </c>
    </row>
    <row r="6305" spans="5:14" x14ac:dyDescent="0.3">
      <c r="E6305" s="9"/>
      <c r="F6305" s="8"/>
      <c r="G6305" s="10">
        <v>100</v>
      </c>
      <c r="H6305" s="11">
        <v>13.04347826087</v>
      </c>
      <c r="I6305" s="2">
        <v>39.130434782609001</v>
      </c>
      <c r="J6305" s="2">
        <v>13.04347826087</v>
      </c>
      <c r="K6305" s="2">
        <v>8.6956521739130004</v>
      </c>
      <c r="L6305" s="2">
        <v>13.04347826087</v>
      </c>
      <c r="M6305" s="2">
        <v>4.3478260869570002</v>
      </c>
      <c r="N6305" s="13">
        <v>8.6956521739130004</v>
      </c>
    </row>
    <row r="6306" spans="5:14" ht="50" x14ac:dyDescent="0.3">
      <c r="E6306" s="3" t="s">
        <v>1635</v>
      </c>
      <c r="F6306" s="4"/>
      <c r="G6306" s="5">
        <v>13</v>
      </c>
      <c r="H6306" s="7">
        <v>3</v>
      </c>
      <c r="I6306" s="1">
        <v>7</v>
      </c>
      <c r="J6306" s="1">
        <v>0</v>
      </c>
      <c r="K6306" s="1">
        <v>0</v>
      </c>
      <c r="L6306" s="1">
        <v>2</v>
      </c>
      <c r="M6306" s="1">
        <v>0</v>
      </c>
      <c r="N6306" s="6">
        <v>1</v>
      </c>
    </row>
    <row r="6307" spans="5:14" x14ac:dyDescent="0.3">
      <c r="E6307" s="9"/>
      <c r="F6307" s="8"/>
      <c r="G6307" s="10">
        <v>100</v>
      </c>
      <c r="H6307" s="11">
        <v>23.076923076922998</v>
      </c>
      <c r="I6307" s="2">
        <v>53.846153846154003</v>
      </c>
      <c r="J6307" s="12">
        <v>0</v>
      </c>
      <c r="K6307" s="12">
        <v>0</v>
      </c>
      <c r="L6307" s="2">
        <v>15.384615384615</v>
      </c>
      <c r="M6307" s="12">
        <v>0</v>
      </c>
      <c r="N6307" s="13">
        <v>7.6923076923079998</v>
      </c>
    </row>
    <row r="6308" spans="5:14" ht="25" x14ac:dyDescent="0.3">
      <c r="E6308" s="3" t="s">
        <v>1636</v>
      </c>
      <c r="F6308" s="4"/>
      <c r="G6308" s="5">
        <v>8</v>
      </c>
      <c r="H6308" s="7">
        <v>2</v>
      </c>
      <c r="I6308" s="1">
        <v>1</v>
      </c>
      <c r="J6308" s="1">
        <v>0</v>
      </c>
      <c r="K6308" s="1">
        <v>2</v>
      </c>
      <c r="L6308" s="1">
        <v>1</v>
      </c>
      <c r="M6308" s="1">
        <v>0</v>
      </c>
      <c r="N6308" s="6">
        <v>2</v>
      </c>
    </row>
    <row r="6309" spans="5:14" x14ac:dyDescent="0.3">
      <c r="E6309" s="9"/>
      <c r="F6309" s="8"/>
      <c r="G6309" s="10">
        <v>100</v>
      </c>
      <c r="H6309" s="11">
        <v>25</v>
      </c>
      <c r="I6309" s="2">
        <v>12.5</v>
      </c>
      <c r="J6309" s="12">
        <v>0</v>
      </c>
      <c r="K6309" s="2">
        <v>25</v>
      </c>
      <c r="L6309" s="2">
        <v>12.5</v>
      </c>
      <c r="M6309" s="12">
        <v>0</v>
      </c>
      <c r="N6309" s="13">
        <v>25</v>
      </c>
    </row>
    <row r="6310" spans="5:14" ht="37.5" x14ac:dyDescent="0.3">
      <c r="E6310" s="3" t="s">
        <v>1637</v>
      </c>
      <c r="F6310" s="4"/>
      <c r="G6310" s="5">
        <v>52</v>
      </c>
      <c r="H6310" s="7">
        <v>6</v>
      </c>
      <c r="I6310" s="1">
        <v>14</v>
      </c>
      <c r="J6310" s="1">
        <v>9</v>
      </c>
      <c r="K6310" s="1">
        <v>6</v>
      </c>
      <c r="L6310" s="1">
        <v>12</v>
      </c>
      <c r="M6310" s="1">
        <v>2</v>
      </c>
      <c r="N6310" s="6">
        <v>3</v>
      </c>
    </row>
    <row r="6311" spans="5:14" x14ac:dyDescent="0.3">
      <c r="E6311" s="9"/>
      <c r="F6311" s="8"/>
      <c r="G6311" s="10">
        <v>100</v>
      </c>
      <c r="H6311" s="11">
        <v>11.538461538462</v>
      </c>
      <c r="I6311" s="2">
        <v>26.923076923077002</v>
      </c>
      <c r="J6311" s="2">
        <v>17.307692307692001</v>
      </c>
      <c r="K6311" s="2">
        <v>11.538461538462</v>
      </c>
      <c r="L6311" s="2">
        <v>23.076923076922998</v>
      </c>
      <c r="M6311" s="2">
        <v>3.8461538461539999</v>
      </c>
      <c r="N6311" s="13">
        <v>5.7692307692310001</v>
      </c>
    </row>
    <row r="6312" spans="5:14" ht="50" x14ac:dyDescent="0.3">
      <c r="E6312" s="3" t="s">
        <v>1638</v>
      </c>
      <c r="F6312" s="4"/>
      <c r="G6312" s="5">
        <v>13</v>
      </c>
      <c r="H6312" s="7">
        <v>1</v>
      </c>
      <c r="I6312" s="1">
        <v>5</v>
      </c>
      <c r="J6312" s="1">
        <v>1</v>
      </c>
      <c r="K6312" s="1">
        <v>2</v>
      </c>
      <c r="L6312" s="1">
        <v>2</v>
      </c>
      <c r="M6312" s="1">
        <v>1</v>
      </c>
      <c r="N6312" s="6">
        <v>1</v>
      </c>
    </row>
    <row r="6313" spans="5:14" x14ac:dyDescent="0.3">
      <c r="E6313" s="9"/>
      <c r="F6313" s="8"/>
      <c r="G6313" s="10">
        <v>100</v>
      </c>
      <c r="H6313" s="11">
        <v>7.6923076923079998</v>
      </c>
      <c r="I6313" s="2">
        <v>38.461538461537998</v>
      </c>
      <c r="J6313" s="2">
        <v>7.6923076923079998</v>
      </c>
      <c r="K6313" s="2">
        <v>15.384615384615</v>
      </c>
      <c r="L6313" s="2">
        <v>15.384615384615</v>
      </c>
      <c r="M6313" s="2">
        <v>7.6923076923079998</v>
      </c>
      <c r="N6313" s="13">
        <v>7.6923076923079998</v>
      </c>
    </row>
    <row r="6314" spans="5:14" ht="25" x14ac:dyDescent="0.3">
      <c r="E6314" s="3" t="s">
        <v>1639</v>
      </c>
      <c r="F6314" s="4"/>
      <c r="G6314" s="5">
        <v>4</v>
      </c>
      <c r="H6314" s="7">
        <v>0</v>
      </c>
      <c r="I6314" s="1">
        <v>0</v>
      </c>
      <c r="J6314" s="1">
        <v>0</v>
      </c>
      <c r="K6314" s="1">
        <v>1</v>
      </c>
      <c r="L6314" s="1">
        <v>2</v>
      </c>
      <c r="M6314" s="1">
        <v>0</v>
      </c>
      <c r="N6314" s="6">
        <v>1</v>
      </c>
    </row>
    <row r="6315" spans="5:14" x14ac:dyDescent="0.3">
      <c r="E6315" s="9"/>
      <c r="F6315" s="8"/>
      <c r="G6315" s="10">
        <v>100</v>
      </c>
      <c r="H6315" s="21">
        <v>0</v>
      </c>
      <c r="I6315" s="12">
        <v>0</v>
      </c>
      <c r="J6315" s="12">
        <v>0</v>
      </c>
      <c r="K6315" s="2">
        <v>25</v>
      </c>
      <c r="L6315" s="2">
        <v>50</v>
      </c>
      <c r="M6315" s="12">
        <v>0</v>
      </c>
      <c r="N6315" s="13">
        <v>25</v>
      </c>
    </row>
    <row r="6316" spans="5:14" ht="25" x14ac:dyDescent="0.3">
      <c r="E6316" s="3" t="s">
        <v>1640</v>
      </c>
      <c r="F6316" s="4"/>
      <c r="G6316" s="5">
        <v>15</v>
      </c>
      <c r="H6316" s="7">
        <v>2</v>
      </c>
      <c r="I6316" s="1">
        <v>1</v>
      </c>
      <c r="J6316" s="1">
        <v>3</v>
      </c>
      <c r="K6316" s="1">
        <v>1</v>
      </c>
      <c r="L6316" s="1">
        <v>5</v>
      </c>
      <c r="M6316" s="1">
        <v>0</v>
      </c>
      <c r="N6316" s="6">
        <v>3</v>
      </c>
    </row>
    <row r="6317" spans="5:14" x14ac:dyDescent="0.3">
      <c r="E6317" s="9"/>
      <c r="F6317" s="8"/>
      <c r="G6317" s="10">
        <v>100</v>
      </c>
      <c r="H6317" s="11">
        <v>13.333333333333</v>
      </c>
      <c r="I6317" s="2">
        <v>6.666666666667</v>
      </c>
      <c r="J6317" s="2">
        <v>20</v>
      </c>
      <c r="K6317" s="2">
        <v>6.666666666667</v>
      </c>
      <c r="L6317" s="2">
        <v>33.333333333333002</v>
      </c>
      <c r="M6317" s="12">
        <v>0</v>
      </c>
      <c r="N6317" s="13">
        <v>20</v>
      </c>
    </row>
    <row r="6318" spans="5:14" ht="25" x14ac:dyDescent="0.3">
      <c r="E6318" s="3" t="s">
        <v>1641</v>
      </c>
      <c r="F6318" s="4"/>
      <c r="G6318" s="5">
        <v>72</v>
      </c>
      <c r="H6318" s="7">
        <v>10</v>
      </c>
      <c r="I6318" s="1">
        <v>21</v>
      </c>
      <c r="J6318" s="1">
        <v>13</v>
      </c>
      <c r="K6318" s="1">
        <v>8</v>
      </c>
      <c r="L6318" s="1">
        <v>14</v>
      </c>
      <c r="M6318" s="1">
        <v>2</v>
      </c>
      <c r="N6318" s="6">
        <v>4</v>
      </c>
    </row>
    <row r="6319" spans="5:14" x14ac:dyDescent="0.3">
      <c r="E6319" s="9"/>
      <c r="F6319" s="8"/>
      <c r="G6319" s="10">
        <v>100</v>
      </c>
      <c r="H6319" s="11">
        <v>13.888888888888999</v>
      </c>
      <c r="I6319" s="2">
        <v>29.166666666666998</v>
      </c>
      <c r="J6319" s="2">
        <v>18.055555555556001</v>
      </c>
      <c r="K6319" s="2">
        <v>11.111111111111001</v>
      </c>
      <c r="L6319" s="2">
        <v>19.444444444443999</v>
      </c>
      <c r="M6319" s="2">
        <v>2.7777777777780002</v>
      </c>
      <c r="N6319" s="13">
        <v>5.5555555555560003</v>
      </c>
    </row>
    <row r="6320" spans="5:14" ht="25" x14ac:dyDescent="0.3">
      <c r="E6320" s="3" t="s">
        <v>1642</v>
      </c>
      <c r="F6320" s="4"/>
      <c r="G6320" s="5">
        <v>55</v>
      </c>
      <c r="H6320" s="7">
        <v>4</v>
      </c>
      <c r="I6320" s="1">
        <v>11</v>
      </c>
      <c r="J6320" s="1">
        <v>21</v>
      </c>
      <c r="K6320" s="1">
        <v>6</v>
      </c>
      <c r="L6320" s="1">
        <v>9</v>
      </c>
      <c r="M6320" s="1">
        <v>2</v>
      </c>
      <c r="N6320" s="6">
        <v>2</v>
      </c>
    </row>
    <row r="6321" spans="5:14" x14ac:dyDescent="0.3">
      <c r="E6321" s="9"/>
      <c r="F6321" s="8"/>
      <c r="G6321" s="10">
        <v>100</v>
      </c>
      <c r="H6321" s="11">
        <v>7.2727272727269998</v>
      </c>
      <c r="I6321" s="2">
        <v>20</v>
      </c>
      <c r="J6321" s="2">
        <v>38.181818181818002</v>
      </c>
      <c r="K6321" s="2">
        <v>10.909090909091001</v>
      </c>
      <c r="L6321" s="2">
        <v>16.363636363636001</v>
      </c>
      <c r="M6321" s="2">
        <v>3.636363636364</v>
      </c>
      <c r="N6321" s="13">
        <v>3.636363636364</v>
      </c>
    </row>
    <row r="6322" spans="5:14" ht="50" x14ac:dyDescent="0.3">
      <c r="E6322" s="3" t="s">
        <v>1643</v>
      </c>
      <c r="F6322" s="4"/>
      <c r="G6322" s="5">
        <v>11</v>
      </c>
      <c r="H6322" s="7">
        <v>2</v>
      </c>
      <c r="I6322" s="1">
        <v>5</v>
      </c>
      <c r="J6322" s="1">
        <v>1</v>
      </c>
      <c r="K6322" s="1">
        <v>0</v>
      </c>
      <c r="L6322" s="1">
        <v>2</v>
      </c>
      <c r="M6322" s="1">
        <v>1</v>
      </c>
      <c r="N6322" s="6">
        <v>0</v>
      </c>
    </row>
    <row r="6323" spans="5:14" x14ac:dyDescent="0.3">
      <c r="E6323" s="9"/>
      <c r="F6323" s="8"/>
      <c r="G6323" s="10">
        <v>100</v>
      </c>
      <c r="H6323" s="11">
        <v>18.181818181817999</v>
      </c>
      <c r="I6323" s="2">
        <v>45.454545454544999</v>
      </c>
      <c r="J6323" s="2">
        <v>9.0909090909089993</v>
      </c>
      <c r="K6323" s="12">
        <v>0</v>
      </c>
      <c r="L6323" s="2">
        <v>18.181818181817999</v>
      </c>
      <c r="M6323" s="2">
        <v>9.0909090909089993</v>
      </c>
      <c r="N6323" s="15">
        <v>0</v>
      </c>
    </row>
    <row r="6324" spans="5:14" ht="50" x14ac:dyDescent="0.3">
      <c r="E6324" s="3" t="s">
        <v>1644</v>
      </c>
      <c r="F6324" s="4"/>
      <c r="G6324" s="5">
        <v>5</v>
      </c>
      <c r="H6324" s="7">
        <v>0</v>
      </c>
      <c r="I6324" s="1">
        <v>1</v>
      </c>
      <c r="J6324" s="1">
        <v>2</v>
      </c>
      <c r="K6324" s="1">
        <v>0</v>
      </c>
      <c r="L6324" s="1">
        <v>0</v>
      </c>
      <c r="M6324" s="1">
        <v>2</v>
      </c>
      <c r="N6324" s="6">
        <v>0</v>
      </c>
    </row>
    <row r="6325" spans="5:14" x14ac:dyDescent="0.3">
      <c r="E6325" s="9"/>
      <c r="F6325" s="8"/>
      <c r="G6325" s="10">
        <v>100</v>
      </c>
      <c r="H6325" s="21">
        <v>0</v>
      </c>
      <c r="I6325" s="2">
        <v>20</v>
      </c>
      <c r="J6325" s="2">
        <v>40</v>
      </c>
      <c r="K6325" s="12">
        <v>0</v>
      </c>
      <c r="L6325" s="12">
        <v>0</v>
      </c>
      <c r="M6325" s="2">
        <v>40</v>
      </c>
      <c r="N6325" s="15">
        <v>0</v>
      </c>
    </row>
    <row r="6326" spans="5:14" ht="25" x14ac:dyDescent="0.3">
      <c r="E6326" s="3" t="s">
        <v>1645</v>
      </c>
      <c r="F6326" s="4"/>
      <c r="G6326" s="5">
        <v>5</v>
      </c>
      <c r="H6326" s="7">
        <v>1</v>
      </c>
      <c r="I6326" s="1">
        <v>2</v>
      </c>
      <c r="J6326" s="1">
        <v>1</v>
      </c>
      <c r="K6326" s="1">
        <v>0</v>
      </c>
      <c r="L6326" s="1">
        <v>1</v>
      </c>
      <c r="M6326" s="1">
        <v>0</v>
      </c>
      <c r="N6326" s="6">
        <v>0</v>
      </c>
    </row>
    <row r="6327" spans="5:14" x14ac:dyDescent="0.3">
      <c r="E6327" s="9"/>
      <c r="F6327" s="8"/>
      <c r="G6327" s="10">
        <v>100</v>
      </c>
      <c r="H6327" s="11">
        <v>20</v>
      </c>
      <c r="I6327" s="2">
        <v>40</v>
      </c>
      <c r="J6327" s="2">
        <v>20</v>
      </c>
      <c r="K6327" s="12">
        <v>0</v>
      </c>
      <c r="L6327" s="2">
        <v>20</v>
      </c>
      <c r="M6327" s="12">
        <v>0</v>
      </c>
      <c r="N6327" s="15">
        <v>0</v>
      </c>
    </row>
    <row r="6328" spans="5:14" ht="37.5" x14ac:dyDescent="0.3">
      <c r="E6328" s="3" t="s">
        <v>1646</v>
      </c>
      <c r="F6328" s="4"/>
      <c r="G6328" s="5">
        <v>37</v>
      </c>
      <c r="H6328" s="7">
        <v>7</v>
      </c>
      <c r="I6328" s="1">
        <v>9</v>
      </c>
      <c r="J6328" s="1">
        <v>10</v>
      </c>
      <c r="K6328" s="1">
        <v>5</v>
      </c>
      <c r="L6328" s="1">
        <v>3</v>
      </c>
      <c r="M6328" s="1">
        <v>3</v>
      </c>
      <c r="N6328" s="6">
        <v>0</v>
      </c>
    </row>
    <row r="6329" spans="5:14" x14ac:dyDescent="0.3">
      <c r="E6329" s="9"/>
      <c r="F6329" s="8"/>
      <c r="G6329" s="10">
        <v>100</v>
      </c>
      <c r="H6329" s="11">
        <v>18.918918918919001</v>
      </c>
      <c r="I6329" s="2">
        <v>24.324324324323999</v>
      </c>
      <c r="J6329" s="2">
        <v>27.027027027027</v>
      </c>
      <c r="K6329" s="2">
        <v>13.513513513514001</v>
      </c>
      <c r="L6329" s="2">
        <v>8.1081081081080004</v>
      </c>
      <c r="M6329" s="2">
        <v>8.1081081081080004</v>
      </c>
      <c r="N6329" s="15">
        <v>0</v>
      </c>
    </row>
    <row r="6330" spans="5:14" ht="50" x14ac:dyDescent="0.3">
      <c r="E6330" s="3" t="s">
        <v>1647</v>
      </c>
      <c r="F6330" s="4"/>
      <c r="G6330" s="5">
        <v>9</v>
      </c>
      <c r="H6330" s="7">
        <v>1</v>
      </c>
      <c r="I6330" s="1">
        <v>1</v>
      </c>
      <c r="J6330" s="1">
        <v>4</v>
      </c>
      <c r="K6330" s="1">
        <v>1</v>
      </c>
      <c r="L6330" s="1">
        <v>1</v>
      </c>
      <c r="M6330" s="1">
        <v>0</v>
      </c>
      <c r="N6330" s="6">
        <v>1</v>
      </c>
    </row>
    <row r="6331" spans="5:14" x14ac:dyDescent="0.3">
      <c r="E6331" s="9"/>
      <c r="F6331" s="8"/>
      <c r="G6331" s="10">
        <v>100</v>
      </c>
      <c r="H6331" s="11">
        <v>11.111111111111001</v>
      </c>
      <c r="I6331" s="2">
        <v>11.111111111111001</v>
      </c>
      <c r="J6331" s="2">
        <v>44.444444444444002</v>
      </c>
      <c r="K6331" s="2">
        <v>11.111111111111001</v>
      </c>
      <c r="L6331" s="2">
        <v>11.111111111111001</v>
      </c>
      <c r="M6331" s="12">
        <v>0</v>
      </c>
      <c r="N6331" s="13">
        <v>11.111111111111001</v>
      </c>
    </row>
    <row r="6332" spans="5:14" ht="25" x14ac:dyDescent="0.3">
      <c r="E6332" s="3" t="s">
        <v>1648</v>
      </c>
      <c r="F6332" s="4"/>
      <c r="G6332" s="5">
        <v>6</v>
      </c>
      <c r="H6332" s="7">
        <v>0</v>
      </c>
      <c r="I6332" s="1">
        <v>3</v>
      </c>
      <c r="J6332" s="1">
        <v>2</v>
      </c>
      <c r="K6332" s="1">
        <v>0</v>
      </c>
      <c r="L6332" s="1">
        <v>0</v>
      </c>
      <c r="M6332" s="1">
        <v>1</v>
      </c>
      <c r="N6332" s="6">
        <v>0</v>
      </c>
    </row>
    <row r="6333" spans="5:14" x14ac:dyDescent="0.3">
      <c r="E6333" s="9"/>
      <c r="F6333" s="8"/>
      <c r="G6333" s="10">
        <v>100</v>
      </c>
      <c r="H6333" s="21">
        <v>0</v>
      </c>
      <c r="I6333" s="2">
        <v>50</v>
      </c>
      <c r="J6333" s="2">
        <v>33.333333333333002</v>
      </c>
      <c r="K6333" s="12">
        <v>0</v>
      </c>
      <c r="L6333" s="12">
        <v>0</v>
      </c>
      <c r="M6333" s="2">
        <v>16.666666666666998</v>
      </c>
      <c r="N6333" s="15">
        <v>0</v>
      </c>
    </row>
    <row r="6334" spans="5:14" ht="25" x14ac:dyDescent="0.3">
      <c r="E6334" s="3" t="s">
        <v>1649</v>
      </c>
      <c r="F6334" s="4"/>
      <c r="G6334" s="5">
        <v>12</v>
      </c>
      <c r="H6334" s="7">
        <v>0</v>
      </c>
      <c r="I6334" s="1">
        <v>2</v>
      </c>
      <c r="J6334" s="1">
        <v>4</v>
      </c>
      <c r="K6334" s="1">
        <v>3</v>
      </c>
      <c r="L6334" s="1">
        <v>2</v>
      </c>
      <c r="M6334" s="1">
        <v>1</v>
      </c>
      <c r="N6334" s="6">
        <v>0</v>
      </c>
    </row>
    <row r="6335" spans="5:14" x14ac:dyDescent="0.3">
      <c r="E6335" s="9"/>
      <c r="F6335" s="8"/>
      <c r="G6335" s="10">
        <v>100</v>
      </c>
      <c r="H6335" s="21">
        <v>0</v>
      </c>
      <c r="I6335" s="2">
        <v>16.666666666666998</v>
      </c>
      <c r="J6335" s="2">
        <v>33.333333333333002</v>
      </c>
      <c r="K6335" s="2">
        <v>25</v>
      </c>
      <c r="L6335" s="2">
        <v>16.666666666666998</v>
      </c>
      <c r="M6335" s="2">
        <v>8.333333333333</v>
      </c>
      <c r="N6335" s="15">
        <v>0</v>
      </c>
    </row>
    <row r="6336" spans="5:14" ht="25" x14ac:dyDescent="0.3">
      <c r="E6336" s="3" t="s">
        <v>1650</v>
      </c>
      <c r="F6336" s="4"/>
      <c r="G6336" s="5">
        <v>52</v>
      </c>
      <c r="H6336" s="7">
        <v>7</v>
      </c>
      <c r="I6336" s="1">
        <v>13</v>
      </c>
      <c r="J6336" s="1">
        <v>12</v>
      </c>
      <c r="K6336" s="1">
        <v>6</v>
      </c>
      <c r="L6336" s="1">
        <v>6</v>
      </c>
      <c r="M6336" s="1">
        <v>7</v>
      </c>
      <c r="N6336" s="6">
        <v>1</v>
      </c>
    </row>
    <row r="6337" spans="5:14" x14ac:dyDescent="0.3">
      <c r="E6337" s="9"/>
      <c r="F6337" s="8"/>
      <c r="G6337" s="10">
        <v>100</v>
      </c>
      <c r="H6337" s="11">
        <v>13.461538461538</v>
      </c>
      <c r="I6337" s="2">
        <v>25</v>
      </c>
      <c r="J6337" s="2">
        <v>23.076923076922998</v>
      </c>
      <c r="K6337" s="2">
        <v>11.538461538462</v>
      </c>
      <c r="L6337" s="2">
        <v>11.538461538462</v>
      </c>
      <c r="M6337" s="2">
        <v>13.461538461538</v>
      </c>
      <c r="N6337" s="13">
        <v>1.923076923077</v>
      </c>
    </row>
    <row r="6338" spans="5:14" ht="25" x14ac:dyDescent="0.3">
      <c r="E6338" s="3" t="s">
        <v>1651</v>
      </c>
      <c r="F6338" s="4"/>
      <c r="G6338" s="5">
        <v>30</v>
      </c>
      <c r="H6338" s="7">
        <v>1</v>
      </c>
      <c r="I6338" s="1">
        <v>11</v>
      </c>
      <c r="J6338" s="1">
        <v>8</v>
      </c>
      <c r="K6338" s="1">
        <v>4</v>
      </c>
      <c r="L6338" s="1">
        <v>3</v>
      </c>
      <c r="M6338" s="1">
        <v>2</v>
      </c>
      <c r="N6338" s="6">
        <v>1</v>
      </c>
    </row>
    <row r="6339" spans="5:14" x14ac:dyDescent="0.3">
      <c r="E6339" s="9"/>
      <c r="F6339" s="8"/>
      <c r="G6339" s="10">
        <v>100</v>
      </c>
      <c r="H6339" s="11">
        <v>3.333333333333</v>
      </c>
      <c r="I6339" s="2">
        <v>36.666666666666998</v>
      </c>
      <c r="J6339" s="2">
        <v>26.666666666666998</v>
      </c>
      <c r="K6339" s="2">
        <v>13.333333333333</v>
      </c>
      <c r="L6339" s="2">
        <v>10</v>
      </c>
      <c r="M6339" s="2">
        <v>6.666666666667</v>
      </c>
      <c r="N6339" s="13">
        <v>3.333333333333</v>
      </c>
    </row>
    <row r="6340" spans="5:14" ht="50" x14ac:dyDescent="0.3">
      <c r="E6340" s="3" t="s">
        <v>1652</v>
      </c>
      <c r="F6340" s="4"/>
      <c r="G6340" s="5">
        <v>1</v>
      </c>
      <c r="H6340" s="7">
        <v>0</v>
      </c>
      <c r="I6340" s="1">
        <v>0</v>
      </c>
      <c r="J6340" s="1">
        <v>0</v>
      </c>
      <c r="K6340" s="1">
        <v>1</v>
      </c>
      <c r="L6340" s="1">
        <v>0</v>
      </c>
      <c r="M6340" s="1">
        <v>0</v>
      </c>
      <c r="N6340" s="6">
        <v>0</v>
      </c>
    </row>
    <row r="6341" spans="5:14" x14ac:dyDescent="0.3">
      <c r="E6341" s="9"/>
      <c r="F6341" s="8"/>
      <c r="G6341" s="10">
        <v>100</v>
      </c>
      <c r="H6341" s="21">
        <v>0</v>
      </c>
      <c r="I6341" s="12">
        <v>0</v>
      </c>
      <c r="J6341" s="12">
        <v>0</v>
      </c>
      <c r="K6341" s="2">
        <v>100</v>
      </c>
      <c r="L6341" s="12">
        <v>0</v>
      </c>
      <c r="M6341" s="12">
        <v>0</v>
      </c>
      <c r="N6341" s="15">
        <v>0</v>
      </c>
    </row>
    <row r="6342" spans="5:14" ht="50" x14ac:dyDescent="0.3">
      <c r="E6342" s="3" t="s">
        <v>1653</v>
      </c>
      <c r="F6342" s="4"/>
      <c r="G6342" s="5">
        <v>4</v>
      </c>
      <c r="H6342" s="7">
        <v>0</v>
      </c>
      <c r="I6342" s="1">
        <v>1</v>
      </c>
      <c r="J6342" s="1">
        <v>3</v>
      </c>
      <c r="K6342" s="1">
        <v>0</v>
      </c>
      <c r="L6342" s="1">
        <v>0</v>
      </c>
      <c r="M6342" s="1">
        <v>0</v>
      </c>
      <c r="N6342" s="6">
        <v>0</v>
      </c>
    </row>
    <row r="6343" spans="5:14" x14ac:dyDescent="0.3">
      <c r="E6343" s="9"/>
      <c r="F6343" s="8"/>
      <c r="G6343" s="10">
        <v>100</v>
      </c>
      <c r="H6343" s="21">
        <v>0</v>
      </c>
      <c r="I6343" s="2">
        <v>25</v>
      </c>
      <c r="J6343" s="2">
        <v>75</v>
      </c>
      <c r="K6343" s="12">
        <v>0</v>
      </c>
      <c r="L6343" s="12">
        <v>0</v>
      </c>
      <c r="M6343" s="12">
        <v>0</v>
      </c>
      <c r="N6343" s="15">
        <v>0</v>
      </c>
    </row>
    <row r="6344" spans="5:14" ht="25" x14ac:dyDescent="0.3">
      <c r="E6344" s="3" t="s">
        <v>1654</v>
      </c>
      <c r="F6344" s="4"/>
      <c r="G6344" s="5">
        <v>1</v>
      </c>
      <c r="H6344" s="7">
        <v>0</v>
      </c>
      <c r="I6344" s="1">
        <v>0</v>
      </c>
      <c r="J6344" s="1">
        <v>0</v>
      </c>
      <c r="K6344" s="1">
        <v>1</v>
      </c>
      <c r="L6344" s="1">
        <v>0</v>
      </c>
      <c r="M6344" s="1">
        <v>0</v>
      </c>
      <c r="N6344" s="6">
        <v>0</v>
      </c>
    </row>
    <row r="6345" spans="5:14" x14ac:dyDescent="0.3">
      <c r="E6345" s="9"/>
      <c r="F6345" s="8"/>
      <c r="G6345" s="10">
        <v>100</v>
      </c>
      <c r="H6345" s="21">
        <v>0</v>
      </c>
      <c r="I6345" s="12">
        <v>0</v>
      </c>
      <c r="J6345" s="12">
        <v>0</v>
      </c>
      <c r="K6345" s="2">
        <v>100</v>
      </c>
      <c r="L6345" s="12">
        <v>0</v>
      </c>
      <c r="M6345" s="12">
        <v>0</v>
      </c>
      <c r="N6345" s="15">
        <v>0</v>
      </c>
    </row>
    <row r="6346" spans="5:14" ht="37.5" x14ac:dyDescent="0.3">
      <c r="E6346" s="3" t="s">
        <v>1655</v>
      </c>
      <c r="F6346" s="4"/>
      <c r="G6346" s="5">
        <v>7</v>
      </c>
      <c r="H6346" s="7">
        <v>1</v>
      </c>
      <c r="I6346" s="1">
        <v>1</v>
      </c>
      <c r="J6346" s="1">
        <v>4</v>
      </c>
      <c r="K6346" s="1">
        <v>1</v>
      </c>
      <c r="L6346" s="1">
        <v>0</v>
      </c>
      <c r="M6346" s="1">
        <v>0</v>
      </c>
      <c r="N6346" s="6">
        <v>0</v>
      </c>
    </row>
    <row r="6347" spans="5:14" x14ac:dyDescent="0.3">
      <c r="E6347" s="9"/>
      <c r="F6347" s="8"/>
      <c r="G6347" s="10">
        <v>100</v>
      </c>
      <c r="H6347" s="11">
        <v>14.285714285714</v>
      </c>
      <c r="I6347" s="2">
        <v>14.285714285714</v>
      </c>
      <c r="J6347" s="2">
        <v>57.142857142856997</v>
      </c>
      <c r="K6347" s="2">
        <v>14.285714285714</v>
      </c>
      <c r="L6347" s="12">
        <v>0</v>
      </c>
      <c r="M6347" s="12">
        <v>0</v>
      </c>
      <c r="N6347" s="15">
        <v>0</v>
      </c>
    </row>
    <row r="6348" spans="5:14" ht="50" x14ac:dyDescent="0.3">
      <c r="E6348" s="3" t="s">
        <v>1656</v>
      </c>
      <c r="F6348" s="4"/>
      <c r="G6348" s="5">
        <v>2</v>
      </c>
      <c r="H6348" s="7">
        <v>0</v>
      </c>
      <c r="I6348" s="1">
        <v>0</v>
      </c>
      <c r="J6348" s="1">
        <v>2</v>
      </c>
      <c r="K6348" s="1">
        <v>0</v>
      </c>
      <c r="L6348" s="1">
        <v>0</v>
      </c>
      <c r="M6348" s="1">
        <v>0</v>
      </c>
      <c r="N6348" s="6">
        <v>0</v>
      </c>
    </row>
    <row r="6349" spans="5:14" x14ac:dyDescent="0.3">
      <c r="E6349" s="9"/>
      <c r="F6349" s="8"/>
      <c r="G6349" s="10">
        <v>100</v>
      </c>
      <c r="H6349" s="21">
        <v>0</v>
      </c>
      <c r="I6349" s="12">
        <v>0</v>
      </c>
      <c r="J6349" s="2">
        <v>100</v>
      </c>
      <c r="K6349" s="12">
        <v>0</v>
      </c>
      <c r="L6349" s="12">
        <v>0</v>
      </c>
      <c r="M6349" s="12">
        <v>0</v>
      </c>
      <c r="N6349" s="15">
        <v>0</v>
      </c>
    </row>
    <row r="6350" spans="5:14" ht="25" x14ac:dyDescent="0.3">
      <c r="E6350" s="3" t="s">
        <v>1657</v>
      </c>
      <c r="F6350" s="4"/>
      <c r="G6350" s="5">
        <v>1</v>
      </c>
      <c r="H6350" s="7">
        <v>0</v>
      </c>
      <c r="I6350" s="1">
        <v>0</v>
      </c>
      <c r="J6350" s="1">
        <v>1</v>
      </c>
      <c r="K6350" s="1">
        <v>0</v>
      </c>
      <c r="L6350" s="1">
        <v>0</v>
      </c>
      <c r="M6350" s="1">
        <v>0</v>
      </c>
      <c r="N6350" s="6">
        <v>0</v>
      </c>
    </row>
    <row r="6351" spans="5:14" x14ac:dyDescent="0.3">
      <c r="E6351" s="9"/>
      <c r="F6351" s="8"/>
      <c r="G6351" s="10">
        <v>100</v>
      </c>
      <c r="H6351" s="21">
        <v>0</v>
      </c>
      <c r="I6351" s="12">
        <v>0</v>
      </c>
      <c r="J6351" s="2">
        <v>100</v>
      </c>
      <c r="K6351" s="12">
        <v>0</v>
      </c>
      <c r="L6351" s="12">
        <v>0</v>
      </c>
      <c r="M6351" s="12">
        <v>0</v>
      </c>
      <c r="N6351" s="15">
        <v>0</v>
      </c>
    </row>
    <row r="6352" spans="5:14" ht="25" x14ac:dyDescent="0.3">
      <c r="E6352" s="3" t="s">
        <v>1658</v>
      </c>
      <c r="F6352" s="4"/>
      <c r="G6352" s="5">
        <v>1</v>
      </c>
      <c r="H6352" s="7">
        <v>0</v>
      </c>
      <c r="I6352" s="1">
        <v>1</v>
      </c>
      <c r="J6352" s="1">
        <v>0</v>
      </c>
      <c r="K6352" s="1">
        <v>0</v>
      </c>
      <c r="L6352" s="1">
        <v>0</v>
      </c>
      <c r="M6352" s="1">
        <v>0</v>
      </c>
      <c r="N6352" s="6">
        <v>0</v>
      </c>
    </row>
    <row r="6353" spans="5:14" x14ac:dyDescent="0.3">
      <c r="E6353" s="9"/>
      <c r="F6353" s="8"/>
      <c r="G6353" s="10">
        <v>100</v>
      </c>
      <c r="H6353" s="21">
        <v>0</v>
      </c>
      <c r="I6353" s="2">
        <v>100</v>
      </c>
      <c r="J6353" s="12">
        <v>0</v>
      </c>
      <c r="K6353" s="12">
        <v>0</v>
      </c>
      <c r="L6353" s="12">
        <v>0</v>
      </c>
      <c r="M6353" s="12">
        <v>0</v>
      </c>
      <c r="N6353" s="15">
        <v>0</v>
      </c>
    </row>
    <row r="6354" spans="5:14" ht="25" x14ac:dyDescent="0.3">
      <c r="E6354" s="3" t="s">
        <v>1659</v>
      </c>
      <c r="F6354" s="4"/>
      <c r="G6354" s="5">
        <v>11</v>
      </c>
      <c r="H6354" s="7">
        <v>1</v>
      </c>
      <c r="I6354" s="1">
        <v>3</v>
      </c>
      <c r="J6354" s="1">
        <v>6</v>
      </c>
      <c r="K6354" s="1">
        <v>1</v>
      </c>
      <c r="L6354" s="1">
        <v>0</v>
      </c>
      <c r="M6354" s="1">
        <v>0</v>
      </c>
      <c r="N6354" s="6">
        <v>0</v>
      </c>
    </row>
    <row r="6355" spans="5:14" x14ac:dyDescent="0.3">
      <c r="E6355" s="9"/>
      <c r="F6355" s="8"/>
      <c r="G6355" s="10">
        <v>100</v>
      </c>
      <c r="H6355" s="11">
        <v>9.0909090909089993</v>
      </c>
      <c r="I6355" s="2">
        <v>27.272727272727</v>
      </c>
      <c r="J6355" s="2">
        <v>54.545454545455001</v>
      </c>
      <c r="K6355" s="2">
        <v>9.0909090909089993</v>
      </c>
      <c r="L6355" s="12">
        <v>0</v>
      </c>
      <c r="M6355" s="12">
        <v>0</v>
      </c>
      <c r="N6355" s="15">
        <v>0</v>
      </c>
    </row>
    <row r="6356" spans="5:14" ht="25" x14ac:dyDescent="0.3">
      <c r="E6356" s="3" t="s">
        <v>1660</v>
      </c>
      <c r="F6356" s="4"/>
      <c r="G6356" s="5">
        <v>6</v>
      </c>
      <c r="H6356" s="7">
        <v>2</v>
      </c>
      <c r="I6356" s="1">
        <v>0</v>
      </c>
      <c r="J6356" s="1">
        <v>3</v>
      </c>
      <c r="K6356" s="1">
        <v>1</v>
      </c>
      <c r="L6356" s="1">
        <v>0</v>
      </c>
      <c r="M6356" s="1">
        <v>0</v>
      </c>
      <c r="N6356" s="6">
        <v>0</v>
      </c>
    </row>
    <row r="6357" spans="5:14" x14ac:dyDescent="0.3">
      <c r="E6357" s="9"/>
      <c r="F6357" s="8"/>
      <c r="G6357" s="10">
        <v>100</v>
      </c>
      <c r="H6357" s="11">
        <v>33.333333333333002</v>
      </c>
      <c r="I6357" s="12">
        <v>0</v>
      </c>
      <c r="J6357" s="2">
        <v>50</v>
      </c>
      <c r="K6357" s="2">
        <v>16.666666666666998</v>
      </c>
      <c r="L6357" s="12">
        <v>0</v>
      </c>
      <c r="M6357" s="12">
        <v>0</v>
      </c>
      <c r="N6357" s="15">
        <v>0</v>
      </c>
    </row>
    <row r="6358" spans="5:14" ht="50" x14ac:dyDescent="0.3">
      <c r="E6358" s="3" t="s">
        <v>1661</v>
      </c>
      <c r="F6358" s="4"/>
      <c r="G6358" s="5">
        <v>0</v>
      </c>
      <c r="H6358" s="7">
        <v>0</v>
      </c>
      <c r="I6358" s="1">
        <v>0</v>
      </c>
      <c r="J6358" s="1">
        <v>0</v>
      </c>
      <c r="K6358" s="1">
        <v>0</v>
      </c>
      <c r="L6358" s="1">
        <v>0</v>
      </c>
      <c r="M6358" s="1">
        <v>0</v>
      </c>
      <c r="N6358" s="6">
        <v>0</v>
      </c>
    </row>
    <row r="6359" spans="5:14" x14ac:dyDescent="0.3">
      <c r="E6359" s="9"/>
      <c r="F6359" s="8"/>
      <c r="G6359" s="31">
        <v>0</v>
      </c>
      <c r="H6359" s="21">
        <v>0</v>
      </c>
      <c r="I6359" s="12">
        <v>0</v>
      </c>
      <c r="J6359" s="12">
        <v>0</v>
      </c>
      <c r="K6359" s="12">
        <v>0</v>
      </c>
      <c r="L6359" s="12">
        <v>0</v>
      </c>
      <c r="M6359" s="12">
        <v>0</v>
      </c>
      <c r="N6359" s="15">
        <v>0</v>
      </c>
    </row>
    <row r="6360" spans="5:14" ht="50" x14ac:dyDescent="0.3">
      <c r="E6360" s="3" t="s">
        <v>1662</v>
      </c>
      <c r="F6360" s="4"/>
      <c r="G6360" s="5">
        <v>0</v>
      </c>
      <c r="H6360" s="7">
        <v>0</v>
      </c>
      <c r="I6360" s="1">
        <v>0</v>
      </c>
      <c r="J6360" s="1">
        <v>0</v>
      </c>
      <c r="K6360" s="1">
        <v>0</v>
      </c>
      <c r="L6360" s="1">
        <v>0</v>
      </c>
      <c r="M6360" s="1">
        <v>0</v>
      </c>
      <c r="N6360" s="6">
        <v>0</v>
      </c>
    </row>
    <row r="6361" spans="5:14" x14ac:dyDescent="0.3">
      <c r="E6361" s="9"/>
      <c r="F6361" s="8"/>
      <c r="G6361" s="31">
        <v>0</v>
      </c>
      <c r="H6361" s="21">
        <v>0</v>
      </c>
      <c r="I6361" s="12">
        <v>0</v>
      </c>
      <c r="J6361" s="12">
        <v>0</v>
      </c>
      <c r="K6361" s="12">
        <v>0</v>
      </c>
      <c r="L6361" s="12">
        <v>0</v>
      </c>
      <c r="M6361" s="12">
        <v>0</v>
      </c>
      <c r="N6361" s="15">
        <v>0</v>
      </c>
    </row>
    <row r="6362" spans="5:14" ht="25" x14ac:dyDescent="0.3">
      <c r="E6362" s="3" t="s">
        <v>1663</v>
      </c>
      <c r="F6362" s="4"/>
      <c r="G6362" s="5">
        <v>1</v>
      </c>
      <c r="H6362" s="7">
        <v>0</v>
      </c>
      <c r="I6362" s="1">
        <v>1</v>
      </c>
      <c r="J6362" s="1">
        <v>0</v>
      </c>
      <c r="K6362" s="1">
        <v>0</v>
      </c>
      <c r="L6362" s="1">
        <v>0</v>
      </c>
      <c r="M6362" s="1">
        <v>0</v>
      </c>
      <c r="N6362" s="6">
        <v>0</v>
      </c>
    </row>
    <row r="6363" spans="5:14" x14ac:dyDescent="0.3">
      <c r="E6363" s="9"/>
      <c r="F6363" s="8"/>
      <c r="G6363" s="10">
        <v>100</v>
      </c>
      <c r="H6363" s="21">
        <v>0</v>
      </c>
      <c r="I6363" s="2">
        <v>100</v>
      </c>
      <c r="J6363" s="12">
        <v>0</v>
      </c>
      <c r="K6363" s="12">
        <v>0</v>
      </c>
      <c r="L6363" s="12">
        <v>0</v>
      </c>
      <c r="M6363" s="12">
        <v>0</v>
      </c>
      <c r="N6363" s="15">
        <v>0</v>
      </c>
    </row>
    <row r="6364" spans="5:14" ht="37.5" x14ac:dyDescent="0.3">
      <c r="E6364" s="3" t="s">
        <v>1664</v>
      </c>
      <c r="F6364" s="4"/>
      <c r="G6364" s="5">
        <v>3</v>
      </c>
      <c r="H6364" s="7">
        <v>1</v>
      </c>
      <c r="I6364" s="1">
        <v>2</v>
      </c>
      <c r="J6364" s="1">
        <v>0</v>
      </c>
      <c r="K6364" s="1">
        <v>0</v>
      </c>
      <c r="L6364" s="1">
        <v>0</v>
      </c>
      <c r="M6364" s="1">
        <v>0</v>
      </c>
      <c r="N6364" s="6">
        <v>0</v>
      </c>
    </row>
    <row r="6365" spans="5:14" x14ac:dyDescent="0.3">
      <c r="E6365" s="9"/>
      <c r="F6365" s="8"/>
      <c r="G6365" s="10">
        <v>100</v>
      </c>
      <c r="H6365" s="11">
        <v>33.333333333333002</v>
      </c>
      <c r="I6365" s="2">
        <v>66.666666666666998</v>
      </c>
      <c r="J6365" s="12">
        <v>0</v>
      </c>
      <c r="K6365" s="12">
        <v>0</v>
      </c>
      <c r="L6365" s="12">
        <v>0</v>
      </c>
      <c r="M6365" s="12">
        <v>0</v>
      </c>
      <c r="N6365" s="15">
        <v>0</v>
      </c>
    </row>
    <row r="6366" spans="5:14" ht="50" x14ac:dyDescent="0.3">
      <c r="E6366" s="3" t="s">
        <v>1665</v>
      </c>
      <c r="F6366" s="4"/>
      <c r="G6366" s="5">
        <v>0</v>
      </c>
      <c r="H6366" s="7">
        <v>0</v>
      </c>
      <c r="I6366" s="1">
        <v>0</v>
      </c>
      <c r="J6366" s="1">
        <v>0</v>
      </c>
      <c r="K6366" s="1">
        <v>0</v>
      </c>
      <c r="L6366" s="1">
        <v>0</v>
      </c>
      <c r="M6366" s="1">
        <v>0</v>
      </c>
      <c r="N6366" s="6">
        <v>0</v>
      </c>
    </row>
    <row r="6367" spans="5:14" x14ac:dyDescent="0.3">
      <c r="E6367" s="9"/>
      <c r="F6367" s="8"/>
      <c r="G6367" s="31">
        <v>0</v>
      </c>
      <c r="H6367" s="21">
        <v>0</v>
      </c>
      <c r="I6367" s="12">
        <v>0</v>
      </c>
      <c r="J6367" s="12">
        <v>0</v>
      </c>
      <c r="K6367" s="12">
        <v>0</v>
      </c>
      <c r="L6367" s="12">
        <v>0</v>
      </c>
      <c r="M6367" s="12">
        <v>0</v>
      </c>
      <c r="N6367" s="15">
        <v>0</v>
      </c>
    </row>
    <row r="6368" spans="5:14" ht="25" x14ac:dyDescent="0.3">
      <c r="E6368" s="3" t="s">
        <v>1666</v>
      </c>
      <c r="F6368" s="4"/>
      <c r="G6368" s="5">
        <v>0</v>
      </c>
      <c r="H6368" s="7">
        <v>0</v>
      </c>
      <c r="I6368" s="1">
        <v>0</v>
      </c>
      <c r="J6368" s="1">
        <v>0</v>
      </c>
      <c r="K6368" s="1">
        <v>0</v>
      </c>
      <c r="L6368" s="1">
        <v>0</v>
      </c>
      <c r="M6368" s="1">
        <v>0</v>
      </c>
      <c r="N6368" s="6">
        <v>0</v>
      </c>
    </row>
    <row r="6369" spans="5:14" x14ac:dyDescent="0.3">
      <c r="E6369" s="9"/>
      <c r="F6369" s="8"/>
      <c r="G6369" s="31">
        <v>0</v>
      </c>
      <c r="H6369" s="21">
        <v>0</v>
      </c>
      <c r="I6369" s="12">
        <v>0</v>
      </c>
      <c r="J6369" s="12">
        <v>0</v>
      </c>
      <c r="K6369" s="12">
        <v>0</v>
      </c>
      <c r="L6369" s="12">
        <v>0</v>
      </c>
      <c r="M6369" s="12">
        <v>0</v>
      </c>
      <c r="N6369" s="15">
        <v>0</v>
      </c>
    </row>
    <row r="6370" spans="5:14" ht="25" x14ac:dyDescent="0.3">
      <c r="E6370" s="3" t="s">
        <v>1667</v>
      </c>
      <c r="F6370" s="4"/>
      <c r="G6370" s="5">
        <v>0</v>
      </c>
      <c r="H6370" s="7">
        <v>0</v>
      </c>
      <c r="I6370" s="1">
        <v>0</v>
      </c>
      <c r="J6370" s="1">
        <v>0</v>
      </c>
      <c r="K6370" s="1">
        <v>0</v>
      </c>
      <c r="L6370" s="1">
        <v>0</v>
      </c>
      <c r="M6370" s="1">
        <v>0</v>
      </c>
      <c r="N6370" s="6">
        <v>0</v>
      </c>
    </row>
    <row r="6371" spans="5:14" x14ac:dyDescent="0.3">
      <c r="E6371" s="9"/>
      <c r="F6371" s="8"/>
      <c r="G6371" s="31">
        <v>0</v>
      </c>
      <c r="H6371" s="21">
        <v>0</v>
      </c>
      <c r="I6371" s="12">
        <v>0</v>
      </c>
      <c r="J6371" s="12">
        <v>0</v>
      </c>
      <c r="K6371" s="12">
        <v>0</v>
      </c>
      <c r="L6371" s="12">
        <v>0</v>
      </c>
      <c r="M6371" s="12">
        <v>0</v>
      </c>
      <c r="N6371" s="15">
        <v>0</v>
      </c>
    </row>
    <row r="6372" spans="5:14" ht="25" x14ac:dyDescent="0.3">
      <c r="E6372" s="3" t="s">
        <v>1668</v>
      </c>
      <c r="F6372" s="4"/>
      <c r="G6372" s="5">
        <v>3</v>
      </c>
      <c r="H6372" s="7">
        <v>1</v>
      </c>
      <c r="I6372" s="1">
        <v>2</v>
      </c>
      <c r="J6372" s="1">
        <v>0</v>
      </c>
      <c r="K6372" s="1">
        <v>0</v>
      </c>
      <c r="L6372" s="1">
        <v>0</v>
      </c>
      <c r="M6372" s="1">
        <v>0</v>
      </c>
      <c r="N6372" s="6">
        <v>0</v>
      </c>
    </row>
    <row r="6373" spans="5:14" x14ac:dyDescent="0.3">
      <c r="E6373" s="9"/>
      <c r="F6373" s="8"/>
      <c r="G6373" s="10">
        <v>100</v>
      </c>
      <c r="H6373" s="11">
        <v>33.333333333333002</v>
      </c>
      <c r="I6373" s="2">
        <v>66.666666666666998</v>
      </c>
      <c r="J6373" s="12">
        <v>0</v>
      </c>
      <c r="K6373" s="12">
        <v>0</v>
      </c>
      <c r="L6373" s="12">
        <v>0</v>
      </c>
      <c r="M6373" s="12">
        <v>0</v>
      </c>
      <c r="N6373" s="15">
        <v>0</v>
      </c>
    </row>
    <row r="6374" spans="5:14" ht="25" x14ac:dyDescent="0.3">
      <c r="E6374" s="3" t="s">
        <v>1669</v>
      </c>
      <c r="F6374" s="4"/>
      <c r="G6374" s="5">
        <v>1</v>
      </c>
      <c r="H6374" s="7">
        <v>0</v>
      </c>
      <c r="I6374" s="1">
        <v>1</v>
      </c>
      <c r="J6374" s="1">
        <v>0</v>
      </c>
      <c r="K6374" s="1">
        <v>0</v>
      </c>
      <c r="L6374" s="1">
        <v>0</v>
      </c>
      <c r="M6374" s="1">
        <v>0</v>
      </c>
      <c r="N6374" s="6">
        <v>0</v>
      </c>
    </row>
    <row r="6375" spans="5:14" x14ac:dyDescent="0.3">
      <c r="E6375" s="9"/>
      <c r="F6375" s="8"/>
      <c r="G6375" s="10">
        <v>100</v>
      </c>
      <c r="H6375" s="21">
        <v>0</v>
      </c>
      <c r="I6375" s="2">
        <v>100</v>
      </c>
      <c r="J6375" s="12">
        <v>0</v>
      </c>
      <c r="K6375" s="12">
        <v>0</v>
      </c>
      <c r="L6375" s="12">
        <v>0</v>
      </c>
      <c r="M6375" s="12">
        <v>0</v>
      </c>
      <c r="N6375" s="15">
        <v>0</v>
      </c>
    </row>
    <row r="6376" spans="5:14" ht="50" x14ac:dyDescent="0.3">
      <c r="E6376" s="3" t="s">
        <v>1670</v>
      </c>
      <c r="F6376" s="4"/>
      <c r="G6376" s="5">
        <v>0</v>
      </c>
      <c r="H6376" s="7">
        <v>0</v>
      </c>
      <c r="I6376" s="1">
        <v>0</v>
      </c>
      <c r="J6376" s="1">
        <v>0</v>
      </c>
      <c r="K6376" s="1">
        <v>0</v>
      </c>
      <c r="L6376" s="1">
        <v>0</v>
      </c>
      <c r="M6376" s="1">
        <v>0</v>
      </c>
      <c r="N6376" s="6">
        <v>0</v>
      </c>
    </row>
    <row r="6377" spans="5:14" x14ac:dyDescent="0.3">
      <c r="E6377" s="9"/>
      <c r="F6377" s="8"/>
      <c r="G6377" s="31">
        <v>0</v>
      </c>
      <c r="H6377" s="21">
        <v>0</v>
      </c>
      <c r="I6377" s="12">
        <v>0</v>
      </c>
      <c r="J6377" s="12">
        <v>0</v>
      </c>
      <c r="K6377" s="12">
        <v>0</v>
      </c>
      <c r="L6377" s="12">
        <v>0</v>
      </c>
      <c r="M6377" s="12">
        <v>0</v>
      </c>
      <c r="N6377" s="15">
        <v>0</v>
      </c>
    </row>
    <row r="6378" spans="5:14" ht="50" x14ac:dyDescent="0.3">
      <c r="E6378" s="3" t="s">
        <v>1671</v>
      </c>
      <c r="F6378" s="4"/>
      <c r="G6378" s="5">
        <v>0</v>
      </c>
      <c r="H6378" s="7">
        <v>0</v>
      </c>
      <c r="I6378" s="1">
        <v>0</v>
      </c>
      <c r="J6378" s="1">
        <v>0</v>
      </c>
      <c r="K6378" s="1">
        <v>0</v>
      </c>
      <c r="L6378" s="1">
        <v>0</v>
      </c>
      <c r="M6378" s="1">
        <v>0</v>
      </c>
      <c r="N6378" s="6">
        <v>0</v>
      </c>
    </row>
    <row r="6379" spans="5:14" x14ac:dyDescent="0.3">
      <c r="E6379" s="9"/>
      <c r="F6379" s="8"/>
      <c r="G6379" s="31">
        <v>0</v>
      </c>
      <c r="H6379" s="21">
        <v>0</v>
      </c>
      <c r="I6379" s="12">
        <v>0</v>
      </c>
      <c r="J6379" s="12">
        <v>0</v>
      </c>
      <c r="K6379" s="12">
        <v>0</v>
      </c>
      <c r="L6379" s="12">
        <v>0</v>
      </c>
      <c r="M6379" s="12">
        <v>0</v>
      </c>
      <c r="N6379" s="15">
        <v>0</v>
      </c>
    </row>
    <row r="6380" spans="5:14" ht="25" x14ac:dyDescent="0.3">
      <c r="E6380" s="3" t="s">
        <v>1672</v>
      </c>
      <c r="F6380" s="4"/>
      <c r="G6380" s="5">
        <v>0</v>
      </c>
      <c r="H6380" s="7">
        <v>0</v>
      </c>
      <c r="I6380" s="1">
        <v>0</v>
      </c>
      <c r="J6380" s="1">
        <v>0</v>
      </c>
      <c r="K6380" s="1">
        <v>0</v>
      </c>
      <c r="L6380" s="1">
        <v>0</v>
      </c>
      <c r="M6380" s="1">
        <v>0</v>
      </c>
      <c r="N6380" s="6">
        <v>0</v>
      </c>
    </row>
    <row r="6381" spans="5:14" x14ac:dyDescent="0.3">
      <c r="E6381" s="9"/>
      <c r="F6381" s="8"/>
      <c r="G6381" s="31">
        <v>0</v>
      </c>
      <c r="H6381" s="21">
        <v>0</v>
      </c>
      <c r="I6381" s="12">
        <v>0</v>
      </c>
      <c r="J6381" s="12">
        <v>0</v>
      </c>
      <c r="K6381" s="12">
        <v>0</v>
      </c>
      <c r="L6381" s="12">
        <v>0</v>
      </c>
      <c r="M6381" s="12">
        <v>0</v>
      </c>
      <c r="N6381" s="15">
        <v>0</v>
      </c>
    </row>
    <row r="6382" spans="5:14" ht="37.5" x14ac:dyDescent="0.3">
      <c r="E6382" s="3" t="s">
        <v>1673</v>
      </c>
      <c r="F6382" s="4"/>
      <c r="G6382" s="5">
        <v>1</v>
      </c>
      <c r="H6382" s="7">
        <v>0</v>
      </c>
      <c r="I6382" s="1">
        <v>0</v>
      </c>
      <c r="J6382" s="1">
        <v>0</v>
      </c>
      <c r="K6382" s="1">
        <v>0</v>
      </c>
      <c r="L6382" s="1">
        <v>1</v>
      </c>
      <c r="M6382" s="1">
        <v>0</v>
      </c>
      <c r="N6382" s="6">
        <v>0</v>
      </c>
    </row>
    <row r="6383" spans="5:14" x14ac:dyDescent="0.3">
      <c r="E6383" s="9"/>
      <c r="F6383" s="8"/>
      <c r="G6383" s="10">
        <v>100</v>
      </c>
      <c r="H6383" s="21">
        <v>0</v>
      </c>
      <c r="I6383" s="12">
        <v>0</v>
      </c>
      <c r="J6383" s="12">
        <v>0</v>
      </c>
      <c r="K6383" s="12">
        <v>0</v>
      </c>
      <c r="L6383" s="2">
        <v>100</v>
      </c>
      <c r="M6383" s="12">
        <v>0</v>
      </c>
      <c r="N6383" s="15">
        <v>0</v>
      </c>
    </row>
    <row r="6384" spans="5:14" ht="50" x14ac:dyDescent="0.3">
      <c r="E6384" s="3" t="s">
        <v>1674</v>
      </c>
      <c r="F6384" s="4"/>
      <c r="G6384" s="5">
        <v>0</v>
      </c>
      <c r="H6384" s="7">
        <v>0</v>
      </c>
      <c r="I6384" s="1">
        <v>0</v>
      </c>
      <c r="J6384" s="1">
        <v>0</v>
      </c>
      <c r="K6384" s="1">
        <v>0</v>
      </c>
      <c r="L6384" s="1">
        <v>0</v>
      </c>
      <c r="M6384" s="1">
        <v>0</v>
      </c>
      <c r="N6384" s="6">
        <v>0</v>
      </c>
    </row>
    <row r="6385" spans="2:14" x14ac:dyDescent="0.3">
      <c r="E6385" s="9"/>
      <c r="F6385" s="8"/>
      <c r="G6385" s="31">
        <v>0</v>
      </c>
      <c r="H6385" s="21">
        <v>0</v>
      </c>
      <c r="I6385" s="12">
        <v>0</v>
      </c>
      <c r="J6385" s="12">
        <v>0</v>
      </c>
      <c r="K6385" s="12">
        <v>0</v>
      </c>
      <c r="L6385" s="12">
        <v>0</v>
      </c>
      <c r="M6385" s="12">
        <v>0</v>
      </c>
      <c r="N6385" s="15">
        <v>0</v>
      </c>
    </row>
    <row r="6386" spans="2:14" ht="25" x14ac:dyDescent="0.3">
      <c r="E6386" s="3" t="s">
        <v>1675</v>
      </c>
      <c r="F6386" s="4"/>
      <c r="G6386" s="5">
        <v>0</v>
      </c>
      <c r="H6386" s="7">
        <v>0</v>
      </c>
      <c r="I6386" s="1">
        <v>0</v>
      </c>
      <c r="J6386" s="1">
        <v>0</v>
      </c>
      <c r="K6386" s="1">
        <v>0</v>
      </c>
      <c r="L6386" s="1">
        <v>0</v>
      </c>
      <c r="M6386" s="1">
        <v>0</v>
      </c>
      <c r="N6386" s="6">
        <v>0</v>
      </c>
    </row>
    <row r="6387" spans="2:14" x14ac:dyDescent="0.3">
      <c r="E6387" s="9"/>
      <c r="F6387" s="8"/>
      <c r="G6387" s="31">
        <v>0</v>
      </c>
      <c r="H6387" s="21">
        <v>0</v>
      </c>
      <c r="I6387" s="12">
        <v>0</v>
      </c>
      <c r="J6387" s="12">
        <v>0</v>
      </c>
      <c r="K6387" s="12">
        <v>0</v>
      </c>
      <c r="L6387" s="12">
        <v>0</v>
      </c>
      <c r="M6387" s="12">
        <v>0</v>
      </c>
      <c r="N6387" s="15">
        <v>0</v>
      </c>
    </row>
    <row r="6388" spans="2:14" ht="25" x14ac:dyDescent="0.3">
      <c r="E6388" s="3" t="s">
        <v>1676</v>
      </c>
      <c r="F6388" s="4"/>
      <c r="G6388" s="5">
        <v>0</v>
      </c>
      <c r="H6388" s="7">
        <v>0</v>
      </c>
      <c r="I6388" s="1">
        <v>0</v>
      </c>
      <c r="J6388" s="1">
        <v>0</v>
      </c>
      <c r="K6388" s="1">
        <v>0</v>
      </c>
      <c r="L6388" s="1">
        <v>0</v>
      </c>
      <c r="M6388" s="1">
        <v>0</v>
      </c>
      <c r="N6388" s="6">
        <v>0</v>
      </c>
    </row>
    <row r="6389" spans="2:14" x14ac:dyDescent="0.3">
      <c r="E6389" s="9"/>
      <c r="F6389" s="8"/>
      <c r="G6389" s="31">
        <v>0</v>
      </c>
      <c r="H6389" s="21">
        <v>0</v>
      </c>
      <c r="I6389" s="12">
        <v>0</v>
      </c>
      <c r="J6389" s="12">
        <v>0</v>
      </c>
      <c r="K6389" s="12">
        <v>0</v>
      </c>
      <c r="L6389" s="12">
        <v>0</v>
      </c>
      <c r="M6389" s="12">
        <v>0</v>
      </c>
      <c r="N6389" s="15">
        <v>0</v>
      </c>
    </row>
    <row r="6390" spans="2:14" ht="25" x14ac:dyDescent="0.3">
      <c r="E6390" s="3" t="s">
        <v>1677</v>
      </c>
      <c r="F6390" s="4"/>
      <c r="G6390" s="5">
        <v>1</v>
      </c>
      <c r="H6390" s="7">
        <v>0</v>
      </c>
      <c r="I6390" s="1">
        <v>0</v>
      </c>
      <c r="J6390" s="1">
        <v>0</v>
      </c>
      <c r="K6390" s="1">
        <v>0</v>
      </c>
      <c r="L6390" s="1">
        <v>1</v>
      </c>
      <c r="M6390" s="1">
        <v>0</v>
      </c>
      <c r="N6390" s="6">
        <v>0</v>
      </c>
    </row>
    <row r="6391" spans="2:14" x14ac:dyDescent="0.3">
      <c r="E6391" s="9"/>
      <c r="F6391" s="8"/>
      <c r="G6391" s="10">
        <v>100</v>
      </c>
      <c r="H6391" s="21">
        <v>0</v>
      </c>
      <c r="I6391" s="12">
        <v>0</v>
      </c>
      <c r="J6391" s="12">
        <v>0</v>
      </c>
      <c r="K6391" s="12">
        <v>0</v>
      </c>
      <c r="L6391" s="2">
        <v>100</v>
      </c>
      <c r="M6391" s="12">
        <v>0</v>
      </c>
      <c r="N6391" s="15">
        <v>0</v>
      </c>
    </row>
    <row r="6392" spans="2:14" ht="25" x14ac:dyDescent="0.3">
      <c r="E6392" s="3" t="s">
        <v>1678</v>
      </c>
      <c r="F6392" s="4"/>
      <c r="G6392" s="5">
        <v>0</v>
      </c>
      <c r="H6392" s="7">
        <v>0</v>
      </c>
      <c r="I6392" s="1">
        <v>0</v>
      </c>
      <c r="J6392" s="1">
        <v>0</v>
      </c>
      <c r="K6392" s="1">
        <v>0</v>
      </c>
      <c r="L6392" s="1">
        <v>0</v>
      </c>
      <c r="M6392" s="1">
        <v>0</v>
      </c>
      <c r="N6392" s="6">
        <v>0</v>
      </c>
    </row>
    <row r="6393" spans="2:14" x14ac:dyDescent="0.3">
      <c r="E6393" s="53"/>
      <c r="F6393" s="57"/>
      <c r="G6393" s="75">
        <v>0</v>
      </c>
      <c r="H6393" s="68">
        <v>0</v>
      </c>
      <c r="I6393" s="43">
        <v>0</v>
      </c>
      <c r="J6393" s="43">
        <v>0</v>
      </c>
      <c r="K6393" s="43">
        <v>0</v>
      </c>
      <c r="L6393" s="43">
        <v>0</v>
      </c>
      <c r="M6393" s="43">
        <v>0</v>
      </c>
      <c r="N6393" s="66">
        <v>0</v>
      </c>
    </row>
    <row r="6395" spans="2:14" x14ac:dyDescent="0.3">
      <c r="B6395" s="35" t="str">
        <f xml:space="preserve"> HYPERLINK("#'目次'!B58", "[52]")</f>
        <v>[52]</v>
      </c>
      <c r="C6395" s="25" t="s">
        <v>54</v>
      </c>
    </row>
    <row r="6398" spans="2:14" x14ac:dyDescent="0.3">
      <c r="C6398" s="25" t="s">
        <v>1462</v>
      </c>
    </row>
    <row r="6399" spans="2:14" ht="37.5" x14ac:dyDescent="0.3">
      <c r="E6399" s="95"/>
      <c r="F6399" s="96"/>
      <c r="G6399" s="37" t="s">
        <v>16</v>
      </c>
      <c r="H6399" s="41" t="s">
        <v>55</v>
      </c>
      <c r="I6399" s="18" t="s">
        <v>56</v>
      </c>
      <c r="J6399" s="18" t="s">
        <v>57</v>
      </c>
      <c r="K6399" s="18" t="s">
        <v>58</v>
      </c>
      <c r="L6399" s="34" t="s">
        <v>59</v>
      </c>
    </row>
    <row r="6400" spans="2:14" x14ac:dyDescent="0.3">
      <c r="E6400" s="97"/>
      <c r="F6400" s="98"/>
      <c r="G6400" s="40"/>
      <c r="H6400" s="36"/>
      <c r="I6400" s="19"/>
      <c r="J6400" s="19"/>
      <c r="K6400" s="19"/>
      <c r="L6400" s="39"/>
    </row>
    <row r="6401" spans="5:12" x14ac:dyDescent="0.3">
      <c r="E6401" s="63" t="s">
        <v>16</v>
      </c>
      <c r="F6401" s="58"/>
      <c r="G6401" s="38">
        <v>55336</v>
      </c>
      <c r="H6401" s="20">
        <v>4906</v>
      </c>
      <c r="I6401" s="20">
        <v>24562</v>
      </c>
      <c r="J6401" s="20">
        <v>17342</v>
      </c>
      <c r="K6401" s="20">
        <v>6139</v>
      </c>
      <c r="L6401" s="51">
        <v>2387</v>
      </c>
    </row>
    <row r="6402" spans="5:12" x14ac:dyDescent="0.3">
      <c r="E6402" s="53"/>
      <c r="F6402" s="59"/>
      <c r="G6402" s="10">
        <v>100</v>
      </c>
      <c r="H6402" s="2">
        <v>8.8658377909499997</v>
      </c>
      <c r="I6402" s="2">
        <v>44.387017493133001</v>
      </c>
      <c r="J6402" s="2">
        <v>31.339453520311999</v>
      </c>
      <c r="K6402" s="2">
        <v>11.094043660545999</v>
      </c>
      <c r="L6402" s="13">
        <v>4.3136475350590002</v>
      </c>
    </row>
    <row r="6403" spans="5:12" ht="50" x14ac:dyDescent="0.3">
      <c r="E6403" s="3" t="s">
        <v>1463</v>
      </c>
      <c r="F6403" s="4"/>
      <c r="G6403" s="29">
        <v>22</v>
      </c>
      <c r="H6403" s="32">
        <v>1</v>
      </c>
      <c r="I6403" s="17">
        <v>11</v>
      </c>
      <c r="J6403" s="17">
        <v>6</v>
      </c>
      <c r="K6403" s="17">
        <v>4</v>
      </c>
      <c r="L6403" s="33">
        <v>0</v>
      </c>
    </row>
    <row r="6404" spans="5:12" x14ac:dyDescent="0.3">
      <c r="E6404" s="9"/>
      <c r="F6404" s="8"/>
      <c r="G6404" s="10">
        <v>100</v>
      </c>
      <c r="H6404" s="11">
        <v>4.5454545454549997</v>
      </c>
      <c r="I6404" s="2">
        <v>50</v>
      </c>
      <c r="J6404" s="2">
        <v>27.272727272727</v>
      </c>
      <c r="K6404" s="2">
        <v>18.181818181817999</v>
      </c>
      <c r="L6404" s="15">
        <v>0</v>
      </c>
    </row>
    <row r="6405" spans="5:12" ht="50" x14ac:dyDescent="0.3">
      <c r="E6405" s="3" t="s">
        <v>1464</v>
      </c>
      <c r="F6405" s="4"/>
      <c r="G6405" s="5">
        <v>3</v>
      </c>
      <c r="H6405" s="7">
        <v>0</v>
      </c>
      <c r="I6405" s="1">
        <v>0</v>
      </c>
      <c r="J6405" s="1">
        <v>2</v>
      </c>
      <c r="K6405" s="1">
        <v>1</v>
      </c>
      <c r="L6405" s="6">
        <v>0</v>
      </c>
    </row>
    <row r="6406" spans="5:12" x14ac:dyDescent="0.3">
      <c r="E6406" s="9"/>
      <c r="F6406" s="8"/>
      <c r="G6406" s="10">
        <v>100</v>
      </c>
      <c r="H6406" s="21">
        <v>0</v>
      </c>
      <c r="I6406" s="12">
        <v>0</v>
      </c>
      <c r="J6406" s="2">
        <v>66.666666666666998</v>
      </c>
      <c r="K6406" s="2">
        <v>33.333333333333002</v>
      </c>
      <c r="L6406" s="15">
        <v>0</v>
      </c>
    </row>
    <row r="6407" spans="5:12" ht="25" x14ac:dyDescent="0.3">
      <c r="E6407" s="3" t="s">
        <v>1465</v>
      </c>
      <c r="F6407" s="4"/>
      <c r="G6407" s="5">
        <v>5</v>
      </c>
      <c r="H6407" s="7">
        <v>0</v>
      </c>
      <c r="I6407" s="1">
        <v>3</v>
      </c>
      <c r="J6407" s="1">
        <v>0</v>
      </c>
      <c r="K6407" s="1">
        <v>2</v>
      </c>
      <c r="L6407" s="6">
        <v>0</v>
      </c>
    </row>
    <row r="6408" spans="5:12" x14ac:dyDescent="0.3">
      <c r="E6408" s="9"/>
      <c r="F6408" s="8"/>
      <c r="G6408" s="10">
        <v>100</v>
      </c>
      <c r="H6408" s="21">
        <v>0</v>
      </c>
      <c r="I6408" s="2">
        <v>60</v>
      </c>
      <c r="J6408" s="12">
        <v>0</v>
      </c>
      <c r="K6408" s="2">
        <v>40</v>
      </c>
      <c r="L6408" s="15">
        <v>0</v>
      </c>
    </row>
    <row r="6409" spans="5:12" ht="37.5" x14ac:dyDescent="0.3">
      <c r="E6409" s="3" t="s">
        <v>1466</v>
      </c>
      <c r="F6409" s="4"/>
      <c r="G6409" s="5">
        <v>71</v>
      </c>
      <c r="H6409" s="7">
        <v>3</v>
      </c>
      <c r="I6409" s="1">
        <v>36</v>
      </c>
      <c r="J6409" s="1">
        <v>22</v>
      </c>
      <c r="K6409" s="1">
        <v>7</v>
      </c>
      <c r="L6409" s="6">
        <v>3</v>
      </c>
    </row>
    <row r="6410" spans="5:12" x14ac:dyDescent="0.3">
      <c r="E6410" s="9"/>
      <c r="F6410" s="8"/>
      <c r="G6410" s="10">
        <v>100</v>
      </c>
      <c r="H6410" s="11">
        <v>4.2253521126760001</v>
      </c>
      <c r="I6410" s="2">
        <v>50.704225352112999</v>
      </c>
      <c r="J6410" s="2">
        <v>30.985915492958</v>
      </c>
      <c r="K6410" s="2">
        <v>9.8591549295770005</v>
      </c>
      <c r="L6410" s="13">
        <v>4.2253521126760001</v>
      </c>
    </row>
    <row r="6411" spans="5:12" ht="50" x14ac:dyDescent="0.3">
      <c r="E6411" s="3" t="s">
        <v>1467</v>
      </c>
      <c r="F6411" s="4"/>
      <c r="G6411" s="5">
        <v>10</v>
      </c>
      <c r="H6411" s="7">
        <v>1</v>
      </c>
      <c r="I6411" s="1">
        <v>3</v>
      </c>
      <c r="J6411" s="1">
        <v>3</v>
      </c>
      <c r="K6411" s="1">
        <v>3</v>
      </c>
      <c r="L6411" s="6">
        <v>0</v>
      </c>
    </row>
    <row r="6412" spans="5:12" x14ac:dyDescent="0.3">
      <c r="E6412" s="9"/>
      <c r="F6412" s="8"/>
      <c r="G6412" s="10">
        <v>100</v>
      </c>
      <c r="H6412" s="11">
        <v>10</v>
      </c>
      <c r="I6412" s="2">
        <v>30</v>
      </c>
      <c r="J6412" s="2">
        <v>30</v>
      </c>
      <c r="K6412" s="2">
        <v>30</v>
      </c>
      <c r="L6412" s="15">
        <v>0</v>
      </c>
    </row>
    <row r="6413" spans="5:12" ht="25" x14ac:dyDescent="0.3">
      <c r="E6413" s="3" t="s">
        <v>1468</v>
      </c>
      <c r="F6413" s="4"/>
      <c r="G6413" s="5">
        <v>3</v>
      </c>
      <c r="H6413" s="7">
        <v>0</v>
      </c>
      <c r="I6413" s="1">
        <v>2</v>
      </c>
      <c r="J6413" s="1">
        <v>1</v>
      </c>
      <c r="K6413" s="1">
        <v>0</v>
      </c>
      <c r="L6413" s="6">
        <v>0</v>
      </c>
    </row>
    <row r="6414" spans="5:12" x14ac:dyDescent="0.3">
      <c r="E6414" s="9"/>
      <c r="F6414" s="8"/>
      <c r="G6414" s="10">
        <v>100</v>
      </c>
      <c r="H6414" s="21">
        <v>0</v>
      </c>
      <c r="I6414" s="2">
        <v>66.666666666666998</v>
      </c>
      <c r="J6414" s="2">
        <v>33.333333333333002</v>
      </c>
      <c r="K6414" s="12">
        <v>0</v>
      </c>
      <c r="L6414" s="15">
        <v>0</v>
      </c>
    </row>
    <row r="6415" spans="5:12" ht="25" x14ac:dyDescent="0.3">
      <c r="E6415" s="3" t="s">
        <v>1469</v>
      </c>
      <c r="F6415" s="4"/>
      <c r="G6415" s="5">
        <v>10</v>
      </c>
      <c r="H6415" s="7">
        <v>0</v>
      </c>
      <c r="I6415" s="1">
        <v>4</v>
      </c>
      <c r="J6415" s="1">
        <v>4</v>
      </c>
      <c r="K6415" s="1">
        <v>2</v>
      </c>
      <c r="L6415" s="6">
        <v>0</v>
      </c>
    </row>
    <row r="6416" spans="5:12" x14ac:dyDescent="0.3">
      <c r="E6416" s="9"/>
      <c r="F6416" s="8"/>
      <c r="G6416" s="10">
        <v>100</v>
      </c>
      <c r="H6416" s="21">
        <v>0</v>
      </c>
      <c r="I6416" s="2">
        <v>40</v>
      </c>
      <c r="J6416" s="2">
        <v>40</v>
      </c>
      <c r="K6416" s="2">
        <v>20</v>
      </c>
      <c r="L6416" s="15">
        <v>0</v>
      </c>
    </row>
    <row r="6417" spans="5:12" ht="25" x14ac:dyDescent="0.3">
      <c r="E6417" s="3" t="s">
        <v>1470</v>
      </c>
      <c r="F6417" s="4"/>
      <c r="G6417" s="5">
        <v>90</v>
      </c>
      <c r="H6417" s="7">
        <v>4</v>
      </c>
      <c r="I6417" s="1">
        <v>45</v>
      </c>
      <c r="J6417" s="1">
        <v>27</v>
      </c>
      <c r="K6417" s="1">
        <v>11</v>
      </c>
      <c r="L6417" s="6">
        <v>3</v>
      </c>
    </row>
    <row r="6418" spans="5:12" x14ac:dyDescent="0.3">
      <c r="E6418" s="9"/>
      <c r="F6418" s="8"/>
      <c r="G6418" s="10">
        <v>100</v>
      </c>
      <c r="H6418" s="11">
        <v>4.4444444444439997</v>
      </c>
      <c r="I6418" s="2">
        <v>50</v>
      </c>
      <c r="J6418" s="2">
        <v>30</v>
      </c>
      <c r="K6418" s="2">
        <v>12.222222222221999</v>
      </c>
      <c r="L6418" s="13">
        <v>3.333333333333</v>
      </c>
    </row>
    <row r="6419" spans="5:12" ht="25" x14ac:dyDescent="0.3">
      <c r="E6419" s="3" t="s">
        <v>1471</v>
      </c>
      <c r="F6419" s="4"/>
      <c r="G6419" s="5">
        <v>52</v>
      </c>
      <c r="H6419" s="7">
        <v>6</v>
      </c>
      <c r="I6419" s="1">
        <v>25</v>
      </c>
      <c r="J6419" s="1">
        <v>14</v>
      </c>
      <c r="K6419" s="1">
        <v>4</v>
      </c>
      <c r="L6419" s="6">
        <v>3</v>
      </c>
    </row>
    <row r="6420" spans="5:12" x14ac:dyDescent="0.3">
      <c r="E6420" s="9"/>
      <c r="F6420" s="8"/>
      <c r="G6420" s="10">
        <v>100</v>
      </c>
      <c r="H6420" s="11">
        <v>11.538461538462</v>
      </c>
      <c r="I6420" s="2">
        <v>48.076923076923002</v>
      </c>
      <c r="J6420" s="2">
        <v>26.923076923077002</v>
      </c>
      <c r="K6420" s="2">
        <v>7.6923076923079998</v>
      </c>
      <c r="L6420" s="13">
        <v>5.7692307692310001</v>
      </c>
    </row>
    <row r="6421" spans="5:12" ht="50" x14ac:dyDescent="0.3">
      <c r="E6421" s="3" t="s">
        <v>1472</v>
      </c>
      <c r="F6421" s="4"/>
      <c r="G6421" s="5">
        <v>86</v>
      </c>
      <c r="H6421" s="7">
        <v>7</v>
      </c>
      <c r="I6421" s="1">
        <v>41</v>
      </c>
      <c r="J6421" s="1">
        <v>25</v>
      </c>
      <c r="K6421" s="1">
        <v>12</v>
      </c>
      <c r="L6421" s="6">
        <v>1</v>
      </c>
    </row>
    <row r="6422" spans="5:12" x14ac:dyDescent="0.3">
      <c r="E6422" s="9"/>
      <c r="F6422" s="8"/>
      <c r="G6422" s="10">
        <v>100</v>
      </c>
      <c r="H6422" s="11">
        <v>8.1395348837209998</v>
      </c>
      <c r="I6422" s="2">
        <v>47.674418604651002</v>
      </c>
      <c r="J6422" s="2">
        <v>29.069767441860002</v>
      </c>
      <c r="K6422" s="2">
        <v>13.953488372093</v>
      </c>
      <c r="L6422" s="13">
        <v>1.1627906976739999</v>
      </c>
    </row>
    <row r="6423" spans="5:12" ht="50" x14ac:dyDescent="0.3">
      <c r="E6423" s="3" t="s">
        <v>1473</v>
      </c>
      <c r="F6423" s="4"/>
      <c r="G6423" s="5">
        <v>20</v>
      </c>
      <c r="H6423" s="7">
        <v>2</v>
      </c>
      <c r="I6423" s="1">
        <v>6</v>
      </c>
      <c r="J6423" s="1">
        <v>7</v>
      </c>
      <c r="K6423" s="1">
        <v>5</v>
      </c>
      <c r="L6423" s="6">
        <v>0</v>
      </c>
    </row>
    <row r="6424" spans="5:12" x14ac:dyDescent="0.3">
      <c r="E6424" s="9"/>
      <c r="F6424" s="8"/>
      <c r="G6424" s="10">
        <v>100</v>
      </c>
      <c r="H6424" s="11">
        <v>10</v>
      </c>
      <c r="I6424" s="2">
        <v>30</v>
      </c>
      <c r="J6424" s="2">
        <v>35</v>
      </c>
      <c r="K6424" s="2">
        <v>25</v>
      </c>
      <c r="L6424" s="15">
        <v>0</v>
      </c>
    </row>
    <row r="6425" spans="5:12" ht="25" x14ac:dyDescent="0.3">
      <c r="E6425" s="3" t="s">
        <v>1474</v>
      </c>
      <c r="F6425" s="4"/>
      <c r="G6425" s="5">
        <v>32</v>
      </c>
      <c r="H6425" s="7">
        <v>3</v>
      </c>
      <c r="I6425" s="1">
        <v>12</v>
      </c>
      <c r="J6425" s="1">
        <v>12</v>
      </c>
      <c r="K6425" s="1">
        <v>3</v>
      </c>
      <c r="L6425" s="6">
        <v>2</v>
      </c>
    </row>
    <row r="6426" spans="5:12" x14ac:dyDescent="0.3">
      <c r="E6426" s="9"/>
      <c r="F6426" s="8"/>
      <c r="G6426" s="10">
        <v>100</v>
      </c>
      <c r="H6426" s="11">
        <v>9.375</v>
      </c>
      <c r="I6426" s="2">
        <v>37.5</v>
      </c>
      <c r="J6426" s="2">
        <v>37.5</v>
      </c>
      <c r="K6426" s="2">
        <v>9.375</v>
      </c>
      <c r="L6426" s="13">
        <v>6.25</v>
      </c>
    </row>
    <row r="6427" spans="5:12" ht="37.5" x14ac:dyDescent="0.3">
      <c r="E6427" s="3" t="s">
        <v>1475</v>
      </c>
      <c r="F6427" s="4"/>
      <c r="G6427" s="5">
        <v>484</v>
      </c>
      <c r="H6427" s="7">
        <v>38</v>
      </c>
      <c r="I6427" s="1">
        <v>211</v>
      </c>
      <c r="J6427" s="1">
        <v>165</v>
      </c>
      <c r="K6427" s="1">
        <v>64</v>
      </c>
      <c r="L6427" s="6">
        <v>6</v>
      </c>
    </row>
    <row r="6428" spans="5:12" x14ac:dyDescent="0.3">
      <c r="E6428" s="9"/>
      <c r="F6428" s="8"/>
      <c r="G6428" s="10">
        <v>100</v>
      </c>
      <c r="H6428" s="11">
        <v>7.851239669421</v>
      </c>
      <c r="I6428" s="2">
        <v>43.595041322314003</v>
      </c>
      <c r="J6428" s="2">
        <v>34.090909090909001</v>
      </c>
      <c r="K6428" s="2">
        <v>13.223140495868</v>
      </c>
      <c r="L6428" s="13">
        <v>1.239669421488</v>
      </c>
    </row>
    <row r="6429" spans="5:12" ht="50" x14ac:dyDescent="0.3">
      <c r="E6429" s="3" t="s">
        <v>1476</v>
      </c>
      <c r="F6429" s="4"/>
      <c r="G6429" s="5">
        <v>133</v>
      </c>
      <c r="H6429" s="7">
        <v>8</v>
      </c>
      <c r="I6429" s="1">
        <v>71</v>
      </c>
      <c r="J6429" s="1">
        <v>40</v>
      </c>
      <c r="K6429" s="1">
        <v>11</v>
      </c>
      <c r="L6429" s="6">
        <v>3</v>
      </c>
    </row>
    <row r="6430" spans="5:12" x14ac:dyDescent="0.3">
      <c r="E6430" s="9"/>
      <c r="F6430" s="8"/>
      <c r="G6430" s="10">
        <v>100</v>
      </c>
      <c r="H6430" s="11">
        <v>6.0150375939850003</v>
      </c>
      <c r="I6430" s="2">
        <v>53.383458646617001</v>
      </c>
      <c r="J6430" s="2">
        <v>30.075187969925</v>
      </c>
      <c r="K6430" s="2">
        <v>8.2706766917289993</v>
      </c>
      <c r="L6430" s="13">
        <v>2.255639097744</v>
      </c>
    </row>
    <row r="6431" spans="5:12" ht="25" x14ac:dyDescent="0.3">
      <c r="E6431" s="3" t="s">
        <v>1477</v>
      </c>
      <c r="F6431" s="4"/>
      <c r="G6431" s="5">
        <v>28</v>
      </c>
      <c r="H6431" s="7">
        <v>5</v>
      </c>
      <c r="I6431" s="1">
        <v>13</v>
      </c>
      <c r="J6431" s="1">
        <v>8</v>
      </c>
      <c r="K6431" s="1">
        <v>1</v>
      </c>
      <c r="L6431" s="6">
        <v>1</v>
      </c>
    </row>
    <row r="6432" spans="5:12" x14ac:dyDescent="0.3">
      <c r="E6432" s="9"/>
      <c r="F6432" s="8"/>
      <c r="G6432" s="10">
        <v>100</v>
      </c>
      <c r="H6432" s="11">
        <v>17.857142857143</v>
      </c>
      <c r="I6432" s="2">
        <v>46.428571428570997</v>
      </c>
      <c r="J6432" s="2">
        <v>28.571428571428999</v>
      </c>
      <c r="K6432" s="2">
        <v>3.5714285714290002</v>
      </c>
      <c r="L6432" s="13">
        <v>3.5714285714290002</v>
      </c>
    </row>
    <row r="6433" spans="5:12" ht="25" x14ac:dyDescent="0.3">
      <c r="E6433" s="3" t="s">
        <v>1478</v>
      </c>
      <c r="F6433" s="4"/>
      <c r="G6433" s="5">
        <v>31</v>
      </c>
      <c r="H6433" s="7">
        <v>4</v>
      </c>
      <c r="I6433" s="1">
        <v>16</v>
      </c>
      <c r="J6433" s="1">
        <v>8</v>
      </c>
      <c r="K6433" s="1">
        <v>3</v>
      </c>
      <c r="L6433" s="6">
        <v>0</v>
      </c>
    </row>
    <row r="6434" spans="5:12" x14ac:dyDescent="0.3">
      <c r="E6434" s="9"/>
      <c r="F6434" s="8"/>
      <c r="G6434" s="10">
        <v>100</v>
      </c>
      <c r="H6434" s="11">
        <v>12.903225806451999</v>
      </c>
      <c r="I6434" s="2">
        <v>51.612903225806001</v>
      </c>
      <c r="J6434" s="2">
        <v>25.806451612903</v>
      </c>
      <c r="K6434" s="2">
        <v>9.6774193548389995</v>
      </c>
      <c r="L6434" s="15">
        <v>0</v>
      </c>
    </row>
    <row r="6435" spans="5:12" ht="25" x14ac:dyDescent="0.3">
      <c r="E6435" s="3" t="s">
        <v>1479</v>
      </c>
      <c r="F6435" s="4"/>
      <c r="G6435" s="5">
        <v>599</v>
      </c>
      <c r="H6435" s="7">
        <v>48</v>
      </c>
      <c r="I6435" s="1">
        <v>270</v>
      </c>
      <c r="J6435" s="1">
        <v>198</v>
      </c>
      <c r="K6435" s="1">
        <v>73</v>
      </c>
      <c r="L6435" s="6">
        <v>10</v>
      </c>
    </row>
    <row r="6436" spans="5:12" x14ac:dyDescent="0.3">
      <c r="E6436" s="9"/>
      <c r="F6436" s="8"/>
      <c r="G6436" s="10">
        <v>100</v>
      </c>
      <c r="H6436" s="11">
        <v>8.0133555926539994</v>
      </c>
      <c r="I6436" s="2">
        <v>45.075125208681001</v>
      </c>
      <c r="J6436" s="2">
        <v>33.055091819699001</v>
      </c>
      <c r="K6436" s="2">
        <v>12.186978297162</v>
      </c>
      <c r="L6436" s="13">
        <v>1.6694490818029999</v>
      </c>
    </row>
    <row r="6437" spans="5:12" ht="25" x14ac:dyDescent="0.3">
      <c r="E6437" s="3" t="s">
        <v>1480</v>
      </c>
      <c r="F6437" s="4"/>
      <c r="G6437" s="5">
        <v>470</v>
      </c>
      <c r="H6437" s="7">
        <v>56</v>
      </c>
      <c r="I6437" s="1">
        <v>240</v>
      </c>
      <c r="J6437" s="1">
        <v>109</v>
      </c>
      <c r="K6437" s="1">
        <v>41</v>
      </c>
      <c r="L6437" s="6">
        <v>24</v>
      </c>
    </row>
    <row r="6438" spans="5:12" x14ac:dyDescent="0.3">
      <c r="E6438" s="9"/>
      <c r="F6438" s="8"/>
      <c r="G6438" s="10">
        <v>100</v>
      </c>
      <c r="H6438" s="11">
        <v>11.914893617021001</v>
      </c>
      <c r="I6438" s="2">
        <v>51.063829787233999</v>
      </c>
      <c r="J6438" s="2">
        <v>23.191489361702001</v>
      </c>
      <c r="K6438" s="2">
        <v>8.7234042553190001</v>
      </c>
      <c r="L6438" s="13">
        <v>5.1063829787230004</v>
      </c>
    </row>
    <row r="6439" spans="5:12" ht="50" x14ac:dyDescent="0.3">
      <c r="E6439" s="3" t="s">
        <v>1481</v>
      </c>
      <c r="F6439" s="4"/>
      <c r="G6439" s="5">
        <v>216</v>
      </c>
      <c r="H6439" s="7">
        <v>16</v>
      </c>
      <c r="I6439" s="1">
        <v>78</v>
      </c>
      <c r="J6439" s="1">
        <v>73</v>
      </c>
      <c r="K6439" s="1">
        <v>44</v>
      </c>
      <c r="L6439" s="6">
        <v>5</v>
      </c>
    </row>
    <row r="6440" spans="5:12" x14ac:dyDescent="0.3">
      <c r="E6440" s="9"/>
      <c r="F6440" s="8"/>
      <c r="G6440" s="10">
        <v>100</v>
      </c>
      <c r="H6440" s="11">
        <v>7.4074074074069998</v>
      </c>
      <c r="I6440" s="2">
        <v>36.111111111111001</v>
      </c>
      <c r="J6440" s="2">
        <v>33.796296296295999</v>
      </c>
      <c r="K6440" s="2">
        <v>20.370370370370001</v>
      </c>
      <c r="L6440" s="13">
        <v>2.3148148148150001</v>
      </c>
    </row>
    <row r="6441" spans="5:12" ht="50" x14ac:dyDescent="0.3">
      <c r="E6441" s="3" t="s">
        <v>1482</v>
      </c>
      <c r="F6441" s="4"/>
      <c r="G6441" s="5">
        <v>62</v>
      </c>
      <c r="H6441" s="7">
        <v>3</v>
      </c>
      <c r="I6441" s="1">
        <v>23</v>
      </c>
      <c r="J6441" s="1">
        <v>19</v>
      </c>
      <c r="K6441" s="1">
        <v>17</v>
      </c>
      <c r="L6441" s="6">
        <v>0</v>
      </c>
    </row>
    <row r="6442" spans="5:12" x14ac:dyDescent="0.3">
      <c r="E6442" s="9"/>
      <c r="F6442" s="8"/>
      <c r="G6442" s="10">
        <v>100</v>
      </c>
      <c r="H6442" s="11">
        <v>4.8387096774189997</v>
      </c>
      <c r="I6442" s="2">
        <v>37.096774193548001</v>
      </c>
      <c r="J6442" s="2">
        <v>30.645161290322999</v>
      </c>
      <c r="K6442" s="2">
        <v>27.419354838709999</v>
      </c>
      <c r="L6442" s="15">
        <v>0</v>
      </c>
    </row>
    <row r="6443" spans="5:12" ht="25" x14ac:dyDescent="0.3">
      <c r="E6443" s="3" t="s">
        <v>1483</v>
      </c>
      <c r="F6443" s="4"/>
      <c r="G6443" s="5">
        <v>37</v>
      </c>
      <c r="H6443" s="7">
        <v>2</v>
      </c>
      <c r="I6443" s="1">
        <v>12</v>
      </c>
      <c r="J6443" s="1">
        <v>15</v>
      </c>
      <c r="K6443" s="1">
        <v>8</v>
      </c>
      <c r="L6443" s="6">
        <v>0</v>
      </c>
    </row>
    <row r="6444" spans="5:12" x14ac:dyDescent="0.3">
      <c r="E6444" s="9"/>
      <c r="F6444" s="8"/>
      <c r="G6444" s="10">
        <v>100</v>
      </c>
      <c r="H6444" s="11">
        <v>5.4054054054050003</v>
      </c>
      <c r="I6444" s="2">
        <v>32.432432432432002</v>
      </c>
      <c r="J6444" s="2">
        <v>40.540540540541002</v>
      </c>
      <c r="K6444" s="2">
        <v>21.621621621622001</v>
      </c>
      <c r="L6444" s="15">
        <v>0</v>
      </c>
    </row>
    <row r="6445" spans="5:12" ht="37.5" x14ac:dyDescent="0.3">
      <c r="E6445" s="3" t="s">
        <v>1484</v>
      </c>
      <c r="F6445" s="4"/>
      <c r="G6445" s="5">
        <v>1766</v>
      </c>
      <c r="H6445" s="7">
        <v>94</v>
      </c>
      <c r="I6445" s="1">
        <v>794</v>
      </c>
      <c r="J6445" s="1">
        <v>608</v>
      </c>
      <c r="K6445" s="1">
        <v>234</v>
      </c>
      <c r="L6445" s="6">
        <v>36</v>
      </c>
    </row>
    <row r="6446" spans="5:12" x14ac:dyDescent="0.3">
      <c r="E6446" s="9"/>
      <c r="F6446" s="8"/>
      <c r="G6446" s="10">
        <v>100</v>
      </c>
      <c r="H6446" s="11">
        <v>5.3227633069079996</v>
      </c>
      <c r="I6446" s="2">
        <v>44.960362400906</v>
      </c>
      <c r="J6446" s="2">
        <v>34.428086070215002</v>
      </c>
      <c r="K6446" s="2">
        <v>13.250283125708</v>
      </c>
      <c r="L6446" s="13">
        <v>2.038505096263</v>
      </c>
    </row>
    <row r="6447" spans="5:12" ht="50" x14ac:dyDescent="0.3">
      <c r="E6447" s="3" t="s">
        <v>1485</v>
      </c>
      <c r="F6447" s="4"/>
      <c r="G6447" s="5">
        <v>703</v>
      </c>
      <c r="H6447" s="7">
        <v>32</v>
      </c>
      <c r="I6447" s="1">
        <v>320</v>
      </c>
      <c r="J6447" s="1">
        <v>230</v>
      </c>
      <c r="K6447" s="1">
        <v>105</v>
      </c>
      <c r="L6447" s="6">
        <v>16</v>
      </c>
    </row>
    <row r="6448" spans="5:12" x14ac:dyDescent="0.3">
      <c r="E6448" s="9"/>
      <c r="F6448" s="8"/>
      <c r="G6448" s="10">
        <v>100</v>
      </c>
      <c r="H6448" s="11">
        <v>4.5519203413940001</v>
      </c>
      <c r="I6448" s="2">
        <v>45.519203413939998</v>
      </c>
      <c r="J6448" s="2">
        <v>32.716927453769998</v>
      </c>
      <c r="K6448" s="2">
        <v>14.935988620199</v>
      </c>
      <c r="L6448" s="13">
        <v>2.2759601706970001</v>
      </c>
    </row>
    <row r="6449" spans="5:12" ht="25" x14ac:dyDescent="0.3">
      <c r="E6449" s="3" t="s">
        <v>1486</v>
      </c>
      <c r="F6449" s="4"/>
      <c r="G6449" s="5">
        <v>56</v>
      </c>
      <c r="H6449" s="7">
        <v>4</v>
      </c>
      <c r="I6449" s="1">
        <v>21</v>
      </c>
      <c r="J6449" s="1">
        <v>20</v>
      </c>
      <c r="K6449" s="1">
        <v>9</v>
      </c>
      <c r="L6449" s="6">
        <v>2</v>
      </c>
    </row>
    <row r="6450" spans="5:12" x14ac:dyDescent="0.3">
      <c r="E6450" s="9"/>
      <c r="F6450" s="8"/>
      <c r="G6450" s="10">
        <v>100</v>
      </c>
      <c r="H6450" s="11">
        <v>7.1428571428570002</v>
      </c>
      <c r="I6450" s="2">
        <v>37.5</v>
      </c>
      <c r="J6450" s="2">
        <v>35.714285714286</v>
      </c>
      <c r="K6450" s="2">
        <v>16.071428571428999</v>
      </c>
      <c r="L6450" s="13">
        <v>3.5714285714290002</v>
      </c>
    </row>
    <row r="6451" spans="5:12" ht="25" x14ac:dyDescent="0.3">
      <c r="E6451" s="3" t="s">
        <v>1487</v>
      </c>
      <c r="F6451" s="4"/>
      <c r="G6451" s="5">
        <v>116</v>
      </c>
      <c r="H6451" s="7">
        <v>7</v>
      </c>
      <c r="I6451" s="1">
        <v>49</v>
      </c>
      <c r="J6451" s="1">
        <v>41</v>
      </c>
      <c r="K6451" s="1">
        <v>13</v>
      </c>
      <c r="L6451" s="6">
        <v>6</v>
      </c>
    </row>
    <row r="6452" spans="5:12" x14ac:dyDescent="0.3">
      <c r="E6452" s="9"/>
      <c r="F6452" s="8"/>
      <c r="G6452" s="10">
        <v>100</v>
      </c>
      <c r="H6452" s="11">
        <v>6.0344827586210004</v>
      </c>
      <c r="I6452" s="2">
        <v>42.241379310345003</v>
      </c>
      <c r="J6452" s="2">
        <v>35.344827586207003</v>
      </c>
      <c r="K6452" s="2">
        <v>11.206896551724</v>
      </c>
      <c r="L6452" s="13">
        <v>5.1724137931029999</v>
      </c>
    </row>
    <row r="6453" spans="5:12" ht="25" x14ac:dyDescent="0.3">
      <c r="E6453" s="3" t="s">
        <v>1488</v>
      </c>
      <c r="F6453" s="4"/>
      <c r="G6453" s="5">
        <v>2165</v>
      </c>
      <c r="H6453" s="7">
        <v>120</v>
      </c>
      <c r="I6453" s="1">
        <v>979</v>
      </c>
      <c r="J6453" s="1">
        <v>734</v>
      </c>
      <c r="K6453" s="1">
        <v>283</v>
      </c>
      <c r="L6453" s="6">
        <v>49</v>
      </c>
    </row>
    <row r="6454" spans="5:12" x14ac:dyDescent="0.3">
      <c r="E6454" s="9"/>
      <c r="F6454" s="8"/>
      <c r="G6454" s="10">
        <v>100</v>
      </c>
      <c r="H6454" s="11">
        <v>5.54272517321</v>
      </c>
      <c r="I6454" s="2">
        <v>45.219399538106003</v>
      </c>
      <c r="J6454" s="2">
        <v>33.903002309469002</v>
      </c>
      <c r="K6454" s="2">
        <v>13.071593533487</v>
      </c>
      <c r="L6454" s="13">
        <v>2.263279445727</v>
      </c>
    </row>
    <row r="6455" spans="5:12" ht="25" x14ac:dyDescent="0.3">
      <c r="E6455" s="3" t="s">
        <v>1489</v>
      </c>
      <c r="F6455" s="4"/>
      <c r="G6455" s="5">
        <v>1557</v>
      </c>
      <c r="H6455" s="7">
        <v>203</v>
      </c>
      <c r="I6455" s="1">
        <v>784</v>
      </c>
      <c r="J6455" s="1">
        <v>387</v>
      </c>
      <c r="K6455" s="1">
        <v>114</v>
      </c>
      <c r="L6455" s="6">
        <v>69</v>
      </c>
    </row>
    <row r="6456" spans="5:12" x14ac:dyDescent="0.3">
      <c r="E6456" s="9"/>
      <c r="F6456" s="8"/>
      <c r="G6456" s="10">
        <v>100</v>
      </c>
      <c r="H6456" s="11">
        <v>13.037893384714</v>
      </c>
      <c r="I6456" s="2">
        <v>50.353243416826999</v>
      </c>
      <c r="J6456" s="2">
        <v>24.85549132948</v>
      </c>
      <c r="K6456" s="2">
        <v>7.321772639692</v>
      </c>
      <c r="L6456" s="13">
        <v>4.4315992292870003</v>
      </c>
    </row>
    <row r="6457" spans="5:12" ht="50" x14ac:dyDescent="0.3">
      <c r="E6457" s="3" t="s">
        <v>1490</v>
      </c>
      <c r="F6457" s="4"/>
      <c r="G6457" s="5">
        <v>462</v>
      </c>
      <c r="H6457" s="7">
        <v>19</v>
      </c>
      <c r="I6457" s="1">
        <v>161</v>
      </c>
      <c r="J6457" s="1">
        <v>177</v>
      </c>
      <c r="K6457" s="1">
        <v>93</v>
      </c>
      <c r="L6457" s="6">
        <v>12</v>
      </c>
    </row>
    <row r="6458" spans="5:12" x14ac:dyDescent="0.3">
      <c r="E6458" s="9"/>
      <c r="F6458" s="8"/>
      <c r="G6458" s="10">
        <v>100</v>
      </c>
      <c r="H6458" s="11">
        <v>4.1125541125540002</v>
      </c>
      <c r="I6458" s="2">
        <v>34.848484848485</v>
      </c>
      <c r="J6458" s="2">
        <v>38.311688311688002</v>
      </c>
      <c r="K6458" s="2">
        <v>20.12987012987</v>
      </c>
      <c r="L6458" s="13">
        <v>2.5974025974030002</v>
      </c>
    </row>
    <row r="6459" spans="5:12" ht="50" x14ac:dyDescent="0.3">
      <c r="E6459" s="3" t="s">
        <v>1491</v>
      </c>
      <c r="F6459" s="4"/>
      <c r="G6459" s="5">
        <v>172</v>
      </c>
      <c r="H6459" s="7">
        <v>4</v>
      </c>
      <c r="I6459" s="1">
        <v>76</v>
      </c>
      <c r="J6459" s="1">
        <v>56</v>
      </c>
      <c r="K6459" s="1">
        <v>31</v>
      </c>
      <c r="L6459" s="6">
        <v>5</v>
      </c>
    </row>
    <row r="6460" spans="5:12" x14ac:dyDescent="0.3">
      <c r="E6460" s="9"/>
      <c r="F6460" s="8"/>
      <c r="G6460" s="10">
        <v>100</v>
      </c>
      <c r="H6460" s="11">
        <v>2.3255813953489999</v>
      </c>
      <c r="I6460" s="2">
        <v>44.186046511628</v>
      </c>
      <c r="J6460" s="2">
        <v>32.558139534883999</v>
      </c>
      <c r="K6460" s="2">
        <v>18.023255813953</v>
      </c>
      <c r="L6460" s="13">
        <v>2.9069767441860002</v>
      </c>
    </row>
    <row r="6461" spans="5:12" ht="25" x14ac:dyDescent="0.3">
      <c r="E6461" s="3" t="s">
        <v>1492</v>
      </c>
      <c r="F6461" s="4"/>
      <c r="G6461" s="5">
        <v>87</v>
      </c>
      <c r="H6461" s="7">
        <v>5</v>
      </c>
      <c r="I6461" s="1">
        <v>34</v>
      </c>
      <c r="J6461" s="1">
        <v>26</v>
      </c>
      <c r="K6461" s="1">
        <v>19</v>
      </c>
      <c r="L6461" s="6">
        <v>3</v>
      </c>
    </row>
    <row r="6462" spans="5:12" x14ac:dyDescent="0.3">
      <c r="E6462" s="9"/>
      <c r="F6462" s="8"/>
      <c r="G6462" s="10">
        <v>100</v>
      </c>
      <c r="H6462" s="11">
        <v>5.7471264367819996</v>
      </c>
      <c r="I6462" s="2">
        <v>39.080459770114999</v>
      </c>
      <c r="J6462" s="2">
        <v>29.885057471263998</v>
      </c>
      <c r="K6462" s="2">
        <v>21.839080459769999</v>
      </c>
      <c r="L6462" s="13">
        <v>3.4482758620689999</v>
      </c>
    </row>
    <row r="6463" spans="5:12" ht="37.5" x14ac:dyDescent="0.3">
      <c r="E6463" s="3" t="s">
        <v>1493</v>
      </c>
      <c r="F6463" s="4"/>
      <c r="G6463" s="5">
        <v>3168</v>
      </c>
      <c r="H6463" s="7">
        <v>146</v>
      </c>
      <c r="I6463" s="1">
        <v>1379</v>
      </c>
      <c r="J6463" s="1">
        <v>1138</v>
      </c>
      <c r="K6463" s="1">
        <v>422</v>
      </c>
      <c r="L6463" s="6">
        <v>83</v>
      </c>
    </row>
    <row r="6464" spans="5:12" x14ac:dyDescent="0.3">
      <c r="E6464" s="9"/>
      <c r="F6464" s="8"/>
      <c r="G6464" s="10">
        <v>100</v>
      </c>
      <c r="H6464" s="11">
        <v>4.6085858585860002</v>
      </c>
      <c r="I6464" s="2">
        <v>43.529040404040003</v>
      </c>
      <c r="J6464" s="2">
        <v>35.921717171716999</v>
      </c>
      <c r="K6464" s="2">
        <v>13.320707070707</v>
      </c>
      <c r="L6464" s="13">
        <v>2.6199494949490001</v>
      </c>
    </row>
    <row r="6465" spans="5:12" ht="50" x14ac:dyDescent="0.3">
      <c r="E6465" s="3" t="s">
        <v>1494</v>
      </c>
      <c r="F6465" s="4"/>
      <c r="G6465" s="5">
        <v>1251</v>
      </c>
      <c r="H6465" s="7">
        <v>61</v>
      </c>
      <c r="I6465" s="1">
        <v>532</v>
      </c>
      <c r="J6465" s="1">
        <v>440</v>
      </c>
      <c r="K6465" s="1">
        <v>192</v>
      </c>
      <c r="L6465" s="6">
        <v>26</v>
      </c>
    </row>
    <row r="6466" spans="5:12" x14ac:dyDescent="0.3">
      <c r="E6466" s="9"/>
      <c r="F6466" s="8"/>
      <c r="G6466" s="10">
        <v>100</v>
      </c>
      <c r="H6466" s="11">
        <v>4.8760991207029996</v>
      </c>
      <c r="I6466" s="2">
        <v>42.525979216627</v>
      </c>
      <c r="J6466" s="2">
        <v>35.171862509992003</v>
      </c>
      <c r="K6466" s="2">
        <v>15.347721822542001</v>
      </c>
      <c r="L6466" s="13">
        <v>2.0783373301360002</v>
      </c>
    </row>
    <row r="6467" spans="5:12" ht="25" x14ac:dyDescent="0.3">
      <c r="E6467" s="3" t="s">
        <v>1495</v>
      </c>
      <c r="F6467" s="4"/>
      <c r="G6467" s="5">
        <v>133</v>
      </c>
      <c r="H6467" s="7">
        <v>7</v>
      </c>
      <c r="I6467" s="1">
        <v>47</v>
      </c>
      <c r="J6467" s="1">
        <v>50</v>
      </c>
      <c r="K6467" s="1">
        <v>26</v>
      </c>
      <c r="L6467" s="6">
        <v>3</v>
      </c>
    </row>
    <row r="6468" spans="5:12" x14ac:dyDescent="0.3">
      <c r="E6468" s="9"/>
      <c r="F6468" s="8"/>
      <c r="G6468" s="10">
        <v>100</v>
      </c>
      <c r="H6468" s="11">
        <v>5.2631578947369997</v>
      </c>
      <c r="I6468" s="2">
        <v>35.338345864662003</v>
      </c>
      <c r="J6468" s="2">
        <v>37.593984962405997</v>
      </c>
      <c r="K6468" s="2">
        <v>19.548872180450999</v>
      </c>
      <c r="L6468" s="13">
        <v>2.255639097744</v>
      </c>
    </row>
    <row r="6469" spans="5:12" ht="25" x14ac:dyDescent="0.3">
      <c r="E6469" s="3" t="s">
        <v>1496</v>
      </c>
      <c r="F6469" s="4"/>
      <c r="G6469" s="5">
        <v>211</v>
      </c>
      <c r="H6469" s="7">
        <v>15</v>
      </c>
      <c r="I6469" s="1">
        <v>85</v>
      </c>
      <c r="J6469" s="1">
        <v>78</v>
      </c>
      <c r="K6469" s="1">
        <v>26</v>
      </c>
      <c r="L6469" s="6">
        <v>7</v>
      </c>
    </row>
    <row r="6470" spans="5:12" x14ac:dyDescent="0.3">
      <c r="E6470" s="9"/>
      <c r="F6470" s="8"/>
      <c r="G6470" s="10">
        <v>100</v>
      </c>
      <c r="H6470" s="11">
        <v>7.1090047393360001</v>
      </c>
      <c r="I6470" s="2">
        <v>40.284360189573</v>
      </c>
      <c r="J6470" s="2">
        <v>36.966824644550002</v>
      </c>
      <c r="K6470" s="2">
        <v>12.322274881517</v>
      </c>
      <c r="L6470" s="13">
        <v>3.3175355450240001</v>
      </c>
    </row>
    <row r="6471" spans="5:12" ht="25" x14ac:dyDescent="0.3">
      <c r="E6471" s="3" t="s">
        <v>1497</v>
      </c>
      <c r="F6471" s="4"/>
      <c r="G6471" s="5">
        <v>3916</v>
      </c>
      <c r="H6471" s="7">
        <v>199</v>
      </c>
      <c r="I6471" s="1">
        <v>1718</v>
      </c>
      <c r="J6471" s="1">
        <v>1377</v>
      </c>
      <c r="K6471" s="1">
        <v>522</v>
      </c>
      <c r="L6471" s="6">
        <v>100</v>
      </c>
    </row>
    <row r="6472" spans="5:12" x14ac:dyDescent="0.3">
      <c r="E6472" s="9"/>
      <c r="F6472" s="8"/>
      <c r="G6472" s="10">
        <v>100</v>
      </c>
      <c r="H6472" s="11">
        <v>5.0817160367719998</v>
      </c>
      <c r="I6472" s="2">
        <v>43.871297242083998</v>
      </c>
      <c r="J6472" s="2">
        <v>35.163432073544001</v>
      </c>
      <c r="K6472" s="2">
        <v>13.329928498468</v>
      </c>
      <c r="L6472" s="13">
        <v>2.553626149132</v>
      </c>
    </row>
    <row r="6473" spans="5:12" ht="25" x14ac:dyDescent="0.3">
      <c r="E6473" s="3" t="s">
        <v>1498</v>
      </c>
      <c r="F6473" s="4"/>
      <c r="G6473" s="5">
        <v>2631</v>
      </c>
      <c r="H6473" s="7">
        <v>331</v>
      </c>
      <c r="I6473" s="1">
        <v>1294</v>
      </c>
      <c r="J6473" s="1">
        <v>702</v>
      </c>
      <c r="K6473" s="1">
        <v>163</v>
      </c>
      <c r="L6473" s="6">
        <v>141</v>
      </c>
    </row>
    <row r="6474" spans="5:12" x14ac:dyDescent="0.3">
      <c r="E6474" s="9"/>
      <c r="F6474" s="8"/>
      <c r="G6474" s="10">
        <v>100</v>
      </c>
      <c r="H6474" s="11">
        <v>12.580767768909</v>
      </c>
      <c r="I6474" s="2">
        <v>49.182820220448001</v>
      </c>
      <c r="J6474" s="2">
        <v>26.681870011402999</v>
      </c>
      <c r="K6474" s="2">
        <v>6.1953629798560002</v>
      </c>
      <c r="L6474" s="13">
        <v>5.3591790193840003</v>
      </c>
    </row>
    <row r="6475" spans="5:12" ht="50" x14ac:dyDescent="0.3">
      <c r="E6475" s="3" t="s">
        <v>1499</v>
      </c>
      <c r="F6475" s="4"/>
      <c r="G6475" s="5">
        <v>471</v>
      </c>
      <c r="H6475" s="7">
        <v>23</v>
      </c>
      <c r="I6475" s="1">
        <v>177</v>
      </c>
      <c r="J6475" s="1">
        <v>163</v>
      </c>
      <c r="K6475" s="1">
        <v>98</v>
      </c>
      <c r="L6475" s="6">
        <v>10</v>
      </c>
    </row>
    <row r="6476" spans="5:12" x14ac:dyDescent="0.3">
      <c r="E6476" s="9"/>
      <c r="F6476" s="8"/>
      <c r="G6476" s="10">
        <v>100</v>
      </c>
      <c r="H6476" s="11">
        <v>4.8832271762210002</v>
      </c>
      <c r="I6476" s="2">
        <v>37.579617834395002</v>
      </c>
      <c r="J6476" s="2">
        <v>34.607218683652</v>
      </c>
      <c r="K6476" s="2">
        <v>20.806794055202001</v>
      </c>
      <c r="L6476" s="13">
        <v>2.123142250531</v>
      </c>
    </row>
    <row r="6477" spans="5:12" ht="50" x14ac:dyDescent="0.3">
      <c r="E6477" s="3" t="s">
        <v>1500</v>
      </c>
      <c r="F6477" s="4"/>
      <c r="G6477" s="5">
        <v>108</v>
      </c>
      <c r="H6477" s="7">
        <v>5</v>
      </c>
      <c r="I6477" s="1">
        <v>47</v>
      </c>
      <c r="J6477" s="1">
        <v>35</v>
      </c>
      <c r="K6477" s="1">
        <v>18</v>
      </c>
      <c r="L6477" s="6">
        <v>3</v>
      </c>
    </row>
    <row r="6478" spans="5:12" x14ac:dyDescent="0.3">
      <c r="E6478" s="9"/>
      <c r="F6478" s="8"/>
      <c r="G6478" s="10">
        <v>100</v>
      </c>
      <c r="H6478" s="11">
        <v>4.6296296296300001</v>
      </c>
      <c r="I6478" s="2">
        <v>43.518518518519002</v>
      </c>
      <c r="J6478" s="2">
        <v>32.407407407407</v>
      </c>
      <c r="K6478" s="2">
        <v>16.666666666666998</v>
      </c>
      <c r="L6478" s="13">
        <v>2.7777777777780002</v>
      </c>
    </row>
    <row r="6479" spans="5:12" ht="25" x14ac:dyDescent="0.3">
      <c r="E6479" s="3" t="s">
        <v>1501</v>
      </c>
      <c r="F6479" s="4"/>
      <c r="G6479" s="5">
        <v>142</v>
      </c>
      <c r="H6479" s="7">
        <v>6</v>
      </c>
      <c r="I6479" s="1">
        <v>42</v>
      </c>
      <c r="J6479" s="1">
        <v>53</v>
      </c>
      <c r="K6479" s="1">
        <v>31</v>
      </c>
      <c r="L6479" s="6">
        <v>10</v>
      </c>
    </row>
    <row r="6480" spans="5:12" x14ac:dyDescent="0.3">
      <c r="E6480" s="9"/>
      <c r="F6480" s="8"/>
      <c r="G6480" s="10">
        <v>100</v>
      </c>
      <c r="H6480" s="11">
        <v>4.2253521126760001</v>
      </c>
      <c r="I6480" s="2">
        <v>29.577464788732001</v>
      </c>
      <c r="J6480" s="2">
        <v>37.323943661972002</v>
      </c>
      <c r="K6480" s="2">
        <v>21.830985915492999</v>
      </c>
      <c r="L6480" s="13">
        <v>7.0422535211269999</v>
      </c>
    </row>
    <row r="6481" spans="5:12" ht="37.5" x14ac:dyDescent="0.3">
      <c r="E6481" s="3" t="s">
        <v>1502</v>
      </c>
      <c r="F6481" s="4"/>
      <c r="G6481" s="5">
        <v>4324</v>
      </c>
      <c r="H6481" s="7">
        <v>174</v>
      </c>
      <c r="I6481" s="1">
        <v>1722</v>
      </c>
      <c r="J6481" s="1">
        <v>1671</v>
      </c>
      <c r="K6481" s="1">
        <v>645</v>
      </c>
      <c r="L6481" s="6">
        <v>112</v>
      </c>
    </row>
    <row r="6482" spans="5:12" x14ac:dyDescent="0.3">
      <c r="E6482" s="9"/>
      <c r="F6482" s="8"/>
      <c r="G6482" s="10">
        <v>100</v>
      </c>
      <c r="H6482" s="11">
        <v>4.0240518038850004</v>
      </c>
      <c r="I6482" s="2">
        <v>39.824236817760998</v>
      </c>
      <c r="J6482" s="2">
        <v>38.644773358001999</v>
      </c>
      <c r="K6482" s="2">
        <v>14.916743755782001</v>
      </c>
      <c r="L6482" s="13">
        <v>2.59019426457</v>
      </c>
    </row>
    <row r="6483" spans="5:12" ht="50" x14ac:dyDescent="0.3">
      <c r="E6483" s="3" t="s">
        <v>1503</v>
      </c>
      <c r="F6483" s="4"/>
      <c r="G6483" s="5">
        <v>1919</v>
      </c>
      <c r="H6483" s="7">
        <v>60</v>
      </c>
      <c r="I6483" s="1">
        <v>732</v>
      </c>
      <c r="J6483" s="1">
        <v>784</v>
      </c>
      <c r="K6483" s="1">
        <v>303</v>
      </c>
      <c r="L6483" s="6">
        <v>40</v>
      </c>
    </row>
    <row r="6484" spans="5:12" x14ac:dyDescent="0.3">
      <c r="E6484" s="9"/>
      <c r="F6484" s="8"/>
      <c r="G6484" s="10">
        <v>100</v>
      </c>
      <c r="H6484" s="11">
        <v>3.1266284523190002</v>
      </c>
      <c r="I6484" s="2">
        <v>38.144867118291003</v>
      </c>
      <c r="J6484" s="2">
        <v>40.854611776966998</v>
      </c>
      <c r="K6484" s="2">
        <v>15.789473684211</v>
      </c>
      <c r="L6484" s="13">
        <v>2.0844189682129999</v>
      </c>
    </row>
    <row r="6485" spans="5:12" ht="25" x14ac:dyDescent="0.3">
      <c r="E6485" s="3" t="s">
        <v>1504</v>
      </c>
      <c r="F6485" s="4"/>
      <c r="G6485" s="5">
        <v>149</v>
      </c>
      <c r="H6485" s="7">
        <v>4</v>
      </c>
      <c r="I6485" s="1">
        <v>62</v>
      </c>
      <c r="J6485" s="1">
        <v>54</v>
      </c>
      <c r="K6485" s="1">
        <v>24</v>
      </c>
      <c r="L6485" s="6">
        <v>5</v>
      </c>
    </row>
    <row r="6486" spans="5:12" x14ac:dyDescent="0.3">
      <c r="E6486" s="9"/>
      <c r="F6486" s="8"/>
      <c r="G6486" s="10">
        <v>100</v>
      </c>
      <c r="H6486" s="11">
        <v>2.6845637583889999</v>
      </c>
      <c r="I6486" s="2">
        <v>41.610738255034001</v>
      </c>
      <c r="J6486" s="2">
        <v>36.241610738254998</v>
      </c>
      <c r="K6486" s="2">
        <v>16.107382550335998</v>
      </c>
      <c r="L6486" s="13">
        <v>3.355704697987</v>
      </c>
    </row>
    <row r="6487" spans="5:12" ht="25" x14ac:dyDescent="0.3">
      <c r="E6487" s="3" t="s">
        <v>1505</v>
      </c>
      <c r="F6487" s="4"/>
      <c r="G6487" s="5">
        <v>276</v>
      </c>
      <c r="H6487" s="7">
        <v>14</v>
      </c>
      <c r="I6487" s="1">
        <v>105</v>
      </c>
      <c r="J6487" s="1">
        <v>104</v>
      </c>
      <c r="K6487" s="1">
        <v>44</v>
      </c>
      <c r="L6487" s="6">
        <v>9</v>
      </c>
    </row>
    <row r="6488" spans="5:12" x14ac:dyDescent="0.3">
      <c r="E6488" s="9"/>
      <c r="F6488" s="8"/>
      <c r="G6488" s="10">
        <v>100</v>
      </c>
      <c r="H6488" s="11">
        <v>5.0724637681160001</v>
      </c>
      <c r="I6488" s="2">
        <v>38.043478260870003</v>
      </c>
      <c r="J6488" s="2">
        <v>37.681159420290001</v>
      </c>
      <c r="K6488" s="2">
        <v>15.942028985506999</v>
      </c>
      <c r="L6488" s="13">
        <v>3.2608695652169999</v>
      </c>
    </row>
    <row r="6489" spans="5:12" ht="25" x14ac:dyDescent="0.3">
      <c r="E6489" s="3" t="s">
        <v>1506</v>
      </c>
      <c r="F6489" s="4"/>
      <c r="G6489" s="5">
        <v>5215</v>
      </c>
      <c r="H6489" s="7">
        <v>218</v>
      </c>
      <c r="I6489" s="1">
        <v>2123</v>
      </c>
      <c r="J6489" s="1">
        <v>1983</v>
      </c>
      <c r="K6489" s="1">
        <v>746</v>
      </c>
      <c r="L6489" s="6">
        <v>145</v>
      </c>
    </row>
    <row r="6490" spans="5:12" x14ac:dyDescent="0.3">
      <c r="E6490" s="9"/>
      <c r="F6490" s="8"/>
      <c r="G6490" s="10">
        <v>100</v>
      </c>
      <c r="H6490" s="11">
        <v>4.18024928092</v>
      </c>
      <c r="I6490" s="2">
        <v>40.709491850431</v>
      </c>
      <c r="J6490" s="2">
        <v>38.024928092042003</v>
      </c>
      <c r="K6490" s="2">
        <v>14.304889741130999</v>
      </c>
      <c r="L6490" s="13">
        <v>2.780441035475</v>
      </c>
    </row>
    <row r="6491" spans="5:12" ht="25" x14ac:dyDescent="0.3">
      <c r="E6491" s="3" t="s">
        <v>1507</v>
      </c>
      <c r="F6491" s="4"/>
      <c r="G6491" s="5">
        <v>3224</v>
      </c>
      <c r="H6491" s="7">
        <v>318</v>
      </c>
      <c r="I6491" s="1">
        <v>1562</v>
      </c>
      <c r="J6491" s="1">
        <v>927</v>
      </c>
      <c r="K6491" s="1">
        <v>249</v>
      </c>
      <c r="L6491" s="6">
        <v>168</v>
      </c>
    </row>
    <row r="6492" spans="5:12" x14ac:dyDescent="0.3">
      <c r="E6492" s="9"/>
      <c r="F6492" s="8"/>
      <c r="G6492" s="10">
        <v>100</v>
      </c>
      <c r="H6492" s="11">
        <v>9.8635235732010003</v>
      </c>
      <c r="I6492" s="2">
        <v>48.449131513647998</v>
      </c>
      <c r="J6492" s="2">
        <v>28.753101736973001</v>
      </c>
      <c r="K6492" s="2">
        <v>7.7233250620350002</v>
      </c>
      <c r="L6492" s="13">
        <v>5.2109181141440004</v>
      </c>
    </row>
    <row r="6493" spans="5:12" ht="50" x14ac:dyDescent="0.3">
      <c r="E6493" s="3" t="s">
        <v>1508</v>
      </c>
      <c r="F6493" s="4"/>
      <c r="G6493" s="5">
        <v>255</v>
      </c>
      <c r="H6493" s="7">
        <v>9</v>
      </c>
      <c r="I6493" s="1">
        <v>72</v>
      </c>
      <c r="J6493" s="1">
        <v>107</v>
      </c>
      <c r="K6493" s="1">
        <v>64</v>
      </c>
      <c r="L6493" s="6">
        <v>3</v>
      </c>
    </row>
    <row r="6494" spans="5:12" x14ac:dyDescent="0.3">
      <c r="E6494" s="9"/>
      <c r="F6494" s="8"/>
      <c r="G6494" s="10">
        <v>100</v>
      </c>
      <c r="H6494" s="11">
        <v>3.5294117647059999</v>
      </c>
      <c r="I6494" s="2">
        <v>28.235294117647001</v>
      </c>
      <c r="J6494" s="2">
        <v>41.960784313725</v>
      </c>
      <c r="K6494" s="2">
        <v>25.098039215686001</v>
      </c>
      <c r="L6494" s="13">
        <v>1.1764705882349999</v>
      </c>
    </row>
    <row r="6495" spans="5:12" ht="50" x14ac:dyDescent="0.3">
      <c r="E6495" s="3" t="s">
        <v>1509</v>
      </c>
      <c r="F6495" s="4"/>
      <c r="G6495" s="5">
        <v>57</v>
      </c>
      <c r="H6495" s="7">
        <v>2</v>
      </c>
      <c r="I6495" s="1">
        <v>10</v>
      </c>
      <c r="J6495" s="1">
        <v>29</v>
      </c>
      <c r="K6495" s="1">
        <v>16</v>
      </c>
      <c r="L6495" s="6">
        <v>0</v>
      </c>
    </row>
    <row r="6496" spans="5:12" x14ac:dyDescent="0.3">
      <c r="E6496" s="9"/>
      <c r="F6496" s="8"/>
      <c r="G6496" s="10">
        <v>100</v>
      </c>
      <c r="H6496" s="11">
        <v>3.508771929825</v>
      </c>
      <c r="I6496" s="2">
        <v>17.543859649123</v>
      </c>
      <c r="J6496" s="2">
        <v>50.877192982456002</v>
      </c>
      <c r="K6496" s="2">
        <v>28.070175438595999</v>
      </c>
      <c r="L6496" s="15">
        <v>0</v>
      </c>
    </row>
    <row r="6497" spans="5:12" ht="25" x14ac:dyDescent="0.3">
      <c r="E6497" s="3" t="s">
        <v>1510</v>
      </c>
      <c r="F6497" s="4"/>
      <c r="G6497" s="5">
        <v>133</v>
      </c>
      <c r="H6497" s="7">
        <v>8</v>
      </c>
      <c r="I6497" s="1">
        <v>38</v>
      </c>
      <c r="J6497" s="1">
        <v>62</v>
      </c>
      <c r="K6497" s="1">
        <v>19</v>
      </c>
      <c r="L6497" s="6">
        <v>6</v>
      </c>
    </row>
    <row r="6498" spans="5:12" x14ac:dyDescent="0.3">
      <c r="E6498" s="9"/>
      <c r="F6498" s="8"/>
      <c r="G6498" s="10">
        <v>100</v>
      </c>
      <c r="H6498" s="11">
        <v>6.0150375939850003</v>
      </c>
      <c r="I6498" s="2">
        <v>28.571428571428999</v>
      </c>
      <c r="J6498" s="2">
        <v>46.616541353382999</v>
      </c>
      <c r="K6498" s="2">
        <v>14.285714285714</v>
      </c>
      <c r="L6498" s="13">
        <v>4.511278195489</v>
      </c>
    </row>
    <row r="6499" spans="5:12" ht="37.5" x14ac:dyDescent="0.3">
      <c r="E6499" s="3" t="s">
        <v>1511</v>
      </c>
      <c r="F6499" s="4"/>
      <c r="G6499" s="5">
        <v>1822</v>
      </c>
      <c r="H6499" s="7">
        <v>47</v>
      </c>
      <c r="I6499" s="1">
        <v>597</v>
      </c>
      <c r="J6499" s="1">
        <v>793</v>
      </c>
      <c r="K6499" s="1">
        <v>348</v>
      </c>
      <c r="L6499" s="6">
        <v>37</v>
      </c>
    </row>
    <row r="6500" spans="5:12" x14ac:dyDescent="0.3">
      <c r="E6500" s="9"/>
      <c r="F6500" s="8"/>
      <c r="G6500" s="10">
        <v>100</v>
      </c>
      <c r="H6500" s="11">
        <v>2.5795828759599999</v>
      </c>
      <c r="I6500" s="2">
        <v>32.766190998901997</v>
      </c>
      <c r="J6500" s="2">
        <v>43.523600439078002</v>
      </c>
      <c r="K6500" s="2">
        <v>19.099890230515999</v>
      </c>
      <c r="L6500" s="13">
        <v>2.0307354555430002</v>
      </c>
    </row>
    <row r="6501" spans="5:12" ht="50" x14ac:dyDescent="0.3">
      <c r="E6501" s="3" t="s">
        <v>1512</v>
      </c>
      <c r="F6501" s="4"/>
      <c r="G6501" s="5">
        <v>706</v>
      </c>
      <c r="H6501" s="7">
        <v>11</v>
      </c>
      <c r="I6501" s="1">
        <v>211</v>
      </c>
      <c r="J6501" s="1">
        <v>330</v>
      </c>
      <c r="K6501" s="1">
        <v>146</v>
      </c>
      <c r="L6501" s="6">
        <v>8</v>
      </c>
    </row>
    <row r="6502" spans="5:12" x14ac:dyDescent="0.3">
      <c r="E6502" s="9"/>
      <c r="F6502" s="8"/>
      <c r="G6502" s="10">
        <v>100</v>
      </c>
      <c r="H6502" s="11">
        <v>1.5580736543910001</v>
      </c>
      <c r="I6502" s="2">
        <v>29.886685552408</v>
      </c>
      <c r="J6502" s="2">
        <v>46.742209631728002</v>
      </c>
      <c r="K6502" s="2">
        <v>20.679886685551999</v>
      </c>
      <c r="L6502" s="13">
        <v>1.1331444759210001</v>
      </c>
    </row>
    <row r="6503" spans="5:12" ht="25" x14ac:dyDescent="0.3">
      <c r="E6503" s="3" t="s">
        <v>1513</v>
      </c>
      <c r="F6503" s="4"/>
      <c r="G6503" s="5">
        <v>153</v>
      </c>
      <c r="H6503" s="7">
        <v>7</v>
      </c>
      <c r="I6503" s="1">
        <v>48</v>
      </c>
      <c r="J6503" s="1">
        <v>54</v>
      </c>
      <c r="K6503" s="1">
        <v>37</v>
      </c>
      <c r="L6503" s="6">
        <v>7</v>
      </c>
    </row>
    <row r="6504" spans="5:12" x14ac:dyDescent="0.3">
      <c r="E6504" s="9"/>
      <c r="F6504" s="8"/>
      <c r="G6504" s="10">
        <v>100</v>
      </c>
      <c r="H6504" s="11">
        <v>4.5751633986930003</v>
      </c>
      <c r="I6504" s="2">
        <v>31.372549019608002</v>
      </c>
      <c r="J6504" s="2">
        <v>35.294117647058997</v>
      </c>
      <c r="K6504" s="2">
        <v>24.183006535948</v>
      </c>
      <c r="L6504" s="13">
        <v>4.5751633986930003</v>
      </c>
    </row>
    <row r="6505" spans="5:12" ht="25" x14ac:dyDescent="0.3">
      <c r="E6505" s="3" t="s">
        <v>1514</v>
      </c>
      <c r="F6505" s="4"/>
      <c r="G6505" s="5">
        <v>179</v>
      </c>
      <c r="H6505" s="7">
        <v>5</v>
      </c>
      <c r="I6505" s="1">
        <v>69</v>
      </c>
      <c r="J6505" s="1">
        <v>76</v>
      </c>
      <c r="K6505" s="1">
        <v>26</v>
      </c>
      <c r="L6505" s="6">
        <v>3</v>
      </c>
    </row>
    <row r="6506" spans="5:12" x14ac:dyDescent="0.3">
      <c r="E6506" s="9"/>
      <c r="F6506" s="8"/>
      <c r="G6506" s="10">
        <v>100</v>
      </c>
      <c r="H6506" s="11">
        <v>2.7932960893850001</v>
      </c>
      <c r="I6506" s="2">
        <v>38.547486033520002</v>
      </c>
      <c r="J6506" s="2">
        <v>42.458100558658998</v>
      </c>
      <c r="K6506" s="2">
        <v>14.525139664804</v>
      </c>
      <c r="L6506" s="13">
        <v>1.675977653631</v>
      </c>
    </row>
    <row r="6507" spans="5:12" ht="25" x14ac:dyDescent="0.3">
      <c r="E6507" s="3" t="s">
        <v>1515</v>
      </c>
      <c r="F6507" s="4"/>
      <c r="G6507" s="5">
        <v>2303</v>
      </c>
      <c r="H6507" s="7">
        <v>66</v>
      </c>
      <c r="I6507" s="1">
        <v>773</v>
      </c>
      <c r="J6507" s="1">
        <v>995</v>
      </c>
      <c r="K6507" s="1">
        <v>417</v>
      </c>
      <c r="L6507" s="6">
        <v>52</v>
      </c>
    </row>
    <row r="6508" spans="5:12" x14ac:dyDescent="0.3">
      <c r="E6508" s="9"/>
      <c r="F6508" s="8"/>
      <c r="G6508" s="10">
        <v>100</v>
      </c>
      <c r="H6508" s="11">
        <v>2.865827181937</v>
      </c>
      <c r="I6508" s="2">
        <v>33.564915327832999</v>
      </c>
      <c r="J6508" s="2">
        <v>43.204515848893003</v>
      </c>
      <c r="K6508" s="2">
        <v>18.106817194963</v>
      </c>
      <c r="L6508" s="13">
        <v>2.257924446374</v>
      </c>
    </row>
    <row r="6509" spans="5:12" ht="25" x14ac:dyDescent="0.3">
      <c r="E6509" s="3" t="s">
        <v>1516</v>
      </c>
      <c r="F6509" s="4"/>
      <c r="G6509" s="5">
        <v>1693</v>
      </c>
      <c r="H6509" s="7">
        <v>108</v>
      </c>
      <c r="I6509" s="1">
        <v>748</v>
      </c>
      <c r="J6509" s="1">
        <v>607</v>
      </c>
      <c r="K6509" s="1">
        <v>150</v>
      </c>
      <c r="L6509" s="6">
        <v>80</v>
      </c>
    </row>
    <row r="6510" spans="5:12" x14ac:dyDescent="0.3">
      <c r="E6510" s="9"/>
      <c r="F6510" s="8"/>
      <c r="G6510" s="10">
        <v>100</v>
      </c>
      <c r="H6510" s="11">
        <v>6.3792085056110004</v>
      </c>
      <c r="I6510" s="2">
        <v>44.181925575900998</v>
      </c>
      <c r="J6510" s="2">
        <v>35.853514471353002</v>
      </c>
      <c r="K6510" s="2">
        <v>8.8600118133490007</v>
      </c>
      <c r="L6510" s="13">
        <v>4.7253396337859996</v>
      </c>
    </row>
    <row r="6511" spans="5:12" ht="50" x14ac:dyDescent="0.3">
      <c r="E6511" s="3" t="s">
        <v>1517</v>
      </c>
      <c r="F6511" s="4"/>
      <c r="G6511" s="5">
        <v>145</v>
      </c>
      <c r="H6511" s="7">
        <v>4</v>
      </c>
      <c r="I6511" s="1">
        <v>25</v>
      </c>
      <c r="J6511" s="1">
        <v>68</v>
      </c>
      <c r="K6511" s="1">
        <v>45</v>
      </c>
      <c r="L6511" s="6">
        <v>3</v>
      </c>
    </row>
    <row r="6512" spans="5:12" x14ac:dyDescent="0.3">
      <c r="E6512" s="9"/>
      <c r="F6512" s="8"/>
      <c r="G6512" s="10">
        <v>100</v>
      </c>
      <c r="H6512" s="11">
        <v>2.7586206896549998</v>
      </c>
      <c r="I6512" s="2">
        <v>17.241379310345</v>
      </c>
      <c r="J6512" s="2">
        <v>46.896551724138</v>
      </c>
      <c r="K6512" s="2">
        <v>31.034482758620999</v>
      </c>
      <c r="L6512" s="13">
        <v>2.0689655172410002</v>
      </c>
    </row>
    <row r="6513" spans="5:12" ht="50" x14ac:dyDescent="0.3">
      <c r="E6513" s="3" t="s">
        <v>1518</v>
      </c>
      <c r="F6513" s="4"/>
      <c r="G6513" s="5">
        <v>52</v>
      </c>
      <c r="H6513" s="7">
        <v>2</v>
      </c>
      <c r="I6513" s="1">
        <v>17</v>
      </c>
      <c r="J6513" s="1">
        <v>17</v>
      </c>
      <c r="K6513" s="1">
        <v>14</v>
      </c>
      <c r="L6513" s="6">
        <v>2</v>
      </c>
    </row>
    <row r="6514" spans="5:12" x14ac:dyDescent="0.3">
      <c r="E6514" s="9"/>
      <c r="F6514" s="8"/>
      <c r="G6514" s="10">
        <v>100</v>
      </c>
      <c r="H6514" s="11">
        <v>3.8461538461539999</v>
      </c>
      <c r="I6514" s="2">
        <v>32.692307692307999</v>
      </c>
      <c r="J6514" s="2">
        <v>32.692307692307999</v>
      </c>
      <c r="K6514" s="2">
        <v>26.923076923077002</v>
      </c>
      <c r="L6514" s="13">
        <v>3.8461538461539999</v>
      </c>
    </row>
    <row r="6515" spans="5:12" ht="25" x14ac:dyDescent="0.3">
      <c r="E6515" s="3" t="s">
        <v>1519</v>
      </c>
      <c r="F6515" s="4"/>
      <c r="G6515" s="5">
        <v>86</v>
      </c>
      <c r="H6515" s="7">
        <v>2</v>
      </c>
      <c r="I6515" s="1">
        <v>19</v>
      </c>
      <c r="J6515" s="1">
        <v>34</v>
      </c>
      <c r="K6515" s="1">
        <v>29</v>
      </c>
      <c r="L6515" s="6">
        <v>2</v>
      </c>
    </row>
    <row r="6516" spans="5:12" x14ac:dyDescent="0.3">
      <c r="E6516" s="9"/>
      <c r="F6516" s="8"/>
      <c r="G6516" s="10">
        <v>100</v>
      </c>
      <c r="H6516" s="11">
        <v>2.3255813953489999</v>
      </c>
      <c r="I6516" s="2">
        <v>22.093023255814</v>
      </c>
      <c r="J6516" s="2">
        <v>39.534883720929997</v>
      </c>
      <c r="K6516" s="2">
        <v>33.720930232557997</v>
      </c>
      <c r="L6516" s="13">
        <v>2.3255813953489999</v>
      </c>
    </row>
    <row r="6517" spans="5:12" ht="37.5" x14ac:dyDescent="0.3">
      <c r="E6517" s="3" t="s">
        <v>1520</v>
      </c>
      <c r="F6517" s="4"/>
      <c r="G6517" s="5">
        <v>652</v>
      </c>
      <c r="H6517" s="7">
        <v>16</v>
      </c>
      <c r="I6517" s="1">
        <v>161</v>
      </c>
      <c r="J6517" s="1">
        <v>313</v>
      </c>
      <c r="K6517" s="1">
        <v>143</v>
      </c>
      <c r="L6517" s="6">
        <v>19</v>
      </c>
    </row>
    <row r="6518" spans="5:12" x14ac:dyDescent="0.3">
      <c r="E6518" s="9"/>
      <c r="F6518" s="8"/>
      <c r="G6518" s="10">
        <v>100</v>
      </c>
      <c r="H6518" s="11">
        <v>2.4539877300609998</v>
      </c>
      <c r="I6518" s="2">
        <v>24.693251533742</v>
      </c>
      <c r="J6518" s="2">
        <v>48.006134969324997</v>
      </c>
      <c r="K6518" s="2">
        <v>21.932515337422998</v>
      </c>
      <c r="L6518" s="13">
        <v>2.9141104294479998</v>
      </c>
    </row>
    <row r="6519" spans="5:12" ht="50" x14ac:dyDescent="0.3">
      <c r="E6519" s="3" t="s">
        <v>1521</v>
      </c>
      <c r="F6519" s="4"/>
      <c r="G6519" s="5">
        <v>161</v>
      </c>
      <c r="H6519" s="7">
        <v>3</v>
      </c>
      <c r="I6519" s="1">
        <v>33</v>
      </c>
      <c r="J6519" s="1">
        <v>74</v>
      </c>
      <c r="K6519" s="1">
        <v>48</v>
      </c>
      <c r="L6519" s="6">
        <v>3</v>
      </c>
    </row>
    <row r="6520" spans="5:12" x14ac:dyDescent="0.3">
      <c r="E6520" s="9"/>
      <c r="F6520" s="8"/>
      <c r="G6520" s="10">
        <v>100</v>
      </c>
      <c r="H6520" s="11">
        <v>1.8633540372670001</v>
      </c>
      <c r="I6520" s="2">
        <v>20.496894409938001</v>
      </c>
      <c r="J6520" s="2">
        <v>45.962732919254996</v>
      </c>
      <c r="K6520" s="2">
        <v>29.813664596273</v>
      </c>
      <c r="L6520" s="13">
        <v>1.8633540372670001</v>
      </c>
    </row>
    <row r="6521" spans="5:12" ht="25" x14ac:dyDescent="0.3">
      <c r="E6521" s="3" t="s">
        <v>1522</v>
      </c>
      <c r="F6521" s="4"/>
      <c r="G6521" s="5">
        <v>93</v>
      </c>
      <c r="H6521" s="7">
        <v>0</v>
      </c>
      <c r="I6521" s="1">
        <v>36</v>
      </c>
      <c r="J6521" s="1">
        <v>30</v>
      </c>
      <c r="K6521" s="1">
        <v>25</v>
      </c>
      <c r="L6521" s="6">
        <v>2</v>
      </c>
    </row>
    <row r="6522" spans="5:12" x14ac:dyDescent="0.3">
      <c r="E6522" s="9"/>
      <c r="F6522" s="8"/>
      <c r="G6522" s="10">
        <v>100</v>
      </c>
      <c r="H6522" s="21">
        <v>0</v>
      </c>
      <c r="I6522" s="2">
        <v>38.709677419355003</v>
      </c>
      <c r="J6522" s="2">
        <v>32.258064516128997</v>
      </c>
      <c r="K6522" s="2">
        <v>26.881720430108</v>
      </c>
      <c r="L6522" s="13">
        <v>2.1505376344089999</v>
      </c>
    </row>
    <row r="6523" spans="5:12" ht="25" x14ac:dyDescent="0.3">
      <c r="E6523" s="3" t="s">
        <v>1523</v>
      </c>
      <c r="F6523" s="4"/>
      <c r="G6523" s="5">
        <v>102</v>
      </c>
      <c r="H6523" s="7">
        <v>0</v>
      </c>
      <c r="I6523" s="1">
        <v>32</v>
      </c>
      <c r="J6523" s="1">
        <v>47</v>
      </c>
      <c r="K6523" s="1">
        <v>16</v>
      </c>
      <c r="L6523" s="6">
        <v>7</v>
      </c>
    </row>
    <row r="6524" spans="5:12" x14ac:dyDescent="0.3">
      <c r="E6524" s="9"/>
      <c r="F6524" s="8"/>
      <c r="G6524" s="10">
        <v>100</v>
      </c>
      <c r="H6524" s="21">
        <v>0</v>
      </c>
      <c r="I6524" s="2">
        <v>31.372549019608002</v>
      </c>
      <c r="J6524" s="2">
        <v>46.078431372548998</v>
      </c>
      <c r="K6524" s="2">
        <v>15.686274509804001</v>
      </c>
      <c r="L6524" s="13">
        <v>6.8627450980390003</v>
      </c>
    </row>
    <row r="6525" spans="5:12" ht="25" x14ac:dyDescent="0.3">
      <c r="E6525" s="3" t="s">
        <v>1524</v>
      </c>
      <c r="F6525" s="4"/>
      <c r="G6525" s="5">
        <v>892</v>
      </c>
      <c r="H6525" s="7">
        <v>22</v>
      </c>
      <c r="I6525" s="1">
        <v>245</v>
      </c>
      <c r="J6525" s="1">
        <v>409</v>
      </c>
      <c r="K6525" s="1">
        <v>192</v>
      </c>
      <c r="L6525" s="6">
        <v>24</v>
      </c>
    </row>
    <row r="6526" spans="5:12" x14ac:dyDescent="0.3">
      <c r="E6526" s="9"/>
      <c r="F6526" s="8"/>
      <c r="G6526" s="10">
        <v>100</v>
      </c>
      <c r="H6526" s="11">
        <v>2.4663677130039998</v>
      </c>
      <c r="I6526" s="2">
        <v>27.466367713004001</v>
      </c>
      <c r="J6526" s="2">
        <v>45.852017937219998</v>
      </c>
      <c r="K6526" s="2">
        <v>21.52466367713</v>
      </c>
      <c r="L6526" s="13">
        <v>2.690582959641</v>
      </c>
    </row>
    <row r="6527" spans="5:12" ht="25" x14ac:dyDescent="0.3">
      <c r="E6527" s="3" t="s">
        <v>1525</v>
      </c>
      <c r="F6527" s="4"/>
      <c r="G6527" s="5">
        <v>673</v>
      </c>
      <c r="H6527" s="7">
        <v>37</v>
      </c>
      <c r="I6527" s="1">
        <v>259</v>
      </c>
      <c r="J6527" s="1">
        <v>257</v>
      </c>
      <c r="K6527" s="1">
        <v>78</v>
      </c>
      <c r="L6527" s="6">
        <v>42</v>
      </c>
    </row>
    <row r="6528" spans="5:12" x14ac:dyDescent="0.3">
      <c r="E6528" s="9"/>
      <c r="F6528" s="8"/>
      <c r="G6528" s="10">
        <v>100</v>
      </c>
      <c r="H6528" s="11">
        <v>5.4977711738480002</v>
      </c>
      <c r="I6528" s="2">
        <v>38.484398216938999</v>
      </c>
      <c r="J6528" s="2">
        <v>38.187221396730997</v>
      </c>
      <c r="K6528" s="2">
        <v>11.589895988113</v>
      </c>
      <c r="L6528" s="13">
        <v>6.2407132243680001</v>
      </c>
    </row>
    <row r="6529" spans="5:12" ht="50" x14ac:dyDescent="0.3">
      <c r="E6529" s="3" t="s">
        <v>1526</v>
      </c>
      <c r="F6529" s="4"/>
      <c r="G6529" s="5">
        <v>22</v>
      </c>
      <c r="H6529" s="7">
        <v>0</v>
      </c>
      <c r="I6529" s="1">
        <v>5</v>
      </c>
      <c r="J6529" s="1">
        <v>9</v>
      </c>
      <c r="K6529" s="1">
        <v>8</v>
      </c>
      <c r="L6529" s="6">
        <v>0</v>
      </c>
    </row>
    <row r="6530" spans="5:12" x14ac:dyDescent="0.3">
      <c r="E6530" s="9"/>
      <c r="F6530" s="8"/>
      <c r="G6530" s="10">
        <v>100</v>
      </c>
      <c r="H6530" s="21">
        <v>0</v>
      </c>
      <c r="I6530" s="2">
        <v>22.727272727273</v>
      </c>
      <c r="J6530" s="2">
        <v>40.909090909090999</v>
      </c>
      <c r="K6530" s="2">
        <v>36.363636363635997</v>
      </c>
      <c r="L6530" s="15">
        <v>0</v>
      </c>
    </row>
    <row r="6531" spans="5:12" ht="50" x14ac:dyDescent="0.3">
      <c r="E6531" s="3" t="s">
        <v>1527</v>
      </c>
      <c r="F6531" s="4"/>
      <c r="G6531" s="5">
        <v>9</v>
      </c>
      <c r="H6531" s="7">
        <v>0</v>
      </c>
      <c r="I6531" s="1">
        <v>1</v>
      </c>
      <c r="J6531" s="1">
        <v>5</v>
      </c>
      <c r="K6531" s="1">
        <v>3</v>
      </c>
      <c r="L6531" s="6">
        <v>0</v>
      </c>
    </row>
    <row r="6532" spans="5:12" x14ac:dyDescent="0.3">
      <c r="E6532" s="9"/>
      <c r="F6532" s="8"/>
      <c r="G6532" s="10">
        <v>100</v>
      </c>
      <c r="H6532" s="21">
        <v>0</v>
      </c>
      <c r="I6532" s="2">
        <v>11.111111111111001</v>
      </c>
      <c r="J6532" s="2">
        <v>55.555555555555998</v>
      </c>
      <c r="K6532" s="2">
        <v>33.333333333333002</v>
      </c>
      <c r="L6532" s="15">
        <v>0</v>
      </c>
    </row>
    <row r="6533" spans="5:12" ht="25" x14ac:dyDescent="0.3">
      <c r="E6533" s="3" t="s">
        <v>1528</v>
      </c>
      <c r="F6533" s="4"/>
      <c r="G6533" s="5">
        <v>13</v>
      </c>
      <c r="H6533" s="7">
        <v>0</v>
      </c>
      <c r="I6533" s="1">
        <v>2</v>
      </c>
      <c r="J6533" s="1">
        <v>5</v>
      </c>
      <c r="K6533" s="1">
        <v>5</v>
      </c>
      <c r="L6533" s="6">
        <v>1</v>
      </c>
    </row>
    <row r="6534" spans="5:12" x14ac:dyDescent="0.3">
      <c r="E6534" s="9"/>
      <c r="F6534" s="8"/>
      <c r="G6534" s="10">
        <v>100</v>
      </c>
      <c r="H6534" s="21">
        <v>0</v>
      </c>
      <c r="I6534" s="2">
        <v>15.384615384615</v>
      </c>
      <c r="J6534" s="2">
        <v>38.461538461537998</v>
      </c>
      <c r="K6534" s="2">
        <v>38.461538461537998</v>
      </c>
      <c r="L6534" s="13">
        <v>7.6923076923079998</v>
      </c>
    </row>
    <row r="6535" spans="5:12" ht="37.5" x14ac:dyDescent="0.3">
      <c r="E6535" s="3" t="s">
        <v>1529</v>
      </c>
      <c r="F6535" s="4"/>
      <c r="G6535" s="5">
        <v>112</v>
      </c>
      <c r="H6535" s="7">
        <v>1</v>
      </c>
      <c r="I6535" s="1">
        <v>32</v>
      </c>
      <c r="J6535" s="1">
        <v>46</v>
      </c>
      <c r="K6535" s="1">
        <v>30</v>
      </c>
      <c r="L6535" s="6">
        <v>3</v>
      </c>
    </row>
    <row r="6536" spans="5:12" x14ac:dyDescent="0.3">
      <c r="E6536" s="9"/>
      <c r="F6536" s="8"/>
      <c r="G6536" s="10">
        <v>100</v>
      </c>
      <c r="H6536" s="11">
        <v>0.89285714285700002</v>
      </c>
      <c r="I6536" s="2">
        <v>28.571428571428999</v>
      </c>
      <c r="J6536" s="2">
        <v>41.071428571429003</v>
      </c>
      <c r="K6536" s="2">
        <v>26.785714285714</v>
      </c>
      <c r="L6536" s="13">
        <v>2.6785714285709998</v>
      </c>
    </row>
    <row r="6537" spans="5:12" ht="50" x14ac:dyDescent="0.3">
      <c r="E6537" s="3" t="s">
        <v>1530</v>
      </c>
      <c r="F6537" s="4"/>
      <c r="G6537" s="5">
        <v>35</v>
      </c>
      <c r="H6537" s="7">
        <v>1</v>
      </c>
      <c r="I6537" s="1">
        <v>13</v>
      </c>
      <c r="J6537" s="1">
        <v>11</v>
      </c>
      <c r="K6537" s="1">
        <v>10</v>
      </c>
      <c r="L6537" s="6">
        <v>0</v>
      </c>
    </row>
    <row r="6538" spans="5:12" x14ac:dyDescent="0.3">
      <c r="E6538" s="9"/>
      <c r="F6538" s="8"/>
      <c r="G6538" s="10">
        <v>100</v>
      </c>
      <c r="H6538" s="11">
        <v>2.8571428571430002</v>
      </c>
      <c r="I6538" s="2">
        <v>37.142857142856997</v>
      </c>
      <c r="J6538" s="2">
        <v>31.428571428571001</v>
      </c>
      <c r="K6538" s="2">
        <v>28.571428571428999</v>
      </c>
      <c r="L6538" s="15">
        <v>0</v>
      </c>
    </row>
    <row r="6539" spans="5:12" ht="25" x14ac:dyDescent="0.3">
      <c r="E6539" s="3" t="s">
        <v>1531</v>
      </c>
      <c r="F6539" s="4"/>
      <c r="G6539" s="5">
        <v>11</v>
      </c>
      <c r="H6539" s="7">
        <v>1</v>
      </c>
      <c r="I6539" s="1">
        <v>3</v>
      </c>
      <c r="J6539" s="1">
        <v>4</v>
      </c>
      <c r="K6539" s="1">
        <v>3</v>
      </c>
      <c r="L6539" s="6">
        <v>0</v>
      </c>
    </row>
    <row r="6540" spans="5:12" x14ac:dyDescent="0.3">
      <c r="E6540" s="9"/>
      <c r="F6540" s="8"/>
      <c r="G6540" s="10">
        <v>100</v>
      </c>
      <c r="H6540" s="11">
        <v>9.0909090909089993</v>
      </c>
      <c r="I6540" s="2">
        <v>27.272727272727</v>
      </c>
      <c r="J6540" s="2">
        <v>36.363636363635997</v>
      </c>
      <c r="K6540" s="2">
        <v>27.272727272727</v>
      </c>
      <c r="L6540" s="15">
        <v>0</v>
      </c>
    </row>
    <row r="6541" spans="5:12" ht="25" x14ac:dyDescent="0.3">
      <c r="E6541" s="3" t="s">
        <v>1532</v>
      </c>
      <c r="F6541" s="4"/>
      <c r="G6541" s="5">
        <v>28</v>
      </c>
      <c r="H6541" s="7">
        <v>0</v>
      </c>
      <c r="I6541" s="1">
        <v>7</v>
      </c>
      <c r="J6541" s="1">
        <v>14</v>
      </c>
      <c r="K6541" s="1">
        <v>6</v>
      </c>
      <c r="L6541" s="6">
        <v>1</v>
      </c>
    </row>
    <row r="6542" spans="5:12" x14ac:dyDescent="0.3">
      <c r="E6542" s="9"/>
      <c r="F6542" s="8"/>
      <c r="G6542" s="10">
        <v>100</v>
      </c>
      <c r="H6542" s="21">
        <v>0</v>
      </c>
      <c r="I6542" s="2">
        <v>25</v>
      </c>
      <c r="J6542" s="2">
        <v>50</v>
      </c>
      <c r="K6542" s="2">
        <v>21.428571428571001</v>
      </c>
      <c r="L6542" s="13">
        <v>3.5714285714290002</v>
      </c>
    </row>
    <row r="6543" spans="5:12" ht="25" x14ac:dyDescent="0.3">
      <c r="E6543" s="3" t="s">
        <v>1533</v>
      </c>
      <c r="F6543" s="4"/>
      <c r="G6543" s="5">
        <v>153</v>
      </c>
      <c r="H6543" s="7">
        <v>3</v>
      </c>
      <c r="I6543" s="1">
        <v>44</v>
      </c>
      <c r="J6543" s="1">
        <v>61</v>
      </c>
      <c r="K6543" s="1">
        <v>40</v>
      </c>
      <c r="L6543" s="6">
        <v>5</v>
      </c>
    </row>
    <row r="6544" spans="5:12" x14ac:dyDescent="0.3">
      <c r="E6544" s="9"/>
      <c r="F6544" s="8"/>
      <c r="G6544" s="10">
        <v>100</v>
      </c>
      <c r="H6544" s="11">
        <v>1.9607843137250001</v>
      </c>
      <c r="I6544" s="2">
        <v>28.758169934641</v>
      </c>
      <c r="J6544" s="2">
        <v>39.869281045751997</v>
      </c>
      <c r="K6544" s="2">
        <v>26.143790849673</v>
      </c>
      <c r="L6544" s="13">
        <v>3.2679738562090002</v>
      </c>
    </row>
    <row r="6545" spans="5:12" ht="25" x14ac:dyDescent="0.3">
      <c r="E6545" s="3" t="s">
        <v>1534</v>
      </c>
      <c r="F6545" s="4"/>
      <c r="G6545" s="5">
        <v>94</v>
      </c>
      <c r="H6545" s="7">
        <v>5</v>
      </c>
      <c r="I6545" s="1">
        <v>29</v>
      </c>
      <c r="J6545" s="1">
        <v>42</v>
      </c>
      <c r="K6545" s="1">
        <v>13</v>
      </c>
      <c r="L6545" s="6">
        <v>5</v>
      </c>
    </row>
    <row r="6546" spans="5:12" x14ac:dyDescent="0.3">
      <c r="E6546" s="9"/>
      <c r="F6546" s="8"/>
      <c r="G6546" s="10">
        <v>100</v>
      </c>
      <c r="H6546" s="11">
        <v>5.3191489361700004</v>
      </c>
      <c r="I6546" s="2">
        <v>30.851063829787002</v>
      </c>
      <c r="J6546" s="2">
        <v>44.680851063829998</v>
      </c>
      <c r="K6546" s="2">
        <v>13.829787234043</v>
      </c>
      <c r="L6546" s="13">
        <v>5.3191489361700004</v>
      </c>
    </row>
    <row r="6547" spans="5:12" ht="50" x14ac:dyDescent="0.3">
      <c r="E6547" s="3" t="s">
        <v>1535</v>
      </c>
      <c r="F6547" s="4"/>
      <c r="G6547" s="5">
        <v>48</v>
      </c>
      <c r="H6547" s="7">
        <v>4</v>
      </c>
      <c r="I6547" s="1">
        <v>24</v>
      </c>
      <c r="J6547" s="1">
        <v>15</v>
      </c>
      <c r="K6547" s="1">
        <v>3</v>
      </c>
      <c r="L6547" s="6">
        <v>2</v>
      </c>
    </row>
    <row r="6548" spans="5:12" x14ac:dyDescent="0.3">
      <c r="E6548" s="9"/>
      <c r="F6548" s="8"/>
      <c r="G6548" s="10">
        <v>100</v>
      </c>
      <c r="H6548" s="11">
        <v>8.333333333333</v>
      </c>
      <c r="I6548" s="2">
        <v>50</v>
      </c>
      <c r="J6548" s="2">
        <v>31.25</v>
      </c>
      <c r="K6548" s="2">
        <v>6.25</v>
      </c>
      <c r="L6548" s="13">
        <v>4.166666666667</v>
      </c>
    </row>
    <row r="6549" spans="5:12" ht="50" x14ac:dyDescent="0.3">
      <c r="E6549" s="3" t="s">
        <v>1536</v>
      </c>
      <c r="F6549" s="4"/>
      <c r="G6549" s="5">
        <v>12</v>
      </c>
      <c r="H6549" s="7">
        <v>2</v>
      </c>
      <c r="I6549" s="1">
        <v>7</v>
      </c>
      <c r="J6549" s="1">
        <v>3</v>
      </c>
      <c r="K6549" s="1">
        <v>0</v>
      </c>
      <c r="L6549" s="6">
        <v>0</v>
      </c>
    </row>
    <row r="6550" spans="5:12" x14ac:dyDescent="0.3">
      <c r="E6550" s="9"/>
      <c r="F6550" s="8"/>
      <c r="G6550" s="10">
        <v>100</v>
      </c>
      <c r="H6550" s="11">
        <v>16.666666666666998</v>
      </c>
      <c r="I6550" s="2">
        <v>58.333333333333002</v>
      </c>
      <c r="J6550" s="2">
        <v>25</v>
      </c>
      <c r="K6550" s="12">
        <v>0</v>
      </c>
      <c r="L6550" s="15">
        <v>0</v>
      </c>
    </row>
    <row r="6551" spans="5:12" ht="25" x14ac:dyDescent="0.3">
      <c r="E6551" s="3" t="s">
        <v>1537</v>
      </c>
      <c r="F6551" s="4"/>
      <c r="G6551" s="5">
        <v>16</v>
      </c>
      <c r="H6551" s="7">
        <v>2</v>
      </c>
      <c r="I6551" s="1">
        <v>7</v>
      </c>
      <c r="J6551" s="1">
        <v>6</v>
      </c>
      <c r="K6551" s="1">
        <v>1</v>
      </c>
      <c r="L6551" s="6">
        <v>0</v>
      </c>
    </row>
    <row r="6552" spans="5:12" x14ac:dyDescent="0.3">
      <c r="E6552" s="9"/>
      <c r="F6552" s="8"/>
      <c r="G6552" s="10">
        <v>100</v>
      </c>
      <c r="H6552" s="11">
        <v>12.5</v>
      </c>
      <c r="I6552" s="2">
        <v>43.75</v>
      </c>
      <c r="J6552" s="2">
        <v>37.5</v>
      </c>
      <c r="K6552" s="2">
        <v>6.25</v>
      </c>
      <c r="L6552" s="15">
        <v>0</v>
      </c>
    </row>
    <row r="6553" spans="5:12" ht="37.5" x14ac:dyDescent="0.3">
      <c r="E6553" s="3" t="s">
        <v>1538</v>
      </c>
      <c r="F6553" s="4"/>
      <c r="G6553" s="5">
        <v>100</v>
      </c>
      <c r="H6553" s="7">
        <v>5</v>
      </c>
      <c r="I6553" s="1">
        <v>52</v>
      </c>
      <c r="J6553" s="1">
        <v>30</v>
      </c>
      <c r="K6553" s="1">
        <v>13</v>
      </c>
      <c r="L6553" s="6">
        <v>0</v>
      </c>
    </row>
    <row r="6554" spans="5:12" x14ac:dyDescent="0.3">
      <c r="E6554" s="9"/>
      <c r="F6554" s="8"/>
      <c r="G6554" s="10">
        <v>100</v>
      </c>
      <c r="H6554" s="11">
        <v>5</v>
      </c>
      <c r="I6554" s="2">
        <v>52</v>
      </c>
      <c r="J6554" s="2">
        <v>30</v>
      </c>
      <c r="K6554" s="2">
        <v>13</v>
      </c>
      <c r="L6554" s="15">
        <v>0</v>
      </c>
    </row>
    <row r="6555" spans="5:12" ht="50" x14ac:dyDescent="0.3">
      <c r="E6555" s="3" t="s">
        <v>1539</v>
      </c>
      <c r="F6555" s="4"/>
      <c r="G6555" s="5">
        <v>23</v>
      </c>
      <c r="H6555" s="7">
        <v>1</v>
      </c>
      <c r="I6555" s="1">
        <v>17</v>
      </c>
      <c r="J6555" s="1">
        <v>5</v>
      </c>
      <c r="K6555" s="1">
        <v>0</v>
      </c>
      <c r="L6555" s="6">
        <v>0</v>
      </c>
    </row>
    <row r="6556" spans="5:12" x14ac:dyDescent="0.3">
      <c r="E6556" s="9"/>
      <c r="F6556" s="8"/>
      <c r="G6556" s="10">
        <v>100</v>
      </c>
      <c r="H6556" s="11">
        <v>4.3478260869570002</v>
      </c>
      <c r="I6556" s="2">
        <v>73.913043478261002</v>
      </c>
      <c r="J6556" s="2">
        <v>21.739130434783</v>
      </c>
      <c r="K6556" s="12">
        <v>0</v>
      </c>
      <c r="L6556" s="15">
        <v>0</v>
      </c>
    </row>
    <row r="6557" spans="5:12" ht="25" x14ac:dyDescent="0.3">
      <c r="E6557" s="3" t="s">
        <v>1540</v>
      </c>
      <c r="F6557" s="4"/>
      <c r="G6557" s="5">
        <v>8</v>
      </c>
      <c r="H6557" s="7">
        <v>1</v>
      </c>
      <c r="I6557" s="1">
        <v>3</v>
      </c>
      <c r="J6557" s="1">
        <v>3</v>
      </c>
      <c r="K6557" s="1">
        <v>1</v>
      </c>
      <c r="L6557" s="6">
        <v>0</v>
      </c>
    </row>
    <row r="6558" spans="5:12" x14ac:dyDescent="0.3">
      <c r="E6558" s="9"/>
      <c r="F6558" s="8"/>
      <c r="G6558" s="10">
        <v>100</v>
      </c>
      <c r="H6558" s="11">
        <v>12.5</v>
      </c>
      <c r="I6558" s="2">
        <v>37.5</v>
      </c>
      <c r="J6558" s="2">
        <v>37.5</v>
      </c>
      <c r="K6558" s="2">
        <v>12.5</v>
      </c>
      <c r="L6558" s="15">
        <v>0</v>
      </c>
    </row>
    <row r="6559" spans="5:12" ht="25" x14ac:dyDescent="0.3">
      <c r="E6559" s="3" t="s">
        <v>1541</v>
      </c>
      <c r="F6559" s="4"/>
      <c r="G6559" s="5">
        <v>15</v>
      </c>
      <c r="H6559" s="7">
        <v>1</v>
      </c>
      <c r="I6559" s="1">
        <v>9</v>
      </c>
      <c r="J6559" s="1">
        <v>4</v>
      </c>
      <c r="K6559" s="1">
        <v>1</v>
      </c>
      <c r="L6559" s="6">
        <v>0</v>
      </c>
    </row>
    <row r="6560" spans="5:12" x14ac:dyDescent="0.3">
      <c r="E6560" s="9"/>
      <c r="F6560" s="8"/>
      <c r="G6560" s="10">
        <v>100</v>
      </c>
      <c r="H6560" s="11">
        <v>6.666666666667</v>
      </c>
      <c r="I6560" s="2">
        <v>60</v>
      </c>
      <c r="J6560" s="2">
        <v>26.666666666666998</v>
      </c>
      <c r="K6560" s="2">
        <v>6.666666666667</v>
      </c>
      <c r="L6560" s="15">
        <v>0</v>
      </c>
    </row>
    <row r="6561" spans="5:12" ht="25" x14ac:dyDescent="0.3">
      <c r="E6561" s="3" t="s">
        <v>1542</v>
      </c>
      <c r="F6561" s="4"/>
      <c r="G6561" s="5">
        <v>162</v>
      </c>
      <c r="H6561" s="7">
        <v>10</v>
      </c>
      <c r="I6561" s="1">
        <v>87</v>
      </c>
      <c r="J6561" s="1">
        <v>47</v>
      </c>
      <c r="K6561" s="1">
        <v>16</v>
      </c>
      <c r="L6561" s="6">
        <v>2</v>
      </c>
    </row>
    <row r="6562" spans="5:12" x14ac:dyDescent="0.3">
      <c r="E6562" s="9"/>
      <c r="F6562" s="8"/>
      <c r="G6562" s="10">
        <v>100</v>
      </c>
      <c r="H6562" s="11">
        <v>6.1728395061730001</v>
      </c>
      <c r="I6562" s="2">
        <v>53.703703703704001</v>
      </c>
      <c r="J6562" s="2">
        <v>29.012345679012</v>
      </c>
      <c r="K6562" s="2">
        <v>9.8765432098769992</v>
      </c>
      <c r="L6562" s="13">
        <v>1.2345679012349999</v>
      </c>
    </row>
    <row r="6563" spans="5:12" ht="25" x14ac:dyDescent="0.3">
      <c r="E6563" s="3" t="s">
        <v>1543</v>
      </c>
      <c r="F6563" s="4"/>
      <c r="G6563" s="5">
        <v>130</v>
      </c>
      <c r="H6563" s="7">
        <v>15</v>
      </c>
      <c r="I6563" s="1">
        <v>69</v>
      </c>
      <c r="J6563" s="1">
        <v>35</v>
      </c>
      <c r="K6563" s="1">
        <v>7</v>
      </c>
      <c r="L6563" s="6">
        <v>4</v>
      </c>
    </row>
    <row r="6564" spans="5:12" x14ac:dyDescent="0.3">
      <c r="E6564" s="9"/>
      <c r="F6564" s="8"/>
      <c r="G6564" s="10">
        <v>100</v>
      </c>
      <c r="H6564" s="11">
        <v>11.538461538462</v>
      </c>
      <c r="I6564" s="2">
        <v>53.076923076923002</v>
      </c>
      <c r="J6564" s="2">
        <v>26.923076923077002</v>
      </c>
      <c r="K6564" s="2">
        <v>5.3846153846150004</v>
      </c>
      <c r="L6564" s="13">
        <v>3.0769230769229998</v>
      </c>
    </row>
    <row r="6565" spans="5:12" ht="50" x14ac:dyDescent="0.3">
      <c r="E6565" s="3" t="s">
        <v>1544</v>
      </c>
      <c r="F6565" s="4"/>
      <c r="G6565" s="5">
        <v>131</v>
      </c>
      <c r="H6565" s="7">
        <v>3</v>
      </c>
      <c r="I6565" s="1">
        <v>58</v>
      </c>
      <c r="J6565" s="1">
        <v>46</v>
      </c>
      <c r="K6565" s="1">
        <v>22</v>
      </c>
      <c r="L6565" s="6">
        <v>2</v>
      </c>
    </row>
    <row r="6566" spans="5:12" x14ac:dyDescent="0.3">
      <c r="E6566" s="9"/>
      <c r="F6566" s="8"/>
      <c r="G6566" s="10">
        <v>100</v>
      </c>
      <c r="H6566" s="11">
        <v>2.2900763358780001</v>
      </c>
      <c r="I6566" s="2">
        <v>44.274809160304997</v>
      </c>
      <c r="J6566" s="2">
        <v>35.114503816793999</v>
      </c>
      <c r="K6566" s="2">
        <v>16.793893129771</v>
      </c>
      <c r="L6566" s="13">
        <v>1.526717557252</v>
      </c>
    </row>
    <row r="6567" spans="5:12" ht="50" x14ac:dyDescent="0.3">
      <c r="E6567" s="3" t="s">
        <v>1545</v>
      </c>
      <c r="F6567" s="4"/>
      <c r="G6567" s="5">
        <v>53</v>
      </c>
      <c r="H6567" s="7">
        <v>6</v>
      </c>
      <c r="I6567" s="1">
        <v>26</v>
      </c>
      <c r="J6567" s="1">
        <v>16</v>
      </c>
      <c r="K6567" s="1">
        <v>5</v>
      </c>
      <c r="L6567" s="6">
        <v>0</v>
      </c>
    </row>
    <row r="6568" spans="5:12" x14ac:dyDescent="0.3">
      <c r="E6568" s="9"/>
      <c r="F6568" s="8"/>
      <c r="G6568" s="10">
        <v>100</v>
      </c>
      <c r="H6568" s="11">
        <v>11.320754716981</v>
      </c>
      <c r="I6568" s="2">
        <v>49.056603773585003</v>
      </c>
      <c r="J6568" s="2">
        <v>30.188679245283002</v>
      </c>
      <c r="K6568" s="2">
        <v>9.4339622641510008</v>
      </c>
      <c r="L6568" s="15">
        <v>0</v>
      </c>
    </row>
    <row r="6569" spans="5:12" ht="25" x14ac:dyDescent="0.3">
      <c r="E6569" s="3" t="s">
        <v>1546</v>
      </c>
      <c r="F6569" s="4"/>
      <c r="G6569" s="5">
        <v>60</v>
      </c>
      <c r="H6569" s="7">
        <v>11</v>
      </c>
      <c r="I6569" s="1">
        <v>29</v>
      </c>
      <c r="J6569" s="1">
        <v>13</v>
      </c>
      <c r="K6569" s="1">
        <v>5</v>
      </c>
      <c r="L6569" s="6">
        <v>2</v>
      </c>
    </row>
    <row r="6570" spans="5:12" x14ac:dyDescent="0.3">
      <c r="E6570" s="9"/>
      <c r="F6570" s="8"/>
      <c r="G6570" s="10">
        <v>100</v>
      </c>
      <c r="H6570" s="11">
        <v>18.333333333333002</v>
      </c>
      <c r="I6570" s="2">
        <v>48.333333333333002</v>
      </c>
      <c r="J6570" s="2">
        <v>21.666666666666998</v>
      </c>
      <c r="K6570" s="2">
        <v>8.333333333333</v>
      </c>
      <c r="L6570" s="13">
        <v>3.333333333333</v>
      </c>
    </row>
    <row r="6571" spans="5:12" ht="37.5" x14ac:dyDescent="0.3">
      <c r="E6571" s="3" t="s">
        <v>1547</v>
      </c>
      <c r="F6571" s="4"/>
      <c r="G6571" s="5">
        <v>709</v>
      </c>
      <c r="H6571" s="7">
        <v>55</v>
      </c>
      <c r="I6571" s="1">
        <v>356</v>
      </c>
      <c r="J6571" s="1">
        <v>219</v>
      </c>
      <c r="K6571" s="1">
        <v>65</v>
      </c>
      <c r="L6571" s="6">
        <v>14</v>
      </c>
    </row>
    <row r="6572" spans="5:12" x14ac:dyDescent="0.3">
      <c r="E6572" s="9"/>
      <c r="F6572" s="8"/>
      <c r="G6572" s="10">
        <v>100</v>
      </c>
      <c r="H6572" s="11">
        <v>7.757404795487</v>
      </c>
      <c r="I6572" s="2">
        <v>50.211565585331002</v>
      </c>
      <c r="J6572" s="2">
        <v>30.888575458392001</v>
      </c>
      <c r="K6572" s="2">
        <v>9.1678420310300002</v>
      </c>
      <c r="L6572" s="13">
        <v>1.9746121297599999</v>
      </c>
    </row>
    <row r="6573" spans="5:12" ht="50" x14ac:dyDescent="0.3">
      <c r="E6573" s="3" t="s">
        <v>1548</v>
      </c>
      <c r="F6573" s="4"/>
      <c r="G6573" s="5">
        <v>222</v>
      </c>
      <c r="H6573" s="7">
        <v>20</v>
      </c>
      <c r="I6573" s="1">
        <v>109</v>
      </c>
      <c r="J6573" s="1">
        <v>67</v>
      </c>
      <c r="K6573" s="1">
        <v>20</v>
      </c>
      <c r="L6573" s="6">
        <v>6</v>
      </c>
    </row>
    <row r="6574" spans="5:12" x14ac:dyDescent="0.3">
      <c r="E6574" s="9"/>
      <c r="F6574" s="8"/>
      <c r="G6574" s="10">
        <v>100</v>
      </c>
      <c r="H6574" s="11">
        <v>9.0090090090090005</v>
      </c>
      <c r="I6574" s="2">
        <v>49.099099099099</v>
      </c>
      <c r="J6574" s="2">
        <v>30.180180180179999</v>
      </c>
      <c r="K6574" s="2">
        <v>9.0090090090090005</v>
      </c>
      <c r="L6574" s="13">
        <v>2.7027027027030002</v>
      </c>
    </row>
    <row r="6575" spans="5:12" ht="25" x14ac:dyDescent="0.3">
      <c r="E6575" s="3" t="s">
        <v>1549</v>
      </c>
      <c r="F6575" s="4"/>
      <c r="G6575" s="5">
        <v>75</v>
      </c>
      <c r="H6575" s="7">
        <v>11</v>
      </c>
      <c r="I6575" s="1">
        <v>36</v>
      </c>
      <c r="J6575" s="1">
        <v>19</v>
      </c>
      <c r="K6575" s="1">
        <v>8</v>
      </c>
      <c r="L6575" s="6">
        <v>1</v>
      </c>
    </row>
    <row r="6576" spans="5:12" x14ac:dyDescent="0.3">
      <c r="E6576" s="9"/>
      <c r="F6576" s="8"/>
      <c r="G6576" s="10">
        <v>100</v>
      </c>
      <c r="H6576" s="11">
        <v>14.666666666667</v>
      </c>
      <c r="I6576" s="2">
        <v>48</v>
      </c>
      <c r="J6576" s="2">
        <v>25.333333333333002</v>
      </c>
      <c r="K6576" s="2">
        <v>10.666666666667</v>
      </c>
      <c r="L6576" s="13">
        <v>1.333333333333</v>
      </c>
    </row>
    <row r="6577" spans="5:12" ht="25" x14ac:dyDescent="0.3">
      <c r="E6577" s="3" t="s">
        <v>1550</v>
      </c>
      <c r="F6577" s="4"/>
      <c r="G6577" s="5">
        <v>82</v>
      </c>
      <c r="H6577" s="7">
        <v>6</v>
      </c>
      <c r="I6577" s="1">
        <v>44</v>
      </c>
      <c r="J6577" s="1">
        <v>22</v>
      </c>
      <c r="K6577" s="1">
        <v>6</v>
      </c>
      <c r="L6577" s="6">
        <v>4</v>
      </c>
    </row>
    <row r="6578" spans="5:12" x14ac:dyDescent="0.3">
      <c r="E6578" s="9"/>
      <c r="F6578" s="8"/>
      <c r="G6578" s="10">
        <v>100</v>
      </c>
      <c r="H6578" s="11">
        <v>7.3170731707319998</v>
      </c>
      <c r="I6578" s="2">
        <v>53.658536585366001</v>
      </c>
      <c r="J6578" s="2">
        <v>26.829268292683</v>
      </c>
      <c r="K6578" s="2">
        <v>7.3170731707319998</v>
      </c>
      <c r="L6578" s="13">
        <v>4.8780487804880002</v>
      </c>
    </row>
    <row r="6579" spans="5:12" ht="25" x14ac:dyDescent="0.3">
      <c r="E6579" s="3" t="s">
        <v>1551</v>
      </c>
      <c r="F6579" s="4"/>
      <c r="G6579" s="5">
        <v>1012</v>
      </c>
      <c r="H6579" s="7">
        <v>86</v>
      </c>
      <c r="I6579" s="1">
        <v>511</v>
      </c>
      <c r="J6579" s="1">
        <v>303</v>
      </c>
      <c r="K6579" s="1">
        <v>92</v>
      </c>
      <c r="L6579" s="6">
        <v>20</v>
      </c>
    </row>
    <row r="6580" spans="5:12" x14ac:dyDescent="0.3">
      <c r="E6580" s="9"/>
      <c r="F6580" s="8"/>
      <c r="G6580" s="10">
        <v>100</v>
      </c>
      <c r="H6580" s="11">
        <v>8.498023715415</v>
      </c>
      <c r="I6580" s="2">
        <v>50.494071146244998</v>
      </c>
      <c r="J6580" s="2">
        <v>29.940711462450999</v>
      </c>
      <c r="K6580" s="2">
        <v>9.0909090909089993</v>
      </c>
      <c r="L6580" s="13">
        <v>1.9762845849799999</v>
      </c>
    </row>
    <row r="6581" spans="5:12" ht="25" x14ac:dyDescent="0.3">
      <c r="E6581" s="3" t="s">
        <v>1552</v>
      </c>
      <c r="F6581" s="4"/>
      <c r="G6581" s="5">
        <v>1122</v>
      </c>
      <c r="H6581" s="7">
        <v>169</v>
      </c>
      <c r="I6581" s="1">
        <v>546</v>
      </c>
      <c r="J6581" s="1">
        <v>290</v>
      </c>
      <c r="K6581" s="1">
        <v>72</v>
      </c>
      <c r="L6581" s="6">
        <v>45</v>
      </c>
    </row>
    <row r="6582" spans="5:12" x14ac:dyDescent="0.3">
      <c r="E6582" s="9"/>
      <c r="F6582" s="8"/>
      <c r="G6582" s="10">
        <v>100</v>
      </c>
      <c r="H6582" s="11">
        <v>15.0623885918</v>
      </c>
      <c r="I6582" s="2">
        <v>48.663101604277998</v>
      </c>
      <c r="J6582" s="2">
        <v>25.846702317291001</v>
      </c>
      <c r="K6582" s="2">
        <v>6.4171122994649998</v>
      </c>
      <c r="L6582" s="13">
        <v>4.0106951871660002</v>
      </c>
    </row>
    <row r="6583" spans="5:12" ht="50" x14ac:dyDescent="0.3">
      <c r="E6583" s="3" t="s">
        <v>1553</v>
      </c>
      <c r="F6583" s="4"/>
      <c r="G6583" s="5">
        <v>383</v>
      </c>
      <c r="H6583" s="7">
        <v>28</v>
      </c>
      <c r="I6583" s="1">
        <v>172</v>
      </c>
      <c r="J6583" s="1">
        <v>114</v>
      </c>
      <c r="K6583" s="1">
        <v>64</v>
      </c>
      <c r="L6583" s="6">
        <v>5</v>
      </c>
    </row>
    <row r="6584" spans="5:12" x14ac:dyDescent="0.3">
      <c r="E6584" s="9"/>
      <c r="F6584" s="8"/>
      <c r="G6584" s="10">
        <v>100</v>
      </c>
      <c r="H6584" s="11">
        <v>7.3107049608360004</v>
      </c>
      <c r="I6584" s="2">
        <v>44.908616187989999</v>
      </c>
      <c r="J6584" s="2">
        <v>29.76501305483</v>
      </c>
      <c r="K6584" s="2">
        <v>16.710182767624001</v>
      </c>
      <c r="L6584" s="13">
        <v>1.305483028721</v>
      </c>
    </row>
    <row r="6585" spans="5:12" ht="50" x14ac:dyDescent="0.3">
      <c r="E6585" s="3" t="s">
        <v>1554</v>
      </c>
      <c r="F6585" s="4"/>
      <c r="G6585" s="5">
        <v>227</v>
      </c>
      <c r="H6585" s="7">
        <v>12</v>
      </c>
      <c r="I6585" s="1">
        <v>97</v>
      </c>
      <c r="J6585" s="1">
        <v>79</v>
      </c>
      <c r="K6585" s="1">
        <v>38</v>
      </c>
      <c r="L6585" s="6">
        <v>1</v>
      </c>
    </row>
    <row r="6586" spans="5:12" x14ac:dyDescent="0.3">
      <c r="E6586" s="9"/>
      <c r="F6586" s="8"/>
      <c r="G6586" s="10">
        <v>100</v>
      </c>
      <c r="H6586" s="11">
        <v>5.2863436123350001</v>
      </c>
      <c r="I6586" s="2">
        <v>42.73127753304</v>
      </c>
      <c r="J6586" s="2">
        <v>34.801762114536999</v>
      </c>
      <c r="K6586" s="2">
        <v>16.740088105727001</v>
      </c>
      <c r="L6586" s="13">
        <v>0.44052863436099998</v>
      </c>
    </row>
    <row r="6587" spans="5:12" ht="25" x14ac:dyDescent="0.3">
      <c r="E6587" s="3" t="s">
        <v>1555</v>
      </c>
      <c r="F6587" s="4"/>
      <c r="G6587" s="5">
        <v>163</v>
      </c>
      <c r="H6587" s="7">
        <v>14</v>
      </c>
      <c r="I6587" s="1">
        <v>81</v>
      </c>
      <c r="J6587" s="1">
        <v>41</v>
      </c>
      <c r="K6587" s="1">
        <v>23</v>
      </c>
      <c r="L6587" s="6">
        <v>4</v>
      </c>
    </row>
    <row r="6588" spans="5:12" x14ac:dyDescent="0.3">
      <c r="E6588" s="9"/>
      <c r="F6588" s="8"/>
      <c r="G6588" s="10">
        <v>100</v>
      </c>
      <c r="H6588" s="11">
        <v>8.5889570552149994</v>
      </c>
      <c r="I6588" s="2">
        <v>49.693251533742</v>
      </c>
      <c r="J6588" s="2">
        <v>25.153374233129</v>
      </c>
      <c r="K6588" s="2">
        <v>14.110429447853001</v>
      </c>
      <c r="L6588" s="13">
        <v>2.4539877300609998</v>
      </c>
    </row>
    <row r="6589" spans="5:12" ht="37.5" x14ac:dyDescent="0.3">
      <c r="E6589" s="3" t="s">
        <v>1556</v>
      </c>
      <c r="F6589" s="4"/>
      <c r="G6589" s="5">
        <v>1882</v>
      </c>
      <c r="H6589" s="7">
        <v>159</v>
      </c>
      <c r="I6589" s="1">
        <v>905</v>
      </c>
      <c r="J6589" s="1">
        <v>544</v>
      </c>
      <c r="K6589" s="1">
        <v>233</v>
      </c>
      <c r="L6589" s="6">
        <v>41</v>
      </c>
    </row>
    <row r="6590" spans="5:12" x14ac:dyDescent="0.3">
      <c r="E6590" s="9"/>
      <c r="F6590" s="8"/>
      <c r="G6590" s="10">
        <v>100</v>
      </c>
      <c r="H6590" s="11">
        <v>8.4484590860789996</v>
      </c>
      <c r="I6590" s="2">
        <v>48.087141339001001</v>
      </c>
      <c r="J6590" s="2">
        <v>28.905419766205998</v>
      </c>
      <c r="K6590" s="2">
        <v>12.380446333688001</v>
      </c>
      <c r="L6590" s="13">
        <v>2.1785334750269998</v>
      </c>
    </row>
    <row r="6591" spans="5:12" ht="50" x14ac:dyDescent="0.3">
      <c r="E6591" s="3" t="s">
        <v>1557</v>
      </c>
      <c r="F6591" s="4"/>
      <c r="G6591" s="5">
        <v>566</v>
      </c>
      <c r="H6591" s="7">
        <v>51</v>
      </c>
      <c r="I6591" s="1">
        <v>279</v>
      </c>
      <c r="J6591" s="1">
        <v>162</v>
      </c>
      <c r="K6591" s="1">
        <v>59</v>
      </c>
      <c r="L6591" s="6">
        <v>15</v>
      </c>
    </row>
    <row r="6592" spans="5:12" x14ac:dyDescent="0.3">
      <c r="E6592" s="9"/>
      <c r="F6592" s="8"/>
      <c r="G6592" s="10">
        <v>100</v>
      </c>
      <c r="H6592" s="11">
        <v>9.0106007067139995</v>
      </c>
      <c r="I6592" s="2">
        <v>49.293286219080997</v>
      </c>
      <c r="J6592" s="2">
        <v>28.621908127207998</v>
      </c>
      <c r="K6592" s="2">
        <v>10.424028268551</v>
      </c>
      <c r="L6592" s="13">
        <v>2.6501766784449998</v>
      </c>
    </row>
    <row r="6593" spans="5:12" ht="25" x14ac:dyDescent="0.3">
      <c r="E6593" s="3" t="s">
        <v>1558</v>
      </c>
      <c r="F6593" s="4"/>
      <c r="G6593" s="5">
        <v>191</v>
      </c>
      <c r="H6593" s="7">
        <v>21</v>
      </c>
      <c r="I6593" s="1">
        <v>86</v>
      </c>
      <c r="J6593" s="1">
        <v>54</v>
      </c>
      <c r="K6593" s="1">
        <v>26</v>
      </c>
      <c r="L6593" s="6">
        <v>4</v>
      </c>
    </row>
    <row r="6594" spans="5:12" x14ac:dyDescent="0.3">
      <c r="E6594" s="9"/>
      <c r="F6594" s="8"/>
      <c r="G6594" s="10">
        <v>100</v>
      </c>
      <c r="H6594" s="11">
        <v>10.994764397906</v>
      </c>
      <c r="I6594" s="2">
        <v>45.026178010471</v>
      </c>
      <c r="J6594" s="2">
        <v>28.272251308901001</v>
      </c>
      <c r="K6594" s="2">
        <v>13.612565445026</v>
      </c>
      <c r="L6594" s="13">
        <v>2.0942408376959998</v>
      </c>
    </row>
    <row r="6595" spans="5:12" ht="25" x14ac:dyDescent="0.3">
      <c r="E6595" s="3" t="s">
        <v>1559</v>
      </c>
      <c r="F6595" s="4"/>
      <c r="G6595" s="5">
        <v>211</v>
      </c>
      <c r="H6595" s="7">
        <v>24</v>
      </c>
      <c r="I6595" s="1">
        <v>96</v>
      </c>
      <c r="J6595" s="1">
        <v>61</v>
      </c>
      <c r="K6595" s="1">
        <v>22</v>
      </c>
      <c r="L6595" s="6">
        <v>8</v>
      </c>
    </row>
    <row r="6596" spans="5:12" x14ac:dyDescent="0.3">
      <c r="E6596" s="9"/>
      <c r="F6596" s="8"/>
      <c r="G6596" s="10">
        <v>100</v>
      </c>
      <c r="H6596" s="11">
        <v>11.374407582938</v>
      </c>
      <c r="I6596" s="2">
        <v>45.497630331754003</v>
      </c>
      <c r="J6596" s="2">
        <v>28.909952606634999</v>
      </c>
      <c r="K6596" s="2">
        <v>10.42654028436</v>
      </c>
      <c r="L6596" s="13">
        <v>3.7914691943130001</v>
      </c>
    </row>
    <row r="6597" spans="5:12" ht="25" x14ac:dyDescent="0.3">
      <c r="E6597" s="3" t="s">
        <v>1560</v>
      </c>
      <c r="F6597" s="4"/>
      <c r="G6597" s="5">
        <v>2628</v>
      </c>
      <c r="H6597" s="7">
        <v>232</v>
      </c>
      <c r="I6597" s="1">
        <v>1286</v>
      </c>
      <c r="J6597" s="1">
        <v>739</v>
      </c>
      <c r="K6597" s="1">
        <v>316</v>
      </c>
      <c r="L6597" s="6">
        <v>55</v>
      </c>
    </row>
    <row r="6598" spans="5:12" x14ac:dyDescent="0.3">
      <c r="E6598" s="9"/>
      <c r="F6598" s="8"/>
      <c r="G6598" s="10">
        <v>100</v>
      </c>
      <c r="H6598" s="11">
        <v>8.8280060882800004</v>
      </c>
      <c r="I6598" s="2">
        <v>48.934550989346</v>
      </c>
      <c r="J6598" s="2">
        <v>28.120243531202</v>
      </c>
      <c r="K6598" s="2">
        <v>12.024353120243999</v>
      </c>
      <c r="L6598" s="13">
        <v>2.0928462709279998</v>
      </c>
    </row>
    <row r="6599" spans="5:12" ht="25" x14ac:dyDescent="0.3">
      <c r="E6599" s="3" t="s">
        <v>1561</v>
      </c>
      <c r="F6599" s="4"/>
      <c r="G6599" s="5">
        <v>2642</v>
      </c>
      <c r="H6599" s="7">
        <v>484</v>
      </c>
      <c r="I6599" s="1">
        <v>1344</v>
      </c>
      <c r="J6599" s="1">
        <v>570</v>
      </c>
      <c r="K6599" s="1">
        <v>139</v>
      </c>
      <c r="L6599" s="6">
        <v>105</v>
      </c>
    </row>
    <row r="6600" spans="5:12" x14ac:dyDescent="0.3">
      <c r="E6600" s="9"/>
      <c r="F6600" s="8"/>
      <c r="G6600" s="10">
        <v>100</v>
      </c>
      <c r="H6600" s="11">
        <v>18.319454958365</v>
      </c>
      <c r="I6600" s="2">
        <v>50.870552611657999</v>
      </c>
      <c r="J6600" s="2">
        <v>21.574564723693999</v>
      </c>
      <c r="K6600" s="2">
        <v>5.2611657834969998</v>
      </c>
      <c r="L6600" s="13">
        <v>3.9742619227859999</v>
      </c>
    </row>
    <row r="6601" spans="5:12" ht="50" x14ac:dyDescent="0.3">
      <c r="E6601" s="3" t="s">
        <v>1562</v>
      </c>
      <c r="F6601" s="4"/>
      <c r="G6601" s="5">
        <v>1089</v>
      </c>
      <c r="H6601" s="7">
        <v>73</v>
      </c>
      <c r="I6601" s="1">
        <v>460</v>
      </c>
      <c r="J6601" s="1">
        <v>349</v>
      </c>
      <c r="K6601" s="1">
        <v>179</v>
      </c>
      <c r="L6601" s="6">
        <v>28</v>
      </c>
    </row>
    <row r="6602" spans="5:12" x14ac:dyDescent="0.3">
      <c r="E6602" s="9"/>
      <c r="F6602" s="8"/>
      <c r="G6602" s="10">
        <v>100</v>
      </c>
      <c r="H6602" s="11">
        <v>6.7033976124889998</v>
      </c>
      <c r="I6602" s="2">
        <v>42.240587695133001</v>
      </c>
      <c r="J6602" s="2">
        <v>32.047750229568003</v>
      </c>
      <c r="K6602" s="2">
        <v>16.437098255279999</v>
      </c>
      <c r="L6602" s="13">
        <v>2.5711662075300001</v>
      </c>
    </row>
    <row r="6603" spans="5:12" ht="50" x14ac:dyDescent="0.3">
      <c r="E6603" s="3" t="s">
        <v>1563</v>
      </c>
      <c r="F6603" s="4"/>
      <c r="G6603" s="5">
        <v>781</v>
      </c>
      <c r="H6603" s="7">
        <v>58</v>
      </c>
      <c r="I6603" s="1">
        <v>337</v>
      </c>
      <c r="J6603" s="1">
        <v>242</v>
      </c>
      <c r="K6603" s="1">
        <v>125</v>
      </c>
      <c r="L6603" s="6">
        <v>19</v>
      </c>
    </row>
    <row r="6604" spans="5:12" x14ac:dyDescent="0.3">
      <c r="E6604" s="9"/>
      <c r="F6604" s="8"/>
      <c r="G6604" s="10">
        <v>100</v>
      </c>
      <c r="H6604" s="11">
        <v>7.4263764404610004</v>
      </c>
      <c r="I6604" s="2">
        <v>43.14980793854</v>
      </c>
      <c r="J6604" s="2">
        <v>30.985915492958</v>
      </c>
      <c r="K6604" s="2">
        <v>16.005121638923999</v>
      </c>
      <c r="L6604" s="13">
        <v>2.4327784891170001</v>
      </c>
    </row>
    <row r="6605" spans="5:12" ht="25" x14ac:dyDescent="0.3">
      <c r="E6605" s="3" t="s">
        <v>1564</v>
      </c>
      <c r="F6605" s="4"/>
      <c r="G6605" s="5">
        <v>461</v>
      </c>
      <c r="H6605" s="7">
        <v>34</v>
      </c>
      <c r="I6605" s="1">
        <v>201</v>
      </c>
      <c r="J6605" s="1">
        <v>153</v>
      </c>
      <c r="K6605" s="1">
        <v>61</v>
      </c>
      <c r="L6605" s="6">
        <v>12</v>
      </c>
    </row>
    <row r="6606" spans="5:12" x14ac:dyDescent="0.3">
      <c r="E6606" s="9"/>
      <c r="F6606" s="8"/>
      <c r="G6606" s="10">
        <v>100</v>
      </c>
      <c r="H6606" s="11">
        <v>7.3752711496750001</v>
      </c>
      <c r="I6606" s="2">
        <v>43.600867678958998</v>
      </c>
      <c r="J6606" s="2">
        <v>33.188720173535998</v>
      </c>
      <c r="K6606" s="2">
        <v>13.232104121475</v>
      </c>
      <c r="L6606" s="13">
        <v>2.6030368763560001</v>
      </c>
    </row>
    <row r="6607" spans="5:12" ht="37.5" x14ac:dyDescent="0.3">
      <c r="E6607" s="3" t="s">
        <v>1565</v>
      </c>
      <c r="F6607" s="4"/>
      <c r="G6607" s="5">
        <v>3757</v>
      </c>
      <c r="H6607" s="7">
        <v>281</v>
      </c>
      <c r="I6607" s="1">
        <v>1691</v>
      </c>
      <c r="J6607" s="1">
        <v>1156</v>
      </c>
      <c r="K6607" s="1">
        <v>521</v>
      </c>
      <c r="L6607" s="6">
        <v>108</v>
      </c>
    </row>
    <row r="6608" spans="5:12" x14ac:dyDescent="0.3">
      <c r="E6608" s="9"/>
      <c r="F6608" s="8"/>
      <c r="G6608" s="10">
        <v>100</v>
      </c>
      <c r="H6608" s="11">
        <v>7.479371839233</v>
      </c>
      <c r="I6608" s="2">
        <v>45.009315943571998</v>
      </c>
      <c r="J6608" s="2">
        <v>30.769230769231001</v>
      </c>
      <c r="K6608" s="2">
        <v>13.867447431461001</v>
      </c>
      <c r="L6608" s="13">
        <v>2.8746340165030002</v>
      </c>
    </row>
    <row r="6609" spans="5:12" ht="50" x14ac:dyDescent="0.3">
      <c r="E6609" s="3" t="s">
        <v>1566</v>
      </c>
      <c r="F6609" s="4"/>
      <c r="G6609" s="5">
        <v>1026</v>
      </c>
      <c r="H6609" s="7">
        <v>55</v>
      </c>
      <c r="I6609" s="1">
        <v>447</v>
      </c>
      <c r="J6609" s="1">
        <v>349</v>
      </c>
      <c r="K6609" s="1">
        <v>146</v>
      </c>
      <c r="L6609" s="6">
        <v>29</v>
      </c>
    </row>
    <row r="6610" spans="5:12" x14ac:dyDescent="0.3">
      <c r="E6610" s="9"/>
      <c r="F6610" s="8"/>
      <c r="G6610" s="10">
        <v>100</v>
      </c>
      <c r="H6610" s="11">
        <v>5.3606237816759998</v>
      </c>
      <c r="I6610" s="2">
        <v>43.567251461988</v>
      </c>
      <c r="J6610" s="2">
        <v>34.015594541909998</v>
      </c>
      <c r="K6610" s="2">
        <v>14.230019493177</v>
      </c>
      <c r="L6610" s="13">
        <v>2.8265107212479998</v>
      </c>
    </row>
    <row r="6611" spans="5:12" ht="25" x14ac:dyDescent="0.3">
      <c r="E6611" s="3" t="s">
        <v>1567</v>
      </c>
      <c r="F6611" s="4"/>
      <c r="G6611" s="5">
        <v>417</v>
      </c>
      <c r="H6611" s="7">
        <v>32</v>
      </c>
      <c r="I6611" s="1">
        <v>180</v>
      </c>
      <c r="J6611" s="1">
        <v>124</v>
      </c>
      <c r="K6611" s="1">
        <v>68</v>
      </c>
      <c r="L6611" s="6">
        <v>13</v>
      </c>
    </row>
    <row r="6612" spans="5:12" x14ac:dyDescent="0.3">
      <c r="E6612" s="9"/>
      <c r="F6612" s="8"/>
      <c r="G6612" s="10">
        <v>100</v>
      </c>
      <c r="H6612" s="11">
        <v>7.6738609112710003</v>
      </c>
      <c r="I6612" s="2">
        <v>43.165467625898998</v>
      </c>
      <c r="J6612" s="2">
        <v>29.736211031174999</v>
      </c>
      <c r="K6612" s="2">
        <v>16.306954436451001</v>
      </c>
      <c r="L6612" s="13">
        <v>3.1175059952040001</v>
      </c>
    </row>
    <row r="6613" spans="5:12" ht="25" x14ac:dyDescent="0.3">
      <c r="E6613" s="3" t="s">
        <v>1568</v>
      </c>
      <c r="F6613" s="4"/>
      <c r="G6613" s="5">
        <v>515</v>
      </c>
      <c r="H6613" s="7">
        <v>49</v>
      </c>
      <c r="I6613" s="1">
        <v>231</v>
      </c>
      <c r="J6613" s="1">
        <v>151</v>
      </c>
      <c r="K6613" s="1">
        <v>60</v>
      </c>
      <c r="L6613" s="6">
        <v>24</v>
      </c>
    </row>
    <row r="6614" spans="5:12" x14ac:dyDescent="0.3">
      <c r="E6614" s="9"/>
      <c r="F6614" s="8"/>
      <c r="G6614" s="10">
        <v>100</v>
      </c>
      <c r="H6614" s="11">
        <v>9.5145631067960004</v>
      </c>
      <c r="I6614" s="2">
        <v>44.854368932039002</v>
      </c>
      <c r="J6614" s="2">
        <v>29.320388349515</v>
      </c>
      <c r="K6614" s="2">
        <v>11.650485436893</v>
      </c>
      <c r="L6614" s="13">
        <v>4.6601941747569997</v>
      </c>
    </row>
    <row r="6615" spans="5:12" ht="25" x14ac:dyDescent="0.3">
      <c r="E6615" s="3" t="s">
        <v>1569</v>
      </c>
      <c r="F6615" s="4"/>
      <c r="G6615" s="5">
        <v>5303</v>
      </c>
      <c r="H6615" s="7">
        <v>423</v>
      </c>
      <c r="I6615" s="1">
        <v>2397</v>
      </c>
      <c r="J6615" s="1">
        <v>1631</v>
      </c>
      <c r="K6615" s="1">
        <v>691</v>
      </c>
      <c r="L6615" s="6">
        <v>161</v>
      </c>
    </row>
    <row r="6616" spans="5:12" x14ac:dyDescent="0.3">
      <c r="E6616" s="9"/>
      <c r="F6616" s="8"/>
      <c r="G6616" s="10">
        <v>100</v>
      </c>
      <c r="H6616" s="11">
        <v>7.9766170092399999</v>
      </c>
      <c r="I6616" s="2">
        <v>45.200829719026999</v>
      </c>
      <c r="J6616" s="2">
        <v>30.756175749575998</v>
      </c>
      <c r="K6616" s="2">
        <v>13.030360173487001</v>
      </c>
      <c r="L6616" s="13">
        <v>3.0360173486709998</v>
      </c>
    </row>
    <row r="6617" spans="5:12" ht="25" x14ac:dyDescent="0.3">
      <c r="E6617" s="3" t="s">
        <v>1570</v>
      </c>
      <c r="F6617" s="4"/>
      <c r="G6617" s="5">
        <v>3740</v>
      </c>
      <c r="H6617" s="7">
        <v>582</v>
      </c>
      <c r="I6617" s="1">
        <v>1892</v>
      </c>
      <c r="J6617" s="1">
        <v>841</v>
      </c>
      <c r="K6617" s="1">
        <v>225</v>
      </c>
      <c r="L6617" s="6">
        <v>200</v>
      </c>
    </row>
    <row r="6618" spans="5:12" x14ac:dyDescent="0.3">
      <c r="E6618" s="9"/>
      <c r="F6618" s="8"/>
      <c r="G6618" s="10">
        <v>100</v>
      </c>
      <c r="H6618" s="11">
        <v>15.561497326203</v>
      </c>
      <c r="I6618" s="2">
        <v>50.588235294118</v>
      </c>
      <c r="J6618" s="2">
        <v>22.486631016042999</v>
      </c>
      <c r="K6618" s="2">
        <v>6.0160427807490002</v>
      </c>
      <c r="L6618" s="13">
        <v>5.3475935828879999</v>
      </c>
    </row>
    <row r="6619" spans="5:12" ht="50" x14ac:dyDescent="0.3">
      <c r="E6619" s="3" t="s">
        <v>1571</v>
      </c>
      <c r="F6619" s="4"/>
      <c r="G6619" s="5">
        <v>1024</v>
      </c>
      <c r="H6619" s="7">
        <v>49</v>
      </c>
      <c r="I6619" s="1">
        <v>368</v>
      </c>
      <c r="J6619" s="1">
        <v>392</v>
      </c>
      <c r="K6619" s="1">
        <v>184</v>
      </c>
      <c r="L6619" s="6">
        <v>31</v>
      </c>
    </row>
    <row r="6620" spans="5:12" x14ac:dyDescent="0.3">
      <c r="E6620" s="9"/>
      <c r="F6620" s="8"/>
      <c r="G6620" s="10">
        <v>100</v>
      </c>
      <c r="H6620" s="11">
        <v>4.78515625</v>
      </c>
      <c r="I6620" s="2">
        <v>35.9375</v>
      </c>
      <c r="J6620" s="2">
        <v>38.28125</v>
      </c>
      <c r="K6620" s="2">
        <v>17.96875</v>
      </c>
      <c r="L6620" s="13">
        <v>3.02734375</v>
      </c>
    </row>
    <row r="6621" spans="5:12" ht="50" x14ac:dyDescent="0.3">
      <c r="E6621" s="3" t="s">
        <v>1572</v>
      </c>
      <c r="F6621" s="4"/>
      <c r="G6621" s="5">
        <v>604</v>
      </c>
      <c r="H6621" s="7">
        <v>26</v>
      </c>
      <c r="I6621" s="1">
        <v>239</v>
      </c>
      <c r="J6621" s="1">
        <v>211</v>
      </c>
      <c r="K6621" s="1">
        <v>109</v>
      </c>
      <c r="L6621" s="6">
        <v>19</v>
      </c>
    </row>
    <row r="6622" spans="5:12" x14ac:dyDescent="0.3">
      <c r="E6622" s="9"/>
      <c r="F6622" s="8"/>
      <c r="G6622" s="10">
        <v>100</v>
      </c>
      <c r="H6622" s="11">
        <v>4.3046357615890001</v>
      </c>
      <c r="I6622" s="2">
        <v>39.569536423841001</v>
      </c>
      <c r="J6622" s="2">
        <v>34.933774834437003</v>
      </c>
      <c r="K6622" s="2">
        <v>18.046357615893999</v>
      </c>
      <c r="L6622" s="13">
        <v>3.1456953642380001</v>
      </c>
    </row>
    <row r="6623" spans="5:12" ht="25" x14ac:dyDescent="0.3">
      <c r="E6623" s="3" t="s">
        <v>1573</v>
      </c>
      <c r="F6623" s="4"/>
      <c r="G6623" s="5">
        <v>489</v>
      </c>
      <c r="H6623" s="7">
        <v>33</v>
      </c>
      <c r="I6623" s="1">
        <v>187</v>
      </c>
      <c r="J6623" s="1">
        <v>180</v>
      </c>
      <c r="K6623" s="1">
        <v>67</v>
      </c>
      <c r="L6623" s="6">
        <v>22</v>
      </c>
    </row>
    <row r="6624" spans="5:12" x14ac:dyDescent="0.3">
      <c r="E6624" s="9"/>
      <c r="F6624" s="8"/>
      <c r="G6624" s="10">
        <v>100</v>
      </c>
      <c r="H6624" s="11">
        <v>6.7484662576690004</v>
      </c>
      <c r="I6624" s="2">
        <v>38.241308793456</v>
      </c>
      <c r="J6624" s="2">
        <v>36.809815950919997</v>
      </c>
      <c r="K6624" s="2">
        <v>13.701431492843</v>
      </c>
      <c r="L6624" s="13">
        <v>4.4989775051120002</v>
      </c>
    </row>
    <row r="6625" spans="5:12" ht="37.5" x14ac:dyDescent="0.3">
      <c r="E6625" s="3" t="s">
        <v>1574</v>
      </c>
      <c r="F6625" s="4"/>
      <c r="G6625" s="5">
        <v>3526</v>
      </c>
      <c r="H6625" s="7">
        <v>226</v>
      </c>
      <c r="I6625" s="1">
        <v>1483</v>
      </c>
      <c r="J6625" s="1">
        <v>1200</v>
      </c>
      <c r="K6625" s="1">
        <v>495</v>
      </c>
      <c r="L6625" s="6">
        <v>122</v>
      </c>
    </row>
    <row r="6626" spans="5:12" x14ac:dyDescent="0.3">
      <c r="E6626" s="9"/>
      <c r="F6626" s="8"/>
      <c r="G6626" s="10">
        <v>100</v>
      </c>
      <c r="H6626" s="11">
        <v>6.4095292115709999</v>
      </c>
      <c r="I6626" s="2">
        <v>42.058990357345003</v>
      </c>
      <c r="J6626" s="2">
        <v>34.032898468520003</v>
      </c>
      <c r="K6626" s="2">
        <v>14.038570618264</v>
      </c>
      <c r="L6626" s="13">
        <v>3.4600113442990001</v>
      </c>
    </row>
    <row r="6627" spans="5:12" ht="50" x14ac:dyDescent="0.3">
      <c r="E6627" s="3" t="s">
        <v>1575</v>
      </c>
      <c r="F6627" s="4"/>
      <c r="G6627" s="5">
        <v>745</v>
      </c>
      <c r="H6627" s="7">
        <v>39</v>
      </c>
      <c r="I6627" s="1">
        <v>325</v>
      </c>
      <c r="J6627" s="1">
        <v>248</v>
      </c>
      <c r="K6627" s="1">
        <v>111</v>
      </c>
      <c r="L6627" s="6">
        <v>22</v>
      </c>
    </row>
    <row r="6628" spans="5:12" x14ac:dyDescent="0.3">
      <c r="E6628" s="9"/>
      <c r="F6628" s="8"/>
      <c r="G6628" s="10">
        <v>100</v>
      </c>
      <c r="H6628" s="11">
        <v>5.234899328859</v>
      </c>
      <c r="I6628" s="2">
        <v>43.624161073826002</v>
      </c>
      <c r="J6628" s="2">
        <v>33.288590604027</v>
      </c>
      <c r="K6628" s="2">
        <v>14.899328859060001</v>
      </c>
      <c r="L6628" s="13">
        <v>2.9530201342279998</v>
      </c>
    </row>
    <row r="6629" spans="5:12" ht="25" x14ac:dyDescent="0.3">
      <c r="E6629" s="3" t="s">
        <v>1576</v>
      </c>
      <c r="F6629" s="4"/>
      <c r="G6629" s="5">
        <v>500</v>
      </c>
      <c r="H6629" s="7">
        <v>32</v>
      </c>
      <c r="I6629" s="1">
        <v>192</v>
      </c>
      <c r="J6629" s="1">
        <v>174</v>
      </c>
      <c r="K6629" s="1">
        <v>84</v>
      </c>
      <c r="L6629" s="6">
        <v>18</v>
      </c>
    </row>
    <row r="6630" spans="5:12" x14ac:dyDescent="0.3">
      <c r="E6630" s="9"/>
      <c r="F6630" s="8"/>
      <c r="G6630" s="10">
        <v>100</v>
      </c>
      <c r="H6630" s="11">
        <v>6.4</v>
      </c>
      <c r="I6630" s="2">
        <v>38.4</v>
      </c>
      <c r="J6630" s="2">
        <v>34.799999999999997</v>
      </c>
      <c r="K6630" s="2">
        <v>16.8</v>
      </c>
      <c r="L6630" s="13">
        <v>3.6</v>
      </c>
    </row>
    <row r="6631" spans="5:12" ht="25" x14ac:dyDescent="0.3">
      <c r="E6631" s="3" t="s">
        <v>1577</v>
      </c>
      <c r="F6631" s="4"/>
      <c r="G6631" s="5">
        <v>456</v>
      </c>
      <c r="H6631" s="7">
        <v>22</v>
      </c>
      <c r="I6631" s="1">
        <v>200</v>
      </c>
      <c r="J6631" s="1">
        <v>149</v>
      </c>
      <c r="K6631" s="1">
        <v>55</v>
      </c>
      <c r="L6631" s="6">
        <v>30</v>
      </c>
    </row>
    <row r="6632" spans="5:12" x14ac:dyDescent="0.3">
      <c r="E6632" s="9"/>
      <c r="F6632" s="8"/>
      <c r="G6632" s="10">
        <v>100</v>
      </c>
      <c r="H6632" s="11">
        <v>4.8245614035089996</v>
      </c>
      <c r="I6632" s="2">
        <v>43.859649122806999</v>
      </c>
      <c r="J6632" s="2">
        <v>32.675438596490999</v>
      </c>
      <c r="K6632" s="2">
        <v>12.061403508772001</v>
      </c>
      <c r="L6632" s="13">
        <v>6.5789473684209998</v>
      </c>
    </row>
    <row r="6633" spans="5:12" ht="25" x14ac:dyDescent="0.3">
      <c r="E6633" s="3" t="s">
        <v>1578</v>
      </c>
      <c r="F6633" s="4"/>
      <c r="G6633" s="5">
        <v>4712</v>
      </c>
      <c r="H6633" s="7">
        <v>318</v>
      </c>
      <c r="I6633" s="1">
        <v>1988</v>
      </c>
      <c r="J6633" s="1">
        <v>1596</v>
      </c>
      <c r="K6633" s="1">
        <v>629</v>
      </c>
      <c r="L6633" s="6">
        <v>181</v>
      </c>
    </row>
    <row r="6634" spans="5:12" x14ac:dyDescent="0.3">
      <c r="E6634" s="9"/>
      <c r="F6634" s="8"/>
      <c r="G6634" s="10">
        <v>100</v>
      </c>
      <c r="H6634" s="11">
        <v>6.7487266553480003</v>
      </c>
      <c r="I6634" s="2">
        <v>42.190152801358003</v>
      </c>
      <c r="J6634" s="2">
        <v>33.870967741934997</v>
      </c>
      <c r="K6634" s="2">
        <v>13.348896434635</v>
      </c>
      <c r="L6634" s="13">
        <v>3.841256366723</v>
      </c>
    </row>
    <row r="6635" spans="5:12" ht="25" x14ac:dyDescent="0.3">
      <c r="E6635" s="3" t="s">
        <v>1579</v>
      </c>
      <c r="F6635" s="4"/>
      <c r="G6635" s="5">
        <v>3234</v>
      </c>
      <c r="H6635" s="7">
        <v>481</v>
      </c>
      <c r="I6635" s="1">
        <v>1528</v>
      </c>
      <c r="J6635" s="1">
        <v>822</v>
      </c>
      <c r="K6635" s="1">
        <v>181</v>
      </c>
      <c r="L6635" s="6">
        <v>222</v>
      </c>
    </row>
    <row r="6636" spans="5:12" x14ac:dyDescent="0.3">
      <c r="E6636" s="9"/>
      <c r="F6636" s="8"/>
      <c r="G6636" s="10">
        <v>100</v>
      </c>
      <c r="H6636" s="11">
        <v>14.873222016079</v>
      </c>
      <c r="I6636" s="2">
        <v>47.247990105132999</v>
      </c>
      <c r="J6636" s="2">
        <v>25.417439703153999</v>
      </c>
      <c r="K6636" s="2">
        <v>5.5967841682130004</v>
      </c>
      <c r="L6636" s="13">
        <v>6.8645640074210004</v>
      </c>
    </row>
    <row r="6637" spans="5:12" ht="50" x14ac:dyDescent="0.3">
      <c r="E6637" s="3" t="s">
        <v>1580</v>
      </c>
      <c r="F6637" s="4"/>
      <c r="G6637" s="5">
        <v>417</v>
      </c>
      <c r="H6637" s="7">
        <v>14</v>
      </c>
      <c r="I6637" s="1">
        <v>142</v>
      </c>
      <c r="J6637" s="1">
        <v>161</v>
      </c>
      <c r="K6637" s="1">
        <v>90</v>
      </c>
      <c r="L6637" s="6">
        <v>10</v>
      </c>
    </row>
    <row r="6638" spans="5:12" x14ac:dyDescent="0.3">
      <c r="E6638" s="9"/>
      <c r="F6638" s="8"/>
      <c r="G6638" s="10">
        <v>100</v>
      </c>
      <c r="H6638" s="11">
        <v>3.3573141486810001</v>
      </c>
      <c r="I6638" s="2">
        <v>34.052757793764997</v>
      </c>
      <c r="J6638" s="2">
        <v>38.609112709831997</v>
      </c>
      <c r="K6638" s="2">
        <v>21.58273381295</v>
      </c>
      <c r="L6638" s="13">
        <v>2.3980815347719999</v>
      </c>
    </row>
    <row r="6639" spans="5:12" ht="50" x14ac:dyDescent="0.3">
      <c r="E6639" s="3" t="s">
        <v>1581</v>
      </c>
      <c r="F6639" s="4"/>
      <c r="G6639" s="5">
        <v>173</v>
      </c>
      <c r="H6639" s="7">
        <v>4</v>
      </c>
      <c r="I6639" s="1">
        <v>60</v>
      </c>
      <c r="J6639" s="1">
        <v>64</v>
      </c>
      <c r="K6639" s="1">
        <v>41</v>
      </c>
      <c r="L6639" s="6">
        <v>4</v>
      </c>
    </row>
    <row r="6640" spans="5:12" x14ac:dyDescent="0.3">
      <c r="E6640" s="9"/>
      <c r="F6640" s="8"/>
      <c r="G6640" s="10">
        <v>100</v>
      </c>
      <c r="H6640" s="11">
        <v>2.3121387283239998</v>
      </c>
      <c r="I6640" s="2">
        <v>34.682080924855001</v>
      </c>
      <c r="J6640" s="2">
        <v>36.994219653179002</v>
      </c>
      <c r="K6640" s="2">
        <v>23.699421965317999</v>
      </c>
      <c r="L6640" s="13">
        <v>2.3121387283239998</v>
      </c>
    </row>
    <row r="6641" spans="5:12" ht="25" x14ac:dyDescent="0.3">
      <c r="E6641" s="3" t="s">
        <v>1582</v>
      </c>
      <c r="F6641" s="4"/>
      <c r="G6641" s="5">
        <v>212</v>
      </c>
      <c r="H6641" s="7">
        <v>15</v>
      </c>
      <c r="I6641" s="1">
        <v>55</v>
      </c>
      <c r="J6641" s="1">
        <v>88</v>
      </c>
      <c r="K6641" s="1">
        <v>50</v>
      </c>
      <c r="L6641" s="6">
        <v>4</v>
      </c>
    </row>
    <row r="6642" spans="5:12" x14ac:dyDescent="0.3">
      <c r="E6642" s="9"/>
      <c r="F6642" s="8"/>
      <c r="G6642" s="10">
        <v>100</v>
      </c>
      <c r="H6642" s="11">
        <v>7.0754716981129997</v>
      </c>
      <c r="I6642" s="2">
        <v>25.943396226415</v>
      </c>
      <c r="J6642" s="2">
        <v>41.509433962263998</v>
      </c>
      <c r="K6642" s="2">
        <v>23.584905660377</v>
      </c>
      <c r="L6642" s="13">
        <v>1.88679245283</v>
      </c>
    </row>
    <row r="6643" spans="5:12" ht="37.5" x14ac:dyDescent="0.3">
      <c r="E6643" s="3" t="s">
        <v>1583</v>
      </c>
      <c r="F6643" s="4"/>
      <c r="G6643" s="5">
        <v>1402</v>
      </c>
      <c r="H6643" s="7">
        <v>65</v>
      </c>
      <c r="I6643" s="1">
        <v>510</v>
      </c>
      <c r="J6643" s="1">
        <v>527</v>
      </c>
      <c r="K6643" s="1">
        <v>254</v>
      </c>
      <c r="L6643" s="6">
        <v>46</v>
      </c>
    </row>
    <row r="6644" spans="5:12" x14ac:dyDescent="0.3">
      <c r="E6644" s="9"/>
      <c r="F6644" s="8"/>
      <c r="G6644" s="10">
        <v>100</v>
      </c>
      <c r="H6644" s="11">
        <v>4.6362339514980002</v>
      </c>
      <c r="I6644" s="2">
        <v>36.376604850214001</v>
      </c>
      <c r="J6644" s="2">
        <v>37.589158345221001</v>
      </c>
      <c r="K6644" s="2">
        <v>18.116975748929999</v>
      </c>
      <c r="L6644" s="13">
        <v>3.2810271041369998</v>
      </c>
    </row>
    <row r="6645" spans="5:12" ht="50" x14ac:dyDescent="0.3">
      <c r="E6645" s="3" t="s">
        <v>1584</v>
      </c>
      <c r="F6645" s="4"/>
      <c r="G6645" s="5">
        <v>237</v>
      </c>
      <c r="H6645" s="7">
        <v>10</v>
      </c>
      <c r="I6645" s="1">
        <v>88</v>
      </c>
      <c r="J6645" s="1">
        <v>72</v>
      </c>
      <c r="K6645" s="1">
        <v>61</v>
      </c>
      <c r="L6645" s="6">
        <v>6</v>
      </c>
    </row>
    <row r="6646" spans="5:12" x14ac:dyDescent="0.3">
      <c r="E6646" s="9"/>
      <c r="F6646" s="8"/>
      <c r="G6646" s="10">
        <v>100</v>
      </c>
      <c r="H6646" s="11">
        <v>4.2194092827</v>
      </c>
      <c r="I6646" s="2">
        <v>37.130801687763999</v>
      </c>
      <c r="J6646" s="2">
        <v>30.379746835443001</v>
      </c>
      <c r="K6646" s="2">
        <v>25.738396624473001</v>
      </c>
      <c r="L6646" s="13">
        <v>2.5316455696200002</v>
      </c>
    </row>
    <row r="6647" spans="5:12" ht="25" x14ac:dyDescent="0.3">
      <c r="E6647" s="3" t="s">
        <v>1585</v>
      </c>
      <c r="F6647" s="4"/>
      <c r="G6647" s="5">
        <v>287</v>
      </c>
      <c r="H6647" s="7">
        <v>7</v>
      </c>
      <c r="I6647" s="1">
        <v>90</v>
      </c>
      <c r="J6647" s="1">
        <v>114</v>
      </c>
      <c r="K6647" s="1">
        <v>68</v>
      </c>
      <c r="L6647" s="6">
        <v>8</v>
      </c>
    </row>
    <row r="6648" spans="5:12" x14ac:dyDescent="0.3">
      <c r="E6648" s="9"/>
      <c r="F6648" s="8"/>
      <c r="G6648" s="10">
        <v>100</v>
      </c>
      <c r="H6648" s="11">
        <v>2.4390243902440001</v>
      </c>
      <c r="I6648" s="2">
        <v>31.358885017422001</v>
      </c>
      <c r="J6648" s="2">
        <v>39.721254355401001</v>
      </c>
      <c r="K6648" s="2">
        <v>23.693379790941002</v>
      </c>
      <c r="L6648" s="13">
        <v>2.787456445993</v>
      </c>
    </row>
    <row r="6649" spans="5:12" ht="25" x14ac:dyDescent="0.3">
      <c r="E6649" s="3" t="s">
        <v>1586</v>
      </c>
      <c r="F6649" s="4"/>
      <c r="G6649" s="5">
        <v>191</v>
      </c>
      <c r="H6649" s="7">
        <v>3</v>
      </c>
      <c r="I6649" s="1">
        <v>68</v>
      </c>
      <c r="J6649" s="1">
        <v>67</v>
      </c>
      <c r="K6649" s="1">
        <v>37</v>
      </c>
      <c r="L6649" s="6">
        <v>16</v>
      </c>
    </row>
    <row r="6650" spans="5:12" x14ac:dyDescent="0.3">
      <c r="E6650" s="9"/>
      <c r="F6650" s="8"/>
      <c r="G6650" s="10">
        <v>100</v>
      </c>
      <c r="H6650" s="11">
        <v>1.5706806282720001</v>
      </c>
      <c r="I6650" s="2">
        <v>35.602094240837999</v>
      </c>
      <c r="J6650" s="2">
        <v>35.078534031414002</v>
      </c>
      <c r="K6650" s="2">
        <v>19.371727748691001</v>
      </c>
      <c r="L6650" s="13">
        <v>8.3769633507849992</v>
      </c>
    </row>
    <row r="6651" spans="5:12" ht="25" x14ac:dyDescent="0.3">
      <c r="E6651" s="3" t="s">
        <v>1587</v>
      </c>
      <c r="F6651" s="4"/>
      <c r="G6651" s="5">
        <v>1828</v>
      </c>
      <c r="H6651" s="7">
        <v>87</v>
      </c>
      <c r="I6651" s="1">
        <v>664</v>
      </c>
      <c r="J6651" s="1">
        <v>679</v>
      </c>
      <c r="K6651" s="1">
        <v>329</v>
      </c>
      <c r="L6651" s="6">
        <v>69</v>
      </c>
    </row>
    <row r="6652" spans="5:12" x14ac:dyDescent="0.3">
      <c r="E6652" s="9"/>
      <c r="F6652" s="8"/>
      <c r="G6652" s="10">
        <v>100</v>
      </c>
      <c r="H6652" s="11">
        <v>4.7592997811820004</v>
      </c>
      <c r="I6652" s="2">
        <v>36.323851203501</v>
      </c>
      <c r="J6652" s="2">
        <v>37.144420131291</v>
      </c>
      <c r="K6652" s="2">
        <v>17.997811816193</v>
      </c>
      <c r="L6652" s="13">
        <v>3.7746170678339999</v>
      </c>
    </row>
    <row r="6653" spans="5:12" ht="25" x14ac:dyDescent="0.3">
      <c r="E6653" s="3" t="s">
        <v>1588</v>
      </c>
      <c r="F6653" s="4"/>
      <c r="G6653" s="5">
        <v>1070</v>
      </c>
      <c r="H6653" s="7">
        <v>112</v>
      </c>
      <c r="I6653" s="1">
        <v>462</v>
      </c>
      <c r="J6653" s="1">
        <v>312</v>
      </c>
      <c r="K6653" s="1">
        <v>106</v>
      </c>
      <c r="L6653" s="6">
        <v>78</v>
      </c>
    </row>
    <row r="6654" spans="5:12" x14ac:dyDescent="0.3">
      <c r="E6654" s="9"/>
      <c r="F6654" s="8"/>
      <c r="G6654" s="10">
        <v>100</v>
      </c>
      <c r="H6654" s="11">
        <v>10.467289719626001</v>
      </c>
      <c r="I6654" s="2">
        <v>43.177570093458002</v>
      </c>
      <c r="J6654" s="2">
        <v>29.158878504673002</v>
      </c>
      <c r="K6654" s="2">
        <v>9.9065420560750006</v>
      </c>
      <c r="L6654" s="13">
        <v>7.289719626168</v>
      </c>
    </row>
    <row r="6655" spans="5:12" ht="50" x14ac:dyDescent="0.3">
      <c r="E6655" s="3" t="s">
        <v>1589</v>
      </c>
      <c r="F6655" s="4"/>
      <c r="G6655" s="5">
        <v>141</v>
      </c>
      <c r="H6655" s="7">
        <v>4</v>
      </c>
      <c r="I6655" s="1">
        <v>44</v>
      </c>
      <c r="J6655" s="1">
        <v>53</v>
      </c>
      <c r="K6655" s="1">
        <v>37</v>
      </c>
      <c r="L6655" s="6">
        <v>3</v>
      </c>
    </row>
    <row r="6656" spans="5:12" x14ac:dyDescent="0.3">
      <c r="E6656" s="9"/>
      <c r="F6656" s="8"/>
      <c r="G6656" s="10">
        <v>100</v>
      </c>
      <c r="H6656" s="11">
        <v>2.8368794326239999</v>
      </c>
      <c r="I6656" s="2">
        <v>31.205673758865</v>
      </c>
      <c r="J6656" s="2">
        <v>37.58865248227</v>
      </c>
      <c r="K6656" s="2">
        <v>26.241134751773</v>
      </c>
      <c r="L6656" s="13">
        <v>2.1276595744679998</v>
      </c>
    </row>
    <row r="6657" spans="5:12" ht="50" x14ac:dyDescent="0.3">
      <c r="E6657" s="3" t="s">
        <v>1590</v>
      </c>
      <c r="F6657" s="4"/>
      <c r="G6657" s="5">
        <v>77</v>
      </c>
      <c r="H6657" s="7">
        <v>2</v>
      </c>
      <c r="I6657" s="1">
        <v>17</v>
      </c>
      <c r="J6657" s="1">
        <v>30</v>
      </c>
      <c r="K6657" s="1">
        <v>25</v>
      </c>
      <c r="L6657" s="6">
        <v>3</v>
      </c>
    </row>
    <row r="6658" spans="5:12" x14ac:dyDescent="0.3">
      <c r="E6658" s="9"/>
      <c r="F6658" s="8"/>
      <c r="G6658" s="10">
        <v>100</v>
      </c>
      <c r="H6658" s="11">
        <v>2.5974025974030002</v>
      </c>
      <c r="I6658" s="2">
        <v>22.077922077922</v>
      </c>
      <c r="J6658" s="2">
        <v>38.961038961039002</v>
      </c>
      <c r="K6658" s="2">
        <v>32.467532467532003</v>
      </c>
      <c r="L6658" s="13">
        <v>3.896103896104</v>
      </c>
    </row>
    <row r="6659" spans="5:12" ht="25" x14ac:dyDescent="0.3">
      <c r="E6659" s="3" t="s">
        <v>1591</v>
      </c>
      <c r="F6659" s="4"/>
      <c r="G6659" s="5">
        <v>66</v>
      </c>
      <c r="H6659" s="7">
        <v>1</v>
      </c>
      <c r="I6659" s="1">
        <v>13</v>
      </c>
      <c r="J6659" s="1">
        <v>34</v>
      </c>
      <c r="K6659" s="1">
        <v>17</v>
      </c>
      <c r="L6659" s="6">
        <v>1</v>
      </c>
    </row>
    <row r="6660" spans="5:12" x14ac:dyDescent="0.3">
      <c r="E6660" s="9"/>
      <c r="F6660" s="8"/>
      <c r="G6660" s="10">
        <v>100</v>
      </c>
      <c r="H6660" s="11">
        <v>1.5151515151520001</v>
      </c>
      <c r="I6660" s="2">
        <v>19.696969696970001</v>
      </c>
      <c r="J6660" s="2">
        <v>51.515151515151999</v>
      </c>
      <c r="K6660" s="2">
        <v>25.757575757575999</v>
      </c>
      <c r="L6660" s="13">
        <v>1.5151515151520001</v>
      </c>
    </row>
    <row r="6661" spans="5:12" ht="37.5" x14ac:dyDescent="0.3">
      <c r="E6661" s="3" t="s">
        <v>1592</v>
      </c>
      <c r="F6661" s="4"/>
      <c r="G6661" s="5">
        <v>497</v>
      </c>
      <c r="H6661" s="7">
        <v>15</v>
      </c>
      <c r="I6661" s="1">
        <v>148</v>
      </c>
      <c r="J6661" s="1">
        <v>223</v>
      </c>
      <c r="K6661" s="1">
        <v>96</v>
      </c>
      <c r="L6661" s="6">
        <v>15</v>
      </c>
    </row>
    <row r="6662" spans="5:12" x14ac:dyDescent="0.3">
      <c r="E6662" s="9"/>
      <c r="F6662" s="8"/>
      <c r="G6662" s="10">
        <v>100</v>
      </c>
      <c r="H6662" s="11">
        <v>3.0181086519110001</v>
      </c>
      <c r="I6662" s="2">
        <v>29.778672032193001</v>
      </c>
      <c r="J6662" s="2">
        <v>44.869215291750997</v>
      </c>
      <c r="K6662" s="2">
        <v>19.315895372233001</v>
      </c>
      <c r="L6662" s="13">
        <v>3.0181086519110001</v>
      </c>
    </row>
    <row r="6663" spans="5:12" ht="50" x14ac:dyDescent="0.3">
      <c r="E6663" s="3" t="s">
        <v>1593</v>
      </c>
      <c r="F6663" s="4"/>
      <c r="G6663" s="5">
        <v>106</v>
      </c>
      <c r="H6663" s="7">
        <v>5</v>
      </c>
      <c r="I6663" s="1">
        <v>30</v>
      </c>
      <c r="J6663" s="1">
        <v>44</v>
      </c>
      <c r="K6663" s="1">
        <v>25</v>
      </c>
      <c r="L6663" s="6">
        <v>2</v>
      </c>
    </row>
    <row r="6664" spans="5:12" x14ac:dyDescent="0.3">
      <c r="E6664" s="9"/>
      <c r="F6664" s="8"/>
      <c r="G6664" s="10">
        <v>100</v>
      </c>
      <c r="H6664" s="11">
        <v>4.7169811320750004</v>
      </c>
      <c r="I6664" s="2">
        <v>28.301886792453001</v>
      </c>
      <c r="J6664" s="2">
        <v>41.509433962263998</v>
      </c>
      <c r="K6664" s="2">
        <v>23.584905660377</v>
      </c>
      <c r="L6664" s="13">
        <v>1.88679245283</v>
      </c>
    </row>
    <row r="6665" spans="5:12" ht="25" x14ac:dyDescent="0.3">
      <c r="E6665" s="3" t="s">
        <v>1594</v>
      </c>
      <c r="F6665" s="4"/>
      <c r="G6665" s="5">
        <v>94</v>
      </c>
      <c r="H6665" s="7">
        <v>1</v>
      </c>
      <c r="I6665" s="1">
        <v>26</v>
      </c>
      <c r="J6665" s="1">
        <v>41</v>
      </c>
      <c r="K6665" s="1">
        <v>25</v>
      </c>
      <c r="L6665" s="6">
        <v>1</v>
      </c>
    </row>
    <row r="6666" spans="5:12" x14ac:dyDescent="0.3">
      <c r="E6666" s="9"/>
      <c r="F6666" s="8"/>
      <c r="G6666" s="10">
        <v>100</v>
      </c>
      <c r="H6666" s="11">
        <v>1.0638297872339999</v>
      </c>
      <c r="I6666" s="2">
        <v>27.659574468085001</v>
      </c>
      <c r="J6666" s="2">
        <v>43.617021276595999</v>
      </c>
      <c r="K6666" s="2">
        <v>26.595744680850999</v>
      </c>
      <c r="L6666" s="13">
        <v>1.0638297872339999</v>
      </c>
    </row>
    <row r="6667" spans="5:12" ht="25" x14ac:dyDescent="0.3">
      <c r="E6667" s="3" t="s">
        <v>1595</v>
      </c>
      <c r="F6667" s="4"/>
      <c r="G6667" s="5">
        <v>66</v>
      </c>
      <c r="H6667" s="7">
        <v>2</v>
      </c>
      <c r="I6667" s="1">
        <v>22</v>
      </c>
      <c r="J6667" s="1">
        <v>26</v>
      </c>
      <c r="K6667" s="1">
        <v>14</v>
      </c>
      <c r="L6667" s="6">
        <v>2</v>
      </c>
    </row>
    <row r="6668" spans="5:12" x14ac:dyDescent="0.3">
      <c r="E6668" s="9"/>
      <c r="F6668" s="8"/>
      <c r="G6668" s="10">
        <v>100</v>
      </c>
      <c r="H6668" s="11">
        <v>3.0303030303030001</v>
      </c>
      <c r="I6668" s="2">
        <v>33.333333333333002</v>
      </c>
      <c r="J6668" s="2">
        <v>39.393939393939</v>
      </c>
      <c r="K6668" s="2">
        <v>21.212121212121001</v>
      </c>
      <c r="L6668" s="13">
        <v>3.0303030303030001</v>
      </c>
    </row>
    <row r="6669" spans="5:12" ht="25" x14ac:dyDescent="0.3">
      <c r="E6669" s="3" t="s">
        <v>1596</v>
      </c>
      <c r="F6669" s="4"/>
      <c r="G6669" s="5">
        <v>650</v>
      </c>
      <c r="H6669" s="7">
        <v>22</v>
      </c>
      <c r="I6669" s="1">
        <v>190</v>
      </c>
      <c r="J6669" s="1">
        <v>287</v>
      </c>
      <c r="K6669" s="1">
        <v>131</v>
      </c>
      <c r="L6669" s="6">
        <v>20</v>
      </c>
    </row>
    <row r="6670" spans="5:12" x14ac:dyDescent="0.3">
      <c r="E6670" s="9"/>
      <c r="F6670" s="8"/>
      <c r="G6670" s="10">
        <v>100</v>
      </c>
      <c r="H6670" s="11">
        <v>3.384615384615</v>
      </c>
      <c r="I6670" s="2">
        <v>29.230769230768999</v>
      </c>
      <c r="J6670" s="2">
        <v>44.153846153845997</v>
      </c>
      <c r="K6670" s="2">
        <v>20.153846153846001</v>
      </c>
      <c r="L6670" s="13">
        <v>3.0769230769229998</v>
      </c>
    </row>
    <row r="6671" spans="5:12" ht="25" x14ac:dyDescent="0.3">
      <c r="E6671" s="3" t="s">
        <v>1597</v>
      </c>
      <c r="F6671" s="4"/>
      <c r="G6671" s="5">
        <v>253</v>
      </c>
      <c r="H6671" s="7">
        <v>15</v>
      </c>
      <c r="I6671" s="1">
        <v>96</v>
      </c>
      <c r="J6671" s="1">
        <v>101</v>
      </c>
      <c r="K6671" s="1">
        <v>22</v>
      </c>
      <c r="L6671" s="6">
        <v>19</v>
      </c>
    </row>
    <row r="6672" spans="5:12" x14ac:dyDescent="0.3">
      <c r="E6672" s="9"/>
      <c r="F6672" s="8"/>
      <c r="G6672" s="10">
        <v>100</v>
      </c>
      <c r="H6672" s="11">
        <v>5.9288537549409996</v>
      </c>
      <c r="I6672" s="2">
        <v>37.944664031621002</v>
      </c>
      <c r="J6672" s="2">
        <v>39.920948616601002</v>
      </c>
      <c r="K6672" s="2">
        <v>8.6956521739130004</v>
      </c>
      <c r="L6672" s="13">
        <v>7.5098814229249999</v>
      </c>
    </row>
    <row r="6673" spans="5:12" ht="50" x14ac:dyDescent="0.3">
      <c r="E6673" s="3" t="s">
        <v>1598</v>
      </c>
      <c r="F6673" s="4"/>
      <c r="G6673" s="5">
        <v>25</v>
      </c>
      <c r="H6673" s="7">
        <v>0</v>
      </c>
      <c r="I6673" s="1">
        <v>5</v>
      </c>
      <c r="J6673" s="1">
        <v>13</v>
      </c>
      <c r="K6673" s="1">
        <v>6</v>
      </c>
      <c r="L6673" s="6">
        <v>1</v>
      </c>
    </row>
    <row r="6674" spans="5:12" x14ac:dyDescent="0.3">
      <c r="E6674" s="9"/>
      <c r="F6674" s="8"/>
      <c r="G6674" s="10">
        <v>100</v>
      </c>
      <c r="H6674" s="21">
        <v>0</v>
      </c>
      <c r="I6674" s="2">
        <v>20</v>
      </c>
      <c r="J6674" s="2">
        <v>52</v>
      </c>
      <c r="K6674" s="2">
        <v>24</v>
      </c>
      <c r="L6674" s="13">
        <v>4</v>
      </c>
    </row>
    <row r="6675" spans="5:12" ht="50" x14ac:dyDescent="0.3">
      <c r="E6675" s="3" t="s">
        <v>1599</v>
      </c>
      <c r="F6675" s="4"/>
      <c r="G6675" s="5">
        <v>5</v>
      </c>
      <c r="H6675" s="7">
        <v>0</v>
      </c>
      <c r="I6675" s="1">
        <v>0</v>
      </c>
      <c r="J6675" s="1">
        <v>4</v>
      </c>
      <c r="K6675" s="1">
        <v>1</v>
      </c>
      <c r="L6675" s="6">
        <v>0</v>
      </c>
    </row>
    <row r="6676" spans="5:12" x14ac:dyDescent="0.3">
      <c r="E6676" s="9"/>
      <c r="F6676" s="8"/>
      <c r="G6676" s="10">
        <v>100</v>
      </c>
      <c r="H6676" s="21">
        <v>0</v>
      </c>
      <c r="I6676" s="12">
        <v>0</v>
      </c>
      <c r="J6676" s="2">
        <v>80</v>
      </c>
      <c r="K6676" s="2">
        <v>20</v>
      </c>
      <c r="L6676" s="15">
        <v>0</v>
      </c>
    </row>
    <row r="6677" spans="5:12" ht="25" x14ac:dyDescent="0.3">
      <c r="E6677" s="3" t="s">
        <v>1600</v>
      </c>
      <c r="F6677" s="4"/>
      <c r="G6677" s="5">
        <v>9</v>
      </c>
      <c r="H6677" s="7">
        <v>0</v>
      </c>
      <c r="I6677" s="1">
        <v>3</v>
      </c>
      <c r="J6677" s="1">
        <v>3</v>
      </c>
      <c r="K6677" s="1">
        <v>3</v>
      </c>
      <c r="L6677" s="6">
        <v>0</v>
      </c>
    </row>
    <row r="6678" spans="5:12" x14ac:dyDescent="0.3">
      <c r="E6678" s="9"/>
      <c r="F6678" s="8"/>
      <c r="G6678" s="10">
        <v>100</v>
      </c>
      <c r="H6678" s="21">
        <v>0</v>
      </c>
      <c r="I6678" s="2">
        <v>33.333333333333002</v>
      </c>
      <c r="J6678" s="2">
        <v>33.333333333333002</v>
      </c>
      <c r="K6678" s="2">
        <v>33.333333333333002</v>
      </c>
      <c r="L6678" s="15">
        <v>0</v>
      </c>
    </row>
    <row r="6679" spans="5:12" ht="37.5" x14ac:dyDescent="0.3">
      <c r="E6679" s="3" t="s">
        <v>1601</v>
      </c>
      <c r="F6679" s="4"/>
      <c r="G6679" s="5">
        <v>64</v>
      </c>
      <c r="H6679" s="7">
        <v>0</v>
      </c>
      <c r="I6679" s="1">
        <v>18</v>
      </c>
      <c r="J6679" s="1">
        <v>33</v>
      </c>
      <c r="K6679" s="1">
        <v>13</v>
      </c>
      <c r="L6679" s="6">
        <v>0</v>
      </c>
    </row>
    <row r="6680" spans="5:12" x14ac:dyDescent="0.3">
      <c r="E6680" s="9"/>
      <c r="F6680" s="8"/>
      <c r="G6680" s="10">
        <v>100</v>
      </c>
      <c r="H6680" s="21">
        <v>0</v>
      </c>
      <c r="I6680" s="2">
        <v>28.125</v>
      </c>
      <c r="J6680" s="2">
        <v>51.5625</v>
      </c>
      <c r="K6680" s="2">
        <v>20.3125</v>
      </c>
      <c r="L6680" s="15">
        <v>0</v>
      </c>
    </row>
    <row r="6681" spans="5:12" ht="50" x14ac:dyDescent="0.3">
      <c r="E6681" s="3" t="s">
        <v>1602</v>
      </c>
      <c r="F6681" s="4"/>
      <c r="G6681" s="5">
        <v>22</v>
      </c>
      <c r="H6681" s="7">
        <v>0</v>
      </c>
      <c r="I6681" s="1">
        <v>4</v>
      </c>
      <c r="J6681" s="1">
        <v>10</v>
      </c>
      <c r="K6681" s="1">
        <v>7</v>
      </c>
      <c r="L6681" s="6">
        <v>1</v>
      </c>
    </row>
    <row r="6682" spans="5:12" x14ac:dyDescent="0.3">
      <c r="E6682" s="9"/>
      <c r="F6682" s="8"/>
      <c r="G6682" s="10">
        <v>100</v>
      </c>
      <c r="H6682" s="21">
        <v>0</v>
      </c>
      <c r="I6682" s="2">
        <v>18.181818181817999</v>
      </c>
      <c r="J6682" s="2">
        <v>45.454545454544999</v>
      </c>
      <c r="K6682" s="2">
        <v>31.818181818182001</v>
      </c>
      <c r="L6682" s="13">
        <v>4.5454545454549997</v>
      </c>
    </row>
    <row r="6683" spans="5:12" ht="25" x14ac:dyDescent="0.3">
      <c r="E6683" s="3" t="s">
        <v>1603</v>
      </c>
      <c r="F6683" s="4"/>
      <c r="G6683" s="5">
        <v>16</v>
      </c>
      <c r="H6683" s="7">
        <v>0</v>
      </c>
      <c r="I6683" s="1">
        <v>6</v>
      </c>
      <c r="J6683" s="1">
        <v>7</v>
      </c>
      <c r="K6683" s="1">
        <v>3</v>
      </c>
      <c r="L6683" s="6">
        <v>0</v>
      </c>
    </row>
    <row r="6684" spans="5:12" x14ac:dyDescent="0.3">
      <c r="E6684" s="9"/>
      <c r="F6684" s="8"/>
      <c r="G6684" s="10">
        <v>100</v>
      </c>
      <c r="H6684" s="21">
        <v>0</v>
      </c>
      <c r="I6684" s="2">
        <v>37.5</v>
      </c>
      <c r="J6684" s="2">
        <v>43.75</v>
      </c>
      <c r="K6684" s="2">
        <v>18.75</v>
      </c>
      <c r="L6684" s="15">
        <v>0</v>
      </c>
    </row>
    <row r="6685" spans="5:12" ht="25" x14ac:dyDescent="0.3">
      <c r="E6685" s="3" t="s">
        <v>1604</v>
      </c>
      <c r="F6685" s="4"/>
      <c r="G6685" s="5">
        <v>14</v>
      </c>
      <c r="H6685" s="7">
        <v>0</v>
      </c>
      <c r="I6685" s="1">
        <v>2</v>
      </c>
      <c r="J6685" s="1">
        <v>7</v>
      </c>
      <c r="K6685" s="1">
        <v>4</v>
      </c>
      <c r="L6685" s="6">
        <v>1</v>
      </c>
    </row>
    <row r="6686" spans="5:12" x14ac:dyDescent="0.3">
      <c r="E6686" s="9"/>
      <c r="F6686" s="8"/>
      <c r="G6686" s="10">
        <v>100</v>
      </c>
      <c r="H6686" s="21">
        <v>0</v>
      </c>
      <c r="I6686" s="2">
        <v>14.285714285714</v>
      </c>
      <c r="J6686" s="2">
        <v>50</v>
      </c>
      <c r="K6686" s="2">
        <v>28.571428571428999</v>
      </c>
      <c r="L6686" s="13">
        <v>7.1428571428570002</v>
      </c>
    </row>
    <row r="6687" spans="5:12" ht="25" x14ac:dyDescent="0.3">
      <c r="E6687" s="3" t="s">
        <v>1605</v>
      </c>
      <c r="F6687" s="4"/>
      <c r="G6687" s="5">
        <v>92</v>
      </c>
      <c r="H6687" s="7">
        <v>0</v>
      </c>
      <c r="I6687" s="1">
        <v>25</v>
      </c>
      <c r="J6687" s="1">
        <v>42</v>
      </c>
      <c r="K6687" s="1">
        <v>23</v>
      </c>
      <c r="L6687" s="6">
        <v>2</v>
      </c>
    </row>
    <row r="6688" spans="5:12" x14ac:dyDescent="0.3">
      <c r="E6688" s="9"/>
      <c r="F6688" s="8"/>
      <c r="G6688" s="10">
        <v>100</v>
      </c>
      <c r="H6688" s="21">
        <v>0</v>
      </c>
      <c r="I6688" s="2">
        <v>27.173913043477999</v>
      </c>
      <c r="J6688" s="2">
        <v>45.652173913043001</v>
      </c>
      <c r="K6688" s="2">
        <v>25</v>
      </c>
      <c r="L6688" s="13">
        <v>2.1739130434780001</v>
      </c>
    </row>
    <row r="6689" spans="5:12" ht="25" x14ac:dyDescent="0.3">
      <c r="E6689" s="3" t="s">
        <v>1606</v>
      </c>
      <c r="F6689" s="4"/>
      <c r="G6689" s="5">
        <v>45</v>
      </c>
      <c r="H6689" s="7">
        <v>4</v>
      </c>
      <c r="I6689" s="1">
        <v>14</v>
      </c>
      <c r="J6689" s="1">
        <v>16</v>
      </c>
      <c r="K6689" s="1">
        <v>6</v>
      </c>
      <c r="L6689" s="6">
        <v>5</v>
      </c>
    </row>
    <row r="6690" spans="5:12" x14ac:dyDescent="0.3">
      <c r="E6690" s="9"/>
      <c r="F6690" s="8"/>
      <c r="G6690" s="10">
        <v>100</v>
      </c>
      <c r="H6690" s="11">
        <v>8.8888888888889994</v>
      </c>
      <c r="I6690" s="2">
        <v>31.111111111111001</v>
      </c>
      <c r="J6690" s="2">
        <v>35.555555555555998</v>
      </c>
      <c r="K6690" s="2">
        <v>13.333333333333</v>
      </c>
      <c r="L6690" s="13">
        <v>11.111111111111001</v>
      </c>
    </row>
    <row r="6691" spans="5:12" ht="50" x14ac:dyDescent="0.3">
      <c r="E6691" s="3" t="s">
        <v>1607</v>
      </c>
      <c r="F6691" s="4"/>
      <c r="G6691" s="5">
        <v>2</v>
      </c>
      <c r="H6691" s="7">
        <v>1</v>
      </c>
      <c r="I6691" s="1">
        <v>1</v>
      </c>
      <c r="J6691" s="1">
        <v>0</v>
      </c>
      <c r="K6691" s="1">
        <v>0</v>
      </c>
      <c r="L6691" s="6">
        <v>0</v>
      </c>
    </row>
    <row r="6692" spans="5:12" x14ac:dyDescent="0.3">
      <c r="E6692" s="9"/>
      <c r="F6692" s="8"/>
      <c r="G6692" s="10">
        <v>100</v>
      </c>
      <c r="H6692" s="11">
        <v>50</v>
      </c>
      <c r="I6692" s="2">
        <v>50</v>
      </c>
      <c r="J6692" s="12">
        <v>0</v>
      </c>
      <c r="K6692" s="12">
        <v>0</v>
      </c>
      <c r="L6692" s="15">
        <v>0</v>
      </c>
    </row>
    <row r="6693" spans="5:12" ht="50" x14ac:dyDescent="0.3">
      <c r="E6693" s="3" t="s">
        <v>1608</v>
      </c>
      <c r="F6693" s="4"/>
      <c r="G6693" s="5">
        <v>0</v>
      </c>
      <c r="H6693" s="7">
        <v>0</v>
      </c>
      <c r="I6693" s="1">
        <v>0</v>
      </c>
      <c r="J6693" s="1">
        <v>0</v>
      </c>
      <c r="K6693" s="1">
        <v>0</v>
      </c>
      <c r="L6693" s="6">
        <v>0</v>
      </c>
    </row>
    <row r="6694" spans="5:12" x14ac:dyDescent="0.3">
      <c r="E6694" s="9"/>
      <c r="F6694" s="8"/>
      <c r="G6694" s="31">
        <v>0</v>
      </c>
      <c r="H6694" s="21">
        <v>0</v>
      </c>
      <c r="I6694" s="12">
        <v>0</v>
      </c>
      <c r="J6694" s="12">
        <v>0</v>
      </c>
      <c r="K6694" s="12">
        <v>0</v>
      </c>
      <c r="L6694" s="15">
        <v>0</v>
      </c>
    </row>
    <row r="6695" spans="5:12" ht="25" x14ac:dyDescent="0.3">
      <c r="E6695" s="3" t="s">
        <v>1609</v>
      </c>
      <c r="F6695" s="4"/>
      <c r="G6695" s="5">
        <v>1</v>
      </c>
      <c r="H6695" s="7">
        <v>0</v>
      </c>
      <c r="I6695" s="1">
        <v>1</v>
      </c>
      <c r="J6695" s="1">
        <v>0</v>
      </c>
      <c r="K6695" s="1">
        <v>0</v>
      </c>
      <c r="L6695" s="6">
        <v>0</v>
      </c>
    </row>
    <row r="6696" spans="5:12" x14ac:dyDescent="0.3">
      <c r="E6696" s="9"/>
      <c r="F6696" s="8"/>
      <c r="G6696" s="10">
        <v>100</v>
      </c>
      <c r="H6696" s="21">
        <v>0</v>
      </c>
      <c r="I6696" s="2">
        <v>100</v>
      </c>
      <c r="J6696" s="12">
        <v>0</v>
      </c>
      <c r="K6696" s="12">
        <v>0</v>
      </c>
      <c r="L6696" s="15">
        <v>0</v>
      </c>
    </row>
    <row r="6697" spans="5:12" ht="37.5" x14ac:dyDescent="0.3">
      <c r="E6697" s="3" t="s">
        <v>1610</v>
      </c>
      <c r="F6697" s="4"/>
      <c r="G6697" s="5">
        <v>6</v>
      </c>
      <c r="H6697" s="7">
        <v>1</v>
      </c>
      <c r="I6697" s="1">
        <v>2</v>
      </c>
      <c r="J6697" s="1">
        <v>2</v>
      </c>
      <c r="K6697" s="1">
        <v>1</v>
      </c>
      <c r="L6697" s="6">
        <v>0</v>
      </c>
    </row>
    <row r="6698" spans="5:12" x14ac:dyDescent="0.3">
      <c r="E6698" s="9"/>
      <c r="F6698" s="8"/>
      <c r="G6698" s="10">
        <v>100</v>
      </c>
      <c r="H6698" s="11">
        <v>16.666666666666998</v>
      </c>
      <c r="I6698" s="2">
        <v>33.333333333333002</v>
      </c>
      <c r="J6698" s="2">
        <v>33.333333333333002</v>
      </c>
      <c r="K6698" s="2">
        <v>16.666666666666998</v>
      </c>
      <c r="L6698" s="15">
        <v>0</v>
      </c>
    </row>
    <row r="6699" spans="5:12" ht="50" x14ac:dyDescent="0.3">
      <c r="E6699" s="3" t="s">
        <v>1611</v>
      </c>
      <c r="F6699" s="4"/>
      <c r="G6699" s="5">
        <v>2</v>
      </c>
      <c r="H6699" s="7">
        <v>0</v>
      </c>
      <c r="I6699" s="1">
        <v>1</v>
      </c>
      <c r="J6699" s="1">
        <v>1</v>
      </c>
      <c r="K6699" s="1">
        <v>0</v>
      </c>
      <c r="L6699" s="6">
        <v>0</v>
      </c>
    </row>
    <row r="6700" spans="5:12" x14ac:dyDescent="0.3">
      <c r="E6700" s="9"/>
      <c r="F6700" s="8"/>
      <c r="G6700" s="10">
        <v>100</v>
      </c>
      <c r="H6700" s="21">
        <v>0</v>
      </c>
      <c r="I6700" s="2">
        <v>50</v>
      </c>
      <c r="J6700" s="2">
        <v>50</v>
      </c>
      <c r="K6700" s="12">
        <v>0</v>
      </c>
      <c r="L6700" s="15">
        <v>0</v>
      </c>
    </row>
    <row r="6701" spans="5:12" ht="25" x14ac:dyDescent="0.3">
      <c r="E6701" s="3" t="s">
        <v>1612</v>
      </c>
      <c r="F6701" s="4"/>
      <c r="G6701" s="5">
        <v>0</v>
      </c>
      <c r="H6701" s="7">
        <v>0</v>
      </c>
      <c r="I6701" s="1">
        <v>0</v>
      </c>
      <c r="J6701" s="1">
        <v>0</v>
      </c>
      <c r="K6701" s="1">
        <v>0</v>
      </c>
      <c r="L6701" s="6">
        <v>0</v>
      </c>
    </row>
    <row r="6702" spans="5:12" x14ac:dyDescent="0.3">
      <c r="E6702" s="9"/>
      <c r="F6702" s="8"/>
      <c r="G6702" s="31">
        <v>0</v>
      </c>
      <c r="H6702" s="21">
        <v>0</v>
      </c>
      <c r="I6702" s="12">
        <v>0</v>
      </c>
      <c r="J6702" s="12">
        <v>0</v>
      </c>
      <c r="K6702" s="12">
        <v>0</v>
      </c>
      <c r="L6702" s="15">
        <v>0</v>
      </c>
    </row>
    <row r="6703" spans="5:12" ht="25" x14ac:dyDescent="0.3">
      <c r="E6703" s="3" t="s">
        <v>1613</v>
      </c>
      <c r="F6703" s="4"/>
      <c r="G6703" s="5">
        <v>0</v>
      </c>
      <c r="H6703" s="7">
        <v>0</v>
      </c>
      <c r="I6703" s="1">
        <v>0</v>
      </c>
      <c r="J6703" s="1">
        <v>0</v>
      </c>
      <c r="K6703" s="1">
        <v>0</v>
      </c>
      <c r="L6703" s="6">
        <v>0</v>
      </c>
    </row>
    <row r="6704" spans="5:12" x14ac:dyDescent="0.3">
      <c r="E6704" s="9"/>
      <c r="F6704" s="8"/>
      <c r="G6704" s="31">
        <v>0</v>
      </c>
      <c r="H6704" s="21">
        <v>0</v>
      </c>
      <c r="I6704" s="12">
        <v>0</v>
      </c>
      <c r="J6704" s="12">
        <v>0</v>
      </c>
      <c r="K6704" s="12">
        <v>0</v>
      </c>
      <c r="L6704" s="15">
        <v>0</v>
      </c>
    </row>
    <row r="6705" spans="5:12" ht="25" x14ac:dyDescent="0.3">
      <c r="E6705" s="3" t="s">
        <v>1614</v>
      </c>
      <c r="F6705" s="4"/>
      <c r="G6705" s="5">
        <v>9</v>
      </c>
      <c r="H6705" s="7">
        <v>2</v>
      </c>
      <c r="I6705" s="1">
        <v>4</v>
      </c>
      <c r="J6705" s="1">
        <v>2</v>
      </c>
      <c r="K6705" s="1">
        <v>1</v>
      </c>
      <c r="L6705" s="6">
        <v>0</v>
      </c>
    </row>
    <row r="6706" spans="5:12" x14ac:dyDescent="0.3">
      <c r="E6706" s="9"/>
      <c r="F6706" s="8"/>
      <c r="G6706" s="10">
        <v>100</v>
      </c>
      <c r="H6706" s="11">
        <v>22.222222222222001</v>
      </c>
      <c r="I6706" s="2">
        <v>44.444444444444002</v>
      </c>
      <c r="J6706" s="2">
        <v>22.222222222222001</v>
      </c>
      <c r="K6706" s="2">
        <v>11.111111111111001</v>
      </c>
      <c r="L6706" s="15">
        <v>0</v>
      </c>
    </row>
    <row r="6707" spans="5:12" ht="25" x14ac:dyDescent="0.3">
      <c r="E6707" s="3" t="s">
        <v>1615</v>
      </c>
      <c r="F6707" s="4"/>
      <c r="G6707" s="5">
        <v>2</v>
      </c>
      <c r="H6707" s="7">
        <v>1</v>
      </c>
      <c r="I6707" s="1">
        <v>1</v>
      </c>
      <c r="J6707" s="1">
        <v>0</v>
      </c>
      <c r="K6707" s="1">
        <v>0</v>
      </c>
      <c r="L6707" s="6">
        <v>0</v>
      </c>
    </row>
    <row r="6708" spans="5:12" x14ac:dyDescent="0.3">
      <c r="E6708" s="9"/>
      <c r="F6708" s="8"/>
      <c r="G6708" s="10">
        <v>100</v>
      </c>
      <c r="H6708" s="11">
        <v>50</v>
      </c>
      <c r="I6708" s="2">
        <v>50</v>
      </c>
      <c r="J6708" s="12">
        <v>0</v>
      </c>
      <c r="K6708" s="12">
        <v>0</v>
      </c>
      <c r="L6708" s="15">
        <v>0</v>
      </c>
    </row>
    <row r="6709" spans="5:12" ht="50" x14ac:dyDescent="0.3">
      <c r="E6709" s="3" t="s">
        <v>1616</v>
      </c>
      <c r="F6709" s="4"/>
      <c r="G6709" s="5">
        <v>4</v>
      </c>
      <c r="H6709" s="7">
        <v>1</v>
      </c>
      <c r="I6709" s="1">
        <v>1</v>
      </c>
      <c r="J6709" s="1">
        <v>0</v>
      </c>
      <c r="K6709" s="1">
        <v>1</v>
      </c>
      <c r="L6709" s="6">
        <v>1</v>
      </c>
    </row>
    <row r="6710" spans="5:12" x14ac:dyDescent="0.3">
      <c r="E6710" s="9"/>
      <c r="F6710" s="8"/>
      <c r="G6710" s="10">
        <v>100</v>
      </c>
      <c r="H6710" s="11">
        <v>25</v>
      </c>
      <c r="I6710" s="2">
        <v>25</v>
      </c>
      <c r="J6710" s="12">
        <v>0</v>
      </c>
      <c r="K6710" s="2">
        <v>25</v>
      </c>
      <c r="L6710" s="13">
        <v>25</v>
      </c>
    </row>
    <row r="6711" spans="5:12" ht="50" x14ac:dyDescent="0.3">
      <c r="E6711" s="3" t="s">
        <v>1617</v>
      </c>
      <c r="F6711" s="4"/>
      <c r="G6711" s="5">
        <v>3</v>
      </c>
      <c r="H6711" s="7">
        <v>0</v>
      </c>
      <c r="I6711" s="1">
        <v>2</v>
      </c>
      <c r="J6711" s="1">
        <v>1</v>
      </c>
      <c r="K6711" s="1">
        <v>0</v>
      </c>
      <c r="L6711" s="6">
        <v>0</v>
      </c>
    </row>
    <row r="6712" spans="5:12" x14ac:dyDescent="0.3">
      <c r="E6712" s="9"/>
      <c r="F6712" s="8"/>
      <c r="G6712" s="10">
        <v>100</v>
      </c>
      <c r="H6712" s="21">
        <v>0</v>
      </c>
      <c r="I6712" s="2">
        <v>66.666666666666998</v>
      </c>
      <c r="J6712" s="2">
        <v>33.333333333333002</v>
      </c>
      <c r="K6712" s="12">
        <v>0</v>
      </c>
      <c r="L6712" s="15">
        <v>0</v>
      </c>
    </row>
    <row r="6713" spans="5:12" ht="25" x14ac:dyDescent="0.3">
      <c r="E6713" s="3" t="s">
        <v>1618</v>
      </c>
      <c r="F6713" s="4"/>
      <c r="G6713" s="5">
        <v>4</v>
      </c>
      <c r="H6713" s="7">
        <v>0</v>
      </c>
      <c r="I6713" s="1">
        <v>1</v>
      </c>
      <c r="J6713" s="1">
        <v>2</v>
      </c>
      <c r="K6713" s="1">
        <v>0</v>
      </c>
      <c r="L6713" s="6">
        <v>1</v>
      </c>
    </row>
    <row r="6714" spans="5:12" x14ac:dyDescent="0.3">
      <c r="E6714" s="9"/>
      <c r="F6714" s="8"/>
      <c r="G6714" s="10">
        <v>100</v>
      </c>
      <c r="H6714" s="21">
        <v>0</v>
      </c>
      <c r="I6714" s="2">
        <v>25</v>
      </c>
      <c r="J6714" s="2">
        <v>50</v>
      </c>
      <c r="K6714" s="12">
        <v>0</v>
      </c>
      <c r="L6714" s="13">
        <v>25</v>
      </c>
    </row>
    <row r="6715" spans="5:12" ht="37.5" x14ac:dyDescent="0.3">
      <c r="E6715" s="3" t="s">
        <v>1619</v>
      </c>
      <c r="F6715" s="4"/>
      <c r="G6715" s="5">
        <v>19</v>
      </c>
      <c r="H6715" s="7">
        <v>5</v>
      </c>
      <c r="I6715" s="1">
        <v>6</v>
      </c>
      <c r="J6715" s="1">
        <v>3</v>
      </c>
      <c r="K6715" s="1">
        <v>1</v>
      </c>
      <c r="L6715" s="6">
        <v>4</v>
      </c>
    </row>
    <row r="6716" spans="5:12" x14ac:dyDescent="0.3">
      <c r="E6716" s="9"/>
      <c r="F6716" s="8"/>
      <c r="G6716" s="10">
        <v>100</v>
      </c>
      <c r="H6716" s="11">
        <v>26.315789473683999</v>
      </c>
      <c r="I6716" s="2">
        <v>31.578947368421002</v>
      </c>
      <c r="J6716" s="2">
        <v>15.789473684211</v>
      </c>
      <c r="K6716" s="2">
        <v>5.2631578947369997</v>
      </c>
      <c r="L6716" s="13">
        <v>21.052631578947</v>
      </c>
    </row>
    <row r="6717" spans="5:12" ht="50" x14ac:dyDescent="0.3">
      <c r="E6717" s="3" t="s">
        <v>1620</v>
      </c>
      <c r="F6717" s="4"/>
      <c r="G6717" s="5">
        <v>2</v>
      </c>
      <c r="H6717" s="7">
        <v>0</v>
      </c>
      <c r="I6717" s="1">
        <v>0</v>
      </c>
      <c r="J6717" s="1">
        <v>1</v>
      </c>
      <c r="K6717" s="1">
        <v>1</v>
      </c>
      <c r="L6717" s="6">
        <v>0</v>
      </c>
    </row>
    <row r="6718" spans="5:12" x14ac:dyDescent="0.3">
      <c r="E6718" s="9"/>
      <c r="F6718" s="8"/>
      <c r="G6718" s="10">
        <v>100</v>
      </c>
      <c r="H6718" s="21">
        <v>0</v>
      </c>
      <c r="I6718" s="12">
        <v>0</v>
      </c>
      <c r="J6718" s="2">
        <v>50</v>
      </c>
      <c r="K6718" s="2">
        <v>50</v>
      </c>
      <c r="L6718" s="15">
        <v>0</v>
      </c>
    </row>
    <row r="6719" spans="5:12" ht="25" x14ac:dyDescent="0.3">
      <c r="E6719" s="3" t="s">
        <v>1621</v>
      </c>
      <c r="F6719" s="4"/>
      <c r="G6719" s="5">
        <v>0</v>
      </c>
      <c r="H6719" s="7">
        <v>0</v>
      </c>
      <c r="I6719" s="1">
        <v>0</v>
      </c>
      <c r="J6719" s="1">
        <v>0</v>
      </c>
      <c r="K6719" s="1">
        <v>0</v>
      </c>
      <c r="L6719" s="6">
        <v>0</v>
      </c>
    </row>
    <row r="6720" spans="5:12" x14ac:dyDescent="0.3">
      <c r="E6720" s="9"/>
      <c r="F6720" s="8"/>
      <c r="G6720" s="31">
        <v>0</v>
      </c>
      <c r="H6720" s="21">
        <v>0</v>
      </c>
      <c r="I6720" s="12">
        <v>0</v>
      </c>
      <c r="J6720" s="12">
        <v>0</v>
      </c>
      <c r="K6720" s="12">
        <v>0</v>
      </c>
      <c r="L6720" s="15">
        <v>0</v>
      </c>
    </row>
    <row r="6721" spans="5:12" ht="25" x14ac:dyDescent="0.3">
      <c r="E6721" s="3" t="s">
        <v>1622</v>
      </c>
      <c r="F6721" s="4"/>
      <c r="G6721" s="5">
        <v>3</v>
      </c>
      <c r="H6721" s="7">
        <v>0</v>
      </c>
      <c r="I6721" s="1">
        <v>2</v>
      </c>
      <c r="J6721" s="1">
        <v>0</v>
      </c>
      <c r="K6721" s="1">
        <v>0</v>
      </c>
      <c r="L6721" s="6">
        <v>1</v>
      </c>
    </row>
    <row r="6722" spans="5:12" x14ac:dyDescent="0.3">
      <c r="E6722" s="9"/>
      <c r="F6722" s="8"/>
      <c r="G6722" s="10">
        <v>100</v>
      </c>
      <c r="H6722" s="21">
        <v>0</v>
      </c>
      <c r="I6722" s="2">
        <v>66.666666666666998</v>
      </c>
      <c r="J6722" s="12">
        <v>0</v>
      </c>
      <c r="K6722" s="12">
        <v>0</v>
      </c>
      <c r="L6722" s="13">
        <v>33.333333333333002</v>
      </c>
    </row>
    <row r="6723" spans="5:12" ht="25" x14ac:dyDescent="0.3">
      <c r="E6723" s="3" t="s">
        <v>1623</v>
      </c>
      <c r="F6723" s="4"/>
      <c r="G6723" s="5">
        <v>23</v>
      </c>
      <c r="H6723" s="7">
        <v>5</v>
      </c>
      <c r="I6723" s="1">
        <v>8</v>
      </c>
      <c r="J6723" s="1">
        <v>4</v>
      </c>
      <c r="K6723" s="1">
        <v>2</v>
      </c>
      <c r="L6723" s="6">
        <v>4</v>
      </c>
    </row>
    <row r="6724" spans="5:12" x14ac:dyDescent="0.3">
      <c r="E6724" s="9"/>
      <c r="F6724" s="8"/>
      <c r="G6724" s="10">
        <v>100</v>
      </c>
      <c r="H6724" s="11">
        <v>21.739130434783</v>
      </c>
      <c r="I6724" s="2">
        <v>34.782608695652002</v>
      </c>
      <c r="J6724" s="2">
        <v>17.391304347826001</v>
      </c>
      <c r="K6724" s="2">
        <v>8.6956521739130004</v>
      </c>
      <c r="L6724" s="13">
        <v>17.391304347826001</v>
      </c>
    </row>
    <row r="6725" spans="5:12" ht="25" x14ac:dyDescent="0.3">
      <c r="E6725" s="3" t="s">
        <v>1624</v>
      </c>
      <c r="F6725" s="4"/>
      <c r="G6725" s="5">
        <v>31</v>
      </c>
      <c r="H6725" s="7">
        <v>5</v>
      </c>
      <c r="I6725" s="1">
        <v>18</v>
      </c>
      <c r="J6725" s="1">
        <v>4</v>
      </c>
      <c r="K6725" s="1">
        <v>1</v>
      </c>
      <c r="L6725" s="6">
        <v>3</v>
      </c>
    </row>
    <row r="6726" spans="5:12" x14ac:dyDescent="0.3">
      <c r="E6726" s="9"/>
      <c r="F6726" s="8"/>
      <c r="G6726" s="10">
        <v>100</v>
      </c>
      <c r="H6726" s="11">
        <v>16.129032258064999</v>
      </c>
      <c r="I6726" s="2">
        <v>58.064516129032</v>
      </c>
      <c r="J6726" s="2">
        <v>12.903225806451999</v>
      </c>
      <c r="K6726" s="2">
        <v>3.2258064516129998</v>
      </c>
      <c r="L6726" s="13">
        <v>9.6774193548389995</v>
      </c>
    </row>
    <row r="6727" spans="5:12" ht="50" x14ac:dyDescent="0.3">
      <c r="E6727" s="3" t="s">
        <v>1625</v>
      </c>
      <c r="F6727" s="4"/>
      <c r="G6727" s="5">
        <v>12</v>
      </c>
      <c r="H6727" s="7">
        <v>3</v>
      </c>
      <c r="I6727" s="1">
        <v>5</v>
      </c>
      <c r="J6727" s="1">
        <v>4</v>
      </c>
      <c r="K6727" s="1">
        <v>0</v>
      </c>
      <c r="L6727" s="6">
        <v>0</v>
      </c>
    </row>
    <row r="6728" spans="5:12" x14ac:dyDescent="0.3">
      <c r="E6728" s="9"/>
      <c r="F6728" s="8"/>
      <c r="G6728" s="10">
        <v>100</v>
      </c>
      <c r="H6728" s="11">
        <v>25</v>
      </c>
      <c r="I6728" s="2">
        <v>41.666666666666998</v>
      </c>
      <c r="J6728" s="2">
        <v>33.333333333333002</v>
      </c>
      <c r="K6728" s="12">
        <v>0</v>
      </c>
      <c r="L6728" s="15">
        <v>0</v>
      </c>
    </row>
    <row r="6729" spans="5:12" ht="50" x14ac:dyDescent="0.3">
      <c r="E6729" s="3" t="s">
        <v>1626</v>
      </c>
      <c r="F6729" s="4"/>
      <c r="G6729" s="5">
        <v>5</v>
      </c>
      <c r="H6729" s="7">
        <v>2</v>
      </c>
      <c r="I6729" s="1">
        <v>3</v>
      </c>
      <c r="J6729" s="1">
        <v>0</v>
      </c>
      <c r="K6729" s="1">
        <v>0</v>
      </c>
      <c r="L6729" s="6">
        <v>0</v>
      </c>
    </row>
    <row r="6730" spans="5:12" x14ac:dyDescent="0.3">
      <c r="E6730" s="9"/>
      <c r="F6730" s="8"/>
      <c r="G6730" s="10">
        <v>100</v>
      </c>
      <c r="H6730" s="11">
        <v>40</v>
      </c>
      <c r="I6730" s="2">
        <v>60</v>
      </c>
      <c r="J6730" s="12">
        <v>0</v>
      </c>
      <c r="K6730" s="12">
        <v>0</v>
      </c>
      <c r="L6730" s="15">
        <v>0</v>
      </c>
    </row>
    <row r="6731" spans="5:12" ht="25" x14ac:dyDescent="0.3">
      <c r="E6731" s="3" t="s">
        <v>1627</v>
      </c>
      <c r="F6731" s="4"/>
      <c r="G6731" s="5">
        <v>5</v>
      </c>
      <c r="H6731" s="7">
        <v>2</v>
      </c>
      <c r="I6731" s="1">
        <v>0</v>
      </c>
      <c r="J6731" s="1">
        <v>1</v>
      </c>
      <c r="K6731" s="1">
        <v>2</v>
      </c>
      <c r="L6731" s="6">
        <v>0</v>
      </c>
    </row>
    <row r="6732" spans="5:12" x14ac:dyDescent="0.3">
      <c r="E6732" s="9"/>
      <c r="F6732" s="8"/>
      <c r="G6732" s="10">
        <v>100</v>
      </c>
      <c r="H6732" s="11">
        <v>40</v>
      </c>
      <c r="I6732" s="12">
        <v>0</v>
      </c>
      <c r="J6732" s="2">
        <v>20</v>
      </c>
      <c r="K6732" s="2">
        <v>40</v>
      </c>
      <c r="L6732" s="15">
        <v>0</v>
      </c>
    </row>
    <row r="6733" spans="5:12" ht="37.5" x14ac:dyDescent="0.3">
      <c r="E6733" s="3" t="s">
        <v>1628</v>
      </c>
      <c r="F6733" s="4"/>
      <c r="G6733" s="5">
        <v>30</v>
      </c>
      <c r="H6733" s="7">
        <v>6</v>
      </c>
      <c r="I6733" s="1">
        <v>13</v>
      </c>
      <c r="J6733" s="1">
        <v>9</v>
      </c>
      <c r="K6733" s="1">
        <v>0</v>
      </c>
      <c r="L6733" s="6">
        <v>2</v>
      </c>
    </row>
    <row r="6734" spans="5:12" x14ac:dyDescent="0.3">
      <c r="E6734" s="9"/>
      <c r="F6734" s="8"/>
      <c r="G6734" s="10">
        <v>100</v>
      </c>
      <c r="H6734" s="11">
        <v>20</v>
      </c>
      <c r="I6734" s="2">
        <v>43.333333333333002</v>
      </c>
      <c r="J6734" s="2">
        <v>30</v>
      </c>
      <c r="K6734" s="12">
        <v>0</v>
      </c>
      <c r="L6734" s="13">
        <v>6.666666666667</v>
      </c>
    </row>
    <row r="6735" spans="5:12" ht="50" x14ac:dyDescent="0.3">
      <c r="E6735" s="3" t="s">
        <v>1629</v>
      </c>
      <c r="F6735" s="4"/>
      <c r="G6735" s="5">
        <v>3</v>
      </c>
      <c r="H6735" s="7">
        <v>2</v>
      </c>
      <c r="I6735" s="1">
        <v>0</v>
      </c>
      <c r="J6735" s="1">
        <v>1</v>
      </c>
      <c r="K6735" s="1">
        <v>0</v>
      </c>
      <c r="L6735" s="6">
        <v>0</v>
      </c>
    </row>
    <row r="6736" spans="5:12" x14ac:dyDescent="0.3">
      <c r="E6736" s="9"/>
      <c r="F6736" s="8"/>
      <c r="G6736" s="10">
        <v>100</v>
      </c>
      <c r="H6736" s="11">
        <v>66.666666666666998</v>
      </c>
      <c r="I6736" s="12">
        <v>0</v>
      </c>
      <c r="J6736" s="2">
        <v>33.333333333333002</v>
      </c>
      <c r="K6736" s="12">
        <v>0</v>
      </c>
      <c r="L6736" s="15">
        <v>0</v>
      </c>
    </row>
    <row r="6737" spans="5:12" ht="25" x14ac:dyDescent="0.3">
      <c r="E6737" s="3" t="s">
        <v>1630</v>
      </c>
      <c r="F6737" s="4"/>
      <c r="G6737" s="5">
        <v>0</v>
      </c>
      <c r="H6737" s="7">
        <v>0</v>
      </c>
      <c r="I6737" s="1">
        <v>0</v>
      </c>
      <c r="J6737" s="1">
        <v>0</v>
      </c>
      <c r="K6737" s="1">
        <v>0</v>
      </c>
      <c r="L6737" s="6">
        <v>0</v>
      </c>
    </row>
    <row r="6738" spans="5:12" x14ac:dyDescent="0.3">
      <c r="E6738" s="9"/>
      <c r="F6738" s="8"/>
      <c r="G6738" s="31">
        <v>0</v>
      </c>
      <c r="H6738" s="21">
        <v>0</v>
      </c>
      <c r="I6738" s="12">
        <v>0</v>
      </c>
      <c r="J6738" s="12">
        <v>0</v>
      </c>
      <c r="K6738" s="12">
        <v>0</v>
      </c>
      <c r="L6738" s="15">
        <v>0</v>
      </c>
    </row>
    <row r="6739" spans="5:12" ht="25" x14ac:dyDescent="0.3">
      <c r="E6739" s="3" t="s">
        <v>1631</v>
      </c>
      <c r="F6739" s="4"/>
      <c r="G6739" s="5">
        <v>5</v>
      </c>
      <c r="H6739" s="7">
        <v>0</v>
      </c>
      <c r="I6739" s="1">
        <v>1</v>
      </c>
      <c r="J6739" s="1">
        <v>3</v>
      </c>
      <c r="K6739" s="1">
        <v>0</v>
      </c>
      <c r="L6739" s="6">
        <v>1</v>
      </c>
    </row>
    <row r="6740" spans="5:12" x14ac:dyDescent="0.3">
      <c r="E6740" s="9"/>
      <c r="F6740" s="8"/>
      <c r="G6740" s="10">
        <v>100</v>
      </c>
      <c r="H6740" s="21">
        <v>0</v>
      </c>
      <c r="I6740" s="2">
        <v>20</v>
      </c>
      <c r="J6740" s="2">
        <v>60</v>
      </c>
      <c r="K6740" s="12">
        <v>0</v>
      </c>
      <c r="L6740" s="13">
        <v>20</v>
      </c>
    </row>
    <row r="6741" spans="5:12" ht="25" x14ac:dyDescent="0.3">
      <c r="E6741" s="3" t="s">
        <v>1632</v>
      </c>
      <c r="F6741" s="4"/>
      <c r="G6741" s="5">
        <v>37</v>
      </c>
      <c r="H6741" s="7">
        <v>8</v>
      </c>
      <c r="I6741" s="1">
        <v>14</v>
      </c>
      <c r="J6741" s="1">
        <v>10</v>
      </c>
      <c r="K6741" s="1">
        <v>2</v>
      </c>
      <c r="L6741" s="6">
        <v>3</v>
      </c>
    </row>
    <row r="6742" spans="5:12" x14ac:dyDescent="0.3">
      <c r="E6742" s="9"/>
      <c r="F6742" s="8"/>
      <c r="G6742" s="10">
        <v>100</v>
      </c>
      <c r="H6742" s="11">
        <v>21.621621621622001</v>
      </c>
      <c r="I6742" s="2">
        <v>37.837837837838002</v>
      </c>
      <c r="J6742" s="2">
        <v>27.027027027027</v>
      </c>
      <c r="K6742" s="2">
        <v>5.4054054054050003</v>
      </c>
      <c r="L6742" s="13">
        <v>8.1081081081080004</v>
      </c>
    </row>
    <row r="6743" spans="5:12" ht="25" x14ac:dyDescent="0.3">
      <c r="E6743" s="3" t="s">
        <v>1633</v>
      </c>
      <c r="F6743" s="4"/>
      <c r="G6743" s="5">
        <v>45</v>
      </c>
      <c r="H6743" s="7">
        <v>17</v>
      </c>
      <c r="I6743" s="1">
        <v>21</v>
      </c>
      <c r="J6743" s="1">
        <v>2</v>
      </c>
      <c r="K6743" s="1">
        <v>0</v>
      </c>
      <c r="L6743" s="6">
        <v>5</v>
      </c>
    </row>
    <row r="6744" spans="5:12" x14ac:dyDescent="0.3">
      <c r="E6744" s="9"/>
      <c r="F6744" s="8"/>
      <c r="G6744" s="10">
        <v>100</v>
      </c>
      <c r="H6744" s="11">
        <v>37.777777777777999</v>
      </c>
      <c r="I6744" s="2">
        <v>46.666666666666998</v>
      </c>
      <c r="J6744" s="2">
        <v>4.4444444444439997</v>
      </c>
      <c r="K6744" s="12">
        <v>0</v>
      </c>
      <c r="L6744" s="13">
        <v>11.111111111111001</v>
      </c>
    </row>
    <row r="6745" spans="5:12" ht="50" x14ac:dyDescent="0.3">
      <c r="E6745" s="3" t="s">
        <v>1634</v>
      </c>
      <c r="F6745" s="4"/>
      <c r="G6745" s="5">
        <v>23</v>
      </c>
      <c r="H6745" s="7">
        <v>4</v>
      </c>
      <c r="I6745" s="1">
        <v>7</v>
      </c>
      <c r="J6745" s="1">
        <v>7</v>
      </c>
      <c r="K6745" s="1">
        <v>1</v>
      </c>
      <c r="L6745" s="6">
        <v>4</v>
      </c>
    </row>
    <row r="6746" spans="5:12" x14ac:dyDescent="0.3">
      <c r="E6746" s="9"/>
      <c r="F6746" s="8"/>
      <c r="G6746" s="10">
        <v>100</v>
      </c>
      <c r="H6746" s="11">
        <v>17.391304347826001</v>
      </c>
      <c r="I6746" s="2">
        <v>30.434782608696</v>
      </c>
      <c r="J6746" s="2">
        <v>30.434782608696</v>
      </c>
      <c r="K6746" s="2">
        <v>4.3478260869570002</v>
      </c>
      <c r="L6746" s="13">
        <v>17.391304347826001</v>
      </c>
    </row>
    <row r="6747" spans="5:12" ht="50" x14ac:dyDescent="0.3">
      <c r="E6747" s="3" t="s">
        <v>1635</v>
      </c>
      <c r="F6747" s="4"/>
      <c r="G6747" s="5">
        <v>13</v>
      </c>
      <c r="H6747" s="7">
        <v>1</v>
      </c>
      <c r="I6747" s="1">
        <v>3</v>
      </c>
      <c r="J6747" s="1">
        <v>7</v>
      </c>
      <c r="K6747" s="1">
        <v>1</v>
      </c>
      <c r="L6747" s="6">
        <v>1</v>
      </c>
    </row>
    <row r="6748" spans="5:12" x14ac:dyDescent="0.3">
      <c r="E6748" s="9"/>
      <c r="F6748" s="8"/>
      <c r="G6748" s="10">
        <v>100</v>
      </c>
      <c r="H6748" s="11">
        <v>7.6923076923079998</v>
      </c>
      <c r="I6748" s="2">
        <v>23.076923076922998</v>
      </c>
      <c r="J6748" s="2">
        <v>53.846153846154003</v>
      </c>
      <c r="K6748" s="2">
        <v>7.6923076923079998</v>
      </c>
      <c r="L6748" s="13">
        <v>7.6923076923079998</v>
      </c>
    </row>
    <row r="6749" spans="5:12" ht="25" x14ac:dyDescent="0.3">
      <c r="E6749" s="3" t="s">
        <v>1636</v>
      </c>
      <c r="F6749" s="4"/>
      <c r="G6749" s="5">
        <v>8</v>
      </c>
      <c r="H6749" s="7">
        <v>1</v>
      </c>
      <c r="I6749" s="1">
        <v>4</v>
      </c>
      <c r="J6749" s="1">
        <v>1</v>
      </c>
      <c r="K6749" s="1">
        <v>1</v>
      </c>
      <c r="L6749" s="6">
        <v>1</v>
      </c>
    </row>
    <row r="6750" spans="5:12" x14ac:dyDescent="0.3">
      <c r="E6750" s="9"/>
      <c r="F6750" s="8"/>
      <c r="G6750" s="10">
        <v>100</v>
      </c>
      <c r="H6750" s="11">
        <v>12.5</v>
      </c>
      <c r="I6750" s="2">
        <v>50</v>
      </c>
      <c r="J6750" s="2">
        <v>12.5</v>
      </c>
      <c r="K6750" s="2">
        <v>12.5</v>
      </c>
      <c r="L6750" s="13">
        <v>12.5</v>
      </c>
    </row>
    <row r="6751" spans="5:12" ht="37.5" x14ac:dyDescent="0.3">
      <c r="E6751" s="3" t="s">
        <v>1637</v>
      </c>
      <c r="F6751" s="4"/>
      <c r="G6751" s="5">
        <v>52</v>
      </c>
      <c r="H6751" s="7">
        <v>10</v>
      </c>
      <c r="I6751" s="1">
        <v>15</v>
      </c>
      <c r="J6751" s="1">
        <v>18</v>
      </c>
      <c r="K6751" s="1">
        <v>0</v>
      </c>
      <c r="L6751" s="6">
        <v>9</v>
      </c>
    </row>
    <row r="6752" spans="5:12" x14ac:dyDescent="0.3">
      <c r="E6752" s="9"/>
      <c r="F6752" s="8"/>
      <c r="G6752" s="10">
        <v>100</v>
      </c>
      <c r="H6752" s="11">
        <v>19.230769230768999</v>
      </c>
      <c r="I6752" s="2">
        <v>28.846153846153999</v>
      </c>
      <c r="J6752" s="2">
        <v>34.615384615384997</v>
      </c>
      <c r="K6752" s="12">
        <v>0</v>
      </c>
      <c r="L6752" s="13">
        <v>17.307692307692001</v>
      </c>
    </row>
    <row r="6753" spans="5:12" ht="50" x14ac:dyDescent="0.3">
      <c r="E6753" s="3" t="s">
        <v>1638</v>
      </c>
      <c r="F6753" s="4"/>
      <c r="G6753" s="5">
        <v>13</v>
      </c>
      <c r="H6753" s="7">
        <v>1</v>
      </c>
      <c r="I6753" s="1">
        <v>4</v>
      </c>
      <c r="J6753" s="1">
        <v>6</v>
      </c>
      <c r="K6753" s="1">
        <v>0</v>
      </c>
      <c r="L6753" s="6">
        <v>2</v>
      </c>
    </row>
    <row r="6754" spans="5:12" x14ac:dyDescent="0.3">
      <c r="E6754" s="9"/>
      <c r="F6754" s="8"/>
      <c r="G6754" s="10">
        <v>100</v>
      </c>
      <c r="H6754" s="11">
        <v>7.6923076923079998</v>
      </c>
      <c r="I6754" s="2">
        <v>30.769230769231001</v>
      </c>
      <c r="J6754" s="2">
        <v>46.153846153845997</v>
      </c>
      <c r="K6754" s="12">
        <v>0</v>
      </c>
      <c r="L6754" s="13">
        <v>15.384615384615</v>
      </c>
    </row>
    <row r="6755" spans="5:12" ht="25" x14ac:dyDescent="0.3">
      <c r="E6755" s="3" t="s">
        <v>1639</v>
      </c>
      <c r="F6755" s="4"/>
      <c r="G6755" s="5">
        <v>4</v>
      </c>
      <c r="H6755" s="7">
        <v>1</v>
      </c>
      <c r="I6755" s="1">
        <v>2</v>
      </c>
      <c r="J6755" s="1">
        <v>0</v>
      </c>
      <c r="K6755" s="1">
        <v>0</v>
      </c>
      <c r="L6755" s="6">
        <v>1</v>
      </c>
    </row>
    <row r="6756" spans="5:12" x14ac:dyDescent="0.3">
      <c r="E6756" s="9"/>
      <c r="F6756" s="8"/>
      <c r="G6756" s="10">
        <v>100</v>
      </c>
      <c r="H6756" s="11">
        <v>25</v>
      </c>
      <c r="I6756" s="2">
        <v>50</v>
      </c>
      <c r="J6756" s="12">
        <v>0</v>
      </c>
      <c r="K6756" s="12">
        <v>0</v>
      </c>
      <c r="L6756" s="13">
        <v>25</v>
      </c>
    </row>
    <row r="6757" spans="5:12" ht="25" x14ac:dyDescent="0.3">
      <c r="E6757" s="3" t="s">
        <v>1640</v>
      </c>
      <c r="F6757" s="4"/>
      <c r="G6757" s="5">
        <v>15</v>
      </c>
      <c r="H6757" s="7">
        <v>2</v>
      </c>
      <c r="I6757" s="1">
        <v>5</v>
      </c>
      <c r="J6757" s="1">
        <v>2</v>
      </c>
      <c r="K6757" s="1">
        <v>1</v>
      </c>
      <c r="L6757" s="6">
        <v>5</v>
      </c>
    </row>
    <row r="6758" spans="5:12" x14ac:dyDescent="0.3">
      <c r="E6758" s="9"/>
      <c r="F6758" s="8"/>
      <c r="G6758" s="10">
        <v>100</v>
      </c>
      <c r="H6758" s="11">
        <v>13.333333333333</v>
      </c>
      <c r="I6758" s="2">
        <v>33.333333333333002</v>
      </c>
      <c r="J6758" s="2">
        <v>13.333333333333</v>
      </c>
      <c r="K6758" s="2">
        <v>6.666666666667</v>
      </c>
      <c r="L6758" s="13">
        <v>33.333333333333002</v>
      </c>
    </row>
    <row r="6759" spans="5:12" ht="25" x14ac:dyDescent="0.3">
      <c r="E6759" s="3" t="s">
        <v>1641</v>
      </c>
      <c r="F6759" s="4"/>
      <c r="G6759" s="5">
        <v>72</v>
      </c>
      <c r="H6759" s="7">
        <v>12</v>
      </c>
      <c r="I6759" s="1">
        <v>24</v>
      </c>
      <c r="J6759" s="1">
        <v>21</v>
      </c>
      <c r="K6759" s="1">
        <v>3</v>
      </c>
      <c r="L6759" s="6">
        <v>12</v>
      </c>
    </row>
    <row r="6760" spans="5:12" x14ac:dyDescent="0.3">
      <c r="E6760" s="9"/>
      <c r="F6760" s="8"/>
      <c r="G6760" s="10">
        <v>100</v>
      </c>
      <c r="H6760" s="11">
        <v>16.666666666666998</v>
      </c>
      <c r="I6760" s="2">
        <v>33.333333333333002</v>
      </c>
      <c r="J6760" s="2">
        <v>29.166666666666998</v>
      </c>
      <c r="K6760" s="2">
        <v>4.166666666667</v>
      </c>
      <c r="L6760" s="13">
        <v>16.666666666666998</v>
      </c>
    </row>
    <row r="6761" spans="5:12" ht="25" x14ac:dyDescent="0.3">
      <c r="E6761" s="3" t="s">
        <v>1642</v>
      </c>
      <c r="F6761" s="4"/>
      <c r="G6761" s="5">
        <v>55</v>
      </c>
      <c r="H6761" s="7">
        <v>11</v>
      </c>
      <c r="I6761" s="1">
        <v>28</v>
      </c>
      <c r="J6761" s="1">
        <v>12</v>
      </c>
      <c r="K6761" s="1">
        <v>0</v>
      </c>
      <c r="L6761" s="6">
        <v>4</v>
      </c>
    </row>
    <row r="6762" spans="5:12" x14ac:dyDescent="0.3">
      <c r="E6762" s="9"/>
      <c r="F6762" s="8"/>
      <c r="G6762" s="10">
        <v>100</v>
      </c>
      <c r="H6762" s="11">
        <v>20</v>
      </c>
      <c r="I6762" s="2">
        <v>50.909090909090999</v>
      </c>
      <c r="J6762" s="2">
        <v>21.818181818182001</v>
      </c>
      <c r="K6762" s="12">
        <v>0</v>
      </c>
      <c r="L6762" s="13">
        <v>7.2727272727269998</v>
      </c>
    </row>
    <row r="6763" spans="5:12" ht="50" x14ac:dyDescent="0.3">
      <c r="E6763" s="3" t="s">
        <v>1643</v>
      </c>
      <c r="F6763" s="4"/>
      <c r="G6763" s="5">
        <v>11</v>
      </c>
      <c r="H6763" s="7">
        <v>2</v>
      </c>
      <c r="I6763" s="1">
        <v>2</v>
      </c>
      <c r="J6763" s="1">
        <v>4</v>
      </c>
      <c r="K6763" s="1">
        <v>1</v>
      </c>
      <c r="L6763" s="6">
        <v>2</v>
      </c>
    </row>
    <row r="6764" spans="5:12" x14ac:dyDescent="0.3">
      <c r="E6764" s="9"/>
      <c r="F6764" s="8"/>
      <c r="G6764" s="10">
        <v>100</v>
      </c>
      <c r="H6764" s="11">
        <v>18.181818181817999</v>
      </c>
      <c r="I6764" s="2">
        <v>18.181818181817999</v>
      </c>
      <c r="J6764" s="2">
        <v>36.363636363635997</v>
      </c>
      <c r="K6764" s="2">
        <v>9.0909090909089993</v>
      </c>
      <c r="L6764" s="13">
        <v>18.181818181817999</v>
      </c>
    </row>
    <row r="6765" spans="5:12" ht="50" x14ac:dyDescent="0.3">
      <c r="E6765" s="3" t="s">
        <v>1644</v>
      </c>
      <c r="F6765" s="4"/>
      <c r="G6765" s="5">
        <v>5</v>
      </c>
      <c r="H6765" s="7">
        <v>1</v>
      </c>
      <c r="I6765" s="1">
        <v>1</v>
      </c>
      <c r="J6765" s="1">
        <v>1</v>
      </c>
      <c r="K6765" s="1">
        <v>0</v>
      </c>
      <c r="L6765" s="6">
        <v>2</v>
      </c>
    </row>
    <row r="6766" spans="5:12" x14ac:dyDescent="0.3">
      <c r="E6766" s="9"/>
      <c r="F6766" s="8"/>
      <c r="G6766" s="10">
        <v>100</v>
      </c>
      <c r="H6766" s="11">
        <v>20</v>
      </c>
      <c r="I6766" s="2">
        <v>20</v>
      </c>
      <c r="J6766" s="2">
        <v>20</v>
      </c>
      <c r="K6766" s="12">
        <v>0</v>
      </c>
      <c r="L6766" s="13">
        <v>40</v>
      </c>
    </row>
    <row r="6767" spans="5:12" ht="25" x14ac:dyDescent="0.3">
      <c r="E6767" s="3" t="s">
        <v>1645</v>
      </c>
      <c r="F6767" s="4"/>
      <c r="G6767" s="5">
        <v>5</v>
      </c>
      <c r="H6767" s="7">
        <v>0</v>
      </c>
      <c r="I6767" s="1">
        <v>1</v>
      </c>
      <c r="J6767" s="1">
        <v>3</v>
      </c>
      <c r="K6767" s="1">
        <v>0</v>
      </c>
      <c r="L6767" s="6">
        <v>1</v>
      </c>
    </row>
    <row r="6768" spans="5:12" x14ac:dyDescent="0.3">
      <c r="E6768" s="9"/>
      <c r="F6768" s="8"/>
      <c r="G6768" s="10">
        <v>100</v>
      </c>
      <c r="H6768" s="21">
        <v>0</v>
      </c>
      <c r="I6768" s="2">
        <v>20</v>
      </c>
      <c r="J6768" s="2">
        <v>60</v>
      </c>
      <c r="K6768" s="12">
        <v>0</v>
      </c>
      <c r="L6768" s="13">
        <v>20</v>
      </c>
    </row>
    <row r="6769" spans="5:12" ht="37.5" x14ac:dyDescent="0.3">
      <c r="E6769" s="3" t="s">
        <v>1646</v>
      </c>
      <c r="F6769" s="4"/>
      <c r="G6769" s="5">
        <v>37</v>
      </c>
      <c r="H6769" s="7">
        <v>4</v>
      </c>
      <c r="I6769" s="1">
        <v>15</v>
      </c>
      <c r="J6769" s="1">
        <v>10</v>
      </c>
      <c r="K6769" s="1">
        <v>2</v>
      </c>
      <c r="L6769" s="6">
        <v>6</v>
      </c>
    </row>
    <row r="6770" spans="5:12" x14ac:dyDescent="0.3">
      <c r="E6770" s="9"/>
      <c r="F6770" s="8"/>
      <c r="G6770" s="10">
        <v>100</v>
      </c>
      <c r="H6770" s="11">
        <v>10.810810810811001</v>
      </c>
      <c r="I6770" s="2">
        <v>40.540540540541002</v>
      </c>
      <c r="J6770" s="2">
        <v>27.027027027027</v>
      </c>
      <c r="K6770" s="2">
        <v>5.4054054054050003</v>
      </c>
      <c r="L6770" s="13">
        <v>16.216216216216001</v>
      </c>
    </row>
    <row r="6771" spans="5:12" ht="50" x14ac:dyDescent="0.3">
      <c r="E6771" s="3" t="s">
        <v>1647</v>
      </c>
      <c r="F6771" s="4"/>
      <c r="G6771" s="5">
        <v>9</v>
      </c>
      <c r="H6771" s="7">
        <v>2</v>
      </c>
      <c r="I6771" s="1">
        <v>4</v>
      </c>
      <c r="J6771" s="1">
        <v>1</v>
      </c>
      <c r="K6771" s="1">
        <v>1</v>
      </c>
      <c r="L6771" s="6">
        <v>1</v>
      </c>
    </row>
    <row r="6772" spans="5:12" x14ac:dyDescent="0.3">
      <c r="E6772" s="9"/>
      <c r="F6772" s="8"/>
      <c r="G6772" s="10">
        <v>100</v>
      </c>
      <c r="H6772" s="11">
        <v>22.222222222222001</v>
      </c>
      <c r="I6772" s="2">
        <v>44.444444444444002</v>
      </c>
      <c r="J6772" s="2">
        <v>11.111111111111001</v>
      </c>
      <c r="K6772" s="2">
        <v>11.111111111111001</v>
      </c>
      <c r="L6772" s="13">
        <v>11.111111111111001</v>
      </c>
    </row>
    <row r="6773" spans="5:12" ht="25" x14ac:dyDescent="0.3">
      <c r="E6773" s="3" t="s">
        <v>1648</v>
      </c>
      <c r="F6773" s="4"/>
      <c r="G6773" s="5">
        <v>6</v>
      </c>
      <c r="H6773" s="7">
        <v>0</v>
      </c>
      <c r="I6773" s="1">
        <v>4</v>
      </c>
      <c r="J6773" s="1">
        <v>0</v>
      </c>
      <c r="K6773" s="1">
        <v>0</v>
      </c>
      <c r="L6773" s="6">
        <v>2</v>
      </c>
    </row>
    <row r="6774" spans="5:12" x14ac:dyDescent="0.3">
      <c r="E6774" s="9"/>
      <c r="F6774" s="8"/>
      <c r="G6774" s="10">
        <v>100</v>
      </c>
      <c r="H6774" s="21">
        <v>0</v>
      </c>
      <c r="I6774" s="2">
        <v>66.666666666666998</v>
      </c>
      <c r="J6774" s="12">
        <v>0</v>
      </c>
      <c r="K6774" s="12">
        <v>0</v>
      </c>
      <c r="L6774" s="13">
        <v>33.333333333333002</v>
      </c>
    </row>
    <row r="6775" spans="5:12" ht="25" x14ac:dyDescent="0.3">
      <c r="E6775" s="3" t="s">
        <v>1649</v>
      </c>
      <c r="F6775" s="4"/>
      <c r="G6775" s="5">
        <v>12</v>
      </c>
      <c r="H6775" s="7">
        <v>2</v>
      </c>
      <c r="I6775" s="1">
        <v>5</v>
      </c>
      <c r="J6775" s="1">
        <v>1</v>
      </c>
      <c r="K6775" s="1">
        <v>0</v>
      </c>
      <c r="L6775" s="6">
        <v>4</v>
      </c>
    </row>
    <row r="6776" spans="5:12" x14ac:dyDescent="0.3">
      <c r="E6776" s="9"/>
      <c r="F6776" s="8"/>
      <c r="G6776" s="10">
        <v>100</v>
      </c>
      <c r="H6776" s="11">
        <v>16.666666666666998</v>
      </c>
      <c r="I6776" s="2">
        <v>41.666666666666998</v>
      </c>
      <c r="J6776" s="2">
        <v>8.333333333333</v>
      </c>
      <c r="K6776" s="12">
        <v>0</v>
      </c>
      <c r="L6776" s="13">
        <v>33.333333333333002</v>
      </c>
    </row>
    <row r="6777" spans="5:12" ht="25" x14ac:dyDescent="0.3">
      <c r="E6777" s="3" t="s">
        <v>1650</v>
      </c>
      <c r="F6777" s="4"/>
      <c r="G6777" s="5">
        <v>52</v>
      </c>
      <c r="H6777" s="7">
        <v>7</v>
      </c>
      <c r="I6777" s="1">
        <v>18</v>
      </c>
      <c r="J6777" s="1">
        <v>14</v>
      </c>
      <c r="K6777" s="1">
        <v>2</v>
      </c>
      <c r="L6777" s="6">
        <v>11</v>
      </c>
    </row>
    <row r="6778" spans="5:12" x14ac:dyDescent="0.3">
      <c r="E6778" s="9"/>
      <c r="F6778" s="8"/>
      <c r="G6778" s="10">
        <v>100</v>
      </c>
      <c r="H6778" s="11">
        <v>13.461538461538</v>
      </c>
      <c r="I6778" s="2">
        <v>34.615384615384997</v>
      </c>
      <c r="J6778" s="2">
        <v>26.923076923077002</v>
      </c>
      <c r="K6778" s="2">
        <v>3.8461538461539999</v>
      </c>
      <c r="L6778" s="13">
        <v>21.153846153846001</v>
      </c>
    </row>
    <row r="6779" spans="5:12" ht="25" x14ac:dyDescent="0.3">
      <c r="E6779" s="3" t="s">
        <v>1651</v>
      </c>
      <c r="F6779" s="4"/>
      <c r="G6779" s="5">
        <v>30</v>
      </c>
      <c r="H6779" s="7">
        <v>8</v>
      </c>
      <c r="I6779" s="1">
        <v>12</v>
      </c>
      <c r="J6779" s="1">
        <v>4</v>
      </c>
      <c r="K6779" s="1">
        <v>0</v>
      </c>
      <c r="L6779" s="6">
        <v>6</v>
      </c>
    </row>
    <row r="6780" spans="5:12" x14ac:dyDescent="0.3">
      <c r="E6780" s="9"/>
      <c r="F6780" s="8"/>
      <c r="G6780" s="10">
        <v>100</v>
      </c>
      <c r="H6780" s="11">
        <v>26.666666666666998</v>
      </c>
      <c r="I6780" s="2">
        <v>40</v>
      </c>
      <c r="J6780" s="2">
        <v>13.333333333333</v>
      </c>
      <c r="K6780" s="12">
        <v>0</v>
      </c>
      <c r="L6780" s="13">
        <v>20</v>
      </c>
    </row>
    <row r="6781" spans="5:12" ht="50" x14ac:dyDescent="0.3">
      <c r="E6781" s="3" t="s">
        <v>1652</v>
      </c>
      <c r="F6781" s="4"/>
      <c r="G6781" s="5">
        <v>1</v>
      </c>
      <c r="H6781" s="7">
        <v>0</v>
      </c>
      <c r="I6781" s="1">
        <v>1</v>
      </c>
      <c r="J6781" s="1">
        <v>0</v>
      </c>
      <c r="K6781" s="1">
        <v>0</v>
      </c>
      <c r="L6781" s="6">
        <v>0</v>
      </c>
    </row>
    <row r="6782" spans="5:12" x14ac:dyDescent="0.3">
      <c r="E6782" s="9"/>
      <c r="F6782" s="8"/>
      <c r="G6782" s="10">
        <v>100</v>
      </c>
      <c r="H6782" s="21">
        <v>0</v>
      </c>
      <c r="I6782" s="2">
        <v>100</v>
      </c>
      <c r="J6782" s="12">
        <v>0</v>
      </c>
      <c r="K6782" s="12">
        <v>0</v>
      </c>
      <c r="L6782" s="15">
        <v>0</v>
      </c>
    </row>
    <row r="6783" spans="5:12" ht="50" x14ac:dyDescent="0.3">
      <c r="E6783" s="3" t="s">
        <v>1653</v>
      </c>
      <c r="F6783" s="4"/>
      <c r="G6783" s="5">
        <v>4</v>
      </c>
      <c r="H6783" s="7">
        <v>0</v>
      </c>
      <c r="I6783" s="1">
        <v>4</v>
      </c>
      <c r="J6783" s="1">
        <v>0</v>
      </c>
      <c r="K6783" s="1">
        <v>0</v>
      </c>
      <c r="L6783" s="6">
        <v>0</v>
      </c>
    </row>
    <row r="6784" spans="5:12" x14ac:dyDescent="0.3">
      <c r="E6784" s="9"/>
      <c r="F6784" s="8"/>
      <c r="G6784" s="10">
        <v>100</v>
      </c>
      <c r="H6784" s="21">
        <v>0</v>
      </c>
      <c r="I6784" s="2">
        <v>100</v>
      </c>
      <c r="J6784" s="12">
        <v>0</v>
      </c>
      <c r="K6784" s="12">
        <v>0</v>
      </c>
      <c r="L6784" s="15">
        <v>0</v>
      </c>
    </row>
    <row r="6785" spans="5:12" ht="25" x14ac:dyDescent="0.3">
      <c r="E6785" s="3" t="s">
        <v>1654</v>
      </c>
      <c r="F6785" s="4"/>
      <c r="G6785" s="5">
        <v>1</v>
      </c>
      <c r="H6785" s="7">
        <v>0</v>
      </c>
      <c r="I6785" s="1">
        <v>1</v>
      </c>
      <c r="J6785" s="1">
        <v>0</v>
      </c>
      <c r="K6785" s="1">
        <v>0</v>
      </c>
      <c r="L6785" s="6">
        <v>0</v>
      </c>
    </row>
    <row r="6786" spans="5:12" x14ac:dyDescent="0.3">
      <c r="E6786" s="9"/>
      <c r="F6786" s="8"/>
      <c r="G6786" s="10">
        <v>100</v>
      </c>
      <c r="H6786" s="21">
        <v>0</v>
      </c>
      <c r="I6786" s="2">
        <v>100</v>
      </c>
      <c r="J6786" s="12">
        <v>0</v>
      </c>
      <c r="K6786" s="12">
        <v>0</v>
      </c>
      <c r="L6786" s="15">
        <v>0</v>
      </c>
    </row>
    <row r="6787" spans="5:12" ht="37.5" x14ac:dyDescent="0.3">
      <c r="E6787" s="3" t="s">
        <v>1655</v>
      </c>
      <c r="F6787" s="4"/>
      <c r="G6787" s="5">
        <v>7</v>
      </c>
      <c r="H6787" s="7">
        <v>0</v>
      </c>
      <c r="I6787" s="1">
        <v>4</v>
      </c>
      <c r="J6787" s="1">
        <v>2</v>
      </c>
      <c r="K6787" s="1">
        <v>0</v>
      </c>
      <c r="L6787" s="6">
        <v>1</v>
      </c>
    </row>
    <row r="6788" spans="5:12" x14ac:dyDescent="0.3">
      <c r="E6788" s="9"/>
      <c r="F6788" s="8"/>
      <c r="G6788" s="10">
        <v>100</v>
      </c>
      <c r="H6788" s="21">
        <v>0</v>
      </c>
      <c r="I6788" s="2">
        <v>57.142857142856997</v>
      </c>
      <c r="J6788" s="2">
        <v>28.571428571428999</v>
      </c>
      <c r="K6788" s="12">
        <v>0</v>
      </c>
      <c r="L6788" s="13">
        <v>14.285714285714</v>
      </c>
    </row>
    <row r="6789" spans="5:12" ht="50" x14ac:dyDescent="0.3">
      <c r="E6789" s="3" t="s">
        <v>1656</v>
      </c>
      <c r="F6789" s="4"/>
      <c r="G6789" s="5">
        <v>2</v>
      </c>
      <c r="H6789" s="7">
        <v>0</v>
      </c>
      <c r="I6789" s="1">
        <v>1</v>
      </c>
      <c r="J6789" s="1">
        <v>0</v>
      </c>
      <c r="K6789" s="1">
        <v>0</v>
      </c>
      <c r="L6789" s="6">
        <v>1</v>
      </c>
    </row>
    <row r="6790" spans="5:12" x14ac:dyDescent="0.3">
      <c r="E6790" s="9"/>
      <c r="F6790" s="8"/>
      <c r="G6790" s="10">
        <v>100</v>
      </c>
      <c r="H6790" s="21">
        <v>0</v>
      </c>
      <c r="I6790" s="2">
        <v>50</v>
      </c>
      <c r="J6790" s="12">
        <v>0</v>
      </c>
      <c r="K6790" s="12">
        <v>0</v>
      </c>
      <c r="L6790" s="13">
        <v>50</v>
      </c>
    </row>
    <row r="6791" spans="5:12" ht="25" x14ac:dyDescent="0.3">
      <c r="E6791" s="3" t="s">
        <v>1657</v>
      </c>
      <c r="F6791" s="4"/>
      <c r="G6791" s="5">
        <v>1</v>
      </c>
      <c r="H6791" s="7">
        <v>0</v>
      </c>
      <c r="I6791" s="1">
        <v>0</v>
      </c>
      <c r="J6791" s="1">
        <v>1</v>
      </c>
      <c r="K6791" s="1">
        <v>0</v>
      </c>
      <c r="L6791" s="6">
        <v>0</v>
      </c>
    </row>
    <row r="6792" spans="5:12" x14ac:dyDescent="0.3">
      <c r="E6792" s="9"/>
      <c r="F6792" s="8"/>
      <c r="G6792" s="10">
        <v>100</v>
      </c>
      <c r="H6792" s="21">
        <v>0</v>
      </c>
      <c r="I6792" s="12">
        <v>0</v>
      </c>
      <c r="J6792" s="2">
        <v>100</v>
      </c>
      <c r="K6792" s="12">
        <v>0</v>
      </c>
      <c r="L6792" s="15">
        <v>0</v>
      </c>
    </row>
    <row r="6793" spans="5:12" ht="25" x14ac:dyDescent="0.3">
      <c r="E6793" s="3" t="s">
        <v>1658</v>
      </c>
      <c r="F6793" s="4"/>
      <c r="G6793" s="5">
        <v>1</v>
      </c>
      <c r="H6793" s="7">
        <v>0</v>
      </c>
      <c r="I6793" s="1">
        <v>0</v>
      </c>
      <c r="J6793" s="1">
        <v>1</v>
      </c>
      <c r="K6793" s="1">
        <v>0</v>
      </c>
      <c r="L6793" s="6">
        <v>0</v>
      </c>
    </row>
    <row r="6794" spans="5:12" x14ac:dyDescent="0.3">
      <c r="E6794" s="9"/>
      <c r="F6794" s="8"/>
      <c r="G6794" s="10">
        <v>100</v>
      </c>
      <c r="H6794" s="21">
        <v>0</v>
      </c>
      <c r="I6794" s="12">
        <v>0</v>
      </c>
      <c r="J6794" s="2">
        <v>100</v>
      </c>
      <c r="K6794" s="12">
        <v>0</v>
      </c>
      <c r="L6794" s="15">
        <v>0</v>
      </c>
    </row>
    <row r="6795" spans="5:12" ht="25" x14ac:dyDescent="0.3">
      <c r="E6795" s="3" t="s">
        <v>1659</v>
      </c>
      <c r="F6795" s="4"/>
      <c r="G6795" s="5">
        <v>11</v>
      </c>
      <c r="H6795" s="7">
        <v>0</v>
      </c>
      <c r="I6795" s="1">
        <v>6</v>
      </c>
      <c r="J6795" s="1">
        <v>3</v>
      </c>
      <c r="K6795" s="1">
        <v>0</v>
      </c>
      <c r="L6795" s="6">
        <v>2</v>
      </c>
    </row>
    <row r="6796" spans="5:12" x14ac:dyDescent="0.3">
      <c r="E6796" s="9"/>
      <c r="F6796" s="8"/>
      <c r="G6796" s="10">
        <v>100</v>
      </c>
      <c r="H6796" s="21">
        <v>0</v>
      </c>
      <c r="I6796" s="2">
        <v>54.545454545455001</v>
      </c>
      <c r="J6796" s="2">
        <v>27.272727272727</v>
      </c>
      <c r="K6796" s="12">
        <v>0</v>
      </c>
      <c r="L6796" s="13">
        <v>18.181818181817999</v>
      </c>
    </row>
    <row r="6797" spans="5:12" ht="25" x14ac:dyDescent="0.3">
      <c r="E6797" s="3" t="s">
        <v>1660</v>
      </c>
      <c r="F6797" s="4"/>
      <c r="G6797" s="5">
        <v>6</v>
      </c>
      <c r="H6797" s="7">
        <v>1</v>
      </c>
      <c r="I6797" s="1">
        <v>2</v>
      </c>
      <c r="J6797" s="1">
        <v>2</v>
      </c>
      <c r="K6797" s="1">
        <v>0</v>
      </c>
      <c r="L6797" s="6">
        <v>1</v>
      </c>
    </row>
    <row r="6798" spans="5:12" x14ac:dyDescent="0.3">
      <c r="E6798" s="9"/>
      <c r="F6798" s="8"/>
      <c r="G6798" s="10">
        <v>100</v>
      </c>
      <c r="H6798" s="11">
        <v>16.666666666666998</v>
      </c>
      <c r="I6798" s="2">
        <v>33.333333333333002</v>
      </c>
      <c r="J6798" s="2">
        <v>33.333333333333002</v>
      </c>
      <c r="K6798" s="12">
        <v>0</v>
      </c>
      <c r="L6798" s="13">
        <v>16.666666666666998</v>
      </c>
    </row>
    <row r="6799" spans="5:12" ht="50" x14ac:dyDescent="0.3">
      <c r="E6799" s="3" t="s">
        <v>1661</v>
      </c>
      <c r="F6799" s="4"/>
      <c r="G6799" s="5">
        <v>0</v>
      </c>
      <c r="H6799" s="7">
        <v>0</v>
      </c>
      <c r="I6799" s="1">
        <v>0</v>
      </c>
      <c r="J6799" s="1">
        <v>0</v>
      </c>
      <c r="K6799" s="1">
        <v>0</v>
      </c>
      <c r="L6799" s="6">
        <v>0</v>
      </c>
    </row>
    <row r="6800" spans="5:12" x14ac:dyDescent="0.3">
      <c r="E6800" s="9"/>
      <c r="F6800" s="8"/>
      <c r="G6800" s="31">
        <v>0</v>
      </c>
      <c r="H6800" s="21">
        <v>0</v>
      </c>
      <c r="I6800" s="12">
        <v>0</v>
      </c>
      <c r="J6800" s="12">
        <v>0</v>
      </c>
      <c r="K6800" s="12">
        <v>0</v>
      </c>
      <c r="L6800" s="15">
        <v>0</v>
      </c>
    </row>
    <row r="6801" spans="5:12" ht="50" x14ac:dyDescent="0.3">
      <c r="E6801" s="3" t="s">
        <v>1662</v>
      </c>
      <c r="F6801" s="4"/>
      <c r="G6801" s="5">
        <v>0</v>
      </c>
      <c r="H6801" s="7">
        <v>0</v>
      </c>
      <c r="I6801" s="1">
        <v>0</v>
      </c>
      <c r="J6801" s="1">
        <v>0</v>
      </c>
      <c r="K6801" s="1">
        <v>0</v>
      </c>
      <c r="L6801" s="6">
        <v>0</v>
      </c>
    </row>
    <row r="6802" spans="5:12" x14ac:dyDescent="0.3">
      <c r="E6802" s="9"/>
      <c r="F6802" s="8"/>
      <c r="G6802" s="31">
        <v>0</v>
      </c>
      <c r="H6802" s="21">
        <v>0</v>
      </c>
      <c r="I6802" s="12">
        <v>0</v>
      </c>
      <c r="J6802" s="12">
        <v>0</v>
      </c>
      <c r="K6802" s="12">
        <v>0</v>
      </c>
      <c r="L6802" s="15">
        <v>0</v>
      </c>
    </row>
    <row r="6803" spans="5:12" ht="25" x14ac:dyDescent="0.3">
      <c r="E6803" s="3" t="s">
        <v>1663</v>
      </c>
      <c r="F6803" s="4"/>
      <c r="G6803" s="5">
        <v>1</v>
      </c>
      <c r="H6803" s="7">
        <v>0</v>
      </c>
      <c r="I6803" s="1">
        <v>0</v>
      </c>
      <c r="J6803" s="1">
        <v>1</v>
      </c>
      <c r="K6803" s="1">
        <v>0</v>
      </c>
      <c r="L6803" s="6">
        <v>0</v>
      </c>
    </row>
    <row r="6804" spans="5:12" x14ac:dyDescent="0.3">
      <c r="E6804" s="9"/>
      <c r="F6804" s="8"/>
      <c r="G6804" s="10">
        <v>100</v>
      </c>
      <c r="H6804" s="21">
        <v>0</v>
      </c>
      <c r="I6804" s="12">
        <v>0</v>
      </c>
      <c r="J6804" s="2">
        <v>100</v>
      </c>
      <c r="K6804" s="12">
        <v>0</v>
      </c>
      <c r="L6804" s="15">
        <v>0</v>
      </c>
    </row>
    <row r="6805" spans="5:12" ht="37.5" x14ac:dyDescent="0.3">
      <c r="E6805" s="3" t="s">
        <v>1664</v>
      </c>
      <c r="F6805" s="4"/>
      <c r="G6805" s="5">
        <v>3</v>
      </c>
      <c r="H6805" s="7">
        <v>0</v>
      </c>
      <c r="I6805" s="1">
        <v>0</v>
      </c>
      <c r="J6805" s="1">
        <v>3</v>
      </c>
      <c r="K6805" s="1">
        <v>0</v>
      </c>
      <c r="L6805" s="6">
        <v>0</v>
      </c>
    </row>
    <row r="6806" spans="5:12" x14ac:dyDescent="0.3">
      <c r="E6806" s="9"/>
      <c r="F6806" s="8"/>
      <c r="G6806" s="10">
        <v>100</v>
      </c>
      <c r="H6806" s="21">
        <v>0</v>
      </c>
      <c r="I6806" s="12">
        <v>0</v>
      </c>
      <c r="J6806" s="2">
        <v>100</v>
      </c>
      <c r="K6806" s="12">
        <v>0</v>
      </c>
      <c r="L6806" s="15">
        <v>0</v>
      </c>
    </row>
    <row r="6807" spans="5:12" ht="50" x14ac:dyDescent="0.3">
      <c r="E6807" s="3" t="s">
        <v>1665</v>
      </c>
      <c r="F6807" s="4"/>
      <c r="G6807" s="5">
        <v>0</v>
      </c>
      <c r="H6807" s="7">
        <v>0</v>
      </c>
      <c r="I6807" s="1">
        <v>0</v>
      </c>
      <c r="J6807" s="1">
        <v>0</v>
      </c>
      <c r="K6807" s="1">
        <v>0</v>
      </c>
      <c r="L6807" s="6">
        <v>0</v>
      </c>
    </row>
    <row r="6808" spans="5:12" x14ac:dyDescent="0.3">
      <c r="E6808" s="9"/>
      <c r="F6808" s="8"/>
      <c r="G6808" s="31">
        <v>0</v>
      </c>
      <c r="H6808" s="21">
        <v>0</v>
      </c>
      <c r="I6808" s="12">
        <v>0</v>
      </c>
      <c r="J6808" s="12">
        <v>0</v>
      </c>
      <c r="K6808" s="12">
        <v>0</v>
      </c>
      <c r="L6808" s="15">
        <v>0</v>
      </c>
    </row>
    <row r="6809" spans="5:12" ht="25" x14ac:dyDescent="0.3">
      <c r="E6809" s="3" t="s">
        <v>1666</v>
      </c>
      <c r="F6809" s="4"/>
      <c r="G6809" s="5">
        <v>0</v>
      </c>
      <c r="H6809" s="7">
        <v>0</v>
      </c>
      <c r="I6809" s="1">
        <v>0</v>
      </c>
      <c r="J6809" s="1">
        <v>0</v>
      </c>
      <c r="K6809" s="1">
        <v>0</v>
      </c>
      <c r="L6809" s="6">
        <v>0</v>
      </c>
    </row>
    <row r="6810" spans="5:12" x14ac:dyDescent="0.3">
      <c r="E6810" s="9"/>
      <c r="F6810" s="8"/>
      <c r="G6810" s="31">
        <v>0</v>
      </c>
      <c r="H6810" s="21">
        <v>0</v>
      </c>
      <c r="I6810" s="12">
        <v>0</v>
      </c>
      <c r="J6810" s="12">
        <v>0</v>
      </c>
      <c r="K6810" s="12">
        <v>0</v>
      </c>
      <c r="L6810" s="15">
        <v>0</v>
      </c>
    </row>
    <row r="6811" spans="5:12" ht="25" x14ac:dyDescent="0.3">
      <c r="E6811" s="3" t="s">
        <v>1667</v>
      </c>
      <c r="F6811" s="4"/>
      <c r="G6811" s="5">
        <v>0</v>
      </c>
      <c r="H6811" s="7">
        <v>0</v>
      </c>
      <c r="I6811" s="1">
        <v>0</v>
      </c>
      <c r="J6811" s="1">
        <v>0</v>
      </c>
      <c r="K6811" s="1">
        <v>0</v>
      </c>
      <c r="L6811" s="6">
        <v>0</v>
      </c>
    </row>
    <row r="6812" spans="5:12" x14ac:dyDescent="0.3">
      <c r="E6812" s="9"/>
      <c r="F6812" s="8"/>
      <c r="G6812" s="31">
        <v>0</v>
      </c>
      <c r="H6812" s="21">
        <v>0</v>
      </c>
      <c r="I6812" s="12">
        <v>0</v>
      </c>
      <c r="J6812" s="12">
        <v>0</v>
      </c>
      <c r="K6812" s="12">
        <v>0</v>
      </c>
      <c r="L6812" s="15">
        <v>0</v>
      </c>
    </row>
    <row r="6813" spans="5:12" ht="25" x14ac:dyDescent="0.3">
      <c r="E6813" s="3" t="s">
        <v>1668</v>
      </c>
      <c r="F6813" s="4"/>
      <c r="G6813" s="5">
        <v>3</v>
      </c>
      <c r="H6813" s="7">
        <v>0</v>
      </c>
      <c r="I6813" s="1">
        <v>0</v>
      </c>
      <c r="J6813" s="1">
        <v>3</v>
      </c>
      <c r="K6813" s="1">
        <v>0</v>
      </c>
      <c r="L6813" s="6">
        <v>0</v>
      </c>
    </row>
    <row r="6814" spans="5:12" x14ac:dyDescent="0.3">
      <c r="E6814" s="9"/>
      <c r="F6814" s="8"/>
      <c r="G6814" s="10">
        <v>100</v>
      </c>
      <c r="H6814" s="21">
        <v>0</v>
      </c>
      <c r="I6814" s="12">
        <v>0</v>
      </c>
      <c r="J6814" s="2">
        <v>100</v>
      </c>
      <c r="K6814" s="12">
        <v>0</v>
      </c>
      <c r="L6814" s="15">
        <v>0</v>
      </c>
    </row>
    <row r="6815" spans="5:12" ht="25" x14ac:dyDescent="0.3">
      <c r="E6815" s="3" t="s">
        <v>1669</v>
      </c>
      <c r="F6815" s="4"/>
      <c r="G6815" s="5">
        <v>1</v>
      </c>
      <c r="H6815" s="7">
        <v>0</v>
      </c>
      <c r="I6815" s="1">
        <v>0</v>
      </c>
      <c r="J6815" s="1">
        <v>1</v>
      </c>
      <c r="K6815" s="1">
        <v>0</v>
      </c>
      <c r="L6815" s="6">
        <v>0</v>
      </c>
    </row>
    <row r="6816" spans="5:12" x14ac:dyDescent="0.3">
      <c r="E6816" s="9"/>
      <c r="F6816" s="8"/>
      <c r="G6816" s="10">
        <v>100</v>
      </c>
      <c r="H6816" s="21">
        <v>0</v>
      </c>
      <c r="I6816" s="12">
        <v>0</v>
      </c>
      <c r="J6816" s="2">
        <v>100</v>
      </c>
      <c r="K6816" s="12">
        <v>0</v>
      </c>
      <c r="L6816" s="15">
        <v>0</v>
      </c>
    </row>
    <row r="6817" spans="5:12" ht="50" x14ac:dyDescent="0.3">
      <c r="E6817" s="3" t="s">
        <v>1670</v>
      </c>
      <c r="F6817" s="4"/>
      <c r="G6817" s="5">
        <v>0</v>
      </c>
      <c r="H6817" s="7">
        <v>0</v>
      </c>
      <c r="I6817" s="1">
        <v>0</v>
      </c>
      <c r="J6817" s="1">
        <v>0</v>
      </c>
      <c r="K6817" s="1">
        <v>0</v>
      </c>
      <c r="L6817" s="6">
        <v>0</v>
      </c>
    </row>
    <row r="6818" spans="5:12" x14ac:dyDescent="0.3">
      <c r="E6818" s="9"/>
      <c r="F6818" s="8"/>
      <c r="G6818" s="31">
        <v>0</v>
      </c>
      <c r="H6818" s="21">
        <v>0</v>
      </c>
      <c r="I6818" s="12">
        <v>0</v>
      </c>
      <c r="J6818" s="12">
        <v>0</v>
      </c>
      <c r="K6818" s="12">
        <v>0</v>
      </c>
      <c r="L6818" s="15">
        <v>0</v>
      </c>
    </row>
    <row r="6819" spans="5:12" ht="50" x14ac:dyDescent="0.3">
      <c r="E6819" s="3" t="s">
        <v>1671</v>
      </c>
      <c r="F6819" s="4"/>
      <c r="G6819" s="5">
        <v>0</v>
      </c>
      <c r="H6819" s="7">
        <v>0</v>
      </c>
      <c r="I6819" s="1">
        <v>0</v>
      </c>
      <c r="J6819" s="1">
        <v>0</v>
      </c>
      <c r="K6819" s="1">
        <v>0</v>
      </c>
      <c r="L6819" s="6">
        <v>0</v>
      </c>
    </row>
    <row r="6820" spans="5:12" x14ac:dyDescent="0.3">
      <c r="E6820" s="9"/>
      <c r="F6820" s="8"/>
      <c r="G6820" s="31">
        <v>0</v>
      </c>
      <c r="H6820" s="21">
        <v>0</v>
      </c>
      <c r="I6820" s="12">
        <v>0</v>
      </c>
      <c r="J6820" s="12">
        <v>0</v>
      </c>
      <c r="K6820" s="12">
        <v>0</v>
      </c>
      <c r="L6820" s="15">
        <v>0</v>
      </c>
    </row>
    <row r="6821" spans="5:12" ht="25" x14ac:dyDescent="0.3">
      <c r="E6821" s="3" t="s">
        <v>1672</v>
      </c>
      <c r="F6821" s="4"/>
      <c r="G6821" s="5">
        <v>0</v>
      </c>
      <c r="H6821" s="7">
        <v>0</v>
      </c>
      <c r="I6821" s="1">
        <v>0</v>
      </c>
      <c r="J6821" s="1">
        <v>0</v>
      </c>
      <c r="K6821" s="1">
        <v>0</v>
      </c>
      <c r="L6821" s="6">
        <v>0</v>
      </c>
    </row>
    <row r="6822" spans="5:12" x14ac:dyDescent="0.3">
      <c r="E6822" s="9"/>
      <c r="F6822" s="8"/>
      <c r="G6822" s="31">
        <v>0</v>
      </c>
      <c r="H6822" s="21">
        <v>0</v>
      </c>
      <c r="I6822" s="12">
        <v>0</v>
      </c>
      <c r="J6822" s="12">
        <v>0</v>
      </c>
      <c r="K6822" s="12">
        <v>0</v>
      </c>
      <c r="L6822" s="15">
        <v>0</v>
      </c>
    </row>
    <row r="6823" spans="5:12" ht="37.5" x14ac:dyDescent="0.3">
      <c r="E6823" s="3" t="s">
        <v>1673</v>
      </c>
      <c r="F6823" s="4"/>
      <c r="G6823" s="5">
        <v>1</v>
      </c>
      <c r="H6823" s="7">
        <v>1</v>
      </c>
      <c r="I6823" s="1">
        <v>0</v>
      </c>
      <c r="J6823" s="1">
        <v>0</v>
      </c>
      <c r="K6823" s="1">
        <v>0</v>
      </c>
      <c r="L6823" s="6">
        <v>0</v>
      </c>
    </row>
    <row r="6824" spans="5:12" x14ac:dyDescent="0.3">
      <c r="E6824" s="9"/>
      <c r="F6824" s="8"/>
      <c r="G6824" s="10">
        <v>100</v>
      </c>
      <c r="H6824" s="11">
        <v>100</v>
      </c>
      <c r="I6824" s="12">
        <v>0</v>
      </c>
      <c r="J6824" s="12">
        <v>0</v>
      </c>
      <c r="K6824" s="12">
        <v>0</v>
      </c>
      <c r="L6824" s="15">
        <v>0</v>
      </c>
    </row>
    <row r="6825" spans="5:12" ht="50" x14ac:dyDescent="0.3">
      <c r="E6825" s="3" t="s">
        <v>1674</v>
      </c>
      <c r="F6825" s="4"/>
      <c r="G6825" s="5">
        <v>0</v>
      </c>
      <c r="H6825" s="7">
        <v>0</v>
      </c>
      <c r="I6825" s="1">
        <v>0</v>
      </c>
      <c r="J6825" s="1">
        <v>0</v>
      </c>
      <c r="K6825" s="1">
        <v>0</v>
      </c>
      <c r="L6825" s="6">
        <v>0</v>
      </c>
    </row>
    <row r="6826" spans="5:12" x14ac:dyDescent="0.3">
      <c r="E6826" s="9"/>
      <c r="F6826" s="8"/>
      <c r="G6826" s="31">
        <v>0</v>
      </c>
      <c r="H6826" s="21">
        <v>0</v>
      </c>
      <c r="I6826" s="12">
        <v>0</v>
      </c>
      <c r="J6826" s="12">
        <v>0</v>
      </c>
      <c r="K6826" s="12">
        <v>0</v>
      </c>
      <c r="L6826" s="15">
        <v>0</v>
      </c>
    </row>
    <row r="6827" spans="5:12" ht="25" x14ac:dyDescent="0.3">
      <c r="E6827" s="3" t="s">
        <v>1675</v>
      </c>
      <c r="F6827" s="4"/>
      <c r="G6827" s="5">
        <v>0</v>
      </c>
      <c r="H6827" s="7">
        <v>0</v>
      </c>
      <c r="I6827" s="1">
        <v>0</v>
      </c>
      <c r="J6827" s="1">
        <v>0</v>
      </c>
      <c r="K6827" s="1">
        <v>0</v>
      </c>
      <c r="L6827" s="6">
        <v>0</v>
      </c>
    </row>
    <row r="6828" spans="5:12" x14ac:dyDescent="0.3">
      <c r="E6828" s="9"/>
      <c r="F6828" s="8"/>
      <c r="G6828" s="31">
        <v>0</v>
      </c>
      <c r="H6828" s="21">
        <v>0</v>
      </c>
      <c r="I6828" s="12">
        <v>0</v>
      </c>
      <c r="J6828" s="12">
        <v>0</v>
      </c>
      <c r="K6828" s="12">
        <v>0</v>
      </c>
      <c r="L6828" s="15">
        <v>0</v>
      </c>
    </row>
    <row r="6829" spans="5:12" ht="25" x14ac:dyDescent="0.3">
      <c r="E6829" s="3" t="s">
        <v>1676</v>
      </c>
      <c r="F6829" s="4"/>
      <c r="G6829" s="5">
        <v>0</v>
      </c>
      <c r="H6829" s="7">
        <v>0</v>
      </c>
      <c r="I6829" s="1">
        <v>0</v>
      </c>
      <c r="J6829" s="1">
        <v>0</v>
      </c>
      <c r="K6829" s="1">
        <v>0</v>
      </c>
      <c r="L6829" s="6">
        <v>0</v>
      </c>
    </row>
    <row r="6830" spans="5:12" x14ac:dyDescent="0.3">
      <c r="E6830" s="9"/>
      <c r="F6830" s="8"/>
      <c r="G6830" s="31">
        <v>0</v>
      </c>
      <c r="H6830" s="21">
        <v>0</v>
      </c>
      <c r="I6830" s="12">
        <v>0</v>
      </c>
      <c r="J6830" s="12">
        <v>0</v>
      </c>
      <c r="K6830" s="12">
        <v>0</v>
      </c>
      <c r="L6830" s="15">
        <v>0</v>
      </c>
    </row>
    <row r="6831" spans="5:12" ht="25" x14ac:dyDescent="0.3">
      <c r="E6831" s="3" t="s">
        <v>1677</v>
      </c>
      <c r="F6831" s="4"/>
      <c r="G6831" s="5">
        <v>1</v>
      </c>
      <c r="H6831" s="7">
        <v>1</v>
      </c>
      <c r="I6831" s="1">
        <v>0</v>
      </c>
      <c r="J6831" s="1">
        <v>0</v>
      </c>
      <c r="K6831" s="1">
        <v>0</v>
      </c>
      <c r="L6831" s="6">
        <v>0</v>
      </c>
    </row>
    <row r="6832" spans="5:12" x14ac:dyDescent="0.3">
      <c r="E6832" s="9"/>
      <c r="F6832" s="8"/>
      <c r="G6832" s="10">
        <v>100</v>
      </c>
      <c r="H6832" s="11">
        <v>100</v>
      </c>
      <c r="I6832" s="12">
        <v>0</v>
      </c>
      <c r="J6832" s="12">
        <v>0</v>
      </c>
      <c r="K6832" s="12">
        <v>0</v>
      </c>
      <c r="L6832" s="15">
        <v>0</v>
      </c>
    </row>
    <row r="6833" spans="2:14" ht="25" x14ac:dyDescent="0.3">
      <c r="E6833" s="3" t="s">
        <v>1678</v>
      </c>
      <c r="F6833" s="4"/>
      <c r="G6833" s="5">
        <v>0</v>
      </c>
      <c r="H6833" s="7">
        <v>0</v>
      </c>
      <c r="I6833" s="1">
        <v>0</v>
      </c>
      <c r="J6833" s="1">
        <v>0</v>
      </c>
      <c r="K6833" s="1">
        <v>0</v>
      </c>
      <c r="L6833" s="6">
        <v>0</v>
      </c>
    </row>
    <row r="6834" spans="2:14" x14ac:dyDescent="0.3">
      <c r="E6834" s="53"/>
      <c r="F6834" s="57"/>
      <c r="G6834" s="75">
        <v>0</v>
      </c>
      <c r="H6834" s="68">
        <v>0</v>
      </c>
      <c r="I6834" s="43">
        <v>0</v>
      </c>
      <c r="J6834" s="43">
        <v>0</v>
      </c>
      <c r="K6834" s="43">
        <v>0</v>
      </c>
      <c r="L6834" s="66">
        <v>0</v>
      </c>
    </row>
    <row r="6836" spans="2:14" x14ac:dyDescent="0.3">
      <c r="B6836" s="35" t="str">
        <f xml:space="preserve"> HYPERLINK("#'目次'!B59", "[53]")</f>
        <v>[53]</v>
      </c>
      <c r="C6836" s="25" t="s">
        <v>14</v>
      </c>
    </row>
    <row r="6839" spans="2:14" x14ac:dyDescent="0.3">
      <c r="C6839" s="25" t="s">
        <v>1681</v>
      </c>
    </row>
    <row r="6840" spans="2:14" ht="25" x14ac:dyDescent="0.3">
      <c r="E6840" s="95"/>
      <c r="F6840" s="96"/>
      <c r="G6840" s="37" t="s">
        <v>16</v>
      </c>
      <c r="H6840" s="41" t="s">
        <v>17</v>
      </c>
      <c r="I6840" s="18" t="s">
        <v>18</v>
      </c>
      <c r="J6840" s="18" t="s">
        <v>19</v>
      </c>
      <c r="K6840" s="18" t="s">
        <v>20</v>
      </c>
      <c r="L6840" s="18" t="s">
        <v>21</v>
      </c>
      <c r="M6840" s="18" t="s">
        <v>22</v>
      </c>
      <c r="N6840" s="34" t="s">
        <v>23</v>
      </c>
    </row>
    <row r="6841" spans="2:14" x14ac:dyDescent="0.3">
      <c r="E6841" s="97"/>
      <c r="F6841" s="98"/>
      <c r="G6841" s="40"/>
      <c r="H6841" s="36"/>
      <c r="I6841" s="19"/>
      <c r="J6841" s="19"/>
      <c r="K6841" s="19"/>
      <c r="L6841" s="19"/>
      <c r="M6841" s="19"/>
      <c r="N6841" s="39"/>
    </row>
    <row r="6842" spans="2:14" x14ac:dyDescent="0.3">
      <c r="E6842" s="63" t="s">
        <v>16</v>
      </c>
      <c r="F6842" s="58"/>
      <c r="G6842" s="38">
        <v>55336</v>
      </c>
      <c r="H6842" s="20">
        <v>10222</v>
      </c>
      <c r="I6842" s="20">
        <v>19178</v>
      </c>
      <c r="J6842" s="20">
        <v>13973</v>
      </c>
      <c r="K6842" s="20">
        <v>7022</v>
      </c>
      <c r="L6842" s="20">
        <v>3794</v>
      </c>
      <c r="M6842" s="20">
        <v>900</v>
      </c>
      <c r="N6842" s="51">
        <v>247</v>
      </c>
    </row>
    <row r="6843" spans="2:14" x14ac:dyDescent="0.3">
      <c r="E6843" s="53"/>
      <c r="F6843" s="59"/>
      <c r="G6843" s="10">
        <v>100</v>
      </c>
      <c r="H6843" s="2">
        <v>18.472603729941</v>
      </c>
      <c r="I6843" s="2">
        <v>34.657365910076997</v>
      </c>
      <c r="J6843" s="2">
        <v>25.251192713603999</v>
      </c>
      <c r="K6843" s="2">
        <v>12.689749891570999</v>
      </c>
      <c r="L6843" s="2">
        <v>6.8562960821169998</v>
      </c>
      <c r="M6843" s="2">
        <v>1.626427642041</v>
      </c>
      <c r="N6843" s="13">
        <v>0.44636403064899999</v>
      </c>
    </row>
    <row r="6844" spans="2:14" x14ac:dyDescent="0.3">
      <c r="E6844" s="3" t="s">
        <v>1682</v>
      </c>
      <c r="F6844" s="4"/>
      <c r="G6844" s="29">
        <v>125</v>
      </c>
      <c r="H6844" s="32">
        <v>24</v>
      </c>
      <c r="I6844" s="17">
        <v>40</v>
      </c>
      <c r="J6844" s="17">
        <v>38</v>
      </c>
      <c r="K6844" s="17">
        <v>17</v>
      </c>
      <c r="L6844" s="17">
        <v>5</v>
      </c>
      <c r="M6844" s="17">
        <v>1</v>
      </c>
      <c r="N6844" s="33">
        <v>0</v>
      </c>
    </row>
    <row r="6845" spans="2:14" x14ac:dyDescent="0.3">
      <c r="E6845" s="9"/>
      <c r="F6845" s="8"/>
      <c r="G6845" s="10">
        <v>100</v>
      </c>
      <c r="H6845" s="11">
        <v>19.2</v>
      </c>
      <c r="I6845" s="2">
        <v>32</v>
      </c>
      <c r="J6845" s="2">
        <v>30.4</v>
      </c>
      <c r="K6845" s="2">
        <v>13.6</v>
      </c>
      <c r="L6845" s="2">
        <v>4</v>
      </c>
      <c r="M6845" s="2">
        <v>0.8</v>
      </c>
      <c r="N6845" s="15">
        <v>0</v>
      </c>
    </row>
    <row r="6846" spans="2:14" x14ac:dyDescent="0.3">
      <c r="E6846" s="3" t="s">
        <v>1683</v>
      </c>
      <c r="F6846" s="4"/>
      <c r="G6846" s="5">
        <v>5</v>
      </c>
      <c r="H6846" s="7">
        <v>1</v>
      </c>
      <c r="I6846" s="1">
        <v>0</v>
      </c>
      <c r="J6846" s="1">
        <v>1</v>
      </c>
      <c r="K6846" s="1">
        <v>1</v>
      </c>
      <c r="L6846" s="1">
        <v>2</v>
      </c>
      <c r="M6846" s="1">
        <v>0</v>
      </c>
      <c r="N6846" s="6">
        <v>0</v>
      </c>
    </row>
    <row r="6847" spans="2:14" x14ac:dyDescent="0.3">
      <c r="E6847" s="9"/>
      <c r="F6847" s="8"/>
      <c r="G6847" s="10">
        <v>100</v>
      </c>
      <c r="H6847" s="11">
        <v>20</v>
      </c>
      <c r="I6847" s="12">
        <v>0</v>
      </c>
      <c r="J6847" s="2">
        <v>20</v>
      </c>
      <c r="K6847" s="2">
        <v>20</v>
      </c>
      <c r="L6847" s="2">
        <v>40</v>
      </c>
      <c r="M6847" s="12">
        <v>0</v>
      </c>
      <c r="N6847" s="15">
        <v>0</v>
      </c>
    </row>
    <row r="6848" spans="2:14" ht="25" x14ac:dyDescent="0.3">
      <c r="E6848" s="3" t="s">
        <v>845</v>
      </c>
      <c r="F6848" s="4"/>
      <c r="G6848" s="5">
        <v>14</v>
      </c>
      <c r="H6848" s="7">
        <v>0</v>
      </c>
      <c r="I6848" s="1">
        <v>5</v>
      </c>
      <c r="J6848" s="1">
        <v>3</v>
      </c>
      <c r="K6848" s="1">
        <v>4</v>
      </c>
      <c r="L6848" s="1">
        <v>1</v>
      </c>
      <c r="M6848" s="1">
        <v>1</v>
      </c>
      <c r="N6848" s="6">
        <v>0</v>
      </c>
    </row>
    <row r="6849" spans="5:14" x14ac:dyDescent="0.3">
      <c r="E6849" s="9"/>
      <c r="F6849" s="8"/>
      <c r="G6849" s="10">
        <v>100</v>
      </c>
      <c r="H6849" s="21">
        <v>0</v>
      </c>
      <c r="I6849" s="2">
        <v>35.714285714286</v>
      </c>
      <c r="J6849" s="2">
        <v>21.428571428571001</v>
      </c>
      <c r="K6849" s="2">
        <v>28.571428571428999</v>
      </c>
      <c r="L6849" s="2">
        <v>7.1428571428570002</v>
      </c>
      <c r="M6849" s="2">
        <v>7.1428571428570002</v>
      </c>
      <c r="N6849" s="15">
        <v>0</v>
      </c>
    </row>
    <row r="6850" spans="5:14" x14ac:dyDescent="0.3">
      <c r="E6850" s="3" t="s">
        <v>1684</v>
      </c>
      <c r="F6850" s="4"/>
      <c r="G6850" s="5">
        <v>880</v>
      </c>
      <c r="H6850" s="7">
        <v>186</v>
      </c>
      <c r="I6850" s="1">
        <v>274</v>
      </c>
      <c r="J6850" s="1">
        <v>242</v>
      </c>
      <c r="K6850" s="1">
        <v>108</v>
      </c>
      <c r="L6850" s="1">
        <v>59</v>
      </c>
      <c r="M6850" s="1">
        <v>10</v>
      </c>
      <c r="N6850" s="6">
        <v>1</v>
      </c>
    </row>
    <row r="6851" spans="5:14" x14ac:dyDescent="0.3">
      <c r="E6851" s="9"/>
      <c r="F6851" s="8"/>
      <c r="G6851" s="10">
        <v>100</v>
      </c>
      <c r="H6851" s="11">
        <v>21.136363636363999</v>
      </c>
      <c r="I6851" s="2">
        <v>31.136363636363999</v>
      </c>
      <c r="J6851" s="2">
        <v>27.5</v>
      </c>
      <c r="K6851" s="2">
        <v>12.272727272727</v>
      </c>
      <c r="L6851" s="2">
        <v>6.7045454545450003</v>
      </c>
      <c r="M6851" s="2">
        <v>1.136363636364</v>
      </c>
      <c r="N6851" s="13">
        <v>0.11363636363600001</v>
      </c>
    </row>
    <row r="6852" spans="5:14" x14ac:dyDescent="0.3">
      <c r="E6852" s="3" t="s">
        <v>1685</v>
      </c>
      <c r="F6852" s="4"/>
      <c r="G6852" s="5">
        <v>102</v>
      </c>
      <c r="H6852" s="7">
        <v>8</v>
      </c>
      <c r="I6852" s="1">
        <v>14</v>
      </c>
      <c r="J6852" s="1">
        <v>24</v>
      </c>
      <c r="K6852" s="1">
        <v>21</v>
      </c>
      <c r="L6852" s="1">
        <v>34</v>
      </c>
      <c r="M6852" s="1">
        <v>1</v>
      </c>
      <c r="N6852" s="6">
        <v>0</v>
      </c>
    </row>
    <row r="6853" spans="5:14" x14ac:dyDescent="0.3">
      <c r="E6853" s="9"/>
      <c r="F6853" s="8"/>
      <c r="G6853" s="10">
        <v>100</v>
      </c>
      <c r="H6853" s="11">
        <v>7.8431372549020004</v>
      </c>
      <c r="I6853" s="2">
        <v>13.725490196078001</v>
      </c>
      <c r="J6853" s="2">
        <v>23.529411764706001</v>
      </c>
      <c r="K6853" s="2">
        <v>20.588235294118</v>
      </c>
      <c r="L6853" s="2">
        <v>33.333333333333002</v>
      </c>
      <c r="M6853" s="2">
        <v>0.98039215686299996</v>
      </c>
      <c r="N6853" s="15">
        <v>0</v>
      </c>
    </row>
    <row r="6854" spans="5:14" ht="25" x14ac:dyDescent="0.3">
      <c r="E6854" s="3" t="s">
        <v>851</v>
      </c>
      <c r="F6854" s="4"/>
      <c r="G6854" s="5">
        <v>89</v>
      </c>
      <c r="H6854" s="7">
        <v>4</v>
      </c>
      <c r="I6854" s="1">
        <v>19</v>
      </c>
      <c r="J6854" s="1">
        <v>32</v>
      </c>
      <c r="K6854" s="1">
        <v>19</v>
      </c>
      <c r="L6854" s="1">
        <v>13</v>
      </c>
      <c r="M6854" s="1">
        <v>2</v>
      </c>
      <c r="N6854" s="6">
        <v>0</v>
      </c>
    </row>
    <row r="6855" spans="5:14" x14ac:dyDescent="0.3">
      <c r="E6855" s="9"/>
      <c r="F6855" s="8"/>
      <c r="G6855" s="10">
        <v>100</v>
      </c>
      <c r="H6855" s="11">
        <v>4.4943820224720001</v>
      </c>
      <c r="I6855" s="2">
        <v>21.348314606742001</v>
      </c>
      <c r="J6855" s="2">
        <v>35.955056179774999</v>
      </c>
      <c r="K6855" s="2">
        <v>21.348314606742001</v>
      </c>
      <c r="L6855" s="2">
        <v>14.606741573034</v>
      </c>
      <c r="M6855" s="2">
        <v>2.2471910112360001</v>
      </c>
      <c r="N6855" s="15">
        <v>0</v>
      </c>
    </row>
    <row r="6856" spans="5:14" x14ac:dyDescent="0.3">
      <c r="E6856" s="3" t="s">
        <v>1686</v>
      </c>
      <c r="F6856" s="4"/>
      <c r="G6856" s="5">
        <v>3012</v>
      </c>
      <c r="H6856" s="7">
        <v>693</v>
      </c>
      <c r="I6856" s="1">
        <v>1112</v>
      </c>
      <c r="J6856" s="1">
        <v>695</v>
      </c>
      <c r="K6856" s="1">
        <v>373</v>
      </c>
      <c r="L6856" s="1">
        <v>105</v>
      </c>
      <c r="M6856" s="1">
        <v>32</v>
      </c>
      <c r="N6856" s="6">
        <v>2</v>
      </c>
    </row>
    <row r="6857" spans="5:14" x14ac:dyDescent="0.3">
      <c r="E6857" s="9"/>
      <c r="F6857" s="8"/>
      <c r="G6857" s="10">
        <v>100</v>
      </c>
      <c r="H6857" s="11">
        <v>23.007968127489999</v>
      </c>
      <c r="I6857" s="2">
        <v>36.918990703851001</v>
      </c>
      <c r="J6857" s="2">
        <v>23.074369189906999</v>
      </c>
      <c r="K6857" s="2">
        <v>12.383798140770001</v>
      </c>
      <c r="L6857" s="2">
        <v>3.486055776892</v>
      </c>
      <c r="M6857" s="2">
        <v>1.062416998672</v>
      </c>
      <c r="N6857" s="13">
        <v>6.6401062417000001E-2</v>
      </c>
    </row>
    <row r="6858" spans="5:14" x14ac:dyDescent="0.3">
      <c r="E6858" s="3" t="s">
        <v>1687</v>
      </c>
      <c r="F6858" s="4"/>
      <c r="G6858" s="5">
        <v>389</v>
      </c>
      <c r="H6858" s="7">
        <v>20</v>
      </c>
      <c r="I6858" s="1">
        <v>62</v>
      </c>
      <c r="J6858" s="1">
        <v>99</v>
      </c>
      <c r="K6858" s="1">
        <v>103</v>
      </c>
      <c r="L6858" s="1">
        <v>98</v>
      </c>
      <c r="M6858" s="1">
        <v>5</v>
      </c>
      <c r="N6858" s="6">
        <v>2</v>
      </c>
    </row>
    <row r="6859" spans="5:14" x14ac:dyDescent="0.3">
      <c r="E6859" s="9"/>
      <c r="F6859" s="8"/>
      <c r="G6859" s="10">
        <v>100</v>
      </c>
      <c r="H6859" s="11">
        <v>5.1413881748070001</v>
      </c>
      <c r="I6859" s="2">
        <v>15.938303341901999</v>
      </c>
      <c r="J6859" s="2">
        <v>25.449871465295999</v>
      </c>
      <c r="K6859" s="2">
        <v>26.478149100256999</v>
      </c>
      <c r="L6859" s="2">
        <v>25.192802056554999</v>
      </c>
      <c r="M6859" s="2">
        <v>1.285347043702</v>
      </c>
      <c r="N6859" s="13">
        <v>0.51413881748099999</v>
      </c>
    </row>
    <row r="6860" spans="5:14" ht="25" x14ac:dyDescent="0.3">
      <c r="E6860" s="3" t="s">
        <v>857</v>
      </c>
      <c r="F6860" s="4"/>
      <c r="G6860" s="5">
        <v>328</v>
      </c>
      <c r="H6860" s="7">
        <v>23</v>
      </c>
      <c r="I6860" s="1">
        <v>81</v>
      </c>
      <c r="J6860" s="1">
        <v>104</v>
      </c>
      <c r="K6860" s="1">
        <v>64</v>
      </c>
      <c r="L6860" s="1">
        <v>40</v>
      </c>
      <c r="M6860" s="1">
        <v>15</v>
      </c>
      <c r="N6860" s="6">
        <v>1</v>
      </c>
    </row>
    <row r="6861" spans="5:14" x14ac:dyDescent="0.3">
      <c r="E6861" s="9"/>
      <c r="F6861" s="8"/>
      <c r="G6861" s="10">
        <v>100</v>
      </c>
      <c r="H6861" s="11">
        <v>7.0121951219509997</v>
      </c>
      <c r="I6861" s="2">
        <v>24.695121951219999</v>
      </c>
      <c r="J6861" s="2">
        <v>31.707317073171001</v>
      </c>
      <c r="K6861" s="2">
        <v>19.512195121950999</v>
      </c>
      <c r="L6861" s="2">
        <v>12.195121951220001</v>
      </c>
      <c r="M6861" s="2">
        <v>4.5731707317070001</v>
      </c>
      <c r="N6861" s="13">
        <v>0.30487804878000002</v>
      </c>
    </row>
    <row r="6862" spans="5:14" x14ac:dyDescent="0.3">
      <c r="E6862" s="3" t="s">
        <v>1688</v>
      </c>
      <c r="F6862" s="4"/>
      <c r="G6862" s="5">
        <v>5111</v>
      </c>
      <c r="H6862" s="7">
        <v>1114</v>
      </c>
      <c r="I6862" s="1">
        <v>2086</v>
      </c>
      <c r="J6862" s="1">
        <v>1135</v>
      </c>
      <c r="K6862" s="1">
        <v>523</v>
      </c>
      <c r="L6862" s="1">
        <v>192</v>
      </c>
      <c r="M6862" s="1">
        <v>56</v>
      </c>
      <c r="N6862" s="6">
        <v>5</v>
      </c>
    </row>
    <row r="6863" spans="5:14" x14ac:dyDescent="0.3">
      <c r="E6863" s="9"/>
      <c r="F6863" s="8"/>
      <c r="G6863" s="10">
        <v>100</v>
      </c>
      <c r="H6863" s="11">
        <v>21.796126002739001</v>
      </c>
      <c r="I6863" s="2">
        <v>40.813930737625</v>
      </c>
      <c r="J6863" s="2">
        <v>22.207004500098002</v>
      </c>
      <c r="K6863" s="2">
        <v>10.232831148502999</v>
      </c>
      <c r="L6863" s="2">
        <v>3.756603404422</v>
      </c>
      <c r="M6863" s="2">
        <v>1.095675992956</v>
      </c>
      <c r="N6863" s="13">
        <v>9.7828213656999993E-2</v>
      </c>
    </row>
    <row r="6864" spans="5:14" x14ac:dyDescent="0.3">
      <c r="E6864" s="3" t="s">
        <v>1689</v>
      </c>
      <c r="F6864" s="4"/>
      <c r="G6864" s="5">
        <v>935</v>
      </c>
      <c r="H6864" s="7">
        <v>76</v>
      </c>
      <c r="I6864" s="1">
        <v>198</v>
      </c>
      <c r="J6864" s="1">
        <v>222</v>
      </c>
      <c r="K6864" s="1">
        <v>238</v>
      </c>
      <c r="L6864" s="1">
        <v>182</v>
      </c>
      <c r="M6864" s="1">
        <v>19</v>
      </c>
      <c r="N6864" s="6">
        <v>0</v>
      </c>
    </row>
    <row r="6865" spans="5:14" x14ac:dyDescent="0.3">
      <c r="E6865" s="9"/>
      <c r="F6865" s="8"/>
      <c r="G6865" s="10">
        <v>100</v>
      </c>
      <c r="H6865" s="11">
        <v>8.1283422459889998</v>
      </c>
      <c r="I6865" s="2">
        <v>21.176470588234999</v>
      </c>
      <c r="J6865" s="2">
        <v>23.743315508020999</v>
      </c>
      <c r="K6865" s="2">
        <v>25.454545454544999</v>
      </c>
      <c r="L6865" s="2">
        <v>19.465240641710999</v>
      </c>
      <c r="M6865" s="2">
        <v>2.0320855614969999</v>
      </c>
      <c r="N6865" s="15">
        <v>0</v>
      </c>
    </row>
    <row r="6866" spans="5:14" ht="25" x14ac:dyDescent="0.3">
      <c r="E6866" s="3" t="s">
        <v>863</v>
      </c>
      <c r="F6866" s="4"/>
      <c r="G6866" s="5">
        <v>511</v>
      </c>
      <c r="H6866" s="7">
        <v>45</v>
      </c>
      <c r="I6866" s="1">
        <v>149</v>
      </c>
      <c r="J6866" s="1">
        <v>163</v>
      </c>
      <c r="K6866" s="1">
        <v>91</v>
      </c>
      <c r="L6866" s="1">
        <v>36</v>
      </c>
      <c r="M6866" s="1">
        <v>26</v>
      </c>
      <c r="N6866" s="6">
        <v>1</v>
      </c>
    </row>
    <row r="6867" spans="5:14" x14ac:dyDescent="0.3">
      <c r="E6867" s="9"/>
      <c r="F6867" s="8"/>
      <c r="G6867" s="10">
        <v>100</v>
      </c>
      <c r="H6867" s="11">
        <v>8.8062622309199998</v>
      </c>
      <c r="I6867" s="2">
        <v>29.158512720156999</v>
      </c>
      <c r="J6867" s="2">
        <v>31.898238747554</v>
      </c>
      <c r="K6867" s="2">
        <v>17.808219178081998</v>
      </c>
      <c r="L6867" s="2">
        <v>7.045009784736</v>
      </c>
      <c r="M6867" s="2">
        <v>5.0880626223089997</v>
      </c>
      <c r="N6867" s="13">
        <v>0.195694716243</v>
      </c>
    </row>
    <row r="6868" spans="5:14" x14ac:dyDescent="0.3">
      <c r="E6868" s="3" t="s">
        <v>1690</v>
      </c>
      <c r="F6868" s="4"/>
      <c r="G6868" s="5">
        <v>6539</v>
      </c>
      <c r="H6868" s="7">
        <v>1404</v>
      </c>
      <c r="I6868" s="1">
        <v>2736</v>
      </c>
      <c r="J6868" s="1">
        <v>1496</v>
      </c>
      <c r="K6868" s="1">
        <v>650</v>
      </c>
      <c r="L6868" s="1">
        <v>182</v>
      </c>
      <c r="M6868" s="1">
        <v>64</v>
      </c>
      <c r="N6868" s="6">
        <v>7</v>
      </c>
    </row>
    <row r="6869" spans="5:14" x14ac:dyDescent="0.3">
      <c r="E6869" s="9"/>
      <c r="F6869" s="8"/>
      <c r="G6869" s="10">
        <v>100</v>
      </c>
      <c r="H6869" s="11">
        <v>21.471172962227001</v>
      </c>
      <c r="I6869" s="2">
        <v>41.841260131519</v>
      </c>
      <c r="J6869" s="2">
        <v>22.878115919864999</v>
      </c>
      <c r="K6869" s="2">
        <v>9.9403578528830003</v>
      </c>
      <c r="L6869" s="2">
        <v>2.7833001988069999</v>
      </c>
      <c r="M6869" s="2">
        <v>0.97874292705300003</v>
      </c>
      <c r="N6869" s="13">
        <v>0.10705000764600001</v>
      </c>
    </row>
    <row r="6870" spans="5:14" x14ac:dyDescent="0.3">
      <c r="E6870" s="3" t="s">
        <v>1691</v>
      </c>
      <c r="F6870" s="4"/>
      <c r="G6870" s="5">
        <v>1262</v>
      </c>
      <c r="H6870" s="7">
        <v>94</v>
      </c>
      <c r="I6870" s="1">
        <v>306</v>
      </c>
      <c r="J6870" s="1">
        <v>353</v>
      </c>
      <c r="K6870" s="1">
        <v>284</v>
      </c>
      <c r="L6870" s="1">
        <v>203</v>
      </c>
      <c r="M6870" s="1">
        <v>21</v>
      </c>
      <c r="N6870" s="6">
        <v>1</v>
      </c>
    </row>
    <row r="6871" spans="5:14" x14ac:dyDescent="0.3">
      <c r="E6871" s="9"/>
      <c r="F6871" s="8"/>
      <c r="G6871" s="10">
        <v>100</v>
      </c>
      <c r="H6871" s="11">
        <v>7.4484944532490003</v>
      </c>
      <c r="I6871" s="2">
        <v>24.247226624406</v>
      </c>
      <c r="J6871" s="2">
        <v>27.971473851030002</v>
      </c>
      <c r="K6871" s="2">
        <v>22.503961965135002</v>
      </c>
      <c r="L6871" s="2">
        <v>16.085578446909999</v>
      </c>
      <c r="M6871" s="2">
        <v>1.664025356577</v>
      </c>
      <c r="N6871" s="13">
        <v>7.9239302693999994E-2</v>
      </c>
    </row>
    <row r="6872" spans="5:14" ht="25" x14ac:dyDescent="0.3">
      <c r="E6872" s="3" t="s">
        <v>869</v>
      </c>
      <c r="F6872" s="4"/>
      <c r="G6872" s="5">
        <v>627</v>
      </c>
      <c r="H6872" s="7">
        <v>44</v>
      </c>
      <c r="I6872" s="1">
        <v>180</v>
      </c>
      <c r="J6872" s="1">
        <v>202</v>
      </c>
      <c r="K6872" s="1">
        <v>128</v>
      </c>
      <c r="L6872" s="1">
        <v>33</v>
      </c>
      <c r="M6872" s="1">
        <v>39</v>
      </c>
      <c r="N6872" s="6">
        <v>1</v>
      </c>
    </row>
    <row r="6873" spans="5:14" x14ac:dyDescent="0.3">
      <c r="E6873" s="9"/>
      <c r="F6873" s="8"/>
      <c r="G6873" s="10">
        <v>100</v>
      </c>
      <c r="H6873" s="11">
        <v>7.0175438596489998</v>
      </c>
      <c r="I6873" s="2">
        <v>28.708133971292</v>
      </c>
      <c r="J6873" s="2">
        <v>32.216905901116</v>
      </c>
      <c r="K6873" s="2">
        <v>20.414673046251998</v>
      </c>
      <c r="L6873" s="2">
        <v>5.2631578947369997</v>
      </c>
      <c r="M6873" s="2">
        <v>6.2200956937800003</v>
      </c>
      <c r="N6873" s="13">
        <v>0.159489633174</v>
      </c>
    </row>
    <row r="6874" spans="5:14" x14ac:dyDescent="0.3">
      <c r="E6874" s="3" t="s">
        <v>1692</v>
      </c>
      <c r="F6874" s="4"/>
      <c r="G6874" s="5">
        <v>3171</v>
      </c>
      <c r="H6874" s="7">
        <v>814</v>
      </c>
      <c r="I6874" s="1">
        <v>1460</v>
      </c>
      <c r="J6874" s="1">
        <v>639</v>
      </c>
      <c r="K6874" s="1">
        <v>175</v>
      </c>
      <c r="L6874" s="1">
        <v>48</v>
      </c>
      <c r="M6874" s="1">
        <v>27</v>
      </c>
      <c r="N6874" s="6">
        <v>8</v>
      </c>
    </row>
    <row r="6875" spans="5:14" x14ac:dyDescent="0.3">
      <c r="E6875" s="9"/>
      <c r="F6875" s="8"/>
      <c r="G6875" s="10">
        <v>100</v>
      </c>
      <c r="H6875" s="11">
        <v>25.670135603910001</v>
      </c>
      <c r="I6875" s="2">
        <v>46.042257962788</v>
      </c>
      <c r="J6875" s="2">
        <v>20.151371807000999</v>
      </c>
      <c r="K6875" s="2">
        <v>5.518763796909</v>
      </c>
      <c r="L6875" s="2">
        <v>1.513718070009</v>
      </c>
      <c r="M6875" s="2">
        <v>0.85146641438000004</v>
      </c>
      <c r="N6875" s="13">
        <v>0.25228634500199998</v>
      </c>
    </row>
    <row r="6876" spans="5:14" x14ac:dyDescent="0.3">
      <c r="E6876" s="3" t="s">
        <v>1693</v>
      </c>
      <c r="F6876" s="4"/>
      <c r="G6876" s="5">
        <v>566</v>
      </c>
      <c r="H6876" s="7">
        <v>59</v>
      </c>
      <c r="I6876" s="1">
        <v>176</v>
      </c>
      <c r="J6876" s="1">
        <v>147</v>
      </c>
      <c r="K6876" s="1">
        <v>103</v>
      </c>
      <c r="L6876" s="1">
        <v>73</v>
      </c>
      <c r="M6876" s="1">
        <v>7</v>
      </c>
      <c r="N6876" s="6">
        <v>1</v>
      </c>
    </row>
    <row r="6877" spans="5:14" x14ac:dyDescent="0.3">
      <c r="E6877" s="9"/>
      <c r="F6877" s="8"/>
      <c r="G6877" s="10">
        <v>100</v>
      </c>
      <c r="H6877" s="11">
        <v>10.424028268551</v>
      </c>
      <c r="I6877" s="2">
        <v>31.095406360424001</v>
      </c>
      <c r="J6877" s="2">
        <v>25.971731448762998</v>
      </c>
      <c r="K6877" s="2">
        <v>18.197879858657</v>
      </c>
      <c r="L6877" s="2">
        <v>12.897526501767</v>
      </c>
      <c r="M6877" s="2">
        <v>1.236749116608</v>
      </c>
      <c r="N6877" s="13">
        <v>0.17667844523000001</v>
      </c>
    </row>
    <row r="6878" spans="5:14" ht="25" x14ac:dyDescent="0.3">
      <c r="E6878" s="3" t="s">
        <v>875</v>
      </c>
      <c r="F6878" s="4"/>
      <c r="G6878" s="5">
        <v>256</v>
      </c>
      <c r="H6878" s="7">
        <v>25</v>
      </c>
      <c r="I6878" s="1">
        <v>102</v>
      </c>
      <c r="J6878" s="1">
        <v>71</v>
      </c>
      <c r="K6878" s="1">
        <v>32</v>
      </c>
      <c r="L6878" s="1">
        <v>8</v>
      </c>
      <c r="M6878" s="1">
        <v>16</v>
      </c>
      <c r="N6878" s="6">
        <v>2</v>
      </c>
    </row>
    <row r="6879" spans="5:14" x14ac:dyDescent="0.3">
      <c r="E6879" s="9"/>
      <c r="F6879" s="8"/>
      <c r="G6879" s="10">
        <v>100</v>
      </c>
      <c r="H6879" s="11">
        <v>9.765625</v>
      </c>
      <c r="I6879" s="2">
        <v>39.84375</v>
      </c>
      <c r="J6879" s="2">
        <v>27.734375</v>
      </c>
      <c r="K6879" s="2">
        <v>12.5</v>
      </c>
      <c r="L6879" s="2">
        <v>3.125</v>
      </c>
      <c r="M6879" s="2">
        <v>6.25</v>
      </c>
      <c r="N6879" s="13">
        <v>0.78125</v>
      </c>
    </row>
    <row r="6880" spans="5:14" x14ac:dyDescent="0.3">
      <c r="E6880" s="3" t="s">
        <v>1694</v>
      </c>
      <c r="F6880" s="4"/>
      <c r="G6880" s="5">
        <v>1314</v>
      </c>
      <c r="H6880" s="7">
        <v>373</v>
      </c>
      <c r="I6880" s="1">
        <v>594</v>
      </c>
      <c r="J6880" s="1">
        <v>239</v>
      </c>
      <c r="K6880" s="1">
        <v>70</v>
      </c>
      <c r="L6880" s="1">
        <v>11</v>
      </c>
      <c r="M6880" s="1">
        <v>16</v>
      </c>
      <c r="N6880" s="6">
        <v>11</v>
      </c>
    </row>
    <row r="6881" spans="5:14" x14ac:dyDescent="0.3">
      <c r="E6881" s="9"/>
      <c r="F6881" s="8"/>
      <c r="G6881" s="10">
        <v>100</v>
      </c>
      <c r="H6881" s="11">
        <v>28.386605783865999</v>
      </c>
      <c r="I6881" s="2">
        <v>45.205479452055002</v>
      </c>
      <c r="J6881" s="2">
        <v>18.188736681887001</v>
      </c>
      <c r="K6881" s="2">
        <v>5.3272450532719997</v>
      </c>
      <c r="L6881" s="2">
        <v>0.83713850837100001</v>
      </c>
      <c r="M6881" s="2">
        <v>1.2176560121769999</v>
      </c>
      <c r="N6881" s="13">
        <v>0.83713850837100001</v>
      </c>
    </row>
    <row r="6882" spans="5:14" x14ac:dyDescent="0.3">
      <c r="E6882" s="3" t="s">
        <v>1695</v>
      </c>
      <c r="F6882" s="4"/>
      <c r="G6882" s="5">
        <v>198</v>
      </c>
      <c r="H6882" s="7">
        <v>27</v>
      </c>
      <c r="I6882" s="1">
        <v>63</v>
      </c>
      <c r="J6882" s="1">
        <v>39</v>
      </c>
      <c r="K6882" s="1">
        <v>40</v>
      </c>
      <c r="L6882" s="1">
        <v>24</v>
      </c>
      <c r="M6882" s="1">
        <v>5</v>
      </c>
      <c r="N6882" s="6">
        <v>0</v>
      </c>
    </row>
    <row r="6883" spans="5:14" x14ac:dyDescent="0.3">
      <c r="E6883" s="9"/>
      <c r="F6883" s="8"/>
      <c r="G6883" s="10">
        <v>100</v>
      </c>
      <c r="H6883" s="11">
        <v>13.636363636364001</v>
      </c>
      <c r="I6883" s="2">
        <v>31.818181818182001</v>
      </c>
      <c r="J6883" s="2">
        <v>19.696969696970001</v>
      </c>
      <c r="K6883" s="2">
        <v>20.202020202020002</v>
      </c>
      <c r="L6883" s="2">
        <v>12.121212121212</v>
      </c>
      <c r="M6883" s="2">
        <v>2.5252525252529998</v>
      </c>
      <c r="N6883" s="15">
        <v>0</v>
      </c>
    </row>
    <row r="6884" spans="5:14" ht="25" x14ac:dyDescent="0.3">
      <c r="E6884" s="3" t="s">
        <v>881</v>
      </c>
      <c r="F6884" s="4"/>
      <c r="G6884" s="5">
        <v>54</v>
      </c>
      <c r="H6884" s="7">
        <v>7</v>
      </c>
      <c r="I6884" s="1">
        <v>21</v>
      </c>
      <c r="J6884" s="1">
        <v>12</v>
      </c>
      <c r="K6884" s="1">
        <v>8</v>
      </c>
      <c r="L6884" s="1">
        <v>0</v>
      </c>
      <c r="M6884" s="1">
        <v>5</v>
      </c>
      <c r="N6884" s="6">
        <v>1</v>
      </c>
    </row>
    <row r="6885" spans="5:14" x14ac:dyDescent="0.3">
      <c r="E6885" s="9"/>
      <c r="F6885" s="8"/>
      <c r="G6885" s="10">
        <v>100</v>
      </c>
      <c r="H6885" s="11">
        <v>12.962962962962999</v>
      </c>
      <c r="I6885" s="2">
        <v>38.888888888888999</v>
      </c>
      <c r="J6885" s="2">
        <v>22.222222222222001</v>
      </c>
      <c r="K6885" s="2">
        <v>14.814814814815</v>
      </c>
      <c r="L6885" s="12">
        <v>0</v>
      </c>
      <c r="M6885" s="2">
        <v>9.2592592592590002</v>
      </c>
      <c r="N6885" s="13">
        <v>1.851851851852</v>
      </c>
    </row>
    <row r="6886" spans="5:14" x14ac:dyDescent="0.3">
      <c r="E6886" s="3" t="s">
        <v>1696</v>
      </c>
      <c r="F6886" s="4"/>
      <c r="G6886" s="5">
        <v>221</v>
      </c>
      <c r="H6886" s="7">
        <v>78</v>
      </c>
      <c r="I6886" s="1">
        <v>89</v>
      </c>
      <c r="J6886" s="1">
        <v>33</v>
      </c>
      <c r="K6886" s="1">
        <v>15</v>
      </c>
      <c r="L6886" s="1">
        <v>3</v>
      </c>
      <c r="M6886" s="1">
        <v>2</v>
      </c>
      <c r="N6886" s="6">
        <v>1</v>
      </c>
    </row>
    <row r="6887" spans="5:14" x14ac:dyDescent="0.3">
      <c r="E6887" s="9"/>
      <c r="F6887" s="8"/>
      <c r="G6887" s="10">
        <v>100</v>
      </c>
      <c r="H6887" s="11">
        <v>35.294117647058997</v>
      </c>
      <c r="I6887" s="2">
        <v>40.271493212670002</v>
      </c>
      <c r="J6887" s="2">
        <v>14.932126696833</v>
      </c>
      <c r="K6887" s="2">
        <v>6.7873303167419996</v>
      </c>
      <c r="L6887" s="2">
        <v>1.357466063348</v>
      </c>
      <c r="M6887" s="2">
        <v>0.904977375566</v>
      </c>
      <c r="N6887" s="13">
        <v>0.452488687783</v>
      </c>
    </row>
    <row r="6888" spans="5:14" x14ac:dyDescent="0.3">
      <c r="E6888" s="3" t="s">
        <v>1697</v>
      </c>
      <c r="F6888" s="4"/>
      <c r="G6888" s="5">
        <v>18</v>
      </c>
      <c r="H6888" s="7">
        <v>1</v>
      </c>
      <c r="I6888" s="1">
        <v>8</v>
      </c>
      <c r="J6888" s="1">
        <v>2</v>
      </c>
      <c r="K6888" s="1">
        <v>2</v>
      </c>
      <c r="L6888" s="1">
        <v>4</v>
      </c>
      <c r="M6888" s="1">
        <v>1</v>
      </c>
      <c r="N6888" s="6">
        <v>0</v>
      </c>
    </row>
    <row r="6889" spans="5:14" x14ac:dyDescent="0.3">
      <c r="E6889" s="9"/>
      <c r="F6889" s="8"/>
      <c r="G6889" s="10">
        <v>100</v>
      </c>
      <c r="H6889" s="11">
        <v>5.5555555555560003</v>
      </c>
      <c r="I6889" s="2">
        <v>44.444444444444002</v>
      </c>
      <c r="J6889" s="2">
        <v>11.111111111111001</v>
      </c>
      <c r="K6889" s="2">
        <v>11.111111111111001</v>
      </c>
      <c r="L6889" s="2">
        <v>22.222222222222001</v>
      </c>
      <c r="M6889" s="2">
        <v>5.5555555555560003</v>
      </c>
      <c r="N6889" s="15">
        <v>0</v>
      </c>
    </row>
    <row r="6890" spans="5:14" x14ac:dyDescent="0.3">
      <c r="E6890" s="3" t="s">
        <v>887</v>
      </c>
      <c r="F6890" s="4"/>
      <c r="G6890" s="5">
        <v>5</v>
      </c>
      <c r="H6890" s="7">
        <v>0</v>
      </c>
      <c r="I6890" s="1">
        <v>2</v>
      </c>
      <c r="J6890" s="1">
        <v>0</v>
      </c>
      <c r="K6890" s="1">
        <v>1</v>
      </c>
      <c r="L6890" s="1">
        <v>0</v>
      </c>
      <c r="M6890" s="1">
        <v>1</v>
      </c>
      <c r="N6890" s="6">
        <v>1</v>
      </c>
    </row>
    <row r="6891" spans="5:14" x14ac:dyDescent="0.3">
      <c r="E6891" s="9"/>
      <c r="F6891" s="8"/>
      <c r="G6891" s="10">
        <v>100</v>
      </c>
      <c r="H6891" s="21">
        <v>0</v>
      </c>
      <c r="I6891" s="2">
        <v>40</v>
      </c>
      <c r="J6891" s="12">
        <v>0</v>
      </c>
      <c r="K6891" s="2">
        <v>20</v>
      </c>
      <c r="L6891" s="12">
        <v>0</v>
      </c>
      <c r="M6891" s="2">
        <v>20</v>
      </c>
      <c r="N6891" s="13">
        <v>20</v>
      </c>
    </row>
    <row r="6892" spans="5:14" x14ac:dyDescent="0.3">
      <c r="E6892" s="3" t="s">
        <v>1698</v>
      </c>
      <c r="F6892" s="4"/>
      <c r="G6892" s="5">
        <v>257</v>
      </c>
      <c r="H6892" s="7">
        <v>38</v>
      </c>
      <c r="I6892" s="1">
        <v>75</v>
      </c>
      <c r="J6892" s="1">
        <v>75</v>
      </c>
      <c r="K6892" s="1">
        <v>42</v>
      </c>
      <c r="L6892" s="1">
        <v>25</v>
      </c>
      <c r="M6892" s="1">
        <v>2</v>
      </c>
      <c r="N6892" s="6">
        <v>0</v>
      </c>
    </row>
    <row r="6893" spans="5:14" x14ac:dyDescent="0.3">
      <c r="E6893" s="9"/>
      <c r="F6893" s="8"/>
      <c r="G6893" s="10">
        <v>100</v>
      </c>
      <c r="H6893" s="11">
        <v>14.785992217899</v>
      </c>
      <c r="I6893" s="2">
        <v>29.182879377431998</v>
      </c>
      <c r="J6893" s="2">
        <v>29.182879377431998</v>
      </c>
      <c r="K6893" s="2">
        <v>16.342412451362001</v>
      </c>
      <c r="L6893" s="2">
        <v>9.727626459144</v>
      </c>
      <c r="M6893" s="2">
        <v>0.77821011673200002</v>
      </c>
      <c r="N6893" s="15">
        <v>0</v>
      </c>
    </row>
    <row r="6894" spans="5:14" x14ac:dyDescent="0.3">
      <c r="E6894" s="3" t="s">
        <v>1699</v>
      </c>
      <c r="F6894" s="4"/>
      <c r="G6894" s="5">
        <v>12</v>
      </c>
      <c r="H6894" s="7">
        <v>0</v>
      </c>
      <c r="I6894" s="1">
        <v>1</v>
      </c>
      <c r="J6894" s="1">
        <v>2</v>
      </c>
      <c r="K6894" s="1">
        <v>4</v>
      </c>
      <c r="L6894" s="1">
        <v>5</v>
      </c>
      <c r="M6894" s="1">
        <v>0</v>
      </c>
      <c r="N6894" s="6">
        <v>0</v>
      </c>
    </row>
    <row r="6895" spans="5:14" x14ac:dyDescent="0.3">
      <c r="E6895" s="9"/>
      <c r="F6895" s="8"/>
      <c r="G6895" s="10">
        <v>100</v>
      </c>
      <c r="H6895" s="21">
        <v>0</v>
      </c>
      <c r="I6895" s="2">
        <v>8.333333333333</v>
      </c>
      <c r="J6895" s="2">
        <v>16.666666666666998</v>
      </c>
      <c r="K6895" s="2">
        <v>33.333333333333002</v>
      </c>
      <c r="L6895" s="2">
        <v>41.666666666666998</v>
      </c>
      <c r="M6895" s="12">
        <v>0</v>
      </c>
      <c r="N6895" s="15">
        <v>0</v>
      </c>
    </row>
    <row r="6896" spans="5:14" ht="25" x14ac:dyDescent="0.3">
      <c r="E6896" s="3" t="s">
        <v>893</v>
      </c>
      <c r="F6896" s="4"/>
      <c r="G6896" s="5">
        <v>28</v>
      </c>
      <c r="H6896" s="7">
        <v>0</v>
      </c>
      <c r="I6896" s="1">
        <v>4</v>
      </c>
      <c r="J6896" s="1">
        <v>9</v>
      </c>
      <c r="K6896" s="1">
        <v>10</v>
      </c>
      <c r="L6896" s="1">
        <v>5</v>
      </c>
      <c r="M6896" s="1">
        <v>0</v>
      </c>
      <c r="N6896" s="6">
        <v>0</v>
      </c>
    </row>
    <row r="6897" spans="5:14" x14ac:dyDescent="0.3">
      <c r="E6897" s="9"/>
      <c r="F6897" s="8"/>
      <c r="G6897" s="10">
        <v>100</v>
      </c>
      <c r="H6897" s="21">
        <v>0</v>
      </c>
      <c r="I6897" s="2">
        <v>14.285714285714</v>
      </c>
      <c r="J6897" s="2">
        <v>32.142857142856997</v>
      </c>
      <c r="K6897" s="2">
        <v>35.714285714286</v>
      </c>
      <c r="L6897" s="2">
        <v>17.857142857143</v>
      </c>
      <c r="M6897" s="12">
        <v>0</v>
      </c>
      <c r="N6897" s="15">
        <v>0</v>
      </c>
    </row>
    <row r="6898" spans="5:14" x14ac:dyDescent="0.3">
      <c r="E6898" s="3" t="s">
        <v>1700</v>
      </c>
      <c r="F6898" s="4"/>
      <c r="G6898" s="5">
        <v>1898</v>
      </c>
      <c r="H6898" s="7">
        <v>294</v>
      </c>
      <c r="I6898" s="1">
        <v>555</v>
      </c>
      <c r="J6898" s="1">
        <v>589</v>
      </c>
      <c r="K6898" s="1">
        <v>282</v>
      </c>
      <c r="L6898" s="1">
        <v>163</v>
      </c>
      <c r="M6898" s="1">
        <v>12</v>
      </c>
      <c r="N6898" s="6">
        <v>3</v>
      </c>
    </row>
    <row r="6899" spans="5:14" x14ac:dyDescent="0.3">
      <c r="E6899" s="9"/>
      <c r="F6899" s="8"/>
      <c r="G6899" s="10">
        <v>100</v>
      </c>
      <c r="H6899" s="11">
        <v>15.489989462592</v>
      </c>
      <c r="I6899" s="2">
        <v>29.241306638567</v>
      </c>
      <c r="J6899" s="2">
        <v>31.032665964172999</v>
      </c>
      <c r="K6899" s="2">
        <v>14.857744994731</v>
      </c>
      <c r="L6899" s="2">
        <v>8.5879873551110002</v>
      </c>
      <c r="M6899" s="2">
        <v>0.63224446786099997</v>
      </c>
      <c r="N6899" s="13">
        <v>0.158061116965</v>
      </c>
    </row>
    <row r="6900" spans="5:14" x14ac:dyDescent="0.3">
      <c r="E6900" s="3" t="s">
        <v>1701</v>
      </c>
      <c r="F6900" s="4"/>
      <c r="G6900" s="5">
        <v>96</v>
      </c>
      <c r="H6900" s="7">
        <v>5</v>
      </c>
      <c r="I6900" s="1">
        <v>7</v>
      </c>
      <c r="J6900" s="1">
        <v>17</v>
      </c>
      <c r="K6900" s="1">
        <v>21</v>
      </c>
      <c r="L6900" s="1">
        <v>44</v>
      </c>
      <c r="M6900" s="1">
        <v>2</v>
      </c>
      <c r="N6900" s="6">
        <v>0</v>
      </c>
    </row>
    <row r="6901" spans="5:14" x14ac:dyDescent="0.3">
      <c r="E6901" s="9"/>
      <c r="F6901" s="8"/>
      <c r="G6901" s="10">
        <v>100</v>
      </c>
      <c r="H6901" s="11">
        <v>5.208333333333</v>
      </c>
      <c r="I6901" s="2">
        <v>7.291666666667</v>
      </c>
      <c r="J6901" s="2">
        <v>17.708333333333002</v>
      </c>
      <c r="K6901" s="2">
        <v>21.875</v>
      </c>
      <c r="L6901" s="2">
        <v>45.833333333333002</v>
      </c>
      <c r="M6901" s="2">
        <v>2.083333333333</v>
      </c>
      <c r="N6901" s="15">
        <v>0</v>
      </c>
    </row>
    <row r="6902" spans="5:14" ht="25" x14ac:dyDescent="0.3">
      <c r="E6902" s="3" t="s">
        <v>899</v>
      </c>
      <c r="F6902" s="4"/>
      <c r="G6902" s="5">
        <v>149</v>
      </c>
      <c r="H6902" s="7">
        <v>5</v>
      </c>
      <c r="I6902" s="1">
        <v>21</v>
      </c>
      <c r="J6902" s="1">
        <v>49</v>
      </c>
      <c r="K6902" s="1">
        <v>34</v>
      </c>
      <c r="L6902" s="1">
        <v>37</v>
      </c>
      <c r="M6902" s="1">
        <v>3</v>
      </c>
      <c r="N6902" s="6">
        <v>0</v>
      </c>
    </row>
    <row r="6903" spans="5:14" x14ac:dyDescent="0.3">
      <c r="E6903" s="9"/>
      <c r="F6903" s="8"/>
      <c r="G6903" s="10">
        <v>100</v>
      </c>
      <c r="H6903" s="11">
        <v>3.355704697987</v>
      </c>
      <c r="I6903" s="2">
        <v>14.093959731544</v>
      </c>
      <c r="J6903" s="2">
        <v>32.885906040267997</v>
      </c>
      <c r="K6903" s="2">
        <v>22.818791946308998</v>
      </c>
      <c r="L6903" s="2">
        <v>24.832214765101</v>
      </c>
      <c r="M6903" s="2">
        <v>2.0134228187919998</v>
      </c>
      <c r="N6903" s="15">
        <v>0</v>
      </c>
    </row>
    <row r="6904" spans="5:14" x14ac:dyDescent="0.3">
      <c r="E6904" s="3" t="s">
        <v>1702</v>
      </c>
      <c r="F6904" s="4"/>
      <c r="G6904" s="5">
        <v>4518</v>
      </c>
      <c r="H6904" s="7">
        <v>760</v>
      </c>
      <c r="I6904" s="1">
        <v>1404</v>
      </c>
      <c r="J6904" s="1">
        <v>1325</v>
      </c>
      <c r="K6904" s="1">
        <v>680</v>
      </c>
      <c r="L6904" s="1">
        <v>305</v>
      </c>
      <c r="M6904" s="1">
        <v>39</v>
      </c>
      <c r="N6904" s="6">
        <v>5</v>
      </c>
    </row>
    <row r="6905" spans="5:14" x14ac:dyDescent="0.3">
      <c r="E6905" s="9"/>
      <c r="F6905" s="8"/>
      <c r="G6905" s="10">
        <v>100</v>
      </c>
      <c r="H6905" s="11">
        <v>16.821602478972999</v>
      </c>
      <c r="I6905" s="2">
        <v>31.075697211154999</v>
      </c>
      <c r="J6905" s="2">
        <v>29.327135900841</v>
      </c>
      <c r="K6905" s="2">
        <v>15.050907481186</v>
      </c>
      <c r="L6905" s="2">
        <v>6.7507746790620002</v>
      </c>
      <c r="M6905" s="2">
        <v>0.86321381142099995</v>
      </c>
      <c r="N6905" s="13">
        <v>0.11066843736199999</v>
      </c>
    </row>
    <row r="6906" spans="5:14" x14ac:dyDescent="0.3">
      <c r="E6906" s="3" t="s">
        <v>1703</v>
      </c>
      <c r="F6906" s="4"/>
      <c r="G6906" s="5">
        <v>370</v>
      </c>
      <c r="H6906" s="7">
        <v>15</v>
      </c>
      <c r="I6906" s="1">
        <v>36</v>
      </c>
      <c r="J6906" s="1">
        <v>80</v>
      </c>
      <c r="K6906" s="1">
        <v>91</v>
      </c>
      <c r="L6906" s="1">
        <v>145</v>
      </c>
      <c r="M6906" s="1">
        <v>2</v>
      </c>
      <c r="N6906" s="6">
        <v>1</v>
      </c>
    </row>
    <row r="6907" spans="5:14" x14ac:dyDescent="0.3">
      <c r="E6907" s="9"/>
      <c r="F6907" s="8"/>
      <c r="G6907" s="10">
        <v>100</v>
      </c>
      <c r="H6907" s="11">
        <v>4.0540540540540002</v>
      </c>
      <c r="I6907" s="2">
        <v>9.7297297297299998</v>
      </c>
      <c r="J6907" s="2">
        <v>21.621621621622001</v>
      </c>
      <c r="K6907" s="2">
        <v>24.594594594595002</v>
      </c>
      <c r="L6907" s="2">
        <v>39.189189189189001</v>
      </c>
      <c r="M6907" s="2">
        <v>0.54054054054099998</v>
      </c>
      <c r="N6907" s="13">
        <v>0.27027027027</v>
      </c>
    </row>
    <row r="6908" spans="5:14" ht="25" x14ac:dyDescent="0.3">
      <c r="E6908" s="3" t="s">
        <v>905</v>
      </c>
      <c r="F6908" s="4"/>
      <c r="G6908" s="5">
        <v>424</v>
      </c>
      <c r="H6908" s="7">
        <v>24</v>
      </c>
      <c r="I6908" s="1">
        <v>58</v>
      </c>
      <c r="J6908" s="1">
        <v>136</v>
      </c>
      <c r="K6908" s="1">
        <v>101</v>
      </c>
      <c r="L6908" s="1">
        <v>91</v>
      </c>
      <c r="M6908" s="1">
        <v>14</v>
      </c>
      <c r="N6908" s="6">
        <v>0</v>
      </c>
    </row>
    <row r="6909" spans="5:14" x14ac:dyDescent="0.3">
      <c r="E6909" s="9"/>
      <c r="F6909" s="8"/>
      <c r="G6909" s="10">
        <v>100</v>
      </c>
      <c r="H6909" s="11">
        <v>5.660377358491</v>
      </c>
      <c r="I6909" s="2">
        <v>13.679245283019</v>
      </c>
      <c r="J6909" s="2">
        <v>32.075471698112999</v>
      </c>
      <c r="K6909" s="2">
        <v>23.820754716981</v>
      </c>
      <c r="L6909" s="2">
        <v>21.462264150943</v>
      </c>
      <c r="M6909" s="2">
        <v>3.3018867924530002</v>
      </c>
      <c r="N6909" s="15">
        <v>0</v>
      </c>
    </row>
    <row r="6910" spans="5:14" x14ac:dyDescent="0.3">
      <c r="E6910" s="3" t="s">
        <v>1704</v>
      </c>
      <c r="F6910" s="4"/>
      <c r="G6910" s="5">
        <v>7734</v>
      </c>
      <c r="H6910" s="7">
        <v>1579</v>
      </c>
      <c r="I6910" s="1">
        <v>2722</v>
      </c>
      <c r="J6910" s="1">
        <v>2035</v>
      </c>
      <c r="K6910" s="1">
        <v>903</v>
      </c>
      <c r="L6910" s="1">
        <v>376</v>
      </c>
      <c r="M6910" s="1">
        <v>101</v>
      </c>
      <c r="N6910" s="6">
        <v>18</v>
      </c>
    </row>
    <row r="6911" spans="5:14" x14ac:dyDescent="0.3">
      <c r="E6911" s="9"/>
      <c r="F6911" s="8"/>
      <c r="G6911" s="10">
        <v>100</v>
      </c>
      <c r="H6911" s="11">
        <v>20.416343418671001</v>
      </c>
      <c r="I6911" s="2">
        <v>35.195241789500997</v>
      </c>
      <c r="J6911" s="2">
        <v>26.312386863200999</v>
      </c>
      <c r="K6911" s="2">
        <v>11.675717610551001</v>
      </c>
      <c r="L6911" s="2">
        <v>4.8616498577709999</v>
      </c>
      <c r="M6911" s="2">
        <v>1.3059219032839999</v>
      </c>
      <c r="N6911" s="13">
        <v>0.23273855702099999</v>
      </c>
    </row>
    <row r="6912" spans="5:14" x14ac:dyDescent="0.3">
      <c r="E6912" s="3" t="s">
        <v>1705</v>
      </c>
      <c r="F6912" s="4"/>
      <c r="G6912" s="5">
        <v>618</v>
      </c>
      <c r="H6912" s="7">
        <v>20</v>
      </c>
      <c r="I6912" s="1">
        <v>73</v>
      </c>
      <c r="J6912" s="1">
        <v>123</v>
      </c>
      <c r="K6912" s="1">
        <v>163</v>
      </c>
      <c r="L6912" s="1">
        <v>223</v>
      </c>
      <c r="M6912" s="1">
        <v>14</v>
      </c>
      <c r="N6912" s="6">
        <v>2</v>
      </c>
    </row>
    <row r="6913" spans="5:14" x14ac:dyDescent="0.3">
      <c r="E6913" s="9"/>
      <c r="F6913" s="8"/>
      <c r="G6913" s="10">
        <v>100</v>
      </c>
      <c r="H6913" s="11">
        <v>3.236245954693</v>
      </c>
      <c r="I6913" s="2">
        <v>11.812297734628</v>
      </c>
      <c r="J6913" s="2">
        <v>19.902912621359</v>
      </c>
      <c r="K6913" s="2">
        <v>26.375404530743999</v>
      </c>
      <c r="L6913" s="2">
        <v>36.084142394822003</v>
      </c>
      <c r="M6913" s="2">
        <v>2.2653721682849999</v>
      </c>
      <c r="N6913" s="13">
        <v>0.32362459546900002</v>
      </c>
    </row>
    <row r="6914" spans="5:14" ht="25" x14ac:dyDescent="0.3">
      <c r="E6914" s="3" t="s">
        <v>911</v>
      </c>
      <c r="F6914" s="4"/>
      <c r="G6914" s="5">
        <v>762</v>
      </c>
      <c r="H6914" s="7">
        <v>32</v>
      </c>
      <c r="I6914" s="1">
        <v>124</v>
      </c>
      <c r="J6914" s="1">
        <v>256</v>
      </c>
      <c r="K6914" s="1">
        <v>177</v>
      </c>
      <c r="L6914" s="1">
        <v>128</v>
      </c>
      <c r="M6914" s="1">
        <v>40</v>
      </c>
      <c r="N6914" s="6">
        <v>5</v>
      </c>
    </row>
    <row r="6915" spans="5:14" x14ac:dyDescent="0.3">
      <c r="E6915" s="9"/>
      <c r="F6915" s="8"/>
      <c r="G6915" s="10">
        <v>100</v>
      </c>
      <c r="H6915" s="11">
        <v>4.1994750656170003</v>
      </c>
      <c r="I6915" s="2">
        <v>16.272965879265001</v>
      </c>
      <c r="J6915" s="2">
        <v>33.595800524933999</v>
      </c>
      <c r="K6915" s="2">
        <v>23.228346456693</v>
      </c>
      <c r="L6915" s="2">
        <v>16.797900262467</v>
      </c>
      <c r="M6915" s="2">
        <v>5.2493438320210002</v>
      </c>
      <c r="N6915" s="13">
        <v>0.65616797900299995</v>
      </c>
    </row>
    <row r="6916" spans="5:14" x14ac:dyDescent="0.3">
      <c r="E6916" s="3" t="s">
        <v>1706</v>
      </c>
      <c r="F6916" s="4"/>
      <c r="G6916" s="5">
        <v>6868</v>
      </c>
      <c r="H6916" s="7">
        <v>1343</v>
      </c>
      <c r="I6916" s="1">
        <v>2441</v>
      </c>
      <c r="J6916" s="1">
        <v>1835</v>
      </c>
      <c r="K6916" s="1">
        <v>763</v>
      </c>
      <c r="L6916" s="1">
        <v>331</v>
      </c>
      <c r="M6916" s="1">
        <v>128</v>
      </c>
      <c r="N6916" s="6">
        <v>27</v>
      </c>
    </row>
    <row r="6917" spans="5:14" x14ac:dyDescent="0.3">
      <c r="E6917" s="9"/>
      <c r="F6917" s="8"/>
      <c r="G6917" s="10">
        <v>100</v>
      </c>
      <c r="H6917" s="11">
        <v>19.554455445544999</v>
      </c>
      <c r="I6917" s="2">
        <v>35.541642399533998</v>
      </c>
      <c r="J6917" s="2">
        <v>26.718112987769</v>
      </c>
      <c r="K6917" s="2">
        <v>11.109493302271</v>
      </c>
      <c r="L6917" s="2">
        <v>4.8194525334889997</v>
      </c>
      <c r="M6917" s="2">
        <v>1.863715783343</v>
      </c>
      <c r="N6917" s="13">
        <v>0.39312754804900002</v>
      </c>
    </row>
    <row r="6918" spans="5:14" x14ac:dyDescent="0.3">
      <c r="E6918" s="3" t="s">
        <v>1707</v>
      </c>
      <c r="F6918" s="4"/>
      <c r="G6918" s="5">
        <v>540</v>
      </c>
      <c r="H6918" s="7">
        <v>20</v>
      </c>
      <c r="I6918" s="1">
        <v>78</v>
      </c>
      <c r="J6918" s="1">
        <v>137</v>
      </c>
      <c r="K6918" s="1">
        <v>109</v>
      </c>
      <c r="L6918" s="1">
        <v>183</v>
      </c>
      <c r="M6918" s="1">
        <v>12</v>
      </c>
      <c r="N6918" s="6">
        <v>1</v>
      </c>
    </row>
    <row r="6919" spans="5:14" x14ac:dyDescent="0.3">
      <c r="E6919" s="9"/>
      <c r="F6919" s="8"/>
      <c r="G6919" s="10">
        <v>100</v>
      </c>
      <c r="H6919" s="11">
        <v>3.7037037037039999</v>
      </c>
      <c r="I6919" s="2">
        <v>14.444444444444001</v>
      </c>
      <c r="J6919" s="2">
        <v>25.370370370370001</v>
      </c>
      <c r="K6919" s="2">
        <v>20.185185185184999</v>
      </c>
      <c r="L6919" s="2">
        <v>33.888888888888999</v>
      </c>
      <c r="M6919" s="2">
        <v>2.2222222222219998</v>
      </c>
      <c r="N6919" s="13">
        <v>0.18518518518499999</v>
      </c>
    </row>
    <row r="6920" spans="5:14" ht="25" x14ac:dyDescent="0.3">
      <c r="E6920" s="3" t="s">
        <v>917</v>
      </c>
      <c r="F6920" s="4"/>
      <c r="G6920" s="5">
        <v>556</v>
      </c>
      <c r="H6920" s="7">
        <v>17</v>
      </c>
      <c r="I6920" s="1">
        <v>116</v>
      </c>
      <c r="J6920" s="1">
        <v>195</v>
      </c>
      <c r="K6920" s="1">
        <v>107</v>
      </c>
      <c r="L6920" s="1">
        <v>86</v>
      </c>
      <c r="M6920" s="1">
        <v>32</v>
      </c>
      <c r="N6920" s="6">
        <v>3</v>
      </c>
    </row>
    <row r="6921" spans="5:14" x14ac:dyDescent="0.3">
      <c r="E6921" s="9"/>
      <c r="F6921" s="8"/>
      <c r="G6921" s="10">
        <v>100</v>
      </c>
      <c r="H6921" s="11">
        <v>3.0575539568350001</v>
      </c>
      <c r="I6921" s="2">
        <v>20.863309352518002</v>
      </c>
      <c r="J6921" s="2">
        <v>35.071942446043003</v>
      </c>
      <c r="K6921" s="2">
        <v>19.244604316547001</v>
      </c>
      <c r="L6921" s="2">
        <v>15.467625899281</v>
      </c>
      <c r="M6921" s="2">
        <v>5.755395683453</v>
      </c>
      <c r="N6921" s="13">
        <v>0.539568345324</v>
      </c>
    </row>
    <row r="6922" spans="5:14" x14ac:dyDescent="0.3">
      <c r="E6922" s="3" t="s">
        <v>1708</v>
      </c>
      <c r="F6922" s="4"/>
      <c r="G6922" s="5">
        <v>2591</v>
      </c>
      <c r="H6922" s="7">
        <v>591</v>
      </c>
      <c r="I6922" s="1">
        <v>1020</v>
      </c>
      <c r="J6922" s="1">
        <v>631</v>
      </c>
      <c r="K6922" s="1">
        <v>213</v>
      </c>
      <c r="L6922" s="1">
        <v>83</v>
      </c>
      <c r="M6922" s="1">
        <v>44</v>
      </c>
      <c r="N6922" s="6">
        <v>9</v>
      </c>
    </row>
    <row r="6923" spans="5:14" x14ac:dyDescent="0.3">
      <c r="E6923" s="9"/>
      <c r="F6923" s="8"/>
      <c r="G6923" s="10">
        <v>100</v>
      </c>
      <c r="H6923" s="11">
        <v>22.809725974527002</v>
      </c>
      <c r="I6923" s="2">
        <v>39.367039752990998</v>
      </c>
      <c r="J6923" s="2">
        <v>24.353531455037</v>
      </c>
      <c r="K6923" s="2">
        <v>8.2207641837129994</v>
      </c>
      <c r="L6923" s="2">
        <v>3.203396372057</v>
      </c>
      <c r="M6923" s="2">
        <v>1.6981860285599999</v>
      </c>
      <c r="N6923" s="13">
        <v>0.34735623311500002</v>
      </c>
    </row>
    <row r="6924" spans="5:14" x14ac:dyDescent="0.3">
      <c r="E6924" s="3" t="s">
        <v>1709</v>
      </c>
      <c r="F6924" s="4"/>
      <c r="G6924" s="5">
        <v>144</v>
      </c>
      <c r="H6924" s="7">
        <v>8</v>
      </c>
      <c r="I6924" s="1">
        <v>26</v>
      </c>
      <c r="J6924" s="1">
        <v>31</v>
      </c>
      <c r="K6924" s="1">
        <v>30</v>
      </c>
      <c r="L6924" s="1">
        <v>43</v>
      </c>
      <c r="M6924" s="1">
        <v>4</v>
      </c>
      <c r="N6924" s="6">
        <v>2</v>
      </c>
    </row>
    <row r="6925" spans="5:14" x14ac:dyDescent="0.3">
      <c r="E6925" s="9"/>
      <c r="F6925" s="8"/>
      <c r="G6925" s="10">
        <v>100</v>
      </c>
      <c r="H6925" s="11">
        <v>5.5555555555560003</v>
      </c>
      <c r="I6925" s="2">
        <v>18.055555555556001</v>
      </c>
      <c r="J6925" s="2">
        <v>21.527777777777999</v>
      </c>
      <c r="K6925" s="2">
        <v>20.833333333333002</v>
      </c>
      <c r="L6925" s="2">
        <v>29.861111111111001</v>
      </c>
      <c r="M6925" s="2">
        <v>2.7777777777780002</v>
      </c>
      <c r="N6925" s="13">
        <v>1.3888888888890001</v>
      </c>
    </row>
    <row r="6926" spans="5:14" ht="25" x14ac:dyDescent="0.3">
      <c r="E6926" s="3" t="s">
        <v>923</v>
      </c>
      <c r="F6926" s="4"/>
      <c r="G6926" s="5">
        <v>161</v>
      </c>
      <c r="H6926" s="7">
        <v>11</v>
      </c>
      <c r="I6926" s="1">
        <v>42</v>
      </c>
      <c r="J6926" s="1">
        <v>47</v>
      </c>
      <c r="K6926" s="1">
        <v>31</v>
      </c>
      <c r="L6926" s="1">
        <v>19</v>
      </c>
      <c r="M6926" s="1">
        <v>10</v>
      </c>
      <c r="N6926" s="6">
        <v>1</v>
      </c>
    </row>
    <row r="6927" spans="5:14" x14ac:dyDescent="0.3">
      <c r="E6927" s="9"/>
      <c r="F6927" s="8"/>
      <c r="G6927" s="10">
        <v>100</v>
      </c>
      <c r="H6927" s="11">
        <v>6.8322981366460001</v>
      </c>
      <c r="I6927" s="2">
        <v>26.086956521739001</v>
      </c>
      <c r="J6927" s="2">
        <v>29.192546583851001</v>
      </c>
      <c r="K6927" s="2">
        <v>19.254658385092998</v>
      </c>
      <c r="L6927" s="2">
        <v>11.801242236025001</v>
      </c>
      <c r="M6927" s="2">
        <v>6.2111801242239997</v>
      </c>
      <c r="N6927" s="13">
        <v>0.62111801242200004</v>
      </c>
    </row>
    <row r="6928" spans="5:14" x14ac:dyDescent="0.3">
      <c r="E6928" s="3" t="s">
        <v>1710</v>
      </c>
      <c r="F6928" s="4"/>
      <c r="G6928" s="5">
        <v>819</v>
      </c>
      <c r="H6928" s="7">
        <v>209</v>
      </c>
      <c r="I6928" s="1">
        <v>333</v>
      </c>
      <c r="J6928" s="1">
        <v>188</v>
      </c>
      <c r="K6928" s="1">
        <v>57</v>
      </c>
      <c r="L6928" s="1">
        <v>17</v>
      </c>
      <c r="M6928" s="1">
        <v>10</v>
      </c>
      <c r="N6928" s="6">
        <v>5</v>
      </c>
    </row>
    <row r="6929" spans="5:14" x14ac:dyDescent="0.3">
      <c r="E6929" s="9"/>
      <c r="F6929" s="8"/>
      <c r="G6929" s="10">
        <v>100</v>
      </c>
      <c r="H6929" s="11">
        <v>25.518925518926</v>
      </c>
      <c r="I6929" s="2">
        <v>40.659340659340998</v>
      </c>
      <c r="J6929" s="2">
        <v>22.954822954823001</v>
      </c>
      <c r="K6929" s="2">
        <v>6.9597069597069998</v>
      </c>
      <c r="L6929" s="2">
        <v>2.0757020757019999</v>
      </c>
      <c r="M6929" s="2">
        <v>1.2210012210009999</v>
      </c>
      <c r="N6929" s="13">
        <v>0.61050061050100002</v>
      </c>
    </row>
    <row r="6930" spans="5:14" x14ac:dyDescent="0.3">
      <c r="E6930" s="3" t="s">
        <v>1711</v>
      </c>
      <c r="F6930" s="4"/>
      <c r="G6930" s="5">
        <v>43</v>
      </c>
      <c r="H6930" s="7">
        <v>3</v>
      </c>
      <c r="I6930" s="1">
        <v>8</v>
      </c>
      <c r="J6930" s="1">
        <v>17</v>
      </c>
      <c r="K6930" s="1">
        <v>9</v>
      </c>
      <c r="L6930" s="1">
        <v>5</v>
      </c>
      <c r="M6930" s="1">
        <v>1</v>
      </c>
      <c r="N6930" s="6">
        <v>0</v>
      </c>
    </row>
    <row r="6931" spans="5:14" x14ac:dyDescent="0.3">
      <c r="E6931" s="9"/>
      <c r="F6931" s="8"/>
      <c r="G6931" s="10">
        <v>100</v>
      </c>
      <c r="H6931" s="11">
        <v>6.9767441860470001</v>
      </c>
      <c r="I6931" s="2">
        <v>18.604651162791001</v>
      </c>
      <c r="J6931" s="2">
        <v>39.534883720929997</v>
      </c>
      <c r="K6931" s="2">
        <v>20.930232558139998</v>
      </c>
      <c r="L6931" s="2">
        <v>11.627906976744001</v>
      </c>
      <c r="M6931" s="2">
        <v>2.3255813953489999</v>
      </c>
      <c r="N6931" s="15">
        <v>0</v>
      </c>
    </row>
    <row r="6932" spans="5:14" ht="25" x14ac:dyDescent="0.3">
      <c r="E6932" s="3" t="s">
        <v>929</v>
      </c>
      <c r="F6932" s="4"/>
      <c r="G6932" s="5">
        <v>35</v>
      </c>
      <c r="H6932" s="7">
        <v>2</v>
      </c>
      <c r="I6932" s="1">
        <v>11</v>
      </c>
      <c r="J6932" s="1">
        <v>6</v>
      </c>
      <c r="K6932" s="1">
        <v>7</v>
      </c>
      <c r="L6932" s="1">
        <v>8</v>
      </c>
      <c r="M6932" s="1">
        <v>1</v>
      </c>
      <c r="N6932" s="6">
        <v>0</v>
      </c>
    </row>
    <row r="6933" spans="5:14" x14ac:dyDescent="0.3">
      <c r="E6933" s="9"/>
      <c r="F6933" s="8"/>
      <c r="G6933" s="10">
        <v>100</v>
      </c>
      <c r="H6933" s="11">
        <v>5.7142857142860004</v>
      </c>
      <c r="I6933" s="2">
        <v>31.428571428571001</v>
      </c>
      <c r="J6933" s="2">
        <v>17.142857142857</v>
      </c>
      <c r="K6933" s="2">
        <v>20</v>
      </c>
      <c r="L6933" s="2">
        <v>22.857142857143</v>
      </c>
      <c r="M6933" s="2">
        <v>2.8571428571430002</v>
      </c>
      <c r="N6933" s="15">
        <v>0</v>
      </c>
    </row>
    <row r="6934" spans="5:14" x14ac:dyDescent="0.3">
      <c r="E6934" s="3" t="s">
        <v>1712</v>
      </c>
      <c r="F6934" s="4"/>
      <c r="G6934" s="5">
        <v>126</v>
      </c>
      <c r="H6934" s="7">
        <v>33</v>
      </c>
      <c r="I6934" s="1">
        <v>51</v>
      </c>
      <c r="J6934" s="1">
        <v>27</v>
      </c>
      <c r="K6934" s="1">
        <v>11</v>
      </c>
      <c r="L6934" s="1">
        <v>3</v>
      </c>
      <c r="M6934" s="1">
        <v>1</v>
      </c>
      <c r="N6934" s="6">
        <v>0</v>
      </c>
    </row>
    <row r="6935" spans="5:14" x14ac:dyDescent="0.3">
      <c r="E6935" s="9"/>
      <c r="F6935" s="8"/>
      <c r="G6935" s="10">
        <v>100</v>
      </c>
      <c r="H6935" s="11">
        <v>26.190476190476002</v>
      </c>
      <c r="I6935" s="2">
        <v>40.476190476189998</v>
      </c>
      <c r="J6935" s="2">
        <v>21.428571428571001</v>
      </c>
      <c r="K6935" s="2">
        <v>8.7301587301589993</v>
      </c>
      <c r="L6935" s="2">
        <v>2.3809523809519999</v>
      </c>
      <c r="M6935" s="2">
        <v>0.793650793651</v>
      </c>
      <c r="N6935" s="15">
        <v>0</v>
      </c>
    </row>
    <row r="6936" spans="5:14" x14ac:dyDescent="0.3">
      <c r="E6936" s="3" t="s">
        <v>1713</v>
      </c>
      <c r="F6936" s="4"/>
      <c r="G6936" s="5">
        <v>6</v>
      </c>
      <c r="H6936" s="7">
        <v>1</v>
      </c>
      <c r="I6936" s="1">
        <v>2</v>
      </c>
      <c r="J6936" s="1">
        <v>1</v>
      </c>
      <c r="K6936" s="1">
        <v>1</v>
      </c>
      <c r="L6936" s="1">
        <v>1</v>
      </c>
      <c r="M6936" s="1">
        <v>0</v>
      </c>
      <c r="N6936" s="6">
        <v>0</v>
      </c>
    </row>
    <row r="6937" spans="5:14" x14ac:dyDescent="0.3">
      <c r="E6937" s="9"/>
      <c r="F6937" s="8"/>
      <c r="G6937" s="10">
        <v>100</v>
      </c>
      <c r="H6937" s="11">
        <v>16.666666666666998</v>
      </c>
      <c r="I6937" s="2">
        <v>33.333333333333002</v>
      </c>
      <c r="J6937" s="2">
        <v>16.666666666666998</v>
      </c>
      <c r="K6937" s="2">
        <v>16.666666666666998</v>
      </c>
      <c r="L6937" s="2">
        <v>16.666666666666998</v>
      </c>
      <c r="M6937" s="12">
        <v>0</v>
      </c>
      <c r="N6937" s="15">
        <v>0</v>
      </c>
    </row>
    <row r="6938" spans="5:14" x14ac:dyDescent="0.3">
      <c r="E6938" s="3" t="s">
        <v>935</v>
      </c>
      <c r="F6938" s="4"/>
      <c r="G6938" s="5">
        <v>4</v>
      </c>
      <c r="H6938" s="7">
        <v>0</v>
      </c>
      <c r="I6938" s="1">
        <v>1</v>
      </c>
      <c r="J6938" s="1">
        <v>2</v>
      </c>
      <c r="K6938" s="1">
        <v>0</v>
      </c>
      <c r="L6938" s="1">
        <v>0</v>
      </c>
      <c r="M6938" s="1">
        <v>0</v>
      </c>
      <c r="N6938" s="6">
        <v>1</v>
      </c>
    </row>
    <row r="6939" spans="5:14" x14ac:dyDescent="0.3">
      <c r="E6939" s="9"/>
      <c r="F6939" s="8"/>
      <c r="G6939" s="10">
        <v>100</v>
      </c>
      <c r="H6939" s="21">
        <v>0</v>
      </c>
      <c r="I6939" s="2">
        <v>25</v>
      </c>
      <c r="J6939" s="2">
        <v>50</v>
      </c>
      <c r="K6939" s="12">
        <v>0</v>
      </c>
      <c r="L6939" s="12">
        <v>0</v>
      </c>
      <c r="M6939" s="12">
        <v>0</v>
      </c>
      <c r="N6939" s="13">
        <v>25</v>
      </c>
    </row>
    <row r="6940" spans="5:14" x14ac:dyDescent="0.3">
      <c r="E6940" s="3" t="s">
        <v>1714</v>
      </c>
      <c r="F6940" s="4"/>
      <c r="G6940" s="5">
        <v>7</v>
      </c>
      <c r="H6940" s="7">
        <v>1</v>
      </c>
      <c r="I6940" s="1">
        <v>2</v>
      </c>
      <c r="J6940" s="1">
        <v>1</v>
      </c>
      <c r="K6940" s="1">
        <v>3</v>
      </c>
      <c r="L6940" s="1">
        <v>0</v>
      </c>
      <c r="M6940" s="1">
        <v>0</v>
      </c>
      <c r="N6940" s="6">
        <v>0</v>
      </c>
    </row>
    <row r="6941" spans="5:14" x14ac:dyDescent="0.3">
      <c r="E6941" s="9"/>
      <c r="F6941" s="8"/>
      <c r="G6941" s="10">
        <v>100</v>
      </c>
      <c r="H6941" s="11">
        <v>14.285714285714</v>
      </c>
      <c r="I6941" s="2">
        <v>28.571428571428999</v>
      </c>
      <c r="J6941" s="2">
        <v>14.285714285714</v>
      </c>
      <c r="K6941" s="2">
        <v>42.857142857143003</v>
      </c>
      <c r="L6941" s="12">
        <v>0</v>
      </c>
      <c r="M6941" s="12">
        <v>0</v>
      </c>
      <c r="N6941" s="15">
        <v>0</v>
      </c>
    </row>
    <row r="6942" spans="5:14" x14ac:dyDescent="0.3">
      <c r="E6942" s="3" t="s">
        <v>1715</v>
      </c>
      <c r="F6942" s="4"/>
      <c r="G6942" s="5">
        <v>3</v>
      </c>
      <c r="H6942" s="7">
        <v>1</v>
      </c>
      <c r="I6942" s="1">
        <v>0</v>
      </c>
      <c r="J6942" s="1">
        <v>0</v>
      </c>
      <c r="K6942" s="1">
        <v>0</v>
      </c>
      <c r="L6942" s="1">
        <v>2</v>
      </c>
      <c r="M6942" s="1">
        <v>0</v>
      </c>
      <c r="N6942" s="6">
        <v>0</v>
      </c>
    </row>
    <row r="6943" spans="5:14" x14ac:dyDescent="0.3">
      <c r="E6943" s="9"/>
      <c r="F6943" s="8"/>
      <c r="G6943" s="10">
        <v>100</v>
      </c>
      <c r="H6943" s="11">
        <v>33.333333333333002</v>
      </c>
      <c r="I6943" s="12">
        <v>0</v>
      </c>
      <c r="J6943" s="12">
        <v>0</v>
      </c>
      <c r="K6943" s="12">
        <v>0</v>
      </c>
      <c r="L6943" s="2">
        <v>66.666666666666998</v>
      </c>
      <c r="M6943" s="12">
        <v>0</v>
      </c>
      <c r="N6943" s="15">
        <v>0</v>
      </c>
    </row>
    <row r="6944" spans="5:14" ht="25" x14ac:dyDescent="0.3">
      <c r="E6944" s="3" t="s">
        <v>941</v>
      </c>
      <c r="F6944" s="4"/>
      <c r="G6944" s="5">
        <v>2</v>
      </c>
      <c r="H6944" s="7">
        <v>0</v>
      </c>
      <c r="I6944" s="1">
        <v>0</v>
      </c>
      <c r="J6944" s="1">
        <v>2</v>
      </c>
      <c r="K6944" s="1">
        <v>0</v>
      </c>
      <c r="L6944" s="1">
        <v>0</v>
      </c>
      <c r="M6944" s="1">
        <v>0</v>
      </c>
      <c r="N6944" s="6">
        <v>0</v>
      </c>
    </row>
    <row r="6945" spans="5:14" x14ac:dyDescent="0.3">
      <c r="E6945" s="9"/>
      <c r="F6945" s="8"/>
      <c r="G6945" s="10">
        <v>100</v>
      </c>
      <c r="H6945" s="21">
        <v>0</v>
      </c>
      <c r="I6945" s="12">
        <v>0</v>
      </c>
      <c r="J6945" s="2">
        <v>100</v>
      </c>
      <c r="K6945" s="12">
        <v>0</v>
      </c>
      <c r="L6945" s="12">
        <v>0</v>
      </c>
      <c r="M6945" s="12">
        <v>0</v>
      </c>
      <c r="N6945" s="15">
        <v>0</v>
      </c>
    </row>
    <row r="6946" spans="5:14" x14ac:dyDescent="0.3">
      <c r="E6946" s="3" t="s">
        <v>1716</v>
      </c>
      <c r="F6946" s="4"/>
      <c r="G6946" s="5">
        <v>41</v>
      </c>
      <c r="H6946" s="7">
        <v>5</v>
      </c>
      <c r="I6946" s="1">
        <v>10</v>
      </c>
      <c r="J6946" s="1">
        <v>16</v>
      </c>
      <c r="K6946" s="1">
        <v>4</v>
      </c>
      <c r="L6946" s="1">
        <v>4</v>
      </c>
      <c r="M6946" s="1">
        <v>2</v>
      </c>
      <c r="N6946" s="6">
        <v>0</v>
      </c>
    </row>
    <row r="6947" spans="5:14" x14ac:dyDescent="0.3">
      <c r="E6947" s="9"/>
      <c r="F6947" s="8"/>
      <c r="G6947" s="10">
        <v>100</v>
      </c>
      <c r="H6947" s="11">
        <v>12.195121951220001</v>
      </c>
      <c r="I6947" s="2">
        <v>24.390243902439</v>
      </c>
      <c r="J6947" s="2">
        <v>39.024390243901998</v>
      </c>
      <c r="K6947" s="2">
        <v>9.7560975609760003</v>
      </c>
      <c r="L6947" s="2">
        <v>9.7560975609760003</v>
      </c>
      <c r="M6947" s="2">
        <v>4.8780487804880002</v>
      </c>
      <c r="N6947" s="15">
        <v>0</v>
      </c>
    </row>
    <row r="6948" spans="5:14" x14ac:dyDescent="0.3">
      <c r="E6948" s="3" t="s">
        <v>1717</v>
      </c>
      <c r="F6948" s="4"/>
      <c r="G6948" s="5">
        <v>7</v>
      </c>
      <c r="H6948" s="7">
        <v>1</v>
      </c>
      <c r="I6948" s="1">
        <v>0</v>
      </c>
      <c r="J6948" s="1">
        <v>2</v>
      </c>
      <c r="K6948" s="1">
        <v>3</v>
      </c>
      <c r="L6948" s="1">
        <v>1</v>
      </c>
      <c r="M6948" s="1">
        <v>0</v>
      </c>
      <c r="N6948" s="6">
        <v>0</v>
      </c>
    </row>
    <row r="6949" spans="5:14" x14ac:dyDescent="0.3">
      <c r="E6949" s="9"/>
      <c r="F6949" s="8"/>
      <c r="G6949" s="10">
        <v>100</v>
      </c>
      <c r="H6949" s="11">
        <v>14.285714285714</v>
      </c>
      <c r="I6949" s="12">
        <v>0</v>
      </c>
      <c r="J6949" s="2">
        <v>28.571428571428999</v>
      </c>
      <c r="K6949" s="2">
        <v>42.857142857143003</v>
      </c>
      <c r="L6949" s="2">
        <v>14.285714285714</v>
      </c>
      <c r="M6949" s="12">
        <v>0</v>
      </c>
      <c r="N6949" s="15">
        <v>0</v>
      </c>
    </row>
    <row r="6950" spans="5:14" ht="25" x14ac:dyDescent="0.3">
      <c r="E6950" s="3" t="s">
        <v>947</v>
      </c>
      <c r="F6950" s="4"/>
      <c r="G6950" s="5">
        <v>6</v>
      </c>
      <c r="H6950" s="7">
        <v>0</v>
      </c>
      <c r="I6950" s="1">
        <v>2</v>
      </c>
      <c r="J6950" s="1">
        <v>2</v>
      </c>
      <c r="K6950" s="1">
        <v>0</v>
      </c>
      <c r="L6950" s="1">
        <v>2</v>
      </c>
      <c r="M6950" s="1">
        <v>0</v>
      </c>
      <c r="N6950" s="6">
        <v>0</v>
      </c>
    </row>
    <row r="6951" spans="5:14" x14ac:dyDescent="0.3">
      <c r="E6951" s="9"/>
      <c r="F6951" s="8"/>
      <c r="G6951" s="10">
        <v>100</v>
      </c>
      <c r="H6951" s="21">
        <v>0</v>
      </c>
      <c r="I6951" s="2">
        <v>33.333333333333002</v>
      </c>
      <c r="J6951" s="2">
        <v>33.333333333333002</v>
      </c>
      <c r="K6951" s="12">
        <v>0</v>
      </c>
      <c r="L6951" s="2">
        <v>33.333333333333002</v>
      </c>
      <c r="M6951" s="12">
        <v>0</v>
      </c>
      <c r="N6951" s="15">
        <v>0</v>
      </c>
    </row>
    <row r="6952" spans="5:14" x14ac:dyDescent="0.3">
      <c r="E6952" s="3" t="s">
        <v>1718</v>
      </c>
      <c r="F6952" s="4"/>
      <c r="G6952" s="5">
        <v>53</v>
      </c>
      <c r="H6952" s="7">
        <v>7</v>
      </c>
      <c r="I6952" s="1">
        <v>12</v>
      </c>
      <c r="J6952" s="1">
        <v>14</v>
      </c>
      <c r="K6952" s="1">
        <v>10</v>
      </c>
      <c r="L6952" s="1">
        <v>9</v>
      </c>
      <c r="M6952" s="1">
        <v>1</v>
      </c>
      <c r="N6952" s="6">
        <v>0</v>
      </c>
    </row>
    <row r="6953" spans="5:14" x14ac:dyDescent="0.3">
      <c r="E6953" s="9"/>
      <c r="F6953" s="8"/>
      <c r="G6953" s="10">
        <v>100</v>
      </c>
      <c r="H6953" s="11">
        <v>13.207547169811001</v>
      </c>
      <c r="I6953" s="2">
        <v>22.641509433962</v>
      </c>
      <c r="J6953" s="2">
        <v>26.415094339623</v>
      </c>
      <c r="K6953" s="2">
        <v>18.867924528302002</v>
      </c>
      <c r="L6953" s="2">
        <v>16.981132075472001</v>
      </c>
      <c r="M6953" s="2">
        <v>1.88679245283</v>
      </c>
      <c r="N6953" s="15">
        <v>0</v>
      </c>
    </row>
    <row r="6954" spans="5:14" x14ac:dyDescent="0.3">
      <c r="E6954" s="3" t="s">
        <v>1719</v>
      </c>
      <c r="F6954" s="4"/>
      <c r="G6954" s="5">
        <v>18</v>
      </c>
      <c r="H6954" s="7">
        <v>0</v>
      </c>
      <c r="I6954" s="1">
        <v>2</v>
      </c>
      <c r="J6954" s="1">
        <v>3</v>
      </c>
      <c r="K6954" s="1">
        <v>1</v>
      </c>
      <c r="L6954" s="1">
        <v>12</v>
      </c>
      <c r="M6954" s="1">
        <v>0</v>
      </c>
      <c r="N6954" s="6">
        <v>0</v>
      </c>
    </row>
    <row r="6955" spans="5:14" x14ac:dyDescent="0.3">
      <c r="E6955" s="9"/>
      <c r="F6955" s="8"/>
      <c r="G6955" s="10">
        <v>100</v>
      </c>
      <c r="H6955" s="21">
        <v>0</v>
      </c>
      <c r="I6955" s="2">
        <v>11.111111111111001</v>
      </c>
      <c r="J6955" s="2">
        <v>16.666666666666998</v>
      </c>
      <c r="K6955" s="2">
        <v>5.5555555555560003</v>
      </c>
      <c r="L6955" s="2">
        <v>66.666666666666998</v>
      </c>
      <c r="M6955" s="12">
        <v>0</v>
      </c>
      <c r="N6955" s="15">
        <v>0</v>
      </c>
    </row>
    <row r="6956" spans="5:14" ht="25" x14ac:dyDescent="0.3">
      <c r="E6956" s="3" t="s">
        <v>953</v>
      </c>
      <c r="F6956" s="4"/>
      <c r="G6956" s="5">
        <v>13</v>
      </c>
      <c r="H6956" s="7">
        <v>2</v>
      </c>
      <c r="I6956" s="1">
        <v>3</v>
      </c>
      <c r="J6956" s="1">
        <v>0</v>
      </c>
      <c r="K6956" s="1">
        <v>3</v>
      </c>
      <c r="L6956" s="1">
        <v>5</v>
      </c>
      <c r="M6956" s="1">
        <v>0</v>
      </c>
      <c r="N6956" s="6">
        <v>0</v>
      </c>
    </row>
    <row r="6957" spans="5:14" x14ac:dyDescent="0.3">
      <c r="E6957" s="9"/>
      <c r="F6957" s="8"/>
      <c r="G6957" s="10">
        <v>100</v>
      </c>
      <c r="H6957" s="11">
        <v>15.384615384615</v>
      </c>
      <c r="I6957" s="2">
        <v>23.076923076922998</v>
      </c>
      <c r="J6957" s="12">
        <v>0</v>
      </c>
      <c r="K6957" s="2">
        <v>23.076923076922998</v>
      </c>
      <c r="L6957" s="2">
        <v>38.461538461537998</v>
      </c>
      <c r="M6957" s="12">
        <v>0</v>
      </c>
      <c r="N6957" s="15">
        <v>0</v>
      </c>
    </row>
    <row r="6958" spans="5:14" x14ac:dyDescent="0.3">
      <c r="E6958" s="3" t="s">
        <v>1720</v>
      </c>
      <c r="F6958" s="4"/>
      <c r="G6958" s="5">
        <v>97</v>
      </c>
      <c r="H6958" s="7">
        <v>14</v>
      </c>
      <c r="I6958" s="1">
        <v>25</v>
      </c>
      <c r="J6958" s="1">
        <v>28</v>
      </c>
      <c r="K6958" s="1">
        <v>7</v>
      </c>
      <c r="L6958" s="1">
        <v>13</v>
      </c>
      <c r="M6958" s="1">
        <v>7</v>
      </c>
      <c r="N6958" s="6">
        <v>3</v>
      </c>
    </row>
    <row r="6959" spans="5:14" x14ac:dyDescent="0.3">
      <c r="E6959" s="9"/>
      <c r="F6959" s="8"/>
      <c r="G6959" s="10">
        <v>100</v>
      </c>
      <c r="H6959" s="11">
        <v>14.432989690722</v>
      </c>
      <c r="I6959" s="2">
        <v>25.773195876289002</v>
      </c>
      <c r="J6959" s="2">
        <v>28.865979381443001</v>
      </c>
      <c r="K6959" s="2">
        <v>7.2164948453609998</v>
      </c>
      <c r="L6959" s="2">
        <v>13.40206185567</v>
      </c>
      <c r="M6959" s="2">
        <v>7.2164948453609998</v>
      </c>
      <c r="N6959" s="13">
        <v>3.0927835051549999</v>
      </c>
    </row>
    <row r="6960" spans="5:14" x14ac:dyDescent="0.3">
      <c r="E6960" s="3" t="s">
        <v>1721</v>
      </c>
      <c r="F6960" s="4"/>
      <c r="G6960" s="5">
        <v>17</v>
      </c>
      <c r="H6960" s="7">
        <v>0</v>
      </c>
      <c r="I6960" s="1">
        <v>3</v>
      </c>
      <c r="J6960" s="1">
        <v>4</v>
      </c>
      <c r="K6960" s="1">
        <v>4</v>
      </c>
      <c r="L6960" s="1">
        <v>5</v>
      </c>
      <c r="M6960" s="1">
        <v>0</v>
      </c>
      <c r="N6960" s="6">
        <v>1</v>
      </c>
    </row>
    <row r="6961" spans="5:14" x14ac:dyDescent="0.3">
      <c r="E6961" s="9"/>
      <c r="F6961" s="8"/>
      <c r="G6961" s="10">
        <v>100</v>
      </c>
      <c r="H6961" s="21">
        <v>0</v>
      </c>
      <c r="I6961" s="2">
        <v>17.647058823529001</v>
      </c>
      <c r="J6961" s="2">
        <v>23.529411764706001</v>
      </c>
      <c r="K6961" s="2">
        <v>23.529411764706001</v>
      </c>
      <c r="L6961" s="2">
        <v>29.411764705882</v>
      </c>
      <c r="M6961" s="12">
        <v>0</v>
      </c>
      <c r="N6961" s="13">
        <v>5.8823529411760003</v>
      </c>
    </row>
    <row r="6962" spans="5:14" ht="25" x14ac:dyDescent="0.3">
      <c r="E6962" s="3" t="s">
        <v>959</v>
      </c>
      <c r="F6962" s="4"/>
      <c r="G6962" s="5">
        <v>19</v>
      </c>
      <c r="H6962" s="7">
        <v>0</v>
      </c>
      <c r="I6962" s="1">
        <v>4</v>
      </c>
      <c r="J6962" s="1">
        <v>2</v>
      </c>
      <c r="K6962" s="1">
        <v>6</v>
      </c>
      <c r="L6962" s="1">
        <v>6</v>
      </c>
      <c r="M6962" s="1">
        <v>1</v>
      </c>
      <c r="N6962" s="6">
        <v>0</v>
      </c>
    </row>
    <row r="6963" spans="5:14" x14ac:dyDescent="0.3">
      <c r="E6963" s="9"/>
      <c r="F6963" s="8"/>
      <c r="G6963" s="10">
        <v>100</v>
      </c>
      <c r="H6963" s="21">
        <v>0</v>
      </c>
      <c r="I6963" s="2">
        <v>21.052631578947</v>
      </c>
      <c r="J6963" s="2">
        <v>10.526315789473999</v>
      </c>
      <c r="K6963" s="2">
        <v>31.578947368421002</v>
      </c>
      <c r="L6963" s="2">
        <v>31.578947368421002</v>
      </c>
      <c r="M6963" s="2">
        <v>5.2631578947369997</v>
      </c>
      <c r="N6963" s="15">
        <v>0</v>
      </c>
    </row>
    <row r="6964" spans="5:14" x14ac:dyDescent="0.3">
      <c r="E6964" s="3" t="s">
        <v>1722</v>
      </c>
      <c r="F6964" s="4"/>
      <c r="G6964" s="5">
        <v>61</v>
      </c>
      <c r="H6964" s="7">
        <v>8</v>
      </c>
      <c r="I6964" s="1">
        <v>24</v>
      </c>
      <c r="J6964" s="1">
        <v>13</v>
      </c>
      <c r="K6964" s="1">
        <v>4</v>
      </c>
      <c r="L6964" s="1">
        <v>4</v>
      </c>
      <c r="M6964" s="1">
        <v>6</v>
      </c>
      <c r="N6964" s="6">
        <v>2</v>
      </c>
    </row>
    <row r="6965" spans="5:14" x14ac:dyDescent="0.3">
      <c r="E6965" s="9"/>
      <c r="F6965" s="8"/>
      <c r="G6965" s="10">
        <v>100</v>
      </c>
      <c r="H6965" s="11">
        <v>13.114754098361001</v>
      </c>
      <c r="I6965" s="2">
        <v>39.344262295081997</v>
      </c>
      <c r="J6965" s="2">
        <v>21.311475409836</v>
      </c>
      <c r="K6965" s="2">
        <v>6.5573770491800003</v>
      </c>
      <c r="L6965" s="2">
        <v>6.5573770491800003</v>
      </c>
      <c r="M6965" s="2">
        <v>9.83606557377</v>
      </c>
      <c r="N6965" s="13">
        <v>3.2786885245900002</v>
      </c>
    </row>
    <row r="6966" spans="5:14" x14ac:dyDescent="0.3">
      <c r="E6966" s="3" t="s">
        <v>1723</v>
      </c>
      <c r="F6966" s="4"/>
      <c r="G6966" s="5">
        <v>7</v>
      </c>
      <c r="H6966" s="7">
        <v>0</v>
      </c>
      <c r="I6966" s="1">
        <v>1</v>
      </c>
      <c r="J6966" s="1">
        <v>2</v>
      </c>
      <c r="K6966" s="1">
        <v>2</v>
      </c>
      <c r="L6966" s="1">
        <v>1</v>
      </c>
      <c r="M6966" s="1">
        <v>0</v>
      </c>
      <c r="N6966" s="6">
        <v>1</v>
      </c>
    </row>
    <row r="6967" spans="5:14" x14ac:dyDescent="0.3">
      <c r="E6967" s="9"/>
      <c r="F6967" s="8"/>
      <c r="G6967" s="10">
        <v>100</v>
      </c>
      <c r="H6967" s="21">
        <v>0</v>
      </c>
      <c r="I6967" s="2">
        <v>14.285714285714</v>
      </c>
      <c r="J6967" s="2">
        <v>28.571428571428999</v>
      </c>
      <c r="K6967" s="2">
        <v>28.571428571428999</v>
      </c>
      <c r="L6967" s="2">
        <v>14.285714285714</v>
      </c>
      <c r="M6967" s="12">
        <v>0</v>
      </c>
      <c r="N6967" s="13">
        <v>14.285714285714</v>
      </c>
    </row>
    <row r="6968" spans="5:14" ht="25" x14ac:dyDescent="0.3">
      <c r="E6968" s="3" t="s">
        <v>965</v>
      </c>
      <c r="F6968" s="4"/>
      <c r="G6968" s="5">
        <v>19</v>
      </c>
      <c r="H6968" s="7">
        <v>0</v>
      </c>
      <c r="I6968" s="1">
        <v>2</v>
      </c>
      <c r="J6968" s="1">
        <v>4</v>
      </c>
      <c r="K6968" s="1">
        <v>5</v>
      </c>
      <c r="L6968" s="1">
        <v>5</v>
      </c>
      <c r="M6968" s="1">
        <v>3</v>
      </c>
      <c r="N6968" s="6">
        <v>0</v>
      </c>
    </row>
    <row r="6969" spans="5:14" x14ac:dyDescent="0.3">
      <c r="E6969" s="9"/>
      <c r="F6969" s="8"/>
      <c r="G6969" s="10">
        <v>100</v>
      </c>
      <c r="H6969" s="21">
        <v>0</v>
      </c>
      <c r="I6969" s="2">
        <v>10.526315789473999</v>
      </c>
      <c r="J6969" s="2">
        <v>21.052631578947</v>
      </c>
      <c r="K6969" s="2">
        <v>26.315789473683999</v>
      </c>
      <c r="L6969" s="2">
        <v>26.315789473683999</v>
      </c>
      <c r="M6969" s="2">
        <v>15.789473684211</v>
      </c>
      <c r="N6969" s="15">
        <v>0</v>
      </c>
    </row>
    <row r="6970" spans="5:14" x14ac:dyDescent="0.3">
      <c r="E6970" s="3" t="s">
        <v>1724</v>
      </c>
      <c r="F6970" s="4"/>
      <c r="G6970" s="5">
        <v>14</v>
      </c>
      <c r="H6970" s="7">
        <v>4</v>
      </c>
      <c r="I6970" s="1">
        <v>1</v>
      </c>
      <c r="J6970" s="1">
        <v>8</v>
      </c>
      <c r="K6970" s="1">
        <v>1</v>
      </c>
      <c r="L6970" s="1">
        <v>0</v>
      </c>
      <c r="M6970" s="1">
        <v>0</v>
      </c>
      <c r="N6970" s="6">
        <v>0</v>
      </c>
    </row>
    <row r="6971" spans="5:14" x14ac:dyDescent="0.3">
      <c r="E6971" s="9"/>
      <c r="F6971" s="8"/>
      <c r="G6971" s="10">
        <v>100</v>
      </c>
      <c r="H6971" s="11">
        <v>28.571428571428999</v>
      </c>
      <c r="I6971" s="2">
        <v>7.1428571428570002</v>
      </c>
      <c r="J6971" s="2">
        <v>57.142857142856997</v>
      </c>
      <c r="K6971" s="2">
        <v>7.1428571428570002</v>
      </c>
      <c r="L6971" s="12">
        <v>0</v>
      </c>
      <c r="M6971" s="12">
        <v>0</v>
      </c>
      <c r="N6971" s="15">
        <v>0</v>
      </c>
    </row>
    <row r="6972" spans="5:14" x14ac:dyDescent="0.3">
      <c r="E6972" s="3" t="s">
        <v>1725</v>
      </c>
      <c r="F6972" s="4"/>
      <c r="G6972" s="5">
        <v>0</v>
      </c>
      <c r="H6972" s="7">
        <v>0</v>
      </c>
      <c r="I6972" s="1">
        <v>0</v>
      </c>
      <c r="J6972" s="1">
        <v>0</v>
      </c>
      <c r="K6972" s="1">
        <v>0</v>
      </c>
      <c r="L6972" s="1">
        <v>0</v>
      </c>
      <c r="M6972" s="1">
        <v>0</v>
      </c>
      <c r="N6972" s="6">
        <v>0</v>
      </c>
    </row>
    <row r="6973" spans="5:14" x14ac:dyDescent="0.3">
      <c r="E6973" s="9"/>
      <c r="F6973" s="8"/>
      <c r="G6973" s="31">
        <v>0</v>
      </c>
      <c r="H6973" s="21">
        <v>0</v>
      </c>
      <c r="I6973" s="12">
        <v>0</v>
      </c>
      <c r="J6973" s="12">
        <v>0</v>
      </c>
      <c r="K6973" s="12">
        <v>0</v>
      </c>
      <c r="L6973" s="12">
        <v>0</v>
      </c>
      <c r="M6973" s="12">
        <v>0</v>
      </c>
      <c r="N6973" s="15">
        <v>0</v>
      </c>
    </row>
    <row r="6974" spans="5:14" ht="25" x14ac:dyDescent="0.3">
      <c r="E6974" s="3" t="s">
        <v>971</v>
      </c>
      <c r="F6974" s="4"/>
      <c r="G6974" s="5">
        <v>2</v>
      </c>
      <c r="H6974" s="7">
        <v>0</v>
      </c>
      <c r="I6974" s="1">
        <v>1</v>
      </c>
      <c r="J6974" s="1">
        <v>0</v>
      </c>
      <c r="K6974" s="1">
        <v>1</v>
      </c>
      <c r="L6974" s="1">
        <v>0</v>
      </c>
      <c r="M6974" s="1">
        <v>0</v>
      </c>
      <c r="N6974" s="6">
        <v>0</v>
      </c>
    </row>
    <row r="6975" spans="5:14" x14ac:dyDescent="0.3">
      <c r="E6975" s="9"/>
      <c r="F6975" s="8"/>
      <c r="G6975" s="10">
        <v>100</v>
      </c>
      <c r="H6975" s="21">
        <v>0</v>
      </c>
      <c r="I6975" s="2">
        <v>50</v>
      </c>
      <c r="J6975" s="12">
        <v>0</v>
      </c>
      <c r="K6975" s="2">
        <v>50</v>
      </c>
      <c r="L6975" s="12">
        <v>0</v>
      </c>
      <c r="M6975" s="12">
        <v>0</v>
      </c>
      <c r="N6975" s="15">
        <v>0</v>
      </c>
    </row>
    <row r="6976" spans="5:14" x14ac:dyDescent="0.3">
      <c r="E6976" s="3" t="s">
        <v>1726</v>
      </c>
      <c r="F6976" s="4"/>
      <c r="G6976" s="5">
        <v>6</v>
      </c>
      <c r="H6976" s="7">
        <v>1</v>
      </c>
      <c r="I6976" s="1">
        <v>4</v>
      </c>
      <c r="J6976" s="1">
        <v>0</v>
      </c>
      <c r="K6976" s="1">
        <v>0</v>
      </c>
      <c r="L6976" s="1">
        <v>0</v>
      </c>
      <c r="M6976" s="1">
        <v>1</v>
      </c>
      <c r="N6976" s="6">
        <v>0</v>
      </c>
    </row>
    <row r="6977" spans="2:14" x14ac:dyDescent="0.3">
      <c r="E6977" s="9"/>
      <c r="F6977" s="8"/>
      <c r="G6977" s="10">
        <v>100</v>
      </c>
      <c r="H6977" s="11">
        <v>16.666666666666998</v>
      </c>
      <c r="I6977" s="2">
        <v>66.666666666666998</v>
      </c>
      <c r="J6977" s="12">
        <v>0</v>
      </c>
      <c r="K6977" s="12">
        <v>0</v>
      </c>
      <c r="L6977" s="12">
        <v>0</v>
      </c>
      <c r="M6977" s="2">
        <v>16.666666666666998</v>
      </c>
      <c r="N6977" s="15">
        <v>0</v>
      </c>
    </row>
    <row r="6978" spans="2:14" x14ac:dyDescent="0.3">
      <c r="E6978" s="3" t="s">
        <v>1727</v>
      </c>
      <c r="F6978" s="4"/>
      <c r="G6978" s="5">
        <v>0</v>
      </c>
      <c r="H6978" s="7">
        <v>0</v>
      </c>
      <c r="I6978" s="1">
        <v>0</v>
      </c>
      <c r="J6978" s="1">
        <v>0</v>
      </c>
      <c r="K6978" s="1">
        <v>0</v>
      </c>
      <c r="L6978" s="1">
        <v>0</v>
      </c>
      <c r="M6978" s="1">
        <v>0</v>
      </c>
      <c r="N6978" s="6">
        <v>0</v>
      </c>
    </row>
    <row r="6979" spans="2:14" x14ac:dyDescent="0.3">
      <c r="E6979" s="9"/>
      <c r="F6979" s="8"/>
      <c r="G6979" s="31">
        <v>0</v>
      </c>
      <c r="H6979" s="21">
        <v>0</v>
      </c>
      <c r="I6979" s="12">
        <v>0</v>
      </c>
      <c r="J6979" s="12">
        <v>0</v>
      </c>
      <c r="K6979" s="12">
        <v>0</v>
      </c>
      <c r="L6979" s="12">
        <v>0</v>
      </c>
      <c r="M6979" s="12">
        <v>0</v>
      </c>
      <c r="N6979" s="15">
        <v>0</v>
      </c>
    </row>
    <row r="6980" spans="2:14" ht="25" x14ac:dyDescent="0.3">
      <c r="E6980" s="3" t="s">
        <v>977</v>
      </c>
      <c r="F6980" s="4"/>
      <c r="G6980" s="5">
        <v>0</v>
      </c>
      <c r="H6980" s="7">
        <v>0</v>
      </c>
      <c r="I6980" s="1">
        <v>0</v>
      </c>
      <c r="J6980" s="1">
        <v>0</v>
      </c>
      <c r="K6980" s="1">
        <v>0</v>
      </c>
      <c r="L6980" s="1">
        <v>0</v>
      </c>
      <c r="M6980" s="1">
        <v>0</v>
      </c>
      <c r="N6980" s="6">
        <v>0</v>
      </c>
    </row>
    <row r="6981" spans="2:14" x14ac:dyDescent="0.3">
      <c r="E6981" s="9"/>
      <c r="F6981" s="8"/>
      <c r="G6981" s="31">
        <v>0</v>
      </c>
      <c r="H6981" s="21">
        <v>0</v>
      </c>
      <c r="I6981" s="12">
        <v>0</v>
      </c>
      <c r="J6981" s="12">
        <v>0</v>
      </c>
      <c r="K6981" s="12">
        <v>0</v>
      </c>
      <c r="L6981" s="12">
        <v>0</v>
      </c>
      <c r="M6981" s="12">
        <v>0</v>
      </c>
      <c r="N6981" s="15">
        <v>0</v>
      </c>
    </row>
    <row r="6982" spans="2:14" x14ac:dyDescent="0.3">
      <c r="E6982" s="3" t="s">
        <v>1728</v>
      </c>
      <c r="F6982" s="4"/>
      <c r="G6982" s="5">
        <v>0</v>
      </c>
      <c r="H6982" s="7">
        <v>0</v>
      </c>
      <c r="I6982" s="1">
        <v>0</v>
      </c>
      <c r="J6982" s="1">
        <v>0</v>
      </c>
      <c r="K6982" s="1">
        <v>0</v>
      </c>
      <c r="L6982" s="1">
        <v>0</v>
      </c>
      <c r="M6982" s="1">
        <v>0</v>
      </c>
      <c r="N6982" s="6">
        <v>0</v>
      </c>
    </row>
    <row r="6983" spans="2:14" x14ac:dyDescent="0.3">
      <c r="E6983" s="9"/>
      <c r="F6983" s="8"/>
      <c r="G6983" s="31">
        <v>0</v>
      </c>
      <c r="H6983" s="21">
        <v>0</v>
      </c>
      <c r="I6983" s="12">
        <v>0</v>
      </c>
      <c r="J6983" s="12">
        <v>0</v>
      </c>
      <c r="K6983" s="12">
        <v>0</v>
      </c>
      <c r="L6983" s="12">
        <v>0</v>
      </c>
      <c r="M6983" s="12">
        <v>0</v>
      </c>
      <c r="N6983" s="15">
        <v>0</v>
      </c>
    </row>
    <row r="6984" spans="2:14" x14ac:dyDescent="0.3">
      <c r="E6984" s="3" t="s">
        <v>1729</v>
      </c>
      <c r="F6984" s="4"/>
      <c r="G6984" s="5">
        <v>0</v>
      </c>
      <c r="H6984" s="7">
        <v>0</v>
      </c>
      <c r="I6984" s="1">
        <v>0</v>
      </c>
      <c r="J6984" s="1">
        <v>0</v>
      </c>
      <c r="K6984" s="1">
        <v>0</v>
      </c>
      <c r="L6984" s="1">
        <v>0</v>
      </c>
      <c r="M6984" s="1">
        <v>0</v>
      </c>
      <c r="N6984" s="6">
        <v>0</v>
      </c>
    </row>
    <row r="6985" spans="2:14" x14ac:dyDescent="0.3">
      <c r="E6985" s="9"/>
      <c r="F6985" s="8"/>
      <c r="G6985" s="31">
        <v>0</v>
      </c>
      <c r="H6985" s="21">
        <v>0</v>
      </c>
      <c r="I6985" s="12">
        <v>0</v>
      </c>
      <c r="J6985" s="12">
        <v>0</v>
      </c>
      <c r="K6985" s="12">
        <v>0</v>
      </c>
      <c r="L6985" s="12">
        <v>0</v>
      </c>
      <c r="M6985" s="12">
        <v>0</v>
      </c>
      <c r="N6985" s="15">
        <v>0</v>
      </c>
    </row>
    <row r="6986" spans="2:14" ht="25" x14ac:dyDescent="0.3">
      <c r="E6986" s="3" t="s">
        <v>983</v>
      </c>
      <c r="F6986" s="4"/>
      <c r="G6986" s="5">
        <v>1</v>
      </c>
      <c r="H6986" s="7">
        <v>0</v>
      </c>
      <c r="I6986" s="1">
        <v>0</v>
      </c>
      <c r="J6986" s="1">
        <v>0</v>
      </c>
      <c r="K6986" s="1">
        <v>0</v>
      </c>
      <c r="L6986" s="1">
        <v>1</v>
      </c>
      <c r="M6986" s="1">
        <v>0</v>
      </c>
      <c r="N6986" s="6">
        <v>0</v>
      </c>
    </row>
    <row r="6987" spans="2:14" x14ac:dyDescent="0.3">
      <c r="E6987" s="53"/>
      <c r="F6987" s="57"/>
      <c r="G6987" s="64">
        <v>100</v>
      </c>
      <c r="H6987" s="68">
        <v>0</v>
      </c>
      <c r="I6987" s="43">
        <v>0</v>
      </c>
      <c r="J6987" s="43">
        <v>0</v>
      </c>
      <c r="K6987" s="43">
        <v>0</v>
      </c>
      <c r="L6987" s="44">
        <v>100</v>
      </c>
      <c r="M6987" s="43">
        <v>0</v>
      </c>
      <c r="N6987" s="66">
        <v>0</v>
      </c>
    </row>
    <row r="6989" spans="2:14" x14ac:dyDescent="0.3">
      <c r="B6989" s="35" t="str">
        <f xml:space="preserve"> HYPERLINK("#'目次'!B60", "[54]")</f>
        <v>[54]</v>
      </c>
      <c r="C6989" s="25" t="s">
        <v>54</v>
      </c>
    </row>
    <row r="6992" spans="2:14" x14ac:dyDescent="0.3">
      <c r="C6992" s="25" t="s">
        <v>1681</v>
      </c>
    </row>
    <row r="6993" spans="5:12" ht="37.5" x14ac:dyDescent="0.3">
      <c r="E6993" s="95"/>
      <c r="F6993" s="96"/>
      <c r="G6993" s="37" t="s">
        <v>16</v>
      </c>
      <c r="H6993" s="41" t="s">
        <v>55</v>
      </c>
      <c r="I6993" s="18" t="s">
        <v>56</v>
      </c>
      <c r="J6993" s="18" t="s">
        <v>57</v>
      </c>
      <c r="K6993" s="18" t="s">
        <v>58</v>
      </c>
      <c r="L6993" s="34" t="s">
        <v>59</v>
      </c>
    </row>
    <row r="6994" spans="5:12" x14ac:dyDescent="0.3">
      <c r="E6994" s="97"/>
      <c r="F6994" s="98"/>
      <c r="G6994" s="40"/>
      <c r="H6994" s="36"/>
      <c r="I6994" s="19"/>
      <c r="J6994" s="19"/>
      <c r="K6994" s="19"/>
      <c r="L6994" s="39"/>
    </row>
    <row r="6995" spans="5:12" x14ac:dyDescent="0.3">
      <c r="E6995" s="63" t="s">
        <v>16</v>
      </c>
      <c r="F6995" s="58"/>
      <c r="G6995" s="38">
        <v>55336</v>
      </c>
      <c r="H6995" s="20">
        <v>4906</v>
      </c>
      <c r="I6995" s="20">
        <v>24562</v>
      </c>
      <c r="J6995" s="20">
        <v>17342</v>
      </c>
      <c r="K6995" s="20">
        <v>6139</v>
      </c>
      <c r="L6995" s="51">
        <v>2387</v>
      </c>
    </row>
    <row r="6996" spans="5:12" x14ac:dyDescent="0.3">
      <c r="E6996" s="53"/>
      <c r="F6996" s="59"/>
      <c r="G6996" s="10">
        <v>100</v>
      </c>
      <c r="H6996" s="2">
        <v>8.8658377909499997</v>
      </c>
      <c r="I6996" s="2">
        <v>44.387017493133001</v>
      </c>
      <c r="J6996" s="2">
        <v>31.339453520311999</v>
      </c>
      <c r="K6996" s="2">
        <v>11.094043660545999</v>
      </c>
      <c r="L6996" s="13">
        <v>4.3136475350590002</v>
      </c>
    </row>
    <row r="6997" spans="5:12" x14ac:dyDescent="0.3">
      <c r="E6997" s="3" t="s">
        <v>1682</v>
      </c>
      <c r="F6997" s="4"/>
      <c r="G6997" s="29">
        <v>125</v>
      </c>
      <c r="H6997" s="32">
        <v>9</v>
      </c>
      <c r="I6997" s="17">
        <v>57</v>
      </c>
      <c r="J6997" s="17">
        <v>40</v>
      </c>
      <c r="K6997" s="17">
        <v>15</v>
      </c>
      <c r="L6997" s="33">
        <v>4</v>
      </c>
    </row>
    <row r="6998" spans="5:12" x14ac:dyDescent="0.3">
      <c r="E6998" s="9"/>
      <c r="F6998" s="8"/>
      <c r="G6998" s="10">
        <v>100</v>
      </c>
      <c r="H6998" s="11">
        <v>7.2</v>
      </c>
      <c r="I6998" s="2">
        <v>45.6</v>
      </c>
      <c r="J6998" s="2">
        <v>32</v>
      </c>
      <c r="K6998" s="2">
        <v>12</v>
      </c>
      <c r="L6998" s="13">
        <v>3.2</v>
      </c>
    </row>
    <row r="6999" spans="5:12" x14ac:dyDescent="0.3">
      <c r="E6999" s="3" t="s">
        <v>1683</v>
      </c>
      <c r="F6999" s="4"/>
      <c r="G6999" s="5">
        <v>5</v>
      </c>
      <c r="H6999" s="7">
        <v>1</v>
      </c>
      <c r="I6999" s="1">
        <v>3</v>
      </c>
      <c r="J6999" s="1">
        <v>0</v>
      </c>
      <c r="K6999" s="1">
        <v>0</v>
      </c>
      <c r="L6999" s="6">
        <v>1</v>
      </c>
    </row>
    <row r="7000" spans="5:12" x14ac:dyDescent="0.3">
      <c r="E7000" s="9"/>
      <c r="F7000" s="8"/>
      <c r="G7000" s="10">
        <v>100</v>
      </c>
      <c r="H7000" s="11">
        <v>20</v>
      </c>
      <c r="I7000" s="2">
        <v>60</v>
      </c>
      <c r="J7000" s="12">
        <v>0</v>
      </c>
      <c r="K7000" s="12">
        <v>0</v>
      </c>
      <c r="L7000" s="13">
        <v>20</v>
      </c>
    </row>
    <row r="7001" spans="5:12" ht="25" x14ac:dyDescent="0.3">
      <c r="E7001" s="3" t="s">
        <v>845</v>
      </c>
      <c r="F7001" s="4"/>
      <c r="G7001" s="5">
        <v>14</v>
      </c>
      <c r="H7001" s="7">
        <v>0</v>
      </c>
      <c r="I7001" s="1">
        <v>11</v>
      </c>
      <c r="J7001" s="1">
        <v>2</v>
      </c>
      <c r="K7001" s="1">
        <v>0</v>
      </c>
      <c r="L7001" s="6">
        <v>1</v>
      </c>
    </row>
    <row r="7002" spans="5:12" x14ac:dyDescent="0.3">
      <c r="E7002" s="9"/>
      <c r="F7002" s="8"/>
      <c r="G7002" s="10">
        <v>100</v>
      </c>
      <c r="H7002" s="21">
        <v>0</v>
      </c>
      <c r="I7002" s="2">
        <v>78.571428571428996</v>
      </c>
      <c r="J7002" s="2">
        <v>14.285714285714</v>
      </c>
      <c r="K7002" s="12">
        <v>0</v>
      </c>
      <c r="L7002" s="13">
        <v>7.1428571428570002</v>
      </c>
    </row>
    <row r="7003" spans="5:12" x14ac:dyDescent="0.3">
      <c r="E7003" s="3" t="s">
        <v>1684</v>
      </c>
      <c r="F7003" s="4"/>
      <c r="G7003" s="5">
        <v>880</v>
      </c>
      <c r="H7003" s="7">
        <v>56</v>
      </c>
      <c r="I7003" s="1">
        <v>404</v>
      </c>
      <c r="J7003" s="1">
        <v>284</v>
      </c>
      <c r="K7003" s="1">
        <v>112</v>
      </c>
      <c r="L7003" s="6">
        <v>24</v>
      </c>
    </row>
    <row r="7004" spans="5:12" x14ac:dyDescent="0.3">
      <c r="E7004" s="9"/>
      <c r="F7004" s="8"/>
      <c r="G7004" s="10">
        <v>100</v>
      </c>
      <c r="H7004" s="11">
        <v>6.363636363636</v>
      </c>
      <c r="I7004" s="2">
        <v>45.909090909090999</v>
      </c>
      <c r="J7004" s="2">
        <v>32.272727272727003</v>
      </c>
      <c r="K7004" s="2">
        <v>12.727272727273</v>
      </c>
      <c r="L7004" s="13">
        <v>2.7272727272730002</v>
      </c>
    </row>
    <row r="7005" spans="5:12" x14ac:dyDescent="0.3">
      <c r="E7005" s="3" t="s">
        <v>1685</v>
      </c>
      <c r="F7005" s="4"/>
      <c r="G7005" s="5">
        <v>102</v>
      </c>
      <c r="H7005" s="7">
        <v>34</v>
      </c>
      <c r="I7005" s="1">
        <v>53</v>
      </c>
      <c r="J7005" s="1">
        <v>11</v>
      </c>
      <c r="K7005" s="1">
        <v>2</v>
      </c>
      <c r="L7005" s="6">
        <v>2</v>
      </c>
    </row>
    <row r="7006" spans="5:12" x14ac:dyDescent="0.3">
      <c r="E7006" s="9"/>
      <c r="F7006" s="8"/>
      <c r="G7006" s="10">
        <v>100</v>
      </c>
      <c r="H7006" s="11">
        <v>33.333333333333002</v>
      </c>
      <c r="I7006" s="2">
        <v>51.960784313725</v>
      </c>
      <c r="J7006" s="2">
        <v>10.78431372549</v>
      </c>
      <c r="K7006" s="2">
        <v>1.9607843137250001</v>
      </c>
      <c r="L7006" s="13">
        <v>1.9607843137250001</v>
      </c>
    </row>
    <row r="7007" spans="5:12" ht="25" x14ac:dyDescent="0.3">
      <c r="E7007" s="3" t="s">
        <v>851</v>
      </c>
      <c r="F7007" s="4"/>
      <c r="G7007" s="5">
        <v>89</v>
      </c>
      <c r="H7007" s="7">
        <v>13</v>
      </c>
      <c r="I7007" s="1">
        <v>53</v>
      </c>
      <c r="J7007" s="1">
        <v>14</v>
      </c>
      <c r="K7007" s="1">
        <v>0</v>
      </c>
      <c r="L7007" s="6">
        <v>9</v>
      </c>
    </row>
    <row r="7008" spans="5:12" x14ac:dyDescent="0.3">
      <c r="E7008" s="9"/>
      <c r="F7008" s="8"/>
      <c r="G7008" s="10">
        <v>100</v>
      </c>
      <c r="H7008" s="11">
        <v>14.606741573034</v>
      </c>
      <c r="I7008" s="2">
        <v>59.550561797752998</v>
      </c>
      <c r="J7008" s="2">
        <v>15.730337078651999</v>
      </c>
      <c r="K7008" s="12">
        <v>0</v>
      </c>
      <c r="L7008" s="13">
        <v>10.112359550561999</v>
      </c>
    </row>
    <row r="7009" spans="5:12" x14ac:dyDescent="0.3">
      <c r="E7009" s="3" t="s">
        <v>1686</v>
      </c>
      <c r="F7009" s="4"/>
      <c r="G7009" s="5">
        <v>3012</v>
      </c>
      <c r="H7009" s="7">
        <v>169</v>
      </c>
      <c r="I7009" s="1">
        <v>1376</v>
      </c>
      <c r="J7009" s="1">
        <v>1022</v>
      </c>
      <c r="K7009" s="1">
        <v>378</v>
      </c>
      <c r="L7009" s="6">
        <v>67</v>
      </c>
    </row>
    <row r="7010" spans="5:12" x14ac:dyDescent="0.3">
      <c r="E7010" s="9"/>
      <c r="F7010" s="8"/>
      <c r="G7010" s="10">
        <v>100</v>
      </c>
      <c r="H7010" s="11">
        <v>5.610889774236</v>
      </c>
      <c r="I7010" s="2">
        <v>45.683930942895003</v>
      </c>
      <c r="J7010" s="2">
        <v>33.930942895085998</v>
      </c>
      <c r="K7010" s="2">
        <v>12.549800796813001</v>
      </c>
      <c r="L7010" s="13">
        <v>2.2244355909690001</v>
      </c>
    </row>
    <row r="7011" spans="5:12" x14ac:dyDescent="0.3">
      <c r="E7011" s="3" t="s">
        <v>1687</v>
      </c>
      <c r="F7011" s="4"/>
      <c r="G7011" s="5">
        <v>389</v>
      </c>
      <c r="H7011" s="7">
        <v>106</v>
      </c>
      <c r="I7011" s="1">
        <v>201</v>
      </c>
      <c r="J7011" s="1">
        <v>54</v>
      </c>
      <c r="K7011" s="1">
        <v>7</v>
      </c>
      <c r="L7011" s="6">
        <v>21</v>
      </c>
    </row>
    <row r="7012" spans="5:12" x14ac:dyDescent="0.3">
      <c r="E7012" s="9"/>
      <c r="F7012" s="8"/>
      <c r="G7012" s="10">
        <v>100</v>
      </c>
      <c r="H7012" s="11">
        <v>27.249357326477998</v>
      </c>
      <c r="I7012" s="2">
        <v>51.670951156812002</v>
      </c>
      <c r="J7012" s="2">
        <v>13.881748071979001</v>
      </c>
      <c r="K7012" s="2">
        <v>1.799485861183</v>
      </c>
      <c r="L7012" s="13">
        <v>5.3984575835479998</v>
      </c>
    </row>
    <row r="7013" spans="5:12" ht="25" x14ac:dyDescent="0.3">
      <c r="E7013" s="3" t="s">
        <v>857</v>
      </c>
      <c r="F7013" s="4"/>
      <c r="G7013" s="5">
        <v>328</v>
      </c>
      <c r="H7013" s="7">
        <v>48</v>
      </c>
      <c r="I7013" s="1">
        <v>187</v>
      </c>
      <c r="J7013" s="1">
        <v>48</v>
      </c>
      <c r="K7013" s="1">
        <v>13</v>
      </c>
      <c r="L7013" s="6">
        <v>32</v>
      </c>
    </row>
    <row r="7014" spans="5:12" x14ac:dyDescent="0.3">
      <c r="E7014" s="9"/>
      <c r="F7014" s="8"/>
      <c r="G7014" s="10">
        <v>100</v>
      </c>
      <c r="H7014" s="11">
        <v>14.634146341463</v>
      </c>
      <c r="I7014" s="2">
        <v>57.012195121951002</v>
      </c>
      <c r="J7014" s="2">
        <v>14.634146341463</v>
      </c>
      <c r="K7014" s="2">
        <v>3.9634146341459999</v>
      </c>
      <c r="L7014" s="13">
        <v>9.7560975609760003</v>
      </c>
    </row>
    <row r="7015" spans="5:12" x14ac:dyDescent="0.3">
      <c r="E7015" s="3" t="s">
        <v>1688</v>
      </c>
      <c r="F7015" s="4"/>
      <c r="G7015" s="5">
        <v>5111</v>
      </c>
      <c r="H7015" s="7">
        <v>242</v>
      </c>
      <c r="I7015" s="1">
        <v>2229</v>
      </c>
      <c r="J7015" s="1">
        <v>1854</v>
      </c>
      <c r="K7015" s="1">
        <v>648</v>
      </c>
      <c r="L7015" s="6">
        <v>138</v>
      </c>
    </row>
    <row r="7016" spans="5:12" x14ac:dyDescent="0.3">
      <c r="E7016" s="9"/>
      <c r="F7016" s="8"/>
      <c r="G7016" s="10">
        <v>100</v>
      </c>
      <c r="H7016" s="11">
        <v>4.7348855409899997</v>
      </c>
      <c r="I7016" s="2">
        <v>43.61181764821</v>
      </c>
      <c r="J7016" s="2">
        <v>36.274701623947998</v>
      </c>
      <c r="K7016" s="2">
        <v>12.678536489923999</v>
      </c>
      <c r="L7016" s="13">
        <v>2.700058696928</v>
      </c>
    </row>
    <row r="7017" spans="5:12" x14ac:dyDescent="0.3">
      <c r="E7017" s="3" t="s">
        <v>1689</v>
      </c>
      <c r="F7017" s="4"/>
      <c r="G7017" s="5">
        <v>935</v>
      </c>
      <c r="H7017" s="7">
        <v>230</v>
      </c>
      <c r="I7017" s="1">
        <v>498</v>
      </c>
      <c r="J7017" s="1">
        <v>131</v>
      </c>
      <c r="K7017" s="1">
        <v>25</v>
      </c>
      <c r="L7017" s="6">
        <v>51</v>
      </c>
    </row>
    <row r="7018" spans="5:12" x14ac:dyDescent="0.3">
      <c r="E7018" s="9"/>
      <c r="F7018" s="8"/>
      <c r="G7018" s="10">
        <v>100</v>
      </c>
      <c r="H7018" s="11">
        <v>24.598930481282999</v>
      </c>
      <c r="I7018" s="2">
        <v>53.262032085561003</v>
      </c>
      <c r="J7018" s="2">
        <v>14.010695187166</v>
      </c>
      <c r="K7018" s="2">
        <v>2.673796791444</v>
      </c>
      <c r="L7018" s="13">
        <v>5.4545454545450003</v>
      </c>
    </row>
    <row r="7019" spans="5:12" ht="25" x14ac:dyDescent="0.3">
      <c r="E7019" s="3" t="s">
        <v>863</v>
      </c>
      <c r="F7019" s="4"/>
      <c r="G7019" s="5">
        <v>511</v>
      </c>
      <c r="H7019" s="7">
        <v>59</v>
      </c>
      <c r="I7019" s="1">
        <v>290</v>
      </c>
      <c r="J7019" s="1">
        <v>95</v>
      </c>
      <c r="K7019" s="1">
        <v>14</v>
      </c>
      <c r="L7019" s="6">
        <v>53</v>
      </c>
    </row>
    <row r="7020" spans="5:12" x14ac:dyDescent="0.3">
      <c r="E7020" s="9"/>
      <c r="F7020" s="8"/>
      <c r="G7020" s="10">
        <v>100</v>
      </c>
      <c r="H7020" s="11">
        <v>11.545988258316999</v>
      </c>
      <c r="I7020" s="2">
        <v>56.751467710371998</v>
      </c>
      <c r="J7020" s="2">
        <v>18.590998043052998</v>
      </c>
      <c r="K7020" s="2">
        <v>2.7397260273969999</v>
      </c>
      <c r="L7020" s="13">
        <v>10.371819960861</v>
      </c>
    </row>
    <row r="7021" spans="5:12" x14ac:dyDescent="0.3">
      <c r="E7021" s="3" t="s">
        <v>1690</v>
      </c>
      <c r="F7021" s="4"/>
      <c r="G7021" s="5">
        <v>6539</v>
      </c>
      <c r="H7021" s="7">
        <v>249</v>
      </c>
      <c r="I7021" s="1">
        <v>2633</v>
      </c>
      <c r="J7021" s="1">
        <v>2549</v>
      </c>
      <c r="K7021" s="1">
        <v>934</v>
      </c>
      <c r="L7021" s="6">
        <v>174</v>
      </c>
    </row>
    <row r="7022" spans="5:12" x14ac:dyDescent="0.3">
      <c r="E7022" s="9"/>
      <c r="F7022" s="8"/>
      <c r="G7022" s="10">
        <v>100</v>
      </c>
      <c r="H7022" s="11">
        <v>3.8079217005660002</v>
      </c>
      <c r="I7022" s="2">
        <v>40.266095733293</v>
      </c>
      <c r="J7022" s="2">
        <v>38.981495641534998</v>
      </c>
      <c r="K7022" s="2">
        <v>14.283529591681001</v>
      </c>
      <c r="L7022" s="13">
        <v>2.6609573329259999</v>
      </c>
    </row>
    <row r="7023" spans="5:12" x14ac:dyDescent="0.3">
      <c r="E7023" s="3" t="s">
        <v>1691</v>
      </c>
      <c r="F7023" s="4"/>
      <c r="G7023" s="5">
        <v>1262</v>
      </c>
      <c r="H7023" s="7">
        <v>237</v>
      </c>
      <c r="I7023" s="1">
        <v>680</v>
      </c>
      <c r="J7023" s="1">
        <v>236</v>
      </c>
      <c r="K7023" s="1">
        <v>43</v>
      </c>
      <c r="L7023" s="6">
        <v>66</v>
      </c>
    </row>
    <row r="7024" spans="5:12" x14ac:dyDescent="0.3">
      <c r="E7024" s="9"/>
      <c r="F7024" s="8"/>
      <c r="G7024" s="10">
        <v>100</v>
      </c>
      <c r="H7024" s="11">
        <v>18.779714738509998</v>
      </c>
      <c r="I7024" s="2">
        <v>53.882725832013001</v>
      </c>
      <c r="J7024" s="2">
        <v>18.700475435815999</v>
      </c>
      <c r="K7024" s="2">
        <v>3.407290015848</v>
      </c>
      <c r="L7024" s="13">
        <v>5.2297939778130003</v>
      </c>
    </row>
    <row r="7025" spans="5:12" ht="25" x14ac:dyDescent="0.3">
      <c r="E7025" s="3" t="s">
        <v>869</v>
      </c>
      <c r="F7025" s="4"/>
      <c r="G7025" s="5">
        <v>627</v>
      </c>
      <c r="H7025" s="7">
        <v>47</v>
      </c>
      <c r="I7025" s="1">
        <v>367</v>
      </c>
      <c r="J7025" s="1">
        <v>126</v>
      </c>
      <c r="K7025" s="1">
        <v>20</v>
      </c>
      <c r="L7025" s="6">
        <v>67</v>
      </c>
    </row>
    <row r="7026" spans="5:12" x14ac:dyDescent="0.3">
      <c r="E7026" s="9"/>
      <c r="F7026" s="8"/>
      <c r="G7026" s="10">
        <v>100</v>
      </c>
      <c r="H7026" s="11">
        <v>7.4960127591710002</v>
      </c>
      <c r="I7026" s="2">
        <v>58.532695374801001</v>
      </c>
      <c r="J7026" s="2">
        <v>20.095693779904</v>
      </c>
      <c r="K7026" s="2">
        <v>3.1897926634770002</v>
      </c>
      <c r="L7026" s="13">
        <v>10.685805422648</v>
      </c>
    </row>
    <row r="7027" spans="5:12" x14ac:dyDescent="0.3">
      <c r="E7027" s="3" t="s">
        <v>1692</v>
      </c>
      <c r="F7027" s="4"/>
      <c r="G7027" s="5">
        <v>3171</v>
      </c>
      <c r="H7027" s="7">
        <v>71</v>
      </c>
      <c r="I7027" s="1">
        <v>1104</v>
      </c>
      <c r="J7027" s="1">
        <v>1397</v>
      </c>
      <c r="K7027" s="1">
        <v>528</v>
      </c>
      <c r="L7027" s="6">
        <v>71</v>
      </c>
    </row>
    <row r="7028" spans="5:12" x14ac:dyDescent="0.3">
      <c r="E7028" s="9"/>
      <c r="F7028" s="8"/>
      <c r="G7028" s="10">
        <v>100</v>
      </c>
      <c r="H7028" s="11">
        <v>2.2390413118889998</v>
      </c>
      <c r="I7028" s="2">
        <v>34.815515610218</v>
      </c>
      <c r="J7028" s="2">
        <v>44.0555029959</v>
      </c>
      <c r="K7028" s="2">
        <v>16.650898770104</v>
      </c>
      <c r="L7028" s="13">
        <v>2.2390413118889998</v>
      </c>
    </row>
    <row r="7029" spans="5:12" x14ac:dyDescent="0.3">
      <c r="E7029" s="3" t="s">
        <v>1693</v>
      </c>
      <c r="F7029" s="4"/>
      <c r="G7029" s="5">
        <v>566</v>
      </c>
      <c r="H7029" s="7">
        <v>92</v>
      </c>
      <c r="I7029" s="1">
        <v>288</v>
      </c>
      <c r="J7029" s="1">
        <v>127</v>
      </c>
      <c r="K7029" s="1">
        <v>31</v>
      </c>
      <c r="L7029" s="6">
        <v>28</v>
      </c>
    </row>
    <row r="7030" spans="5:12" x14ac:dyDescent="0.3">
      <c r="E7030" s="9"/>
      <c r="F7030" s="8"/>
      <c r="G7030" s="10">
        <v>100</v>
      </c>
      <c r="H7030" s="11">
        <v>16.254416961131</v>
      </c>
      <c r="I7030" s="2">
        <v>50.883392226147997</v>
      </c>
      <c r="J7030" s="2">
        <v>22.438162544170002</v>
      </c>
      <c r="K7030" s="2">
        <v>5.47703180212</v>
      </c>
      <c r="L7030" s="13">
        <v>4.946996466431</v>
      </c>
    </row>
    <row r="7031" spans="5:12" ht="25" x14ac:dyDescent="0.3">
      <c r="E7031" s="3" t="s">
        <v>875</v>
      </c>
      <c r="F7031" s="4"/>
      <c r="G7031" s="5">
        <v>256</v>
      </c>
      <c r="H7031" s="7">
        <v>11</v>
      </c>
      <c r="I7031" s="1">
        <v>126</v>
      </c>
      <c r="J7031" s="1">
        <v>80</v>
      </c>
      <c r="K7031" s="1">
        <v>8</v>
      </c>
      <c r="L7031" s="6">
        <v>31</v>
      </c>
    </row>
    <row r="7032" spans="5:12" x14ac:dyDescent="0.3">
      <c r="E7032" s="9"/>
      <c r="F7032" s="8"/>
      <c r="G7032" s="10">
        <v>100</v>
      </c>
      <c r="H7032" s="11">
        <v>4.296875</v>
      </c>
      <c r="I7032" s="2">
        <v>49.21875</v>
      </c>
      <c r="J7032" s="2">
        <v>31.25</v>
      </c>
      <c r="K7032" s="2">
        <v>3.125</v>
      </c>
      <c r="L7032" s="13">
        <v>12.109375</v>
      </c>
    </row>
    <row r="7033" spans="5:12" x14ac:dyDescent="0.3">
      <c r="E7033" s="3" t="s">
        <v>1694</v>
      </c>
      <c r="F7033" s="4"/>
      <c r="G7033" s="5">
        <v>1314</v>
      </c>
      <c r="H7033" s="7">
        <v>26</v>
      </c>
      <c r="I7033" s="1">
        <v>391</v>
      </c>
      <c r="J7033" s="1">
        <v>600</v>
      </c>
      <c r="K7033" s="1">
        <v>253</v>
      </c>
      <c r="L7033" s="6">
        <v>44</v>
      </c>
    </row>
    <row r="7034" spans="5:12" x14ac:dyDescent="0.3">
      <c r="E7034" s="9"/>
      <c r="F7034" s="8"/>
      <c r="G7034" s="10">
        <v>100</v>
      </c>
      <c r="H7034" s="11">
        <v>1.978691019787</v>
      </c>
      <c r="I7034" s="2">
        <v>29.756468797564999</v>
      </c>
      <c r="J7034" s="2">
        <v>45.662100456620998</v>
      </c>
      <c r="K7034" s="2">
        <v>19.254185692541999</v>
      </c>
      <c r="L7034" s="13">
        <v>3.3485540334859998</v>
      </c>
    </row>
    <row r="7035" spans="5:12" x14ac:dyDescent="0.3">
      <c r="E7035" s="3" t="s">
        <v>1695</v>
      </c>
      <c r="F7035" s="4"/>
      <c r="G7035" s="5">
        <v>198</v>
      </c>
      <c r="H7035" s="7">
        <v>30</v>
      </c>
      <c r="I7035" s="1">
        <v>92</v>
      </c>
      <c r="J7035" s="1">
        <v>47</v>
      </c>
      <c r="K7035" s="1">
        <v>12</v>
      </c>
      <c r="L7035" s="6">
        <v>17</v>
      </c>
    </row>
    <row r="7036" spans="5:12" x14ac:dyDescent="0.3">
      <c r="E7036" s="9"/>
      <c r="F7036" s="8"/>
      <c r="G7036" s="10">
        <v>100</v>
      </c>
      <c r="H7036" s="11">
        <v>15.151515151515</v>
      </c>
      <c r="I7036" s="2">
        <v>46.464646464646002</v>
      </c>
      <c r="J7036" s="2">
        <v>23.737373737374</v>
      </c>
      <c r="K7036" s="2">
        <v>6.0606060606060002</v>
      </c>
      <c r="L7036" s="13">
        <v>8.5858585858590004</v>
      </c>
    </row>
    <row r="7037" spans="5:12" ht="25" x14ac:dyDescent="0.3">
      <c r="E7037" s="3" t="s">
        <v>881</v>
      </c>
      <c r="F7037" s="4"/>
      <c r="G7037" s="5">
        <v>54</v>
      </c>
      <c r="H7037" s="7">
        <v>3</v>
      </c>
      <c r="I7037" s="1">
        <v>21</v>
      </c>
      <c r="J7037" s="1">
        <v>18</v>
      </c>
      <c r="K7037" s="1">
        <v>4</v>
      </c>
      <c r="L7037" s="6">
        <v>8</v>
      </c>
    </row>
    <row r="7038" spans="5:12" x14ac:dyDescent="0.3">
      <c r="E7038" s="9"/>
      <c r="F7038" s="8"/>
      <c r="G7038" s="10">
        <v>100</v>
      </c>
      <c r="H7038" s="11">
        <v>5.5555555555560003</v>
      </c>
      <c r="I7038" s="2">
        <v>38.888888888888999</v>
      </c>
      <c r="J7038" s="2">
        <v>33.333333333333002</v>
      </c>
      <c r="K7038" s="2">
        <v>7.4074074074069998</v>
      </c>
      <c r="L7038" s="13">
        <v>14.814814814815</v>
      </c>
    </row>
    <row r="7039" spans="5:12" x14ac:dyDescent="0.3">
      <c r="E7039" s="3" t="s">
        <v>1696</v>
      </c>
      <c r="F7039" s="4"/>
      <c r="G7039" s="5">
        <v>221</v>
      </c>
      <c r="H7039" s="7">
        <v>4</v>
      </c>
      <c r="I7039" s="1">
        <v>60</v>
      </c>
      <c r="J7039" s="1">
        <v>98</v>
      </c>
      <c r="K7039" s="1">
        <v>53</v>
      </c>
      <c r="L7039" s="6">
        <v>6</v>
      </c>
    </row>
    <row r="7040" spans="5:12" x14ac:dyDescent="0.3">
      <c r="E7040" s="9"/>
      <c r="F7040" s="8"/>
      <c r="G7040" s="10">
        <v>100</v>
      </c>
      <c r="H7040" s="11">
        <v>1.8099547511309999</v>
      </c>
      <c r="I7040" s="2">
        <v>27.149321266967998</v>
      </c>
      <c r="J7040" s="2">
        <v>44.343891402715002</v>
      </c>
      <c r="K7040" s="2">
        <v>23.981900452489</v>
      </c>
      <c r="L7040" s="13">
        <v>2.7149321266970001</v>
      </c>
    </row>
    <row r="7041" spans="5:12" x14ac:dyDescent="0.3">
      <c r="E7041" s="3" t="s">
        <v>1697</v>
      </c>
      <c r="F7041" s="4"/>
      <c r="G7041" s="5">
        <v>18</v>
      </c>
      <c r="H7041" s="7">
        <v>4</v>
      </c>
      <c r="I7041" s="1">
        <v>10</v>
      </c>
      <c r="J7041" s="1">
        <v>3</v>
      </c>
      <c r="K7041" s="1">
        <v>0</v>
      </c>
      <c r="L7041" s="6">
        <v>1</v>
      </c>
    </row>
    <row r="7042" spans="5:12" x14ac:dyDescent="0.3">
      <c r="E7042" s="9"/>
      <c r="F7042" s="8"/>
      <c r="G7042" s="10">
        <v>100</v>
      </c>
      <c r="H7042" s="11">
        <v>22.222222222222001</v>
      </c>
      <c r="I7042" s="2">
        <v>55.555555555555998</v>
      </c>
      <c r="J7042" s="2">
        <v>16.666666666666998</v>
      </c>
      <c r="K7042" s="12">
        <v>0</v>
      </c>
      <c r="L7042" s="13">
        <v>5.5555555555560003</v>
      </c>
    </row>
    <row r="7043" spans="5:12" x14ac:dyDescent="0.3">
      <c r="E7043" s="3" t="s">
        <v>887</v>
      </c>
      <c r="F7043" s="4"/>
      <c r="G7043" s="5">
        <v>5</v>
      </c>
      <c r="H7043" s="7">
        <v>0</v>
      </c>
      <c r="I7043" s="1">
        <v>2</v>
      </c>
      <c r="J7043" s="1">
        <v>1</v>
      </c>
      <c r="K7043" s="1">
        <v>0</v>
      </c>
      <c r="L7043" s="6">
        <v>2</v>
      </c>
    </row>
    <row r="7044" spans="5:12" x14ac:dyDescent="0.3">
      <c r="E7044" s="9"/>
      <c r="F7044" s="8"/>
      <c r="G7044" s="10">
        <v>100</v>
      </c>
      <c r="H7044" s="21">
        <v>0</v>
      </c>
      <c r="I7044" s="2">
        <v>40</v>
      </c>
      <c r="J7044" s="2">
        <v>20</v>
      </c>
      <c r="K7044" s="12">
        <v>0</v>
      </c>
      <c r="L7044" s="13">
        <v>40</v>
      </c>
    </row>
    <row r="7045" spans="5:12" x14ac:dyDescent="0.3">
      <c r="E7045" s="3" t="s">
        <v>1698</v>
      </c>
      <c r="F7045" s="4"/>
      <c r="G7045" s="5">
        <v>257</v>
      </c>
      <c r="H7045" s="7">
        <v>15</v>
      </c>
      <c r="I7045" s="1">
        <v>132</v>
      </c>
      <c r="J7045" s="1">
        <v>82</v>
      </c>
      <c r="K7045" s="1">
        <v>24</v>
      </c>
      <c r="L7045" s="6">
        <v>4</v>
      </c>
    </row>
    <row r="7046" spans="5:12" x14ac:dyDescent="0.3">
      <c r="E7046" s="9"/>
      <c r="F7046" s="8"/>
      <c r="G7046" s="10">
        <v>100</v>
      </c>
      <c r="H7046" s="11">
        <v>5.836575875486</v>
      </c>
      <c r="I7046" s="2">
        <v>51.361867704280002</v>
      </c>
      <c r="J7046" s="2">
        <v>31.906614785992002</v>
      </c>
      <c r="K7046" s="2">
        <v>9.3385214007779993</v>
      </c>
      <c r="L7046" s="13">
        <v>1.556420233463</v>
      </c>
    </row>
    <row r="7047" spans="5:12" x14ac:dyDescent="0.3">
      <c r="E7047" s="3" t="s">
        <v>1699</v>
      </c>
      <c r="F7047" s="4"/>
      <c r="G7047" s="5">
        <v>12</v>
      </c>
      <c r="H7047" s="7">
        <v>4</v>
      </c>
      <c r="I7047" s="1">
        <v>8</v>
      </c>
      <c r="J7047" s="1">
        <v>0</v>
      </c>
      <c r="K7047" s="1">
        <v>0</v>
      </c>
      <c r="L7047" s="6">
        <v>0</v>
      </c>
    </row>
    <row r="7048" spans="5:12" x14ac:dyDescent="0.3">
      <c r="E7048" s="9"/>
      <c r="F7048" s="8"/>
      <c r="G7048" s="10">
        <v>100</v>
      </c>
      <c r="H7048" s="11">
        <v>33.333333333333002</v>
      </c>
      <c r="I7048" s="2">
        <v>66.666666666666998</v>
      </c>
      <c r="J7048" s="12">
        <v>0</v>
      </c>
      <c r="K7048" s="12">
        <v>0</v>
      </c>
      <c r="L7048" s="15">
        <v>0</v>
      </c>
    </row>
    <row r="7049" spans="5:12" ht="25" x14ac:dyDescent="0.3">
      <c r="E7049" s="3" t="s">
        <v>893</v>
      </c>
      <c r="F7049" s="4"/>
      <c r="G7049" s="5">
        <v>28</v>
      </c>
      <c r="H7049" s="7">
        <v>6</v>
      </c>
      <c r="I7049" s="1">
        <v>19</v>
      </c>
      <c r="J7049" s="1">
        <v>2</v>
      </c>
      <c r="K7049" s="1">
        <v>0</v>
      </c>
      <c r="L7049" s="6">
        <v>1</v>
      </c>
    </row>
    <row r="7050" spans="5:12" x14ac:dyDescent="0.3">
      <c r="E7050" s="9"/>
      <c r="F7050" s="8"/>
      <c r="G7050" s="10">
        <v>100</v>
      </c>
      <c r="H7050" s="11">
        <v>21.428571428571001</v>
      </c>
      <c r="I7050" s="2">
        <v>67.857142857143003</v>
      </c>
      <c r="J7050" s="2">
        <v>7.1428571428570002</v>
      </c>
      <c r="K7050" s="12">
        <v>0</v>
      </c>
      <c r="L7050" s="13">
        <v>3.5714285714290002</v>
      </c>
    </row>
    <row r="7051" spans="5:12" x14ac:dyDescent="0.3">
      <c r="E7051" s="3" t="s">
        <v>1700</v>
      </c>
      <c r="F7051" s="4"/>
      <c r="G7051" s="5">
        <v>1898</v>
      </c>
      <c r="H7051" s="7">
        <v>169</v>
      </c>
      <c r="I7051" s="1">
        <v>946</v>
      </c>
      <c r="J7051" s="1">
        <v>573</v>
      </c>
      <c r="K7051" s="1">
        <v>161</v>
      </c>
      <c r="L7051" s="6">
        <v>49</v>
      </c>
    </row>
    <row r="7052" spans="5:12" x14ac:dyDescent="0.3">
      <c r="E7052" s="9"/>
      <c r="F7052" s="8"/>
      <c r="G7052" s="10">
        <v>100</v>
      </c>
      <c r="H7052" s="11">
        <v>8.9041095890409991</v>
      </c>
      <c r="I7052" s="2">
        <v>49.841938883034999</v>
      </c>
      <c r="J7052" s="2">
        <v>30.189673340357999</v>
      </c>
      <c r="K7052" s="2">
        <v>8.4826132771339999</v>
      </c>
      <c r="L7052" s="13">
        <v>2.581664910432</v>
      </c>
    </row>
    <row r="7053" spans="5:12" x14ac:dyDescent="0.3">
      <c r="E7053" s="3" t="s">
        <v>1701</v>
      </c>
      <c r="F7053" s="4"/>
      <c r="G7053" s="5">
        <v>96</v>
      </c>
      <c r="H7053" s="7">
        <v>45</v>
      </c>
      <c r="I7053" s="1">
        <v>37</v>
      </c>
      <c r="J7053" s="1">
        <v>7</v>
      </c>
      <c r="K7053" s="1">
        <v>1</v>
      </c>
      <c r="L7053" s="6">
        <v>6</v>
      </c>
    </row>
    <row r="7054" spans="5:12" x14ac:dyDescent="0.3">
      <c r="E7054" s="9"/>
      <c r="F7054" s="8"/>
      <c r="G7054" s="10">
        <v>100</v>
      </c>
      <c r="H7054" s="11">
        <v>46.875</v>
      </c>
      <c r="I7054" s="2">
        <v>38.541666666666998</v>
      </c>
      <c r="J7054" s="2">
        <v>7.291666666667</v>
      </c>
      <c r="K7054" s="2">
        <v>1.041666666667</v>
      </c>
      <c r="L7054" s="13">
        <v>6.25</v>
      </c>
    </row>
    <row r="7055" spans="5:12" ht="25" x14ac:dyDescent="0.3">
      <c r="E7055" s="3" t="s">
        <v>899</v>
      </c>
      <c r="F7055" s="4"/>
      <c r="G7055" s="5">
        <v>149</v>
      </c>
      <c r="H7055" s="7">
        <v>41</v>
      </c>
      <c r="I7055" s="1">
        <v>78</v>
      </c>
      <c r="J7055" s="1">
        <v>17</v>
      </c>
      <c r="K7055" s="1">
        <v>3</v>
      </c>
      <c r="L7055" s="6">
        <v>10</v>
      </c>
    </row>
    <row r="7056" spans="5:12" x14ac:dyDescent="0.3">
      <c r="E7056" s="9"/>
      <c r="F7056" s="8"/>
      <c r="G7056" s="10">
        <v>100</v>
      </c>
      <c r="H7056" s="11">
        <v>27.51677852349</v>
      </c>
      <c r="I7056" s="2">
        <v>52.348993288590997</v>
      </c>
      <c r="J7056" s="2">
        <v>11.409395973154</v>
      </c>
      <c r="K7056" s="2">
        <v>2.0134228187919998</v>
      </c>
      <c r="L7056" s="13">
        <v>6.7114093959729999</v>
      </c>
    </row>
    <row r="7057" spans="5:12" x14ac:dyDescent="0.3">
      <c r="E7057" s="3" t="s">
        <v>1702</v>
      </c>
      <c r="F7057" s="4"/>
      <c r="G7057" s="5">
        <v>4518</v>
      </c>
      <c r="H7057" s="7">
        <v>435</v>
      </c>
      <c r="I7057" s="1">
        <v>2257</v>
      </c>
      <c r="J7057" s="1">
        <v>1251</v>
      </c>
      <c r="K7057" s="1">
        <v>448</v>
      </c>
      <c r="L7057" s="6">
        <v>127</v>
      </c>
    </row>
    <row r="7058" spans="5:12" x14ac:dyDescent="0.3">
      <c r="E7058" s="9"/>
      <c r="F7058" s="8"/>
      <c r="G7058" s="10">
        <v>100</v>
      </c>
      <c r="H7058" s="11">
        <v>9.6281540504649996</v>
      </c>
      <c r="I7058" s="2">
        <v>49.955732625054999</v>
      </c>
      <c r="J7058" s="2">
        <v>27.689243027888001</v>
      </c>
      <c r="K7058" s="2">
        <v>9.9158919876050007</v>
      </c>
      <c r="L7058" s="13">
        <v>2.8109783089859999</v>
      </c>
    </row>
    <row r="7059" spans="5:12" x14ac:dyDescent="0.3">
      <c r="E7059" s="3" t="s">
        <v>1703</v>
      </c>
      <c r="F7059" s="4"/>
      <c r="G7059" s="5">
        <v>370</v>
      </c>
      <c r="H7059" s="7">
        <v>168</v>
      </c>
      <c r="I7059" s="1">
        <v>157</v>
      </c>
      <c r="J7059" s="1">
        <v>27</v>
      </c>
      <c r="K7059" s="1">
        <v>5</v>
      </c>
      <c r="L7059" s="6">
        <v>13</v>
      </c>
    </row>
    <row r="7060" spans="5:12" x14ac:dyDescent="0.3">
      <c r="E7060" s="9"/>
      <c r="F7060" s="8"/>
      <c r="G7060" s="10">
        <v>100</v>
      </c>
      <c r="H7060" s="11">
        <v>45.405405405404998</v>
      </c>
      <c r="I7060" s="2">
        <v>42.432432432432002</v>
      </c>
      <c r="J7060" s="2">
        <v>7.2972972972969998</v>
      </c>
      <c r="K7060" s="2">
        <v>1.351351351351</v>
      </c>
      <c r="L7060" s="13">
        <v>3.5135135135139999</v>
      </c>
    </row>
    <row r="7061" spans="5:12" ht="25" x14ac:dyDescent="0.3">
      <c r="E7061" s="3" t="s">
        <v>905</v>
      </c>
      <c r="F7061" s="4"/>
      <c r="G7061" s="5">
        <v>424</v>
      </c>
      <c r="H7061" s="7">
        <v>117</v>
      </c>
      <c r="I7061" s="1">
        <v>227</v>
      </c>
      <c r="J7061" s="1">
        <v>45</v>
      </c>
      <c r="K7061" s="1">
        <v>7</v>
      </c>
      <c r="L7061" s="6">
        <v>28</v>
      </c>
    </row>
    <row r="7062" spans="5:12" x14ac:dyDescent="0.3">
      <c r="E7062" s="9"/>
      <c r="F7062" s="8"/>
      <c r="G7062" s="10">
        <v>100</v>
      </c>
      <c r="H7062" s="11">
        <v>27.594339622642</v>
      </c>
      <c r="I7062" s="2">
        <v>53.537735849057</v>
      </c>
      <c r="J7062" s="2">
        <v>10.613207547169999</v>
      </c>
      <c r="K7062" s="2">
        <v>1.6509433962260001</v>
      </c>
      <c r="L7062" s="13">
        <v>6.6037735849060004</v>
      </c>
    </row>
    <row r="7063" spans="5:12" x14ac:dyDescent="0.3">
      <c r="E7063" s="3" t="s">
        <v>1704</v>
      </c>
      <c r="F7063" s="4"/>
      <c r="G7063" s="5">
        <v>7734</v>
      </c>
      <c r="H7063" s="7">
        <v>568</v>
      </c>
      <c r="I7063" s="1">
        <v>3612</v>
      </c>
      <c r="J7063" s="1">
        <v>2381</v>
      </c>
      <c r="K7063" s="1">
        <v>906</v>
      </c>
      <c r="L7063" s="6">
        <v>267</v>
      </c>
    </row>
    <row r="7064" spans="5:12" x14ac:dyDescent="0.3">
      <c r="E7064" s="9"/>
      <c r="F7064" s="8"/>
      <c r="G7064" s="10">
        <v>100</v>
      </c>
      <c r="H7064" s="11">
        <v>7.3441944659939997</v>
      </c>
      <c r="I7064" s="2">
        <v>46.702870442203</v>
      </c>
      <c r="J7064" s="2">
        <v>30.786139125937002</v>
      </c>
      <c r="K7064" s="2">
        <v>11.714507370053999</v>
      </c>
      <c r="L7064" s="13">
        <v>3.4522885958109999</v>
      </c>
    </row>
    <row r="7065" spans="5:12" x14ac:dyDescent="0.3">
      <c r="E7065" s="3" t="s">
        <v>1705</v>
      </c>
      <c r="F7065" s="4"/>
      <c r="G7065" s="5">
        <v>618</v>
      </c>
      <c r="H7065" s="7">
        <v>275</v>
      </c>
      <c r="I7065" s="1">
        <v>274</v>
      </c>
      <c r="J7065" s="1">
        <v>40</v>
      </c>
      <c r="K7065" s="1">
        <v>3</v>
      </c>
      <c r="L7065" s="6">
        <v>26</v>
      </c>
    </row>
    <row r="7066" spans="5:12" x14ac:dyDescent="0.3">
      <c r="E7066" s="9"/>
      <c r="F7066" s="8"/>
      <c r="G7066" s="10">
        <v>100</v>
      </c>
      <c r="H7066" s="11">
        <v>44.498381877023</v>
      </c>
      <c r="I7066" s="2">
        <v>44.336569579288003</v>
      </c>
      <c r="J7066" s="2">
        <v>6.472491909385</v>
      </c>
      <c r="K7066" s="2">
        <v>0.48543689320400002</v>
      </c>
      <c r="L7066" s="13">
        <v>4.2071197410999996</v>
      </c>
    </row>
    <row r="7067" spans="5:12" ht="25" x14ac:dyDescent="0.3">
      <c r="E7067" s="3" t="s">
        <v>911</v>
      </c>
      <c r="F7067" s="4"/>
      <c r="G7067" s="5">
        <v>762</v>
      </c>
      <c r="H7067" s="7">
        <v>163</v>
      </c>
      <c r="I7067" s="1">
        <v>430</v>
      </c>
      <c r="J7067" s="1">
        <v>66</v>
      </c>
      <c r="K7067" s="1">
        <v>11</v>
      </c>
      <c r="L7067" s="6">
        <v>92</v>
      </c>
    </row>
    <row r="7068" spans="5:12" x14ac:dyDescent="0.3">
      <c r="E7068" s="9"/>
      <c r="F7068" s="8"/>
      <c r="G7068" s="10">
        <v>100</v>
      </c>
      <c r="H7068" s="11">
        <v>21.391076115486001</v>
      </c>
      <c r="I7068" s="2">
        <v>56.430446194226001</v>
      </c>
      <c r="J7068" s="2">
        <v>8.6614173228349998</v>
      </c>
      <c r="K7068" s="2">
        <v>1.443569553806</v>
      </c>
      <c r="L7068" s="13">
        <v>12.073490813648</v>
      </c>
    </row>
    <row r="7069" spans="5:12" x14ac:dyDescent="0.3">
      <c r="E7069" s="3" t="s">
        <v>1706</v>
      </c>
      <c r="F7069" s="4"/>
      <c r="G7069" s="5">
        <v>6868</v>
      </c>
      <c r="H7069" s="7">
        <v>453</v>
      </c>
      <c r="I7069" s="1">
        <v>3025</v>
      </c>
      <c r="J7069" s="1">
        <v>2309</v>
      </c>
      <c r="K7069" s="1">
        <v>800</v>
      </c>
      <c r="L7069" s="6">
        <v>281</v>
      </c>
    </row>
    <row r="7070" spans="5:12" x14ac:dyDescent="0.3">
      <c r="E7070" s="9"/>
      <c r="F7070" s="8"/>
      <c r="G7070" s="10">
        <v>100</v>
      </c>
      <c r="H7070" s="11">
        <v>6.5958066394869999</v>
      </c>
      <c r="I7070" s="2">
        <v>44.044845661037002</v>
      </c>
      <c r="J7070" s="2">
        <v>33.619685497962003</v>
      </c>
      <c r="K7070" s="2">
        <v>11.648223645893999</v>
      </c>
      <c r="L7070" s="13">
        <v>4.0914385556199999</v>
      </c>
    </row>
    <row r="7071" spans="5:12" x14ac:dyDescent="0.3">
      <c r="E7071" s="3" t="s">
        <v>1707</v>
      </c>
      <c r="F7071" s="4"/>
      <c r="G7071" s="5">
        <v>540</v>
      </c>
      <c r="H7071" s="7">
        <v>229</v>
      </c>
      <c r="I7071" s="1">
        <v>226</v>
      </c>
      <c r="J7071" s="1">
        <v>42</v>
      </c>
      <c r="K7071" s="1">
        <v>5</v>
      </c>
      <c r="L7071" s="6">
        <v>38</v>
      </c>
    </row>
    <row r="7072" spans="5:12" x14ac:dyDescent="0.3">
      <c r="E7072" s="9"/>
      <c r="F7072" s="8"/>
      <c r="G7072" s="10">
        <v>100</v>
      </c>
      <c r="H7072" s="11">
        <v>42.407407407407</v>
      </c>
      <c r="I7072" s="2">
        <v>41.851851851851997</v>
      </c>
      <c r="J7072" s="2">
        <v>7.7777777777779997</v>
      </c>
      <c r="K7072" s="2">
        <v>0.92592592592599998</v>
      </c>
      <c r="L7072" s="13">
        <v>7.0370370370369999</v>
      </c>
    </row>
    <row r="7073" spans="5:12" ht="25" x14ac:dyDescent="0.3">
      <c r="E7073" s="3" t="s">
        <v>917</v>
      </c>
      <c r="F7073" s="4"/>
      <c r="G7073" s="5">
        <v>556</v>
      </c>
      <c r="H7073" s="7">
        <v>115</v>
      </c>
      <c r="I7073" s="1">
        <v>276</v>
      </c>
      <c r="J7073" s="1">
        <v>74</v>
      </c>
      <c r="K7073" s="1">
        <v>7</v>
      </c>
      <c r="L7073" s="6">
        <v>84</v>
      </c>
    </row>
    <row r="7074" spans="5:12" x14ac:dyDescent="0.3">
      <c r="E7074" s="9"/>
      <c r="F7074" s="8"/>
      <c r="G7074" s="10">
        <v>100</v>
      </c>
      <c r="H7074" s="11">
        <v>20.683453237409999</v>
      </c>
      <c r="I7074" s="2">
        <v>49.640287769784003</v>
      </c>
      <c r="J7074" s="2">
        <v>13.309352517985999</v>
      </c>
      <c r="K7074" s="2">
        <v>1.2589928057549999</v>
      </c>
      <c r="L7074" s="13">
        <v>15.107913669065001</v>
      </c>
    </row>
    <row r="7075" spans="5:12" x14ac:dyDescent="0.3">
      <c r="E7075" s="3" t="s">
        <v>1708</v>
      </c>
      <c r="F7075" s="4"/>
      <c r="G7075" s="5">
        <v>2591</v>
      </c>
      <c r="H7075" s="7">
        <v>112</v>
      </c>
      <c r="I7075" s="1">
        <v>989</v>
      </c>
      <c r="J7075" s="1">
        <v>952</v>
      </c>
      <c r="K7075" s="1">
        <v>434</v>
      </c>
      <c r="L7075" s="6">
        <v>104</v>
      </c>
    </row>
    <row r="7076" spans="5:12" x14ac:dyDescent="0.3">
      <c r="E7076" s="9"/>
      <c r="F7076" s="8"/>
      <c r="G7076" s="10">
        <v>100</v>
      </c>
      <c r="H7076" s="11">
        <v>4.3226553454259999</v>
      </c>
      <c r="I7076" s="2">
        <v>38.170590505596003</v>
      </c>
      <c r="J7076" s="2">
        <v>36.742570436125</v>
      </c>
      <c r="K7076" s="2">
        <v>16.750289463527999</v>
      </c>
      <c r="L7076" s="13">
        <v>4.0138942493250003</v>
      </c>
    </row>
    <row r="7077" spans="5:12" x14ac:dyDescent="0.3">
      <c r="E7077" s="3" t="s">
        <v>1709</v>
      </c>
      <c r="F7077" s="4"/>
      <c r="G7077" s="5">
        <v>144</v>
      </c>
      <c r="H7077" s="7">
        <v>53</v>
      </c>
      <c r="I7077" s="1">
        <v>48</v>
      </c>
      <c r="J7077" s="1">
        <v>20</v>
      </c>
      <c r="K7077" s="1">
        <v>4</v>
      </c>
      <c r="L7077" s="6">
        <v>19</v>
      </c>
    </row>
    <row r="7078" spans="5:12" x14ac:dyDescent="0.3">
      <c r="E7078" s="9"/>
      <c r="F7078" s="8"/>
      <c r="G7078" s="10">
        <v>100</v>
      </c>
      <c r="H7078" s="11">
        <v>36.805555555555998</v>
      </c>
      <c r="I7078" s="2">
        <v>33.333333333333002</v>
      </c>
      <c r="J7078" s="2">
        <v>13.888888888888999</v>
      </c>
      <c r="K7078" s="2">
        <v>2.7777777777780002</v>
      </c>
      <c r="L7078" s="13">
        <v>13.194444444444001</v>
      </c>
    </row>
    <row r="7079" spans="5:12" ht="25" x14ac:dyDescent="0.3">
      <c r="E7079" s="3" t="s">
        <v>923</v>
      </c>
      <c r="F7079" s="4"/>
      <c r="G7079" s="5">
        <v>161</v>
      </c>
      <c r="H7079" s="7">
        <v>28</v>
      </c>
      <c r="I7079" s="1">
        <v>87</v>
      </c>
      <c r="J7079" s="1">
        <v>20</v>
      </c>
      <c r="K7079" s="1">
        <v>1</v>
      </c>
      <c r="L7079" s="6">
        <v>25</v>
      </c>
    </row>
    <row r="7080" spans="5:12" x14ac:dyDescent="0.3">
      <c r="E7080" s="9"/>
      <c r="F7080" s="8"/>
      <c r="G7080" s="10">
        <v>100</v>
      </c>
      <c r="H7080" s="11">
        <v>17.391304347826001</v>
      </c>
      <c r="I7080" s="2">
        <v>54.037267080745004</v>
      </c>
      <c r="J7080" s="2">
        <v>12.422360248446999</v>
      </c>
      <c r="K7080" s="2">
        <v>0.62111801242200004</v>
      </c>
      <c r="L7080" s="13">
        <v>15.527950310559</v>
      </c>
    </row>
    <row r="7081" spans="5:12" x14ac:dyDescent="0.3">
      <c r="E7081" s="3" t="s">
        <v>1710</v>
      </c>
      <c r="F7081" s="4"/>
      <c r="G7081" s="5">
        <v>819</v>
      </c>
      <c r="H7081" s="7">
        <v>22</v>
      </c>
      <c r="I7081" s="1">
        <v>240</v>
      </c>
      <c r="J7081" s="1">
        <v>371</v>
      </c>
      <c r="K7081" s="1">
        <v>152</v>
      </c>
      <c r="L7081" s="6">
        <v>34</v>
      </c>
    </row>
    <row r="7082" spans="5:12" x14ac:dyDescent="0.3">
      <c r="E7082" s="9"/>
      <c r="F7082" s="8"/>
      <c r="G7082" s="10">
        <v>100</v>
      </c>
      <c r="H7082" s="11">
        <v>2.686202686203</v>
      </c>
      <c r="I7082" s="2">
        <v>29.304029304029001</v>
      </c>
      <c r="J7082" s="2">
        <v>45.299145299145003</v>
      </c>
      <c r="K7082" s="2">
        <v>18.559218559219001</v>
      </c>
      <c r="L7082" s="13">
        <v>4.1514041514039999</v>
      </c>
    </row>
    <row r="7083" spans="5:12" x14ac:dyDescent="0.3">
      <c r="E7083" s="3" t="s">
        <v>1711</v>
      </c>
      <c r="F7083" s="4"/>
      <c r="G7083" s="5">
        <v>43</v>
      </c>
      <c r="H7083" s="7">
        <v>5</v>
      </c>
      <c r="I7083" s="1">
        <v>26</v>
      </c>
      <c r="J7083" s="1">
        <v>7</v>
      </c>
      <c r="K7083" s="1">
        <v>1</v>
      </c>
      <c r="L7083" s="6">
        <v>4</v>
      </c>
    </row>
    <row r="7084" spans="5:12" x14ac:dyDescent="0.3">
      <c r="E7084" s="9"/>
      <c r="F7084" s="8"/>
      <c r="G7084" s="10">
        <v>100</v>
      </c>
      <c r="H7084" s="11">
        <v>11.627906976744001</v>
      </c>
      <c r="I7084" s="2">
        <v>60.465116279070003</v>
      </c>
      <c r="J7084" s="2">
        <v>16.279069767442</v>
      </c>
      <c r="K7084" s="2">
        <v>2.3255813953489999</v>
      </c>
      <c r="L7084" s="13">
        <v>9.3023255813949994</v>
      </c>
    </row>
    <row r="7085" spans="5:12" ht="25" x14ac:dyDescent="0.3">
      <c r="E7085" s="3" t="s">
        <v>929</v>
      </c>
      <c r="F7085" s="4"/>
      <c r="G7085" s="5">
        <v>35</v>
      </c>
      <c r="H7085" s="7">
        <v>9</v>
      </c>
      <c r="I7085" s="1">
        <v>18</v>
      </c>
      <c r="J7085" s="1">
        <v>7</v>
      </c>
      <c r="K7085" s="1">
        <v>0</v>
      </c>
      <c r="L7085" s="6">
        <v>1</v>
      </c>
    </row>
    <row r="7086" spans="5:12" x14ac:dyDescent="0.3">
      <c r="E7086" s="9"/>
      <c r="F7086" s="8"/>
      <c r="G7086" s="10">
        <v>100</v>
      </c>
      <c r="H7086" s="11">
        <v>25.714285714286</v>
      </c>
      <c r="I7086" s="2">
        <v>51.428571428570997</v>
      </c>
      <c r="J7086" s="2">
        <v>20</v>
      </c>
      <c r="K7086" s="12">
        <v>0</v>
      </c>
      <c r="L7086" s="13">
        <v>2.8571428571430002</v>
      </c>
    </row>
    <row r="7087" spans="5:12" x14ac:dyDescent="0.3">
      <c r="E7087" s="3" t="s">
        <v>1712</v>
      </c>
      <c r="F7087" s="4"/>
      <c r="G7087" s="5">
        <v>126</v>
      </c>
      <c r="H7087" s="7">
        <v>2</v>
      </c>
      <c r="I7087" s="1">
        <v>35</v>
      </c>
      <c r="J7087" s="1">
        <v>55</v>
      </c>
      <c r="K7087" s="1">
        <v>28</v>
      </c>
      <c r="L7087" s="6">
        <v>6</v>
      </c>
    </row>
    <row r="7088" spans="5:12" x14ac:dyDescent="0.3">
      <c r="E7088" s="9"/>
      <c r="F7088" s="8"/>
      <c r="G7088" s="10">
        <v>100</v>
      </c>
      <c r="H7088" s="11">
        <v>1.587301587302</v>
      </c>
      <c r="I7088" s="2">
        <v>27.777777777777999</v>
      </c>
      <c r="J7088" s="2">
        <v>43.650793650794</v>
      </c>
      <c r="K7088" s="2">
        <v>22.222222222222001</v>
      </c>
      <c r="L7088" s="13">
        <v>4.7619047619049999</v>
      </c>
    </row>
    <row r="7089" spans="5:12" x14ac:dyDescent="0.3">
      <c r="E7089" s="3" t="s">
        <v>1713</v>
      </c>
      <c r="F7089" s="4"/>
      <c r="G7089" s="5">
        <v>6</v>
      </c>
      <c r="H7089" s="7">
        <v>2</v>
      </c>
      <c r="I7089" s="1">
        <v>2</v>
      </c>
      <c r="J7089" s="1">
        <v>1</v>
      </c>
      <c r="K7089" s="1">
        <v>1</v>
      </c>
      <c r="L7089" s="6">
        <v>0</v>
      </c>
    </row>
    <row r="7090" spans="5:12" x14ac:dyDescent="0.3">
      <c r="E7090" s="9"/>
      <c r="F7090" s="8"/>
      <c r="G7090" s="10">
        <v>100</v>
      </c>
      <c r="H7090" s="11">
        <v>33.333333333333002</v>
      </c>
      <c r="I7090" s="2">
        <v>33.333333333333002</v>
      </c>
      <c r="J7090" s="2">
        <v>16.666666666666998</v>
      </c>
      <c r="K7090" s="2">
        <v>16.666666666666998</v>
      </c>
      <c r="L7090" s="15">
        <v>0</v>
      </c>
    </row>
    <row r="7091" spans="5:12" x14ac:dyDescent="0.3">
      <c r="E7091" s="3" t="s">
        <v>935</v>
      </c>
      <c r="F7091" s="4"/>
      <c r="G7091" s="5">
        <v>4</v>
      </c>
      <c r="H7091" s="7">
        <v>0</v>
      </c>
      <c r="I7091" s="1">
        <v>1</v>
      </c>
      <c r="J7091" s="1">
        <v>2</v>
      </c>
      <c r="K7091" s="1">
        <v>0</v>
      </c>
      <c r="L7091" s="6">
        <v>1</v>
      </c>
    </row>
    <row r="7092" spans="5:12" x14ac:dyDescent="0.3">
      <c r="E7092" s="9"/>
      <c r="F7092" s="8"/>
      <c r="G7092" s="10">
        <v>100</v>
      </c>
      <c r="H7092" s="21">
        <v>0</v>
      </c>
      <c r="I7092" s="2">
        <v>25</v>
      </c>
      <c r="J7092" s="2">
        <v>50</v>
      </c>
      <c r="K7092" s="12">
        <v>0</v>
      </c>
      <c r="L7092" s="13">
        <v>25</v>
      </c>
    </row>
    <row r="7093" spans="5:12" x14ac:dyDescent="0.3">
      <c r="E7093" s="3" t="s">
        <v>1714</v>
      </c>
      <c r="F7093" s="4"/>
      <c r="G7093" s="5">
        <v>7</v>
      </c>
      <c r="H7093" s="7">
        <v>1</v>
      </c>
      <c r="I7093" s="1">
        <v>4</v>
      </c>
      <c r="J7093" s="1">
        <v>2</v>
      </c>
      <c r="K7093" s="1">
        <v>0</v>
      </c>
      <c r="L7093" s="6">
        <v>0</v>
      </c>
    </row>
    <row r="7094" spans="5:12" x14ac:dyDescent="0.3">
      <c r="E7094" s="9"/>
      <c r="F7094" s="8"/>
      <c r="G7094" s="10">
        <v>100</v>
      </c>
      <c r="H7094" s="11">
        <v>14.285714285714</v>
      </c>
      <c r="I7094" s="2">
        <v>57.142857142856997</v>
      </c>
      <c r="J7094" s="2">
        <v>28.571428571428999</v>
      </c>
      <c r="K7094" s="12">
        <v>0</v>
      </c>
      <c r="L7094" s="15">
        <v>0</v>
      </c>
    </row>
    <row r="7095" spans="5:12" x14ac:dyDescent="0.3">
      <c r="E7095" s="3" t="s">
        <v>1715</v>
      </c>
      <c r="F7095" s="4"/>
      <c r="G7095" s="5">
        <v>3</v>
      </c>
      <c r="H7095" s="7">
        <v>2</v>
      </c>
      <c r="I7095" s="1">
        <v>0</v>
      </c>
      <c r="J7095" s="1">
        <v>0</v>
      </c>
      <c r="K7095" s="1">
        <v>1</v>
      </c>
      <c r="L7095" s="6">
        <v>0</v>
      </c>
    </row>
    <row r="7096" spans="5:12" x14ac:dyDescent="0.3">
      <c r="E7096" s="9"/>
      <c r="F7096" s="8"/>
      <c r="G7096" s="10">
        <v>100</v>
      </c>
      <c r="H7096" s="11">
        <v>66.666666666666998</v>
      </c>
      <c r="I7096" s="12">
        <v>0</v>
      </c>
      <c r="J7096" s="12">
        <v>0</v>
      </c>
      <c r="K7096" s="2">
        <v>33.333333333333002</v>
      </c>
      <c r="L7096" s="15">
        <v>0</v>
      </c>
    </row>
    <row r="7097" spans="5:12" ht="25" x14ac:dyDescent="0.3">
      <c r="E7097" s="3" t="s">
        <v>941</v>
      </c>
      <c r="F7097" s="4"/>
      <c r="G7097" s="5">
        <v>2</v>
      </c>
      <c r="H7097" s="7">
        <v>0</v>
      </c>
      <c r="I7097" s="1">
        <v>1</v>
      </c>
      <c r="J7097" s="1">
        <v>0</v>
      </c>
      <c r="K7097" s="1">
        <v>0</v>
      </c>
      <c r="L7097" s="6">
        <v>1</v>
      </c>
    </row>
    <row r="7098" spans="5:12" x14ac:dyDescent="0.3">
      <c r="E7098" s="9"/>
      <c r="F7098" s="8"/>
      <c r="G7098" s="10">
        <v>100</v>
      </c>
      <c r="H7098" s="21">
        <v>0</v>
      </c>
      <c r="I7098" s="2">
        <v>50</v>
      </c>
      <c r="J7098" s="12">
        <v>0</v>
      </c>
      <c r="K7098" s="12">
        <v>0</v>
      </c>
      <c r="L7098" s="13">
        <v>50</v>
      </c>
    </row>
    <row r="7099" spans="5:12" x14ac:dyDescent="0.3">
      <c r="E7099" s="3" t="s">
        <v>1716</v>
      </c>
      <c r="F7099" s="4"/>
      <c r="G7099" s="5">
        <v>41</v>
      </c>
      <c r="H7099" s="7">
        <v>6</v>
      </c>
      <c r="I7099" s="1">
        <v>20</v>
      </c>
      <c r="J7099" s="1">
        <v>6</v>
      </c>
      <c r="K7099" s="1">
        <v>3</v>
      </c>
      <c r="L7099" s="6">
        <v>6</v>
      </c>
    </row>
    <row r="7100" spans="5:12" x14ac:dyDescent="0.3">
      <c r="E7100" s="9"/>
      <c r="F7100" s="8"/>
      <c r="G7100" s="10">
        <v>100</v>
      </c>
      <c r="H7100" s="11">
        <v>14.634146341463</v>
      </c>
      <c r="I7100" s="2">
        <v>48.780487804878</v>
      </c>
      <c r="J7100" s="2">
        <v>14.634146341463</v>
      </c>
      <c r="K7100" s="2">
        <v>7.3170731707319998</v>
      </c>
      <c r="L7100" s="13">
        <v>14.634146341463</v>
      </c>
    </row>
    <row r="7101" spans="5:12" x14ac:dyDescent="0.3">
      <c r="E7101" s="3" t="s">
        <v>1717</v>
      </c>
      <c r="F7101" s="4"/>
      <c r="G7101" s="5">
        <v>7</v>
      </c>
      <c r="H7101" s="7">
        <v>3</v>
      </c>
      <c r="I7101" s="1">
        <v>4</v>
      </c>
      <c r="J7101" s="1">
        <v>0</v>
      </c>
      <c r="K7101" s="1">
        <v>0</v>
      </c>
      <c r="L7101" s="6">
        <v>0</v>
      </c>
    </row>
    <row r="7102" spans="5:12" x14ac:dyDescent="0.3">
      <c r="E7102" s="9"/>
      <c r="F7102" s="8"/>
      <c r="G7102" s="10">
        <v>100</v>
      </c>
      <c r="H7102" s="11">
        <v>42.857142857143003</v>
      </c>
      <c r="I7102" s="2">
        <v>57.142857142856997</v>
      </c>
      <c r="J7102" s="12">
        <v>0</v>
      </c>
      <c r="K7102" s="12">
        <v>0</v>
      </c>
      <c r="L7102" s="15">
        <v>0</v>
      </c>
    </row>
    <row r="7103" spans="5:12" ht="25" x14ac:dyDescent="0.3">
      <c r="E7103" s="3" t="s">
        <v>947</v>
      </c>
      <c r="F7103" s="4"/>
      <c r="G7103" s="5">
        <v>6</v>
      </c>
      <c r="H7103" s="7">
        <v>1</v>
      </c>
      <c r="I7103" s="1">
        <v>2</v>
      </c>
      <c r="J7103" s="1">
        <v>1</v>
      </c>
      <c r="K7103" s="1">
        <v>0</v>
      </c>
      <c r="L7103" s="6">
        <v>2</v>
      </c>
    </row>
    <row r="7104" spans="5:12" x14ac:dyDescent="0.3">
      <c r="E7104" s="9"/>
      <c r="F7104" s="8"/>
      <c r="G7104" s="10">
        <v>100</v>
      </c>
      <c r="H7104" s="11">
        <v>16.666666666666998</v>
      </c>
      <c r="I7104" s="2">
        <v>33.333333333333002</v>
      </c>
      <c r="J7104" s="2">
        <v>16.666666666666998</v>
      </c>
      <c r="K7104" s="12">
        <v>0</v>
      </c>
      <c r="L7104" s="13">
        <v>33.333333333333002</v>
      </c>
    </row>
    <row r="7105" spans="5:12" x14ac:dyDescent="0.3">
      <c r="E7105" s="3" t="s">
        <v>1718</v>
      </c>
      <c r="F7105" s="4"/>
      <c r="G7105" s="5">
        <v>53</v>
      </c>
      <c r="H7105" s="7">
        <v>11</v>
      </c>
      <c r="I7105" s="1">
        <v>22</v>
      </c>
      <c r="J7105" s="1">
        <v>10</v>
      </c>
      <c r="K7105" s="1">
        <v>4</v>
      </c>
      <c r="L7105" s="6">
        <v>6</v>
      </c>
    </row>
    <row r="7106" spans="5:12" x14ac:dyDescent="0.3">
      <c r="E7106" s="9"/>
      <c r="F7106" s="8"/>
      <c r="G7106" s="10">
        <v>100</v>
      </c>
      <c r="H7106" s="11">
        <v>20.754716981131999</v>
      </c>
      <c r="I7106" s="2">
        <v>41.509433962263998</v>
      </c>
      <c r="J7106" s="2">
        <v>18.867924528302002</v>
      </c>
      <c r="K7106" s="2">
        <v>7.547169811321</v>
      </c>
      <c r="L7106" s="13">
        <v>11.320754716981</v>
      </c>
    </row>
    <row r="7107" spans="5:12" x14ac:dyDescent="0.3">
      <c r="E7107" s="3" t="s">
        <v>1719</v>
      </c>
      <c r="F7107" s="4"/>
      <c r="G7107" s="5">
        <v>18</v>
      </c>
      <c r="H7107" s="7">
        <v>12</v>
      </c>
      <c r="I7107" s="1">
        <v>4</v>
      </c>
      <c r="J7107" s="1">
        <v>0</v>
      </c>
      <c r="K7107" s="1">
        <v>0</v>
      </c>
      <c r="L7107" s="6">
        <v>2</v>
      </c>
    </row>
    <row r="7108" spans="5:12" x14ac:dyDescent="0.3">
      <c r="E7108" s="9"/>
      <c r="F7108" s="8"/>
      <c r="G7108" s="10">
        <v>100</v>
      </c>
      <c r="H7108" s="11">
        <v>66.666666666666998</v>
      </c>
      <c r="I7108" s="2">
        <v>22.222222222222001</v>
      </c>
      <c r="J7108" s="12">
        <v>0</v>
      </c>
      <c r="K7108" s="12">
        <v>0</v>
      </c>
      <c r="L7108" s="13">
        <v>11.111111111111001</v>
      </c>
    </row>
    <row r="7109" spans="5:12" ht="25" x14ac:dyDescent="0.3">
      <c r="E7109" s="3" t="s">
        <v>953</v>
      </c>
      <c r="F7109" s="4"/>
      <c r="G7109" s="5">
        <v>13</v>
      </c>
      <c r="H7109" s="7">
        <v>3</v>
      </c>
      <c r="I7109" s="1">
        <v>8</v>
      </c>
      <c r="J7109" s="1">
        <v>2</v>
      </c>
      <c r="K7109" s="1">
        <v>0</v>
      </c>
      <c r="L7109" s="6">
        <v>0</v>
      </c>
    </row>
    <row r="7110" spans="5:12" x14ac:dyDescent="0.3">
      <c r="E7110" s="9"/>
      <c r="F7110" s="8"/>
      <c r="G7110" s="10">
        <v>100</v>
      </c>
      <c r="H7110" s="11">
        <v>23.076923076922998</v>
      </c>
      <c r="I7110" s="2">
        <v>61.538461538462002</v>
      </c>
      <c r="J7110" s="2">
        <v>15.384615384615</v>
      </c>
      <c r="K7110" s="12">
        <v>0</v>
      </c>
      <c r="L7110" s="15">
        <v>0</v>
      </c>
    </row>
    <row r="7111" spans="5:12" x14ac:dyDescent="0.3">
      <c r="E7111" s="3" t="s">
        <v>1720</v>
      </c>
      <c r="F7111" s="4"/>
      <c r="G7111" s="5">
        <v>97</v>
      </c>
      <c r="H7111" s="7">
        <v>12</v>
      </c>
      <c r="I7111" s="1">
        <v>39</v>
      </c>
      <c r="J7111" s="1">
        <v>29</v>
      </c>
      <c r="K7111" s="1">
        <v>3</v>
      </c>
      <c r="L7111" s="6">
        <v>14</v>
      </c>
    </row>
    <row r="7112" spans="5:12" x14ac:dyDescent="0.3">
      <c r="E7112" s="9"/>
      <c r="F7112" s="8"/>
      <c r="G7112" s="10">
        <v>100</v>
      </c>
      <c r="H7112" s="11">
        <v>12.371134020618999</v>
      </c>
      <c r="I7112" s="2">
        <v>40.206185567010003</v>
      </c>
      <c r="J7112" s="2">
        <v>29.896907216494998</v>
      </c>
      <c r="K7112" s="2">
        <v>3.0927835051549999</v>
      </c>
      <c r="L7112" s="13">
        <v>14.432989690722</v>
      </c>
    </row>
    <row r="7113" spans="5:12" x14ac:dyDescent="0.3">
      <c r="E7113" s="3" t="s">
        <v>1721</v>
      </c>
      <c r="F7113" s="4"/>
      <c r="G7113" s="5">
        <v>17</v>
      </c>
      <c r="H7113" s="7">
        <v>4</v>
      </c>
      <c r="I7113" s="1">
        <v>10</v>
      </c>
      <c r="J7113" s="1">
        <v>1</v>
      </c>
      <c r="K7113" s="1">
        <v>0</v>
      </c>
      <c r="L7113" s="6">
        <v>2</v>
      </c>
    </row>
    <row r="7114" spans="5:12" x14ac:dyDescent="0.3">
      <c r="E7114" s="9"/>
      <c r="F7114" s="8"/>
      <c r="G7114" s="10">
        <v>100</v>
      </c>
      <c r="H7114" s="11">
        <v>23.529411764706001</v>
      </c>
      <c r="I7114" s="2">
        <v>58.823529411765001</v>
      </c>
      <c r="J7114" s="2">
        <v>5.8823529411760003</v>
      </c>
      <c r="K7114" s="12">
        <v>0</v>
      </c>
      <c r="L7114" s="13">
        <v>11.764705882353001</v>
      </c>
    </row>
    <row r="7115" spans="5:12" ht="25" x14ac:dyDescent="0.3">
      <c r="E7115" s="3" t="s">
        <v>959</v>
      </c>
      <c r="F7115" s="4"/>
      <c r="G7115" s="5">
        <v>19</v>
      </c>
      <c r="H7115" s="7">
        <v>7</v>
      </c>
      <c r="I7115" s="1">
        <v>5</v>
      </c>
      <c r="J7115" s="1">
        <v>3</v>
      </c>
      <c r="K7115" s="1">
        <v>0</v>
      </c>
      <c r="L7115" s="6">
        <v>4</v>
      </c>
    </row>
    <row r="7116" spans="5:12" x14ac:dyDescent="0.3">
      <c r="E7116" s="9"/>
      <c r="F7116" s="8"/>
      <c r="G7116" s="10">
        <v>100</v>
      </c>
      <c r="H7116" s="11">
        <v>36.842105263157997</v>
      </c>
      <c r="I7116" s="2">
        <v>26.315789473683999</v>
      </c>
      <c r="J7116" s="2">
        <v>15.789473684211</v>
      </c>
      <c r="K7116" s="12">
        <v>0</v>
      </c>
      <c r="L7116" s="13">
        <v>21.052631578947</v>
      </c>
    </row>
    <row r="7117" spans="5:12" x14ac:dyDescent="0.3">
      <c r="E7117" s="3" t="s">
        <v>1722</v>
      </c>
      <c r="F7117" s="4"/>
      <c r="G7117" s="5">
        <v>61</v>
      </c>
      <c r="H7117" s="7">
        <v>10</v>
      </c>
      <c r="I7117" s="1">
        <v>20</v>
      </c>
      <c r="J7117" s="1">
        <v>19</v>
      </c>
      <c r="K7117" s="1">
        <v>1</v>
      </c>
      <c r="L7117" s="6">
        <v>11</v>
      </c>
    </row>
    <row r="7118" spans="5:12" x14ac:dyDescent="0.3">
      <c r="E7118" s="9"/>
      <c r="F7118" s="8"/>
      <c r="G7118" s="10">
        <v>100</v>
      </c>
      <c r="H7118" s="11">
        <v>16.393442622951</v>
      </c>
      <c r="I7118" s="2">
        <v>32.786885245901999</v>
      </c>
      <c r="J7118" s="2">
        <v>31.147540983607001</v>
      </c>
      <c r="K7118" s="2">
        <v>1.6393442622950001</v>
      </c>
      <c r="L7118" s="13">
        <v>18.032786885246001</v>
      </c>
    </row>
    <row r="7119" spans="5:12" x14ac:dyDescent="0.3">
      <c r="E7119" s="3" t="s">
        <v>1723</v>
      </c>
      <c r="F7119" s="4"/>
      <c r="G7119" s="5">
        <v>7</v>
      </c>
      <c r="H7119" s="7">
        <v>3</v>
      </c>
      <c r="I7119" s="1">
        <v>1</v>
      </c>
      <c r="J7119" s="1">
        <v>0</v>
      </c>
      <c r="K7119" s="1">
        <v>0</v>
      </c>
      <c r="L7119" s="6">
        <v>3</v>
      </c>
    </row>
    <row r="7120" spans="5:12" x14ac:dyDescent="0.3">
      <c r="E7120" s="9"/>
      <c r="F7120" s="8"/>
      <c r="G7120" s="10">
        <v>100</v>
      </c>
      <c r="H7120" s="11">
        <v>42.857142857143003</v>
      </c>
      <c r="I7120" s="2">
        <v>14.285714285714</v>
      </c>
      <c r="J7120" s="12">
        <v>0</v>
      </c>
      <c r="K7120" s="12">
        <v>0</v>
      </c>
      <c r="L7120" s="13">
        <v>42.857142857143003</v>
      </c>
    </row>
    <row r="7121" spans="5:12" ht="25" x14ac:dyDescent="0.3">
      <c r="E7121" s="3" t="s">
        <v>965</v>
      </c>
      <c r="F7121" s="4"/>
      <c r="G7121" s="5">
        <v>19</v>
      </c>
      <c r="H7121" s="7">
        <v>3</v>
      </c>
      <c r="I7121" s="1">
        <v>9</v>
      </c>
      <c r="J7121" s="1">
        <v>1</v>
      </c>
      <c r="K7121" s="1">
        <v>0</v>
      </c>
      <c r="L7121" s="6">
        <v>6</v>
      </c>
    </row>
    <row r="7122" spans="5:12" x14ac:dyDescent="0.3">
      <c r="E7122" s="9"/>
      <c r="F7122" s="8"/>
      <c r="G7122" s="10">
        <v>100</v>
      </c>
      <c r="H7122" s="11">
        <v>15.789473684211</v>
      </c>
      <c r="I7122" s="2">
        <v>47.368421052632002</v>
      </c>
      <c r="J7122" s="2">
        <v>5.2631578947369997</v>
      </c>
      <c r="K7122" s="12">
        <v>0</v>
      </c>
      <c r="L7122" s="13">
        <v>31.578947368421002</v>
      </c>
    </row>
    <row r="7123" spans="5:12" x14ac:dyDescent="0.3">
      <c r="E7123" s="3" t="s">
        <v>1724</v>
      </c>
      <c r="F7123" s="4"/>
      <c r="G7123" s="5">
        <v>14</v>
      </c>
      <c r="H7123" s="7">
        <v>0</v>
      </c>
      <c r="I7123" s="1">
        <v>6</v>
      </c>
      <c r="J7123" s="1">
        <v>6</v>
      </c>
      <c r="K7123" s="1">
        <v>0</v>
      </c>
      <c r="L7123" s="6">
        <v>2</v>
      </c>
    </row>
    <row r="7124" spans="5:12" x14ac:dyDescent="0.3">
      <c r="E7124" s="9"/>
      <c r="F7124" s="8"/>
      <c r="G7124" s="10">
        <v>100</v>
      </c>
      <c r="H7124" s="21">
        <v>0</v>
      </c>
      <c r="I7124" s="2">
        <v>42.857142857143003</v>
      </c>
      <c r="J7124" s="2">
        <v>42.857142857143003</v>
      </c>
      <c r="K7124" s="12">
        <v>0</v>
      </c>
      <c r="L7124" s="13">
        <v>14.285714285714</v>
      </c>
    </row>
    <row r="7125" spans="5:12" x14ac:dyDescent="0.3">
      <c r="E7125" s="3" t="s">
        <v>1725</v>
      </c>
      <c r="F7125" s="4"/>
      <c r="G7125" s="5">
        <v>0</v>
      </c>
      <c r="H7125" s="7">
        <v>0</v>
      </c>
      <c r="I7125" s="1">
        <v>0</v>
      </c>
      <c r="J7125" s="1">
        <v>0</v>
      </c>
      <c r="K7125" s="1">
        <v>0</v>
      </c>
      <c r="L7125" s="6">
        <v>0</v>
      </c>
    </row>
    <row r="7126" spans="5:12" x14ac:dyDescent="0.3">
      <c r="E7126" s="9"/>
      <c r="F7126" s="8"/>
      <c r="G7126" s="31">
        <v>0</v>
      </c>
      <c r="H7126" s="21">
        <v>0</v>
      </c>
      <c r="I7126" s="12">
        <v>0</v>
      </c>
      <c r="J7126" s="12">
        <v>0</v>
      </c>
      <c r="K7126" s="12">
        <v>0</v>
      </c>
      <c r="L7126" s="15">
        <v>0</v>
      </c>
    </row>
    <row r="7127" spans="5:12" ht="25" x14ac:dyDescent="0.3">
      <c r="E7127" s="3" t="s">
        <v>971</v>
      </c>
      <c r="F7127" s="4"/>
      <c r="G7127" s="5">
        <v>2</v>
      </c>
      <c r="H7127" s="7">
        <v>1</v>
      </c>
      <c r="I7127" s="1">
        <v>1</v>
      </c>
      <c r="J7127" s="1">
        <v>0</v>
      </c>
      <c r="K7127" s="1">
        <v>0</v>
      </c>
      <c r="L7127" s="6">
        <v>0</v>
      </c>
    </row>
    <row r="7128" spans="5:12" x14ac:dyDescent="0.3">
      <c r="E7128" s="9"/>
      <c r="F7128" s="8"/>
      <c r="G7128" s="10">
        <v>100</v>
      </c>
      <c r="H7128" s="11">
        <v>50</v>
      </c>
      <c r="I7128" s="2">
        <v>50</v>
      </c>
      <c r="J7128" s="12">
        <v>0</v>
      </c>
      <c r="K7128" s="12">
        <v>0</v>
      </c>
      <c r="L7128" s="15">
        <v>0</v>
      </c>
    </row>
    <row r="7129" spans="5:12" x14ac:dyDescent="0.3">
      <c r="E7129" s="3" t="s">
        <v>1726</v>
      </c>
      <c r="F7129" s="4"/>
      <c r="G7129" s="5">
        <v>6</v>
      </c>
      <c r="H7129" s="7">
        <v>0</v>
      </c>
      <c r="I7129" s="1">
        <v>0</v>
      </c>
      <c r="J7129" s="1">
        <v>5</v>
      </c>
      <c r="K7129" s="1">
        <v>0</v>
      </c>
      <c r="L7129" s="6">
        <v>1</v>
      </c>
    </row>
    <row r="7130" spans="5:12" x14ac:dyDescent="0.3">
      <c r="E7130" s="9"/>
      <c r="F7130" s="8"/>
      <c r="G7130" s="10">
        <v>100</v>
      </c>
      <c r="H7130" s="21">
        <v>0</v>
      </c>
      <c r="I7130" s="12">
        <v>0</v>
      </c>
      <c r="J7130" s="2">
        <v>83.333333333333002</v>
      </c>
      <c r="K7130" s="12">
        <v>0</v>
      </c>
      <c r="L7130" s="13">
        <v>16.666666666666998</v>
      </c>
    </row>
    <row r="7131" spans="5:12" x14ac:dyDescent="0.3">
      <c r="E7131" s="3" t="s">
        <v>1727</v>
      </c>
      <c r="F7131" s="4"/>
      <c r="G7131" s="5">
        <v>0</v>
      </c>
      <c r="H7131" s="7">
        <v>0</v>
      </c>
      <c r="I7131" s="1">
        <v>0</v>
      </c>
      <c r="J7131" s="1">
        <v>0</v>
      </c>
      <c r="K7131" s="1">
        <v>0</v>
      </c>
      <c r="L7131" s="6">
        <v>0</v>
      </c>
    </row>
    <row r="7132" spans="5:12" x14ac:dyDescent="0.3">
      <c r="E7132" s="9"/>
      <c r="F7132" s="8"/>
      <c r="G7132" s="31">
        <v>0</v>
      </c>
      <c r="H7132" s="21">
        <v>0</v>
      </c>
      <c r="I7132" s="12">
        <v>0</v>
      </c>
      <c r="J7132" s="12">
        <v>0</v>
      </c>
      <c r="K7132" s="12">
        <v>0</v>
      </c>
      <c r="L7132" s="15">
        <v>0</v>
      </c>
    </row>
    <row r="7133" spans="5:12" ht="25" x14ac:dyDescent="0.3">
      <c r="E7133" s="3" t="s">
        <v>977</v>
      </c>
      <c r="F7133" s="4"/>
      <c r="G7133" s="5">
        <v>0</v>
      </c>
      <c r="H7133" s="7">
        <v>0</v>
      </c>
      <c r="I7133" s="1">
        <v>0</v>
      </c>
      <c r="J7133" s="1">
        <v>0</v>
      </c>
      <c r="K7133" s="1">
        <v>0</v>
      </c>
      <c r="L7133" s="6">
        <v>0</v>
      </c>
    </row>
    <row r="7134" spans="5:12" x14ac:dyDescent="0.3">
      <c r="E7134" s="9"/>
      <c r="F7134" s="8"/>
      <c r="G7134" s="31">
        <v>0</v>
      </c>
      <c r="H7134" s="21">
        <v>0</v>
      </c>
      <c r="I7134" s="12">
        <v>0</v>
      </c>
      <c r="J7134" s="12">
        <v>0</v>
      </c>
      <c r="K7134" s="12">
        <v>0</v>
      </c>
      <c r="L7134" s="15">
        <v>0</v>
      </c>
    </row>
    <row r="7135" spans="5:12" x14ac:dyDescent="0.3">
      <c r="E7135" s="3" t="s">
        <v>1728</v>
      </c>
      <c r="F7135" s="4"/>
      <c r="G7135" s="5">
        <v>0</v>
      </c>
      <c r="H7135" s="7">
        <v>0</v>
      </c>
      <c r="I7135" s="1">
        <v>0</v>
      </c>
      <c r="J7135" s="1">
        <v>0</v>
      </c>
      <c r="K7135" s="1">
        <v>0</v>
      </c>
      <c r="L7135" s="6">
        <v>0</v>
      </c>
    </row>
    <row r="7136" spans="5:12" x14ac:dyDescent="0.3">
      <c r="E7136" s="9"/>
      <c r="F7136" s="8"/>
      <c r="G7136" s="31">
        <v>0</v>
      </c>
      <c r="H7136" s="21">
        <v>0</v>
      </c>
      <c r="I7136" s="12">
        <v>0</v>
      </c>
      <c r="J7136" s="12">
        <v>0</v>
      </c>
      <c r="K7136" s="12">
        <v>0</v>
      </c>
      <c r="L7136" s="15">
        <v>0</v>
      </c>
    </row>
    <row r="7137" spans="2:14" x14ac:dyDescent="0.3">
      <c r="E7137" s="3" t="s">
        <v>1729</v>
      </c>
      <c r="F7137" s="4"/>
      <c r="G7137" s="5">
        <v>0</v>
      </c>
      <c r="H7137" s="7">
        <v>0</v>
      </c>
      <c r="I7137" s="1">
        <v>0</v>
      </c>
      <c r="J7137" s="1">
        <v>0</v>
      </c>
      <c r="K7137" s="1">
        <v>0</v>
      </c>
      <c r="L7137" s="6">
        <v>0</v>
      </c>
    </row>
    <row r="7138" spans="2:14" x14ac:dyDescent="0.3">
      <c r="E7138" s="9"/>
      <c r="F7138" s="8"/>
      <c r="G7138" s="31">
        <v>0</v>
      </c>
      <c r="H7138" s="21">
        <v>0</v>
      </c>
      <c r="I7138" s="12">
        <v>0</v>
      </c>
      <c r="J7138" s="12">
        <v>0</v>
      </c>
      <c r="K7138" s="12">
        <v>0</v>
      </c>
      <c r="L7138" s="15">
        <v>0</v>
      </c>
    </row>
    <row r="7139" spans="2:14" ht="25" x14ac:dyDescent="0.3">
      <c r="E7139" s="3" t="s">
        <v>983</v>
      </c>
      <c r="F7139" s="4"/>
      <c r="G7139" s="5">
        <v>1</v>
      </c>
      <c r="H7139" s="7">
        <v>1</v>
      </c>
      <c r="I7139" s="1">
        <v>0</v>
      </c>
      <c r="J7139" s="1">
        <v>0</v>
      </c>
      <c r="K7139" s="1">
        <v>0</v>
      </c>
      <c r="L7139" s="6">
        <v>0</v>
      </c>
    </row>
    <row r="7140" spans="2:14" x14ac:dyDescent="0.3">
      <c r="E7140" s="53"/>
      <c r="F7140" s="57"/>
      <c r="G7140" s="64">
        <v>100</v>
      </c>
      <c r="H7140" s="71">
        <v>100</v>
      </c>
      <c r="I7140" s="43">
        <v>0</v>
      </c>
      <c r="J7140" s="43">
        <v>0</v>
      </c>
      <c r="K7140" s="43">
        <v>0</v>
      </c>
      <c r="L7140" s="66">
        <v>0</v>
      </c>
    </row>
    <row r="7142" spans="2:14" x14ac:dyDescent="0.3">
      <c r="B7142" s="35" t="str">
        <f xml:space="preserve"> HYPERLINK("#'目次'!B61", "[55]")</f>
        <v>[55]</v>
      </c>
      <c r="C7142" s="25" t="s">
        <v>14</v>
      </c>
    </row>
    <row r="7145" spans="2:14" x14ac:dyDescent="0.3">
      <c r="C7145" s="25" t="s">
        <v>1732</v>
      </c>
    </row>
    <row r="7146" spans="2:14" ht="25" x14ac:dyDescent="0.3">
      <c r="E7146" s="95"/>
      <c r="F7146" s="96"/>
      <c r="G7146" s="37" t="s">
        <v>16</v>
      </c>
      <c r="H7146" s="41" t="s">
        <v>17</v>
      </c>
      <c r="I7146" s="18" t="s">
        <v>18</v>
      </c>
      <c r="J7146" s="18" t="s">
        <v>19</v>
      </c>
      <c r="K7146" s="18" t="s">
        <v>20</v>
      </c>
      <c r="L7146" s="18" t="s">
        <v>21</v>
      </c>
      <c r="M7146" s="18" t="s">
        <v>22</v>
      </c>
      <c r="N7146" s="34" t="s">
        <v>23</v>
      </c>
    </row>
    <row r="7147" spans="2:14" x14ac:dyDescent="0.3">
      <c r="E7147" s="97"/>
      <c r="F7147" s="98"/>
      <c r="G7147" s="40"/>
      <c r="H7147" s="36"/>
      <c r="I7147" s="19"/>
      <c r="J7147" s="19"/>
      <c r="K7147" s="19"/>
      <c r="L7147" s="19"/>
      <c r="M7147" s="19"/>
      <c r="N7147" s="39"/>
    </row>
    <row r="7148" spans="2:14" x14ac:dyDescent="0.3">
      <c r="E7148" s="63" t="s">
        <v>16</v>
      </c>
      <c r="F7148" s="58"/>
      <c r="G7148" s="38">
        <v>55336</v>
      </c>
      <c r="H7148" s="20">
        <v>10222</v>
      </c>
      <c r="I7148" s="20">
        <v>19178</v>
      </c>
      <c r="J7148" s="20">
        <v>13973</v>
      </c>
      <c r="K7148" s="20">
        <v>7022</v>
      </c>
      <c r="L7148" s="20">
        <v>3794</v>
      </c>
      <c r="M7148" s="20">
        <v>900</v>
      </c>
      <c r="N7148" s="51">
        <v>247</v>
      </c>
    </row>
    <row r="7149" spans="2:14" x14ac:dyDescent="0.3">
      <c r="E7149" s="53"/>
      <c r="F7149" s="59"/>
      <c r="G7149" s="10">
        <v>100</v>
      </c>
      <c r="H7149" s="2">
        <v>18.472603729941</v>
      </c>
      <c r="I7149" s="2">
        <v>34.657365910076997</v>
      </c>
      <c r="J7149" s="2">
        <v>25.251192713603999</v>
      </c>
      <c r="K7149" s="2">
        <v>12.689749891570999</v>
      </c>
      <c r="L7149" s="2">
        <v>6.8562960821169998</v>
      </c>
      <c r="M7149" s="2">
        <v>1.626427642041</v>
      </c>
      <c r="N7149" s="13">
        <v>0.44636403064899999</v>
      </c>
    </row>
    <row r="7150" spans="2:14" ht="25" x14ac:dyDescent="0.3">
      <c r="E7150" s="3" t="s">
        <v>1733</v>
      </c>
      <c r="F7150" s="4"/>
      <c r="G7150" s="29">
        <v>102</v>
      </c>
      <c r="H7150" s="32">
        <v>20</v>
      </c>
      <c r="I7150" s="17">
        <v>32</v>
      </c>
      <c r="J7150" s="17">
        <v>29</v>
      </c>
      <c r="K7150" s="17">
        <v>16</v>
      </c>
      <c r="L7150" s="17">
        <v>4</v>
      </c>
      <c r="M7150" s="17">
        <v>1</v>
      </c>
      <c r="N7150" s="33">
        <v>0</v>
      </c>
    </row>
    <row r="7151" spans="2:14" x14ac:dyDescent="0.3">
      <c r="E7151" s="9"/>
      <c r="F7151" s="8"/>
      <c r="G7151" s="10">
        <v>100</v>
      </c>
      <c r="H7151" s="11">
        <v>19.607843137254999</v>
      </c>
      <c r="I7151" s="2">
        <v>31.372549019608002</v>
      </c>
      <c r="J7151" s="2">
        <v>28.431372549020001</v>
      </c>
      <c r="K7151" s="2">
        <v>15.686274509804001</v>
      </c>
      <c r="L7151" s="2">
        <v>3.9215686274510002</v>
      </c>
      <c r="M7151" s="2">
        <v>0.98039215686299996</v>
      </c>
      <c r="N7151" s="15">
        <v>0</v>
      </c>
    </row>
    <row r="7152" spans="2:14" ht="25" x14ac:dyDescent="0.3">
      <c r="E7152" s="3" t="s">
        <v>1734</v>
      </c>
      <c r="F7152" s="4"/>
      <c r="G7152" s="5">
        <v>100</v>
      </c>
      <c r="H7152" s="7">
        <v>21</v>
      </c>
      <c r="I7152" s="1">
        <v>35</v>
      </c>
      <c r="J7152" s="1">
        <v>27</v>
      </c>
      <c r="K7152" s="1">
        <v>14</v>
      </c>
      <c r="L7152" s="1">
        <v>3</v>
      </c>
      <c r="M7152" s="1">
        <v>0</v>
      </c>
      <c r="N7152" s="6">
        <v>0</v>
      </c>
    </row>
    <row r="7153" spans="5:14" x14ac:dyDescent="0.3">
      <c r="E7153" s="9"/>
      <c r="F7153" s="8"/>
      <c r="G7153" s="10">
        <v>100</v>
      </c>
      <c r="H7153" s="11">
        <v>21</v>
      </c>
      <c r="I7153" s="2">
        <v>35</v>
      </c>
      <c r="J7153" s="2">
        <v>27</v>
      </c>
      <c r="K7153" s="2">
        <v>14</v>
      </c>
      <c r="L7153" s="2">
        <v>3</v>
      </c>
      <c r="M7153" s="12">
        <v>0</v>
      </c>
      <c r="N7153" s="15">
        <v>0</v>
      </c>
    </row>
    <row r="7154" spans="5:14" ht="37.5" x14ac:dyDescent="0.3">
      <c r="E7154" s="3" t="s">
        <v>1735</v>
      </c>
      <c r="F7154" s="4"/>
      <c r="G7154" s="5">
        <v>50</v>
      </c>
      <c r="H7154" s="7">
        <v>9</v>
      </c>
      <c r="I7154" s="1">
        <v>22</v>
      </c>
      <c r="J7154" s="1">
        <v>10</v>
      </c>
      <c r="K7154" s="1">
        <v>7</v>
      </c>
      <c r="L7154" s="1">
        <v>2</v>
      </c>
      <c r="M7154" s="1">
        <v>0</v>
      </c>
      <c r="N7154" s="6">
        <v>0</v>
      </c>
    </row>
    <row r="7155" spans="5:14" x14ac:dyDescent="0.3">
      <c r="E7155" s="9"/>
      <c r="F7155" s="8"/>
      <c r="G7155" s="10">
        <v>100</v>
      </c>
      <c r="H7155" s="11">
        <v>18</v>
      </c>
      <c r="I7155" s="2">
        <v>44</v>
      </c>
      <c r="J7155" s="2">
        <v>20</v>
      </c>
      <c r="K7155" s="2">
        <v>14</v>
      </c>
      <c r="L7155" s="2">
        <v>4</v>
      </c>
      <c r="M7155" s="12">
        <v>0</v>
      </c>
      <c r="N7155" s="15">
        <v>0</v>
      </c>
    </row>
    <row r="7156" spans="5:14" ht="25" x14ac:dyDescent="0.3">
      <c r="E7156" s="3" t="s">
        <v>1736</v>
      </c>
      <c r="F7156" s="4"/>
      <c r="G7156" s="5">
        <v>5</v>
      </c>
      <c r="H7156" s="7">
        <v>2</v>
      </c>
      <c r="I7156" s="1">
        <v>1</v>
      </c>
      <c r="J7156" s="1">
        <v>0</v>
      </c>
      <c r="K7156" s="1">
        <v>2</v>
      </c>
      <c r="L7156" s="1">
        <v>0</v>
      </c>
      <c r="M7156" s="1">
        <v>0</v>
      </c>
      <c r="N7156" s="6">
        <v>0</v>
      </c>
    </row>
    <row r="7157" spans="5:14" x14ac:dyDescent="0.3">
      <c r="E7157" s="9"/>
      <c r="F7157" s="8"/>
      <c r="G7157" s="10">
        <v>100</v>
      </c>
      <c r="H7157" s="11">
        <v>40</v>
      </c>
      <c r="I7157" s="2">
        <v>20</v>
      </c>
      <c r="J7157" s="12">
        <v>0</v>
      </c>
      <c r="K7157" s="2">
        <v>40</v>
      </c>
      <c r="L7157" s="12">
        <v>0</v>
      </c>
      <c r="M7157" s="12">
        <v>0</v>
      </c>
      <c r="N7157" s="15">
        <v>0</v>
      </c>
    </row>
    <row r="7158" spans="5:14" ht="25" x14ac:dyDescent="0.3">
      <c r="E7158" s="3" t="s">
        <v>1737</v>
      </c>
      <c r="F7158" s="4"/>
      <c r="G7158" s="5">
        <v>3</v>
      </c>
      <c r="H7158" s="7">
        <v>0</v>
      </c>
      <c r="I7158" s="1">
        <v>2</v>
      </c>
      <c r="J7158" s="1">
        <v>0</v>
      </c>
      <c r="K7158" s="1">
        <v>1</v>
      </c>
      <c r="L7158" s="1">
        <v>0</v>
      </c>
      <c r="M7158" s="1">
        <v>0</v>
      </c>
      <c r="N7158" s="6">
        <v>0</v>
      </c>
    </row>
    <row r="7159" spans="5:14" x14ac:dyDescent="0.3">
      <c r="E7159" s="9"/>
      <c r="F7159" s="8"/>
      <c r="G7159" s="10">
        <v>100</v>
      </c>
      <c r="H7159" s="21">
        <v>0</v>
      </c>
      <c r="I7159" s="2">
        <v>66.666666666666998</v>
      </c>
      <c r="J7159" s="12">
        <v>0</v>
      </c>
      <c r="K7159" s="2">
        <v>33.333333333333002</v>
      </c>
      <c r="L7159" s="12">
        <v>0</v>
      </c>
      <c r="M7159" s="12">
        <v>0</v>
      </c>
      <c r="N7159" s="15">
        <v>0</v>
      </c>
    </row>
    <row r="7160" spans="5:14" ht="62.5" x14ac:dyDescent="0.3">
      <c r="E7160" s="3" t="s">
        <v>1738</v>
      </c>
      <c r="F7160" s="4"/>
      <c r="G7160" s="5">
        <v>5</v>
      </c>
      <c r="H7160" s="7">
        <v>1</v>
      </c>
      <c r="I7160" s="1">
        <v>1</v>
      </c>
      <c r="J7160" s="1">
        <v>2</v>
      </c>
      <c r="K7160" s="1">
        <v>1</v>
      </c>
      <c r="L7160" s="1">
        <v>0</v>
      </c>
      <c r="M7160" s="1">
        <v>0</v>
      </c>
      <c r="N7160" s="6">
        <v>0</v>
      </c>
    </row>
    <row r="7161" spans="5:14" x14ac:dyDescent="0.3">
      <c r="E7161" s="9"/>
      <c r="F7161" s="8"/>
      <c r="G7161" s="10">
        <v>100</v>
      </c>
      <c r="H7161" s="11">
        <v>20</v>
      </c>
      <c r="I7161" s="2">
        <v>20</v>
      </c>
      <c r="J7161" s="2">
        <v>40</v>
      </c>
      <c r="K7161" s="2">
        <v>20</v>
      </c>
      <c r="L7161" s="12">
        <v>0</v>
      </c>
      <c r="M7161" s="12">
        <v>0</v>
      </c>
      <c r="N7161" s="15">
        <v>0</v>
      </c>
    </row>
    <row r="7162" spans="5:14" ht="62.5" x14ac:dyDescent="0.3">
      <c r="E7162" s="3" t="s">
        <v>1739</v>
      </c>
      <c r="F7162" s="4"/>
      <c r="G7162" s="5">
        <v>3</v>
      </c>
      <c r="H7162" s="7">
        <v>0</v>
      </c>
      <c r="I7162" s="1">
        <v>1</v>
      </c>
      <c r="J7162" s="1">
        <v>1</v>
      </c>
      <c r="K7162" s="1">
        <v>1</v>
      </c>
      <c r="L7162" s="1">
        <v>0</v>
      </c>
      <c r="M7162" s="1">
        <v>0</v>
      </c>
      <c r="N7162" s="6">
        <v>0</v>
      </c>
    </row>
    <row r="7163" spans="5:14" x14ac:dyDescent="0.3">
      <c r="E7163" s="9"/>
      <c r="F7163" s="8"/>
      <c r="G7163" s="10">
        <v>100</v>
      </c>
      <c r="H7163" s="21">
        <v>0</v>
      </c>
      <c r="I7163" s="2">
        <v>33.333333333333002</v>
      </c>
      <c r="J7163" s="2">
        <v>33.333333333333002</v>
      </c>
      <c r="K7163" s="2">
        <v>33.333333333333002</v>
      </c>
      <c r="L7163" s="12">
        <v>0</v>
      </c>
      <c r="M7163" s="12">
        <v>0</v>
      </c>
      <c r="N7163" s="15">
        <v>0</v>
      </c>
    </row>
    <row r="7164" spans="5:14" x14ac:dyDescent="0.3">
      <c r="E7164" s="3" t="s">
        <v>1740</v>
      </c>
      <c r="F7164" s="4"/>
      <c r="G7164" s="5">
        <v>6</v>
      </c>
      <c r="H7164" s="7">
        <v>1</v>
      </c>
      <c r="I7164" s="1">
        <v>2</v>
      </c>
      <c r="J7164" s="1">
        <v>2</v>
      </c>
      <c r="K7164" s="1">
        <v>1</v>
      </c>
      <c r="L7164" s="1">
        <v>0</v>
      </c>
      <c r="M7164" s="1">
        <v>0</v>
      </c>
      <c r="N7164" s="6">
        <v>0</v>
      </c>
    </row>
    <row r="7165" spans="5:14" x14ac:dyDescent="0.3">
      <c r="E7165" s="9"/>
      <c r="F7165" s="8"/>
      <c r="G7165" s="10">
        <v>100</v>
      </c>
      <c r="H7165" s="11">
        <v>16.666666666666998</v>
      </c>
      <c r="I7165" s="2">
        <v>33.333333333333002</v>
      </c>
      <c r="J7165" s="2">
        <v>33.333333333333002</v>
      </c>
      <c r="K7165" s="2">
        <v>16.666666666666998</v>
      </c>
      <c r="L7165" s="12">
        <v>0</v>
      </c>
      <c r="M7165" s="12">
        <v>0</v>
      </c>
      <c r="N7165" s="15">
        <v>0</v>
      </c>
    </row>
    <row r="7166" spans="5:14" ht="37.5" x14ac:dyDescent="0.3">
      <c r="E7166" s="3" t="s">
        <v>1741</v>
      </c>
      <c r="F7166" s="4"/>
      <c r="G7166" s="5">
        <v>0</v>
      </c>
      <c r="H7166" s="7">
        <v>0</v>
      </c>
      <c r="I7166" s="1">
        <v>0</v>
      </c>
      <c r="J7166" s="1">
        <v>0</v>
      </c>
      <c r="K7166" s="1">
        <v>0</v>
      </c>
      <c r="L7166" s="1">
        <v>0</v>
      </c>
      <c r="M7166" s="1">
        <v>0</v>
      </c>
      <c r="N7166" s="6">
        <v>0</v>
      </c>
    </row>
    <row r="7167" spans="5:14" x14ac:dyDescent="0.3">
      <c r="E7167" s="9"/>
      <c r="F7167" s="8"/>
      <c r="G7167" s="31">
        <v>0</v>
      </c>
      <c r="H7167" s="21">
        <v>0</v>
      </c>
      <c r="I7167" s="12">
        <v>0</v>
      </c>
      <c r="J7167" s="12">
        <v>0</v>
      </c>
      <c r="K7167" s="12">
        <v>0</v>
      </c>
      <c r="L7167" s="12">
        <v>0</v>
      </c>
      <c r="M7167" s="12">
        <v>0</v>
      </c>
      <c r="N7167" s="15">
        <v>0</v>
      </c>
    </row>
    <row r="7168" spans="5:14" ht="25" x14ac:dyDescent="0.3">
      <c r="E7168" s="3" t="s">
        <v>1742</v>
      </c>
      <c r="F7168" s="4"/>
      <c r="G7168" s="5">
        <v>679</v>
      </c>
      <c r="H7168" s="7">
        <v>153</v>
      </c>
      <c r="I7168" s="1">
        <v>213</v>
      </c>
      <c r="J7168" s="1">
        <v>176</v>
      </c>
      <c r="K7168" s="1">
        <v>86</v>
      </c>
      <c r="L7168" s="1">
        <v>43</v>
      </c>
      <c r="M7168" s="1">
        <v>7</v>
      </c>
      <c r="N7168" s="6">
        <v>1</v>
      </c>
    </row>
    <row r="7169" spans="5:14" x14ac:dyDescent="0.3">
      <c r="E7169" s="9"/>
      <c r="F7169" s="8"/>
      <c r="G7169" s="10">
        <v>100</v>
      </c>
      <c r="H7169" s="11">
        <v>22.533136966127</v>
      </c>
      <c r="I7169" s="2">
        <v>31.369661266567999</v>
      </c>
      <c r="J7169" s="2">
        <v>25.920471281295999</v>
      </c>
      <c r="K7169" s="2">
        <v>12.665684830632999</v>
      </c>
      <c r="L7169" s="2">
        <v>6.3328424153169998</v>
      </c>
      <c r="M7169" s="2">
        <v>1.0309278350519999</v>
      </c>
      <c r="N7169" s="13">
        <v>0.14727540500700001</v>
      </c>
    </row>
    <row r="7170" spans="5:14" ht="25" x14ac:dyDescent="0.3">
      <c r="E7170" s="3" t="s">
        <v>1743</v>
      </c>
      <c r="F7170" s="4"/>
      <c r="G7170" s="5">
        <v>701</v>
      </c>
      <c r="H7170" s="7">
        <v>152</v>
      </c>
      <c r="I7170" s="1">
        <v>212</v>
      </c>
      <c r="J7170" s="1">
        <v>206</v>
      </c>
      <c r="K7170" s="1">
        <v>80</v>
      </c>
      <c r="L7170" s="1">
        <v>42</v>
      </c>
      <c r="M7170" s="1">
        <v>9</v>
      </c>
      <c r="N7170" s="6">
        <v>0</v>
      </c>
    </row>
    <row r="7171" spans="5:14" x14ac:dyDescent="0.3">
      <c r="E7171" s="9"/>
      <c r="F7171" s="8"/>
      <c r="G7171" s="10">
        <v>100</v>
      </c>
      <c r="H7171" s="11">
        <v>21.683309557775001</v>
      </c>
      <c r="I7171" s="2">
        <v>30.242510699000999</v>
      </c>
      <c r="J7171" s="2">
        <v>29.386590584878999</v>
      </c>
      <c r="K7171" s="2">
        <v>11.412268188302001</v>
      </c>
      <c r="L7171" s="2">
        <v>5.9914407988590002</v>
      </c>
      <c r="M7171" s="2">
        <v>1.283880171184</v>
      </c>
      <c r="N7171" s="15">
        <v>0</v>
      </c>
    </row>
    <row r="7172" spans="5:14" ht="37.5" x14ac:dyDescent="0.3">
      <c r="E7172" s="3" t="s">
        <v>1744</v>
      </c>
      <c r="F7172" s="4"/>
      <c r="G7172" s="5">
        <v>395</v>
      </c>
      <c r="H7172" s="7">
        <v>87</v>
      </c>
      <c r="I7172" s="1">
        <v>124</v>
      </c>
      <c r="J7172" s="1">
        <v>102</v>
      </c>
      <c r="K7172" s="1">
        <v>56</v>
      </c>
      <c r="L7172" s="1">
        <v>20</v>
      </c>
      <c r="M7172" s="1">
        <v>6</v>
      </c>
      <c r="N7172" s="6">
        <v>0</v>
      </c>
    </row>
    <row r="7173" spans="5:14" x14ac:dyDescent="0.3">
      <c r="E7173" s="9"/>
      <c r="F7173" s="8"/>
      <c r="G7173" s="10">
        <v>100</v>
      </c>
      <c r="H7173" s="11">
        <v>22.025316455696</v>
      </c>
      <c r="I7173" s="2">
        <v>31.392405063291001</v>
      </c>
      <c r="J7173" s="2">
        <v>25.822784810127001</v>
      </c>
      <c r="K7173" s="2">
        <v>14.177215189872999</v>
      </c>
      <c r="L7173" s="2">
        <v>5.0632911392409996</v>
      </c>
      <c r="M7173" s="2">
        <v>1.5189873417719999</v>
      </c>
      <c r="N7173" s="15">
        <v>0</v>
      </c>
    </row>
    <row r="7174" spans="5:14" ht="25" x14ac:dyDescent="0.3">
      <c r="E7174" s="3" t="s">
        <v>1745</v>
      </c>
      <c r="F7174" s="4"/>
      <c r="G7174" s="5">
        <v>24</v>
      </c>
      <c r="H7174" s="7">
        <v>4</v>
      </c>
      <c r="I7174" s="1">
        <v>5</v>
      </c>
      <c r="J7174" s="1">
        <v>7</v>
      </c>
      <c r="K7174" s="1">
        <v>4</v>
      </c>
      <c r="L7174" s="1">
        <v>4</v>
      </c>
      <c r="M7174" s="1">
        <v>0</v>
      </c>
      <c r="N7174" s="6">
        <v>0</v>
      </c>
    </row>
    <row r="7175" spans="5:14" x14ac:dyDescent="0.3">
      <c r="E7175" s="9"/>
      <c r="F7175" s="8"/>
      <c r="G7175" s="10">
        <v>100</v>
      </c>
      <c r="H7175" s="11">
        <v>16.666666666666998</v>
      </c>
      <c r="I7175" s="2">
        <v>20.833333333333002</v>
      </c>
      <c r="J7175" s="2">
        <v>29.166666666666998</v>
      </c>
      <c r="K7175" s="2">
        <v>16.666666666666998</v>
      </c>
      <c r="L7175" s="2">
        <v>16.666666666666998</v>
      </c>
      <c r="M7175" s="12">
        <v>0</v>
      </c>
      <c r="N7175" s="15">
        <v>0</v>
      </c>
    </row>
    <row r="7176" spans="5:14" ht="25" x14ac:dyDescent="0.3">
      <c r="E7176" s="3" t="s">
        <v>1746</v>
      </c>
      <c r="F7176" s="4"/>
      <c r="G7176" s="5">
        <v>45</v>
      </c>
      <c r="H7176" s="7">
        <v>10</v>
      </c>
      <c r="I7176" s="1">
        <v>14</v>
      </c>
      <c r="J7176" s="1">
        <v>16</v>
      </c>
      <c r="K7176" s="1">
        <v>5</v>
      </c>
      <c r="L7176" s="1">
        <v>0</v>
      </c>
      <c r="M7176" s="1">
        <v>0</v>
      </c>
      <c r="N7176" s="6">
        <v>0</v>
      </c>
    </row>
    <row r="7177" spans="5:14" x14ac:dyDescent="0.3">
      <c r="E7177" s="9"/>
      <c r="F7177" s="8"/>
      <c r="G7177" s="10">
        <v>100</v>
      </c>
      <c r="H7177" s="11">
        <v>22.222222222222001</v>
      </c>
      <c r="I7177" s="2">
        <v>31.111111111111001</v>
      </c>
      <c r="J7177" s="2">
        <v>35.555555555555998</v>
      </c>
      <c r="K7177" s="2">
        <v>11.111111111111001</v>
      </c>
      <c r="L7177" s="12">
        <v>0</v>
      </c>
      <c r="M7177" s="12">
        <v>0</v>
      </c>
      <c r="N7177" s="15">
        <v>0</v>
      </c>
    </row>
    <row r="7178" spans="5:14" ht="62.5" x14ac:dyDescent="0.3">
      <c r="E7178" s="3" t="s">
        <v>1747</v>
      </c>
      <c r="F7178" s="4"/>
      <c r="G7178" s="5">
        <v>9</v>
      </c>
      <c r="H7178" s="7">
        <v>2</v>
      </c>
      <c r="I7178" s="1">
        <v>3</v>
      </c>
      <c r="J7178" s="1">
        <v>2</v>
      </c>
      <c r="K7178" s="1">
        <v>1</v>
      </c>
      <c r="L7178" s="1">
        <v>1</v>
      </c>
      <c r="M7178" s="1">
        <v>0</v>
      </c>
      <c r="N7178" s="6">
        <v>0</v>
      </c>
    </row>
    <row r="7179" spans="5:14" x14ac:dyDescent="0.3">
      <c r="E7179" s="9"/>
      <c r="F7179" s="8"/>
      <c r="G7179" s="10">
        <v>100</v>
      </c>
      <c r="H7179" s="11">
        <v>22.222222222222001</v>
      </c>
      <c r="I7179" s="2">
        <v>33.333333333333002</v>
      </c>
      <c r="J7179" s="2">
        <v>22.222222222222001</v>
      </c>
      <c r="K7179" s="2">
        <v>11.111111111111001</v>
      </c>
      <c r="L7179" s="2">
        <v>11.111111111111001</v>
      </c>
      <c r="M7179" s="12">
        <v>0</v>
      </c>
      <c r="N7179" s="15">
        <v>0</v>
      </c>
    </row>
    <row r="7180" spans="5:14" ht="62.5" x14ac:dyDescent="0.3">
      <c r="E7180" s="3" t="s">
        <v>1748</v>
      </c>
      <c r="F7180" s="4"/>
      <c r="G7180" s="5">
        <v>5</v>
      </c>
      <c r="H7180" s="7">
        <v>2</v>
      </c>
      <c r="I7180" s="1">
        <v>1</v>
      </c>
      <c r="J7180" s="1">
        <v>1</v>
      </c>
      <c r="K7180" s="1">
        <v>1</v>
      </c>
      <c r="L7180" s="1">
        <v>0</v>
      </c>
      <c r="M7180" s="1">
        <v>0</v>
      </c>
      <c r="N7180" s="6">
        <v>0</v>
      </c>
    </row>
    <row r="7181" spans="5:14" x14ac:dyDescent="0.3">
      <c r="E7181" s="9"/>
      <c r="F7181" s="8"/>
      <c r="G7181" s="10">
        <v>100</v>
      </c>
      <c r="H7181" s="11">
        <v>40</v>
      </c>
      <c r="I7181" s="2">
        <v>20</v>
      </c>
      <c r="J7181" s="2">
        <v>20</v>
      </c>
      <c r="K7181" s="2">
        <v>20</v>
      </c>
      <c r="L7181" s="12">
        <v>0</v>
      </c>
      <c r="M7181" s="12">
        <v>0</v>
      </c>
      <c r="N7181" s="15">
        <v>0</v>
      </c>
    </row>
    <row r="7182" spans="5:14" x14ac:dyDescent="0.3">
      <c r="E7182" s="3" t="s">
        <v>1749</v>
      </c>
      <c r="F7182" s="4"/>
      <c r="G7182" s="5">
        <v>16</v>
      </c>
      <c r="H7182" s="7">
        <v>2</v>
      </c>
      <c r="I7182" s="1">
        <v>4</v>
      </c>
      <c r="J7182" s="1">
        <v>6</v>
      </c>
      <c r="K7182" s="1">
        <v>2</v>
      </c>
      <c r="L7182" s="1">
        <v>2</v>
      </c>
      <c r="M7182" s="1">
        <v>0</v>
      </c>
      <c r="N7182" s="6">
        <v>0</v>
      </c>
    </row>
    <row r="7183" spans="5:14" x14ac:dyDescent="0.3">
      <c r="E7183" s="9"/>
      <c r="F7183" s="8"/>
      <c r="G7183" s="10">
        <v>100</v>
      </c>
      <c r="H7183" s="11">
        <v>12.5</v>
      </c>
      <c r="I7183" s="2">
        <v>25</v>
      </c>
      <c r="J7183" s="2">
        <v>37.5</v>
      </c>
      <c r="K7183" s="2">
        <v>12.5</v>
      </c>
      <c r="L7183" s="2">
        <v>12.5</v>
      </c>
      <c r="M7183" s="12">
        <v>0</v>
      </c>
      <c r="N7183" s="15">
        <v>0</v>
      </c>
    </row>
    <row r="7184" spans="5:14" ht="37.5" x14ac:dyDescent="0.3">
      <c r="E7184" s="3" t="s">
        <v>1750</v>
      </c>
      <c r="F7184" s="4"/>
      <c r="G7184" s="5">
        <v>2</v>
      </c>
      <c r="H7184" s="7">
        <v>0</v>
      </c>
      <c r="I7184" s="1">
        <v>1</v>
      </c>
      <c r="J7184" s="1">
        <v>1</v>
      </c>
      <c r="K7184" s="1">
        <v>0</v>
      </c>
      <c r="L7184" s="1">
        <v>0</v>
      </c>
      <c r="M7184" s="1">
        <v>0</v>
      </c>
      <c r="N7184" s="6">
        <v>0</v>
      </c>
    </row>
    <row r="7185" spans="5:14" x14ac:dyDescent="0.3">
      <c r="E7185" s="9"/>
      <c r="F7185" s="8"/>
      <c r="G7185" s="10">
        <v>100</v>
      </c>
      <c r="H7185" s="21">
        <v>0</v>
      </c>
      <c r="I7185" s="2">
        <v>50</v>
      </c>
      <c r="J7185" s="2">
        <v>50</v>
      </c>
      <c r="K7185" s="12">
        <v>0</v>
      </c>
      <c r="L7185" s="12">
        <v>0</v>
      </c>
      <c r="M7185" s="12">
        <v>0</v>
      </c>
      <c r="N7185" s="15">
        <v>0</v>
      </c>
    </row>
    <row r="7186" spans="5:14" ht="25" x14ac:dyDescent="0.3">
      <c r="E7186" s="3" t="s">
        <v>1751</v>
      </c>
      <c r="F7186" s="4"/>
      <c r="G7186" s="5">
        <v>2647</v>
      </c>
      <c r="H7186" s="7">
        <v>629</v>
      </c>
      <c r="I7186" s="1">
        <v>1010</v>
      </c>
      <c r="J7186" s="1">
        <v>598</v>
      </c>
      <c r="K7186" s="1">
        <v>301</v>
      </c>
      <c r="L7186" s="1">
        <v>82</v>
      </c>
      <c r="M7186" s="1">
        <v>26</v>
      </c>
      <c r="N7186" s="6">
        <v>1</v>
      </c>
    </row>
    <row r="7187" spans="5:14" x14ac:dyDescent="0.3">
      <c r="E7187" s="9"/>
      <c r="F7187" s="8"/>
      <c r="G7187" s="10">
        <v>100</v>
      </c>
      <c r="H7187" s="11">
        <v>23.762750283340001</v>
      </c>
      <c r="I7187" s="2">
        <v>38.156403475632999</v>
      </c>
      <c r="J7187" s="2">
        <v>22.591613146958998</v>
      </c>
      <c r="K7187" s="2">
        <v>11.371363808085</v>
      </c>
      <c r="L7187" s="2">
        <v>3.0978466188140001</v>
      </c>
      <c r="M7187" s="2">
        <v>0.98224404986799996</v>
      </c>
      <c r="N7187" s="13">
        <v>3.7778617303000001E-2</v>
      </c>
    </row>
    <row r="7188" spans="5:14" ht="25" x14ac:dyDescent="0.3">
      <c r="E7188" s="3" t="s">
        <v>1752</v>
      </c>
      <c r="F7188" s="4"/>
      <c r="G7188" s="5">
        <v>1849</v>
      </c>
      <c r="H7188" s="7">
        <v>460</v>
      </c>
      <c r="I7188" s="1">
        <v>661</v>
      </c>
      <c r="J7188" s="1">
        <v>431</v>
      </c>
      <c r="K7188" s="1">
        <v>213</v>
      </c>
      <c r="L7188" s="1">
        <v>64</v>
      </c>
      <c r="M7188" s="1">
        <v>20</v>
      </c>
      <c r="N7188" s="6">
        <v>0</v>
      </c>
    </row>
    <row r="7189" spans="5:14" x14ac:dyDescent="0.3">
      <c r="E7189" s="9"/>
      <c r="F7189" s="8"/>
      <c r="G7189" s="10">
        <v>100</v>
      </c>
      <c r="H7189" s="11">
        <v>24.878312601406002</v>
      </c>
      <c r="I7189" s="2">
        <v>35.749053542455002</v>
      </c>
      <c r="J7189" s="2">
        <v>23.309897241752001</v>
      </c>
      <c r="K7189" s="2">
        <v>11.519740400216</v>
      </c>
      <c r="L7189" s="2">
        <v>3.4613304488910002</v>
      </c>
      <c r="M7189" s="2">
        <v>1.081665765279</v>
      </c>
      <c r="N7189" s="15">
        <v>0</v>
      </c>
    </row>
    <row r="7190" spans="5:14" ht="37.5" x14ac:dyDescent="0.3">
      <c r="E7190" s="3" t="s">
        <v>1753</v>
      </c>
      <c r="F7190" s="4"/>
      <c r="G7190" s="5">
        <v>1706</v>
      </c>
      <c r="H7190" s="7">
        <v>422</v>
      </c>
      <c r="I7190" s="1">
        <v>655</v>
      </c>
      <c r="J7190" s="1">
        <v>385</v>
      </c>
      <c r="K7190" s="1">
        <v>183</v>
      </c>
      <c r="L7190" s="1">
        <v>43</v>
      </c>
      <c r="M7190" s="1">
        <v>18</v>
      </c>
      <c r="N7190" s="6">
        <v>0</v>
      </c>
    </row>
    <row r="7191" spans="5:14" x14ac:dyDescent="0.3">
      <c r="E7191" s="9"/>
      <c r="F7191" s="8"/>
      <c r="G7191" s="10">
        <v>100</v>
      </c>
      <c r="H7191" s="11">
        <v>24.736225087925</v>
      </c>
      <c r="I7191" s="2">
        <v>38.393903868698999</v>
      </c>
      <c r="J7191" s="2">
        <v>22.567409144197001</v>
      </c>
      <c r="K7191" s="2">
        <v>10.726846424385</v>
      </c>
      <c r="L7191" s="2">
        <v>2.5205158264950001</v>
      </c>
      <c r="M7191" s="2">
        <v>1.0550996482999999</v>
      </c>
      <c r="N7191" s="15">
        <v>0</v>
      </c>
    </row>
    <row r="7192" spans="5:14" ht="25" x14ac:dyDescent="0.3">
      <c r="E7192" s="3" t="s">
        <v>1754</v>
      </c>
      <c r="F7192" s="4"/>
      <c r="G7192" s="5">
        <v>94</v>
      </c>
      <c r="H7192" s="7">
        <v>36</v>
      </c>
      <c r="I7192" s="1">
        <v>27</v>
      </c>
      <c r="J7192" s="1">
        <v>15</v>
      </c>
      <c r="K7192" s="1">
        <v>13</v>
      </c>
      <c r="L7192" s="1">
        <v>3</v>
      </c>
      <c r="M7192" s="1">
        <v>0</v>
      </c>
      <c r="N7192" s="6">
        <v>0</v>
      </c>
    </row>
    <row r="7193" spans="5:14" x14ac:dyDescent="0.3">
      <c r="E7193" s="9"/>
      <c r="F7193" s="8"/>
      <c r="G7193" s="10">
        <v>100</v>
      </c>
      <c r="H7193" s="11">
        <v>38.297872340425997</v>
      </c>
      <c r="I7193" s="2">
        <v>28.723404255319</v>
      </c>
      <c r="J7193" s="2">
        <v>15.957446808511</v>
      </c>
      <c r="K7193" s="2">
        <v>13.829787234043</v>
      </c>
      <c r="L7193" s="2">
        <v>3.1914893617020001</v>
      </c>
      <c r="M7193" s="12">
        <v>0</v>
      </c>
      <c r="N7193" s="15">
        <v>0</v>
      </c>
    </row>
    <row r="7194" spans="5:14" ht="25" x14ac:dyDescent="0.3">
      <c r="E7194" s="3" t="s">
        <v>1755</v>
      </c>
      <c r="F7194" s="4"/>
      <c r="G7194" s="5">
        <v>69</v>
      </c>
      <c r="H7194" s="7">
        <v>22</v>
      </c>
      <c r="I7194" s="1">
        <v>30</v>
      </c>
      <c r="J7194" s="1">
        <v>9</v>
      </c>
      <c r="K7194" s="1">
        <v>7</v>
      </c>
      <c r="L7194" s="1">
        <v>1</v>
      </c>
      <c r="M7194" s="1">
        <v>0</v>
      </c>
      <c r="N7194" s="6">
        <v>0</v>
      </c>
    </row>
    <row r="7195" spans="5:14" x14ac:dyDescent="0.3">
      <c r="E7195" s="9"/>
      <c r="F7195" s="8"/>
      <c r="G7195" s="10">
        <v>100</v>
      </c>
      <c r="H7195" s="11">
        <v>31.884057971013998</v>
      </c>
      <c r="I7195" s="2">
        <v>43.478260869564998</v>
      </c>
      <c r="J7195" s="2">
        <v>13.04347826087</v>
      </c>
      <c r="K7195" s="2">
        <v>10.144927536232</v>
      </c>
      <c r="L7195" s="2">
        <v>1.449275362319</v>
      </c>
      <c r="M7195" s="12">
        <v>0</v>
      </c>
      <c r="N7195" s="15">
        <v>0</v>
      </c>
    </row>
    <row r="7196" spans="5:14" ht="62.5" x14ac:dyDescent="0.3">
      <c r="E7196" s="3" t="s">
        <v>1756</v>
      </c>
      <c r="F7196" s="4"/>
      <c r="G7196" s="5">
        <v>10</v>
      </c>
      <c r="H7196" s="7">
        <v>1</v>
      </c>
      <c r="I7196" s="1">
        <v>2</v>
      </c>
      <c r="J7196" s="1">
        <v>4</v>
      </c>
      <c r="K7196" s="1">
        <v>2</v>
      </c>
      <c r="L7196" s="1">
        <v>1</v>
      </c>
      <c r="M7196" s="1">
        <v>0</v>
      </c>
      <c r="N7196" s="6">
        <v>0</v>
      </c>
    </row>
    <row r="7197" spans="5:14" x14ac:dyDescent="0.3">
      <c r="E7197" s="9"/>
      <c r="F7197" s="8"/>
      <c r="G7197" s="10">
        <v>100</v>
      </c>
      <c r="H7197" s="11">
        <v>10</v>
      </c>
      <c r="I7197" s="2">
        <v>20</v>
      </c>
      <c r="J7197" s="2">
        <v>40</v>
      </c>
      <c r="K7197" s="2">
        <v>20</v>
      </c>
      <c r="L7197" s="2">
        <v>10</v>
      </c>
      <c r="M7197" s="12">
        <v>0</v>
      </c>
      <c r="N7197" s="15">
        <v>0</v>
      </c>
    </row>
    <row r="7198" spans="5:14" ht="62.5" x14ac:dyDescent="0.3">
      <c r="E7198" s="3" t="s">
        <v>1757</v>
      </c>
      <c r="F7198" s="4"/>
      <c r="G7198" s="5">
        <v>8</v>
      </c>
      <c r="H7198" s="7">
        <v>3</v>
      </c>
      <c r="I7198" s="1">
        <v>2</v>
      </c>
      <c r="J7198" s="1">
        <v>3</v>
      </c>
      <c r="K7198" s="1">
        <v>0</v>
      </c>
      <c r="L7198" s="1">
        <v>0</v>
      </c>
      <c r="M7198" s="1">
        <v>0</v>
      </c>
      <c r="N7198" s="6">
        <v>0</v>
      </c>
    </row>
    <row r="7199" spans="5:14" x14ac:dyDescent="0.3">
      <c r="E7199" s="9"/>
      <c r="F7199" s="8"/>
      <c r="G7199" s="10">
        <v>100</v>
      </c>
      <c r="H7199" s="11">
        <v>37.5</v>
      </c>
      <c r="I7199" s="2">
        <v>25</v>
      </c>
      <c r="J7199" s="2">
        <v>37.5</v>
      </c>
      <c r="K7199" s="12">
        <v>0</v>
      </c>
      <c r="L7199" s="12">
        <v>0</v>
      </c>
      <c r="M7199" s="12">
        <v>0</v>
      </c>
      <c r="N7199" s="15">
        <v>0</v>
      </c>
    </row>
    <row r="7200" spans="5:14" x14ac:dyDescent="0.3">
      <c r="E7200" s="3" t="s">
        <v>1758</v>
      </c>
      <c r="F7200" s="4"/>
      <c r="G7200" s="5">
        <v>39</v>
      </c>
      <c r="H7200" s="7">
        <v>11</v>
      </c>
      <c r="I7200" s="1">
        <v>11</v>
      </c>
      <c r="J7200" s="1">
        <v>11</v>
      </c>
      <c r="K7200" s="1">
        <v>3</v>
      </c>
      <c r="L7200" s="1">
        <v>3</v>
      </c>
      <c r="M7200" s="1">
        <v>0</v>
      </c>
      <c r="N7200" s="6">
        <v>0</v>
      </c>
    </row>
    <row r="7201" spans="5:14" x14ac:dyDescent="0.3">
      <c r="E7201" s="9"/>
      <c r="F7201" s="8"/>
      <c r="G7201" s="10">
        <v>100</v>
      </c>
      <c r="H7201" s="11">
        <v>28.205128205127998</v>
      </c>
      <c r="I7201" s="2">
        <v>28.205128205127998</v>
      </c>
      <c r="J7201" s="2">
        <v>28.205128205127998</v>
      </c>
      <c r="K7201" s="2">
        <v>7.6923076923079998</v>
      </c>
      <c r="L7201" s="2">
        <v>7.6923076923079998</v>
      </c>
      <c r="M7201" s="12">
        <v>0</v>
      </c>
      <c r="N7201" s="15">
        <v>0</v>
      </c>
    </row>
    <row r="7202" spans="5:14" ht="37.5" x14ac:dyDescent="0.3">
      <c r="E7202" s="3" t="s">
        <v>1759</v>
      </c>
      <c r="F7202" s="4"/>
      <c r="G7202" s="5">
        <v>3</v>
      </c>
      <c r="H7202" s="7">
        <v>0</v>
      </c>
      <c r="I7202" s="1">
        <v>0</v>
      </c>
      <c r="J7202" s="1">
        <v>2</v>
      </c>
      <c r="K7202" s="1">
        <v>0</v>
      </c>
      <c r="L7202" s="1">
        <v>0</v>
      </c>
      <c r="M7202" s="1">
        <v>1</v>
      </c>
      <c r="N7202" s="6">
        <v>0</v>
      </c>
    </row>
    <row r="7203" spans="5:14" x14ac:dyDescent="0.3">
      <c r="E7203" s="9"/>
      <c r="F7203" s="8"/>
      <c r="G7203" s="10">
        <v>100</v>
      </c>
      <c r="H7203" s="21">
        <v>0</v>
      </c>
      <c r="I7203" s="12">
        <v>0</v>
      </c>
      <c r="J7203" s="2">
        <v>66.666666666666998</v>
      </c>
      <c r="K7203" s="12">
        <v>0</v>
      </c>
      <c r="L7203" s="12">
        <v>0</v>
      </c>
      <c r="M7203" s="2">
        <v>33.333333333333002</v>
      </c>
      <c r="N7203" s="15">
        <v>0</v>
      </c>
    </row>
    <row r="7204" spans="5:14" ht="25" x14ac:dyDescent="0.3">
      <c r="E7204" s="3" t="s">
        <v>1760</v>
      </c>
      <c r="F7204" s="4"/>
      <c r="G7204" s="5">
        <v>4497</v>
      </c>
      <c r="H7204" s="7">
        <v>1009</v>
      </c>
      <c r="I7204" s="1">
        <v>1863</v>
      </c>
      <c r="J7204" s="1">
        <v>974</v>
      </c>
      <c r="K7204" s="1">
        <v>441</v>
      </c>
      <c r="L7204" s="1">
        <v>156</v>
      </c>
      <c r="M7204" s="1">
        <v>51</v>
      </c>
      <c r="N7204" s="6">
        <v>3</v>
      </c>
    </row>
    <row r="7205" spans="5:14" x14ac:dyDescent="0.3">
      <c r="E7205" s="9"/>
      <c r="F7205" s="8"/>
      <c r="G7205" s="10">
        <v>100</v>
      </c>
      <c r="H7205" s="11">
        <v>22.437180342451001</v>
      </c>
      <c r="I7205" s="2">
        <v>41.427618412275002</v>
      </c>
      <c r="J7205" s="2">
        <v>21.658883700244999</v>
      </c>
      <c r="K7205" s="2">
        <v>9.8065376917950005</v>
      </c>
      <c r="L7205" s="2">
        <v>3.4689793195459999</v>
      </c>
      <c r="M7205" s="2">
        <v>1.1340893929289999</v>
      </c>
      <c r="N7205" s="13">
        <v>6.6711140761000001E-2</v>
      </c>
    </row>
    <row r="7206" spans="5:14" ht="25" x14ac:dyDescent="0.3">
      <c r="E7206" s="3" t="s">
        <v>1761</v>
      </c>
      <c r="F7206" s="4"/>
      <c r="G7206" s="5">
        <v>3013</v>
      </c>
      <c r="H7206" s="7">
        <v>726</v>
      </c>
      <c r="I7206" s="1">
        <v>1235</v>
      </c>
      <c r="J7206" s="1">
        <v>659</v>
      </c>
      <c r="K7206" s="1">
        <v>276</v>
      </c>
      <c r="L7206" s="1">
        <v>89</v>
      </c>
      <c r="M7206" s="1">
        <v>27</v>
      </c>
      <c r="N7206" s="6">
        <v>1</v>
      </c>
    </row>
    <row r="7207" spans="5:14" x14ac:dyDescent="0.3">
      <c r="E7207" s="9"/>
      <c r="F7207" s="8"/>
      <c r="G7207" s="10">
        <v>100</v>
      </c>
      <c r="H7207" s="11">
        <v>24.095585794889001</v>
      </c>
      <c r="I7207" s="2">
        <v>40.989047461002002</v>
      </c>
      <c r="J7207" s="2">
        <v>21.871888483239001</v>
      </c>
      <c r="K7207" s="2">
        <v>9.1603053435110002</v>
      </c>
      <c r="L7207" s="2">
        <v>2.9538665781610001</v>
      </c>
      <c r="M7207" s="2">
        <v>0.896116827083</v>
      </c>
      <c r="N7207" s="13">
        <v>3.3189512114000001E-2</v>
      </c>
    </row>
    <row r="7208" spans="5:14" ht="37.5" x14ac:dyDescent="0.3">
      <c r="E7208" s="3" t="s">
        <v>1762</v>
      </c>
      <c r="F7208" s="4"/>
      <c r="G7208" s="5">
        <v>2971</v>
      </c>
      <c r="H7208" s="7">
        <v>668</v>
      </c>
      <c r="I7208" s="1">
        <v>1251</v>
      </c>
      <c r="J7208" s="1">
        <v>649</v>
      </c>
      <c r="K7208" s="1">
        <v>294</v>
      </c>
      <c r="L7208" s="1">
        <v>84</v>
      </c>
      <c r="M7208" s="1">
        <v>23</v>
      </c>
      <c r="N7208" s="6">
        <v>2</v>
      </c>
    </row>
    <row r="7209" spans="5:14" x14ac:dyDescent="0.3">
      <c r="E7209" s="9"/>
      <c r="F7209" s="8"/>
      <c r="G7209" s="10">
        <v>100</v>
      </c>
      <c r="H7209" s="11">
        <v>22.484012117132</v>
      </c>
      <c r="I7209" s="2">
        <v>42.107034668461999</v>
      </c>
      <c r="J7209" s="2">
        <v>21.844496802422999</v>
      </c>
      <c r="K7209" s="2">
        <v>9.8956580275999997</v>
      </c>
      <c r="L7209" s="2">
        <v>2.8273308650289999</v>
      </c>
      <c r="M7209" s="2">
        <v>0.77415011780499998</v>
      </c>
      <c r="N7209" s="13">
        <v>6.7317401548000005E-2</v>
      </c>
    </row>
    <row r="7210" spans="5:14" ht="25" x14ac:dyDescent="0.3">
      <c r="E7210" s="3" t="s">
        <v>1763</v>
      </c>
      <c r="F7210" s="4"/>
      <c r="G7210" s="5">
        <v>255</v>
      </c>
      <c r="H7210" s="7">
        <v>62</v>
      </c>
      <c r="I7210" s="1">
        <v>116</v>
      </c>
      <c r="J7210" s="1">
        <v>39</v>
      </c>
      <c r="K7210" s="1">
        <v>26</v>
      </c>
      <c r="L7210" s="1">
        <v>10</v>
      </c>
      <c r="M7210" s="1">
        <v>2</v>
      </c>
      <c r="N7210" s="6">
        <v>0</v>
      </c>
    </row>
    <row r="7211" spans="5:14" x14ac:dyDescent="0.3">
      <c r="E7211" s="9"/>
      <c r="F7211" s="8"/>
      <c r="G7211" s="10">
        <v>100</v>
      </c>
      <c r="H7211" s="11">
        <v>24.313725490195999</v>
      </c>
      <c r="I7211" s="2">
        <v>45.490196078430998</v>
      </c>
      <c r="J7211" s="2">
        <v>15.294117647059</v>
      </c>
      <c r="K7211" s="2">
        <v>10.196078431373</v>
      </c>
      <c r="L7211" s="2">
        <v>3.9215686274510002</v>
      </c>
      <c r="M7211" s="2">
        <v>0.78431372549</v>
      </c>
      <c r="N7211" s="15">
        <v>0</v>
      </c>
    </row>
    <row r="7212" spans="5:14" ht="25" x14ac:dyDescent="0.3">
      <c r="E7212" s="3" t="s">
        <v>1764</v>
      </c>
      <c r="F7212" s="4"/>
      <c r="G7212" s="5">
        <v>125</v>
      </c>
      <c r="H7212" s="7">
        <v>36</v>
      </c>
      <c r="I7212" s="1">
        <v>51</v>
      </c>
      <c r="J7212" s="1">
        <v>25</v>
      </c>
      <c r="K7212" s="1">
        <v>7</v>
      </c>
      <c r="L7212" s="1">
        <v>4</v>
      </c>
      <c r="M7212" s="1">
        <v>2</v>
      </c>
      <c r="N7212" s="6">
        <v>0</v>
      </c>
    </row>
    <row r="7213" spans="5:14" x14ac:dyDescent="0.3">
      <c r="E7213" s="9"/>
      <c r="F7213" s="8"/>
      <c r="G7213" s="10">
        <v>100</v>
      </c>
      <c r="H7213" s="11">
        <v>28.8</v>
      </c>
      <c r="I7213" s="2">
        <v>40.799999999999997</v>
      </c>
      <c r="J7213" s="2">
        <v>20</v>
      </c>
      <c r="K7213" s="2">
        <v>5.6</v>
      </c>
      <c r="L7213" s="2">
        <v>3.2</v>
      </c>
      <c r="M7213" s="2">
        <v>1.6</v>
      </c>
      <c r="N7213" s="15">
        <v>0</v>
      </c>
    </row>
    <row r="7214" spans="5:14" ht="62.5" x14ac:dyDescent="0.3">
      <c r="E7214" s="3" t="s">
        <v>1765</v>
      </c>
      <c r="F7214" s="4"/>
      <c r="G7214" s="5">
        <v>20</v>
      </c>
      <c r="H7214" s="7">
        <v>7</v>
      </c>
      <c r="I7214" s="1">
        <v>9</v>
      </c>
      <c r="J7214" s="1">
        <v>2</v>
      </c>
      <c r="K7214" s="1">
        <v>1</v>
      </c>
      <c r="L7214" s="1">
        <v>1</v>
      </c>
      <c r="M7214" s="1">
        <v>0</v>
      </c>
      <c r="N7214" s="6">
        <v>0</v>
      </c>
    </row>
    <row r="7215" spans="5:14" x14ac:dyDescent="0.3">
      <c r="E7215" s="9"/>
      <c r="F7215" s="8"/>
      <c r="G7215" s="10">
        <v>100</v>
      </c>
      <c r="H7215" s="11">
        <v>35</v>
      </c>
      <c r="I7215" s="2">
        <v>45</v>
      </c>
      <c r="J7215" s="2">
        <v>10</v>
      </c>
      <c r="K7215" s="2">
        <v>5</v>
      </c>
      <c r="L7215" s="2">
        <v>5</v>
      </c>
      <c r="M7215" s="12">
        <v>0</v>
      </c>
      <c r="N7215" s="15">
        <v>0</v>
      </c>
    </row>
    <row r="7216" spans="5:14" ht="62.5" x14ac:dyDescent="0.3">
      <c r="E7216" s="3" t="s">
        <v>1766</v>
      </c>
      <c r="F7216" s="4"/>
      <c r="G7216" s="5">
        <v>11</v>
      </c>
      <c r="H7216" s="7">
        <v>4</v>
      </c>
      <c r="I7216" s="1">
        <v>2</v>
      </c>
      <c r="J7216" s="1">
        <v>1</v>
      </c>
      <c r="K7216" s="1">
        <v>2</v>
      </c>
      <c r="L7216" s="1">
        <v>2</v>
      </c>
      <c r="M7216" s="1">
        <v>0</v>
      </c>
      <c r="N7216" s="6">
        <v>0</v>
      </c>
    </row>
    <row r="7217" spans="5:14" x14ac:dyDescent="0.3">
      <c r="E7217" s="9"/>
      <c r="F7217" s="8"/>
      <c r="G7217" s="10">
        <v>100</v>
      </c>
      <c r="H7217" s="11">
        <v>36.363636363635997</v>
      </c>
      <c r="I7217" s="2">
        <v>18.181818181817999</v>
      </c>
      <c r="J7217" s="2">
        <v>9.0909090909089993</v>
      </c>
      <c r="K7217" s="2">
        <v>18.181818181817999</v>
      </c>
      <c r="L7217" s="2">
        <v>18.181818181817999</v>
      </c>
      <c r="M7217" s="12">
        <v>0</v>
      </c>
      <c r="N7217" s="15">
        <v>0</v>
      </c>
    </row>
    <row r="7218" spans="5:14" x14ac:dyDescent="0.3">
      <c r="E7218" s="3" t="s">
        <v>1767</v>
      </c>
      <c r="F7218" s="4"/>
      <c r="G7218" s="5">
        <v>67</v>
      </c>
      <c r="H7218" s="7">
        <v>18</v>
      </c>
      <c r="I7218" s="1">
        <v>25</v>
      </c>
      <c r="J7218" s="1">
        <v>10</v>
      </c>
      <c r="K7218" s="1">
        <v>6</v>
      </c>
      <c r="L7218" s="1">
        <v>6</v>
      </c>
      <c r="M7218" s="1">
        <v>2</v>
      </c>
      <c r="N7218" s="6">
        <v>0</v>
      </c>
    </row>
    <row r="7219" spans="5:14" x14ac:dyDescent="0.3">
      <c r="E7219" s="9"/>
      <c r="F7219" s="8"/>
      <c r="G7219" s="10">
        <v>100</v>
      </c>
      <c r="H7219" s="11">
        <v>26.865671641791</v>
      </c>
      <c r="I7219" s="2">
        <v>37.313432835820997</v>
      </c>
      <c r="J7219" s="2">
        <v>14.925373134328</v>
      </c>
      <c r="K7219" s="2">
        <v>8.9552238805969999</v>
      </c>
      <c r="L7219" s="2">
        <v>8.9552238805969999</v>
      </c>
      <c r="M7219" s="2">
        <v>2.985074626866</v>
      </c>
      <c r="N7219" s="15">
        <v>0</v>
      </c>
    </row>
    <row r="7220" spans="5:14" ht="37.5" x14ac:dyDescent="0.3">
      <c r="E7220" s="3" t="s">
        <v>1768</v>
      </c>
      <c r="F7220" s="4"/>
      <c r="G7220" s="5">
        <v>2</v>
      </c>
      <c r="H7220" s="7">
        <v>1</v>
      </c>
      <c r="I7220" s="1">
        <v>0</v>
      </c>
      <c r="J7220" s="1">
        <v>1</v>
      </c>
      <c r="K7220" s="1">
        <v>0</v>
      </c>
      <c r="L7220" s="1">
        <v>0</v>
      </c>
      <c r="M7220" s="1">
        <v>0</v>
      </c>
      <c r="N7220" s="6">
        <v>0</v>
      </c>
    </row>
    <row r="7221" spans="5:14" x14ac:dyDescent="0.3">
      <c r="E7221" s="9"/>
      <c r="F7221" s="8"/>
      <c r="G7221" s="10">
        <v>100</v>
      </c>
      <c r="H7221" s="11">
        <v>50</v>
      </c>
      <c r="I7221" s="12">
        <v>0</v>
      </c>
      <c r="J7221" s="2">
        <v>50</v>
      </c>
      <c r="K7221" s="12">
        <v>0</v>
      </c>
      <c r="L7221" s="12">
        <v>0</v>
      </c>
      <c r="M7221" s="12">
        <v>0</v>
      </c>
      <c r="N7221" s="15">
        <v>0</v>
      </c>
    </row>
    <row r="7222" spans="5:14" ht="25" x14ac:dyDescent="0.3">
      <c r="E7222" s="3" t="s">
        <v>1769</v>
      </c>
      <c r="F7222" s="4"/>
      <c r="G7222" s="5">
        <v>5537</v>
      </c>
      <c r="H7222" s="7">
        <v>1226</v>
      </c>
      <c r="I7222" s="1">
        <v>2338</v>
      </c>
      <c r="J7222" s="1">
        <v>1251</v>
      </c>
      <c r="K7222" s="1">
        <v>525</v>
      </c>
      <c r="L7222" s="1">
        <v>135</v>
      </c>
      <c r="M7222" s="1">
        <v>58</v>
      </c>
      <c r="N7222" s="6">
        <v>4</v>
      </c>
    </row>
    <row r="7223" spans="5:14" x14ac:dyDescent="0.3">
      <c r="E7223" s="9"/>
      <c r="F7223" s="8"/>
      <c r="G7223" s="10">
        <v>100</v>
      </c>
      <c r="H7223" s="11">
        <v>22.141954126782998</v>
      </c>
      <c r="I7223" s="2">
        <v>42.225031605562997</v>
      </c>
      <c r="J7223" s="2">
        <v>22.593462163626999</v>
      </c>
      <c r="K7223" s="2">
        <v>9.4816687737039995</v>
      </c>
      <c r="L7223" s="2">
        <v>2.4381433989530001</v>
      </c>
      <c r="M7223" s="2">
        <v>1.047498645476</v>
      </c>
      <c r="N7223" s="13">
        <v>7.2241285894999993E-2</v>
      </c>
    </row>
    <row r="7224" spans="5:14" ht="25" x14ac:dyDescent="0.3">
      <c r="E7224" s="3" t="s">
        <v>1770</v>
      </c>
      <c r="F7224" s="4"/>
      <c r="G7224" s="5">
        <v>3964</v>
      </c>
      <c r="H7224" s="7">
        <v>920</v>
      </c>
      <c r="I7224" s="1">
        <v>1648</v>
      </c>
      <c r="J7224" s="1">
        <v>901</v>
      </c>
      <c r="K7224" s="1">
        <v>368</v>
      </c>
      <c r="L7224" s="1">
        <v>95</v>
      </c>
      <c r="M7224" s="1">
        <v>30</v>
      </c>
      <c r="N7224" s="6">
        <v>2</v>
      </c>
    </row>
    <row r="7225" spans="5:14" x14ac:dyDescent="0.3">
      <c r="E7225" s="9"/>
      <c r="F7225" s="8"/>
      <c r="G7225" s="10">
        <v>100</v>
      </c>
      <c r="H7225" s="11">
        <v>23.208879919272999</v>
      </c>
      <c r="I7225" s="2">
        <v>41.574167507567999</v>
      </c>
      <c r="J7225" s="2">
        <v>22.729566094854</v>
      </c>
      <c r="K7225" s="2">
        <v>9.2835519677090002</v>
      </c>
      <c r="L7225" s="2">
        <v>2.3965691220990002</v>
      </c>
      <c r="M7225" s="2">
        <v>0.756811301715</v>
      </c>
      <c r="N7225" s="13">
        <v>5.0454086781000003E-2</v>
      </c>
    </row>
    <row r="7226" spans="5:14" ht="37.5" x14ac:dyDescent="0.3">
      <c r="E7226" s="3" t="s">
        <v>1771</v>
      </c>
      <c r="F7226" s="4"/>
      <c r="G7226" s="5">
        <v>3602</v>
      </c>
      <c r="H7226" s="7">
        <v>785</v>
      </c>
      <c r="I7226" s="1">
        <v>1562</v>
      </c>
      <c r="J7226" s="1">
        <v>822</v>
      </c>
      <c r="K7226" s="1">
        <v>328</v>
      </c>
      <c r="L7226" s="1">
        <v>75</v>
      </c>
      <c r="M7226" s="1">
        <v>29</v>
      </c>
      <c r="N7226" s="6">
        <v>1</v>
      </c>
    </row>
    <row r="7227" spans="5:14" x14ac:dyDescent="0.3">
      <c r="E7227" s="9"/>
      <c r="F7227" s="8"/>
      <c r="G7227" s="10">
        <v>100</v>
      </c>
      <c r="H7227" s="11">
        <v>21.793448084398001</v>
      </c>
      <c r="I7227" s="2">
        <v>43.364797334814</v>
      </c>
      <c r="J7227" s="2">
        <v>22.82065519156</v>
      </c>
      <c r="K7227" s="2">
        <v>9.1060521932260006</v>
      </c>
      <c r="L7227" s="2">
        <v>2.0821765685729998</v>
      </c>
      <c r="M7227" s="2">
        <v>0.80510827318199996</v>
      </c>
      <c r="N7227" s="13">
        <v>2.7762354247999999E-2</v>
      </c>
    </row>
    <row r="7228" spans="5:14" ht="25" x14ac:dyDescent="0.3">
      <c r="E7228" s="3" t="s">
        <v>1772</v>
      </c>
      <c r="F7228" s="4"/>
      <c r="G7228" s="5">
        <v>535</v>
      </c>
      <c r="H7228" s="7">
        <v>131</v>
      </c>
      <c r="I7228" s="1">
        <v>205</v>
      </c>
      <c r="J7228" s="1">
        <v>114</v>
      </c>
      <c r="K7228" s="1">
        <v>60</v>
      </c>
      <c r="L7228" s="1">
        <v>19</v>
      </c>
      <c r="M7228" s="1">
        <v>4</v>
      </c>
      <c r="N7228" s="6">
        <v>2</v>
      </c>
    </row>
    <row r="7229" spans="5:14" x14ac:dyDescent="0.3">
      <c r="E7229" s="9"/>
      <c r="F7229" s="8"/>
      <c r="G7229" s="10">
        <v>100</v>
      </c>
      <c r="H7229" s="11">
        <v>24.485981308410999</v>
      </c>
      <c r="I7229" s="2">
        <v>38.317757009346003</v>
      </c>
      <c r="J7229" s="2">
        <v>21.308411214953001</v>
      </c>
      <c r="K7229" s="2">
        <v>11.214953271028</v>
      </c>
      <c r="L7229" s="2">
        <v>3.5514018691590001</v>
      </c>
      <c r="M7229" s="2">
        <v>0.74766355140200003</v>
      </c>
      <c r="N7229" s="13">
        <v>0.37383177570100001</v>
      </c>
    </row>
    <row r="7230" spans="5:14" ht="25" x14ac:dyDescent="0.3">
      <c r="E7230" s="3" t="s">
        <v>1773</v>
      </c>
      <c r="F7230" s="4"/>
      <c r="G7230" s="5">
        <v>236</v>
      </c>
      <c r="H7230" s="7">
        <v>62</v>
      </c>
      <c r="I7230" s="1">
        <v>90</v>
      </c>
      <c r="J7230" s="1">
        <v>51</v>
      </c>
      <c r="K7230" s="1">
        <v>22</v>
      </c>
      <c r="L7230" s="1">
        <v>7</v>
      </c>
      <c r="M7230" s="1">
        <v>4</v>
      </c>
      <c r="N7230" s="6">
        <v>0</v>
      </c>
    </row>
    <row r="7231" spans="5:14" x14ac:dyDescent="0.3">
      <c r="E7231" s="9"/>
      <c r="F7231" s="8"/>
      <c r="G7231" s="10">
        <v>100</v>
      </c>
      <c r="H7231" s="11">
        <v>26.271186440678001</v>
      </c>
      <c r="I7231" s="2">
        <v>38.135593220338997</v>
      </c>
      <c r="J7231" s="2">
        <v>21.610169491524999</v>
      </c>
      <c r="K7231" s="2">
        <v>9.3220338983049995</v>
      </c>
      <c r="L7231" s="2">
        <v>2.9661016949149999</v>
      </c>
      <c r="M7231" s="2">
        <v>1.6949152542370001</v>
      </c>
      <c r="N7231" s="15">
        <v>0</v>
      </c>
    </row>
    <row r="7232" spans="5:14" ht="62.5" x14ac:dyDescent="0.3">
      <c r="E7232" s="3" t="s">
        <v>1774</v>
      </c>
      <c r="F7232" s="4"/>
      <c r="G7232" s="5">
        <v>20</v>
      </c>
      <c r="H7232" s="7">
        <v>5</v>
      </c>
      <c r="I7232" s="1">
        <v>9</v>
      </c>
      <c r="J7232" s="1">
        <v>2</v>
      </c>
      <c r="K7232" s="1">
        <v>2</v>
      </c>
      <c r="L7232" s="1">
        <v>0</v>
      </c>
      <c r="M7232" s="1">
        <v>2</v>
      </c>
      <c r="N7232" s="6">
        <v>0</v>
      </c>
    </row>
    <row r="7233" spans="5:14" x14ac:dyDescent="0.3">
      <c r="E7233" s="9"/>
      <c r="F7233" s="8"/>
      <c r="G7233" s="10">
        <v>100</v>
      </c>
      <c r="H7233" s="11">
        <v>25</v>
      </c>
      <c r="I7233" s="2">
        <v>45</v>
      </c>
      <c r="J7233" s="2">
        <v>10</v>
      </c>
      <c r="K7233" s="2">
        <v>10</v>
      </c>
      <c r="L7233" s="12">
        <v>0</v>
      </c>
      <c r="M7233" s="2">
        <v>10</v>
      </c>
      <c r="N7233" s="15">
        <v>0</v>
      </c>
    </row>
    <row r="7234" spans="5:14" ht="62.5" x14ac:dyDescent="0.3">
      <c r="E7234" s="3" t="s">
        <v>1775</v>
      </c>
      <c r="F7234" s="4"/>
      <c r="G7234" s="5">
        <v>14</v>
      </c>
      <c r="H7234" s="7">
        <v>4</v>
      </c>
      <c r="I7234" s="1">
        <v>5</v>
      </c>
      <c r="J7234" s="1">
        <v>2</v>
      </c>
      <c r="K7234" s="1">
        <v>2</v>
      </c>
      <c r="L7234" s="1">
        <v>0</v>
      </c>
      <c r="M7234" s="1">
        <v>1</v>
      </c>
      <c r="N7234" s="6">
        <v>0</v>
      </c>
    </row>
    <row r="7235" spans="5:14" x14ac:dyDescent="0.3">
      <c r="E7235" s="9"/>
      <c r="F7235" s="8"/>
      <c r="G7235" s="10">
        <v>100</v>
      </c>
      <c r="H7235" s="11">
        <v>28.571428571428999</v>
      </c>
      <c r="I7235" s="2">
        <v>35.714285714286</v>
      </c>
      <c r="J7235" s="2">
        <v>14.285714285714</v>
      </c>
      <c r="K7235" s="2">
        <v>14.285714285714</v>
      </c>
      <c r="L7235" s="12">
        <v>0</v>
      </c>
      <c r="M7235" s="2">
        <v>7.1428571428570002</v>
      </c>
      <c r="N7235" s="15">
        <v>0</v>
      </c>
    </row>
    <row r="7236" spans="5:14" x14ac:dyDescent="0.3">
      <c r="E7236" s="3" t="s">
        <v>1776</v>
      </c>
      <c r="F7236" s="4"/>
      <c r="G7236" s="5">
        <v>83</v>
      </c>
      <c r="H7236" s="7">
        <v>22</v>
      </c>
      <c r="I7236" s="1">
        <v>26</v>
      </c>
      <c r="J7236" s="1">
        <v>18</v>
      </c>
      <c r="K7236" s="1">
        <v>12</v>
      </c>
      <c r="L7236" s="1">
        <v>3</v>
      </c>
      <c r="M7236" s="1">
        <v>1</v>
      </c>
      <c r="N7236" s="6">
        <v>1</v>
      </c>
    </row>
    <row r="7237" spans="5:14" x14ac:dyDescent="0.3">
      <c r="E7237" s="9"/>
      <c r="F7237" s="8"/>
      <c r="G7237" s="10">
        <v>100</v>
      </c>
      <c r="H7237" s="11">
        <v>26.506024096386</v>
      </c>
      <c r="I7237" s="2">
        <v>31.325301204818999</v>
      </c>
      <c r="J7237" s="2">
        <v>21.686746987951999</v>
      </c>
      <c r="K7237" s="2">
        <v>14.457831325300999</v>
      </c>
      <c r="L7237" s="2">
        <v>3.6144578313250002</v>
      </c>
      <c r="M7237" s="2">
        <v>1.204819277108</v>
      </c>
      <c r="N7237" s="13">
        <v>1.204819277108</v>
      </c>
    </row>
    <row r="7238" spans="5:14" ht="37.5" x14ac:dyDescent="0.3">
      <c r="E7238" s="3" t="s">
        <v>1777</v>
      </c>
      <c r="F7238" s="4"/>
      <c r="G7238" s="5">
        <v>3</v>
      </c>
      <c r="H7238" s="7">
        <v>0</v>
      </c>
      <c r="I7238" s="1">
        <v>3</v>
      </c>
      <c r="J7238" s="1">
        <v>0</v>
      </c>
      <c r="K7238" s="1">
        <v>0</v>
      </c>
      <c r="L7238" s="1">
        <v>0</v>
      </c>
      <c r="M7238" s="1">
        <v>0</v>
      </c>
      <c r="N7238" s="6">
        <v>0</v>
      </c>
    </row>
    <row r="7239" spans="5:14" x14ac:dyDescent="0.3">
      <c r="E7239" s="9"/>
      <c r="F7239" s="8"/>
      <c r="G7239" s="10">
        <v>100</v>
      </c>
      <c r="H7239" s="21">
        <v>0</v>
      </c>
      <c r="I7239" s="2">
        <v>100</v>
      </c>
      <c r="J7239" s="12">
        <v>0</v>
      </c>
      <c r="K7239" s="12">
        <v>0</v>
      </c>
      <c r="L7239" s="12">
        <v>0</v>
      </c>
      <c r="M7239" s="12">
        <v>0</v>
      </c>
      <c r="N7239" s="15">
        <v>0</v>
      </c>
    </row>
    <row r="7240" spans="5:14" ht="25" x14ac:dyDescent="0.3">
      <c r="E7240" s="3" t="s">
        <v>1778</v>
      </c>
      <c r="F7240" s="4"/>
      <c r="G7240" s="5">
        <v>2572</v>
      </c>
      <c r="H7240" s="7">
        <v>695</v>
      </c>
      <c r="I7240" s="1">
        <v>1177</v>
      </c>
      <c r="J7240" s="1">
        <v>506</v>
      </c>
      <c r="K7240" s="1">
        <v>131</v>
      </c>
      <c r="L7240" s="1">
        <v>37</v>
      </c>
      <c r="M7240" s="1">
        <v>23</v>
      </c>
      <c r="N7240" s="6">
        <v>3</v>
      </c>
    </row>
    <row r="7241" spans="5:14" x14ac:dyDescent="0.3">
      <c r="E7241" s="9"/>
      <c r="F7241" s="8"/>
      <c r="G7241" s="10">
        <v>100</v>
      </c>
      <c r="H7241" s="11">
        <v>27.021772939346999</v>
      </c>
      <c r="I7241" s="2">
        <v>45.762052877137997</v>
      </c>
      <c r="J7241" s="2">
        <v>19.673405909797999</v>
      </c>
      <c r="K7241" s="2">
        <v>5.0933125972009998</v>
      </c>
      <c r="L7241" s="2">
        <v>1.438569206843</v>
      </c>
      <c r="M7241" s="2">
        <v>0.894245723173</v>
      </c>
      <c r="N7241" s="13">
        <v>0.11664074650099999</v>
      </c>
    </row>
    <row r="7242" spans="5:14" ht="25" x14ac:dyDescent="0.3">
      <c r="E7242" s="3" t="s">
        <v>1779</v>
      </c>
      <c r="F7242" s="4"/>
      <c r="G7242" s="5">
        <v>2043</v>
      </c>
      <c r="H7242" s="7">
        <v>535</v>
      </c>
      <c r="I7242" s="1">
        <v>954</v>
      </c>
      <c r="J7242" s="1">
        <v>402</v>
      </c>
      <c r="K7242" s="1">
        <v>113</v>
      </c>
      <c r="L7242" s="1">
        <v>25</v>
      </c>
      <c r="M7242" s="1">
        <v>11</v>
      </c>
      <c r="N7242" s="6">
        <v>3</v>
      </c>
    </row>
    <row r="7243" spans="5:14" x14ac:dyDescent="0.3">
      <c r="E7243" s="9"/>
      <c r="F7243" s="8"/>
      <c r="G7243" s="10">
        <v>100</v>
      </c>
      <c r="H7243" s="11">
        <v>26.186979931473001</v>
      </c>
      <c r="I7243" s="2">
        <v>46.696035242291003</v>
      </c>
      <c r="J7243" s="2">
        <v>19.676945668135001</v>
      </c>
      <c r="K7243" s="2">
        <v>5.5310817425350001</v>
      </c>
      <c r="L7243" s="2">
        <v>1.2236906510029999</v>
      </c>
      <c r="M7243" s="2">
        <v>0.53842388644200001</v>
      </c>
      <c r="N7243" s="13">
        <v>0.14684287811999999</v>
      </c>
    </row>
    <row r="7244" spans="5:14" ht="37.5" x14ac:dyDescent="0.3">
      <c r="E7244" s="3" t="s">
        <v>1780</v>
      </c>
      <c r="F7244" s="4"/>
      <c r="G7244" s="5">
        <v>1233</v>
      </c>
      <c r="H7244" s="7">
        <v>298</v>
      </c>
      <c r="I7244" s="1">
        <v>582</v>
      </c>
      <c r="J7244" s="1">
        <v>256</v>
      </c>
      <c r="K7244" s="1">
        <v>70</v>
      </c>
      <c r="L7244" s="1">
        <v>17</v>
      </c>
      <c r="M7244" s="1">
        <v>10</v>
      </c>
      <c r="N7244" s="6">
        <v>0</v>
      </c>
    </row>
    <row r="7245" spans="5:14" x14ac:dyDescent="0.3">
      <c r="E7245" s="9"/>
      <c r="F7245" s="8"/>
      <c r="G7245" s="10">
        <v>100</v>
      </c>
      <c r="H7245" s="11">
        <v>24.168694241687</v>
      </c>
      <c r="I7245" s="2">
        <v>47.201946472019003</v>
      </c>
      <c r="J7245" s="2">
        <v>20.762368207624</v>
      </c>
      <c r="K7245" s="2">
        <v>5.6772100567720001</v>
      </c>
      <c r="L7245" s="2">
        <v>1.3787510137879999</v>
      </c>
      <c r="M7245" s="2">
        <v>0.81103000811000003</v>
      </c>
      <c r="N7245" s="15">
        <v>0</v>
      </c>
    </row>
    <row r="7246" spans="5:14" ht="25" x14ac:dyDescent="0.3">
      <c r="E7246" s="3" t="s">
        <v>1781</v>
      </c>
      <c r="F7246" s="4"/>
      <c r="G7246" s="5">
        <v>401</v>
      </c>
      <c r="H7246" s="7">
        <v>111</v>
      </c>
      <c r="I7246" s="1">
        <v>184</v>
      </c>
      <c r="J7246" s="1">
        <v>79</v>
      </c>
      <c r="K7246" s="1">
        <v>15</v>
      </c>
      <c r="L7246" s="1">
        <v>5</v>
      </c>
      <c r="M7246" s="1">
        <v>7</v>
      </c>
      <c r="N7246" s="6">
        <v>0</v>
      </c>
    </row>
    <row r="7247" spans="5:14" x14ac:dyDescent="0.3">
      <c r="E7247" s="9"/>
      <c r="F7247" s="8"/>
      <c r="G7247" s="10">
        <v>100</v>
      </c>
      <c r="H7247" s="11">
        <v>27.680798004987999</v>
      </c>
      <c r="I7247" s="2">
        <v>45.885286783041998</v>
      </c>
      <c r="J7247" s="2">
        <v>19.700748129676001</v>
      </c>
      <c r="K7247" s="2">
        <v>3.7406483790520002</v>
      </c>
      <c r="L7247" s="2">
        <v>1.2468827930169999</v>
      </c>
      <c r="M7247" s="2">
        <v>1.745635910224</v>
      </c>
      <c r="N7247" s="15">
        <v>0</v>
      </c>
    </row>
    <row r="7248" spans="5:14" ht="25" x14ac:dyDescent="0.3">
      <c r="E7248" s="3" t="s">
        <v>1782</v>
      </c>
      <c r="F7248" s="4"/>
      <c r="G7248" s="5">
        <v>179</v>
      </c>
      <c r="H7248" s="7">
        <v>62</v>
      </c>
      <c r="I7248" s="1">
        <v>81</v>
      </c>
      <c r="J7248" s="1">
        <v>29</v>
      </c>
      <c r="K7248" s="1">
        <v>6</v>
      </c>
      <c r="L7248" s="1">
        <v>1</v>
      </c>
      <c r="M7248" s="1">
        <v>0</v>
      </c>
      <c r="N7248" s="6">
        <v>0</v>
      </c>
    </row>
    <row r="7249" spans="5:14" x14ac:dyDescent="0.3">
      <c r="E7249" s="9"/>
      <c r="F7249" s="8"/>
      <c r="G7249" s="10">
        <v>100</v>
      </c>
      <c r="H7249" s="11">
        <v>34.636871508379997</v>
      </c>
      <c r="I7249" s="2">
        <v>45.251396648045002</v>
      </c>
      <c r="J7249" s="2">
        <v>16.201117318436001</v>
      </c>
      <c r="K7249" s="2">
        <v>3.3519553072630002</v>
      </c>
      <c r="L7249" s="2">
        <v>0.55865921787700001</v>
      </c>
      <c r="M7249" s="12">
        <v>0</v>
      </c>
      <c r="N7249" s="15">
        <v>0</v>
      </c>
    </row>
    <row r="7250" spans="5:14" ht="62.5" x14ac:dyDescent="0.3">
      <c r="E7250" s="3" t="s">
        <v>1783</v>
      </c>
      <c r="F7250" s="4"/>
      <c r="G7250" s="5">
        <v>27</v>
      </c>
      <c r="H7250" s="7">
        <v>8</v>
      </c>
      <c r="I7250" s="1">
        <v>14</v>
      </c>
      <c r="J7250" s="1">
        <v>2</v>
      </c>
      <c r="K7250" s="1">
        <v>2</v>
      </c>
      <c r="L7250" s="1">
        <v>1</v>
      </c>
      <c r="M7250" s="1">
        <v>0</v>
      </c>
      <c r="N7250" s="6">
        <v>0</v>
      </c>
    </row>
    <row r="7251" spans="5:14" x14ac:dyDescent="0.3">
      <c r="E7251" s="9"/>
      <c r="F7251" s="8"/>
      <c r="G7251" s="10">
        <v>100</v>
      </c>
      <c r="H7251" s="11">
        <v>29.629629629629999</v>
      </c>
      <c r="I7251" s="2">
        <v>51.851851851851997</v>
      </c>
      <c r="J7251" s="2">
        <v>7.4074074074069998</v>
      </c>
      <c r="K7251" s="2">
        <v>7.4074074074069998</v>
      </c>
      <c r="L7251" s="2">
        <v>3.7037037037039999</v>
      </c>
      <c r="M7251" s="12">
        <v>0</v>
      </c>
      <c r="N7251" s="15">
        <v>0</v>
      </c>
    </row>
    <row r="7252" spans="5:14" ht="62.5" x14ac:dyDescent="0.3">
      <c r="E7252" s="3" t="s">
        <v>1784</v>
      </c>
      <c r="F7252" s="4"/>
      <c r="G7252" s="5">
        <v>17</v>
      </c>
      <c r="H7252" s="7">
        <v>5</v>
      </c>
      <c r="I7252" s="1">
        <v>8</v>
      </c>
      <c r="J7252" s="1">
        <v>3</v>
      </c>
      <c r="K7252" s="1">
        <v>1</v>
      </c>
      <c r="L7252" s="1">
        <v>0</v>
      </c>
      <c r="M7252" s="1">
        <v>0</v>
      </c>
      <c r="N7252" s="6">
        <v>0</v>
      </c>
    </row>
    <row r="7253" spans="5:14" x14ac:dyDescent="0.3">
      <c r="E7253" s="9"/>
      <c r="F7253" s="8"/>
      <c r="G7253" s="10">
        <v>100</v>
      </c>
      <c r="H7253" s="11">
        <v>29.411764705882</v>
      </c>
      <c r="I7253" s="2">
        <v>47.058823529412003</v>
      </c>
      <c r="J7253" s="2">
        <v>17.647058823529001</v>
      </c>
      <c r="K7253" s="2">
        <v>5.8823529411760003</v>
      </c>
      <c r="L7253" s="12">
        <v>0</v>
      </c>
      <c r="M7253" s="12">
        <v>0</v>
      </c>
      <c r="N7253" s="15">
        <v>0</v>
      </c>
    </row>
    <row r="7254" spans="5:14" x14ac:dyDescent="0.3">
      <c r="E7254" s="3" t="s">
        <v>1785</v>
      </c>
      <c r="F7254" s="4"/>
      <c r="G7254" s="5">
        <v>72</v>
      </c>
      <c r="H7254" s="7">
        <v>16</v>
      </c>
      <c r="I7254" s="1">
        <v>33</v>
      </c>
      <c r="J7254" s="1">
        <v>13</v>
      </c>
      <c r="K7254" s="1">
        <v>5</v>
      </c>
      <c r="L7254" s="1">
        <v>4</v>
      </c>
      <c r="M7254" s="1">
        <v>1</v>
      </c>
      <c r="N7254" s="6">
        <v>0</v>
      </c>
    </row>
    <row r="7255" spans="5:14" x14ac:dyDescent="0.3">
      <c r="E7255" s="9"/>
      <c r="F7255" s="8"/>
      <c r="G7255" s="10">
        <v>100</v>
      </c>
      <c r="H7255" s="11">
        <v>22.222222222222001</v>
      </c>
      <c r="I7255" s="2">
        <v>45.833333333333002</v>
      </c>
      <c r="J7255" s="2">
        <v>18.055555555556001</v>
      </c>
      <c r="K7255" s="2">
        <v>6.9444444444439997</v>
      </c>
      <c r="L7255" s="2">
        <v>5.5555555555560003</v>
      </c>
      <c r="M7255" s="2">
        <v>1.3888888888890001</v>
      </c>
      <c r="N7255" s="15">
        <v>0</v>
      </c>
    </row>
    <row r="7256" spans="5:14" ht="37.5" x14ac:dyDescent="0.3">
      <c r="E7256" s="3" t="s">
        <v>1786</v>
      </c>
      <c r="F7256" s="4"/>
      <c r="G7256" s="5">
        <v>2</v>
      </c>
      <c r="H7256" s="7">
        <v>1</v>
      </c>
      <c r="I7256" s="1">
        <v>1</v>
      </c>
      <c r="J7256" s="1">
        <v>0</v>
      </c>
      <c r="K7256" s="1">
        <v>0</v>
      </c>
      <c r="L7256" s="1">
        <v>0</v>
      </c>
      <c r="M7256" s="1">
        <v>0</v>
      </c>
      <c r="N7256" s="6">
        <v>0</v>
      </c>
    </row>
    <row r="7257" spans="5:14" x14ac:dyDescent="0.3">
      <c r="E7257" s="9"/>
      <c r="F7257" s="8"/>
      <c r="G7257" s="10">
        <v>100</v>
      </c>
      <c r="H7257" s="11">
        <v>50</v>
      </c>
      <c r="I7257" s="2">
        <v>50</v>
      </c>
      <c r="J7257" s="12">
        <v>0</v>
      </c>
      <c r="K7257" s="12">
        <v>0</v>
      </c>
      <c r="L7257" s="12">
        <v>0</v>
      </c>
      <c r="M7257" s="12">
        <v>0</v>
      </c>
      <c r="N7257" s="15">
        <v>0</v>
      </c>
    </row>
    <row r="7258" spans="5:14" ht="25" x14ac:dyDescent="0.3">
      <c r="E7258" s="3" t="s">
        <v>1787</v>
      </c>
      <c r="F7258" s="4"/>
      <c r="G7258" s="5">
        <v>1068</v>
      </c>
      <c r="H7258" s="7">
        <v>328</v>
      </c>
      <c r="I7258" s="1">
        <v>479</v>
      </c>
      <c r="J7258" s="1">
        <v>187</v>
      </c>
      <c r="K7258" s="1">
        <v>50</v>
      </c>
      <c r="L7258" s="1">
        <v>6</v>
      </c>
      <c r="M7258" s="1">
        <v>11</v>
      </c>
      <c r="N7258" s="6">
        <v>7</v>
      </c>
    </row>
    <row r="7259" spans="5:14" x14ac:dyDescent="0.3">
      <c r="E7259" s="9"/>
      <c r="F7259" s="8"/>
      <c r="G7259" s="10">
        <v>100</v>
      </c>
      <c r="H7259" s="11">
        <v>30.711610486891001</v>
      </c>
      <c r="I7259" s="2">
        <v>44.850187265918002</v>
      </c>
      <c r="J7259" s="2">
        <v>17.50936329588</v>
      </c>
      <c r="K7259" s="2">
        <v>4.681647940075</v>
      </c>
      <c r="L7259" s="2">
        <v>0.56179775280900002</v>
      </c>
      <c r="M7259" s="2">
        <v>1.0299625468160001</v>
      </c>
      <c r="N7259" s="13">
        <v>0.65543071160999999</v>
      </c>
    </row>
    <row r="7260" spans="5:14" ht="25" x14ac:dyDescent="0.3">
      <c r="E7260" s="3" t="s">
        <v>1788</v>
      </c>
      <c r="F7260" s="4"/>
      <c r="G7260" s="5">
        <v>899</v>
      </c>
      <c r="H7260" s="7">
        <v>240</v>
      </c>
      <c r="I7260" s="1">
        <v>425</v>
      </c>
      <c r="J7260" s="1">
        <v>163</v>
      </c>
      <c r="K7260" s="1">
        <v>50</v>
      </c>
      <c r="L7260" s="1">
        <v>6</v>
      </c>
      <c r="M7260" s="1">
        <v>10</v>
      </c>
      <c r="N7260" s="6">
        <v>5</v>
      </c>
    </row>
    <row r="7261" spans="5:14" x14ac:dyDescent="0.3">
      <c r="E7261" s="9"/>
      <c r="F7261" s="8"/>
      <c r="G7261" s="10">
        <v>100</v>
      </c>
      <c r="H7261" s="11">
        <v>26.696329254727001</v>
      </c>
      <c r="I7261" s="2">
        <v>47.274749721912997</v>
      </c>
      <c r="J7261" s="2">
        <v>18.131256952169</v>
      </c>
      <c r="K7261" s="2">
        <v>5.5617352614020001</v>
      </c>
      <c r="L7261" s="2">
        <v>0.66740823136799998</v>
      </c>
      <c r="M7261" s="2">
        <v>1.1123470522800001</v>
      </c>
      <c r="N7261" s="13">
        <v>0.55617352614000004</v>
      </c>
    </row>
    <row r="7262" spans="5:14" ht="37.5" x14ac:dyDescent="0.3">
      <c r="E7262" s="3" t="s">
        <v>1789</v>
      </c>
      <c r="F7262" s="4"/>
      <c r="G7262" s="5">
        <v>143</v>
      </c>
      <c r="H7262" s="7">
        <v>43</v>
      </c>
      <c r="I7262" s="1">
        <v>65</v>
      </c>
      <c r="J7262" s="1">
        <v>24</v>
      </c>
      <c r="K7262" s="1">
        <v>9</v>
      </c>
      <c r="L7262" s="1">
        <v>1</v>
      </c>
      <c r="M7262" s="1">
        <v>0</v>
      </c>
      <c r="N7262" s="6">
        <v>1</v>
      </c>
    </row>
    <row r="7263" spans="5:14" x14ac:dyDescent="0.3">
      <c r="E7263" s="9"/>
      <c r="F7263" s="8"/>
      <c r="G7263" s="10">
        <v>100</v>
      </c>
      <c r="H7263" s="11">
        <v>30.069930069929999</v>
      </c>
      <c r="I7263" s="2">
        <v>45.454545454544999</v>
      </c>
      <c r="J7263" s="2">
        <v>16.783216783217</v>
      </c>
      <c r="K7263" s="2">
        <v>6.2937062937060002</v>
      </c>
      <c r="L7263" s="2">
        <v>0.69930069930100003</v>
      </c>
      <c r="M7263" s="12">
        <v>0</v>
      </c>
      <c r="N7263" s="13">
        <v>0.69930069930100003</v>
      </c>
    </row>
    <row r="7264" spans="5:14" ht="25" x14ac:dyDescent="0.3">
      <c r="E7264" s="3" t="s">
        <v>1790</v>
      </c>
      <c r="F7264" s="4"/>
      <c r="G7264" s="5">
        <v>264</v>
      </c>
      <c r="H7264" s="7">
        <v>82</v>
      </c>
      <c r="I7264" s="1">
        <v>126</v>
      </c>
      <c r="J7264" s="1">
        <v>34</v>
      </c>
      <c r="K7264" s="1">
        <v>15</v>
      </c>
      <c r="L7264" s="1">
        <v>4</v>
      </c>
      <c r="M7264" s="1">
        <v>2</v>
      </c>
      <c r="N7264" s="6">
        <v>1</v>
      </c>
    </row>
    <row r="7265" spans="5:14" x14ac:dyDescent="0.3">
      <c r="E7265" s="9"/>
      <c r="F7265" s="8"/>
      <c r="G7265" s="10">
        <v>100</v>
      </c>
      <c r="H7265" s="11">
        <v>31.060606060605998</v>
      </c>
      <c r="I7265" s="2">
        <v>47.727272727272997</v>
      </c>
      <c r="J7265" s="2">
        <v>12.878787878788</v>
      </c>
      <c r="K7265" s="2">
        <v>5.6818181818179996</v>
      </c>
      <c r="L7265" s="2">
        <v>1.5151515151520001</v>
      </c>
      <c r="M7265" s="2">
        <v>0.75757575757600004</v>
      </c>
      <c r="N7265" s="13">
        <v>0.37878787878800002</v>
      </c>
    </row>
    <row r="7266" spans="5:14" ht="25" x14ac:dyDescent="0.3">
      <c r="E7266" s="3" t="s">
        <v>1791</v>
      </c>
      <c r="F7266" s="4"/>
      <c r="G7266" s="5">
        <v>74</v>
      </c>
      <c r="H7266" s="7">
        <v>19</v>
      </c>
      <c r="I7266" s="1">
        <v>33</v>
      </c>
      <c r="J7266" s="1">
        <v>11</v>
      </c>
      <c r="K7266" s="1">
        <v>6</v>
      </c>
      <c r="L7266" s="1">
        <v>3</v>
      </c>
      <c r="M7266" s="1">
        <v>0</v>
      </c>
      <c r="N7266" s="6">
        <v>2</v>
      </c>
    </row>
    <row r="7267" spans="5:14" x14ac:dyDescent="0.3">
      <c r="E7267" s="9"/>
      <c r="F7267" s="8"/>
      <c r="G7267" s="10">
        <v>100</v>
      </c>
      <c r="H7267" s="11">
        <v>25.675675675676001</v>
      </c>
      <c r="I7267" s="2">
        <v>44.594594594595002</v>
      </c>
      <c r="J7267" s="2">
        <v>14.864864864865</v>
      </c>
      <c r="K7267" s="2">
        <v>8.1081081081080004</v>
      </c>
      <c r="L7267" s="2">
        <v>4.0540540540540002</v>
      </c>
      <c r="M7267" s="12">
        <v>0</v>
      </c>
      <c r="N7267" s="13">
        <v>2.7027027027030002</v>
      </c>
    </row>
    <row r="7268" spans="5:14" ht="62.5" x14ac:dyDescent="0.3">
      <c r="E7268" s="3" t="s">
        <v>1792</v>
      </c>
      <c r="F7268" s="4"/>
      <c r="G7268" s="5">
        <v>20</v>
      </c>
      <c r="H7268" s="7">
        <v>7</v>
      </c>
      <c r="I7268" s="1">
        <v>9</v>
      </c>
      <c r="J7268" s="1">
        <v>3</v>
      </c>
      <c r="K7268" s="1">
        <v>1</v>
      </c>
      <c r="L7268" s="1">
        <v>0</v>
      </c>
      <c r="M7268" s="1">
        <v>0</v>
      </c>
      <c r="N7268" s="6">
        <v>0</v>
      </c>
    </row>
    <row r="7269" spans="5:14" x14ac:dyDescent="0.3">
      <c r="E7269" s="9"/>
      <c r="F7269" s="8"/>
      <c r="G7269" s="10">
        <v>100</v>
      </c>
      <c r="H7269" s="11">
        <v>35</v>
      </c>
      <c r="I7269" s="2">
        <v>45</v>
      </c>
      <c r="J7269" s="2">
        <v>15</v>
      </c>
      <c r="K7269" s="2">
        <v>5</v>
      </c>
      <c r="L7269" s="12">
        <v>0</v>
      </c>
      <c r="M7269" s="12">
        <v>0</v>
      </c>
      <c r="N7269" s="15">
        <v>0</v>
      </c>
    </row>
    <row r="7270" spans="5:14" ht="62.5" x14ac:dyDescent="0.3">
      <c r="E7270" s="3" t="s">
        <v>1793</v>
      </c>
      <c r="F7270" s="4"/>
      <c r="G7270" s="5">
        <v>9</v>
      </c>
      <c r="H7270" s="7">
        <v>3</v>
      </c>
      <c r="I7270" s="1">
        <v>6</v>
      </c>
      <c r="J7270" s="1">
        <v>0</v>
      </c>
      <c r="K7270" s="1">
        <v>0</v>
      </c>
      <c r="L7270" s="1">
        <v>0</v>
      </c>
      <c r="M7270" s="1">
        <v>0</v>
      </c>
      <c r="N7270" s="6">
        <v>0</v>
      </c>
    </row>
    <row r="7271" spans="5:14" x14ac:dyDescent="0.3">
      <c r="E7271" s="9"/>
      <c r="F7271" s="8"/>
      <c r="G7271" s="10">
        <v>100</v>
      </c>
      <c r="H7271" s="11">
        <v>33.333333333333002</v>
      </c>
      <c r="I7271" s="2">
        <v>66.666666666666998</v>
      </c>
      <c r="J7271" s="12">
        <v>0</v>
      </c>
      <c r="K7271" s="12">
        <v>0</v>
      </c>
      <c r="L7271" s="12">
        <v>0</v>
      </c>
      <c r="M7271" s="12">
        <v>0</v>
      </c>
      <c r="N7271" s="15">
        <v>0</v>
      </c>
    </row>
    <row r="7272" spans="5:14" x14ac:dyDescent="0.3">
      <c r="E7272" s="3" t="s">
        <v>1794</v>
      </c>
      <c r="F7272" s="4"/>
      <c r="G7272" s="5">
        <v>47</v>
      </c>
      <c r="H7272" s="7">
        <v>11</v>
      </c>
      <c r="I7272" s="1">
        <v>20</v>
      </c>
      <c r="J7272" s="1">
        <v>7</v>
      </c>
      <c r="K7272" s="1">
        <v>4</v>
      </c>
      <c r="L7272" s="1">
        <v>1</v>
      </c>
      <c r="M7272" s="1">
        <v>2</v>
      </c>
      <c r="N7272" s="6">
        <v>2</v>
      </c>
    </row>
    <row r="7273" spans="5:14" x14ac:dyDescent="0.3">
      <c r="E7273" s="9"/>
      <c r="F7273" s="8"/>
      <c r="G7273" s="10">
        <v>100</v>
      </c>
      <c r="H7273" s="11">
        <v>23.404255319149001</v>
      </c>
      <c r="I7273" s="2">
        <v>42.553191489362</v>
      </c>
      <c r="J7273" s="2">
        <v>14.893617021277</v>
      </c>
      <c r="K7273" s="2">
        <v>8.5106382978719992</v>
      </c>
      <c r="L7273" s="2">
        <v>2.1276595744679998</v>
      </c>
      <c r="M7273" s="2">
        <v>4.2553191489359996</v>
      </c>
      <c r="N7273" s="13">
        <v>4.2553191489359996</v>
      </c>
    </row>
    <row r="7274" spans="5:14" ht="37.5" x14ac:dyDescent="0.3">
      <c r="E7274" s="3" t="s">
        <v>1795</v>
      </c>
      <c r="F7274" s="4"/>
      <c r="G7274" s="5">
        <v>0</v>
      </c>
      <c r="H7274" s="7">
        <v>0</v>
      </c>
      <c r="I7274" s="1">
        <v>0</v>
      </c>
      <c r="J7274" s="1">
        <v>0</v>
      </c>
      <c r="K7274" s="1">
        <v>0</v>
      </c>
      <c r="L7274" s="1">
        <v>0</v>
      </c>
      <c r="M7274" s="1">
        <v>0</v>
      </c>
      <c r="N7274" s="6">
        <v>0</v>
      </c>
    </row>
    <row r="7275" spans="5:14" x14ac:dyDescent="0.3">
      <c r="E7275" s="9"/>
      <c r="F7275" s="8"/>
      <c r="G7275" s="31">
        <v>0</v>
      </c>
      <c r="H7275" s="21">
        <v>0</v>
      </c>
      <c r="I7275" s="12">
        <v>0</v>
      </c>
      <c r="J7275" s="12">
        <v>0</v>
      </c>
      <c r="K7275" s="12">
        <v>0</v>
      </c>
      <c r="L7275" s="12">
        <v>0</v>
      </c>
      <c r="M7275" s="12">
        <v>0</v>
      </c>
      <c r="N7275" s="15">
        <v>0</v>
      </c>
    </row>
    <row r="7276" spans="5:14" ht="25" x14ac:dyDescent="0.3">
      <c r="E7276" s="3" t="s">
        <v>1796</v>
      </c>
      <c r="F7276" s="4"/>
      <c r="G7276" s="5">
        <v>197</v>
      </c>
      <c r="H7276" s="7">
        <v>71</v>
      </c>
      <c r="I7276" s="1">
        <v>80</v>
      </c>
      <c r="J7276" s="1">
        <v>29</v>
      </c>
      <c r="K7276" s="1">
        <v>12</v>
      </c>
      <c r="L7276" s="1">
        <v>2</v>
      </c>
      <c r="M7276" s="1">
        <v>2</v>
      </c>
      <c r="N7276" s="6">
        <v>1</v>
      </c>
    </row>
    <row r="7277" spans="5:14" x14ac:dyDescent="0.3">
      <c r="E7277" s="9"/>
      <c r="F7277" s="8"/>
      <c r="G7277" s="10">
        <v>100</v>
      </c>
      <c r="H7277" s="11">
        <v>36.040609137056002</v>
      </c>
      <c r="I7277" s="2">
        <v>40.609137055837998</v>
      </c>
      <c r="J7277" s="2">
        <v>14.720812182741</v>
      </c>
      <c r="K7277" s="2">
        <v>6.0913705583760001</v>
      </c>
      <c r="L7277" s="2">
        <v>1.0152284263960001</v>
      </c>
      <c r="M7277" s="2">
        <v>1.0152284263960001</v>
      </c>
      <c r="N7277" s="13">
        <v>0.50761421319800004</v>
      </c>
    </row>
    <row r="7278" spans="5:14" ht="25" x14ac:dyDescent="0.3">
      <c r="E7278" s="3" t="s">
        <v>1797</v>
      </c>
      <c r="F7278" s="4"/>
      <c r="G7278" s="5">
        <v>133</v>
      </c>
      <c r="H7278" s="7">
        <v>49</v>
      </c>
      <c r="I7278" s="1">
        <v>54</v>
      </c>
      <c r="J7278" s="1">
        <v>18</v>
      </c>
      <c r="K7278" s="1">
        <v>10</v>
      </c>
      <c r="L7278" s="1">
        <v>1</v>
      </c>
      <c r="M7278" s="1">
        <v>0</v>
      </c>
      <c r="N7278" s="6">
        <v>1</v>
      </c>
    </row>
    <row r="7279" spans="5:14" x14ac:dyDescent="0.3">
      <c r="E7279" s="9"/>
      <c r="F7279" s="8"/>
      <c r="G7279" s="10">
        <v>100</v>
      </c>
      <c r="H7279" s="11">
        <v>36.842105263157997</v>
      </c>
      <c r="I7279" s="2">
        <v>40.601503759398</v>
      </c>
      <c r="J7279" s="2">
        <v>13.533834586466</v>
      </c>
      <c r="K7279" s="2">
        <v>7.5187969924809996</v>
      </c>
      <c r="L7279" s="2">
        <v>0.75187969924800002</v>
      </c>
      <c r="M7279" s="12">
        <v>0</v>
      </c>
      <c r="N7279" s="13">
        <v>0.75187969924800002</v>
      </c>
    </row>
    <row r="7280" spans="5:14" ht="37.5" x14ac:dyDescent="0.3">
      <c r="E7280" s="3" t="s">
        <v>1798</v>
      </c>
      <c r="F7280" s="4"/>
      <c r="G7280" s="5">
        <v>10</v>
      </c>
      <c r="H7280" s="7">
        <v>2</v>
      </c>
      <c r="I7280" s="1">
        <v>6</v>
      </c>
      <c r="J7280" s="1">
        <v>2</v>
      </c>
      <c r="K7280" s="1">
        <v>0</v>
      </c>
      <c r="L7280" s="1">
        <v>0</v>
      </c>
      <c r="M7280" s="1">
        <v>0</v>
      </c>
      <c r="N7280" s="6">
        <v>0</v>
      </c>
    </row>
    <row r="7281" spans="5:14" x14ac:dyDescent="0.3">
      <c r="E7281" s="9"/>
      <c r="F7281" s="8"/>
      <c r="G7281" s="10">
        <v>100</v>
      </c>
      <c r="H7281" s="11">
        <v>20</v>
      </c>
      <c r="I7281" s="2">
        <v>60</v>
      </c>
      <c r="J7281" s="2">
        <v>20</v>
      </c>
      <c r="K7281" s="12">
        <v>0</v>
      </c>
      <c r="L7281" s="12">
        <v>0</v>
      </c>
      <c r="M7281" s="12">
        <v>0</v>
      </c>
      <c r="N7281" s="15">
        <v>0</v>
      </c>
    </row>
    <row r="7282" spans="5:14" ht="25" x14ac:dyDescent="0.3">
      <c r="E7282" s="3" t="s">
        <v>1799</v>
      </c>
      <c r="F7282" s="4"/>
      <c r="G7282" s="5">
        <v>64</v>
      </c>
      <c r="H7282" s="7">
        <v>24</v>
      </c>
      <c r="I7282" s="1">
        <v>21</v>
      </c>
      <c r="J7282" s="1">
        <v>13</v>
      </c>
      <c r="K7282" s="1">
        <v>5</v>
      </c>
      <c r="L7282" s="1">
        <v>1</v>
      </c>
      <c r="M7282" s="1">
        <v>0</v>
      </c>
      <c r="N7282" s="6">
        <v>0</v>
      </c>
    </row>
    <row r="7283" spans="5:14" x14ac:dyDescent="0.3">
      <c r="E7283" s="9"/>
      <c r="F7283" s="8"/>
      <c r="G7283" s="10">
        <v>100</v>
      </c>
      <c r="H7283" s="11">
        <v>37.5</v>
      </c>
      <c r="I7283" s="2">
        <v>32.8125</v>
      </c>
      <c r="J7283" s="2">
        <v>20.3125</v>
      </c>
      <c r="K7283" s="2">
        <v>7.8125</v>
      </c>
      <c r="L7283" s="2">
        <v>1.5625</v>
      </c>
      <c r="M7283" s="12">
        <v>0</v>
      </c>
      <c r="N7283" s="15">
        <v>0</v>
      </c>
    </row>
    <row r="7284" spans="5:14" ht="25" x14ac:dyDescent="0.3">
      <c r="E7284" s="3" t="s">
        <v>1800</v>
      </c>
      <c r="F7284" s="4"/>
      <c r="G7284" s="5">
        <v>15</v>
      </c>
      <c r="H7284" s="7">
        <v>6</v>
      </c>
      <c r="I7284" s="1">
        <v>7</v>
      </c>
      <c r="J7284" s="1">
        <v>1</v>
      </c>
      <c r="K7284" s="1">
        <v>1</v>
      </c>
      <c r="L7284" s="1">
        <v>0</v>
      </c>
      <c r="M7284" s="1">
        <v>0</v>
      </c>
      <c r="N7284" s="6">
        <v>0</v>
      </c>
    </row>
    <row r="7285" spans="5:14" x14ac:dyDescent="0.3">
      <c r="E7285" s="9"/>
      <c r="F7285" s="8"/>
      <c r="G7285" s="10">
        <v>100</v>
      </c>
      <c r="H7285" s="11">
        <v>40</v>
      </c>
      <c r="I7285" s="2">
        <v>46.666666666666998</v>
      </c>
      <c r="J7285" s="2">
        <v>6.666666666667</v>
      </c>
      <c r="K7285" s="2">
        <v>6.666666666667</v>
      </c>
      <c r="L7285" s="12">
        <v>0</v>
      </c>
      <c r="M7285" s="12">
        <v>0</v>
      </c>
      <c r="N7285" s="15">
        <v>0</v>
      </c>
    </row>
    <row r="7286" spans="5:14" ht="62.5" x14ac:dyDescent="0.3">
      <c r="E7286" s="3" t="s">
        <v>1801</v>
      </c>
      <c r="F7286" s="4"/>
      <c r="G7286" s="5">
        <v>3</v>
      </c>
      <c r="H7286" s="7">
        <v>1</v>
      </c>
      <c r="I7286" s="1">
        <v>1</v>
      </c>
      <c r="J7286" s="1">
        <v>1</v>
      </c>
      <c r="K7286" s="1">
        <v>0</v>
      </c>
      <c r="L7286" s="1">
        <v>0</v>
      </c>
      <c r="M7286" s="1">
        <v>0</v>
      </c>
      <c r="N7286" s="6">
        <v>0</v>
      </c>
    </row>
    <row r="7287" spans="5:14" x14ac:dyDescent="0.3">
      <c r="E7287" s="9"/>
      <c r="F7287" s="8"/>
      <c r="G7287" s="10">
        <v>100</v>
      </c>
      <c r="H7287" s="11">
        <v>33.333333333333002</v>
      </c>
      <c r="I7287" s="2">
        <v>33.333333333333002</v>
      </c>
      <c r="J7287" s="2">
        <v>33.333333333333002</v>
      </c>
      <c r="K7287" s="12">
        <v>0</v>
      </c>
      <c r="L7287" s="12">
        <v>0</v>
      </c>
      <c r="M7287" s="12">
        <v>0</v>
      </c>
      <c r="N7287" s="15">
        <v>0</v>
      </c>
    </row>
    <row r="7288" spans="5:14" ht="62.5" x14ac:dyDescent="0.3">
      <c r="E7288" s="3" t="s">
        <v>1802</v>
      </c>
      <c r="F7288" s="4"/>
      <c r="G7288" s="5">
        <v>2</v>
      </c>
      <c r="H7288" s="7">
        <v>2</v>
      </c>
      <c r="I7288" s="1">
        <v>0</v>
      </c>
      <c r="J7288" s="1">
        <v>0</v>
      </c>
      <c r="K7288" s="1">
        <v>0</v>
      </c>
      <c r="L7288" s="1">
        <v>0</v>
      </c>
      <c r="M7288" s="1">
        <v>0</v>
      </c>
      <c r="N7288" s="6">
        <v>0</v>
      </c>
    </row>
    <row r="7289" spans="5:14" x14ac:dyDescent="0.3">
      <c r="E7289" s="9"/>
      <c r="F7289" s="8"/>
      <c r="G7289" s="10">
        <v>100</v>
      </c>
      <c r="H7289" s="11">
        <v>100</v>
      </c>
      <c r="I7289" s="12">
        <v>0</v>
      </c>
      <c r="J7289" s="12">
        <v>0</v>
      </c>
      <c r="K7289" s="12">
        <v>0</v>
      </c>
      <c r="L7289" s="12">
        <v>0</v>
      </c>
      <c r="M7289" s="12">
        <v>0</v>
      </c>
      <c r="N7289" s="15">
        <v>0</v>
      </c>
    </row>
    <row r="7290" spans="5:14" x14ac:dyDescent="0.3">
      <c r="E7290" s="3" t="s">
        <v>1803</v>
      </c>
      <c r="F7290" s="4"/>
      <c r="G7290" s="5">
        <v>8</v>
      </c>
      <c r="H7290" s="7">
        <v>3</v>
      </c>
      <c r="I7290" s="1">
        <v>4</v>
      </c>
      <c r="J7290" s="1">
        <v>1</v>
      </c>
      <c r="K7290" s="1">
        <v>0</v>
      </c>
      <c r="L7290" s="1">
        <v>0</v>
      </c>
      <c r="M7290" s="1">
        <v>0</v>
      </c>
      <c r="N7290" s="6">
        <v>0</v>
      </c>
    </row>
    <row r="7291" spans="5:14" x14ac:dyDescent="0.3">
      <c r="E7291" s="9"/>
      <c r="F7291" s="8"/>
      <c r="G7291" s="10">
        <v>100</v>
      </c>
      <c r="H7291" s="11">
        <v>37.5</v>
      </c>
      <c r="I7291" s="2">
        <v>50</v>
      </c>
      <c r="J7291" s="2">
        <v>12.5</v>
      </c>
      <c r="K7291" s="12">
        <v>0</v>
      </c>
      <c r="L7291" s="12">
        <v>0</v>
      </c>
      <c r="M7291" s="12">
        <v>0</v>
      </c>
      <c r="N7291" s="15">
        <v>0</v>
      </c>
    </row>
    <row r="7292" spans="5:14" ht="37.5" x14ac:dyDescent="0.3">
      <c r="E7292" s="3" t="s">
        <v>1804</v>
      </c>
      <c r="F7292" s="4"/>
      <c r="G7292" s="5">
        <v>0</v>
      </c>
      <c r="H7292" s="7">
        <v>0</v>
      </c>
      <c r="I7292" s="1">
        <v>0</v>
      </c>
      <c r="J7292" s="1">
        <v>0</v>
      </c>
      <c r="K7292" s="1">
        <v>0</v>
      </c>
      <c r="L7292" s="1">
        <v>0</v>
      </c>
      <c r="M7292" s="1">
        <v>0</v>
      </c>
      <c r="N7292" s="6">
        <v>0</v>
      </c>
    </row>
    <row r="7293" spans="5:14" x14ac:dyDescent="0.3">
      <c r="E7293" s="9"/>
      <c r="F7293" s="8"/>
      <c r="G7293" s="31">
        <v>0</v>
      </c>
      <c r="H7293" s="21">
        <v>0</v>
      </c>
      <c r="I7293" s="12">
        <v>0</v>
      </c>
      <c r="J7293" s="12">
        <v>0</v>
      </c>
      <c r="K7293" s="12">
        <v>0</v>
      </c>
      <c r="L7293" s="12">
        <v>0</v>
      </c>
      <c r="M7293" s="12">
        <v>0</v>
      </c>
      <c r="N7293" s="15">
        <v>0</v>
      </c>
    </row>
    <row r="7294" spans="5:14" ht="25" x14ac:dyDescent="0.3">
      <c r="E7294" s="3" t="s">
        <v>1805</v>
      </c>
      <c r="F7294" s="4"/>
      <c r="G7294" s="5">
        <v>226</v>
      </c>
      <c r="H7294" s="7">
        <v>35</v>
      </c>
      <c r="I7294" s="1">
        <v>65</v>
      </c>
      <c r="J7294" s="1">
        <v>69</v>
      </c>
      <c r="K7294" s="1">
        <v>34</v>
      </c>
      <c r="L7294" s="1">
        <v>21</v>
      </c>
      <c r="M7294" s="1">
        <v>2</v>
      </c>
      <c r="N7294" s="6">
        <v>0</v>
      </c>
    </row>
    <row r="7295" spans="5:14" x14ac:dyDescent="0.3">
      <c r="E7295" s="9"/>
      <c r="F7295" s="8"/>
      <c r="G7295" s="10">
        <v>100</v>
      </c>
      <c r="H7295" s="11">
        <v>15.486725663716999</v>
      </c>
      <c r="I7295" s="2">
        <v>28.761061946902998</v>
      </c>
      <c r="J7295" s="2">
        <v>30.530973451327</v>
      </c>
      <c r="K7295" s="2">
        <v>15.044247787611001</v>
      </c>
      <c r="L7295" s="2">
        <v>9.2920353982300004</v>
      </c>
      <c r="M7295" s="2">
        <v>0.88495575221199996</v>
      </c>
      <c r="N7295" s="15">
        <v>0</v>
      </c>
    </row>
    <row r="7296" spans="5:14" ht="25" x14ac:dyDescent="0.3">
      <c r="E7296" s="3" t="s">
        <v>1806</v>
      </c>
      <c r="F7296" s="4"/>
      <c r="G7296" s="5">
        <v>218</v>
      </c>
      <c r="H7296" s="7">
        <v>31</v>
      </c>
      <c r="I7296" s="1">
        <v>68</v>
      </c>
      <c r="J7296" s="1">
        <v>65</v>
      </c>
      <c r="K7296" s="1">
        <v>32</v>
      </c>
      <c r="L7296" s="1">
        <v>20</v>
      </c>
      <c r="M7296" s="1">
        <v>2</v>
      </c>
      <c r="N7296" s="6">
        <v>0</v>
      </c>
    </row>
    <row r="7297" spans="5:14" x14ac:dyDescent="0.3">
      <c r="E7297" s="9"/>
      <c r="F7297" s="8"/>
      <c r="G7297" s="10">
        <v>100</v>
      </c>
      <c r="H7297" s="11">
        <v>14.220183486239</v>
      </c>
      <c r="I7297" s="2">
        <v>31.192660550458999</v>
      </c>
      <c r="J7297" s="2">
        <v>29.816513761467998</v>
      </c>
      <c r="K7297" s="2">
        <v>14.678899082569</v>
      </c>
      <c r="L7297" s="2">
        <v>9.1743119266060003</v>
      </c>
      <c r="M7297" s="2">
        <v>0.91743119266100004</v>
      </c>
      <c r="N7297" s="15">
        <v>0</v>
      </c>
    </row>
    <row r="7298" spans="5:14" ht="37.5" x14ac:dyDescent="0.3">
      <c r="E7298" s="3" t="s">
        <v>1807</v>
      </c>
      <c r="F7298" s="4"/>
      <c r="G7298" s="5">
        <v>90</v>
      </c>
      <c r="H7298" s="7">
        <v>14</v>
      </c>
      <c r="I7298" s="1">
        <v>33</v>
      </c>
      <c r="J7298" s="1">
        <v>23</v>
      </c>
      <c r="K7298" s="1">
        <v>13</v>
      </c>
      <c r="L7298" s="1">
        <v>6</v>
      </c>
      <c r="M7298" s="1">
        <v>1</v>
      </c>
      <c r="N7298" s="6">
        <v>0</v>
      </c>
    </row>
    <row r="7299" spans="5:14" x14ac:dyDescent="0.3">
      <c r="E7299" s="9"/>
      <c r="F7299" s="8"/>
      <c r="G7299" s="10">
        <v>100</v>
      </c>
      <c r="H7299" s="11">
        <v>15.555555555555999</v>
      </c>
      <c r="I7299" s="2">
        <v>36.666666666666998</v>
      </c>
      <c r="J7299" s="2">
        <v>25.555555555556001</v>
      </c>
      <c r="K7299" s="2">
        <v>14.444444444444001</v>
      </c>
      <c r="L7299" s="2">
        <v>6.666666666667</v>
      </c>
      <c r="M7299" s="2">
        <v>1.1111111111109999</v>
      </c>
      <c r="N7299" s="15">
        <v>0</v>
      </c>
    </row>
    <row r="7300" spans="5:14" ht="25" x14ac:dyDescent="0.3">
      <c r="E7300" s="3" t="s">
        <v>1808</v>
      </c>
      <c r="F7300" s="4"/>
      <c r="G7300" s="5">
        <v>4</v>
      </c>
      <c r="H7300" s="7">
        <v>1</v>
      </c>
      <c r="I7300" s="1">
        <v>1</v>
      </c>
      <c r="J7300" s="1">
        <v>1</v>
      </c>
      <c r="K7300" s="1">
        <v>0</v>
      </c>
      <c r="L7300" s="1">
        <v>1</v>
      </c>
      <c r="M7300" s="1">
        <v>0</v>
      </c>
      <c r="N7300" s="6">
        <v>0</v>
      </c>
    </row>
    <row r="7301" spans="5:14" x14ac:dyDescent="0.3">
      <c r="E7301" s="9"/>
      <c r="F7301" s="8"/>
      <c r="G7301" s="10">
        <v>100</v>
      </c>
      <c r="H7301" s="11">
        <v>25</v>
      </c>
      <c r="I7301" s="2">
        <v>25</v>
      </c>
      <c r="J7301" s="2">
        <v>25</v>
      </c>
      <c r="K7301" s="12">
        <v>0</v>
      </c>
      <c r="L7301" s="2">
        <v>25</v>
      </c>
      <c r="M7301" s="12">
        <v>0</v>
      </c>
      <c r="N7301" s="15">
        <v>0</v>
      </c>
    </row>
    <row r="7302" spans="5:14" ht="25" x14ac:dyDescent="0.3">
      <c r="E7302" s="3" t="s">
        <v>1809</v>
      </c>
      <c r="F7302" s="4"/>
      <c r="G7302" s="5">
        <v>5</v>
      </c>
      <c r="H7302" s="7">
        <v>2</v>
      </c>
      <c r="I7302" s="1">
        <v>1</v>
      </c>
      <c r="J7302" s="1">
        <v>1</v>
      </c>
      <c r="K7302" s="1">
        <v>1</v>
      </c>
      <c r="L7302" s="1">
        <v>0</v>
      </c>
      <c r="M7302" s="1">
        <v>0</v>
      </c>
      <c r="N7302" s="6">
        <v>0</v>
      </c>
    </row>
    <row r="7303" spans="5:14" x14ac:dyDescent="0.3">
      <c r="E7303" s="9"/>
      <c r="F7303" s="8"/>
      <c r="G7303" s="10">
        <v>100</v>
      </c>
      <c r="H7303" s="11">
        <v>40</v>
      </c>
      <c r="I7303" s="2">
        <v>20</v>
      </c>
      <c r="J7303" s="2">
        <v>20</v>
      </c>
      <c r="K7303" s="2">
        <v>20</v>
      </c>
      <c r="L7303" s="12">
        <v>0</v>
      </c>
      <c r="M7303" s="12">
        <v>0</v>
      </c>
      <c r="N7303" s="15">
        <v>0</v>
      </c>
    </row>
    <row r="7304" spans="5:14" ht="62.5" x14ac:dyDescent="0.3">
      <c r="E7304" s="3" t="s">
        <v>1810</v>
      </c>
      <c r="F7304" s="4"/>
      <c r="G7304" s="5">
        <v>7</v>
      </c>
      <c r="H7304" s="7">
        <v>0</v>
      </c>
      <c r="I7304" s="1">
        <v>1</v>
      </c>
      <c r="J7304" s="1">
        <v>1</v>
      </c>
      <c r="K7304" s="1">
        <v>4</v>
      </c>
      <c r="L7304" s="1">
        <v>1</v>
      </c>
      <c r="M7304" s="1">
        <v>0</v>
      </c>
      <c r="N7304" s="6">
        <v>0</v>
      </c>
    </row>
    <row r="7305" spans="5:14" x14ac:dyDescent="0.3">
      <c r="E7305" s="9"/>
      <c r="F7305" s="8"/>
      <c r="G7305" s="10">
        <v>100</v>
      </c>
      <c r="H7305" s="21">
        <v>0</v>
      </c>
      <c r="I7305" s="2">
        <v>14.285714285714</v>
      </c>
      <c r="J7305" s="2">
        <v>14.285714285714</v>
      </c>
      <c r="K7305" s="2">
        <v>57.142857142856997</v>
      </c>
      <c r="L7305" s="2">
        <v>14.285714285714</v>
      </c>
      <c r="M7305" s="12">
        <v>0</v>
      </c>
      <c r="N7305" s="15">
        <v>0</v>
      </c>
    </row>
    <row r="7306" spans="5:14" ht="62.5" x14ac:dyDescent="0.3">
      <c r="E7306" s="3" t="s">
        <v>1811</v>
      </c>
      <c r="F7306" s="4"/>
      <c r="G7306" s="5">
        <v>2</v>
      </c>
      <c r="H7306" s="7">
        <v>0</v>
      </c>
      <c r="I7306" s="1">
        <v>0</v>
      </c>
      <c r="J7306" s="1">
        <v>2</v>
      </c>
      <c r="K7306" s="1">
        <v>0</v>
      </c>
      <c r="L7306" s="1">
        <v>0</v>
      </c>
      <c r="M7306" s="1">
        <v>0</v>
      </c>
      <c r="N7306" s="6">
        <v>0</v>
      </c>
    </row>
    <row r="7307" spans="5:14" x14ac:dyDescent="0.3">
      <c r="E7307" s="9"/>
      <c r="F7307" s="8"/>
      <c r="G7307" s="10">
        <v>100</v>
      </c>
      <c r="H7307" s="21">
        <v>0</v>
      </c>
      <c r="I7307" s="12">
        <v>0</v>
      </c>
      <c r="J7307" s="2">
        <v>100</v>
      </c>
      <c r="K7307" s="12">
        <v>0</v>
      </c>
      <c r="L7307" s="12">
        <v>0</v>
      </c>
      <c r="M7307" s="12">
        <v>0</v>
      </c>
      <c r="N7307" s="15">
        <v>0</v>
      </c>
    </row>
    <row r="7308" spans="5:14" x14ac:dyDescent="0.3">
      <c r="E7308" s="3" t="s">
        <v>1812</v>
      </c>
      <c r="F7308" s="4"/>
      <c r="G7308" s="5">
        <v>13</v>
      </c>
      <c r="H7308" s="7">
        <v>2</v>
      </c>
      <c r="I7308" s="1">
        <v>2</v>
      </c>
      <c r="J7308" s="1">
        <v>5</v>
      </c>
      <c r="K7308" s="1">
        <v>4</v>
      </c>
      <c r="L7308" s="1">
        <v>0</v>
      </c>
      <c r="M7308" s="1">
        <v>0</v>
      </c>
      <c r="N7308" s="6">
        <v>0</v>
      </c>
    </row>
    <row r="7309" spans="5:14" x14ac:dyDescent="0.3">
      <c r="E7309" s="9"/>
      <c r="F7309" s="8"/>
      <c r="G7309" s="10">
        <v>100</v>
      </c>
      <c r="H7309" s="11">
        <v>15.384615384615</v>
      </c>
      <c r="I7309" s="2">
        <v>15.384615384615</v>
      </c>
      <c r="J7309" s="2">
        <v>38.461538461537998</v>
      </c>
      <c r="K7309" s="2">
        <v>30.769230769231001</v>
      </c>
      <c r="L7309" s="12">
        <v>0</v>
      </c>
      <c r="M7309" s="12">
        <v>0</v>
      </c>
      <c r="N7309" s="15">
        <v>0</v>
      </c>
    </row>
    <row r="7310" spans="5:14" ht="37.5" x14ac:dyDescent="0.3">
      <c r="E7310" s="3" t="s">
        <v>1813</v>
      </c>
      <c r="F7310" s="4"/>
      <c r="G7310" s="5">
        <v>0</v>
      </c>
      <c r="H7310" s="7">
        <v>0</v>
      </c>
      <c r="I7310" s="1">
        <v>0</v>
      </c>
      <c r="J7310" s="1">
        <v>0</v>
      </c>
      <c r="K7310" s="1">
        <v>0</v>
      </c>
      <c r="L7310" s="1">
        <v>0</v>
      </c>
      <c r="M7310" s="1">
        <v>0</v>
      </c>
      <c r="N7310" s="6">
        <v>0</v>
      </c>
    </row>
    <row r="7311" spans="5:14" x14ac:dyDescent="0.3">
      <c r="E7311" s="9"/>
      <c r="F7311" s="8"/>
      <c r="G7311" s="31">
        <v>0</v>
      </c>
      <c r="H7311" s="21">
        <v>0</v>
      </c>
      <c r="I7311" s="12">
        <v>0</v>
      </c>
      <c r="J7311" s="12">
        <v>0</v>
      </c>
      <c r="K7311" s="12">
        <v>0</v>
      </c>
      <c r="L7311" s="12">
        <v>0</v>
      </c>
      <c r="M7311" s="12">
        <v>0</v>
      </c>
      <c r="N7311" s="15">
        <v>0</v>
      </c>
    </row>
    <row r="7312" spans="5:14" ht="25" x14ac:dyDescent="0.3">
      <c r="E7312" s="3" t="s">
        <v>1814</v>
      </c>
      <c r="F7312" s="4"/>
      <c r="G7312" s="5">
        <v>1580</v>
      </c>
      <c r="H7312" s="7">
        <v>245</v>
      </c>
      <c r="I7312" s="1">
        <v>474</v>
      </c>
      <c r="J7312" s="1">
        <v>494</v>
      </c>
      <c r="K7312" s="1">
        <v>228</v>
      </c>
      <c r="L7312" s="1">
        <v>127</v>
      </c>
      <c r="M7312" s="1">
        <v>9</v>
      </c>
      <c r="N7312" s="6">
        <v>3</v>
      </c>
    </row>
    <row r="7313" spans="5:14" x14ac:dyDescent="0.3">
      <c r="E7313" s="9"/>
      <c r="F7313" s="8"/>
      <c r="G7313" s="10">
        <v>100</v>
      </c>
      <c r="H7313" s="11">
        <v>15.506329113924</v>
      </c>
      <c r="I7313" s="2">
        <v>30</v>
      </c>
      <c r="J7313" s="2">
        <v>31.265822784809998</v>
      </c>
      <c r="K7313" s="2">
        <v>14.430379746834999</v>
      </c>
      <c r="L7313" s="2">
        <v>8.0379746835440002</v>
      </c>
      <c r="M7313" s="2">
        <v>0.56962025316499998</v>
      </c>
      <c r="N7313" s="13">
        <v>0.189873417722</v>
      </c>
    </row>
    <row r="7314" spans="5:14" ht="25" x14ac:dyDescent="0.3">
      <c r="E7314" s="3" t="s">
        <v>1815</v>
      </c>
      <c r="F7314" s="4"/>
      <c r="G7314" s="5">
        <v>1593</v>
      </c>
      <c r="H7314" s="7">
        <v>253</v>
      </c>
      <c r="I7314" s="1">
        <v>467</v>
      </c>
      <c r="J7314" s="1">
        <v>503</v>
      </c>
      <c r="K7314" s="1">
        <v>231</v>
      </c>
      <c r="L7314" s="1">
        <v>127</v>
      </c>
      <c r="M7314" s="1">
        <v>10</v>
      </c>
      <c r="N7314" s="6">
        <v>2</v>
      </c>
    </row>
    <row r="7315" spans="5:14" x14ac:dyDescent="0.3">
      <c r="E7315" s="9"/>
      <c r="F7315" s="8"/>
      <c r="G7315" s="10">
        <v>100</v>
      </c>
      <c r="H7315" s="11">
        <v>15.881983678594001</v>
      </c>
      <c r="I7315" s="2">
        <v>29.315756434400999</v>
      </c>
      <c r="J7315" s="2">
        <v>31.575643440050001</v>
      </c>
      <c r="K7315" s="2">
        <v>14.500941619585999</v>
      </c>
      <c r="L7315" s="2">
        <v>7.9723791588199999</v>
      </c>
      <c r="M7315" s="2">
        <v>0.62774639045799996</v>
      </c>
      <c r="N7315" s="13">
        <v>0.12554927809200001</v>
      </c>
    </row>
    <row r="7316" spans="5:14" ht="37.5" x14ac:dyDescent="0.3">
      <c r="E7316" s="3" t="s">
        <v>1816</v>
      </c>
      <c r="F7316" s="4"/>
      <c r="G7316" s="5">
        <v>545</v>
      </c>
      <c r="H7316" s="7">
        <v>97</v>
      </c>
      <c r="I7316" s="1">
        <v>169</v>
      </c>
      <c r="J7316" s="1">
        <v>163</v>
      </c>
      <c r="K7316" s="1">
        <v>77</v>
      </c>
      <c r="L7316" s="1">
        <v>36</v>
      </c>
      <c r="M7316" s="1">
        <v>2</v>
      </c>
      <c r="N7316" s="6">
        <v>1</v>
      </c>
    </row>
    <row r="7317" spans="5:14" x14ac:dyDescent="0.3">
      <c r="E7317" s="9"/>
      <c r="F7317" s="8"/>
      <c r="G7317" s="10">
        <v>100</v>
      </c>
      <c r="H7317" s="11">
        <v>17.798165137615001</v>
      </c>
      <c r="I7317" s="2">
        <v>31.009174311927001</v>
      </c>
      <c r="J7317" s="2">
        <v>29.908256880734001</v>
      </c>
      <c r="K7317" s="2">
        <v>14.128440366972001</v>
      </c>
      <c r="L7317" s="2">
        <v>6.6055045871560001</v>
      </c>
      <c r="M7317" s="2">
        <v>0.36697247706399999</v>
      </c>
      <c r="N7317" s="13">
        <v>0.183486238532</v>
      </c>
    </row>
    <row r="7318" spans="5:14" ht="25" x14ac:dyDescent="0.3">
      <c r="E7318" s="3" t="s">
        <v>1817</v>
      </c>
      <c r="F7318" s="4"/>
      <c r="G7318" s="5">
        <v>60</v>
      </c>
      <c r="H7318" s="7">
        <v>9</v>
      </c>
      <c r="I7318" s="1">
        <v>9</v>
      </c>
      <c r="J7318" s="1">
        <v>16</v>
      </c>
      <c r="K7318" s="1">
        <v>15</v>
      </c>
      <c r="L7318" s="1">
        <v>11</v>
      </c>
      <c r="M7318" s="1">
        <v>0</v>
      </c>
      <c r="N7318" s="6">
        <v>0</v>
      </c>
    </row>
    <row r="7319" spans="5:14" x14ac:dyDescent="0.3">
      <c r="E7319" s="9"/>
      <c r="F7319" s="8"/>
      <c r="G7319" s="10">
        <v>100</v>
      </c>
      <c r="H7319" s="11">
        <v>15</v>
      </c>
      <c r="I7319" s="2">
        <v>15</v>
      </c>
      <c r="J7319" s="2">
        <v>26.666666666666998</v>
      </c>
      <c r="K7319" s="2">
        <v>25</v>
      </c>
      <c r="L7319" s="2">
        <v>18.333333333333002</v>
      </c>
      <c r="M7319" s="12">
        <v>0</v>
      </c>
      <c r="N7319" s="15">
        <v>0</v>
      </c>
    </row>
    <row r="7320" spans="5:14" ht="25" x14ac:dyDescent="0.3">
      <c r="E7320" s="3" t="s">
        <v>1818</v>
      </c>
      <c r="F7320" s="4"/>
      <c r="G7320" s="5">
        <v>33</v>
      </c>
      <c r="H7320" s="7">
        <v>8</v>
      </c>
      <c r="I7320" s="1">
        <v>10</v>
      </c>
      <c r="J7320" s="1">
        <v>7</v>
      </c>
      <c r="K7320" s="1">
        <v>5</v>
      </c>
      <c r="L7320" s="1">
        <v>3</v>
      </c>
      <c r="M7320" s="1">
        <v>0</v>
      </c>
      <c r="N7320" s="6">
        <v>0</v>
      </c>
    </row>
    <row r="7321" spans="5:14" x14ac:dyDescent="0.3">
      <c r="E7321" s="9"/>
      <c r="F7321" s="8"/>
      <c r="G7321" s="10">
        <v>100</v>
      </c>
      <c r="H7321" s="11">
        <v>24.242424242424001</v>
      </c>
      <c r="I7321" s="2">
        <v>30.303030303029999</v>
      </c>
      <c r="J7321" s="2">
        <v>21.212121212121001</v>
      </c>
      <c r="K7321" s="2">
        <v>15.151515151515</v>
      </c>
      <c r="L7321" s="2">
        <v>9.0909090909089993</v>
      </c>
      <c r="M7321" s="12">
        <v>0</v>
      </c>
      <c r="N7321" s="15">
        <v>0</v>
      </c>
    </row>
    <row r="7322" spans="5:14" ht="62.5" x14ac:dyDescent="0.3">
      <c r="E7322" s="3" t="s">
        <v>1819</v>
      </c>
      <c r="F7322" s="4"/>
      <c r="G7322" s="5">
        <v>7</v>
      </c>
      <c r="H7322" s="7">
        <v>0</v>
      </c>
      <c r="I7322" s="1">
        <v>2</v>
      </c>
      <c r="J7322" s="1">
        <v>2</v>
      </c>
      <c r="K7322" s="1">
        <v>3</v>
      </c>
      <c r="L7322" s="1">
        <v>0</v>
      </c>
      <c r="M7322" s="1">
        <v>0</v>
      </c>
      <c r="N7322" s="6">
        <v>0</v>
      </c>
    </row>
    <row r="7323" spans="5:14" x14ac:dyDescent="0.3">
      <c r="E7323" s="9"/>
      <c r="F7323" s="8"/>
      <c r="G7323" s="10">
        <v>100</v>
      </c>
      <c r="H7323" s="21">
        <v>0</v>
      </c>
      <c r="I7323" s="2">
        <v>28.571428571428999</v>
      </c>
      <c r="J7323" s="2">
        <v>28.571428571428999</v>
      </c>
      <c r="K7323" s="2">
        <v>42.857142857143003</v>
      </c>
      <c r="L7323" s="12">
        <v>0</v>
      </c>
      <c r="M7323" s="12">
        <v>0</v>
      </c>
      <c r="N7323" s="15">
        <v>0</v>
      </c>
    </row>
    <row r="7324" spans="5:14" ht="62.5" x14ac:dyDescent="0.3">
      <c r="E7324" s="3" t="s">
        <v>1820</v>
      </c>
      <c r="F7324" s="4"/>
      <c r="G7324" s="5">
        <v>2</v>
      </c>
      <c r="H7324" s="7">
        <v>1</v>
      </c>
      <c r="I7324" s="1">
        <v>1</v>
      </c>
      <c r="J7324" s="1">
        <v>0</v>
      </c>
      <c r="K7324" s="1">
        <v>0</v>
      </c>
      <c r="L7324" s="1">
        <v>0</v>
      </c>
      <c r="M7324" s="1">
        <v>0</v>
      </c>
      <c r="N7324" s="6">
        <v>0</v>
      </c>
    </row>
    <row r="7325" spans="5:14" x14ac:dyDescent="0.3">
      <c r="E7325" s="9"/>
      <c r="F7325" s="8"/>
      <c r="G7325" s="10">
        <v>100</v>
      </c>
      <c r="H7325" s="11">
        <v>50</v>
      </c>
      <c r="I7325" s="2">
        <v>50</v>
      </c>
      <c r="J7325" s="12">
        <v>0</v>
      </c>
      <c r="K7325" s="12">
        <v>0</v>
      </c>
      <c r="L7325" s="12">
        <v>0</v>
      </c>
      <c r="M7325" s="12">
        <v>0</v>
      </c>
      <c r="N7325" s="15">
        <v>0</v>
      </c>
    </row>
    <row r="7326" spans="5:14" x14ac:dyDescent="0.3">
      <c r="E7326" s="3" t="s">
        <v>1821</v>
      </c>
      <c r="F7326" s="4"/>
      <c r="G7326" s="5">
        <v>53</v>
      </c>
      <c r="H7326" s="7">
        <v>12</v>
      </c>
      <c r="I7326" s="1">
        <v>12</v>
      </c>
      <c r="J7326" s="1">
        <v>13</v>
      </c>
      <c r="K7326" s="1">
        <v>11</v>
      </c>
      <c r="L7326" s="1">
        <v>4</v>
      </c>
      <c r="M7326" s="1">
        <v>1</v>
      </c>
      <c r="N7326" s="6">
        <v>0</v>
      </c>
    </row>
    <row r="7327" spans="5:14" x14ac:dyDescent="0.3">
      <c r="E7327" s="9"/>
      <c r="F7327" s="8"/>
      <c r="G7327" s="10">
        <v>100</v>
      </c>
      <c r="H7327" s="11">
        <v>22.641509433962</v>
      </c>
      <c r="I7327" s="2">
        <v>22.641509433962</v>
      </c>
      <c r="J7327" s="2">
        <v>24.528301886792001</v>
      </c>
      <c r="K7327" s="2">
        <v>20.754716981131999</v>
      </c>
      <c r="L7327" s="2">
        <v>7.547169811321</v>
      </c>
      <c r="M7327" s="2">
        <v>1.88679245283</v>
      </c>
      <c r="N7327" s="15">
        <v>0</v>
      </c>
    </row>
    <row r="7328" spans="5:14" ht="37.5" x14ac:dyDescent="0.3">
      <c r="E7328" s="3" t="s">
        <v>1822</v>
      </c>
      <c r="F7328" s="4"/>
      <c r="G7328" s="5">
        <v>0</v>
      </c>
      <c r="H7328" s="7">
        <v>0</v>
      </c>
      <c r="I7328" s="1">
        <v>0</v>
      </c>
      <c r="J7328" s="1">
        <v>0</v>
      </c>
      <c r="K7328" s="1">
        <v>0</v>
      </c>
      <c r="L7328" s="1">
        <v>0</v>
      </c>
      <c r="M7328" s="1">
        <v>0</v>
      </c>
      <c r="N7328" s="6">
        <v>0</v>
      </c>
    </row>
    <row r="7329" spans="5:14" x14ac:dyDescent="0.3">
      <c r="E7329" s="9"/>
      <c r="F7329" s="8"/>
      <c r="G7329" s="31">
        <v>0</v>
      </c>
      <c r="H7329" s="21">
        <v>0</v>
      </c>
      <c r="I7329" s="12">
        <v>0</v>
      </c>
      <c r="J7329" s="12">
        <v>0</v>
      </c>
      <c r="K7329" s="12">
        <v>0</v>
      </c>
      <c r="L7329" s="12">
        <v>0</v>
      </c>
      <c r="M7329" s="12">
        <v>0</v>
      </c>
      <c r="N7329" s="15">
        <v>0</v>
      </c>
    </row>
    <row r="7330" spans="5:14" ht="25" x14ac:dyDescent="0.3">
      <c r="E7330" s="3" t="s">
        <v>1823</v>
      </c>
      <c r="F7330" s="4"/>
      <c r="G7330" s="5">
        <v>4070</v>
      </c>
      <c r="H7330" s="7">
        <v>707</v>
      </c>
      <c r="I7330" s="1">
        <v>1281</v>
      </c>
      <c r="J7330" s="1">
        <v>1184</v>
      </c>
      <c r="K7330" s="1">
        <v>610</v>
      </c>
      <c r="L7330" s="1">
        <v>252</v>
      </c>
      <c r="M7330" s="1">
        <v>33</v>
      </c>
      <c r="N7330" s="6">
        <v>3</v>
      </c>
    </row>
    <row r="7331" spans="5:14" x14ac:dyDescent="0.3">
      <c r="E7331" s="9"/>
      <c r="F7331" s="8"/>
      <c r="G7331" s="10">
        <v>100</v>
      </c>
      <c r="H7331" s="11">
        <v>17.371007371007</v>
      </c>
      <c r="I7331" s="2">
        <v>31.474201474200999</v>
      </c>
      <c r="J7331" s="2">
        <v>29.090909090909001</v>
      </c>
      <c r="K7331" s="2">
        <v>14.987714987715</v>
      </c>
      <c r="L7331" s="2">
        <v>6.1916461916459999</v>
      </c>
      <c r="M7331" s="2">
        <v>0.81081081081100004</v>
      </c>
      <c r="N7331" s="13">
        <v>7.3710073710000004E-2</v>
      </c>
    </row>
    <row r="7332" spans="5:14" ht="25" x14ac:dyDescent="0.3">
      <c r="E7332" s="3" t="s">
        <v>1824</v>
      </c>
      <c r="F7332" s="4"/>
      <c r="G7332" s="5">
        <v>3656</v>
      </c>
      <c r="H7332" s="7">
        <v>627</v>
      </c>
      <c r="I7332" s="1">
        <v>1176</v>
      </c>
      <c r="J7332" s="1">
        <v>1094</v>
      </c>
      <c r="K7332" s="1">
        <v>524</v>
      </c>
      <c r="L7332" s="1">
        <v>204</v>
      </c>
      <c r="M7332" s="1">
        <v>29</v>
      </c>
      <c r="N7332" s="6">
        <v>2</v>
      </c>
    </row>
    <row r="7333" spans="5:14" x14ac:dyDescent="0.3">
      <c r="E7333" s="9"/>
      <c r="F7333" s="8"/>
      <c r="G7333" s="10">
        <v>100</v>
      </c>
      <c r="H7333" s="11">
        <v>17.149890590809999</v>
      </c>
      <c r="I7333" s="2">
        <v>32.166301969365001</v>
      </c>
      <c r="J7333" s="2">
        <v>29.923413566739999</v>
      </c>
      <c r="K7333" s="2">
        <v>14.332603938730999</v>
      </c>
      <c r="L7333" s="2">
        <v>5.5798687089719996</v>
      </c>
      <c r="M7333" s="2">
        <v>0.79321663019699995</v>
      </c>
      <c r="N7333" s="13">
        <v>5.4704595186000002E-2</v>
      </c>
    </row>
    <row r="7334" spans="5:14" ht="37.5" x14ac:dyDescent="0.3">
      <c r="E7334" s="3" t="s">
        <v>1825</v>
      </c>
      <c r="F7334" s="4"/>
      <c r="G7334" s="5">
        <v>1115</v>
      </c>
      <c r="H7334" s="7">
        <v>224</v>
      </c>
      <c r="I7334" s="1">
        <v>369</v>
      </c>
      <c r="J7334" s="1">
        <v>319</v>
      </c>
      <c r="K7334" s="1">
        <v>140</v>
      </c>
      <c r="L7334" s="1">
        <v>51</v>
      </c>
      <c r="M7334" s="1">
        <v>11</v>
      </c>
      <c r="N7334" s="6">
        <v>1</v>
      </c>
    </row>
    <row r="7335" spans="5:14" x14ac:dyDescent="0.3">
      <c r="E7335" s="9"/>
      <c r="F7335" s="8"/>
      <c r="G7335" s="10">
        <v>100</v>
      </c>
      <c r="H7335" s="11">
        <v>20.089686098655001</v>
      </c>
      <c r="I7335" s="2">
        <v>33.094170403587</v>
      </c>
      <c r="J7335" s="2">
        <v>28.609865470852</v>
      </c>
      <c r="K7335" s="2">
        <v>12.556053811659</v>
      </c>
      <c r="L7335" s="2">
        <v>4.5739910313900003</v>
      </c>
      <c r="M7335" s="2">
        <v>0.98654708520199996</v>
      </c>
      <c r="N7335" s="13">
        <v>8.9686098655000004E-2</v>
      </c>
    </row>
    <row r="7336" spans="5:14" ht="25" x14ac:dyDescent="0.3">
      <c r="E7336" s="3" t="s">
        <v>1826</v>
      </c>
      <c r="F7336" s="4"/>
      <c r="G7336" s="5">
        <v>393</v>
      </c>
      <c r="H7336" s="7">
        <v>61</v>
      </c>
      <c r="I7336" s="1">
        <v>139</v>
      </c>
      <c r="J7336" s="1">
        <v>91</v>
      </c>
      <c r="K7336" s="1">
        <v>71</v>
      </c>
      <c r="L7336" s="1">
        <v>29</v>
      </c>
      <c r="M7336" s="1">
        <v>2</v>
      </c>
      <c r="N7336" s="6">
        <v>0</v>
      </c>
    </row>
    <row r="7337" spans="5:14" x14ac:dyDescent="0.3">
      <c r="E7337" s="9"/>
      <c r="F7337" s="8"/>
      <c r="G7337" s="10">
        <v>100</v>
      </c>
      <c r="H7337" s="11">
        <v>15.521628498728001</v>
      </c>
      <c r="I7337" s="2">
        <v>35.368956743002997</v>
      </c>
      <c r="J7337" s="2">
        <v>23.155216284986999</v>
      </c>
      <c r="K7337" s="2">
        <v>18.066157760814001</v>
      </c>
      <c r="L7337" s="2">
        <v>7.3791348600509998</v>
      </c>
      <c r="M7337" s="2">
        <v>0.50890585241700004</v>
      </c>
      <c r="N7337" s="15">
        <v>0</v>
      </c>
    </row>
    <row r="7338" spans="5:14" ht="25" x14ac:dyDescent="0.3">
      <c r="E7338" s="3" t="s">
        <v>1827</v>
      </c>
      <c r="F7338" s="4"/>
      <c r="G7338" s="5">
        <v>110</v>
      </c>
      <c r="H7338" s="7">
        <v>22</v>
      </c>
      <c r="I7338" s="1">
        <v>42</v>
      </c>
      <c r="J7338" s="1">
        <v>30</v>
      </c>
      <c r="K7338" s="1">
        <v>11</v>
      </c>
      <c r="L7338" s="1">
        <v>5</v>
      </c>
      <c r="M7338" s="1">
        <v>0</v>
      </c>
      <c r="N7338" s="6">
        <v>0</v>
      </c>
    </row>
    <row r="7339" spans="5:14" x14ac:dyDescent="0.3">
      <c r="E7339" s="9"/>
      <c r="F7339" s="8"/>
      <c r="G7339" s="10">
        <v>100</v>
      </c>
      <c r="H7339" s="11">
        <v>20</v>
      </c>
      <c r="I7339" s="2">
        <v>38.181818181818002</v>
      </c>
      <c r="J7339" s="2">
        <v>27.272727272727</v>
      </c>
      <c r="K7339" s="2">
        <v>10</v>
      </c>
      <c r="L7339" s="2">
        <v>4.5454545454549997</v>
      </c>
      <c r="M7339" s="12">
        <v>0</v>
      </c>
      <c r="N7339" s="15">
        <v>0</v>
      </c>
    </row>
    <row r="7340" spans="5:14" ht="62.5" x14ac:dyDescent="0.3">
      <c r="E7340" s="3" t="s">
        <v>1828</v>
      </c>
      <c r="F7340" s="4"/>
      <c r="G7340" s="5">
        <v>53</v>
      </c>
      <c r="H7340" s="7">
        <v>8</v>
      </c>
      <c r="I7340" s="1">
        <v>13</v>
      </c>
      <c r="J7340" s="1">
        <v>19</v>
      </c>
      <c r="K7340" s="1">
        <v>8</v>
      </c>
      <c r="L7340" s="1">
        <v>5</v>
      </c>
      <c r="M7340" s="1">
        <v>0</v>
      </c>
      <c r="N7340" s="6">
        <v>0</v>
      </c>
    </row>
    <row r="7341" spans="5:14" x14ac:dyDescent="0.3">
      <c r="E7341" s="9"/>
      <c r="F7341" s="8"/>
      <c r="G7341" s="10">
        <v>100</v>
      </c>
      <c r="H7341" s="11">
        <v>15.094339622642</v>
      </c>
      <c r="I7341" s="2">
        <v>24.528301886792001</v>
      </c>
      <c r="J7341" s="2">
        <v>35.849056603774002</v>
      </c>
      <c r="K7341" s="2">
        <v>15.094339622642</v>
      </c>
      <c r="L7341" s="2">
        <v>9.4339622641510008</v>
      </c>
      <c r="M7341" s="12">
        <v>0</v>
      </c>
      <c r="N7341" s="15">
        <v>0</v>
      </c>
    </row>
    <row r="7342" spans="5:14" ht="62.5" x14ac:dyDescent="0.3">
      <c r="E7342" s="3" t="s">
        <v>1829</v>
      </c>
      <c r="F7342" s="4"/>
      <c r="G7342" s="5">
        <v>22</v>
      </c>
      <c r="H7342" s="7">
        <v>1</v>
      </c>
      <c r="I7342" s="1">
        <v>7</v>
      </c>
      <c r="J7342" s="1">
        <v>7</v>
      </c>
      <c r="K7342" s="1">
        <v>2</v>
      </c>
      <c r="L7342" s="1">
        <v>5</v>
      </c>
      <c r="M7342" s="1">
        <v>0</v>
      </c>
      <c r="N7342" s="6">
        <v>0</v>
      </c>
    </row>
    <row r="7343" spans="5:14" x14ac:dyDescent="0.3">
      <c r="E7343" s="9"/>
      <c r="F7343" s="8"/>
      <c r="G7343" s="10">
        <v>100</v>
      </c>
      <c r="H7343" s="11">
        <v>4.5454545454549997</v>
      </c>
      <c r="I7343" s="2">
        <v>31.818181818182001</v>
      </c>
      <c r="J7343" s="2">
        <v>31.818181818182001</v>
      </c>
      <c r="K7343" s="2">
        <v>9.0909090909089993</v>
      </c>
      <c r="L7343" s="2">
        <v>22.727272727273</v>
      </c>
      <c r="M7343" s="12">
        <v>0</v>
      </c>
      <c r="N7343" s="15">
        <v>0</v>
      </c>
    </row>
    <row r="7344" spans="5:14" x14ac:dyDescent="0.3">
      <c r="E7344" s="3" t="s">
        <v>1830</v>
      </c>
      <c r="F7344" s="4"/>
      <c r="G7344" s="5">
        <v>119</v>
      </c>
      <c r="H7344" s="7">
        <v>9</v>
      </c>
      <c r="I7344" s="1">
        <v>38</v>
      </c>
      <c r="J7344" s="1">
        <v>36</v>
      </c>
      <c r="K7344" s="1">
        <v>22</v>
      </c>
      <c r="L7344" s="1">
        <v>12</v>
      </c>
      <c r="M7344" s="1">
        <v>2</v>
      </c>
      <c r="N7344" s="6">
        <v>0</v>
      </c>
    </row>
    <row r="7345" spans="5:14" x14ac:dyDescent="0.3">
      <c r="E7345" s="9"/>
      <c r="F7345" s="8"/>
      <c r="G7345" s="10">
        <v>100</v>
      </c>
      <c r="H7345" s="11">
        <v>7.5630252100839996</v>
      </c>
      <c r="I7345" s="2">
        <v>31.932773109244</v>
      </c>
      <c r="J7345" s="2">
        <v>30.252100840335999</v>
      </c>
      <c r="K7345" s="2">
        <v>18.487394957983</v>
      </c>
      <c r="L7345" s="2">
        <v>10.084033613444999</v>
      </c>
      <c r="M7345" s="2">
        <v>1.680672268908</v>
      </c>
      <c r="N7345" s="15">
        <v>0</v>
      </c>
    </row>
    <row r="7346" spans="5:14" ht="37.5" x14ac:dyDescent="0.3">
      <c r="E7346" s="3" t="s">
        <v>1831</v>
      </c>
      <c r="F7346" s="4"/>
      <c r="G7346" s="5">
        <v>2</v>
      </c>
      <c r="H7346" s="7">
        <v>0</v>
      </c>
      <c r="I7346" s="1">
        <v>0</v>
      </c>
      <c r="J7346" s="1">
        <v>0</v>
      </c>
      <c r="K7346" s="1">
        <v>2</v>
      </c>
      <c r="L7346" s="1">
        <v>0</v>
      </c>
      <c r="M7346" s="1">
        <v>0</v>
      </c>
      <c r="N7346" s="6">
        <v>0</v>
      </c>
    </row>
    <row r="7347" spans="5:14" x14ac:dyDescent="0.3">
      <c r="E7347" s="9"/>
      <c r="F7347" s="8"/>
      <c r="G7347" s="10">
        <v>100</v>
      </c>
      <c r="H7347" s="21">
        <v>0</v>
      </c>
      <c r="I7347" s="12">
        <v>0</v>
      </c>
      <c r="J7347" s="12">
        <v>0</v>
      </c>
      <c r="K7347" s="2">
        <v>100</v>
      </c>
      <c r="L7347" s="12">
        <v>0</v>
      </c>
      <c r="M7347" s="12">
        <v>0</v>
      </c>
      <c r="N7347" s="15">
        <v>0</v>
      </c>
    </row>
    <row r="7348" spans="5:14" ht="25" x14ac:dyDescent="0.3">
      <c r="E7348" s="3" t="s">
        <v>1832</v>
      </c>
      <c r="F7348" s="4"/>
      <c r="G7348" s="5">
        <v>6945</v>
      </c>
      <c r="H7348" s="7">
        <v>1472</v>
      </c>
      <c r="I7348" s="1">
        <v>2483</v>
      </c>
      <c r="J7348" s="1">
        <v>1811</v>
      </c>
      <c r="K7348" s="1">
        <v>765</v>
      </c>
      <c r="L7348" s="1">
        <v>309</v>
      </c>
      <c r="M7348" s="1">
        <v>91</v>
      </c>
      <c r="N7348" s="6">
        <v>14</v>
      </c>
    </row>
    <row r="7349" spans="5:14" x14ac:dyDescent="0.3">
      <c r="E7349" s="9"/>
      <c r="F7349" s="8"/>
      <c r="G7349" s="10">
        <v>100</v>
      </c>
      <c r="H7349" s="11">
        <v>21.195104391649</v>
      </c>
      <c r="I7349" s="2">
        <v>35.752339812815002</v>
      </c>
      <c r="J7349" s="2">
        <v>26.076313894887999</v>
      </c>
      <c r="K7349" s="2">
        <v>11.015118790497</v>
      </c>
      <c r="L7349" s="2">
        <v>4.4492440604750003</v>
      </c>
      <c r="M7349" s="2">
        <v>1.310295176386</v>
      </c>
      <c r="N7349" s="13">
        <v>0.20158387328999999</v>
      </c>
    </row>
    <row r="7350" spans="5:14" ht="25" x14ac:dyDescent="0.3">
      <c r="E7350" s="3" t="s">
        <v>1833</v>
      </c>
      <c r="F7350" s="4"/>
      <c r="G7350" s="5">
        <v>6435</v>
      </c>
      <c r="H7350" s="7">
        <v>1339</v>
      </c>
      <c r="I7350" s="1">
        <v>2295</v>
      </c>
      <c r="J7350" s="1">
        <v>1737</v>
      </c>
      <c r="K7350" s="1">
        <v>716</v>
      </c>
      <c r="L7350" s="1">
        <v>260</v>
      </c>
      <c r="M7350" s="1">
        <v>79</v>
      </c>
      <c r="N7350" s="6">
        <v>9</v>
      </c>
    </row>
    <row r="7351" spans="5:14" x14ac:dyDescent="0.3">
      <c r="E7351" s="9"/>
      <c r="F7351" s="8"/>
      <c r="G7351" s="10">
        <v>100</v>
      </c>
      <c r="H7351" s="11">
        <v>20.808080808081002</v>
      </c>
      <c r="I7351" s="2">
        <v>35.664335664336001</v>
      </c>
      <c r="J7351" s="2">
        <v>26.993006993007</v>
      </c>
      <c r="K7351" s="2">
        <v>11.126651126651</v>
      </c>
      <c r="L7351" s="2">
        <v>4.0404040404039998</v>
      </c>
      <c r="M7351" s="2">
        <v>1.2276612276609999</v>
      </c>
      <c r="N7351" s="13">
        <v>0.13986013986000001</v>
      </c>
    </row>
    <row r="7352" spans="5:14" ht="37.5" x14ac:dyDescent="0.3">
      <c r="E7352" s="3" t="s">
        <v>1834</v>
      </c>
      <c r="F7352" s="4"/>
      <c r="G7352" s="5">
        <v>1938</v>
      </c>
      <c r="H7352" s="7">
        <v>465</v>
      </c>
      <c r="I7352" s="1">
        <v>720</v>
      </c>
      <c r="J7352" s="1">
        <v>484</v>
      </c>
      <c r="K7352" s="1">
        <v>178</v>
      </c>
      <c r="L7352" s="1">
        <v>61</v>
      </c>
      <c r="M7352" s="1">
        <v>27</v>
      </c>
      <c r="N7352" s="6">
        <v>3</v>
      </c>
    </row>
    <row r="7353" spans="5:14" x14ac:dyDescent="0.3">
      <c r="E7353" s="9"/>
      <c r="F7353" s="8"/>
      <c r="G7353" s="10">
        <v>100</v>
      </c>
      <c r="H7353" s="11">
        <v>23.993808049536</v>
      </c>
      <c r="I7353" s="2">
        <v>37.151702786378003</v>
      </c>
      <c r="J7353" s="2">
        <v>24.974200206397999</v>
      </c>
      <c r="K7353" s="2">
        <v>9.1847265221880008</v>
      </c>
      <c r="L7353" s="2">
        <v>3.147574819401</v>
      </c>
      <c r="M7353" s="2">
        <v>1.3931888544890001</v>
      </c>
      <c r="N7353" s="13">
        <v>0.15479876161</v>
      </c>
    </row>
    <row r="7354" spans="5:14" ht="25" x14ac:dyDescent="0.3">
      <c r="E7354" s="3" t="s">
        <v>1835</v>
      </c>
      <c r="F7354" s="4"/>
      <c r="G7354" s="5">
        <v>891</v>
      </c>
      <c r="H7354" s="7">
        <v>194</v>
      </c>
      <c r="I7354" s="1">
        <v>313</v>
      </c>
      <c r="J7354" s="1">
        <v>224</v>
      </c>
      <c r="K7354" s="1">
        <v>95</v>
      </c>
      <c r="L7354" s="1">
        <v>51</v>
      </c>
      <c r="M7354" s="1">
        <v>11</v>
      </c>
      <c r="N7354" s="6">
        <v>3</v>
      </c>
    </row>
    <row r="7355" spans="5:14" x14ac:dyDescent="0.3">
      <c r="E7355" s="9"/>
      <c r="F7355" s="8"/>
      <c r="G7355" s="10">
        <v>100</v>
      </c>
      <c r="H7355" s="11">
        <v>21.773288439955</v>
      </c>
      <c r="I7355" s="2">
        <v>35.129068462402003</v>
      </c>
      <c r="J7355" s="2">
        <v>25.140291806958</v>
      </c>
      <c r="K7355" s="2">
        <v>10.662177328844001</v>
      </c>
      <c r="L7355" s="2">
        <v>5.7239057239060003</v>
      </c>
      <c r="M7355" s="2">
        <v>1.2345679012349999</v>
      </c>
      <c r="N7355" s="13">
        <v>0.33670033669999999</v>
      </c>
    </row>
    <row r="7356" spans="5:14" ht="25" x14ac:dyDescent="0.3">
      <c r="E7356" s="3" t="s">
        <v>1836</v>
      </c>
      <c r="F7356" s="4"/>
      <c r="G7356" s="5">
        <v>162</v>
      </c>
      <c r="H7356" s="7">
        <v>52</v>
      </c>
      <c r="I7356" s="1">
        <v>49</v>
      </c>
      <c r="J7356" s="1">
        <v>35</v>
      </c>
      <c r="K7356" s="1">
        <v>16</v>
      </c>
      <c r="L7356" s="1">
        <v>6</v>
      </c>
      <c r="M7356" s="1">
        <v>4</v>
      </c>
      <c r="N7356" s="6">
        <v>0</v>
      </c>
    </row>
    <row r="7357" spans="5:14" x14ac:dyDescent="0.3">
      <c r="E7357" s="9"/>
      <c r="F7357" s="8"/>
      <c r="G7357" s="10">
        <v>100</v>
      </c>
      <c r="H7357" s="11">
        <v>32.098765432099</v>
      </c>
      <c r="I7357" s="2">
        <v>30.246913580247</v>
      </c>
      <c r="J7357" s="2">
        <v>21.604938271605</v>
      </c>
      <c r="K7357" s="2">
        <v>9.8765432098769992</v>
      </c>
      <c r="L7357" s="2">
        <v>3.7037037037039999</v>
      </c>
      <c r="M7357" s="2">
        <v>2.4691358024690002</v>
      </c>
      <c r="N7357" s="15">
        <v>0</v>
      </c>
    </row>
    <row r="7358" spans="5:14" ht="62.5" x14ac:dyDescent="0.3">
      <c r="E7358" s="3" t="s">
        <v>1837</v>
      </c>
      <c r="F7358" s="4"/>
      <c r="G7358" s="5">
        <v>113</v>
      </c>
      <c r="H7358" s="7">
        <v>18</v>
      </c>
      <c r="I7358" s="1">
        <v>37</v>
      </c>
      <c r="J7358" s="1">
        <v>31</v>
      </c>
      <c r="K7358" s="1">
        <v>19</v>
      </c>
      <c r="L7358" s="1">
        <v>7</v>
      </c>
      <c r="M7358" s="1">
        <v>1</v>
      </c>
      <c r="N7358" s="6">
        <v>0</v>
      </c>
    </row>
    <row r="7359" spans="5:14" x14ac:dyDescent="0.3">
      <c r="E7359" s="9"/>
      <c r="F7359" s="8"/>
      <c r="G7359" s="10">
        <v>100</v>
      </c>
      <c r="H7359" s="11">
        <v>15.929203539823</v>
      </c>
      <c r="I7359" s="2">
        <v>32.743362831858001</v>
      </c>
      <c r="J7359" s="2">
        <v>27.433628318583999</v>
      </c>
      <c r="K7359" s="2">
        <v>16.814159292035001</v>
      </c>
      <c r="L7359" s="2">
        <v>6.194690265487</v>
      </c>
      <c r="M7359" s="2">
        <v>0.88495575221199996</v>
      </c>
      <c r="N7359" s="15">
        <v>0</v>
      </c>
    </row>
    <row r="7360" spans="5:14" ht="62.5" x14ac:dyDescent="0.3">
      <c r="E7360" s="3" t="s">
        <v>1838</v>
      </c>
      <c r="F7360" s="4"/>
      <c r="G7360" s="5">
        <v>40</v>
      </c>
      <c r="H7360" s="7">
        <v>5</v>
      </c>
      <c r="I7360" s="1">
        <v>15</v>
      </c>
      <c r="J7360" s="1">
        <v>8</v>
      </c>
      <c r="K7360" s="1">
        <v>11</v>
      </c>
      <c r="L7360" s="1">
        <v>1</v>
      </c>
      <c r="M7360" s="1">
        <v>0</v>
      </c>
      <c r="N7360" s="6">
        <v>0</v>
      </c>
    </row>
    <row r="7361" spans="5:14" x14ac:dyDescent="0.3">
      <c r="E7361" s="9"/>
      <c r="F7361" s="8"/>
      <c r="G7361" s="10">
        <v>100</v>
      </c>
      <c r="H7361" s="11">
        <v>12.5</v>
      </c>
      <c r="I7361" s="2">
        <v>37.5</v>
      </c>
      <c r="J7361" s="2">
        <v>20</v>
      </c>
      <c r="K7361" s="2">
        <v>27.5</v>
      </c>
      <c r="L7361" s="2">
        <v>2.5</v>
      </c>
      <c r="M7361" s="12">
        <v>0</v>
      </c>
      <c r="N7361" s="15">
        <v>0</v>
      </c>
    </row>
    <row r="7362" spans="5:14" x14ac:dyDescent="0.3">
      <c r="E7362" s="3" t="s">
        <v>1839</v>
      </c>
      <c r="F7362" s="4"/>
      <c r="G7362" s="5">
        <v>189</v>
      </c>
      <c r="H7362" s="7">
        <v>35</v>
      </c>
      <c r="I7362" s="1">
        <v>53</v>
      </c>
      <c r="J7362" s="1">
        <v>60</v>
      </c>
      <c r="K7362" s="1">
        <v>21</v>
      </c>
      <c r="L7362" s="1">
        <v>14</v>
      </c>
      <c r="M7362" s="1">
        <v>6</v>
      </c>
      <c r="N7362" s="6">
        <v>0</v>
      </c>
    </row>
    <row r="7363" spans="5:14" x14ac:dyDescent="0.3">
      <c r="E7363" s="9"/>
      <c r="F7363" s="8"/>
      <c r="G7363" s="10">
        <v>100</v>
      </c>
      <c r="H7363" s="11">
        <v>18.518518518518999</v>
      </c>
      <c r="I7363" s="2">
        <v>28.042328042327998</v>
      </c>
      <c r="J7363" s="2">
        <v>31.746031746031999</v>
      </c>
      <c r="K7363" s="2">
        <v>11.111111111111001</v>
      </c>
      <c r="L7363" s="2">
        <v>7.4074074074069998</v>
      </c>
      <c r="M7363" s="2">
        <v>3.1746031746029999</v>
      </c>
      <c r="N7363" s="15">
        <v>0</v>
      </c>
    </row>
    <row r="7364" spans="5:14" ht="37.5" x14ac:dyDescent="0.3">
      <c r="E7364" s="3" t="s">
        <v>1840</v>
      </c>
      <c r="F7364" s="4"/>
      <c r="G7364" s="5">
        <v>3</v>
      </c>
      <c r="H7364" s="7">
        <v>1</v>
      </c>
      <c r="I7364" s="1">
        <v>0</v>
      </c>
      <c r="J7364" s="1">
        <v>0</v>
      </c>
      <c r="K7364" s="1">
        <v>2</v>
      </c>
      <c r="L7364" s="1">
        <v>0</v>
      </c>
      <c r="M7364" s="1">
        <v>0</v>
      </c>
      <c r="N7364" s="6">
        <v>0</v>
      </c>
    </row>
    <row r="7365" spans="5:14" x14ac:dyDescent="0.3">
      <c r="E7365" s="9"/>
      <c r="F7365" s="8"/>
      <c r="G7365" s="10">
        <v>100</v>
      </c>
      <c r="H7365" s="11">
        <v>33.333333333333002</v>
      </c>
      <c r="I7365" s="12">
        <v>0</v>
      </c>
      <c r="J7365" s="12">
        <v>0</v>
      </c>
      <c r="K7365" s="2">
        <v>66.666666666666998</v>
      </c>
      <c r="L7365" s="12">
        <v>0</v>
      </c>
      <c r="M7365" s="12">
        <v>0</v>
      </c>
      <c r="N7365" s="15">
        <v>0</v>
      </c>
    </row>
    <row r="7366" spans="5:14" ht="25" x14ac:dyDescent="0.3">
      <c r="E7366" s="3" t="s">
        <v>1841</v>
      </c>
      <c r="F7366" s="4"/>
      <c r="G7366" s="5">
        <v>5977</v>
      </c>
      <c r="H7366" s="7">
        <v>1213</v>
      </c>
      <c r="I7366" s="1">
        <v>2185</v>
      </c>
      <c r="J7366" s="1">
        <v>1573</v>
      </c>
      <c r="K7366" s="1">
        <v>629</v>
      </c>
      <c r="L7366" s="1">
        <v>255</v>
      </c>
      <c r="M7366" s="1">
        <v>108</v>
      </c>
      <c r="N7366" s="6">
        <v>14</v>
      </c>
    </row>
    <row r="7367" spans="5:14" x14ac:dyDescent="0.3">
      <c r="E7367" s="9"/>
      <c r="F7367" s="8"/>
      <c r="G7367" s="10">
        <v>100</v>
      </c>
      <c r="H7367" s="11">
        <v>20.294462104735</v>
      </c>
      <c r="I7367" s="2">
        <v>36.556801070771002</v>
      </c>
      <c r="J7367" s="2">
        <v>26.317550610674001</v>
      </c>
      <c r="K7367" s="2">
        <v>10.523674083989</v>
      </c>
      <c r="L7367" s="2">
        <v>4.2663543583739996</v>
      </c>
      <c r="M7367" s="2">
        <v>1.8069265517819999</v>
      </c>
      <c r="N7367" s="13">
        <v>0.23423121967499999</v>
      </c>
    </row>
    <row r="7368" spans="5:14" ht="25" x14ac:dyDescent="0.3">
      <c r="E7368" s="3" t="s">
        <v>1842</v>
      </c>
      <c r="F7368" s="4"/>
      <c r="G7368" s="5">
        <v>5766</v>
      </c>
      <c r="H7368" s="7">
        <v>1154</v>
      </c>
      <c r="I7368" s="1">
        <v>2077</v>
      </c>
      <c r="J7368" s="1">
        <v>1564</v>
      </c>
      <c r="K7368" s="1">
        <v>616</v>
      </c>
      <c r="L7368" s="1">
        <v>240</v>
      </c>
      <c r="M7368" s="1">
        <v>98</v>
      </c>
      <c r="N7368" s="6">
        <v>17</v>
      </c>
    </row>
    <row r="7369" spans="5:14" x14ac:dyDescent="0.3">
      <c r="E7369" s="9"/>
      <c r="F7369" s="8"/>
      <c r="G7369" s="10">
        <v>100</v>
      </c>
      <c r="H7369" s="11">
        <v>20.013874436350999</v>
      </c>
      <c r="I7369" s="2">
        <v>36.021505376344003</v>
      </c>
      <c r="J7369" s="2">
        <v>27.124523066249999</v>
      </c>
      <c r="K7369" s="2">
        <v>10.683315990287999</v>
      </c>
      <c r="L7369" s="2">
        <v>4.1623309053069999</v>
      </c>
      <c r="M7369" s="2">
        <v>1.699618453</v>
      </c>
      <c r="N7369" s="13">
        <v>0.294831772459</v>
      </c>
    </row>
    <row r="7370" spans="5:14" ht="37.5" x14ac:dyDescent="0.3">
      <c r="E7370" s="3" t="s">
        <v>1843</v>
      </c>
      <c r="F7370" s="4"/>
      <c r="G7370" s="5">
        <v>1511</v>
      </c>
      <c r="H7370" s="7">
        <v>325</v>
      </c>
      <c r="I7370" s="1">
        <v>573</v>
      </c>
      <c r="J7370" s="1">
        <v>401</v>
      </c>
      <c r="K7370" s="1">
        <v>145</v>
      </c>
      <c r="L7370" s="1">
        <v>38</v>
      </c>
      <c r="M7370" s="1">
        <v>25</v>
      </c>
      <c r="N7370" s="6">
        <v>4</v>
      </c>
    </row>
    <row r="7371" spans="5:14" x14ac:dyDescent="0.3">
      <c r="E7371" s="9"/>
      <c r="F7371" s="8"/>
      <c r="G7371" s="10">
        <v>100</v>
      </c>
      <c r="H7371" s="11">
        <v>21.508934480476999</v>
      </c>
      <c r="I7371" s="2">
        <v>37.921906022502</v>
      </c>
      <c r="J7371" s="2">
        <v>26.538716082065001</v>
      </c>
      <c r="K7371" s="2">
        <v>9.5962938451359996</v>
      </c>
      <c r="L7371" s="2">
        <v>2.5148908007939998</v>
      </c>
      <c r="M7371" s="2">
        <v>1.6545334215750001</v>
      </c>
      <c r="N7371" s="13">
        <v>0.26472534745199999</v>
      </c>
    </row>
    <row r="7372" spans="5:14" ht="25" x14ac:dyDescent="0.3">
      <c r="E7372" s="3" t="s">
        <v>1844</v>
      </c>
      <c r="F7372" s="4"/>
      <c r="G7372" s="5">
        <v>930</v>
      </c>
      <c r="H7372" s="7">
        <v>184</v>
      </c>
      <c r="I7372" s="1">
        <v>327</v>
      </c>
      <c r="J7372" s="1">
        <v>258</v>
      </c>
      <c r="K7372" s="1">
        <v>95</v>
      </c>
      <c r="L7372" s="1">
        <v>44</v>
      </c>
      <c r="M7372" s="1">
        <v>19</v>
      </c>
      <c r="N7372" s="6">
        <v>3</v>
      </c>
    </row>
    <row r="7373" spans="5:14" x14ac:dyDescent="0.3">
      <c r="E7373" s="9"/>
      <c r="F7373" s="8"/>
      <c r="G7373" s="10">
        <v>100</v>
      </c>
      <c r="H7373" s="11">
        <v>19.784946236559001</v>
      </c>
      <c r="I7373" s="2">
        <v>35.161290322581003</v>
      </c>
      <c r="J7373" s="2">
        <v>27.741935483871</v>
      </c>
      <c r="K7373" s="2">
        <v>10.215053763441</v>
      </c>
      <c r="L7373" s="2">
        <v>4.7311827956989996</v>
      </c>
      <c r="M7373" s="2">
        <v>2.0430107526880001</v>
      </c>
      <c r="N7373" s="13">
        <v>0.32258064516099999</v>
      </c>
    </row>
    <row r="7374" spans="5:14" ht="25" x14ac:dyDescent="0.3">
      <c r="E7374" s="3" t="s">
        <v>1845</v>
      </c>
      <c r="F7374" s="4"/>
      <c r="G7374" s="5">
        <v>150</v>
      </c>
      <c r="H7374" s="7">
        <v>32</v>
      </c>
      <c r="I7374" s="1">
        <v>60</v>
      </c>
      <c r="J7374" s="1">
        <v>37</v>
      </c>
      <c r="K7374" s="1">
        <v>12</v>
      </c>
      <c r="L7374" s="1">
        <v>5</v>
      </c>
      <c r="M7374" s="1">
        <v>3</v>
      </c>
      <c r="N7374" s="6">
        <v>1</v>
      </c>
    </row>
    <row r="7375" spans="5:14" x14ac:dyDescent="0.3">
      <c r="E7375" s="9"/>
      <c r="F7375" s="8"/>
      <c r="G7375" s="10">
        <v>100</v>
      </c>
      <c r="H7375" s="11">
        <v>21.333333333333002</v>
      </c>
      <c r="I7375" s="2">
        <v>40</v>
      </c>
      <c r="J7375" s="2">
        <v>24.666666666666998</v>
      </c>
      <c r="K7375" s="2">
        <v>8</v>
      </c>
      <c r="L7375" s="2">
        <v>3.333333333333</v>
      </c>
      <c r="M7375" s="2">
        <v>2</v>
      </c>
      <c r="N7375" s="13">
        <v>0.66666666666700003</v>
      </c>
    </row>
    <row r="7376" spans="5:14" ht="62.5" x14ac:dyDescent="0.3">
      <c r="E7376" s="3" t="s">
        <v>1846</v>
      </c>
      <c r="F7376" s="4"/>
      <c r="G7376" s="5">
        <v>96</v>
      </c>
      <c r="H7376" s="7">
        <v>20</v>
      </c>
      <c r="I7376" s="1">
        <v>29</v>
      </c>
      <c r="J7376" s="1">
        <v>31</v>
      </c>
      <c r="K7376" s="1">
        <v>7</v>
      </c>
      <c r="L7376" s="1">
        <v>6</v>
      </c>
      <c r="M7376" s="1">
        <v>1</v>
      </c>
      <c r="N7376" s="6">
        <v>2</v>
      </c>
    </row>
    <row r="7377" spans="5:14" x14ac:dyDescent="0.3">
      <c r="E7377" s="9"/>
      <c r="F7377" s="8"/>
      <c r="G7377" s="10">
        <v>100</v>
      </c>
      <c r="H7377" s="11">
        <v>20.833333333333002</v>
      </c>
      <c r="I7377" s="2">
        <v>30.208333333333002</v>
      </c>
      <c r="J7377" s="2">
        <v>32.291666666666998</v>
      </c>
      <c r="K7377" s="2">
        <v>7.291666666667</v>
      </c>
      <c r="L7377" s="2">
        <v>6.25</v>
      </c>
      <c r="M7377" s="2">
        <v>1.041666666667</v>
      </c>
      <c r="N7377" s="13">
        <v>2.083333333333</v>
      </c>
    </row>
    <row r="7378" spans="5:14" ht="62.5" x14ac:dyDescent="0.3">
      <c r="E7378" s="3" t="s">
        <v>1847</v>
      </c>
      <c r="F7378" s="4"/>
      <c r="G7378" s="5">
        <v>37</v>
      </c>
      <c r="H7378" s="7">
        <v>7</v>
      </c>
      <c r="I7378" s="1">
        <v>17</v>
      </c>
      <c r="J7378" s="1">
        <v>7</v>
      </c>
      <c r="K7378" s="1">
        <v>4</v>
      </c>
      <c r="L7378" s="1">
        <v>1</v>
      </c>
      <c r="M7378" s="1">
        <v>0</v>
      </c>
      <c r="N7378" s="6">
        <v>1</v>
      </c>
    </row>
    <row r="7379" spans="5:14" x14ac:dyDescent="0.3">
      <c r="E7379" s="9"/>
      <c r="F7379" s="8"/>
      <c r="G7379" s="10">
        <v>100</v>
      </c>
      <c r="H7379" s="11">
        <v>18.918918918919001</v>
      </c>
      <c r="I7379" s="2">
        <v>45.945945945946001</v>
      </c>
      <c r="J7379" s="2">
        <v>18.918918918919001</v>
      </c>
      <c r="K7379" s="2">
        <v>10.810810810811001</v>
      </c>
      <c r="L7379" s="2">
        <v>2.7027027027030002</v>
      </c>
      <c r="M7379" s="12">
        <v>0</v>
      </c>
      <c r="N7379" s="13">
        <v>2.7027027027030002</v>
      </c>
    </row>
    <row r="7380" spans="5:14" x14ac:dyDescent="0.3">
      <c r="E7380" s="3" t="s">
        <v>1848</v>
      </c>
      <c r="F7380" s="4"/>
      <c r="G7380" s="5">
        <v>209</v>
      </c>
      <c r="H7380" s="7">
        <v>42</v>
      </c>
      <c r="I7380" s="1">
        <v>61</v>
      </c>
      <c r="J7380" s="1">
        <v>60</v>
      </c>
      <c r="K7380" s="1">
        <v>23</v>
      </c>
      <c r="L7380" s="1">
        <v>17</v>
      </c>
      <c r="M7380" s="1">
        <v>5</v>
      </c>
      <c r="N7380" s="6">
        <v>1</v>
      </c>
    </row>
    <row r="7381" spans="5:14" x14ac:dyDescent="0.3">
      <c r="E7381" s="9"/>
      <c r="F7381" s="8"/>
      <c r="G7381" s="10">
        <v>100</v>
      </c>
      <c r="H7381" s="11">
        <v>20.095693779904</v>
      </c>
      <c r="I7381" s="2">
        <v>29.186602870813001</v>
      </c>
      <c r="J7381" s="2">
        <v>28.708133971292</v>
      </c>
      <c r="K7381" s="2">
        <v>11.004784688995001</v>
      </c>
      <c r="L7381" s="2">
        <v>8.1339712918660005</v>
      </c>
      <c r="M7381" s="2">
        <v>2.3923444976080002</v>
      </c>
      <c r="N7381" s="13">
        <v>0.478468899522</v>
      </c>
    </row>
    <row r="7382" spans="5:14" ht="37.5" x14ac:dyDescent="0.3">
      <c r="E7382" s="3" t="s">
        <v>1849</v>
      </c>
      <c r="F7382" s="4"/>
      <c r="G7382" s="5">
        <v>1</v>
      </c>
      <c r="H7382" s="7">
        <v>0</v>
      </c>
      <c r="I7382" s="1">
        <v>0</v>
      </c>
      <c r="J7382" s="1">
        <v>1</v>
      </c>
      <c r="K7382" s="1">
        <v>0</v>
      </c>
      <c r="L7382" s="1">
        <v>0</v>
      </c>
      <c r="M7382" s="1">
        <v>0</v>
      </c>
      <c r="N7382" s="6">
        <v>0</v>
      </c>
    </row>
    <row r="7383" spans="5:14" x14ac:dyDescent="0.3">
      <c r="E7383" s="9"/>
      <c r="F7383" s="8"/>
      <c r="G7383" s="10">
        <v>100</v>
      </c>
      <c r="H7383" s="21">
        <v>0</v>
      </c>
      <c r="I7383" s="12">
        <v>0</v>
      </c>
      <c r="J7383" s="2">
        <v>100</v>
      </c>
      <c r="K7383" s="12">
        <v>0</v>
      </c>
      <c r="L7383" s="12">
        <v>0</v>
      </c>
      <c r="M7383" s="12">
        <v>0</v>
      </c>
      <c r="N7383" s="15">
        <v>0</v>
      </c>
    </row>
    <row r="7384" spans="5:14" ht="25" x14ac:dyDescent="0.3">
      <c r="E7384" s="3" t="s">
        <v>1850</v>
      </c>
      <c r="F7384" s="4"/>
      <c r="G7384" s="5">
        <v>2246</v>
      </c>
      <c r="H7384" s="7">
        <v>520</v>
      </c>
      <c r="I7384" s="1">
        <v>904</v>
      </c>
      <c r="J7384" s="1">
        <v>534</v>
      </c>
      <c r="K7384" s="1">
        <v>176</v>
      </c>
      <c r="L7384" s="1">
        <v>65</v>
      </c>
      <c r="M7384" s="1">
        <v>42</v>
      </c>
      <c r="N7384" s="6">
        <v>5</v>
      </c>
    </row>
    <row r="7385" spans="5:14" x14ac:dyDescent="0.3">
      <c r="E7385" s="9"/>
      <c r="F7385" s="8"/>
      <c r="G7385" s="10">
        <v>100</v>
      </c>
      <c r="H7385" s="11">
        <v>23.152270703473</v>
      </c>
      <c r="I7385" s="2">
        <v>40.249332146036998</v>
      </c>
      <c r="J7385" s="2">
        <v>23.775601068566001</v>
      </c>
      <c r="K7385" s="2">
        <v>7.8361531611749999</v>
      </c>
      <c r="L7385" s="2">
        <v>2.8940338379339998</v>
      </c>
      <c r="M7385" s="2">
        <v>1.8699910952800001</v>
      </c>
      <c r="N7385" s="13">
        <v>0.22261798753299999</v>
      </c>
    </row>
    <row r="7386" spans="5:14" ht="25" x14ac:dyDescent="0.3">
      <c r="E7386" s="3" t="s">
        <v>1851</v>
      </c>
      <c r="F7386" s="4"/>
      <c r="G7386" s="5">
        <v>2160</v>
      </c>
      <c r="H7386" s="7">
        <v>480</v>
      </c>
      <c r="I7386" s="1">
        <v>846</v>
      </c>
      <c r="J7386" s="1">
        <v>554</v>
      </c>
      <c r="K7386" s="1">
        <v>175</v>
      </c>
      <c r="L7386" s="1">
        <v>68</v>
      </c>
      <c r="M7386" s="1">
        <v>32</v>
      </c>
      <c r="N7386" s="6">
        <v>5</v>
      </c>
    </row>
    <row r="7387" spans="5:14" x14ac:dyDescent="0.3">
      <c r="E7387" s="9"/>
      <c r="F7387" s="8"/>
      <c r="G7387" s="10">
        <v>100</v>
      </c>
      <c r="H7387" s="11">
        <v>22.222222222222001</v>
      </c>
      <c r="I7387" s="2">
        <v>39.166666666666998</v>
      </c>
      <c r="J7387" s="2">
        <v>25.648148148148</v>
      </c>
      <c r="K7387" s="2">
        <v>8.1018518518520004</v>
      </c>
      <c r="L7387" s="2">
        <v>3.148148148148</v>
      </c>
      <c r="M7387" s="2">
        <v>1.481481481481</v>
      </c>
      <c r="N7387" s="13">
        <v>0.23148148148100001</v>
      </c>
    </row>
    <row r="7388" spans="5:14" ht="37.5" x14ac:dyDescent="0.3">
      <c r="E7388" s="3" t="s">
        <v>1852</v>
      </c>
      <c r="F7388" s="4"/>
      <c r="G7388" s="5">
        <v>363</v>
      </c>
      <c r="H7388" s="7">
        <v>87</v>
      </c>
      <c r="I7388" s="1">
        <v>151</v>
      </c>
      <c r="J7388" s="1">
        <v>93</v>
      </c>
      <c r="K7388" s="1">
        <v>20</v>
      </c>
      <c r="L7388" s="1">
        <v>6</v>
      </c>
      <c r="M7388" s="1">
        <v>6</v>
      </c>
      <c r="N7388" s="6">
        <v>0</v>
      </c>
    </row>
    <row r="7389" spans="5:14" x14ac:dyDescent="0.3">
      <c r="E7389" s="9"/>
      <c r="F7389" s="8"/>
      <c r="G7389" s="10">
        <v>100</v>
      </c>
      <c r="H7389" s="11">
        <v>23.966942148760001</v>
      </c>
      <c r="I7389" s="2">
        <v>41.597796143251003</v>
      </c>
      <c r="J7389" s="2">
        <v>25.619834710744001</v>
      </c>
      <c r="K7389" s="2">
        <v>5.5096418732780004</v>
      </c>
      <c r="L7389" s="2">
        <v>1.6528925619829999</v>
      </c>
      <c r="M7389" s="2">
        <v>1.6528925619829999</v>
      </c>
      <c r="N7389" s="15">
        <v>0</v>
      </c>
    </row>
    <row r="7390" spans="5:14" ht="25" x14ac:dyDescent="0.3">
      <c r="E7390" s="3" t="s">
        <v>1853</v>
      </c>
      <c r="F7390" s="4"/>
      <c r="G7390" s="5">
        <v>444</v>
      </c>
      <c r="H7390" s="7">
        <v>99</v>
      </c>
      <c r="I7390" s="1">
        <v>168</v>
      </c>
      <c r="J7390" s="1">
        <v>115</v>
      </c>
      <c r="K7390" s="1">
        <v>40</v>
      </c>
      <c r="L7390" s="1">
        <v>16</v>
      </c>
      <c r="M7390" s="1">
        <v>6</v>
      </c>
      <c r="N7390" s="6">
        <v>0</v>
      </c>
    </row>
    <row r="7391" spans="5:14" x14ac:dyDescent="0.3">
      <c r="E7391" s="9"/>
      <c r="F7391" s="8"/>
      <c r="G7391" s="10">
        <v>100</v>
      </c>
      <c r="H7391" s="11">
        <v>22.297297297297</v>
      </c>
      <c r="I7391" s="2">
        <v>37.837837837838002</v>
      </c>
      <c r="J7391" s="2">
        <v>25.900900900901</v>
      </c>
      <c r="K7391" s="2">
        <v>9.0090090090090005</v>
      </c>
      <c r="L7391" s="2">
        <v>3.6036036036039998</v>
      </c>
      <c r="M7391" s="2">
        <v>1.351351351351</v>
      </c>
      <c r="N7391" s="15">
        <v>0</v>
      </c>
    </row>
    <row r="7392" spans="5:14" ht="25" x14ac:dyDescent="0.3">
      <c r="E7392" s="3" t="s">
        <v>1854</v>
      </c>
      <c r="F7392" s="4"/>
      <c r="G7392" s="5">
        <v>80</v>
      </c>
      <c r="H7392" s="7">
        <v>19</v>
      </c>
      <c r="I7392" s="1">
        <v>35</v>
      </c>
      <c r="J7392" s="1">
        <v>15</v>
      </c>
      <c r="K7392" s="1">
        <v>6</v>
      </c>
      <c r="L7392" s="1">
        <v>2</v>
      </c>
      <c r="M7392" s="1">
        <v>3</v>
      </c>
      <c r="N7392" s="6">
        <v>0</v>
      </c>
    </row>
    <row r="7393" spans="5:14" x14ac:dyDescent="0.3">
      <c r="E7393" s="9"/>
      <c r="F7393" s="8"/>
      <c r="G7393" s="10">
        <v>100</v>
      </c>
      <c r="H7393" s="11">
        <v>23.75</v>
      </c>
      <c r="I7393" s="2">
        <v>43.75</v>
      </c>
      <c r="J7393" s="2">
        <v>18.75</v>
      </c>
      <c r="K7393" s="2">
        <v>7.5</v>
      </c>
      <c r="L7393" s="2">
        <v>2.5</v>
      </c>
      <c r="M7393" s="2">
        <v>3.75</v>
      </c>
      <c r="N7393" s="15">
        <v>0</v>
      </c>
    </row>
    <row r="7394" spans="5:14" ht="62.5" x14ac:dyDescent="0.3">
      <c r="E7394" s="3" t="s">
        <v>1855</v>
      </c>
      <c r="F7394" s="4"/>
      <c r="G7394" s="5">
        <v>48</v>
      </c>
      <c r="H7394" s="7">
        <v>14</v>
      </c>
      <c r="I7394" s="1">
        <v>18</v>
      </c>
      <c r="J7394" s="1">
        <v>12</v>
      </c>
      <c r="K7394" s="1">
        <v>1</v>
      </c>
      <c r="L7394" s="1">
        <v>3</v>
      </c>
      <c r="M7394" s="1">
        <v>0</v>
      </c>
      <c r="N7394" s="6">
        <v>0</v>
      </c>
    </row>
    <row r="7395" spans="5:14" x14ac:dyDescent="0.3">
      <c r="E7395" s="9"/>
      <c r="F7395" s="8"/>
      <c r="G7395" s="10">
        <v>100</v>
      </c>
      <c r="H7395" s="11">
        <v>29.166666666666998</v>
      </c>
      <c r="I7395" s="2">
        <v>37.5</v>
      </c>
      <c r="J7395" s="2">
        <v>25</v>
      </c>
      <c r="K7395" s="2">
        <v>2.083333333333</v>
      </c>
      <c r="L7395" s="2">
        <v>6.25</v>
      </c>
      <c r="M7395" s="12">
        <v>0</v>
      </c>
      <c r="N7395" s="15">
        <v>0</v>
      </c>
    </row>
    <row r="7396" spans="5:14" ht="62.5" x14ac:dyDescent="0.3">
      <c r="E7396" s="3" t="s">
        <v>1856</v>
      </c>
      <c r="F7396" s="4"/>
      <c r="G7396" s="5">
        <v>9</v>
      </c>
      <c r="H7396" s="7">
        <v>4</v>
      </c>
      <c r="I7396" s="1">
        <v>3</v>
      </c>
      <c r="J7396" s="1">
        <v>2</v>
      </c>
      <c r="K7396" s="1">
        <v>0</v>
      </c>
      <c r="L7396" s="1">
        <v>0</v>
      </c>
      <c r="M7396" s="1">
        <v>0</v>
      </c>
      <c r="N7396" s="6">
        <v>0</v>
      </c>
    </row>
    <row r="7397" spans="5:14" x14ac:dyDescent="0.3">
      <c r="E7397" s="9"/>
      <c r="F7397" s="8"/>
      <c r="G7397" s="10">
        <v>100</v>
      </c>
      <c r="H7397" s="11">
        <v>44.444444444444002</v>
      </c>
      <c r="I7397" s="2">
        <v>33.333333333333002</v>
      </c>
      <c r="J7397" s="2">
        <v>22.222222222222001</v>
      </c>
      <c r="K7397" s="12">
        <v>0</v>
      </c>
      <c r="L7397" s="12">
        <v>0</v>
      </c>
      <c r="M7397" s="12">
        <v>0</v>
      </c>
      <c r="N7397" s="15">
        <v>0</v>
      </c>
    </row>
    <row r="7398" spans="5:14" x14ac:dyDescent="0.3">
      <c r="E7398" s="3" t="s">
        <v>1857</v>
      </c>
      <c r="F7398" s="4"/>
      <c r="G7398" s="5">
        <v>83</v>
      </c>
      <c r="H7398" s="7">
        <v>21</v>
      </c>
      <c r="I7398" s="1">
        <v>32</v>
      </c>
      <c r="J7398" s="1">
        <v>17</v>
      </c>
      <c r="K7398" s="1">
        <v>8</v>
      </c>
      <c r="L7398" s="1">
        <v>3</v>
      </c>
      <c r="M7398" s="1">
        <v>2</v>
      </c>
      <c r="N7398" s="6">
        <v>0</v>
      </c>
    </row>
    <row r="7399" spans="5:14" x14ac:dyDescent="0.3">
      <c r="E7399" s="9"/>
      <c r="F7399" s="8"/>
      <c r="G7399" s="10">
        <v>100</v>
      </c>
      <c r="H7399" s="11">
        <v>25.301204819277</v>
      </c>
      <c r="I7399" s="2">
        <v>38.554216867469997</v>
      </c>
      <c r="J7399" s="2">
        <v>20.481927710842999</v>
      </c>
      <c r="K7399" s="2">
        <v>9.638554216867</v>
      </c>
      <c r="L7399" s="2">
        <v>3.6144578313250002</v>
      </c>
      <c r="M7399" s="2">
        <v>2.409638554217</v>
      </c>
      <c r="N7399" s="15">
        <v>0</v>
      </c>
    </row>
    <row r="7400" spans="5:14" ht="37.5" x14ac:dyDescent="0.3">
      <c r="E7400" s="3" t="s">
        <v>1858</v>
      </c>
      <c r="F7400" s="4"/>
      <c r="G7400" s="5">
        <v>0</v>
      </c>
      <c r="H7400" s="7">
        <v>0</v>
      </c>
      <c r="I7400" s="1">
        <v>0</v>
      </c>
      <c r="J7400" s="1">
        <v>0</v>
      </c>
      <c r="K7400" s="1">
        <v>0</v>
      </c>
      <c r="L7400" s="1">
        <v>0</v>
      </c>
      <c r="M7400" s="1">
        <v>0</v>
      </c>
      <c r="N7400" s="6">
        <v>0</v>
      </c>
    </row>
    <row r="7401" spans="5:14" x14ac:dyDescent="0.3">
      <c r="E7401" s="9"/>
      <c r="F7401" s="8"/>
      <c r="G7401" s="31">
        <v>0</v>
      </c>
      <c r="H7401" s="21">
        <v>0</v>
      </c>
      <c r="I7401" s="12">
        <v>0</v>
      </c>
      <c r="J7401" s="12">
        <v>0</v>
      </c>
      <c r="K7401" s="12">
        <v>0</v>
      </c>
      <c r="L7401" s="12">
        <v>0</v>
      </c>
      <c r="M7401" s="12">
        <v>0</v>
      </c>
      <c r="N7401" s="15">
        <v>0</v>
      </c>
    </row>
    <row r="7402" spans="5:14" ht="25" x14ac:dyDescent="0.3">
      <c r="E7402" s="3" t="s">
        <v>1859</v>
      </c>
      <c r="F7402" s="4"/>
      <c r="G7402" s="5">
        <v>686</v>
      </c>
      <c r="H7402" s="7">
        <v>186</v>
      </c>
      <c r="I7402" s="1">
        <v>289</v>
      </c>
      <c r="J7402" s="1">
        <v>146</v>
      </c>
      <c r="K7402" s="1">
        <v>39</v>
      </c>
      <c r="L7402" s="1">
        <v>13</v>
      </c>
      <c r="M7402" s="1">
        <v>8</v>
      </c>
      <c r="N7402" s="6">
        <v>5</v>
      </c>
    </row>
    <row r="7403" spans="5:14" x14ac:dyDescent="0.3">
      <c r="E7403" s="9"/>
      <c r="F7403" s="8"/>
      <c r="G7403" s="10">
        <v>100</v>
      </c>
      <c r="H7403" s="11">
        <v>27.113702623906999</v>
      </c>
      <c r="I7403" s="2">
        <v>42.128279883382</v>
      </c>
      <c r="J7403" s="2">
        <v>21.282798833819001</v>
      </c>
      <c r="K7403" s="2">
        <v>5.6851311953349999</v>
      </c>
      <c r="L7403" s="2">
        <v>1.895043731778</v>
      </c>
      <c r="M7403" s="2">
        <v>1.1661807580170001</v>
      </c>
      <c r="N7403" s="13">
        <v>0.72886297376099995</v>
      </c>
    </row>
    <row r="7404" spans="5:14" ht="25" x14ac:dyDescent="0.3">
      <c r="E7404" s="3" t="s">
        <v>1860</v>
      </c>
      <c r="F7404" s="4"/>
      <c r="G7404" s="5">
        <v>661</v>
      </c>
      <c r="H7404" s="7">
        <v>163</v>
      </c>
      <c r="I7404" s="1">
        <v>274</v>
      </c>
      <c r="J7404" s="1">
        <v>150</v>
      </c>
      <c r="K7404" s="1">
        <v>48</v>
      </c>
      <c r="L7404" s="1">
        <v>14</v>
      </c>
      <c r="M7404" s="1">
        <v>9</v>
      </c>
      <c r="N7404" s="6">
        <v>3</v>
      </c>
    </row>
    <row r="7405" spans="5:14" x14ac:dyDescent="0.3">
      <c r="E7405" s="9"/>
      <c r="F7405" s="8"/>
      <c r="G7405" s="10">
        <v>100</v>
      </c>
      <c r="H7405" s="11">
        <v>24.659606656581001</v>
      </c>
      <c r="I7405" s="2">
        <v>41.452344931920997</v>
      </c>
      <c r="J7405" s="2">
        <v>22.692889561270999</v>
      </c>
      <c r="K7405" s="2">
        <v>7.2617246596070002</v>
      </c>
      <c r="L7405" s="2">
        <v>2.1180030257190001</v>
      </c>
      <c r="M7405" s="2">
        <v>1.3615733736760001</v>
      </c>
      <c r="N7405" s="13">
        <v>0.45385779122499997</v>
      </c>
    </row>
    <row r="7406" spans="5:14" ht="37.5" x14ac:dyDescent="0.3">
      <c r="E7406" s="3" t="s">
        <v>1861</v>
      </c>
      <c r="F7406" s="4"/>
      <c r="G7406" s="5">
        <v>36</v>
      </c>
      <c r="H7406" s="7">
        <v>12</v>
      </c>
      <c r="I7406" s="1">
        <v>15</v>
      </c>
      <c r="J7406" s="1">
        <v>9</v>
      </c>
      <c r="K7406" s="1">
        <v>0</v>
      </c>
      <c r="L7406" s="1">
        <v>0</v>
      </c>
      <c r="M7406" s="1">
        <v>0</v>
      </c>
      <c r="N7406" s="6">
        <v>0</v>
      </c>
    </row>
    <row r="7407" spans="5:14" x14ac:dyDescent="0.3">
      <c r="E7407" s="9"/>
      <c r="F7407" s="8"/>
      <c r="G7407" s="10">
        <v>100</v>
      </c>
      <c r="H7407" s="11">
        <v>33.333333333333002</v>
      </c>
      <c r="I7407" s="2">
        <v>41.666666666666998</v>
      </c>
      <c r="J7407" s="2">
        <v>25</v>
      </c>
      <c r="K7407" s="12">
        <v>0</v>
      </c>
      <c r="L7407" s="12">
        <v>0</v>
      </c>
      <c r="M7407" s="12">
        <v>0</v>
      </c>
      <c r="N7407" s="15">
        <v>0</v>
      </c>
    </row>
    <row r="7408" spans="5:14" ht="25" x14ac:dyDescent="0.3">
      <c r="E7408" s="3" t="s">
        <v>1862</v>
      </c>
      <c r="F7408" s="4"/>
      <c r="G7408" s="5">
        <v>176</v>
      </c>
      <c r="H7408" s="7">
        <v>48</v>
      </c>
      <c r="I7408" s="1">
        <v>72</v>
      </c>
      <c r="J7408" s="1">
        <v>35</v>
      </c>
      <c r="K7408" s="1">
        <v>13</v>
      </c>
      <c r="L7408" s="1">
        <v>5</v>
      </c>
      <c r="M7408" s="1">
        <v>2</v>
      </c>
      <c r="N7408" s="6">
        <v>1</v>
      </c>
    </row>
    <row r="7409" spans="5:14" x14ac:dyDescent="0.3">
      <c r="E7409" s="9"/>
      <c r="F7409" s="8"/>
      <c r="G7409" s="10">
        <v>100</v>
      </c>
      <c r="H7409" s="11">
        <v>27.272727272727</v>
      </c>
      <c r="I7409" s="2">
        <v>40.909090909090999</v>
      </c>
      <c r="J7409" s="2">
        <v>19.886363636363999</v>
      </c>
      <c r="K7409" s="2">
        <v>7.386363636364</v>
      </c>
      <c r="L7409" s="2">
        <v>2.8409090909089998</v>
      </c>
      <c r="M7409" s="2">
        <v>1.136363636364</v>
      </c>
      <c r="N7409" s="13">
        <v>0.56818181818199998</v>
      </c>
    </row>
    <row r="7410" spans="5:14" ht="25" x14ac:dyDescent="0.3">
      <c r="E7410" s="3" t="s">
        <v>1863</v>
      </c>
      <c r="F7410" s="4"/>
      <c r="G7410" s="5">
        <v>31</v>
      </c>
      <c r="H7410" s="7">
        <v>8</v>
      </c>
      <c r="I7410" s="1">
        <v>8</v>
      </c>
      <c r="J7410" s="1">
        <v>12</v>
      </c>
      <c r="K7410" s="1">
        <v>2</v>
      </c>
      <c r="L7410" s="1">
        <v>1</v>
      </c>
      <c r="M7410" s="1">
        <v>0</v>
      </c>
      <c r="N7410" s="6">
        <v>0</v>
      </c>
    </row>
    <row r="7411" spans="5:14" x14ac:dyDescent="0.3">
      <c r="E7411" s="9"/>
      <c r="F7411" s="8"/>
      <c r="G7411" s="10">
        <v>100</v>
      </c>
      <c r="H7411" s="11">
        <v>25.806451612903</v>
      </c>
      <c r="I7411" s="2">
        <v>25.806451612903</v>
      </c>
      <c r="J7411" s="2">
        <v>38.709677419355003</v>
      </c>
      <c r="K7411" s="2">
        <v>6.4516129032259997</v>
      </c>
      <c r="L7411" s="2">
        <v>3.2258064516129998</v>
      </c>
      <c r="M7411" s="12">
        <v>0</v>
      </c>
      <c r="N7411" s="15">
        <v>0</v>
      </c>
    </row>
    <row r="7412" spans="5:14" ht="62.5" x14ac:dyDescent="0.3">
      <c r="E7412" s="3" t="s">
        <v>1864</v>
      </c>
      <c r="F7412" s="4"/>
      <c r="G7412" s="5">
        <v>19</v>
      </c>
      <c r="H7412" s="7">
        <v>3</v>
      </c>
      <c r="I7412" s="1">
        <v>10</v>
      </c>
      <c r="J7412" s="1">
        <v>6</v>
      </c>
      <c r="K7412" s="1">
        <v>0</v>
      </c>
      <c r="L7412" s="1">
        <v>0</v>
      </c>
      <c r="M7412" s="1">
        <v>0</v>
      </c>
      <c r="N7412" s="6">
        <v>0</v>
      </c>
    </row>
    <row r="7413" spans="5:14" x14ac:dyDescent="0.3">
      <c r="E7413" s="9"/>
      <c r="F7413" s="8"/>
      <c r="G7413" s="10">
        <v>100</v>
      </c>
      <c r="H7413" s="11">
        <v>15.789473684211</v>
      </c>
      <c r="I7413" s="2">
        <v>52.631578947367998</v>
      </c>
      <c r="J7413" s="2">
        <v>31.578947368421002</v>
      </c>
      <c r="K7413" s="12">
        <v>0</v>
      </c>
      <c r="L7413" s="12">
        <v>0</v>
      </c>
      <c r="M7413" s="12">
        <v>0</v>
      </c>
      <c r="N7413" s="15">
        <v>0</v>
      </c>
    </row>
    <row r="7414" spans="5:14" ht="62.5" x14ac:dyDescent="0.3">
      <c r="E7414" s="3" t="s">
        <v>1865</v>
      </c>
      <c r="F7414" s="4"/>
      <c r="G7414" s="5">
        <v>8</v>
      </c>
      <c r="H7414" s="7">
        <v>3</v>
      </c>
      <c r="I7414" s="1">
        <v>1</v>
      </c>
      <c r="J7414" s="1">
        <v>4</v>
      </c>
      <c r="K7414" s="1">
        <v>0</v>
      </c>
      <c r="L7414" s="1">
        <v>0</v>
      </c>
      <c r="M7414" s="1">
        <v>0</v>
      </c>
      <c r="N7414" s="6">
        <v>0</v>
      </c>
    </row>
    <row r="7415" spans="5:14" x14ac:dyDescent="0.3">
      <c r="E7415" s="9"/>
      <c r="F7415" s="8"/>
      <c r="G7415" s="10">
        <v>100</v>
      </c>
      <c r="H7415" s="11">
        <v>37.5</v>
      </c>
      <c r="I7415" s="2">
        <v>12.5</v>
      </c>
      <c r="J7415" s="2">
        <v>50</v>
      </c>
      <c r="K7415" s="12">
        <v>0</v>
      </c>
      <c r="L7415" s="12">
        <v>0</v>
      </c>
      <c r="M7415" s="12">
        <v>0</v>
      </c>
      <c r="N7415" s="15">
        <v>0</v>
      </c>
    </row>
    <row r="7416" spans="5:14" x14ac:dyDescent="0.3">
      <c r="E7416" s="3" t="s">
        <v>1866</v>
      </c>
      <c r="F7416" s="4"/>
      <c r="G7416" s="5">
        <v>24</v>
      </c>
      <c r="H7416" s="7">
        <v>7</v>
      </c>
      <c r="I7416" s="1">
        <v>8</v>
      </c>
      <c r="J7416" s="1">
        <v>9</v>
      </c>
      <c r="K7416" s="1">
        <v>0</v>
      </c>
      <c r="L7416" s="1">
        <v>0</v>
      </c>
      <c r="M7416" s="1">
        <v>0</v>
      </c>
      <c r="N7416" s="6">
        <v>0</v>
      </c>
    </row>
    <row r="7417" spans="5:14" x14ac:dyDescent="0.3">
      <c r="E7417" s="9"/>
      <c r="F7417" s="8"/>
      <c r="G7417" s="10">
        <v>100</v>
      </c>
      <c r="H7417" s="11">
        <v>29.166666666666998</v>
      </c>
      <c r="I7417" s="2">
        <v>33.333333333333002</v>
      </c>
      <c r="J7417" s="2">
        <v>37.5</v>
      </c>
      <c r="K7417" s="12">
        <v>0</v>
      </c>
      <c r="L7417" s="12">
        <v>0</v>
      </c>
      <c r="M7417" s="12">
        <v>0</v>
      </c>
      <c r="N7417" s="15">
        <v>0</v>
      </c>
    </row>
    <row r="7418" spans="5:14" ht="37.5" x14ac:dyDescent="0.3">
      <c r="E7418" s="3" t="s">
        <v>1867</v>
      </c>
      <c r="F7418" s="4"/>
      <c r="G7418" s="5">
        <v>0</v>
      </c>
      <c r="H7418" s="7">
        <v>0</v>
      </c>
      <c r="I7418" s="1">
        <v>0</v>
      </c>
      <c r="J7418" s="1">
        <v>0</v>
      </c>
      <c r="K7418" s="1">
        <v>0</v>
      </c>
      <c r="L7418" s="1">
        <v>0</v>
      </c>
      <c r="M7418" s="1">
        <v>0</v>
      </c>
      <c r="N7418" s="6">
        <v>0</v>
      </c>
    </row>
    <row r="7419" spans="5:14" x14ac:dyDescent="0.3">
      <c r="E7419" s="9"/>
      <c r="F7419" s="8"/>
      <c r="G7419" s="31">
        <v>0</v>
      </c>
      <c r="H7419" s="21">
        <v>0</v>
      </c>
      <c r="I7419" s="12">
        <v>0</v>
      </c>
      <c r="J7419" s="12">
        <v>0</v>
      </c>
      <c r="K7419" s="12">
        <v>0</v>
      </c>
      <c r="L7419" s="12">
        <v>0</v>
      </c>
      <c r="M7419" s="12">
        <v>0</v>
      </c>
      <c r="N7419" s="15">
        <v>0</v>
      </c>
    </row>
    <row r="7420" spans="5:14" ht="25" x14ac:dyDescent="0.3">
      <c r="E7420" s="3" t="s">
        <v>1868</v>
      </c>
      <c r="F7420" s="4"/>
      <c r="G7420" s="5">
        <v>95</v>
      </c>
      <c r="H7420" s="7">
        <v>30</v>
      </c>
      <c r="I7420" s="1">
        <v>37</v>
      </c>
      <c r="J7420" s="1">
        <v>21</v>
      </c>
      <c r="K7420" s="1">
        <v>4</v>
      </c>
      <c r="L7420" s="1">
        <v>2</v>
      </c>
      <c r="M7420" s="1">
        <v>1</v>
      </c>
      <c r="N7420" s="6">
        <v>0</v>
      </c>
    </row>
    <row r="7421" spans="5:14" x14ac:dyDescent="0.3">
      <c r="E7421" s="9"/>
      <c r="F7421" s="8"/>
      <c r="G7421" s="10">
        <v>100</v>
      </c>
      <c r="H7421" s="11">
        <v>31.578947368421002</v>
      </c>
      <c r="I7421" s="2">
        <v>38.947368421053</v>
      </c>
      <c r="J7421" s="2">
        <v>22.105263157894999</v>
      </c>
      <c r="K7421" s="2">
        <v>4.2105263157890001</v>
      </c>
      <c r="L7421" s="2">
        <v>2.1052631578950001</v>
      </c>
      <c r="M7421" s="2">
        <v>1.052631578947</v>
      </c>
      <c r="N7421" s="15">
        <v>0</v>
      </c>
    </row>
    <row r="7422" spans="5:14" ht="25" x14ac:dyDescent="0.3">
      <c r="E7422" s="3" t="s">
        <v>1869</v>
      </c>
      <c r="F7422" s="4"/>
      <c r="G7422" s="5">
        <v>90</v>
      </c>
      <c r="H7422" s="7">
        <v>25</v>
      </c>
      <c r="I7422" s="1">
        <v>35</v>
      </c>
      <c r="J7422" s="1">
        <v>20</v>
      </c>
      <c r="K7422" s="1">
        <v>8</v>
      </c>
      <c r="L7422" s="1">
        <v>2</v>
      </c>
      <c r="M7422" s="1">
        <v>0</v>
      </c>
      <c r="N7422" s="6">
        <v>0</v>
      </c>
    </row>
    <row r="7423" spans="5:14" x14ac:dyDescent="0.3">
      <c r="E7423" s="9"/>
      <c r="F7423" s="8"/>
      <c r="G7423" s="10">
        <v>100</v>
      </c>
      <c r="H7423" s="11">
        <v>27.777777777777999</v>
      </c>
      <c r="I7423" s="2">
        <v>38.888888888888999</v>
      </c>
      <c r="J7423" s="2">
        <v>22.222222222222001</v>
      </c>
      <c r="K7423" s="2">
        <v>8.8888888888889994</v>
      </c>
      <c r="L7423" s="2">
        <v>2.2222222222219998</v>
      </c>
      <c r="M7423" s="12">
        <v>0</v>
      </c>
      <c r="N7423" s="15">
        <v>0</v>
      </c>
    </row>
    <row r="7424" spans="5:14" ht="37.5" x14ac:dyDescent="0.3">
      <c r="E7424" s="3" t="s">
        <v>1870</v>
      </c>
      <c r="F7424" s="4"/>
      <c r="G7424" s="5">
        <v>5</v>
      </c>
      <c r="H7424" s="7">
        <v>1</v>
      </c>
      <c r="I7424" s="1">
        <v>2</v>
      </c>
      <c r="J7424" s="1">
        <v>2</v>
      </c>
      <c r="K7424" s="1">
        <v>0</v>
      </c>
      <c r="L7424" s="1">
        <v>0</v>
      </c>
      <c r="M7424" s="1">
        <v>0</v>
      </c>
      <c r="N7424" s="6">
        <v>0</v>
      </c>
    </row>
    <row r="7425" spans="5:14" x14ac:dyDescent="0.3">
      <c r="E7425" s="9"/>
      <c r="F7425" s="8"/>
      <c r="G7425" s="10">
        <v>100</v>
      </c>
      <c r="H7425" s="11">
        <v>20</v>
      </c>
      <c r="I7425" s="2">
        <v>40</v>
      </c>
      <c r="J7425" s="2">
        <v>40</v>
      </c>
      <c r="K7425" s="12">
        <v>0</v>
      </c>
      <c r="L7425" s="12">
        <v>0</v>
      </c>
      <c r="M7425" s="12">
        <v>0</v>
      </c>
      <c r="N7425" s="15">
        <v>0</v>
      </c>
    </row>
    <row r="7426" spans="5:14" ht="25" x14ac:dyDescent="0.3">
      <c r="E7426" s="3" t="s">
        <v>1871</v>
      </c>
      <c r="F7426" s="4"/>
      <c r="G7426" s="5">
        <v>37</v>
      </c>
      <c r="H7426" s="7">
        <v>10</v>
      </c>
      <c r="I7426" s="1">
        <v>17</v>
      </c>
      <c r="J7426" s="1">
        <v>7</v>
      </c>
      <c r="K7426" s="1">
        <v>3</v>
      </c>
      <c r="L7426" s="1">
        <v>0</v>
      </c>
      <c r="M7426" s="1">
        <v>0</v>
      </c>
      <c r="N7426" s="6">
        <v>0</v>
      </c>
    </row>
    <row r="7427" spans="5:14" x14ac:dyDescent="0.3">
      <c r="E7427" s="9"/>
      <c r="F7427" s="8"/>
      <c r="G7427" s="10">
        <v>100</v>
      </c>
      <c r="H7427" s="11">
        <v>27.027027027027</v>
      </c>
      <c r="I7427" s="2">
        <v>45.945945945946001</v>
      </c>
      <c r="J7427" s="2">
        <v>18.918918918919001</v>
      </c>
      <c r="K7427" s="2">
        <v>8.1081081081080004</v>
      </c>
      <c r="L7427" s="12">
        <v>0</v>
      </c>
      <c r="M7427" s="12">
        <v>0</v>
      </c>
      <c r="N7427" s="15">
        <v>0</v>
      </c>
    </row>
    <row r="7428" spans="5:14" ht="25" x14ac:dyDescent="0.3">
      <c r="E7428" s="3" t="s">
        <v>1872</v>
      </c>
      <c r="F7428" s="4"/>
      <c r="G7428" s="5">
        <v>1</v>
      </c>
      <c r="H7428" s="7">
        <v>1</v>
      </c>
      <c r="I7428" s="1">
        <v>0</v>
      </c>
      <c r="J7428" s="1">
        <v>0</v>
      </c>
      <c r="K7428" s="1">
        <v>0</v>
      </c>
      <c r="L7428" s="1">
        <v>0</v>
      </c>
      <c r="M7428" s="1">
        <v>0</v>
      </c>
      <c r="N7428" s="6">
        <v>0</v>
      </c>
    </row>
    <row r="7429" spans="5:14" x14ac:dyDescent="0.3">
      <c r="E7429" s="9"/>
      <c r="F7429" s="8"/>
      <c r="G7429" s="10">
        <v>100</v>
      </c>
      <c r="H7429" s="11">
        <v>100</v>
      </c>
      <c r="I7429" s="12">
        <v>0</v>
      </c>
      <c r="J7429" s="12">
        <v>0</v>
      </c>
      <c r="K7429" s="12">
        <v>0</v>
      </c>
      <c r="L7429" s="12">
        <v>0</v>
      </c>
      <c r="M7429" s="12">
        <v>0</v>
      </c>
      <c r="N7429" s="15">
        <v>0</v>
      </c>
    </row>
    <row r="7430" spans="5:14" ht="62.5" x14ac:dyDescent="0.3">
      <c r="E7430" s="3" t="s">
        <v>1873</v>
      </c>
      <c r="F7430" s="4"/>
      <c r="G7430" s="5">
        <v>3</v>
      </c>
      <c r="H7430" s="7">
        <v>1</v>
      </c>
      <c r="I7430" s="1">
        <v>1</v>
      </c>
      <c r="J7430" s="1">
        <v>0</v>
      </c>
      <c r="K7430" s="1">
        <v>1</v>
      </c>
      <c r="L7430" s="1">
        <v>0</v>
      </c>
      <c r="M7430" s="1">
        <v>0</v>
      </c>
      <c r="N7430" s="6">
        <v>0</v>
      </c>
    </row>
    <row r="7431" spans="5:14" x14ac:dyDescent="0.3">
      <c r="E7431" s="9"/>
      <c r="F7431" s="8"/>
      <c r="G7431" s="10">
        <v>100</v>
      </c>
      <c r="H7431" s="11">
        <v>33.333333333333002</v>
      </c>
      <c r="I7431" s="2">
        <v>33.333333333333002</v>
      </c>
      <c r="J7431" s="12">
        <v>0</v>
      </c>
      <c r="K7431" s="2">
        <v>33.333333333333002</v>
      </c>
      <c r="L7431" s="12">
        <v>0</v>
      </c>
      <c r="M7431" s="12">
        <v>0</v>
      </c>
      <c r="N7431" s="15">
        <v>0</v>
      </c>
    </row>
    <row r="7432" spans="5:14" ht="62.5" x14ac:dyDescent="0.3">
      <c r="E7432" s="3" t="s">
        <v>1874</v>
      </c>
      <c r="F7432" s="4"/>
      <c r="G7432" s="5">
        <v>2</v>
      </c>
      <c r="H7432" s="7">
        <v>1</v>
      </c>
      <c r="I7432" s="1">
        <v>0</v>
      </c>
      <c r="J7432" s="1">
        <v>1</v>
      </c>
      <c r="K7432" s="1">
        <v>0</v>
      </c>
      <c r="L7432" s="1">
        <v>0</v>
      </c>
      <c r="M7432" s="1">
        <v>0</v>
      </c>
      <c r="N7432" s="6">
        <v>0</v>
      </c>
    </row>
    <row r="7433" spans="5:14" x14ac:dyDescent="0.3">
      <c r="E7433" s="9"/>
      <c r="F7433" s="8"/>
      <c r="G7433" s="10">
        <v>100</v>
      </c>
      <c r="H7433" s="11">
        <v>50</v>
      </c>
      <c r="I7433" s="12">
        <v>0</v>
      </c>
      <c r="J7433" s="2">
        <v>50</v>
      </c>
      <c r="K7433" s="12">
        <v>0</v>
      </c>
      <c r="L7433" s="12">
        <v>0</v>
      </c>
      <c r="M7433" s="12">
        <v>0</v>
      </c>
      <c r="N7433" s="15">
        <v>0</v>
      </c>
    </row>
    <row r="7434" spans="5:14" x14ac:dyDescent="0.3">
      <c r="E7434" s="3" t="s">
        <v>1875</v>
      </c>
      <c r="F7434" s="4"/>
      <c r="G7434" s="5">
        <v>5</v>
      </c>
      <c r="H7434" s="7">
        <v>1</v>
      </c>
      <c r="I7434" s="1">
        <v>3</v>
      </c>
      <c r="J7434" s="1">
        <v>1</v>
      </c>
      <c r="K7434" s="1">
        <v>0</v>
      </c>
      <c r="L7434" s="1">
        <v>0</v>
      </c>
      <c r="M7434" s="1">
        <v>0</v>
      </c>
      <c r="N7434" s="6">
        <v>0</v>
      </c>
    </row>
    <row r="7435" spans="5:14" x14ac:dyDescent="0.3">
      <c r="E7435" s="9"/>
      <c r="F7435" s="8"/>
      <c r="G7435" s="10">
        <v>100</v>
      </c>
      <c r="H7435" s="11">
        <v>20</v>
      </c>
      <c r="I7435" s="2">
        <v>60</v>
      </c>
      <c r="J7435" s="2">
        <v>20</v>
      </c>
      <c r="K7435" s="12">
        <v>0</v>
      </c>
      <c r="L7435" s="12">
        <v>0</v>
      </c>
      <c r="M7435" s="12">
        <v>0</v>
      </c>
      <c r="N7435" s="15">
        <v>0</v>
      </c>
    </row>
    <row r="7436" spans="5:14" ht="37.5" x14ac:dyDescent="0.3">
      <c r="E7436" s="3" t="s">
        <v>1876</v>
      </c>
      <c r="F7436" s="4"/>
      <c r="G7436" s="5">
        <v>0</v>
      </c>
      <c r="H7436" s="7">
        <v>0</v>
      </c>
      <c r="I7436" s="1">
        <v>0</v>
      </c>
      <c r="J7436" s="1">
        <v>0</v>
      </c>
      <c r="K7436" s="1">
        <v>0</v>
      </c>
      <c r="L7436" s="1">
        <v>0</v>
      </c>
      <c r="M7436" s="1">
        <v>0</v>
      </c>
      <c r="N7436" s="6">
        <v>0</v>
      </c>
    </row>
    <row r="7437" spans="5:14" x14ac:dyDescent="0.3">
      <c r="E7437" s="9"/>
      <c r="F7437" s="8"/>
      <c r="G7437" s="31">
        <v>0</v>
      </c>
      <c r="H7437" s="21">
        <v>0</v>
      </c>
      <c r="I7437" s="12">
        <v>0</v>
      </c>
      <c r="J7437" s="12">
        <v>0</v>
      </c>
      <c r="K7437" s="12">
        <v>0</v>
      </c>
      <c r="L7437" s="12">
        <v>0</v>
      </c>
      <c r="M7437" s="12">
        <v>0</v>
      </c>
      <c r="N7437" s="15">
        <v>0</v>
      </c>
    </row>
    <row r="7438" spans="5:14" ht="25" x14ac:dyDescent="0.3">
      <c r="E7438" s="3" t="s">
        <v>1877</v>
      </c>
      <c r="F7438" s="4"/>
      <c r="G7438" s="5">
        <v>6</v>
      </c>
      <c r="H7438" s="7">
        <v>1</v>
      </c>
      <c r="I7438" s="1">
        <v>1</v>
      </c>
      <c r="J7438" s="1">
        <v>1</v>
      </c>
      <c r="K7438" s="1">
        <v>3</v>
      </c>
      <c r="L7438" s="1">
        <v>0</v>
      </c>
      <c r="M7438" s="1">
        <v>0</v>
      </c>
      <c r="N7438" s="6">
        <v>0</v>
      </c>
    </row>
    <row r="7439" spans="5:14" x14ac:dyDescent="0.3">
      <c r="E7439" s="9"/>
      <c r="F7439" s="8"/>
      <c r="G7439" s="10">
        <v>100</v>
      </c>
      <c r="H7439" s="11">
        <v>16.666666666666998</v>
      </c>
      <c r="I7439" s="2">
        <v>16.666666666666998</v>
      </c>
      <c r="J7439" s="2">
        <v>16.666666666666998</v>
      </c>
      <c r="K7439" s="2">
        <v>50</v>
      </c>
      <c r="L7439" s="12">
        <v>0</v>
      </c>
      <c r="M7439" s="12">
        <v>0</v>
      </c>
      <c r="N7439" s="15">
        <v>0</v>
      </c>
    </row>
    <row r="7440" spans="5:14" ht="25" x14ac:dyDescent="0.3">
      <c r="E7440" s="3" t="s">
        <v>1878</v>
      </c>
      <c r="F7440" s="4"/>
      <c r="G7440" s="5">
        <v>5</v>
      </c>
      <c r="H7440" s="7">
        <v>0</v>
      </c>
      <c r="I7440" s="1">
        <v>2</v>
      </c>
      <c r="J7440" s="1">
        <v>1</v>
      </c>
      <c r="K7440" s="1">
        <v>2</v>
      </c>
      <c r="L7440" s="1">
        <v>0</v>
      </c>
      <c r="M7440" s="1">
        <v>0</v>
      </c>
      <c r="N7440" s="6">
        <v>0</v>
      </c>
    </row>
    <row r="7441" spans="5:14" x14ac:dyDescent="0.3">
      <c r="E7441" s="9"/>
      <c r="F7441" s="8"/>
      <c r="G7441" s="10">
        <v>100</v>
      </c>
      <c r="H7441" s="21">
        <v>0</v>
      </c>
      <c r="I7441" s="2">
        <v>40</v>
      </c>
      <c r="J7441" s="2">
        <v>20</v>
      </c>
      <c r="K7441" s="2">
        <v>40</v>
      </c>
      <c r="L7441" s="12">
        <v>0</v>
      </c>
      <c r="M7441" s="12">
        <v>0</v>
      </c>
      <c r="N7441" s="15">
        <v>0</v>
      </c>
    </row>
    <row r="7442" spans="5:14" ht="37.5" x14ac:dyDescent="0.3">
      <c r="E7442" s="3" t="s">
        <v>1879</v>
      </c>
      <c r="F7442" s="4"/>
      <c r="G7442" s="5">
        <v>3</v>
      </c>
      <c r="H7442" s="7">
        <v>1</v>
      </c>
      <c r="I7442" s="1">
        <v>1</v>
      </c>
      <c r="J7442" s="1">
        <v>0</v>
      </c>
      <c r="K7442" s="1">
        <v>1</v>
      </c>
      <c r="L7442" s="1">
        <v>0</v>
      </c>
      <c r="M7442" s="1">
        <v>0</v>
      </c>
      <c r="N7442" s="6">
        <v>0</v>
      </c>
    </row>
    <row r="7443" spans="5:14" x14ac:dyDescent="0.3">
      <c r="E7443" s="9"/>
      <c r="F7443" s="8"/>
      <c r="G7443" s="10">
        <v>100</v>
      </c>
      <c r="H7443" s="11">
        <v>33.333333333333002</v>
      </c>
      <c r="I7443" s="2">
        <v>33.333333333333002</v>
      </c>
      <c r="J7443" s="12">
        <v>0</v>
      </c>
      <c r="K7443" s="2">
        <v>33.333333333333002</v>
      </c>
      <c r="L7443" s="12">
        <v>0</v>
      </c>
      <c r="M7443" s="12">
        <v>0</v>
      </c>
      <c r="N7443" s="15">
        <v>0</v>
      </c>
    </row>
    <row r="7444" spans="5:14" ht="25" x14ac:dyDescent="0.3">
      <c r="E7444" s="3" t="s">
        <v>1880</v>
      </c>
      <c r="F7444" s="4"/>
      <c r="G7444" s="5">
        <v>1</v>
      </c>
      <c r="H7444" s="7">
        <v>0</v>
      </c>
      <c r="I7444" s="1">
        <v>0</v>
      </c>
      <c r="J7444" s="1">
        <v>0</v>
      </c>
      <c r="K7444" s="1">
        <v>1</v>
      </c>
      <c r="L7444" s="1">
        <v>0</v>
      </c>
      <c r="M7444" s="1">
        <v>0</v>
      </c>
      <c r="N7444" s="6">
        <v>0</v>
      </c>
    </row>
    <row r="7445" spans="5:14" x14ac:dyDescent="0.3">
      <c r="E7445" s="9"/>
      <c r="F7445" s="8"/>
      <c r="G7445" s="10">
        <v>100</v>
      </c>
      <c r="H7445" s="21">
        <v>0</v>
      </c>
      <c r="I7445" s="12">
        <v>0</v>
      </c>
      <c r="J7445" s="12">
        <v>0</v>
      </c>
      <c r="K7445" s="2">
        <v>100</v>
      </c>
      <c r="L7445" s="12">
        <v>0</v>
      </c>
      <c r="M7445" s="12">
        <v>0</v>
      </c>
      <c r="N7445" s="15">
        <v>0</v>
      </c>
    </row>
    <row r="7446" spans="5:14" ht="25" x14ac:dyDescent="0.3">
      <c r="E7446" s="3" t="s">
        <v>1881</v>
      </c>
      <c r="F7446" s="4"/>
      <c r="G7446" s="5">
        <v>0</v>
      </c>
      <c r="H7446" s="7">
        <v>0</v>
      </c>
      <c r="I7446" s="1">
        <v>0</v>
      </c>
      <c r="J7446" s="1">
        <v>0</v>
      </c>
      <c r="K7446" s="1">
        <v>0</v>
      </c>
      <c r="L7446" s="1">
        <v>0</v>
      </c>
      <c r="M7446" s="1">
        <v>0</v>
      </c>
      <c r="N7446" s="6">
        <v>0</v>
      </c>
    </row>
    <row r="7447" spans="5:14" x14ac:dyDescent="0.3">
      <c r="E7447" s="9"/>
      <c r="F7447" s="8"/>
      <c r="G7447" s="31">
        <v>0</v>
      </c>
      <c r="H7447" s="21">
        <v>0</v>
      </c>
      <c r="I7447" s="12">
        <v>0</v>
      </c>
      <c r="J7447" s="12">
        <v>0</v>
      </c>
      <c r="K7447" s="12">
        <v>0</v>
      </c>
      <c r="L7447" s="12">
        <v>0</v>
      </c>
      <c r="M7447" s="12">
        <v>0</v>
      </c>
      <c r="N7447" s="15">
        <v>0</v>
      </c>
    </row>
    <row r="7448" spans="5:14" ht="62.5" x14ac:dyDescent="0.3">
      <c r="E7448" s="3" t="s">
        <v>1882</v>
      </c>
      <c r="F7448" s="4"/>
      <c r="G7448" s="5">
        <v>0</v>
      </c>
      <c r="H7448" s="7">
        <v>0</v>
      </c>
      <c r="I7448" s="1">
        <v>0</v>
      </c>
      <c r="J7448" s="1">
        <v>0</v>
      </c>
      <c r="K7448" s="1">
        <v>0</v>
      </c>
      <c r="L7448" s="1">
        <v>0</v>
      </c>
      <c r="M7448" s="1">
        <v>0</v>
      </c>
      <c r="N7448" s="6">
        <v>0</v>
      </c>
    </row>
    <row r="7449" spans="5:14" x14ac:dyDescent="0.3">
      <c r="E7449" s="9"/>
      <c r="F7449" s="8"/>
      <c r="G7449" s="31">
        <v>0</v>
      </c>
      <c r="H7449" s="21">
        <v>0</v>
      </c>
      <c r="I7449" s="12">
        <v>0</v>
      </c>
      <c r="J7449" s="12">
        <v>0</v>
      </c>
      <c r="K7449" s="12">
        <v>0</v>
      </c>
      <c r="L7449" s="12">
        <v>0</v>
      </c>
      <c r="M7449" s="12">
        <v>0</v>
      </c>
      <c r="N7449" s="15">
        <v>0</v>
      </c>
    </row>
    <row r="7450" spans="5:14" ht="62.5" x14ac:dyDescent="0.3">
      <c r="E7450" s="3" t="s">
        <v>1883</v>
      </c>
      <c r="F7450" s="4"/>
      <c r="G7450" s="5">
        <v>0</v>
      </c>
      <c r="H7450" s="7">
        <v>0</v>
      </c>
      <c r="I7450" s="1">
        <v>0</v>
      </c>
      <c r="J7450" s="1">
        <v>0</v>
      </c>
      <c r="K7450" s="1">
        <v>0</v>
      </c>
      <c r="L7450" s="1">
        <v>0</v>
      </c>
      <c r="M7450" s="1">
        <v>0</v>
      </c>
      <c r="N7450" s="6">
        <v>0</v>
      </c>
    </row>
    <row r="7451" spans="5:14" x14ac:dyDescent="0.3">
      <c r="E7451" s="9"/>
      <c r="F7451" s="8"/>
      <c r="G7451" s="31">
        <v>0</v>
      </c>
      <c r="H7451" s="21">
        <v>0</v>
      </c>
      <c r="I7451" s="12">
        <v>0</v>
      </c>
      <c r="J7451" s="12">
        <v>0</v>
      </c>
      <c r="K7451" s="12">
        <v>0</v>
      </c>
      <c r="L7451" s="12">
        <v>0</v>
      </c>
      <c r="M7451" s="12">
        <v>0</v>
      </c>
      <c r="N7451" s="15">
        <v>0</v>
      </c>
    </row>
    <row r="7452" spans="5:14" x14ac:dyDescent="0.3">
      <c r="E7452" s="3" t="s">
        <v>1884</v>
      </c>
      <c r="F7452" s="4"/>
      <c r="G7452" s="5">
        <v>2</v>
      </c>
      <c r="H7452" s="7">
        <v>1</v>
      </c>
      <c r="I7452" s="1">
        <v>1</v>
      </c>
      <c r="J7452" s="1">
        <v>0</v>
      </c>
      <c r="K7452" s="1">
        <v>0</v>
      </c>
      <c r="L7452" s="1">
        <v>0</v>
      </c>
      <c r="M7452" s="1">
        <v>0</v>
      </c>
      <c r="N7452" s="6">
        <v>0</v>
      </c>
    </row>
    <row r="7453" spans="5:14" x14ac:dyDescent="0.3">
      <c r="E7453" s="9"/>
      <c r="F7453" s="8"/>
      <c r="G7453" s="10">
        <v>100</v>
      </c>
      <c r="H7453" s="11">
        <v>50</v>
      </c>
      <c r="I7453" s="2">
        <v>50</v>
      </c>
      <c r="J7453" s="12">
        <v>0</v>
      </c>
      <c r="K7453" s="12">
        <v>0</v>
      </c>
      <c r="L7453" s="12">
        <v>0</v>
      </c>
      <c r="M7453" s="12">
        <v>0</v>
      </c>
      <c r="N7453" s="15">
        <v>0</v>
      </c>
    </row>
    <row r="7454" spans="5:14" ht="37.5" x14ac:dyDescent="0.3">
      <c r="E7454" s="3" t="s">
        <v>1885</v>
      </c>
      <c r="F7454" s="4"/>
      <c r="G7454" s="5">
        <v>0</v>
      </c>
      <c r="H7454" s="7">
        <v>0</v>
      </c>
      <c r="I7454" s="1">
        <v>0</v>
      </c>
      <c r="J7454" s="1">
        <v>0</v>
      </c>
      <c r="K7454" s="1">
        <v>0</v>
      </c>
      <c r="L7454" s="1">
        <v>0</v>
      </c>
      <c r="M7454" s="1">
        <v>0</v>
      </c>
      <c r="N7454" s="6">
        <v>0</v>
      </c>
    </row>
    <row r="7455" spans="5:14" x14ac:dyDescent="0.3">
      <c r="E7455" s="9"/>
      <c r="F7455" s="8"/>
      <c r="G7455" s="31">
        <v>0</v>
      </c>
      <c r="H7455" s="21">
        <v>0</v>
      </c>
      <c r="I7455" s="12">
        <v>0</v>
      </c>
      <c r="J7455" s="12">
        <v>0</v>
      </c>
      <c r="K7455" s="12">
        <v>0</v>
      </c>
      <c r="L7455" s="12">
        <v>0</v>
      </c>
      <c r="M7455" s="12">
        <v>0</v>
      </c>
      <c r="N7455" s="15">
        <v>0</v>
      </c>
    </row>
    <row r="7456" spans="5:14" ht="25" x14ac:dyDescent="0.3">
      <c r="E7456" s="3" t="s">
        <v>1886</v>
      </c>
      <c r="F7456" s="4"/>
      <c r="G7456" s="5">
        <v>28</v>
      </c>
      <c r="H7456" s="7">
        <v>3</v>
      </c>
      <c r="I7456" s="1">
        <v>8</v>
      </c>
      <c r="J7456" s="1">
        <v>12</v>
      </c>
      <c r="K7456" s="1">
        <v>4</v>
      </c>
      <c r="L7456" s="1">
        <v>1</v>
      </c>
      <c r="M7456" s="1">
        <v>0</v>
      </c>
      <c r="N7456" s="6">
        <v>0</v>
      </c>
    </row>
    <row r="7457" spans="5:14" x14ac:dyDescent="0.3">
      <c r="E7457" s="9"/>
      <c r="F7457" s="8"/>
      <c r="G7457" s="10">
        <v>100</v>
      </c>
      <c r="H7457" s="11">
        <v>10.714285714286</v>
      </c>
      <c r="I7457" s="2">
        <v>28.571428571428999</v>
      </c>
      <c r="J7457" s="2">
        <v>42.857142857143003</v>
      </c>
      <c r="K7457" s="2">
        <v>14.285714285714</v>
      </c>
      <c r="L7457" s="2">
        <v>3.5714285714290002</v>
      </c>
      <c r="M7457" s="12">
        <v>0</v>
      </c>
      <c r="N7457" s="15">
        <v>0</v>
      </c>
    </row>
    <row r="7458" spans="5:14" ht="25" x14ac:dyDescent="0.3">
      <c r="E7458" s="3" t="s">
        <v>1887</v>
      </c>
      <c r="F7458" s="4"/>
      <c r="G7458" s="5">
        <v>33</v>
      </c>
      <c r="H7458" s="7">
        <v>5</v>
      </c>
      <c r="I7458" s="1">
        <v>8</v>
      </c>
      <c r="J7458" s="1">
        <v>12</v>
      </c>
      <c r="K7458" s="1">
        <v>3</v>
      </c>
      <c r="L7458" s="1">
        <v>4</v>
      </c>
      <c r="M7458" s="1">
        <v>1</v>
      </c>
      <c r="N7458" s="6">
        <v>0</v>
      </c>
    </row>
    <row r="7459" spans="5:14" x14ac:dyDescent="0.3">
      <c r="E7459" s="9"/>
      <c r="F7459" s="8"/>
      <c r="G7459" s="10">
        <v>100</v>
      </c>
      <c r="H7459" s="11">
        <v>15.151515151515</v>
      </c>
      <c r="I7459" s="2">
        <v>24.242424242424001</v>
      </c>
      <c r="J7459" s="2">
        <v>36.363636363635997</v>
      </c>
      <c r="K7459" s="2">
        <v>9.0909090909089993</v>
      </c>
      <c r="L7459" s="2">
        <v>12.121212121212</v>
      </c>
      <c r="M7459" s="2">
        <v>3.0303030303030001</v>
      </c>
      <c r="N7459" s="15">
        <v>0</v>
      </c>
    </row>
    <row r="7460" spans="5:14" ht="37.5" x14ac:dyDescent="0.3">
      <c r="E7460" s="3" t="s">
        <v>1888</v>
      </c>
      <c r="F7460" s="4"/>
      <c r="G7460" s="5">
        <v>10</v>
      </c>
      <c r="H7460" s="7">
        <v>2</v>
      </c>
      <c r="I7460" s="1">
        <v>2</v>
      </c>
      <c r="J7460" s="1">
        <v>4</v>
      </c>
      <c r="K7460" s="1">
        <v>1</v>
      </c>
      <c r="L7460" s="1">
        <v>1</v>
      </c>
      <c r="M7460" s="1">
        <v>0</v>
      </c>
      <c r="N7460" s="6">
        <v>0</v>
      </c>
    </row>
    <row r="7461" spans="5:14" x14ac:dyDescent="0.3">
      <c r="E7461" s="9"/>
      <c r="F7461" s="8"/>
      <c r="G7461" s="10">
        <v>100</v>
      </c>
      <c r="H7461" s="11">
        <v>20</v>
      </c>
      <c r="I7461" s="2">
        <v>20</v>
      </c>
      <c r="J7461" s="2">
        <v>40</v>
      </c>
      <c r="K7461" s="2">
        <v>10</v>
      </c>
      <c r="L7461" s="2">
        <v>10</v>
      </c>
      <c r="M7461" s="12">
        <v>0</v>
      </c>
      <c r="N7461" s="15">
        <v>0</v>
      </c>
    </row>
    <row r="7462" spans="5:14" ht="25" x14ac:dyDescent="0.3">
      <c r="E7462" s="3" t="s">
        <v>1889</v>
      </c>
      <c r="F7462" s="4"/>
      <c r="G7462" s="5">
        <v>1</v>
      </c>
      <c r="H7462" s="7">
        <v>0</v>
      </c>
      <c r="I7462" s="1">
        <v>1</v>
      </c>
      <c r="J7462" s="1">
        <v>0</v>
      </c>
      <c r="K7462" s="1">
        <v>0</v>
      </c>
      <c r="L7462" s="1">
        <v>0</v>
      </c>
      <c r="M7462" s="1">
        <v>0</v>
      </c>
      <c r="N7462" s="6">
        <v>0</v>
      </c>
    </row>
    <row r="7463" spans="5:14" x14ac:dyDescent="0.3">
      <c r="E7463" s="9"/>
      <c r="F7463" s="8"/>
      <c r="G7463" s="10">
        <v>100</v>
      </c>
      <c r="H7463" s="21">
        <v>0</v>
      </c>
      <c r="I7463" s="2">
        <v>100</v>
      </c>
      <c r="J7463" s="12">
        <v>0</v>
      </c>
      <c r="K7463" s="12">
        <v>0</v>
      </c>
      <c r="L7463" s="12">
        <v>0</v>
      </c>
      <c r="M7463" s="12">
        <v>0</v>
      </c>
      <c r="N7463" s="15">
        <v>0</v>
      </c>
    </row>
    <row r="7464" spans="5:14" ht="25" x14ac:dyDescent="0.3">
      <c r="E7464" s="3" t="s">
        <v>1890</v>
      </c>
      <c r="F7464" s="4"/>
      <c r="G7464" s="5">
        <v>0</v>
      </c>
      <c r="H7464" s="7">
        <v>0</v>
      </c>
      <c r="I7464" s="1">
        <v>0</v>
      </c>
      <c r="J7464" s="1">
        <v>0</v>
      </c>
      <c r="K7464" s="1">
        <v>0</v>
      </c>
      <c r="L7464" s="1">
        <v>0</v>
      </c>
      <c r="M7464" s="1">
        <v>0</v>
      </c>
      <c r="N7464" s="6">
        <v>0</v>
      </c>
    </row>
    <row r="7465" spans="5:14" x14ac:dyDescent="0.3">
      <c r="E7465" s="9"/>
      <c r="F7465" s="8"/>
      <c r="G7465" s="31">
        <v>0</v>
      </c>
      <c r="H7465" s="21">
        <v>0</v>
      </c>
      <c r="I7465" s="12">
        <v>0</v>
      </c>
      <c r="J7465" s="12">
        <v>0</v>
      </c>
      <c r="K7465" s="12">
        <v>0</v>
      </c>
      <c r="L7465" s="12">
        <v>0</v>
      </c>
      <c r="M7465" s="12">
        <v>0</v>
      </c>
      <c r="N7465" s="15">
        <v>0</v>
      </c>
    </row>
    <row r="7466" spans="5:14" ht="62.5" x14ac:dyDescent="0.3">
      <c r="E7466" s="3" t="s">
        <v>1891</v>
      </c>
      <c r="F7466" s="4"/>
      <c r="G7466" s="5">
        <v>0</v>
      </c>
      <c r="H7466" s="7">
        <v>0</v>
      </c>
      <c r="I7466" s="1">
        <v>0</v>
      </c>
      <c r="J7466" s="1">
        <v>0</v>
      </c>
      <c r="K7466" s="1">
        <v>0</v>
      </c>
      <c r="L7466" s="1">
        <v>0</v>
      </c>
      <c r="M7466" s="1">
        <v>0</v>
      </c>
      <c r="N7466" s="6">
        <v>0</v>
      </c>
    </row>
    <row r="7467" spans="5:14" x14ac:dyDescent="0.3">
      <c r="E7467" s="9"/>
      <c r="F7467" s="8"/>
      <c r="G7467" s="31">
        <v>0</v>
      </c>
      <c r="H7467" s="21">
        <v>0</v>
      </c>
      <c r="I7467" s="12">
        <v>0</v>
      </c>
      <c r="J7467" s="12">
        <v>0</v>
      </c>
      <c r="K7467" s="12">
        <v>0</v>
      </c>
      <c r="L7467" s="12">
        <v>0</v>
      </c>
      <c r="M7467" s="12">
        <v>0</v>
      </c>
      <c r="N7467" s="15">
        <v>0</v>
      </c>
    </row>
    <row r="7468" spans="5:14" ht="62.5" x14ac:dyDescent="0.3">
      <c r="E7468" s="3" t="s">
        <v>1892</v>
      </c>
      <c r="F7468" s="4"/>
      <c r="G7468" s="5">
        <v>0</v>
      </c>
      <c r="H7468" s="7">
        <v>0</v>
      </c>
      <c r="I7468" s="1">
        <v>0</v>
      </c>
      <c r="J7468" s="1">
        <v>0</v>
      </c>
      <c r="K7468" s="1">
        <v>0</v>
      </c>
      <c r="L7468" s="1">
        <v>0</v>
      </c>
      <c r="M7468" s="1">
        <v>0</v>
      </c>
      <c r="N7468" s="6">
        <v>0</v>
      </c>
    </row>
    <row r="7469" spans="5:14" x14ac:dyDescent="0.3">
      <c r="E7469" s="9"/>
      <c r="F7469" s="8"/>
      <c r="G7469" s="31">
        <v>0</v>
      </c>
      <c r="H7469" s="21">
        <v>0</v>
      </c>
      <c r="I7469" s="12">
        <v>0</v>
      </c>
      <c r="J7469" s="12">
        <v>0</v>
      </c>
      <c r="K7469" s="12">
        <v>0</v>
      </c>
      <c r="L7469" s="12">
        <v>0</v>
      </c>
      <c r="M7469" s="12">
        <v>0</v>
      </c>
      <c r="N7469" s="15">
        <v>0</v>
      </c>
    </row>
    <row r="7470" spans="5:14" x14ac:dyDescent="0.3">
      <c r="E7470" s="3" t="s">
        <v>1893</v>
      </c>
      <c r="F7470" s="4"/>
      <c r="G7470" s="5">
        <v>2</v>
      </c>
      <c r="H7470" s="7">
        <v>0</v>
      </c>
      <c r="I7470" s="1">
        <v>1</v>
      </c>
      <c r="J7470" s="1">
        <v>1</v>
      </c>
      <c r="K7470" s="1">
        <v>0</v>
      </c>
      <c r="L7470" s="1">
        <v>0</v>
      </c>
      <c r="M7470" s="1">
        <v>0</v>
      </c>
      <c r="N7470" s="6">
        <v>0</v>
      </c>
    </row>
    <row r="7471" spans="5:14" x14ac:dyDescent="0.3">
      <c r="E7471" s="9"/>
      <c r="F7471" s="8"/>
      <c r="G7471" s="10">
        <v>100</v>
      </c>
      <c r="H7471" s="21">
        <v>0</v>
      </c>
      <c r="I7471" s="2">
        <v>50</v>
      </c>
      <c r="J7471" s="2">
        <v>50</v>
      </c>
      <c r="K7471" s="12">
        <v>0</v>
      </c>
      <c r="L7471" s="12">
        <v>0</v>
      </c>
      <c r="M7471" s="12">
        <v>0</v>
      </c>
      <c r="N7471" s="15">
        <v>0</v>
      </c>
    </row>
    <row r="7472" spans="5:14" ht="37.5" x14ac:dyDescent="0.3">
      <c r="E7472" s="3" t="s">
        <v>1894</v>
      </c>
      <c r="F7472" s="4"/>
      <c r="G7472" s="5">
        <v>0</v>
      </c>
      <c r="H7472" s="7">
        <v>0</v>
      </c>
      <c r="I7472" s="1">
        <v>0</v>
      </c>
      <c r="J7472" s="1">
        <v>0</v>
      </c>
      <c r="K7472" s="1">
        <v>0</v>
      </c>
      <c r="L7472" s="1">
        <v>0</v>
      </c>
      <c r="M7472" s="1">
        <v>0</v>
      </c>
      <c r="N7472" s="6">
        <v>0</v>
      </c>
    </row>
    <row r="7473" spans="5:14" x14ac:dyDescent="0.3">
      <c r="E7473" s="9"/>
      <c r="F7473" s="8"/>
      <c r="G7473" s="31">
        <v>0</v>
      </c>
      <c r="H7473" s="21">
        <v>0</v>
      </c>
      <c r="I7473" s="12">
        <v>0</v>
      </c>
      <c r="J7473" s="12">
        <v>0</v>
      </c>
      <c r="K7473" s="12">
        <v>0</v>
      </c>
      <c r="L7473" s="12">
        <v>0</v>
      </c>
      <c r="M7473" s="12">
        <v>0</v>
      </c>
      <c r="N7473" s="15">
        <v>0</v>
      </c>
    </row>
    <row r="7474" spans="5:14" ht="25" x14ac:dyDescent="0.3">
      <c r="E7474" s="3" t="s">
        <v>1895</v>
      </c>
      <c r="F7474" s="4"/>
      <c r="G7474" s="5">
        <v>45</v>
      </c>
      <c r="H7474" s="7">
        <v>6</v>
      </c>
      <c r="I7474" s="1">
        <v>8</v>
      </c>
      <c r="J7474" s="1">
        <v>12</v>
      </c>
      <c r="K7474" s="1">
        <v>10</v>
      </c>
      <c r="L7474" s="1">
        <v>8</v>
      </c>
      <c r="M7474" s="1">
        <v>1</v>
      </c>
      <c r="N7474" s="6">
        <v>0</v>
      </c>
    </row>
    <row r="7475" spans="5:14" x14ac:dyDescent="0.3">
      <c r="E7475" s="9"/>
      <c r="F7475" s="8"/>
      <c r="G7475" s="10">
        <v>100</v>
      </c>
      <c r="H7475" s="11">
        <v>13.333333333333</v>
      </c>
      <c r="I7475" s="2">
        <v>17.777777777777999</v>
      </c>
      <c r="J7475" s="2">
        <v>26.666666666666998</v>
      </c>
      <c r="K7475" s="2">
        <v>22.222222222222001</v>
      </c>
      <c r="L7475" s="2">
        <v>17.777777777777999</v>
      </c>
      <c r="M7475" s="2">
        <v>2.2222222222219998</v>
      </c>
      <c r="N7475" s="15">
        <v>0</v>
      </c>
    </row>
    <row r="7476" spans="5:14" ht="25" x14ac:dyDescent="0.3">
      <c r="E7476" s="3" t="s">
        <v>1896</v>
      </c>
      <c r="F7476" s="4"/>
      <c r="G7476" s="5">
        <v>40</v>
      </c>
      <c r="H7476" s="7">
        <v>5</v>
      </c>
      <c r="I7476" s="1">
        <v>10</v>
      </c>
      <c r="J7476" s="1">
        <v>12</v>
      </c>
      <c r="K7476" s="1">
        <v>7</v>
      </c>
      <c r="L7476" s="1">
        <v>5</v>
      </c>
      <c r="M7476" s="1">
        <v>1</v>
      </c>
      <c r="N7476" s="6">
        <v>0</v>
      </c>
    </row>
    <row r="7477" spans="5:14" x14ac:dyDescent="0.3">
      <c r="E7477" s="9"/>
      <c r="F7477" s="8"/>
      <c r="G7477" s="10">
        <v>100</v>
      </c>
      <c r="H7477" s="11">
        <v>12.5</v>
      </c>
      <c r="I7477" s="2">
        <v>25</v>
      </c>
      <c r="J7477" s="2">
        <v>30</v>
      </c>
      <c r="K7477" s="2">
        <v>17.5</v>
      </c>
      <c r="L7477" s="2">
        <v>12.5</v>
      </c>
      <c r="M7477" s="2">
        <v>2.5</v>
      </c>
      <c r="N7477" s="15">
        <v>0</v>
      </c>
    </row>
    <row r="7478" spans="5:14" ht="37.5" x14ac:dyDescent="0.3">
      <c r="E7478" s="3" t="s">
        <v>1897</v>
      </c>
      <c r="F7478" s="4"/>
      <c r="G7478" s="5">
        <v>15</v>
      </c>
      <c r="H7478" s="7">
        <v>0</v>
      </c>
      <c r="I7478" s="1">
        <v>3</v>
      </c>
      <c r="J7478" s="1">
        <v>5</v>
      </c>
      <c r="K7478" s="1">
        <v>5</v>
      </c>
      <c r="L7478" s="1">
        <v>1</v>
      </c>
      <c r="M7478" s="1">
        <v>1</v>
      </c>
      <c r="N7478" s="6">
        <v>0</v>
      </c>
    </row>
    <row r="7479" spans="5:14" x14ac:dyDescent="0.3">
      <c r="E7479" s="9"/>
      <c r="F7479" s="8"/>
      <c r="G7479" s="10">
        <v>100</v>
      </c>
      <c r="H7479" s="21">
        <v>0</v>
      </c>
      <c r="I7479" s="2">
        <v>20</v>
      </c>
      <c r="J7479" s="2">
        <v>33.333333333333002</v>
      </c>
      <c r="K7479" s="2">
        <v>33.333333333333002</v>
      </c>
      <c r="L7479" s="2">
        <v>6.666666666667</v>
      </c>
      <c r="M7479" s="2">
        <v>6.666666666667</v>
      </c>
      <c r="N7479" s="15">
        <v>0</v>
      </c>
    </row>
    <row r="7480" spans="5:14" ht="25" x14ac:dyDescent="0.3">
      <c r="E7480" s="3" t="s">
        <v>1898</v>
      </c>
      <c r="F7480" s="4"/>
      <c r="G7480" s="5">
        <v>6</v>
      </c>
      <c r="H7480" s="7">
        <v>0</v>
      </c>
      <c r="I7480" s="1">
        <v>1</v>
      </c>
      <c r="J7480" s="1">
        <v>2</v>
      </c>
      <c r="K7480" s="1">
        <v>3</v>
      </c>
      <c r="L7480" s="1">
        <v>0</v>
      </c>
      <c r="M7480" s="1">
        <v>0</v>
      </c>
      <c r="N7480" s="6">
        <v>0</v>
      </c>
    </row>
    <row r="7481" spans="5:14" x14ac:dyDescent="0.3">
      <c r="E7481" s="9"/>
      <c r="F7481" s="8"/>
      <c r="G7481" s="10">
        <v>100</v>
      </c>
      <c r="H7481" s="21">
        <v>0</v>
      </c>
      <c r="I7481" s="2">
        <v>16.666666666666998</v>
      </c>
      <c r="J7481" s="2">
        <v>33.333333333333002</v>
      </c>
      <c r="K7481" s="2">
        <v>50</v>
      </c>
      <c r="L7481" s="12">
        <v>0</v>
      </c>
      <c r="M7481" s="12">
        <v>0</v>
      </c>
      <c r="N7481" s="15">
        <v>0</v>
      </c>
    </row>
    <row r="7482" spans="5:14" ht="25" x14ac:dyDescent="0.3">
      <c r="E7482" s="3" t="s">
        <v>1899</v>
      </c>
      <c r="F7482" s="4"/>
      <c r="G7482" s="5">
        <v>1</v>
      </c>
      <c r="H7482" s="7">
        <v>0</v>
      </c>
      <c r="I7482" s="1">
        <v>0</v>
      </c>
      <c r="J7482" s="1">
        <v>0</v>
      </c>
      <c r="K7482" s="1">
        <v>1</v>
      </c>
      <c r="L7482" s="1">
        <v>0</v>
      </c>
      <c r="M7482" s="1">
        <v>0</v>
      </c>
      <c r="N7482" s="6">
        <v>0</v>
      </c>
    </row>
    <row r="7483" spans="5:14" x14ac:dyDescent="0.3">
      <c r="E7483" s="9"/>
      <c r="F7483" s="8"/>
      <c r="G7483" s="10">
        <v>100</v>
      </c>
      <c r="H7483" s="21">
        <v>0</v>
      </c>
      <c r="I7483" s="12">
        <v>0</v>
      </c>
      <c r="J7483" s="12">
        <v>0</v>
      </c>
      <c r="K7483" s="2">
        <v>100</v>
      </c>
      <c r="L7483" s="12">
        <v>0</v>
      </c>
      <c r="M7483" s="12">
        <v>0</v>
      </c>
      <c r="N7483" s="15">
        <v>0</v>
      </c>
    </row>
    <row r="7484" spans="5:14" ht="62.5" x14ac:dyDescent="0.3">
      <c r="E7484" s="3" t="s">
        <v>1900</v>
      </c>
      <c r="F7484" s="4"/>
      <c r="G7484" s="5">
        <v>4</v>
      </c>
      <c r="H7484" s="7">
        <v>1</v>
      </c>
      <c r="I7484" s="1">
        <v>0</v>
      </c>
      <c r="J7484" s="1">
        <v>1</v>
      </c>
      <c r="K7484" s="1">
        <v>2</v>
      </c>
      <c r="L7484" s="1">
        <v>0</v>
      </c>
      <c r="M7484" s="1">
        <v>0</v>
      </c>
      <c r="N7484" s="6">
        <v>0</v>
      </c>
    </row>
    <row r="7485" spans="5:14" x14ac:dyDescent="0.3">
      <c r="E7485" s="9"/>
      <c r="F7485" s="8"/>
      <c r="G7485" s="10">
        <v>100</v>
      </c>
      <c r="H7485" s="11">
        <v>25</v>
      </c>
      <c r="I7485" s="12">
        <v>0</v>
      </c>
      <c r="J7485" s="2">
        <v>25</v>
      </c>
      <c r="K7485" s="2">
        <v>50</v>
      </c>
      <c r="L7485" s="12">
        <v>0</v>
      </c>
      <c r="M7485" s="12">
        <v>0</v>
      </c>
      <c r="N7485" s="15">
        <v>0</v>
      </c>
    </row>
    <row r="7486" spans="5:14" ht="62.5" x14ac:dyDescent="0.3">
      <c r="E7486" s="3" t="s">
        <v>1901</v>
      </c>
      <c r="F7486" s="4"/>
      <c r="G7486" s="5">
        <v>2</v>
      </c>
      <c r="H7486" s="7">
        <v>0</v>
      </c>
      <c r="I7486" s="1">
        <v>0</v>
      </c>
      <c r="J7486" s="1">
        <v>1</v>
      </c>
      <c r="K7486" s="1">
        <v>1</v>
      </c>
      <c r="L7486" s="1">
        <v>0</v>
      </c>
      <c r="M7486" s="1">
        <v>0</v>
      </c>
      <c r="N7486" s="6">
        <v>0</v>
      </c>
    </row>
    <row r="7487" spans="5:14" x14ac:dyDescent="0.3">
      <c r="E7487" s="9"/>
      <c r="F7487" s="8"/>
      <c r="G7487" s="10">
        <v>100</v>
      </c>
      <c r="H7487" s="21">
        <v>0</v>
      </c>
      <c r="I7487" s="12">
        <v>0</v>
      </c>
      <c r="J7487" s="2">
        <v>50</v>
      </c>
      <c r="K7487" s="2">
        <v>50</v>
      </c>
      <c r="L7487" s="12">
        <v>0</v>
      </c>
      <c r="M7487" s="12">
        <v>0</v>
      </c>
      <c r="N7487" s="15">
        <v>0</v>
      </c>
    </row>
    <row r="7488" spans="5:14" x14ac:dyDescent="0.3">
      <c r="E7488" s="3" t="s">
        <v>1902</v>
      </c>
      <c r="F7488" s="4"/>
      <c r="G7488" s="5">
        <v>2</v>
      </c>
      <c r="H7488" s="7">
        <v>0</v>
      </c>
      <c r="I7488" s="1">
        <v>0</v>
      </c>
      <c r="J7488" s="1">
        <v>0</v>
      </c>
      <c r="K7488" s="1">
        <v>1</v>
      </c>
      <c r="L7488" s="1">
        <v>1</v>
      </c>
      <c r="M7488" s="1">
        <v>0</v>
      </c>
      <c r="N7488" s="6">
        <v>0</v>
      </c>
    </row>
    <row r="7489" spans="5:14" x14ac:dyDescent="0.3">
      <c r="E7489" s="9"/>
      <c r="F7489" s="8"/>
      <c r="G7489" s="10">
        <v>100</v>
      </c>
      <c r="H7489" s="21">
        <v>0</v>
      </c>
      <c r="I7489" s="12">
        <v>0</v>
      </c>
      <c r="J7489" s="12">
        <v>0</v>
      </c>
      <c r="K7489" s="2">
        <v>50</v>
      </c>
      <c r="L7489" s="2">
        <v>50</v>
      </c>
      <c r="M7489" s="12">
        <v>0</v>
      </c>
      <c r="N7489" s="15">
        <v>0</v>
      </c>
    </row>
    <row r="7490" spans="5:14" ht="37.5" x14ac:dyDescent="0.3">
      <c r="E7490" s="3" t="s">
        <v>1903</v>
      </c>
      <c r="F7490" s="4"/>
      <c r="G7490" s="5">
        <v>0</v>
      </c>
      <c r="H7490" s="7">
        <v>0</v>
      </c>
      <c r="I7490" s="1">
        <v>0</v>
      </c>
      <c r="J7490" s="1">
        <v>0</v>
      </c>
      <c r="K7490" s="1">
        <v>0</v>
      </c>
      <c r="L7490" s="1">
        <v>0</v>
      </c>
      <c r="M7490" s="1">
        <v>0</v>
      </c>
      <c r="N7490" s="6">
        <v>0</v>
      </c>
    </row>
    <row r="7491" spans="5:14" x14ac:dyDescent="0.3">
      <c r="E7491" s="9"/>
      <c r="F7491" s="8"/>
      <c r="G7491" s="31">
        <v>0</v>
      </c>
      <c r="H7491" s="21">
        <v>0</v>
      </c>
      <c r="I7491" s="12">
        <v>0</v>
      </c>
      <c r="J7491" s="12">
        <v>0</v>
      </c>
      <c r="K7491" s="12">
        <v>0</v>
      </c>
      <c r="L7491" s="12">
        <v>0</v>
      </c>
      <c r="M7491" s="12">
        <v>0</v>
      </c>
      <c r="N7491" s="15">
        <v>0</v>
      </c>
    </row>
    <row r="7492" spans="5:14" ht="25" x14ac:dyDescent="0.3">
      <c r="E7492" s="3" t="s">
        <v>1904</v>
      </c>
      <c r="F7492" s="4"/>
      <c r="G7492" s="5">
        <v>78</v>
      </c>
      <c r="H7492" s="7">
        <v>13</v>
      </c>
      <c r="I7492" s="1">
        <v>20</v>
      </c>
      <c r="J7492" s="1">
        <v>25</v>
      </c>
      <c r="K7492" s="1">
        <v>3</v>
      </c>
      <c r="L7492" s="1">
        <v>10</v>
      </c>
      <c r="M7492" s="1">
        <v>5</v>
      </c>
      <c r="N7492" s="6">
        <v>2</v>
      </c>
    </row>
    <row r="7493" spans="5:14" x14ac:dyDescent="0.3">
      <c r="E7493" s="9"/>
      <c r="F7493" s="8"/>
      <c r="G7493" s="10">
        <v>100</v>
      </c>
      <c r="H7493" s="11">
        <v>16.666666666666998</v>
      </c>
      <c r="I7493" s="2">
        <v>25.641025641026001</v>
      </c>
      <c r="J7493" s="2">
        <v>32.051282051282001</v>
      </c>
      <c r="K7493" s="2">
        <v>3.8461538461539999</v>
      </c>
      <c r="L7493" s="2">
        <v>12.820512820513001</v>
      </c>
      <c r="M7493" s="2">
        <v>6.4102564102560002</v>
      </c>
      <c r="N7493" s="13">
        <v>2.564102564103</v>
      </c>
    </row>
    <row r="7494" spans="5:14" ht="25" x14ac:dyDescent="0.3">
      <c r="E7494" s="3" t="s">
        <v>1905</v>
      </c>
      <c r="F7494" s="4"/>
      <c r="G7494" s="5">
        <v>72</v>
      </c>
      <c r="H7494" s="7">
        <v>11</v>
      </c>
      <c r="I7494" s="1">
        <v>23</v>
      </c>
      <c r="J7494" s="1">
        <v>21</v>
      </c>
      <c r="K7494" s="1">
        <v>5</v>
      </c>
      <c r="L7494" s="1">
        <v>8</v>
      </c>
      <c r="M7494" s="1">
        <v>2</v>
      </c>
      <c r="N7494" s="6">
        <v>2</v>
      </c>
    </row>
    <row r="7495" spans="5:14" x14ac:dyDescent="0.3">
      <c r="E7495" s="9"/>
      <c r="F7495" s="8"/>
      <c r="G7495" s="10">
        <v>100</v>
      </c>
      <c r="H7495" s="11">
        <v>15.277777777778001</v>
      </c>
      <c r="I7495" s="2">
        <v>31.944444444443999</v>
      </c>
      <c r="J7495" s="2">
        <v>29.166666666666998</v>
      </c>
      <c r="K7495" s="2">
        <v>6.9444444444439997</v>
      </c>
      <c r="L7495" s="2">
        <v>11.111111111111001</v>
      </c>
      <c r="M7495" s="2">
        <v>2.7777777777780002</v>
      </c>
      <c r="N7495" s="13">
        <v>2.7777777777780002</v>
      </c>
    </row>
    <row r="7496" spans="5:14" ht="37.5" x14ac:dyDescent="0.3">
      <c r="E7496" s="3" t="s">
        <v>1906</v>
      </c>
      <c r="F7496" s="4"/>
      <c r="G7496" s="5">
        <v>27</v>
      </c>
      <c r="H7496" s="7">
        <v>4</v>
      </c>
      <c r="I7496" s="1">
        <v>8</v>
      </c>
      <c r="J7496" s="1">
        <v>11</v>
      </c>
      <c r="K7496" s="1">
        <v>2</v>
      </c>
      <c r="L7496" s="1">
        <v>1</v>
      </c>
      <c r="M7496" s="1">
        <v>0</v>
      </c>
      <c r="N7496" s="6">
        <v>1</v>
      </c>
    </row>
    <row r="7497" spans="5:14" x14ac:dyDescent="0.3">
      <c r="E7497" s="9"/>
      <c r="F7497" s="8"/>
      <c r="G7497" s="10">
        <v>100</v>
      </c>
      <c r="H7497" s="11">
        <v>14.814814814815</v>
      </c>
      <c r="I7497" s="2">
        <v>29.629629629629999</v>
      </c>
      <c r="J7497" s="2">
        <v>40.740740740741003</v>
      </c>
      <c r="K7497" s="2">
        <v>7.4074074074069998</v>
      </c>
      <c r="L7497" s="2">
        <v>3.7037037037039999</v>
      </c>
      <c r="M7497" s="12">
        <v>0</v>
      </c>
      <c r="N7497" s="13">
        <v>3.7037037037039999</v>
      </c>
    </row>
    <row r="7498" spans="5:14" ht="25" x14ac:dyDescent="0.3">
      <c r="E7498" s="3" t="s">
        <v>1907</v>
      </c>
      <c r="F7498" s="4"/>
      <c r="G7498" s="5">
        <v>13</v>
      </c>
      <c r="H7498" s="7">
        <v>2</v>
      </c>
      <c r="I7498" s="1">
        <v>5</v>
      </c>
      <c r="J7498" s="1">
        <v>3</v>
      </c>
      <c r="K7498" s="1">
        <v>0</v>
      </c>
      <c r="L7498" s="1">
        <v>2</v>
      </c>
      <c r="M7498" s="1">
        <v>0</v>
      </c>
      <c r="N7498" s="6">
        <v>1</v>
      </c>
    </row>
    <row r="7499" spans="5:14" x14ac:dyDescent="0.3">
      <c r="E7499" s="9"/>
      <c r="F7499" s="8"/>
      <c r="G7499" s="10">
        <v>100</v>
      </c>
      <c r="H7499" s="11">
        <v>15.384615384615</v>
      </c>
      <c r="I7499" s="2">
        <v>38.461538461537998</v>
      </c>
      <c r="J7499" s="2">
        <v>23.076923076922998</v>
      </c>
      <c r="K7499" s="12">
        <v>0</v>
      </c>
      <c r="L7499" s="2">
        <v>15.384615384615</v>
      </c>
      <c r="M7499" s="12">
        <v>0</v>
      </c>
      <c r="N7499" s="13">
        <v>7.6923076923079998</v>
      </c>
    </row>
    <row r="7500" spans="5:14" ht="25" x14ac:dyDescent="0.3">
      <c r="E7500" s="3" t="s">
        <v>1908</v>
      </c>
      <c r="F7500" s="4"/>
      <c r="G7500" s="5">
        <v>4</v>
      </c>
      <c r="H7500" s="7">
        <v>1</v>
      </c>
      <c r="I7500" s="1">
        <v>1</v>
      </c>
      <c r="J7500" s="1">
        <v>1</v>
      </c>
      <c r="K7500" s="1">
        <v>0</v>
      </c>
      <c r="L7500" s="1">
        <v>1</v>
      </c>
      <c r="M7500" s="1">
        <v>0</v>
      </c>
      <c r="N7500" s="6">
        <v>0</v>
      </c>
    </row>
    <row r="7501" spans="5:14" x14ac:dyDescent="0.3">
      <c r="E7501" s="9"/>
      <c r="F7501" s="8"/>
      <c r="G7501" s="10">
        <v>100</v>
      </c>
      <c r="H7501" s="11">
        <v>25</v>
      </c>
      <c r="I7501" s="2">
        <v>25</v>
      </c>
      <c r="J7501" s="2">
        <v>25</v>
      </c>
      <c r="K7501" s="12">
        <v>0</v>
      </c>
      <c r="L7501" s="2">
        <v>25</v>
      </c>
      <c r="M7501" s="12">
        <v>0</v>
      </c>
      <c r="N7501" s="15">
        <v>0</v>
      </c>
    </row>
    <row r="7502" spans="5:14" ht="62.5" x14ac:dyDescent="0.3">
      <c r="E7502" s="3" t="s">
        <v>1909</v>
      </c>
      <c r="F7502" s="4"/>
      <c r="G7502" s="5">
        <v>3</v>
      </c>
      <c r="H7502" s="7">
        <v>0</v>
      </c>
      <c r="I7502" s="1">
        <v>1</v>
      </c>
      <c r="J7502" s="1">
        <v>1</v>
      </c>
      <c r="K7502" s="1">
        <v>0</v>
      </c>
      <c r="L7502" s="1">
        <v>1</v>
      </c>
      <c r="M7502" s="1">
        <v>0</v>
      </c>
      <c r="N7502" s="6">
        <v>0</v>
      </c>
    </row>
    <row r="7503" spans="5:14" x14ac:dyDescent="0.3">
      <c r="E7503" s="9"/>
      <c r="F7503" s="8"/>
      <c r="G7503" s="10">
        <v>100</v>
      </c>
      <c r="H7503" s="21">
        <v>0</v>
      </c>
      <c r="I7503" s="2">
        <v>33.333333333333002</v>
      </c>
      <c r="J7503" s="2">
        <v>33.333333333333002</v>
      </c>
      <c r="K7503" s="12">
        <v>0</v>
      </c>
      <c r="L7503" s="2">
        <v>33.333333333333002</v>
      </c>
      <c r="M7503" s="12">
        <v>0</v>
      </c>
      <c r="N7503" s="15">
        <v>0</v>
      </c>
    </row>
    <row r="7504" spans="5:14" ht="62.5" x14ac:dyDescent="0.3">
      <c r="E7504" s="3" t="s">
        <v>1910</v>
      </c>
      <c r="F7504" s="4"/>
      <c r="G7504" s="5">
        <v>3</v>
      </c>
      <c r="H7504" s="7">
        <v>0</v>
      </c>
      <c r="I7504" s="1">
        <v>1</v>
      </c>
      <c r="J7504" s="1">
        <v>1</v>
      </c>
      <c r="K7504" s="1">
        <v>0</v>
      </c>
      <c r="L7504" s="1">
        <v>1</v>
      </c>
      <c r="M7504" s="1">
        <v>0</v>
      </c>
      <c r="N7504" s="6">
        <v>0</v>
      </c>
    </row>
    <row r="7505" spans="5:14" x14ac:dyDescent="0.3">
      <c r="E7505" s="9"/>
      <c r="F7505" s="8"/>
      <c r="G7505" s="10">
        <v>100</v>
      </c>
      <c r="H7505" s="21">
        <v>0</v>
      </c>
      <c r="I7505" s="2">
        <v>33.333333333333002</v>
      </c>
      <c r="J7505" s="2">
        <v>33.333333333333002</v>
      </c>
      <c r="K7505" s="12">
        <v>0</v>
      </c>
      <c r="L7505" s="2">
        <v>33.333333333333002</v>
      </c>
      <c r="M7505" s="12">
        <v>0</v>
      </c>
      <c r="N7505" s="15">
        <v>0</v>
      </c>
    </row>
    <row r="7506" spans="5:14" x14ac:dyDescent="0.3">
      <c r="E7506" s="3" t="s">
        <v>1911</v>
      </c>
      <c r="F7506" s="4"/>
      <c r="G7506" s="5">
        <v>7</v>
      </c>
      <c r="H7506" s="7">
        <v>1</v>
      </c>
      <c r="I7506" s="1">
        <v>2</v>
      </c>
      <c r="J7506" s="1">
        <v>2</v>
      </c>
      <c r="K7506" s="1">
        <v>1</v>
      </c>
      <c r="L7506" s="1">
        <v>0</v>
      </c>
      <c r="M7506" s="1">
        <v>0</v>
      </c>
      <c r="N7506" s="6">
        <v>1</v>
      </c>
    </row>
    <row r="7507" spans="5:14" x14ac:dyDescent="0.3">
      <c r="E7507" s="9"/>
      <c r="F7507" s="8"/>
      <c r="G7507" s="10">
        <v>100</v>
      </c>
      <c r="H7507" s="11">
        <v>14.285714285714</v>
      </c>
      <c r="I7507" s="2">
        <v>28.571428571428999</v>
      </c>
      <c r="J7507" s="2">
        <v>28.571428571428999</v>
      </c>
      <c r="K7507" s="2">
        <v>14.285714285714</v>
      </c>
      <c r="L7507" s="12">
        <v>0</v>
      </c>
      <c r="M7507" s="12">
        <v>0</v>
      </c>
      <c r="N7507" s="13">
        <v>14.285714285714</v>
      </c>
    </row>
    <row r="7508" spans="5:14" ht="37.5" x14ac:dyDescent="0.3">
      <c r="E7508" s="3" t="s">
        <v>1912</v>
      </c>
      <c r="F7508" s="4"/>
      <c r="G7508" s="5">
        <v>1</v>
      </c>
      <c r="H7508" s="7">
        <v>0</v>
      </c>
      <c r="I7508" s="1">
        <v>0</v>
      </c>
      <c r="J7508" s="1">
        <v>0</v>
      </c>
      <c r="K7508" s="1">
        <v>0</v>
      </c>
      <c r="L7508" s="1">
        <v>1</v>
      </c>
      <c r="M7508" s="1">
        <v>0</v>
      </c>
      <c r="N7508" s="6">
        <v>0</v>
      </c>
    </row>
    <row r="7509" spans="5:14" x14ac:dyDescent="0.3">
      <c r="E7509" s="9"/>
      <c r="F7509" s="8"/>
      <c r="G7509" s="10">
        <v>100</v>
      </c>
      <c r="H7509" s="21">
        <v>0</v>
      </c>
      <c r="I7509" s="12">
        <v>0</v>
      </c>
      <c r="J7509" s="12">
        <v>0</v>
      </c>
      <c r="K7509" s="12">
        <v>0</v>
      </c>
      <c r="L7509" s="2">
        <v>100</v>
      </c>
      <c r="M7509" s="12">
        <v>0</v>
      </c>
      <c r="N7509" s="15">
        <v>0</v>
      </c>
    </row>
    <row r="7510" spans="5:14" ht="25" x14ac:dyDescent="0.3">
      <c r="E7510" s="3" t="s">
        <v>1913</v>
      </c>
      <c r="F7510" s="4"/>
      <c r="G7510" s="5">
        <v>52</v>
      </c>
      <c r="H7510" s="7">
        <v>7</v>
      </c>
      <c r="I7510" s="1">
        <v>19</v>
      </c>
      <c r="J7510" s="1">
        <v>13</v>
      </c>
      <c r="K7510" s="1">
        <v>3</v>
      </c>
      <c r="L7510" s="1">
        <v>4</v>
      </c>
      <c r="M7510" s="1">
        <v>5</v>
      </c>
      <c r="N7510" s="6">
        <v>1</v>
      </c>
    </row>
    <row r="7511" spans="5:14" x14ac:dyDescent="0.3">
      <c r="E7511" s="9"/>
      <c r="F7511" s="8"/>
      <c r="G7511" s="10">
        <v>100</v>
      </c>
      <c r="H7511" s="11">
        <v>13.461538461538</v>
      </c>
      <c r="I7511" s="2">
        <v>36.538461538462002</v>
      </c>
      <c r="J7511" s="2">
        <v>25</v>
      </c>
      <c r="K7511" s="2">
        <v>5.7692307692310001</v>
      </c>
      <c r="L7511" s="2">
        <v>7.6923076923079998</v>
      </c>
      <c r="M7511" s="2">
        <v>9.6153846153850004</v>
      </c>
      <c r="N7511" s="13">
        <v>1.923076923077</v>
      </c>
    </row>
    <row r="7512" spans="5:14" ht="25" x14ac:dyDescent="0.3">
      <c r="E7512" s="3" t="s">
        <v>1914</v>
      </c>
      <c r="F7512" s="4"/>
      <c r="G7512" s="5">
        <v>45</v>
      </c>
      <c r="H7512" s="7">
        <v>4</v>
      </c>
      <c r="I7512" s="1">
        <v>20</v>
      </c>
      <c r="J7512" s="1">
        <v>10</v>
      </c>
      <c r="K7512" s="1">
        <v>4</v>
      </c>
      <c r="L7512" s="1">
        <v>2</v>
      </c>
      <c r="M7512" s="1">
        <v>4</v>
      </c>
      <c r="N7512" s="6">
        <v>1</v>
      </c>
    </row>
    <row r="7513" spans="5:14" x14ac:dyDescent="0.3">
      <c r="E7513" s="9"/>
      <c r="F7513" s="8"/>
      <c r="G7513" s="10">
        <v>100</v>
      </c>
      <c r="H7513" s="11">
        <v>8.8888888888889994</v>
      </c>
      <c r="I7513" s="2">
        <v>44.444444444444002</v>
      </c>
      <c r="J7513" s="2">
        <v>22.222222222222001</v>
      </c>
      <c r="K7513" s="2">
        <v>8.8888888888889994</v>
      </c>
      <c r="L7513" s="2">
        <v>4.4444444444439997</v>
      </c>
      <c r="M7513" s="2">
        <v>8.8888888888889994</v>
      </c>
      <c r="N7513" s="13">
        <v>2.2222222222219998</v>
      </c>
    </row>
    <row r="7514" spans="5:14" ht="37.5" x14ac:dyDescent="0.3">
      <c r="E7514" s="3" t="s">
        <v>1915</v>
      </c>
      <c r="F7514" s="4"/>
      <c r="G7514" s="5">
        <v>9</v>
      </c>
      <c r="H7514" s="7">
        <v>0</v>
      </c>
      <c r="I7514" s="1">
        <v>3</v>
      </c>
      <c r="J7514" s="1">
        <v>3</v>
      </c>
      <c r="K7514" s="1">
        <v>1</v>
      </c>
      <c r="L7514" s="1">
        <v>0</v>
      </c>
      <c r="M7514" s="1">
        <v>2</v>
      </c>
      <c r="N7514" s="6">
        <v>0</v>
      </c>
    </row>
    <row r="7515" spans="5:14" x14ac:dyDescent="0.3">
      <c r="E7515" s="9"/>
      <c r="F7515" s="8"/>
      <c r="G7515" s="10">
        <v>100</v>
      </c>
      <c r="H7515" s="21">
        <v>0</v>
      </c>
      <c r="I7515" s="2">
        <v>33.333333333333002</v>
      </c>
      <c r="J7515" s="2">
        <v>33.333333333333002</v>
      </c>
      <c r="K7515" s="2">
        <v>11.111111111111001</v>
      </c>
      <c r="L7515" s="12">
        <v>0</v>
      </c>
      <c r="M7515" s="2">
        <v>22.222222222222001</v>
      </c>
      <c r="N7515" s="15">
        <v>0</v>
      </c>
    </row>
    <row r="7516" spans="5:14" ht="25" x14ac:dyDescent="0.3">
      <c r="E7516" s="3" t="s">
        <v>1916</v>
      </c>
      <c r="F7516" s="4"/>
      <c r="G7516" s="5">
        <v>8</v>
      </c>
      <c r="H7516" s="7">
        <v>1</v>
      </c>
      <c r="I7516" s="1">
        <v>2</v>
      </c>
      <c r="J7516" s="1">
        <v>1</v>
      </c>
      <c r="K7516" s="1">
        <v>1</v>
      </c>
      <c r="L7516" s="1">
        <v>0</v>
      </c>
      <c r="M7516" s="1">
        <v>2</v>
      </c>
      <c r="N7516" s="6">
        <v>1</v>
      </c>
    </row>
    <row r="7517" spans="5:14" x14ac:dyDescent="0.3">
      <c r="E7517" s="9"/>
      <c r="F7517" s="8"/>
      <c r="G7517" s="10">
        <v>100</v>
      </c>
      <c r="H7517" s="11">
        <v>12.5</v>
      </c>
      <c r="I7517" s="2">
        <v>25</v>
      </c>
      <c r="J7517" s="2">
        <v>12.5</v>
      </c>
      <c r="K7517" s="2">
        <v>12.5</v>
      </c>
      <c r="L7517" s="12">
        <v>0</v>
      </c>
      <c r="M7517" s="2">
        <v>25</v>
      </c>
      <c r="N7517" s="13">
        <v>12.5</v>
      </c>
    </row>
    <row r="7518" spans="5:14" ht="25" x14ac:dyDescent="0.3">
      <c r="E7518" s="3" t="s">
        <v>1917</v>
      </c>
      <c r="F7518" s="4"/>
      <c r="G7518" s="5">
        <v>1</v>
      </c>
      <c r="H7518" s="7">
        <v>0</v>
      </c>
      <c r="I7518" s="1">
        <v>0</v>
      </c>
      <c r="J7518" s="1">
        <v>0</v>
      </c>
      <c r="K7518" s="1">
        <v>1</v>
      </c>
      <c r="L7518" s="1">
        <v>0</v>
      </c>
      <c r="M7518" s="1">
        <v>0</v>
      </c>
      <c r="N7518" s="6">
        <v>0</v>
      </c>
    </row>
    <row r="7519" spans="5:14" x14ac:dyDescent="0.3">
      <c r="E7519" s="9"/>
      <c r="F7519" s="8"/>
      <c r="G7519" s="10">
        <v>100</v>
      </c>
      <c r="H7519" s="21">
        <v>0</v>
      </c>
      <c r="I7519" s="12">
        <v>0</v>
      </c>
      <c r="J7519" s="12">
        <v>0</v>
      </c>
      <c r="K7519" s="2">
        <v>100</v>
      </c>
      <c r="L7519" s="12">
        <v>0</v>
      </c>
      <c r="M7519" s="12">
        <v>0</v>
      </c>
      <c r="N7519" s="15">
        <v>0</v>
      </c>
    </row>
    <row r="7520" spans="5:14" ht="62.5" x14ac:dyDescent="0.3">
      <c r="E7520" s="3" t="s">
        <v>1918</v>
      </c>
      <c r="F7520" s="4"/>
      <c r="G7520" s="5">
        <v>2</v>
      </c>
      <c r="H7520" s="7">
        <v>0</v>
      </c>
      <c r="I7520" s="1">
        <v>2</v>
      </c>
      <c r="J7520" s="1">
        <v>0</v>
      </c>
      <c r="K7520" s="1">
        <v>0</v>
      </c>
      <c r="L7520" s="1">
        <v>0</v>
      </c>
      <c r="M7520" s="1">
        <v>0</v>
      </c>
      <c r="N7520" s="6">
        <v>0</v>
      </c>
    </row>
    <row r="7521" spans="5:14" x14ac:dyDescent="0.3">
      <c r="E7521" s="9"/>
      <c r="F7521" s="8"/>
      <c r="G7521" s="10">
        <v>100</v>
      </c>
      <c r="H7521" s="21">
        <v>0</v>
      </c>
      <c r="I7521" s="2">
        <v>100</v>
      </c>
      <c r="J7521" s="12">
        <v>0</v>
      </c>
      <c r="K7521" s="12">
        <v>0</v>
      </c>
      <c r="L7521" s="12">
        <v>0</v>
      </c>
      <c r="M7521" s="12">
        <v>0</v>
      </c>
      <c r="N7521" s="15">
        <v>0</v>
      </c>
    </row>
    <row r="7522" spans="5:14" ht="62.5" x14ac:dyDescent="0.3">
      <c r="E7522" s="3" t="s">
        <v>1919</v>
      </c>
      <c r="F7522" s="4"/>
      <c r="G7522" s="5">
        <v>0</v>
      </c>
      <c r="H7522" s="7">
        <v>0</v>
      </c>
      <c r="I7522" s="1">
        <v>0</v>
      </c>
      <c r="J7522" s="1">
        <v>0</v>
      </c>
      <c r="K7522" s="1">
        <v>0</v>
      </c>
      <c r="L7522" s="1">
        <v>0</v>
      </c>
      <c r="M7522" s="1">
        <v>0</v>
      </c>
      <c r="N7522" s="6">
        <v>0</v>
      </c>
    </row>
    <row r="7523" spans="5:14" x14ac:dyDescent="0.3">
      <c r="E7523" s="9"/>
      <c r="F7523" s="8"/>
      <c r="G7523" s="31">
        <v>0</v>
      </c>
      <c r="H7523" s="21">
        <v>0</v>
      </c>
      <c r="I7523" s="12">
        <v>0</v>
      </c>
      <c r="J7523" s="12">
        <v>0</v>
      </c>
      <c r="K7523" s="12">
        <v>0</v>
      </c>
      <c r="L7523" s="12">
        <v>0</v>
      </c>
      <c r="M7523" s="12">
        <v>0</v>
      </c>
      <c r="N7523" s="15">
        <v>0</v>
      </c>
    </row>
    <row r="7524" spans="5:14" x14ac:dyDescent="0.3">
      <c r="E7524" s="3" t="s">
        <v>1920</v>
      </c>
      <c r="F7524" s="4"/>
      <c r="G7524" s="5">
        <v>3</v>
      </c>
      <c r="H7524" s="7">
        <v>0</v>
      </c>
      <c r="I7524" s="1">
        <v>1</v>
      </c>
      <c r="J7524" s="1">
        <v>0</v>
      </c>
      <c r="K7524" s="1">
        <v>1</v>
      </c>
      <c r="L7524" s="1">
        <v>1</v>
      </c>
      <c r="M7524" s="1">
        <v>0</v>
      </c>
      <c r="N7524" s="6">
        <v>0</v>
      </c>
    </row>
    <row r="7525" spans="5:14" x14ac:dyDescent="0.3">
      <c r="E7525" s="9"/>
      <c r="F7525" s="8"/>
      <c r="G7525" s="10">
        <v>100</v>
      </c>
      <c r="H7525" s="21">
        <v>0</v>
      </c>
      <c r="I7525" s="2">
        <v>33.333333333333002</v>
      </c>
      <c r="J7525" s="12">
        <v>0</v>
      </c>
      <c r="K7525" s="2">
        <v>33.333333333333002</v>
      </c>
      <c r="L7525" s="2">
        <v>33.333333333333002</v>
      </c>
      <c r="M7525" s="12">
        <v>0</v>
      </c>
      <c r="N7525" s="15">
        <v>0</v>
      </c>
    </row>
    <row r="7526" spans="5:14" ht="37.5" x14ac:dyDescent="0.3">
      <c r="E7526" s="3" t="s">
        <v>1921</v>
      </c>
      <c r="F7526" s="4"/>
      <c r="G7526" s="5">
        <v>0</v>
      </c>
      <c r="H7526" s="7">
        <v>0</v>
      </c>
      <c r="I7526" s="1">
        <v>0</v>
      </c>
      <c r="J7526" s="1">
        <v>0</v>
      </c>
      <c r="K7526" s="1">
        <v>0</v>
      </c>
      <c r="L7526" s="1">
        <v>0</v>
      </c>
      <c r="M7526" s="1">
        <v>0</v>
      </c>
      <c r="N7526" s="6">
        <v>0</v>
      </c>
    </row>
    <row r="7527" spans="5:14" x14ac:dyDescent="0.3">
      <c r="E7527" s="9"/>
      <c r="F7527" s="8"/>
      <c r="G7527" s="31">
        <v>0</v>
      </c>
      <c r="H7527" s="21">
        <v>0</v>
      </c>
      <c r="I7527" s="12">
        <v>0</v>
      </c>
      <c r="J7527" s="12">
        <v>0</v>
      </c>
      <c r="K7527" s="12">
        <v>0</v>
      </c>
      <c r="L7527" s="12">
        <v>0</v>
      </c>
      <c r="M7527" s="12">
        <v>0</v>
      </c>
      <c r="N7527" s="15">
        <v>0</v>
      </c>
    </row>
    <row r="7528" spans="5:14" ht="25" x14ac:dyDescent="0.3">
      <c r="E7528" s="3" t="s">
        <v>1922</v>
      </c>
      <c r="F7528" s="4"/>
      <c r="G7528" s="5">
        <v>11</v>
      </c>
      <c r="H7528" s="7">
        <v>3</v>
      </c>
      <c r="I7528" s="1">
        <v>1</v>
      </c>
      <c r="J7528" s="1">
        <v>6</v>
      </c>
      <c r="K7528" s="1">
        <v>1</v>
      </c>
      <c r="L7528" s="1">
        <v>0</v>
      </c>
      <c r="M7528" s="1">
        <v>0</v>
      </c>
      <c r="N7528" s="6">
        <v>0</v>
      </c>
    </row>
    <row r="7529" spans="5:14" x14ac:dyDescent="0.3">
      <c r="E7529" s="9"/>
      <c r="F7529" s="8"/>
      <c r="G7529" s="10">
        <v>100</v>
      </c>
      <c r="H7529" s="11">
        <v>27.272727272727</v>
      </c>
      <c r="I7529" s="2">
        <v>9.0909090909089993</v>
      </c>
      <c r="J7529" s="2">
        <v>54.545454545455001</v>
      </c>
      <c r="K7529" s="2">
        <v>9.0909090909089993</v>
      </c>
      <c r="L7529" s="12">
        <v>0</v>
      </c>
      <c r="M7529" s="12">
        <v>0</v>
      </c>
      <c r="N7529" s="15">
        <v>0</v>
      </c>
    </row>
    <row r="7530" spans="5:14" ht="25" x14ac:dyDescent="0.3">
      <c r="E7530" s="3" t="s">
        <v>1923</v>
      </c>
      <c r="F7530" s="4"/>
      <c r="G7530" s="5">
        <v>10</v>
      </c>
      <c r="H7530" s="7">
        <v>2</v>
      </c>
      <c r="I7530" s="1">
        <v>1</v>
      </c>
      <c r="J7530" s="1">
        <v>6</v>
      </c>
      <c r="K7530" s="1">
        <v>1</v>
      </c>
      <c r="L7530" s="1">
        <v>0</v>
      </c>
      <c r="M7530" s="1">
        <v>0</v>
      </c>
      <c r="N7530" s="6">
        <v>0</v>
      </c>
    </row>
    <row r="7531" spans="5:14" x14ac:dyDescent="0.3">
      <c r="E7531" s="9"/>
      <c r="F7531" s="8"/>
      <c r="G7531" s="10">
        <v>100</v>
      </c>
      <c r="H7531" s="11">
        <v>20</v>
      </c>
      <c r="I7531" s="2">
        <v>10</v>
      </c>
      <c r="J7531" s="2">
        <v>60</v>
      </c>
      <c r="K7531" s="2">
        <v>10</v>
      </c>
      <c r="L7531" s="12">
        <v>0</v>
      </c>
      <c r="M7531" s="12">
        <v>0</v>
      </c>
      <c r="N7531" s="15">
        <v>0</v>
      </c>
    </row>
    <row r="7532" spans="5:14" ht="37.5" x14ac:dyDescent="0.3">
      <c r="E7532" s="3" t="s">
        <v>1924</v>
      </c>
      <c r="F7532" s="4"/>
      <c r="G7532" s="5">
        <v>3</v>
      </c>
      <c r="H7532" s="7">
        <v>0</v>
      </c>
      <c r="I7532" s="1">
        <v>1</v>
      </c>
      <c r="J7532" s="1">
        <v>2</v>
      </c>
      <c r="K7532" s="1">
        <v>0</v>
      </c>
      <c r="L7532" s="1">
        <v>0</v>
      </c>
      <c r="M7532" s="1">
        <v>0</v>
      </c>
      <c r="N7532" s="6">
        <v>0</v>
      </c>
    </row>
    <row r="7533" spans="5:14" x14ac:dyDescent="0.3">
      <c r="E7533" s="9"/>
      <c r="F7533" s="8"/>
      <c r="G7533" s="10">
        <v>100</v>
      </c>
      <c r="H7533" s="21">
        <v>0</v>
      </c>
      <c r="I7533" s="2">
        <v>33.333333333333002</v>
      </c>
      <c r="J7533" s="2">
        <v>66.666666666666998</v>
      </c>
      <c r="K7533" s="12">
        <v>0</v>
      </c>
      <c r="L7533" s="12">
        <v>0</v>
      </c>
      <c r="M7533" s="12">
        <v>0</v>
      </c>
      <c r="N7533" s="15">
        <v>0</v>
      </c>
    </row>
    <row r="7534" spans="5:14" ht="25" x14ac:dyDescent="0.3">
      <c r="E7534" s="3" t="s">
        <v>1925</v>
      </c>
      <c r="F7534" s="4"/>
      <c r="G7534" s="5">
        <v>4</v>
      </c>
      <c r="H7534" s="7">
        <v>1</v>
      </c>
      <c r="I7534" s="1">
        <v>1</v>
      </c>
      <c r="J7534" s="1">
        <v>2</v>
      </c>
      <c r="K7534" s="1">
        <v>0</v>
      </c>
      <c r="L7534" s="1">
        <v>0</v>
      </c>
      <c r="M7534" s="1">
        <v>0</v>
      </c>
      <c r="N7534" s="6">
        <v>0</v>
      </c>
    </row>
    <row r="7535" spans="5:14" x14ac:dyDescent="0.3">
      <c r="E7535" s="9"/>
      <c r="F7535" s="8"/>
      <c r="G7535" s="10">
        <v>100</v>
      </c>
      <c r="H7535" s="11">
        <v>25</v>
      </c>
      <c r="I7535" s="2">
        <v>25</v>
      </c>
      <c r="J7535" s="2">
        <v>50</v>
      </c>
      <c r="K7535" s="12">
        <v>0</v>
      </c>
      <c r="L7535" s="12">
        <v>0</v>
      </c>
      <c r="M7535" s="12">
        <v>0</v>
      </c>
      <c r="N7535" s="15">
        <v>0</v>
      </c>
    </row>
    <row r="7536" spans="5:14" ht="25" x14ac:dyDescent="0.3">
      <c r="E7536" s="3" t="s">
        <v>1926</v>
      </c>
      <c r="F7536" s="4"/>
      <c r="G7536" s="5">
        <v>0</v>
      </c>
      <c r="H7536" s="7">
        <v>0</v>
      </c>
      <c r="I7536" s="1">
        <v>0</v>
      </c>
      <c r="J7536" s="1">
        <v>0</v>
      </c>
      <c r="K7536" s="1">
        <v>0</v>
      </c>
      <c r="L7536" s="1">
        <v>0</v>
      </c>
      <c r="M7536" s="1">
        <v>0</v>
      </c>
      <c r="N7536" s="6">
        <v>0</v>
      </c>
    </row>
    <row r="7537" spans="5:14" x14ac:dyDescent="0.3">
      <c r="E7537" s="9"/>
      <c r="F7537" s="8"/>
      <c r="G7537" s="31">
        <v>0</v>
      </c>
      <c r="H7537" s="21">
        <v>0</v>
      </c>
      <c r="I7537" s="12">
        <v>0</v>
      </c>
      <c r="J7537" s="12">
        <v>0</v>
      </c>
      <c r="K7537" s="12">
        <v>0</v>
      </c>
      <c r="L7537" s="12">
        <v>0</v>
      </c>
      <c r="M7537" s="12">
        <v>0</v>
      </c>
      <c r="N7537" s="15">
        <v>0</v>
      </c>
    </row>
    <row r="7538" spans="5:14" ht="62.5" x14ac:dyDescent="0.3">
      <c r="E7538" s="3" t="s">
        <v>1927</v>
      </c>
      <c r="F7538" s="4"/>
      <c r="G7538" s="5">
        <v>1</v>
      </c>
      <c r="H7538" s="7">
        <v>0</v>
      </c>
      <c r="I7538" s="1">
        <v>0</v>
      </c>
      <c r="J7538" s="1">
        <v>0</v>
      </c>
      <c r="K7538" s="1">
        <v>1</v>
      </c>
      <c r="L7538" s="1">
        <v>0</v>
      </c>
      <c r="M7538" s="1">
        <v>0</v>
      </c>
      <c r="N7538" s="6">
        <v>0</v>
      </c>
    </row>
    <row r="7539" spans="5:14" x14ac:dyDescent="0.3">
      <c r="E7539" s="9"/>
      <c r="F7539" s="8"/>
      <c r="G7539" s="10">
        <v>100</v>
      </c>
      <c r="H7539" s="21">
        <v>0</v>
      </c>
      <c r="I7539" s="12">
        <v>0</v>
      </c>
      <c r="J7539" s="12">
        <v>0</v>
      </c>
      <c r="K7539" s="2">
        <v>100</v>
      </c>
      <c r="L7539" s="12">
        <v>0</v>
      </c>
      <c r="M7539" s="12">
        <v>0</v>
      </c>
      <c r="N7539" s="15">
        <v>0</v>
      </c>
    </row>
    <row r="7540" spans="5:14" ht="62.5" x14ac:dyDescent="0.3">
      <c r="E7540" s="3" t="s">
        <v>1928</v>
      </c>
      <c r="F7540" s="4"/>
      <c r="G7540" s="5">
        <v>0</v>
      </c>
      <c r="H7540" s="7">
        <v>0</v>
      </c>
      <c r="I7540" s="1">
        <v>0</v>
      </c>
      <c r="J7540" s="1">
        <v>0</v>
      </c>
      <c r="K7540" s="1">
        <v>0</v>
      </c>
      <c r="L7540" s="1">
        <v>0</v>
      </c>
      <c r="M7540" s="1">
        <v>0</v>
      </c>
      <c r="N7540" s="6">
        <v>0</v>
      </c>
    </row>
    <row r="7541" spans="5:14" x14ac:dyDescent="0.3">
      <c r="E7541" s="9"/>
      <c r="F7541" s="8"/>
      <c r="G7541" s="31">
        <v>0</v>
      </c>
      <c r="H7541" s="21">
        <v>0</v>
      </c>
      <c r="I7541" s="12">
        <v>0</v>
      </c>
      <c r="J7541" s="12">
        <v>0</v>
      </c>
      <c r="K7541" s="12">
        <v>0</v>
      </c>
      <c r="L7541" s="12">
        <v>0</v>
      </c>
      <c r="M7541" s="12">
        <v>0</v>
      </c>
      <c r="N7541" s="15">
        <v>0</v>
      </c>
    </row>
    <row r="7542" spans="5:14" x14ac:dyDescent="0.3">
      <c r="E7542" s="3" t="s">
        <v>1929</v>
      </c>
      <c r="F7542" s="4"/>
      <c r="G7542" s="5">
        <v>1</v>
      </c>
      <c r="H7542" s="7">
        <v>0</v>
      </c>
      <c r="I7542" s="1">
        <v>0</v>
      </c>
      <c r="J7542" s="1">
        <v>1</v>
      </c>
      <c r="K7542" s="1">
        <v>0</v>
      </c>
      <c r="L7542" s="1">
        <v>0</v>
      </c>
      <c r="M7542" s="1">
        <v>0</v>
      </c>
      <c r="N7542" s="6">
        <v>0</v>
      </c>
    </row>
    <row r="7543" spans="5:14" x14ac:dyDescent="0.3">
      <c r="E7543" s="9"/>
      <c r="F7543" s="8"/>
      <c r="G7543" s="10">
        <v>100</v>
      </c>
      <c r="H7543" s="21">
        <v>0</v>
      </c>
      <c r="I7543" s="12">
        <v>0</v>
      </c>
      <c r="J7543" s="2">
        <v>100</v>
      </c>
      <c r="K7543" s="12">
        <v>0</v>
      </c>
      <c r="L7543" s="12">
        <v>0</v>
      </c>
      <c r="M7543" s="12">
        <v>0</v>
      </c>
      <c r="N7543" s="15">
        <v>0</v>
      </c>
    </row>
    <row r="7544" spans="5:14" ht="37.5" x14ac:dyDescent="0.3">
      <c r="E7544" s="3" t="s">
        <v>1930</v>
      </c>
      <c r="F7544" s="4"/>
      <c r="G7544" s="5">
        <v>0</v>
      </c>
      <c r="H7544" s="7">
        <v>0</v>
      </c>
      <c r="I7544" s="1">
        <v>0</v>
      </c>
      <c r="J7544" s="1">
        <v>0</v>
      </c>
      <c r="K7544" s="1">
        <v>0</v>
      </c>
      <c r="L7544" s="1">
        <v>0</v>
      </c>
      <c r="M7544" s="1">
        <v>0</v>
      </c>
      <c r="N7544" s="6">
        <v>0</v>
      </c>
    </row>
    <row r="7545" spans="5:14" x14ac:dyDescent="0.3">
      <c r="E7545" s="9"/>
      <c r="F7545" s="8"/>
      <c r="G7545" s="31">
        <v>0</v>
      </c>
      <c r="H7545" s="21">
        <v>0</v>
      </c>
      <c r="I7545" s="12">
        <v>0</v>
      </c>
      <c r="J7545" s="12">
        <v>0</v>
      </c>
      <c r="K7545" s="12">
        <v>0</v>
      </c>
      <c r="L7545" s="12">
        <v>0</v>
      </c>
      <c r="M7545" s="12">
        <v>0</v>
      </c>
      <c r="N7545" s="15">
        <v>0</v>
      </c>
    </row>
    <row r="7546" spans="5:14" ht="25" x14ac:dyDescent="0.3">
      <c r="E7546" s="3" t="s">
        <v>1931</v>
      </c>
      <c r="F7546" s="4"/>
      <c r="G7546" s="5">
        <v>5</v>
      </c>
      <c r="H7546" s="7">
        <v>1</v>
      </c>
      <c r="I7546" s="1">
        <v>3</v>
      </c>
      <c r="J7546" s="1">
        <v>0</v>
      </c>
      <c r="K7546" s="1">
        <v>0</v>
      </c>
      <c r="L7546" s="1">
        <v>0</v>
      </c>
      <c r="M7546" s="1">
        <v>1</v>
      </c>
      <c r="N7546" s="6">
        <v>0</v>
      </c>
    </row>
    <row r="7547" spans="5:14" x14ac:dyDescent="0.3">
      <c r="E7547" s="9"/>
      <c r="F7547" s="8"/>
      <c r="G7547" s="10">
        <v>100</v>
      </c>
      <c r="H7547" s="11">
        <v>20</v>
      </c>
      <c r="I7547" s="2">
        <v>60</v>
      </c>
      <c r="J7547" s="12">
        <v>0</v>
      </c>
      <c r="K7547" s="12">
        <v>0</v>
      </c>
      <c r="L7547" s="12">
        <v>0</v>
      </c>
      <c r="M7547" s="2">
        <v>20</v>
      </c>
      <c r="N7547" s="15">
        <v>0</v>
      </c>
    </row>
    <row r="7548" spans="5:14" ht="25" x14ac:dyDescent="0.3">
      <c r="E7548" s="3" t="s">
        <v>1932</v>
      </c>
      <c r="F7548" s="4"/>
      <c r="G7548" s="5">
        <v>4</v>
      </c>
      <c r="H7548" s="7">
        <v>1</v>
      </c>
      <c r="I7548" s="1">
        <v>2</v>
      </c>
      <c r="J7548" s="1">
        <v>0</v>
      </c>
      <c r="K7548" s="1">
        <v>0</v>
      </c>
      <c r="L7548" s="1">
        <v>0</v>
      </c>
      <c r="M7548" s="1">
        <v>1</v>
      </c>
      <c r="N7548" s="6">
        <v>0</v>
      </c>
    </row>
    <row r="7549" spans="5:14" x14ac:dyDescent="0.3">
      <c r="E7549" s="9"/>
      <c r="F7549" s="8"/>
      <c r="G7549" s="10">
        <v>100</v>
      </c>
      <c r="H7549" s="11">
        <v>25</v>
      </c>
      <c r="I7549" s="2">
        <v>50</v>
      </c>
      <c r="J7549" s="12">
        <v>0</v>
      </c>
      <c r="K7549" s="12">
        <v>0</v>
      </c>
      <c r="L7549" s="12">
        <v>0</v>
      </c>
      <c r="M7549" s="2">
        <v>25</v>
      </c>
      <c r="N7549" s="15">
        <v>0</v>
      </c>
    </row>
    <row r="7550" spans="5:14" ht="37.5" x14ac:dyDescent="0.3">
      <c r="E7550" s="3" t="s">
        <v>1933</v>
      </c>
      <c r="F7550" s="4"/>
      <c r="G7550" s="5">
        <v>1</v>
      </c>
      <c r="H7550" s="7">
        <v>0</v>
      </c>
      <c r="I7550" s="1">
        <v>1</v>
      </c>
      <c r="J7550" s="1">
        <v>0</v>
      </c>
      <c r="K7550" s="1">
        <v>0</v>
      </c>
      <c r="L7550" s="1">
        <v>0</v>
      </c>
      <c r="M7550" s="1">
        <v>0</v>
      </c>
      <c r="N7550" s="6">
        <v>0</v>
      </c>
    </row>
    <row r="7551" spans="5:14" x14ac:dyDescent="0.3">
      <c r="E7551" s="9"/>
      <c r="F7551" s="8"/>
      <c r="G7551" s="10">
        <v>100</v>
      </c>
      <c r="H7551" s="21">
        <v>0</v>
      </c>
      <c r="I7551" s="2">
        <v>100</v>
      </c>
      <c r="J7551" s="12">
        <v>0</v>
      </c>
      <c r="K7551" s="12">
        <v>0</v>
      </c>
      <c r="L7551" s="12">
        <v>0</v>
      </c>
      <c r="M7551" s="12">
        <v>0</v>
      </c>
      <c r="N7551" s="15">
        <v>0</v>
      </c>
    </row>
    <row r="7552" spans="5:14" ht="25" x14ac:dyDescent="0.3">
      <c r="E7552" s="3" t="s">
        <v>1934</v>
      </c>
      <c r="F7552" s="4"/>
      <c r="G7552" s="5">
        <v>2</v>
      </c>
      <c r="H7552" s="7">
        <v>1</v>
      </c>
      <c r="I7552" s="1">
        <v>1</v>
      </c>
      <c r="J7552" s="1">
        <v>0</v>
      </c>
      <c r="K7552" s="1">
        <v>0</v>
      </c>
      <c r="L7552" s="1">
        <v>0</v>
      </c>
      <c r="M7552" s="1">
        <v>0</v>
      </c>
      <c r="N7552" s="6">
        <v>0</v>
      </c>
    </row>
    <row r="7553" spans="5:14" x14ac:dyDescent="0.3">
      <c r="E7553" s="9"/>
      <c r="F7553" s="8"/>
      <c r="G7553" s="10">
        <v>100</v>
      </c>
      <c r="H7553" s="11">
        <v>50</v>
      </c>
      <c r="I7553" s="2">
        <v>50</v>
      </c>
      <c r="J7553" s="12">
        <v>0</v>
      </c>
      <c r="K7553" s="12">
        <v>0</v>
      </c>
      <c r="L7553" s="12">
        <v>0</v>
      </c>
      <c r="M7553" s="12">
        <v>0</v>
      </c>
      <c r="N7553" s="15">
        <v>0</v>
      </c>
    </row>
    <row r="7554" spans="5:14" ht="25" x14ac:dyDescent="0.3">
      <c r="E7554" s="3" t="s">
        <v>1935</v>
      </c>
      <c r="F7554" s="4"/>
      <c r="G7554" s="5">
        <v>0</v>
      </c>
      <c r="H7554" s="7">
        <v>0</v>
      </c>
      <c r="I7554" s="1">
        <v>0</v>
      </c>
      <c r="J7554" s="1">
        <v>0</v>
      </c>
      <c r="K7554" s="1">
        <v>0</v>
      </c>
      <c r="L7554" s="1">
        <v>0</v>
      </c>
      <c r="M7554" s="1">
        <v>0</v>
      </c>
      <c r="N7554" s="6">
        <v>0</v>
      </c>
    </row>
    <row r="7555" spans="5:14" x14ac:dyDescent="0.3">
      <c r="E7555" s="9"/>
      <c r="F7555" s="8"/>
      <c r="G7555" s="31">
        <v>0</v>
      </c>
      <c r="H7555" s="21">
        <v>0</v>
      </c>
      <c r="I7555" s="12">
        <v>0</v>
      </c>
      <c r="J7555" s="12">
        <v>0</v>
      </c>
      <c r="K7555" s="12">
        <v>0</v>
      </c>
      <c r="L7555" s="12">
        <v>0</v>
      </c>
      <c r="M7555" s="12">
        <v>0</v>
      </c>
      <c r="N7555" s="15">
        <v>0</v>
      </c>
    </row>
    <row r="7556" spans="5:14" ht="62.5" x14ac:dyDescent="0.3">
      <c r="E7556" s="3" t="s">
        <v>1936</v>
      </c>
      <c r="F7556" s="4"/>
      <c r="G7556" s="5">
        <v>0</v>
      </c>
      <c r="H7556" s="7">
        <v>0</v>
      </c>
      <c r="I7556" s="1">
        <v>0</v>
      </c>
      <c r="J7556" s="1">
        <v>0</v>
      </c>
      <c r="K7556" s="1">
        <v>0</v>
      </c>
      <c r="L7556" s="1">
        <v>0</v>
      </c>
      <c r="M7556" s="1">
        <v>0</v>
      </c>
      <c r="N7556" s="6">
        <v>0</v>
      </c>
    </row>
    <row r="7557" spans="5:14" x14ac:dyDescent="0.3">
      <c r="E7557" s="9"/>
      <c r="F7557" s="8"/>
      <c r="G7557" s="31">
        <v>0</v>
      </c>
      <c r="H7557" s="21">
        <v>0</v>
      </c>
      <c r="I7557" s="12">
        <v>0</v>
      </c>
      <c r="J7557" s="12">
        <v>0</v>
      </c>
      <c r="K7557" s="12">
        <v>0</v>
      </c>
      <c r="L7557" s="12">
        <v>0</v>
      </c>
      <c r="M7557" s="12">
        <v>0</v>
      </c>
      <c r="N7557" s="15">
        <v>0</v>
      </c>
    </row>
    <row r="7558" spans="5:14" ht="62.5" x14ac:dyDescent="0.3">
      <c r="E7558" s="3" t="s">
        <v>1937</v>
      </c>
      <c r="F7558" s="4"/>
      <c r="G7558" s="5">
        <v>0</v>
      </c>
      <c r="H7558" s="7">
        <v>0</v>
      </c>
      <c r="I7558" s="1">
        <v>0</v>
      </c>
      <c r="J7558" s="1">
        <v>0</v>
      </c>
      <c r="K7558" s="1">
        <v>0</v>
      </c>
      <c r="L7558" s="1">
        <v>0</v>
      </c>
      <c r="M7558" s="1">
        <v>0</v>
      </c>
      <c r="N7558" s="6">
        <v>0</v>
      </c>
    </row>
    <row r="7559" spans="5:14" x14ac:dyDescent="0.3">
      <c r="E7559" s="9"/>
      <c r="F7559" s="8"/>
      <c r="G7559" s="31">
        <v>0</v>
      </c>
      <c r="H7559" s="21">
        <v>0</v>
      </c>
      <c r="I7559" s="12">
        <v>0</v>
      </c>
      <c r="J7559" s="12">
        <v>0</v>
      </c>
      <c r="K7559" s="12">
        <v>0</v>
      </c>
      <c r="L7559" s="12">
        <v>0</v>
      </c>
      <c r="M7559" s="12">
        <v>0</v>
      </c>
      <c r="N7559" s="15">
        <v>0</v>
      </c>
    </row>
    <row r="7560" spans="5:14" x14ac:dyDescent="0.3">
      <c r="E7560" s="3" t="s">
        <v>1938</v>
      </c>
      <c r="F7560" s="4"/>
      <c r="G7560" s="5">
        <v>0</v>
      </c>
      <c r="H7560" s="7">
        <v>0</v>
      </c>
      <c r="I7560" s="1">
        <v>0</v>
      </c>
      <c r="J7560" s="1">
        <v>0</v>
      </c>
      <c r="K7560" s="1">
        <v>0</v>
      </c>
      <c r="L7560" s="1">
        <v>0</v>
      </c>
      <c r="M7560" s="1">
        <v>0</v>
      </c>
      <c r="N7560" s="6">
        <v>0</v>
      </c>
    </row>
    <row r="7561" spans="5:14" x14ac:dyDescent="0.3">
      <c r="E7561" s="9"/>
      <c r="F7561" s="8"/>
      <c r="G7561" s="31">
        <v>0</v>
      </c>
      <c r="H7561" s="21">
        <v>0</v>
      </c>
      <c r="I7561" s="12">
        <v>0</v>
      </c>
      <c r="J7561" s="12">
        <v>0</v>
      </c>
      <c r="K7561" s="12">
        <v>0</v>
      </c>
      <c r="L7561" s="12">
        <v>0</v>
      </c>
      <c r="M7561" s="12">
        <v>0</v>
      </c>
      <c r="N7561" s="15">
        <v>0</v>
      </c>
    </row>
    <row r="7562" spans="5:14" ht="37.5" x14ac:dyDescent="0.3">
      <c r="E7562" s="3" t="s">
        <v>1939</v>
      </c>
      <c r="F7562" s="4"/>
      <c r="G7562" s="5">
        <v>0</v>
      </c>
      <c r="H7562" s="7">
        <v>0</v>
      </c>
      <c r="I7562" s="1">
        <v>0</v>
      </c>
      <c r="J7562" s="1">
        <v>0</v>
      </c>
      <c r="K7562" s="1">
        <v>0</v>
      </c>
      <c r="L7562" s="1">
        <v>0</v>
      </c>
      <c r="M7562" s="1">
        <v>0</v>
      </c>
      <c r="N7562" s="6">
        <v>0</v>
      </c>
    </row>
    <row r="7563" spans="5:14" x14ac:dyDescent="0.3">
      <c r="E7563" s="9"/>
      <c r="F7563" s="8"/>
      <c r="G7563" s="31">
        <v>0</v>
      </c>
      <c r="H7563" s="21">
        <v>0</v>
      </c>
      <c r="I7563" s="12">
        <v>0</v>
      </c>
      <c r="J7563" s="12">
        <v>0</v>
      </c>
      <c r="K7563" s="12">
        <v>0</v>
      </c>
      <c r="L7563" s="12">
        <v>0</v>
      </c>
      <c r="M7563" s="12">
        <v>0</v>
      </c>
      <c r="N7563" s="15">
        <v>0</v>
      </c>
    </row>
    <row r="7564" spans="5:14" ht="25" x14ac:dyDescent="0.3">
      <c r="E7564" s="3" t="s">
        <v>1940</v>
      </c>
      <c r="F7564" s="4"/>
      <c r="G7564" s="5">
        <v>0</v>
      </c>
      <c r="H7564" s="7">
        <v>0</v>
      </c>
      <c r="I7564" s="1">
        <v>0</v>
      </c>
      <c r="J7564" s="1">
        <v>0</v>
      </c>
      <c r="K7564" s="1">
        <v>0</v>
      </c>
      <c r="L7564" s="1">
        <v>0</v>
      </c>
      <c r="M7564" s="1">
        <v>0</v>
      </c>
      <c r="N7564" s="6">
        <v>0</v>
      </c>
    </row>
    <row r="7565" spans="5:14" x14ac:dyDescent="0.3">
      <c r="E7565" s="9"/>
      <c r="F7565" s="8"/>
      <c r="G7565" s="31">
        <v>0</v>
      </c>
      <c r="H7565" s="21">
        <v>0</v>
      </c>
      <c r="I7565" s="12">
        <v>0</v>
      </c>
      <c r="J7565" s="12">
        <v>0</v>
      </c>
      <c r="K7565" s="12">
        <v>0</v>
      </c>
      <c r="L7565" s="12">
        <v>0</v>
      </c>
      <c r="M7565" s="12">
        <v>0</v>
      </c>
      <c r="N7565" s="15">
        <v>0</v>
      </c>
    </row>
    <row r="7566" spans="5:14" ht="25" x14ac:dyDescent="0.3">
      <c r="E7566" s="3" t="s">
        <v>1941</v>
      </c>
      <c r="F7566" s="4"/>
      <c r="G7566" s="5">
        <v>0</v>
      </c>
      <c r="H7566" s="7">
        <v>0</v>
      </c>
      <c r="I7566" s="1">
        <v>0</v>
      </c>
      <c r="J7566" s="1">
        <v>0</v>
      </c>
      <c r="K7566" s="1">
        <v>0</v>
      </c>
      <c r="L7566" s="1">
        <v>0</v>
      </c>
      <c r="M7566" s="1">
        <v>0</v>
      </c>
      <c r="N7566" s="6">
        <v>0</v>
      </c>
    </row>
    <row r="7567" spans="5:14" x14ac:dyDescent="0.3">
      <c r="E7567" s="9"/>
      <c r="F7567" s="8"/>
      <c r="G7567" s="31">
        <v>0</v>
      </c>
      <c r="H7567" s="21">
        <v>0</v>
      </c>
      <c r="I7567" s="12">
        <v>0</v>
      </c>
      <c r="J7567" s="12">
        <v>0</v>
      </c>
      <c r="K7567" s="12">
        <v>0</v>
      </c>
      <c r="L7567" s="12">
        <v>0</v>
      </c>
      <c r="M7567" s="12">
        <v>0</v>
      </c>
      <c r="N7567" s="15">
        <v>0</v>
      </c>
    </row>
    <row r="7568" spans="5:14" ht="37.5" x14ac:dyDescent="0.3">
      <c r="E7568" s="3" t="s">
        <v>1942</v>
      </c>
      <c r="F7568" s="4"/>
      <c r="G7568" s="5">
        <v>0</v>
      </c>
      <c r="H7568" s="7">
        <v>0</v>
      </c>
      <c r="I7568" s="1">
        <v>0</v>
      </c>
      <c r="J7568" s="1">
        <v>0</v>
      </c>
      <c r="K7568" s="1">
        <v>0</v>
      </c>
      <c r="L7568" s="1">
        <v>0</v>
      </c>
      <c r="M7568" s="1">
        <v>0</v>
      </c>
      <c r="N7568" s="6">
        <v>0</v>
      </c>
    </row>
    <row r="7569" spans="2:14" x14ac:dyDescent="0.3">
      <c r="E7569" s="9"/>
      <c r="F7569" s="8"/>
      <c r="G7569" s="31">
        <v>0</v>
      </c>
      <c r="H7569" s="21">
        <v>0</v>
      </c>
      <c r="I7569" s="12">
        <v>0</v>
      </c>
      <c r="J7569" s="12">
        <v>0</v>
      </c>
      <c r="K7569" s="12">
        <v>0</v>
      </c>
      <c r="L7569" s="12">
        <v>0</v>
      </c>
      <c r="M7569" s="12">
        <v>0</v>
      </c>
      <c r="N7569" s="15">
        <v>0</v>
      </c>
    </row>
    <row r="7570" spans="2:14" ht="25" x14ac:dyDescent="0.3">
      <c r="E7570" s="3" t="s">
        <v>1943</v>
      </c>
      <c r="F7570" s="4"/>
      <c r="G7570" s="5">
        <v>0</v>
      </c>
      <c r="H7570" s="7">
        <v>0</v>
      </c>
      <c r="I7570" s="1">
        <v>0</v>
      </c>
      <c r="J7570" s="1">
        <v>0</v>
      </c>
      <c r="K7570" s="1">
        <v>0</v>
      </c>
      <c r="L7570" s="1">
        <v>0</v>
      </c>
      <c r="M7570" s="1">
        <v>0</v>
      </c>
      <c r="N7570" s="6">
        <v>0</v>
      </c>
    </row>
    <row r="7571" spans="2:14" x14ac:dyDescent="0.3">
      <c r="E7571" s="9"/>
      <c r="F7571" s="8"/>
      <c r="G7571" s="31">
        <v>0</v>
      </c>
      <c r="H7571" s="21">
        <v>0</v>
      </c>
      <c r="I7571" s="12">
        <v>0</v>
      </c>
      <c r="J7571" s="12">
        <v>0</v>
      </c>
      <c r="K7571" s="12">
        <v>0</v>
      </c>
      <c r="L7571" s="12">
        <v>0</v>
      </c>
      <c r="M7571" s="12">
        <v>0</v>
      </c>
      <c r="N7571" s="15">
        <v>0</v>
      </c>
    </row>
    <row r="7572" spans="2:14" ht="25" x14ac:dyDescent="0.3">
      <c r="E7572" s="3" t="s">
        <v>1944</v>
      </c>
      <c r="F7572" s="4"/>
      <c r="G7572" s="5">
        <v>0</v>
      </c>
      <c r="H7572" s="7">
        <v>0</v>
      </c>
      <c r="I7572" s="1">
        <v>0</v>
      </c>
      <c r="J7572" s="1">
        <v>0</v>
      </c>
      <c r="K7572" s="1">
        <v>0</v>
      </c>
      <c r="L7572" s="1">
        <v>0</v>
      </c>
      <c r="M7572" s="1">
        <v>0</v>
      </c>
      <c r="N7572" s="6">
        <v>0</v>
      </c>
    </row>
    <row r="7573" spans="2:14" x14ac:dyDescent="0.3">
      <c r="E7573" s="9"/>
      <c r="F7573" s="8"/>
      <c r="G7573" s="31">
        <v>0</v>
      </c>
      <c r="H7573" s="21">
        <v>0</v>
      </c>
      <c r="I7573" s="12">
        <v>0</v>
      </c>
      <c r="J7573" s="12">
        <v>0</v>
      </c>
      <c r="K7573" s="12">
        <v>0</v>
      </c>
      <c r="L7573" s="12">
        <v>0</v>
      </c>
      <c r="M7573" s="12">
        <v>0</v>
      </c>
      <c r="N7573" s="15">
        <v>0</v>
      </c>
    </row>
    <row r="7574" spans="2:14" ht="62.5" x14ac:dyDescent="0.3">
      <c r="E7574" s="3" t="s">
        <v>1945</v>
      </c>
      <c r="F7574" s="4"/>
      <c r="G7574" s="5">
        <v>0</v>
      </c>
      <c r="H7574" s="7">
        <v>0</v>
      </c>
      <c r="I7574" s="1">
        <v>0</v>
      </c>
      <c r="J7574" s="1">
        <v>0</v>
      </c>
      <c r="K7574" s="1">
        <v>0</v>
      </c>
      <c r="L7574" s="1">
        <v>0</v>
      </c>
      <c r="M7574" s="1">
        <v>0</v>
      </c>
      <c r="N7574" s="6">
        <v>0</v>
      </c>
    </row>
    <row r="7575" spans="2:14" x14ac:dyDescent="0.3">
      <c r="E7575" s="9"/>
      <c r="F7575" s="8"/>
      <c r="G7575" s="31">
        <v>0</v>
      </c>
      <c r="H7575" s="21">
        <v>0</v>
      </c>
      <c r="I7575" s="12">
        <v>0</v>
      </c>
      <c r="J7575" s="12">
        <v>0</v>
      </c>
      <c r="K7575" s="12">
        <v>0</v>
      </c>
      <c r="L7575" s="12">
        <v>0</v>
      </c>
      <c r="M7575" s="12">
        <v>0</v>
      </c>
      <c r="N7575" s="15">
        <v>0</v>
      </c>
    </row>
    <row r="7576" spans="2:14" ht="62.5" x14ac:dyDescent="0.3">
      <c r="E7576" s="3" t="s">
        <v>1946</v>
      </c>
      <c r="F7576" s="4"/>
      <c r="G7576" s="5">
        <v>0</v>
      </c>
      <c r="H7576" s="7">
        <v>0</v>
      </c>
      <c r="I7576" s="1">
        <v>0</v>
      </c>
      <c r="J7576" s="1">
        <v>0</v>
      </c>
      <c r="K7576" s="1">
        <v>0</v>
      </c>
      <c r="L7576" s="1">
        <v>0</v>
      </c>
      <c r="M7576" s="1">
        <v>0</v>
      </c>
      <c r="N7576" s="6">
        <v>0</v>
      </c>
    </row>
    <row r="7577" spans="2:14" x14ac:dyDescent="0.3">
      <c r="E7577" s="9"/>
      <c r="F7577" s="8"/>
      <c r="G7577" s="31">
        <v>0</v>
      </c>
      <c r="H7577" s="21">
        <v>0</v>
      </c>
      <c r="I7577" s="12">
        <v>0</v>
      </c>
      <c r="J7577" s="12">
        <v>0</v>
      </c>
      <c r="K7577" s="12">
        <v>0</v>
      </c>
      <c r="L7577" s="12">
        <v>0</v>
      </c>
      <c r="M7577" s="12">
        <v>0</v>
      </c>
      <c r="N7577" s="15">
        <v>0</v>
      </c>
    </row>
    <row r="7578" spans="2:14" x14ac:dyDescent="0.3">
      <c r="E7578" s="3" t="s">
        <v>1947</v>
      </c>
      <c r="F7578" s="4"/>
      <c r="G7578" s="5">
        <v>0</v>
      </c>
      <c r="H7578" s="7">
        <v>0</v>
      </c>
      <c r="I7578" s="1">
        <v>0</v>
      </c>
      <c r="J7578" s="1">
        <v>0</v>
      </c>
      <c r="K7578" s="1">
        <v>0</v>
      </c>
      <c r="L7578" s="1">
        <v>0</v>
      </c>
      <c r="M7578" s="1">
        <v>0</v>
      </c>
      <c r="N7578" s="6">
        <v>0</v>
      </c>
    </row>
    <row r="7579" spans="2:14" x14ac:dyDescent="0.3">
      <c r="E7579" s="9"/>
      <c r="F7579" s="8"/>
      <c r="G7579" s="31">
        <v>0</v>
      </c>
      <c r="H7579" s="21">
        <v>0</v>
      </c>
      <c r="I7579" s="12">
        <v>0</v>
      </c>
      <c r="J7579" s="12">
        <v>0</v>
      </c>
      <c r="K7579" s="12">
        <v>0</v>
      </c>
      <c r="L7579" s="12">
        <v>0</v>
      </c>
      <c r="M7579" s="12">
        <v>0</v>
      </c>
      <c r="N7579" s="15">
        <v>0</v>
      </c>
    </row>
    <row r="7580" spans="2:14" ht="37.5" x14ac:dyDescent="0.3">
      <c r="E7580" s="3" t="s">
        <v>1948</v>
      </c>
      <c r="F7580" s="4"/>
      <c r="G7580" s="5">
        <v>0</v>
      </c>
      <c r="H7580" s="7">
        <v>0</v>
      </c>
      <c r="I7580" s="1">
        <v>0</v>
      </c>
      <c r="J7580" s="1">
        <v>0</v>
      </c>
      <c r="K7580" s="1">
        <v>0</v>
      </c>
      <c r="L7580" s="1">
        <v>0</v>
      </c>
      <c r="M7580" s="1">
        <v>0</v>
      </c>
      <c r="N7580" s="6">
        <v>0</v>
      </c>
    </row>
    <row r="7581" spans="2:14" x14ac:dyDescent="0.3">
      <c r="E7581" s="53"/>
      <c r="F7581" s="57"/>
      <c r="G7581" s="75">
        <v>0</v>
      </c>
      <c r="H7581" s="68">
        <v>0</v>
      </c>
      <c r="I7581" s="43">
        <v>0</v>
      </c>
      <c r="J7581" s="43">
        <v>0</v>
      </c>
      <c r="K7581" s="43">
        <v>0</v>
      </c>
      <c r="L7581" s="43">
        <v>0</v>
      </c>
      <c r="M7581" s="43">
        <v>0</v>
      </c>
      <c r="N7581" s="66">
        <v>0</v>
      </c>
    </row>
    <row r="7583" spans="2:14" x14ac:dyDescent="0.3">
      <c r="B7583" s="35" t="str">
        <f xml:space="preserve"> HYPERLINK("#'目次'!B62", "[56]")</f>
        <v>[56]</v>
      </c>
      <c r="C7583" s="25" t="s">
        <v>54</v>
      </c>
    </row>
    <row r="7586" spans="3:12" x14ac:dyDescent="0.3">
      <c r="C7586" s="25" t="s">
        <v>1732</v>
      </c>
    </row>
    <row r="7587" spans="3:12" ht="37.5" x14ac:dyDescent="0.3">
      <c r="E7587" s="95"/>
      <c r="F7587" s="96"/>
      <c r="G7587" s="37" t="s">
        <v>16</v>
      </c>
      <c r="H7587" s="41" t="s">
        <v>55</v>
      </c>
      <c r="I7587" s="18" t="s">
        <v>56</v>
      </c>
      <c r="J7587" s="18" t="s">
        <v>57</v>
      </c>
      <c r="K7587" s="18" t="s">
        <v>58</v>
      </c>
      <c r="L7587" s="34" t="s">
        <v>59</v>
      </c>
    </row>
    <row r="7588" spans="3:12" x14ac:dyDescent="0.3">
      <c r="E7588" s="97"/>
      <c r="F7588" s="98"/>
      <c r="G7588" s="40"/>
      <c r="H7588" s="36"/>
      <c r="I7588" s="19"/>
      <c r="J7588" s="19"/>
      <c r="K7588" s="19"/>
      <c r="L7588" s="39"/>
    </row>
    <row r="7589" spans="3:12" x14ac:dyDescent="0.3">
      <c r="E7589" s="63" t="s">
        <v>16</v>
      </c>
      <c r="F7589" s="58"/>
      <c r="G7589" s="38">
        <v>55336</v>
      </c>
      <c r="H7589" s="20">
        <v>4906</v>
      </c>
      <c r="I7589" s="20">
        <v>24562</v>
      </c>
      <c r="J7589" s="20">
        <v>17342</v>
      </c>
      <c r="K7589" s="20">
        <v>6139</v>
      </c>
      <c r="L7589" s="51">
        <v>2387</v>
      </c>
    </row>
    <row r="7590" spans="3:12" x14ac:dyDescent="0.3">
      <c r="E7590" s="53"/>
      <c r="F7590" s="59"/>
      <c r="G7590" s="10">
        <v>100</v>
      </c>
      <c r="H7590" s="2">
        <v>8.8658377909499997</v>
      </c>
      <c r="I7590" s="2">
        <v>44.387017493133001</v>
      </c>
      <c r="J7590" s="2">
        <v>31.339453520311999</v>
      </c>
      <c r="K7590" s="2">
        <v>11.094043660545999</v>
      </c>
      <c r="L7590" s="13">
        <v>4.3136475350590002</v>
      </c>
    </row>
    <row r="7591" spans="3:12" ht="25" x14ac:dyDescent="0.3">
      <c r="E7591" s="3" t="s">
        <v>1733</v>
      </c>
      <c r="F7591" s="4"/>
      <c r="G7591" s="29">
        <v>102</v>
      </c>
      <c r="H7591" s="32">
        <v>8</v>
      </c>
      <c r="I7591" s="17">
        <v>43</v>
      </c>
      <c r="J7591" s="17">
        <v>34</v>
      </c>
      <c r="K7591" s="17">
        <v>13</v>
      </c>
      <c r="L7591" s="33">
        <v>4</v>
      </c>
    </row>
    <row r="7592" spans="3:12" x14ac:dyDescent="0.3">
      <c r="E7592" s="9"/>
      <c r="F7592" s="8"/>
      <c r="G7592" s="10">
        <v>100</v>
      </c>
      <c r="H7592" s="11">
        <v>7.8431372549020004</v>
      </c>
      <c r="I7592" s="2">
        <v>42.156862745098003</v>
      </c>
      <c r="J7592" s="2">
        <v>33.333333333333002</v>
      </c>
      <c r="K7592" s="2">
        <v>12.745098039216</v>
      </c>
      <c r="L7592" s="13">
        <v>3.9215686274510002</v>
      </c>
    </row>
    <row r="7593" spans="3:12" ht="25" x14ac:dyDescent="0.3">
      <c r="E7593" s="3" t="s">
        <v>1734</v>
      </c>
      <c r="F7593" s="4"/>
      <c r="G7593" s="5">
        <v>100</v>
      </c>
      <c r="H7593" s="7">
        <v>5</v>
      </c>
      <c r="I7593" s="1">
        <v>44</v>
      </c>
      <c r="J7593" s="1">
        <v>35</v>
      </c>
      <c r="K7593" s="1">
        <v>13</v>
      </c>
      <c r="L7593" s="6">
        <v>3</v>
      </c>
    </row>
    <row r="7594" spans="3:12" x14ac:dyDescent="0.3">
      <c r="E7594" s="9"/>
      <c r="F7594" s="8"/>
      <c r="G7594" s="10">
        <v>100</v>
      </c>
      <c r="H7594" s="11">
        <v>5</v>
      </c>
      <c r="I7594" s="2">
        <v>44</v>
      </c>
      <c r="J7594" s="2">
        <v>35</v>
      </c>
      <c r="K7594" s="2">
        <v>13</v>
      </c>
      <c r="L7594" s="13">
        <v>3</v>
      </c>
    </row>
    <row r="7595" spans="3:12" ht="37.5" x14ac:dyDescent="0.3">
      <c r="E7595" s="3" t="s">
        <v>1735</v>
      </c>
      <c r="F7595" s="4"/>
      <c r="G7595" s="5">
        <v>50</v>
      </c>
      <c r="H7595" s="7">
        <v>4</v>
      </c>
      <c r="I7595" s="1">
        <v>18</v>
      </c>
      <c r="J7595" s="1">
        <v>19</v>
      </c>
      <c r="K7595" s="1">
        <v>8</v>
      </c>
      <c r="L7595" s="6">
        <v>1</v>
      </c>
    </row>
    <row r="7596" spans="3:12" x14ac:dyDescent="0.3">
      <c r="E7596" s="9"/>
      <c r="F7596" s="8"/>
      <c r="G7596" s="10">
        <v>100</v>
      </c>
      <c r="H7596" s="11">
        <v>8</v>
      </c>
      <c r="I7596" s="2">
        <v>36</v>
      </c>
      <c r="J7596" s="2">
        <v>38</v>
      </c>
      <c r="K7596" s="2">
        <v>16</v>
      </c>
      <c r="L7596" s="13">
        <v>2</v>
      </c>
    </row>
    <row r="7597" spans="3:12" ht="25" x14ac:dyDescent="0.3">
      <c r="E7597" s="3" t="s">
        <v>1736</v>
      </c>
      <c r="F7597" s="4"/>
      <c r="G7597" s="5">
        <v>5</v>
      </c>
      <c r="H7597" s="7">
        <v>1</v>
      </c>
      <c r="I7597" s="1">
        <v>2</v>
      </c>
      <c r="J7597" s="1">
        <v>2</v>
      </c>
      <c r="K7597" s="1">
        <v>0</v>
      </c>
      <c r="L7597" s="6">
        <v>0</v>
      </c>
    </row>
    <row r="7598" spans="3:12" x14ac:dyDescent="0.3">
      <c r="E7598" s="9"/>
      <c r="F7598" s="8"/>
      <c r="G7598" s="10">
        <v>100</v>
      </c>
      <c r="H7598" s="11">
        <v>20</v>
      </c>
      <c r="I7598" s="2">
        <v>40</v>
      </c>
      <c r="J7598" s="2">
        <v>40</v>
      </c>
      <c r="K7598" s="12">
        <v>0</v>
      </c>
      <c r="L7598" s="15">
        <v>0</v>
      </c>
    </row>
    <row r="7599" spans="3:12" ht="25" x14ac:dyDescent="0.3">
      <c r="E7599" s="3" t="s">
        <v>1737</v>
      </c>
      <c r="F7599" s="4"/>
      <c r="G7599" s="5">
        <v>3</v>
      </c>
      <c r="H7599" s="7">
        <v>1</v>
      </c>
      <c r="I7599" s="1">
        <v>0</v>
      </c>
      <c r="J7599" s="1">
        <v>2</v>
      </c>
      <c r="K7599" s="1">
        <v>0</v>
      </c>
      <c r="L7599" s="6">
        <v>0</v>
      </c>
    </row>
    <row r="7600" spans="3:12" x14ac:dyDescent="0.3">
      <c r="E7600" s="9"/>
      <c r="F7600" s="8"/>
      <c r="G7600" s="10">
        <v>100</v>
      </c>
      <c r="H7600" s="11">
        <v>33.333333333333002</v>
      </c>
      <c r="I7600" s="12">
        <v>0</v>
      </c>
      <c r="J7600" s="2">
        <v>66.666666666666998</v>
      </c>
      <c r="K7600" s="12">
        <v>0</v>
      </c>
      <c r="L7600" s="15">
        <v>0</v>
      </c>
    </row>
    <row r="7601" spans="5:12" ht="62.5" x14ac:dyDescent="0.3">
      <c r="E7601" s="3" t="s">
        <v>1738</v>
      </c>
      <c r="F7601" s="4"/>
      <c r="G7601" s="5">
        <v>5</v>
      </c>
      <c r="H7601" s="7">
        <v>0</v>
      </c>
      <c r="I7601" s="1">
        <v>3</v>
      </c>
      <c r="J7601" s="1">
        <v>1</v>
      </c>
      <c r="K7601" s="1">
        <v>1</v>
      </c>
      <c r="L7601" s="6">
        <v>0</v>
      </c>
    </row>
    <row r="7602" spans="5:12" x14ac:dyDescent="0.3">
      <c r="E7602" s="9"/>
      <c r="F7602" s="8"/>
      <c r="G7602" s="10">
        <v>100</v>
      </c>
      <c r="H7602" s="21">
        <v>0</v>
      </c>
      <c r="I7602" s="2">
        <v>60</v>
      </c>
      <c r="J7602" s="2">
        <v>20</v>
      </c>
      <c r="K7602" s="2">
        <v>20</v>
      </c>
      <c r="L7602" s="15">
        <v>0</v>
      </c>
    </row>
    <row r="7603" spans="5:12" ht="62.5" x14ac:dyDescent="0.3">
      <c r="E7603" s="3" t="s">
        <v>1739</v>
      </c>
      <c r="F7603" s="4"/>
      <c r="G7603" s="5">
        <v>3</v>
      </c>
      <c r="H7603" s="7">
        <v>0</v>
      </c>
      <c r="I7603" s="1">
        <v>2</v>
      </c>
      <c r="J7603" s="1">
        <v>1</v>
      </c>
      <c r="K7603" s="1">
        <v>0</v>
      </c>
      <c r="L7603" s="6">
        <v>0</v>
      </c>
    </row>
    <row r="7604" spans="5:12" x14ac:dyDescent="0.3">
      <c r="E7604" s="9"/>
      <c r="F7604" s="8"/>
      <c r="G7604" s="10">
        <v>100</v>
      </c>
      <c r="H7604" s="21">
        <v>0</v>
      </c>
      <c r="I7604" s="2">
        <v>66.666666666666998</v>
      </c>
      <c r="J7604" s="2">
        <v>33.333333333333002</v>
      </c>
      <c r="K7604" s="12">
        <v>0</v>
      </c>
      <c r="L7604" s="15">
        <v>0</v>
      </c>
    </row>
    <row r="7605" spans="5:12" x14ac:dyDescent="0.3">
      <c r="E7605" s="3" t="s">
        <v>1740</v>
      </c>
      <c r="F7605" s="4"/>
      <c r="G7605" s="5">
        <v>6</v>
      </c>
      <c r="H7605" s="7">
        <v>1</v>
      </c>
      <c r="I7605" s="1">
        <v>2</v>
      </c>
      <c r="J7605" s="1">
        <v>2</v>
      </c>
      <c r="K7605" s="1">
        <v>1</v>
      </c>
      <c r="L7605" s="6">
        <v>0</v>
      </c>
    </row>
    <row r="7606" spans="5:12" x14ac:dyDescent="0.3">
      <c r="E7606" s="9"/>
      <c r="F7606" s="8"/>
      <c r="G7606" s="10">
        <v>100</v>
      </c>
      <c r="H7606" s="11">
        <v>16.666666666666998</v>
      </c>
      <c r="I7606" s="2">
        <v>33.333333333333002</v>
      </c>
      <c r="J7606" s="2">
        <v>33.333333333333002</v>
      </c>
      <c r="K7606" s="2">
        <v>16.666666666666998</v>
      </c>
      <c r="L7606" s="15">
        <v>0</v>
      </c>
    </row>
    <row r="7607" spans="5:12" ht="37.5" x14ac:dyDescent="0.3">
      <c r="E7607" s="3" t="s">
        <v>1741</v>
      </c>
      <c r="F7607" s="4"/>
      <c r="G7607" s="5">
        <v>0</v>
      </c>
      <c r="H7607" s="7">
        <v>0</v>
      </c>
      <c r="I7607" s="1">
        <v>0</v>
      </c>
      <c r="J7607" s="1">
        <v>0</v>
      </c>
      <c r="K7607" s="1">
        <v>0</v>
      </c>
      <c r="L7607" s="6">
        <v>0</v>
      </c>
    </row>
    <row r="7608" spans="5:12" x14ac:dyDescent="0.3">
      <c r="E7608" s="9"/>
      <c r="F7608" s="8"/>
      <c r="G7608" s="31">
        <v>0</v>
      </c>
      <c r="H7608" s="21">
        <v>0</v>
      </c>
      <c r="I7608" s="12">
        <v>0</v>
      </c>
      <c r="J7608" s="12">
        <v>0</v>
      </c>
      <c r="K7608" s="12">
        <v>0</v>
      </c>
      <c r="L7608" s="15">
        <v>0</v>
      </c>
    </row>
    <row r="7609" spans="5:12" ht="25" x14ac:dyDescent="0.3">
      <c r="E7609" s="3" t="s">
        <v>1742</v>
      </c>
      <c r="F7609" s="4"/>
      <c r="G7609" s="5">
        <v>679</v>
      </c>
      <c r="H7609" s="7">
        <v>43</v>
      </c>
      <c r="I7609" s="1">
        <v>309</v>
      </c>
      <c r="J7609" s="1">
        <v>221</v>
      </c>
      <c r="K7609" s="1">
        <v>88</v>
      </c>
      <c r="L7609" s="6">
        <v>18</v>
      </c>
    </row>
    <row r="7610" spans="5:12" x14ac:dyDescent="0.3">
      <c r="E7610" s="9"/>
      <c r="F7610" s="8"/>
      <c r="G7610" s="10">
        <v>100</v>
      </c>
      <c r="H7610" s="11">
        <v>6.3328424153169998</v>
      </c>
      <c r="I7610" s="2">
        <v>45.508100147275002</v>
      </c>
      <c r="J7610" s="2">
        <v>32.547864506627</v>
      </c>
      <c r="K7610" s="2">
        <v>12.960235640647999</v>
      </c>
      <c r="L7610" s="13">
        <v>2.6509572901329999</v>
      </c>
    </row>
    <row r="7611" spans="5:12" ht="25" x14ac:dyDescent="0.3">
      <c r="E7611" s="3" t="s">
        <v>1743</v>
      </c>
      <c r="F7611" s="4"/>
      <c r="G7611" s="5">
        <v>701</v>
      </c>
      <c r="H7611" s="7">
        <v>38</v>
      </c>
      <c r="I7611" s="1">
        <v>320</v>
      </c>
      <c r="J7611" s="1">
        <v>225</v>
      </c>
      <c r="K7611" s="1">
        <v>98</v>
      </c>
      <c r="L7611" s="6">
        <v>20</v>
      </c>
    </row>
    <row r="7612" spans="5:12" x14ac:dyDescent="0.3">
      <c r="E7612" s="9"/>
      <c r="F7612" s="8"/>
      <c r="G7612" s="10">
        <v>100</v>
      </c>
      <c r="H7612" s="11">
        <v>5.4208273894439998</v>
      </c>
      <c r="I7612" s="2">
        <v>45.64907275321</v>
      </c>
      <c r="J7612" s="2">
        <v>32.097004279601002</v>
      </c>
      <c r="K7612" s="2">
        <v>13.980028530669999</v>
      </c>
      <c r="L7612" s="13">
        <v>2.8530670470759998</v>
      </c>
    </row>
    <row r="7613" spans="5:12" ht="37.5" x14ac:dyDescent="0.3">
      <c r="E7613" s="3" t="s">
        <v>1744</v>
      </c>
      <c r="F7613" s="4"/>
      <c r="G7613" s="5">
        <v>395</v>
      </c>
      <c r="H7613" s="7">
        <v>17</v>
      </c>
      <c r="I7613" s="1">
        <v>179</v>
      </c>
      <c r="J7613" s="1">
        <v>138</v>
      </c>
      <c r="K7613" s="1">
        <v>53</v>
      </c>
      <c r="L7613" s="6">
        <v>8</v>
      </c>
    </row>
    <row r="7614" spans="5:12" x14ac:dyDescent="0.3">
      <c r="E7614" s="9"/>
      <c r="F7614" s="8"/>
      <c r="G7614" s="10">
        <v>100</v>
      </c>
      <c r="H7614" s="11">
        <v>4.3037974683540003</v>
      </c>
      <c r="I7614" s="2">
        <v>45.316455696203001</v>
      </c>
      <c r="J7614" s="2">
        <v>34.936708860758998</v>
      </c>
      <c r="K7614" s="2">
        <v>13.417721518986999</v>
      </c>
      <c r="L7614" s="13">
        <v>2.0253164556960002</v>
      </c>
    </row>
    <row r="7615" spans="5:12" ht="25" x14ac:dyDescent="0.3">
      <c r="E7615" s="3" t="s">
        <v>1745</v>
      </c>
      <c r="F7615" s="4"/>
      <c r="G7615" s="5">
        <v>24</v>
      </c>
      <c r="H7615" s="7">
        <v>4</v>
      </c>
      <c r="I7615" s="1">
        <v>14</v>
      </c>
      <c r="J7615" s="1">
        <v>2</v>
      </c>
      <c r="K7615" s="1">
        <v>4</v>
      </c>
      <c r="L7615" s="6">
        <v>0</v>
      </c>
    </row>
    <row r="7616" spans="5:12" x14ac:dyDescent="0.3">
      <c r="E7616" s="9"/>
      <c r="F7616" s="8"/>
      <c r="G7616" s="10">
        <v>100</v>
      </c>
      <c r="H7616" s="11">
        <v>16.666666666666998</v>
      </c>
      <c r="I7616" s="2">
        <v>58.333333333333002</v>
      </c>
      <c r="J7616" s="2">
        <v>8.333333333333</v>
      </c>
      <c r="K7616" s="2">
        <v>16.666666666666998</v>
      </c>
      <c r="L7616" s="15">
        <v>0</v>
      </c>
    </row>
    <row r="7617" spans="5:12" ht="25" x14ac:dyDescent="0.3">
      <c r="E7617" s="3" t="s">
        <v>1746</v>
      </c>
      <c r="F7617" s="4"/>
      <c r="G7617" s="5">
        <v>45</v>
      </c>
      <c r="H7617" s="7">
        <v>1</v>
      </c>
      <c r="I7617" s="1">
        <v>23</v>
      </c>
      <c r="J7617" s="1">
        <v>12</v>
      </c>
      <c r="K7617" s="1">
        <v>8</v>
      </c>
      <c r="L7617" s="6">
        <v>1</v>
      </c>
    </row>
    <row r="7618" spans="5:12" x14ac:dyDescent="0.3">
      <c r="E7618" s="9"/>
      <c r="F7618" s="8"/>
      <c r="G7618" s="10">
        <v>100</v>
      </c>
      <c r="H7618" s="11">
        <v>2.2222222222219998</v>
      </c>
      <c r="I7618" s="2">
        <v>51.111111111111001</v>
      </c>
      <c r="J7618" s="2">
        <v>26.666666666666998</v>
      </c>
      <c r="K7618" s="2">
        <v>17.777777777777999</v>
      </c>
      <c r="L7618" s="13">
        <v>2.2222222222219998</v>
      </c>
    </row>
    <row r="7619" spans="5:12" ht="62.5" x14ac:dyDescent="0.3">
      <c r="E7619" s="3" t="s">
        <v>1747</v>
      </c>
      <c r="F7619" s="4"/>
      <c r="G7619" s="5">
        <v>9</v>
      </c>
      <c r="H7619" s="7">
        <v>1</v>
      </c>
      <c r="I7619" s="1">
        <v>5</v>
      </c>
      <c r="J7619" s="1">
        <v>3</v>
      </c>
      <c r="K7619" s="1">
        <v>0</v>
      </c>
      <c r="L7619" s="6">
        <v>0</v>
      </c>
    </row>
    <row r="7620" spans="5:12" x14ac:dyDescent="0.3">
      <c r="E7620" s="9"/>
      <c r="F7620" s="8"/>
      <c r="G7620" s="10">
        <v>100</v>
      </c>
      <c r="H7620" s="11">
        <v>11.111111111111001</v>
      </c>
      <c r="I7620" s="2">
        <v>55.555555555555998</v>
      </c>
      <c r="J7620" s="2">
        <v>33.333333333333002</v>
      </c>
      <c r="K7620" s="12">
        <v>0</v>
      </c>
      <c r="L7620" s="15">
        <v>0</v>
      </c>
    </row>
    <row r="7621" spans="5:12" ht="62.5" x14ac:dyDescent="0.3">
      <c r="E7621" s="3" t="s">
        <v>1748</v>
      </c>
      <c r="F7621" s="4"/>
      <c r="G7621" s="5">
        <v>5</v>
      </c>
      <c r="H7621" s="7">
        <v>0</v>
      </c>
      <c r="I7621" s="1">
        <v>3</v>
      </c>
      <c r="J7621" s="1">
        <v>2</v>
      </c>
      <c r="K7621" s="1">
        <v>0</v>
      </c>
      <c r="L7621" s="6">
        <v>0</v>
      </c>
    </row>
    <row r="7622" spans="5:12" x14ac:dyDescent="0.3">
      <c r="E7622" s="9"/>
      <c r="F7622" s="8"/>
      <c r="G7622" s="10">
        <v>100</v>
      </c>
      <c r="H7622" s="21">
        <v>0</v>
      </c>
      <c r="I7622" s="2">
        <v>60</v>
      </c>
      <c r="J7622" s="2">
        <v>40</v>
      </c>
      <c r="K7622" s="12">
        <v>0</v>
      </c>
      <c r="L7622" s="15">
        <v>0</v>
      </c>
    </row>
    <row r="7623" spans="5:12" x14ac:dyDescent="0.3">
      <c r="E7623" s="3" t="s">
        <v>1749</v>
      </c>
      <c r="F7623" s="4"/>
      <c r="G7623" s="5">
        <v>16</v>
      </c>
      <c r="H7623" s="7">
        <v>0</v>
      </c>
      <c r="I7623" s="1">
        <v>9</v>
      </c>
      <c r="J7623" s="1">
        <v>4</v>
      </c>
      <c r="K7623" s="1">
        <v>2</v>
      </c>
      <c r="L7623" s="6">
        <v>1</v>
      </c>
    </row>
    <row r="7624" spans="5:12" x14ac:dyDescent="0.3">
      <c r="E7624" s="9"/>
      <c r="F7624" s="8"/>
      <c r="G7624" s="10">
        <v>100</v>
      </c>
      <c r="H7624" s="21">
        <v>0</v>
      </c>
      <c r="I7624" s="2">
        <v>56.25</v>
      </c>
      <c r="J7624" s="2">
        <v>25</v>
      </c>
      <c r="K7624" s="2">
        <v>12.5</v>
      </c>
      <c r="L7624" s="13">
        <v>6.25</v>
      </c>
    </row>
    <row r="7625" spans="5:12" ht="37.5" x14ac:dyDescent="0.3">
      <c r="E7625" s="3" t="s">
        <v>1750</v>
      </c>
      <c r="F7625" s="4"/>
      <c r="G7625" s="5">
        <v>2</v>
      </c>
      <c r="H7625" s="7">
        <v>1</v>
      </c>
      <c r="I7625" s="1">
        <v>0</v>
      </c>
      <c r="J7625" s="1">
        <v>1</v>
      </c>
      <c r="K7625" s="1">
        <v>0</v>
      </c>
      <c r="L7625" s="6">
        <v>0</v>
      </c>
    </row>
    <row r="7626" spans="5:12" x14ac:dyDescent="0.3">
      <c r="E7626" s="9"/>
      <c r="F7626" s="8"/>
      <c r="G7626" s="10">
        <v>100</v>
      </c>
      <c r="H7626" s="11">
        <v>50</v>
      </c>
      <c r="I7626" s="12">
        <v>0</v>
      </c>
      <c r="J7626" s="2">
        <v>50</v>
      </c>
      <c r="K7626" s="12">
        <v>0</v>
      </c>
      <c r="L7626" s="15">
        <v>0</v>
      </c>
    </row>
    <row r="7627" spans="5:12" ht="25" x14ac:dyDescent="0.3">
      <c r="E7627" s="3" t="s">
        <v>1751</v>
      </c>
      <c r="F7627" s="4"/>
      <c r="G7627" s="5">
        <v>2647</v>
      </c>
      <c r="H7627" s="7">
        <v>146</v>
      </c>
      <c r="I7627" s="1">
        <v>1187</v>
      </c>
      <c r="J7627" s="1">
        <v>909</v>
      </c>
      <c r="K7627" s="1">
        <v>349</v>
      </c>
      <c r="L7627" s="6">
        <v>56</v>
      </c>
    </row>
    <row r="7628" spans="5:12" x14ac:dyDescent="0.3">
      <c r="E7628" s="9"/>
      <c r="F7628" s="8"/>
      <c r="G7628" s="10">
        <v>100</v>
      </c>
      <c r="H7628" s="11">
        <v>5.5156781261810002</v>
      </c>
      <c r="I7628" s="2">
        <v>44.843218738193997</v>
      </c>
      <c r="J7628" s="2">
        <v>34.340763128070002</v>
      </c>
      <c r="K7628" s="2">
        <v>13.18473743861</v>
      </c>
      <c r="L7628" s="13">
        <v>2.1156025689460001</v>
      </c>
    </row>
    <row r="7629" spans="5:12" ht="25" x14ac:dyDescent="0.3">
      <c r="E7629" s="3" t="s">
        <v>1752</v>
      </c>
      <c r="F7629" s="4"/>
      <c r="G7629" s="5">
        <v>1849</v>
      </c>
      <c r="H7629" s="7">
        <v>81</v>
      </c>
      <c r="I7629" s="1">
        <v>803</v>
      </c>
      <c r="J7629" s="1">
        <v>663</v>
      </c>
      <c r="K7629" s="1">
        <v>265</v>
      </c>
      <c r="L7629" s="6">
        <v>37</v>
      </c>
    </row>
    <row r="7630" spans="5:12" x14ac:dyDescent="0.3">
      <c r="E7630" s="9"/>
      <c r="F7630" s="8"/>
      <c r="G7630" s="10">
        <v>100</v>
      </c>
      <c r="H7630" s="11">
        <v>4.3807463493779997</v>
      </c>
      <c r="I7630" s="2">
        <v>43.428880475932999</v>
      </c>
      <c r="J7630" s="2">
        <v>35.857220118983001</v>
      </c>
      <c r="K7630" s="2">
        <v>14.332071389940999</v>
      </c>
      <c r="L7630" s="13">
        <v>2.0010816657650001</v>
      </c>
    </row>
    <row r="7631" spans="5:12" ht="37.5" x14ac:dyDescent="0.3">
      <c r="E7631" s="3" t="s">
        <v>1753</v>
      </c>
      <c r="F7631" s="4"/>
      <c r="G7631" s="5">
        <v>1706</v>
      </c>
      <c r="H7631" s="7">
        <v>77</v>
      </c>
      <c r="I7631" s="1">
        <v>735</v>
      </c>
      <c r="J7631" s="1">
        <v>605</v>
      </c>
      <c r="K7631" s="1">
        <v>255</v>
      </c>
      <c r="L7631" s="6">
        <v>34</v>
      </c>
    </row>
    <row r="7632" spans="5:12" x14ac:dyDescent="0.3">
      <c r="E7632" s="9"/>
      <c r="F7632" s="8"/>
      <c r="G7632" s="10">
        <v>100</v>
      </c>
      <c r="H7632" s="11">
        <v>4.5134818288389997</v>
      </c>
      <c r="I7632" s="2">
        <v>43.083235638921003</v>
      </c>
      <c r="J7632" s="2">
        <v>35.463071512309</v>
      </c>
      <c r="K7632" s="2">
        <v>14.947245017585001</v>
      </c>
      <c r="L7632" s="13">
        <v>1.992966002345</v>
      </c>
    </row>
    <row r="7633" spans="5:12" ht="25" x14ac:dyDescent="0.3">
      <c r="E7633" s="3" t="s">
        <v>1754</v>
      </c>
      <c r="F7633" s="4"/>
      <c r="G7633" s="5">
        <v>94</v>
      </c>
      <c r="H7633" s="7">
        <v>5</v>
      </c>
      <c r="I7633" s="1">
        <v>38</v>
      </c>
      <c r="J7633" s="1">
        <v>30</v>
      </c>
      <c r="K7633" s="1">
        <v>21</v>
      </c>
      <c r="L7633" s="6">
        <v>0</v>
      </c>
    </row>
    <row r="7634" spans="5:12" x14ac:dyDescent="0.3">
      <c r="E7634" s="9"/>
      <c r="F7634" s="8"/>
      <c r="G7634" s="10">
        <v>100</v>
      </c>
      <c r="H7634" s="11">
        <v>5.3191489361700004</v>
      </c>
      <c r="I7634" s="2">
        <v>40.425531914894002</v>
      </c>
      <c r="J7634" s="2">
        <v>31.914893617021001</v>
      </c>
      <c r="K7634" s="2">
        <v>22.340425531914999</v>
      </c>
      <c r="L7634" s="15">
        <v>0</v>
      </c>
    </row>
    <row r="7635" spans="5:12" ht="25" x14ac:dyDescent="0.3">
      <c r="E7635" s="3" t="s">
        <v>1755</v>
      </c>
      <c r="F7635" s="4"/>
      <c r="G7635" s="5">
        <v>69</v>
      </c>
      <c r="H7635" s="7">
        <v>0</v>
      </c>
      <c r="I7635" s="1">
        <v>29</v>
      </c>
      <c r="J7635" s="1">
        <v>26</v>
      </c>
      <c r="K7635" s="1">
        <v>13</v>
      </c>
      <c r="L7635" s="6">
        <v>1</v>
      </c>
    </row>
    <row r="7636" spans="5:12" x14ac:dyDescent="0.3">
      <c r="E7636" s="9"/>
      <c r="F7636" s="8"/>
      <c r="G7636" s="10">
        <v>100</v>
      </c>
      <c r="H7636" s="21">
        <v>0</v>
      </c>
      <c r="I7636" s="2">
        <v>42.028985507245999</v>
      </c>
      <c r="J7636" s="2">
        <v>37.681159420290001</v>
      </c>
      <c r="K7636" s="2">
        <v>18.840579710145001</v>
      </c>
      <c r="L7636" s="13">
        <v>1.449275362319</v>
      </c>
    </row>
    <row r="7637" spans="5:12" ht="62.5" x14ac:dyDescent="0.3">
      <c r="E7637" s="3" t="s">
        <v>1756</v>
      </c>
      <c r="F7637" s="4"/>
      <c r="G7637" s="5">
        <v>10</v>
      </c>
      <c r="H7637" s="7">
        <v>1</v>
      </c>
      <c r="I7637" s="1">
        <v>5</v>
      </c>
      <c r="J7637" s="1">
        <v>4</v>
      </c>
      <c r="K7637" s="1">
        <v>0</v>
      </c>
      <c r="L7637" s="6">
        <v>0</v>
      </c>
    </row>
    <row r="7638" spans="5:12" x14ac:dyDescent="0.3">
      <c r="E7638" s="9"/>
      <c r="F7638" s="8"/>
      <c r="G7638" s="10">
        <v>100</v>
      </c>
      <c r="H7638" s="11">
        <v>10</v>
      </c>
      <c r="I7638" s="2">
        <v>50</v>
      </c>
      <c r="J7638" s="2">
        <v>40</v>
      </c>
      <c r="K7638" s="12">
        <v>0</v>
      </c>
      <c r="L7638" s="15">
        <v>0</v>
      </c>
    </row>
    <row r="7639" spans="5:12" ht="62.5" x14ac:dyDescent="0.3">
      <c r="E7639" s="3" t="s">
        <v>1757</v>
      </c>
      <c r="F7639" s="4"/>
      <c r="G7639" s="5">
        <v>8</v>
      </c>
      <c r="H7639" s="7">
        <v>0</v>
      </c>
      <c r="I7639" s="1">
        <v>3</v>
      </c>
      <c r="J7639" s="1">
        <v>4</v>
      </c>
      <c r="K7639" s="1">
        <v>1</v>
      </c>
      <c r="L7639" s="6">
        <v>0</v>
      </c>
    </row>
    <row r="7640" spans="5:12" x14ac:dyDescent="0.3">
      <c r="E7640" s="9"/>
      <c r="F7640" s="8"/>
      <c r="G7640" s="10">
        <v>100</v>
      </c>
      <c r="H7640" s="21">
        <v>0</v>
      </c>
      <c r="I7640" s="2">
        <v>37.5</v>
      </c>
      <c r="J7640" s="2">
        <v>50</v>
      </c>
      <c r="K7640" s="2">
        <v>12.5</v>
      </c>
      <c r="L7640" s="15">
        <v>0</v>
      </c>
    </row>
    <row r="7641" spans="5:12" x14ac:dyDescent="0.3">
      <c r="E7641" s="3" t="s">
        <v>1758</v>
      </c>
      <c r="F7641" s="4"/>
      <c r="G7641" s="5">
        <v>39</v>
      </c>
      <c r="H7641" s="7">
        <v>2</v>
      </c>
      <c r="I7641" s="1">
        <v>20</v>
      </c>
      <c r="J7641" s="1">
        <v>11</v>
      </c>
      <c r="K7641" s="1">
        <v>5</v>
      </c>
      <c r="L7641" s="6">
        <v>1</v>
      </c>
    </row>
    <row r="7642" spans="5:12" x14ac:dyDescent="0.3">
      <c r="E7642" s="9"/>
      <c r="F7642" s="8"/>
      <c r="G7642" s="10">
        <v>100</v>
      </c>
      <c r="H7642" s="11">
        <v>5.1282051282049999</v>
      </c>
      <c r="I7642" s="2">
        <v>51.282051282051</v>
      </c>
      <c r="J7642" s="2">
        <v>28.205128205127998</v>
      </c>
      <c r="K7642" s="2">
        <v>12.820512820513001</v>
      </c>
      <c r="L7642" s="13">
        <v>2.564102564103</v>
      </c>
    </row>
    <row r="7643" spans="5:12" ht="37.5" x14ac:dyDescent="0.3">
      <c r="E7643" s="3" t="s">
        <v>1759</v>
      </c>
      <c r="F7643" s="4"/>
      <c r="G7643" s="5">
        <v>3</v>
      </c>
      <c r="H7643" s="7">
        <v>0</v>
      </c>
      <c r="I7643" s="1">
        <v>2</v>
      </c>
      <c r="J7643" s="1">
        <v>0</v>
      </c>
      <c r="K7643" s="1">
        <v>0</v>
      </c>
      <c r="L7643" s="6">
        <v>1</v>
      </c>
    </row>
    <row r="7644" spans="5:12" x14ac:dyDescent="0.3">
      <c r="E7644" s="9"/>
      <c r="F7644" s="8"/>
      <c r="G7644" s="10">
        <v>100</v>
      </c>
      <c r="H7644" s="21">
        <v>0</v>
      </c>
      <c r="I7644" s="2">
        <v>66.666666666666998</v>
      </c>
      <c r="J7644" s="12">
        <v>0</v>
      </c>
      <c r="K7644" s="12">
        <v>0</v>
      </c>
      <c r="L7644" s="13">
        <v>33.333333333333002</v>
      </c>
    </row>
    <row r="7645" spans="5:12" ht="25" x14ac:dyDescent="0.3">
      <c r="E7645" s="3" t="s">
        <v>1760</v>
      </c>
      <c r="F7645" s="4"/>
      <c r="G7645" s="5">
        <v>4497</v>
      </c>
      <c r="H7645" s="7">
        <v>207</v>
      </c>
      <c r="I7645" s="1">
        <v>1933</v>
      </c>
      <c r="J7645" s="1">
        <v>1653</v>
      </c>
      <c r="K7645" s="1">
        <v>579</v>
      </c>
      <c r="L7645" s="6">
        <v>125</v>
      </c>
    </row>
    <row r="7646" spans="5:12" x14ac:dyDescent="0.3">
      <c r="E7646" s="9"/>
      <c r="F7646" s="8"/>
      <c r="G7646" s="10">
        <v>100</v>
      </c>
      <c r="H7646" s="11">
        <v>4.6030687124750003</v>
      </c>
      <c r="I7646" s="2">
        <v>42.984211696686998</v>
      </c>
      <c r="J7646" s="2">
        <v>36.757838559039001</v>
      </c>
      <c r="K7646" s="2">
        <v>12.875250166778001</v>
      </c>
      <c r="L7646" s="13">
        <v>2.7796308650210002</v>
      </c>
    </row>
    <row r="7647" spans="5:12" ht="25" x14ac:dyDescent="0.3">
      <c r="E7647" s="3" t="s">
        <v>1761</v>
      </c>
      <c r="F7647" s="4"/>
      <c r="G7647" s="5">
        <v>3013</v>
      </c>
      <c r="H7647" s="7">
        <v>101</v>
      </c>
      <c r="I7647" s="1">
        <v>1215</v>
      </c>
      <c r="J7647" s="1">
        <v>1140</v>
      </c>
      <c r="K7647" s="1">
        <v>489</v>
      </c>
      <c r="L7647" s="6">
        <v>68</v>
      </c>
    </row>
    <row r="7648" spans="5:12" x14ac:dyDescent="0.3">
      <c r="E7648" s="9"/>
      <c r="F7648" s="8"/>
      <c r="G7648" s="10">
        <v>100</v>
      </c>
      <c r="H7648" s="11">
        <v>3.3521407235309999</v>
      </c>
      <c r="I7648" s="2">
        <v>40.325257218719003</v>
      </c>
      <c r="J7648" s="2">
        <v>37.836043810155999</v>
      </c>
      <c r="K7648" s="2">
        <v>16.229671423829998</v>
      </c>
      <c r="L7648" s="13">
        <v>2.2568868237639998</v>
      </c>
    </row>
    <row r="7649" spans="5:12" ht="37.5" x14ac:dyDescent="0.3">
      <c r="E7649" s="3" t="s">
        <v>1762</v>
      </c>
      <c r="F7649" s="4"/>
      <c r="G7649" s="5">
        <v>2971</v>
      </c>
      <c r="H7649" s="7">
        <v>100</v>
      </c>
      <c r="I7649" s="1">
        <v>1278</v>
      </c>
      <c r="J7649" s="1">
        <v>1121</v>
      </c>
      <c r="K7649" s="1">
        <v>410</v>
      </c>
      <c r="L7649" s="6">
        <v>62</v>
      </c>
    </row>
    <row r="7650" spans="5:12" x14ac:dyDescent="0.3">
      <c r="E7650" s="9"/>
      <c r="F7650" s="8"/>
      <c r="G7650" s="10">
        <v>100</v>
      </c>
      <c r="H7650" s="11">
        <v>3.3658700774149999</v>
      </c>
      <c r="I7650" s="2">
        <v>43.015819589364</v>
      </c>
      <c r="J7650" s="2">
        <v>37.731403567821999</v>
      </c>
      <c r="K7650" s="2">
        <v>13.800067317402</v>
      </c>
      <c r="L7650" s="13">
        <v>2.0868394479969998</v>
      </c>
    </row>
    <row r="7651" spans="5:12" ht="25" x14ac:dyDescent="0.3">
      <c r="E7651" s="3" t="s">
        <v>1763</v>
      </c>
      <c r="F7651" s="4"/>
      <c r="G7651" s="5">
        <v>255</v>
      </c>
      <c r="H7651" s="7">
        <v>13</v>
      </c>
      <c r="I7651" s="1">
        <v>110</v>
      </c>
      <c r="J7651" s="1">
        <v>83</v>
      </c>
      <c r="K7651" s="1">
        <v>46</v>
      </c>
      <c r="L7651" s="6">
        <v>3</v>
      </c>
    </row>
    <row r="7652" spans="5:12" x14ac:dyDescent="0.3">
      <c r="E7652" s="9"/>
      <c r="F7652" s="8"/>
      <c r="G7652" s="10">
        <v>100</v>
      </c>
      <c r="H7652" s="11">
        <v>5.0980392156859997</v>
      </c>
      <c r="I7652" s="2">
        <v>43.137254901961001</v>
      </c>
      <c r="J7652" s="2">
        <v>32.549019607843</v>
      </c>
      <c r="K7652" s="2">
        <v>18.039215686275</v>
      </c>
      <c r="L7652" s="13">
        <v>1.1764705882349999</v>
      </c>
    </row>
    <row r="7653" spans="5:12" ht="25" x14ac:dyDescent="0.3">
      <c r="E7653" s="3" t="s">
        <v>1764</v>
      </c>
      <c r="F7653" s="4"/>
      <c r="G7653" s="5">
        <v>125</v>
      </c>
      <c r="H7653" s="7">
        <v>2</v>
      </c>
      <c r="I7653" s="1">
        <v>44</v>
      </c>
      <c r="J7653" s="1">
        <v>49</v>
      </c>
      <c r="K7653" s="1">
        <v>26</v>
      </c>
      <c r="L7653" s="6">
        <v>4</v>
      </c>
    </row>
    <row r="7654" spans="5:12" x14ac:dyDescent="0.3">
      <c r="E7654" s="9"/>
      <c r="F7654" s="8"/>
      <c r="G7654" s="10">
        <v>100</v>
      </c>
      <c r="H7654" s="11">
        <v>1.6</v>
      </c>
      <c r="I7654" s="2">
        <v>35.200000000000003</v>
      </c>
      <c r="J7654" s="2">
        <v>39.200000000000003</v>
      </c>
      <c r="K7654" s="2">
        <v>20.8</v>
      </c>
      <c r="L7654" s="13">
        <v>3.2</v>
      </c>
    </row>
    <row r="7655" spans="5:12" ht="62.5" x14ac:dyDescent="0.3">
      <c r="E7655" s="3" t="s">
        <v>1765</v>
      </c>
      <c r="F7655" s="4"/>
      <c r="G7655" s="5">
        <v>20</v>
      </c>
      <c r="H7655" s="7">
        <v>1</v>
      </c>
      <c r="I7655" s="1">
        <v>6</v>
      </c>
      <c r="J7655" s="1">
        <v>7</v>
      </c>
      <c r="K7655" s="1">
        <v>6</v>
      </c>
      <c r="L7655" s="6">
        <v>0</v>
      </c>
    </row>
    <row r="7656" spans="5:12" x14ac:dyDescent="0.3">
      <c r="E7656" s="9"/>
      <c r="F7656" s="8"/>
      <c r="G7656" s="10">
        <v>100</v>
      </c>
      <c r="H7656" s="11">
        <v>5</v>
      </c>
      <c r="I7656" s="2">
        <v>30</v>
      </c>
      <c r="J7656" s="2">
        <v>35</v>
      </c>
      <c r="K7656" s="2">
        <v>30</v>
      </c>
      <c r="L7656" s="15">
        <v>0</v>
      </c>
    </row>
    <row r="7657" spans="5:12" ht="62.5" x14ac:dyDescent="0.3">
      <c r="E7657" s="3" t="s">
        <v>1766</v>
      </c>
      <c r="F7657" s="4"/>
      <c r="G7657" s="5">
        <v>11</v>
      </c>
      <c r="H7657" s="7">
        <v>2</v>
      </c>
      <c r="I7657" s="1">
        <v>3</v>
      </c>
      <c r="J7657" s="1">
        <v>4</v>
      </c>
      <c r="K7657" s="1">
        <v>2</v>
      </c>
      <c r="L7657" s="6">
        <v>0</v>
      </c>
    </row>
    <row r="7658" spans="5:12" x14ac:dyDescent="0.3">
      <c r="E7658" s="9"/>
      <c r="F7658" s="8"/>
      <c r="G7658" s="10">
        <v>100</v>
      </c>
      <c r="H7658" s="11">
        <v>18.181818181817999</v>
      </c>
      <c r="I7658" s="2">
        <v>27.272727272727</v>
      </c>
      <c r="J7658" s="2">
        <v>36.363636363635997</v>
      </c>
      <c r="K7658" s="2">
        <v>18.181818181817999</v>
      </c>
      <c r="L7658" s="15">
        <v>0</v>
      </c>
    </row>
    <row r="7659" spans="5:12" x14ac:dyDescent="0.3">
      <c r="E7659" s="3" t="s">
        <v>1767</v>
      </c>
      <c r="F7659" s="4"/>
      <c r="G7659" s="5">
        <v>67</v>
      </c>
      <c r="H7659" s="7">
        <v>7</v>
      </c>
      <c r="I7659" s="1">
        <v>23</v>
      </c>
      <c r="J7659" s="1">
        <v>20</v>
      </c>
      <c r="K7659" s="1">
        <v>15</v>
      </c>
      <c r="L7659" s="6">
        <v>2</v>
      </c>
    </row>
    <row r="7660" spans="5:12" x14ac:dyDescent="0.3">
      <c r="E7660" s="9"/>
      <c r="F7660" s="8"/>
      <c r="G7660" s="10">
        <v>100</v>
      </c>
      <c r="H7660" s="11">
        <v>10.447761194030001</v>
      </c>
      <c r="I7660" s="2">
        <v>34.328358208955002</v>
      </c>
      <c r="J7660" s="2">
        <v>29.850746268657002</v>
      </c>
      <c r="K7660" s="2">
        <v>22.388059701492999</v>
      </c>
      <c r="L7660" s="13">
        <v>2.985074626866</v>
      </c>
    </row>
    <row r="7661" spans="5:12" ht="37.5" x14ac:dyDescent="0.3">
      <c r="E7661" s="3" t="s">
        <v>1768</v>
      </c>
      <c r="F7661" s="4"/>
      <c r="G7661" s="5">
        <v>2</v>
      </c>
      <c r="H7661" s="7">
        <v>0</v>
      </c>
      <c r="I7661" s="1">
        <v>0</v>
      </c>
      <c r="J7661" s="1">
        <v>1</v>
      </c>
      <c r="K7661" s="1">
        <v>0</v>
      </c>
      <c r="L7661" s="6">
        <v>1</v>
      </c>
    </row>
    <row r="7662" spans="5:12" x14ac:dyDescent="0.3">
      <c r="E7662" s="9"/>
      <c r="F7662" s="8"/>
      <c r="G7662" s="10">
        <v>100</v>
      </c>
      <c r="H7662" s="21">
        <v>0</v>
      </c>
      <c r="I7662" s="12">
        <v>0</v>
      </c>
      <c r="J7662" s="2">
        <v>50</v>
      </c>
      <c r="K7662" s="12">
        <v>0</v>
      </c>
      <c r="L7662" s="13">
        <v>50</v>
      </c>
    </row>
    <row r="7663" spans="5:12" ht="25" x14ac:dyDescent="0.3">
      <c r="E7663" s="3" t="s">
        <v>1769</v>
      </c>
      <c r="F7663" s="4"/>
      <c r="G7663" s="5">
        <v>5537</v>
      </c>
      <c r="H7663" s="7">
        <v>194</v>
      </c>
      <c r="I7663" s="1">
        <v>2212</v>
      </c>
      <c r="J7663" s="1">
        <v>2191</v>
      </c>
      <c r="K7663" s="1">
        <v>801</v>
      </c>
      <c r="L7663" s="6">
        <v>139</v>
      </c>
    </row>
    <row r="7664" spans="5:12" x14ac:dyDescent="0.3">
      <c r="E7664" s="9"/>
      <c r="F7664" s="8"/>
      <c r="G7664" s="10">
        <v>100</v>
      </c>
      <c r="H7664" s="11">
        <v>3.5037023659019999</v>
      </c>
      <c r="I7664" s="2">
        <v>39.949431099873998</v>
      </c>
      <c r="J7664" s="2">
        <v>39.570164348924997</v>
      </c>
      <c r="K7664" s="2">
        <v>14.466317500452</v>
      </c>
      <c r="L7664" s="13">
        <v>2.5103846848470002</v>
      </c>
    </row>
    <row r="7665" spans="5:12" ht="25" x14ac:dyDescent="0.3">
      <c r="E7665" s="3" t="s">
        <v>1770</v>
      </c>
      <c r="F7665" s="4"/>
      <c r="G7665" s="5">
        <v>3964</v>
      </c>
      <c r="H7665" s="7">
        <v>117</v>
      </c>
      <c r="I7665" s="1">
        <v>1477</v>
      </c>
      <c r="J7665" s="1">
        <v>1612</v>
      </c>
      <c r="K7665" s="1">
        <v>673</v>
      </c>
      <c r="L7665" s="6">
        <v>85</v>
      </c>
    </row>
    <row r="7666" spans="5:12" x14ac:dyDescent="0.3">
      <c r="E7666" s="9"/>
      <c r="F7666" s="8"/>
      <c r="G7666" s="10">
        <v>100</v>
      </c>
      <c r="H7666" s="11">
        <v>2.95156407669</v>
      </c>
      <c r="I7666" s="2">
        <v>37.260343087789998</v>
      </c>
      <c r="J7666" s="2">
        <v>40.665993945510003</v>
      </c>
      <c r="K7666" s="2">
        <v>16.977800201815999</v>
      </c>
      <c r="L7666" s="13">
        <v>2.144298688194</v>
      </c>
    </row>
    <row r="7667" spans="5:12" ht="37.5" x14ac:dyDescent="0.3">
      <c r="E7667" s="3" t="s">
        <v>1771</v>
      </c>
      <c r="F7667" s="4"/>
      <c r="G7667" s="5">
        <v>3602</v>
      </c>
      <c r="H7667" s="7">
        <v>101</v>
      </c>
      <c r="I7667" s="1">
        <v>1387</v>
      </c>
      <c r="J7667" s="1">
        <v>1489</v>
      </c>
      <c r="K7667" s="1">
        <v>553</v>
      </c>
      <c r="L7667" s="6">
        <v>72</v>
      </c>
    </row>
    <row r="7668" spans="5:12" x14ac:dyDescent="0.3">
      <c r="E7668" s="9"/>
      <c r="F7668" s="8"/>
      <c r="G7668" s="10">
        <v>100</v>
      </c>
      <c r="H7668" s="11">
        <v>2.8039977790120001</v>
      </c>
      <c r="I7668" s="2">
        <v>38.506385341476999</v>
      </c>
      <c r="J7668" s="2">
        <v>41.338145474736002</v>
      </c>
      <c r="K7668" s="2">
        <v>15.352581898944999</v>
      </c>
      <c r="L7668" s="13">
        <v>1.99888950583</v>
      </c>
    </row>
    <row r="7669" spans="5:12" ht="25" x14ac:dyDescent="0.3">
      <c r="E7669" s="3" t="s">
        <v>1772</v>
      </c>
      <c r="F7669" s="4"/>
      <c r="G7669" s="5">
        <v>535</v>
      </c>
      <c r="H7669" s="7">
        <v>23</v>
      </c>
      <c r="I7669" s="1">
        <v>205</v>
      </c>
      <c r="J7669" s="1">
        <v>207</v>
      </c>
      <c r="K7669" s="1">
        <v>90</v>
      </c>
      <c r="L7669" s="6">
        <v>10</v>
      </c>
    </row>
    <row r="7670" spans="5:12" x14ac:dyDescent="0.3">
      <c r="E7670" s="9"/>
      <c r="F7670" s="8"/>
      <c r="G7670" s="10">
        <v>100</v>
      </c>
      <c r="H7670" s="11">
        <v>4.2990654205609999</v>
      </c>
      <c r="I7670" s="2">
        <v>38.317757009346003</v>
      </c>
      <c r="J7670" s="2">
        <v>38.691588785047003</v>
      </c>
      <c r="K7670" s="2">
        <v>16.822429906541998</v>
      </c>
      <c r="L7670" s="13">
        <v>1.869158878505</v>
      </c>
    </row>
    <row r="7671" spans="5:12" ht="25" x14ac:dyDescent="0.3">
      <c r="E7671" s="3" t="s">
        <v>1773</v>
      </c>
      <c r="F7671" s="4"/>
      <c r="G7671" s="5">
        <v>236</v>
      </c>
      <c r="H7671" s="7">
        <v>5</v>
      </c>
      <c r="I7671" s="1">
        <v>86</v>
      </c>
      <c r="J7671" s="1">
        <v>93</v>
      </c>
      <c r="K7671" s="1">
        <v>46</v>
      </c>
      <c r="L7671" s="6">
        <v>6</v>
      </c>
    </row>
    <row r="7672" spans="5:12" x14ac:dyDescent="0.3">
      <c r="E7672" s="9"/>
      <c r="F7672" s="8"/>
      <c r="G7672" s="10">
        <v>100</v>
      </c>
      <c r="H7672" s="11">
        <v>2.1186440677970002</v>
      </c>
      <c r="I7672" s="2">
        <v>36.440677966102001</v>
      </c>
      <c r="J7672" s="2">
        <v>39.406779661016998</v>
      </c>
      <c r="K7672" s="2">
        <v>19.491525423729001</v>
      </c>
      <c r="L7672" s="13">
        <v>2.542372881356</v>
      </c>
    </row>
    <row r="7673" spans="5:12" ht="62.5" x14ac:dyDescent="0.3">
      <c r="E7673" s="3" t="s">
        <v>1774</v>
      </c>
      <c r="F7673" s="4"/>
      <c r="G7673" s="5">
        <v>20</v>
      </c>
      <c r="H7673" s="7">
        <v>1</v>
      </c>
      <c r="I7673" s="1">
        <v>5</v>
      </c>
      <c r="J7673" s="1">
        <v>8</v>
      </c>
      <c r="K7673" s="1">
        <v>4</v>
      </c>
      <c r="L7673" s="6">
        <v>2</v>
      </c>
    </row>
    <row r="7674" spans="5:12" x14ac:dyDescent="0.3">
      <c r="E7674" s="9"/>
      <c r="F7674" s="8"/>
      <c r="G7674" s="10">
        <v>100</v>
      </c>
      <c r="H7674" s="11">
        <v>5</v>
      </c>
      <c r="I7674" s="2">
        <v>25</v>
      </c>
      <c r="J7674" s="2">
        <v>40</v>
      </c>
      <c r="K7674" s="2">
        <v>20</v>
      </c>
      <c r="L7674" s="13">
        <v>10</v>
      </c>
    </row>
    <row r="7675" spans="5:12" ht="62.5" x14ac:dyDescent="0.3">
      <c r="E7675" s="3" t="s">
        <v>1775</v>
      </c>
      <c r="F7675" s="4"/>
      <c r="G7675" s="5">
        <v>14</v>
      </c>
      <c r="H7675" s="7">
        <v>0</v>
      </c>
      <c r="I7675" s="1">
        <v>5</v>
      </c>
      <c r="J7675" s="1">
        <v>4</v>
      </c>
      <c r="K7675" s="1">
        <v>4</v>
      </c>
      <c r="L7675" s="6">
        <v>1</v>
      </c>
    </row>
    <row r="7676" spans="5:12" x14ac:dyDescent="0.3">
      <c r="E7676" s="9"/>
      <c r="F7676" s="8"/>
      <c r="G7676" s="10">
        <v>100</v>
      </c>
      <c r="H7676" s="21">
        <v>0</v>
      </c>
      <c r="I7676" s="2">
        <v>35.714285714286</v>
      </c>
      <c r="J7676" s="2">
        <v>28.571428571428999</v>
      </c>
      <c r="K7676" s="2">
        <v>28.571428571428999</v>
      </c>
      <c r="L7676" s="13">
        <v>7.1428571428570002</v>
      </c>
    </row>
    <row r="7677" spans="5:12" x14ac:dyDescent="0.3">
      <c r="E7677" s="3" t="s">
        <v>1776</v>
      </c>
      <c r="F7677" s="4"/>
      <c r="G7677" s="5">
        <v>83</v>
      </c>
      <c r="H7677" s="7">
        <v>4</v>
      </c>
      <c r="I7677" s="1">
        <v>32</v>
      </c>
      <c r="J7677" s="1">
        <v>28</v>
      </c>
      <c r="K7677" s="1">
        <v>14</v>
      </c>
      <c r="L7677" s="6">
        <v>5</v>
      </c>
    </row>
    <row r="7678" spans="5:12" x14ac:dyDescent="0.3">
      <c r="E7678" s="9"/>
      <c r="F7678" s="8"/>
      <c r="G7678" s="10">
        <v>100</v>
      </c>
      <c r="H7678" s="11">
        <v>4.819277108434</v>
      </c>
      <c r="I7678" s="2">
        <v>38.554216867469997</v>
      </c>
      <c r="J7678" s="2">
        <v>33.734939759036003</v>
      </c>
      <c r="K7678" s="2">
        <v>16.867469879518001</v>
      </c>
      <c r="L7678" s="13">
        <v>6.0240963855420002</v>
      </c>
    </row>
    <row r="7679" spans="5:12" ht="37.5" x14ac:dyDescent="0.3">
      <c r="E7679" s="3" t="s">
        <v>1777</v>
      </c>
      <c r="F7679" s="4"/>
      <c r="G7679" s="5">
        <v>3</v>
      </c>
      <c r="H7679" s="7">
        <v>0</v>
      </c>
      <c r="I7679" s="1">
        <v>1</v>
      </c>
      <c r="J7679" s="1">
        <v>0</v>
      </c>
      <c r="K7679" s="1">
        <v>0</v>
      </c>
      <c r="L7679" s="6">
        <v>2</v>
      </c>
    </row>
    <row r="7680" spans="5:12" x14ac:dyDescent="0.3">
      <c r="E7680" s="9"/>
      <c r="F7680" s="8"/>
      <c r="G7680" s="10">
        <v>100</v>
      </c>
      <c r="H7680" s="21">
        <v>0</v>
      </c>
      <c r="I7680" s="2">
        <v>33.333333333333002</v>
      </c>
      <c r="J7680" s="12">
        <v>0</v>
      </c>
      <c r="K7680" s="12">
        <v>0</v>
      </c>
      <c r="L7680" s="13">
        <v>66.666666666666998</v>
      </c>
    </row>
    <row r="7681" spans="5:12" ht="25" x14ac:dyDescent="0.3">
      <c r="E7681" s="3" t="s">
        <v>1778</v>
      </c>
      <c r="F7681" s="4"/>
      <c r="G7681" s="5">
        <v>2572</v>
      </c>
      <c r="H7681" s="7">
        <v>54</v>
      </c>
      <c r="I7681" s="1">
        <v>888</v>
      </c>
      <c r="J7681" s="1">
        <v>1135</v>
      </c>
      <c r="K7681" s="1">
        <v>444</v>
      </c>
      <c r="L7681" s="6">
        <v>51</v>
      </c>
    </row>
    <row r="7682" spans="5:12" x14ac:dyDescent="0.3">
      <c r="E7682" s="9"/>
      <c r="F7682" s="8"/>
      <c r="G7682" s="10">
        <v>100</v>
      </c>
      <c r="H7682" s="11">
        <v>2.0995334370140002</v>
      </c>
      <c r="I7682" s="2">
        <v>34.525660964229999</v>
      </c>
      <c r="J7682" s="2">
        <v>44.129082426128001</v>
      </c>
      <c r="K7682" s="2">
        <v>17.262830482115</v>
      </c>
      <c r="L7682" s="13">
        <v>1.982892690513</v>
      </c>
    </row>
    <row r="7683" spans="5:12" ht="25" x14ac:dyDescent="0.3">
      <c r="E7683" s="3" t="s">
        <v>1779</v>
      </c>
      <c r="F7683" s="4"/>
      <c r="G7683" s="5">
        <v>2043</v>
      </c>
      <c r="H7683" s="7">
        <v>39</v>
      </c>
      <c r="I7683" s="1">
        <v>655</v>
      </c>
      <c r="J7683" s="1">
        <v>936</v>
      </c>
      <c r="K7683" s="1">
        <v>375</v>
      </c>
      <c r="L7683" s="6">
        <v>38</v>
      </c>
    </row>
    <row r="7684" spans="5:12" x14ac:dyDescent="0.3">
      <c r="E7684" s="9"/>
      <c r="F7684" s="8"/>
      <c r="G7684" s="10">
        <v>100</v>
      </c>
      <c r="H7684" s="11">
        <v>1.908957415565</v>
      </c>
      <c r="I7684" s="2">
        <v>32.060695056290001</v>
      </c>
      <c r="J7684" s="2">
        <v>45.814977973567999</v>
      </c>
      <c r="K7684" s="2">
        <v>18.355359765050999</v>
      </c>
      <c r="L7684" s="13">
        <v>1.8600097895250001</v>
      </c>
    </row>
    <row r="7685" spans="5:12" ht="37.5" x14ac:dyDescent="0.3">
      <c r="E7685" s="3" t="s">
        <v>1780</v>
      </c>
      <c r="F7685" s="4"/>
      <c r="G7685" s="5">
        <v>1233</v>
      </c>
      <c r="H7685" s="7">
        <v>25</v>
      </c>
      <c r="I7685" s="1">
        <v>403</v>
      </c>
      <c r="J7685" s="1">
        <v>566</v>
      </c>
      <c r="K7685" s="1">
        <v>219</v>
      </c>
      <c r="L7685" s="6">
        <v>20</v>
      </c>
    </row>
    <row r="7686" spans="5:12" x14ac:dyDescent="0.3">
      <c r="E7686" s="9"/>
      <c r="F7686" s="8"/>
      <c r="G7686" s="10">
        <v>100</v>
      </c>
      <c r="H7686" s="11">
        <v>2.0275750202760001</v>
      </c>
      <c r="I7686" s="2">
        <v>32.684509326845003</v>
      </c>
      <c r="J7686" s="2">
        <v>45.904298459042998</v>
      </c>
      <c r="K7686" s="2">
        <v>17.761557177616002</v>
      </c>
      <c r="L7686" s="13">
        <v>1.6220600162209999</v>
      </c>
    </row>
    <row r="7687" spans="5:12" ht="25" x14ac:dyDescent="0.3">
      <c r="E7687" s="3" t="s">
        <v>1781</v>
      </c>
      <c r="F7687" s="4"/>
      <c r="G7687" s="5">
        <v>401</v>
      </c>
      <c r="H7687" s="7">
        <v>10</v>
      </c>
      <c r="I7687" s="1">
        <v>116</v>
      </c>
      <c r="J7687" s="1">
        <v>190</v>
      </c>
      <c r="K7687" s="1">
        <v>75</v>
      </c>
      <c r="L7687" s="6">
        <v>10</v>
      </c>
    </row>
    <row r="7688" spans="5:12" x14ac:dyDescent="0.3">
      <c r="E7688" s="9"/>
      <c r="F7688" s="8"/>
      <c r="G7688" s="10">
        <v>100</v>
      </c>
      <c r="H7688" s="11">
        <v>2.4937655860349999</v>
      </c>
      <c r="I7688" s="2">
        <v>28.927680798004999</v>
      </c>
      <c r="J7688" s="2">
        <v>47.381546134662997</v>
      </c>
      <c r="K7688" s="2">
        <v>18.703241895262</v>
      </c>
      <c r="L7688" s="13">
        <v>2.4937655860349999</v>
      </c>
    </row>
    <row r="7689" spans="5:12" ht="25" x14ac:dyDescent="0.3">
      <c r="E7689" s="3" t="s">
        <v>1782</v>
      </c>
      <c r="F7689" s="4"/>
      <c r="G7689" s="5">
        <v>179</v>
      </c>
      <c r="H7689" s="7">
        <v>1</v>
      </c>
      <c r="I7689" s="1">
        <v>49</v>
      </c>
      <c r="J7689" s="1">
        <v>81</v>
      </c>
      <c r="K7689" s="1">
        <v>47</v>
      </c>
      <c r="L7689" s="6">
        <v>1</v>
      </c>
    </row>
    <row r="7690" spans="5:12" x14ac:dyDescent="0.3">
      <c r="E7690" s="9"/>
      <c r="F7690" s="8"/>
      <c r="G7690" s="10">
        <v>100</v>
      </c>
      <c r="H7690" s="11">
        <v>0.55865921787700001</v>
      </c>
      <c r="I7690" s="2">
        <v>27.374301675978</v>
      </c>
      <c r="J7690" s="2">
        <v>45.251396648045002</v>
      </c>
      <c r="K7690" s="2">
        <v>26.256983240223001</v>
      </c>
      <c r="L7690" s="13">
        <v>0.55865921787700001</v>
      </c>
    </row>
    <row r="7691" spans="5:12" ht="62.5" x14ac:dyDescent="0.3">
      <c r="E7691" s="3" t="s">
        <v>1783</v>
      </c>
      <c r="F7691" s="4"/>
      <c r="G7691" s="5">
        <v>27</v>
      </c>
      <c r="H7691" s="7">
        <v>2</v>
      </c>
      <c r="I7691" s="1">
        <v>7</v>
      </c>
      <c r="J7691" s="1">
        <v>11</v>
      </c>
      <c r="K7691" s="1">
        <v>7</v>
      </c>
      <c r="L7691" s="6">
        <v>0</v>
      </c>
    </row>
    <row r="7692" spans="5:12" x14ac:dyDescent="0.3">
      <c r="E7692" s="9"/>
      <c r="F7692" s="8"/>
      <c r="G7692" s="10">
        <v>100</v>
      </c>
      <c r="H7692" s="11">
        <v>7.4074074074069998</v>
      </c>
      <c r="I7692" s="2">
        <v>25.925925925925998</v>
      </c>
      <c r="J7692" s="2">
        <v>40.740740740741003</v>
      </c>
      <c r="K7692" s="2">
        <v>25.925925925925998</v>
      </c>
      <c r="L7692" s="15">
        <v>0</v>
      </c>
    </row>
    <row r="7693" spans="5:12" ht="62.5" x14ac:dyDescent="0.3">
      <c r="E7693" s="3" t="s">
        <v>1784</v>
      </c>
      <c r="F7693" s="4"/>
      <c r="G7693" s="5">
        <v>17</v>
      </c>
      <c r="H7693" s="7">
        <v>0</v>
      </c>
      <c r="I7693" s="1">
        <v>5</v>
      </c>
      <c r="J7693" s="1">
        <v>8</v>
      </c>
      <c r="K7693" s="1">
        <v>4</v>
      </c>
      <c r="L7693" s="6">
        <v>0</v>
      </c>
    </row>
    <row r="7694" spans="5:12" x14ac:dyDescent="0.3">
      <c r="E7694" s="9"/>
      <c r="F7694" s="8"/>
      <c r="G7694" s="10">
        <v>100</v>
      </c>
      <c r="H7694" s="21">
        <v>0</v>
      </c>
      <c r="I7694" s="2">
        <v>29.411764705882</v>
      </c>
      <c r="J7694" s="2">
        <v>47.058823529412003</v>
      </c>
      <c r="K7694" s="2">
        <v>23.529411764706001</v>
      </c>
      <c r="L7694" s="15">
        <v>0</v>
      </c>
    </row>
    <row r="7695" spans="5:12" x14ac:dyDescent="0.3">
      <c r="E7695" s="3" t="s">
        <v>1785</v>
      </c>
      <c r="F7695" s="4"/>
      <c r="G7695" s="5">
        <v>72</v>
      </c>
      <c r="H7695" s="7">
        <v>5</v>
      </c>
      <c r="I7695" s="1">
        <v>19</v>
      </c>
      <c r="J7695" s="1">
        <v>31</v>
      </c>
      <c r="K7695" s="1">
        <v>16</v>
      </c>
      <c r="L7695" s="6">
        <v>1</v>
      </c>
    </row>
    <row r="7696" spans="5:12" x14ac:dyDescent="0.3">
      <c r="E7696" s="9"/>
      <c r="F7696" s="8"/>
      <c r="G7696" s="10">
        <v>100</v>
      </c>
      <c r="H7696" s="11">
        <v>6.9444444444439997</v>
      </c>
      <c r="I7696" s="2">
        <v>26.388888888888999</v>
      </c>
      <c r="J7696" s="2">
        <v>43.055555555555998</v>
      </c>
      <c r="K7696" s="2">
        <v>22.222222222222001</v>
      </c>
      <c r="L7696" s="13">
        <v>1.3888888888890001</v>
      </c>
    </row>
    <row r="7697" spans="5:12" ht="37.5" x14ac:dyDescent="0.3">
      <c r="E7697" s="3" t="s">
        <v>1786</v>
      </c>
      <c r="F7697" s="4"/>
      <c r="G7697" s="5">
        <v>2</v>
      </c>
      <c r="H7697" s="7">
        <v>0</v>
      </c>
      <c r="I7697" s="1">
        <v>0</v>
      </c>
      <c r="J7697" s="1">
        <v>2</v>
      </c>
      <c r="K7697" s="1">
        <v>0</v>
      </c>
      <c r="L7697" s="6">
        <v>0</v>
      </c>
    </row>
    <row r="7698" spans="5:12" x14ac:dyDescent="0.3">
      <c r="E7698" s="9"/>
      <c r="F7698" s="8"/>
      <c r="G7698" s="10">
        <v>100</v>
      </c>
      <c r="H7698" s="21">
        <v>0</v>
      </c>
      <c r="I7698" s="12">
        <v>0</v>
      </c>
      <c r="J7698" s="2">
        <v>100</v>
      </c>
      <c r="K7698" s="12">
        <v>0</v>
      </c>
      <c r="L7698" s="15">
        <v>0</v>
      </c>
    </row>
    <row r="7699" spans="5:12" ht="25" x14ac:dyDescent="0.3">
      <c r="E7699" s="3" t="s">
        <v>1787</v>
      </c>
      <c r="F7699" s="4"/>
      <c r="G7699" s="5">
        <v>1068</v>
      </c>
      <c r="H7699" s="7">
        <v>22</v>
      </c>
      <c r="I7699" s="1">
        <v>311</v>
      </c>
      <c r="J7699" s="1">
        <v>492</v>
      </c>
      <c r="K7699" s="1">
        <v>216</v>
      </c>
      <c r="L7699" s="6">
        <v>27</v>
      </c>
    </row>
    <row r="7700" spans="5:12" x14ac:dyDescent="0.3">
      <c r="E7700" s="9"/>
      <c r="F7700" s="8"/>
      <c r="G7700" s="10">
        <v>100</v>
      </c>
      <c r="H7700" s="11">
        <v>2.0599250936329998</v>
      </c>
      <c r="I7700" s="2">
        <v>29.119850187266</v>
      </c>
      <c r="J7700" s="2">
        <v>46.067415730336997</v>
      </c>
      <c r="K7700" s="2">
        <v>20.224719101123998</v>
      </c>
      <c r="L7700" s="13">
        <v>2.5280898876400002</v>
      </c>
    </row>
    <row r="7701" spans="5:12" ht="25" x14ac:dyDescent="0.3">
      <c r="E7701" s="3" t="s">
        <v>1788</v>
      </c>
      <c r="F7701" s="4"/>
      <c r="G7701" s="5">
        <v>899</v>
      </c>
      <c r="H7701" s="7">
        <v>10</v>
      </c>
      <c r="I7701" s="1">
        <v>256</v>
      </c>
      <c r="J7701" s="1">
        <v>425</v>
      </c>
      <c r="K7701" s="1">
        <v>181</v>
      </c>
      <c r="L7701" s="6">
        <v>27</v>
      </c>
    </row>
    <row r="7702" spans="5:12" x14ac:dyDescent="0.3">
      <c r="E7702" s="9"/>
      <c r="F7702" s="8"/>
      <c r="G7702" s="10">
        <v>100</v>
      </c>
      <c r="H7702" s="11">
        <v>1.1123470522800001</v>
      </c>
      <c r="I7702" s="2">
        <v>28.476084538376</v>
      </c>
      <c r="J7702" s="2">
        <v>47.274749721912997</v>
      </c>
      <c r="K7702" s="2">
        <v>20.133481646273999</v>
      </c>
      <c r="L7702" s="13">
        <v>3.0033370411570002</v>
      </c>
    </row>
    <row r="7703" spans="5:12" ht="37.5" x14ac:dyDescent="0.3">
      <c r="E7703" s="3" t="s">
        <v>1789</v>
      </c>
      <c r="F7703" s="4"/>
      <c r="G7703" s="5">
        <v>143</v>
      </c>
      <c r="H7703" s="7">
        <v>2</v>
      </c>
      <c r="I7703" s="1">
        <v>38</v>
      </c>
      <c r="J7703" s="1">
        <v>60</v>
      </c>
      <c r="K7703" s="1">
        <v>41</v>
      </c>
      <c r="L7703" s="6">
        <v>2</v>
      </c>
    </row>
    <row r="7704" spans="5:12" x14ac:dyDescent="0.3">
      <c r="E7704" s="9"/>
      <c r="F7704" s="8"/>
      <c r="G7704" s="10">
        <v>100</v>
      </c>
      <c r="H7704" s="11">
        <v>1.398601398601</v>
      </c>
      <c r="I7704" s="2">
        <v>26.573426573427</v>
      </c>
      <c r="J7704" s="2">
        <v>41.958041958042003</v>
      </c>
      <c r="K7704" s="2">
        <v>28.671328671329</v>
      </c>
      <c r="L7704" s="13">
        <v>1.398601398601</v>
      </c>
    </row>
    <row r="7705" spans="5:12" ht="25" x14ac:dyDescent="0.3">
      <c r="E7705" s="3" t="s">
        <v>1790</v>
      </c>
      <c r="F7705" s="4"/>
      <c r="G7705" s="5">
        <v>264</v>
      </c>
      <c r="H7705" s="7">
        <v>3</v>
      </c>
      <c r="I7705" s="1">
        <v>84</v>
      </c>
      <c r="J7705" s="1">
        <v>113</v>
      </c>
      <c r="K7705" s="1">
        <v>58</v>
      </c>
      <c r="L7705" s="6">
        <v>6</v>
      </c>
    </row>
    <row r="7706" spans="5:12" x14ac:dyDescent="0.3">
      <c r="E7706" s="9"/>
      <c r="F7706" s="8"/>
      <c r="G7706" s="10">
        <v>100</v>
      </c>
      <c r="H7706" s="11">
        <v>1.136363636364</v>
      </c>
      <c r="I7706" s="2">
        <v>31.818181818182001</v>
      </c>
      <c r="J7706" s="2">
        <v>42.803030303029999</v>
      </c>
      <c r="K7706" s="2">
        <v>21.969696969697001</v>
      </c>
      <c r="L7706" s="13">
        <v>2.2727272727269998</v>
      </c>
    </row>
    <row r="7707" spans="5:12" ht="25" x14ac:dyDescent="0.3">
      <c r="E7707" s="3" t="s">
        <v>1791</v>
      </c>
      <c r="F7707" s="4"/>
      <c r="G7707" s="5">
        <v>74</v>
      </c>
      <c r="H7707" s="7">
        <v>1</v>
      </c>
      <c r="I7707" s="1">
        <v>23</v>
      </c>
      <c r="J7707" s="1">
        <v>34</v>
      </c>
      <c r="K7707" s="1">
        <v>13</v>
      </c>
      <c r="L7707" s="6">
        <v>3</v>
      </c>
    </row>
    <row r="7708" spans="5:12" x14ac:dyDescent="0.3">
      <c r="E7708" s="9"/>
      <c r="F7708" s="8"/>
      <c r="G7708" s="10">
        <v>100</v>
      </c>
      <c r="H7708" s="11">
        <v>1.351351351351</v>
      </c>
      <c r="I7708" s="2">
        <v>31.081081081080999</v>
      </c>
      <c r="J7708" s="2">
        <v>45.945945945946001</v>
      </c>
      <c r="K7708" s="2">
        <v>17.567567567567998</v>
      </c>
      <c r="L7708" s="13">
        <v>4.0540540540540002</v>
      </c>
    </row>
    <row r="7709" spans="5:12" ht="62.5" x14ac:dyDescent="0.3">
      <c r="E7709" s="3" t="s">
        <v>1792</v>
      </c>
      <c r="F7709" s="4"/>
      <c r="G7709" s="5">
        <v>20</v>
      </c>
      <c r="H7709" s="7">
        <v>0</v>
      </c>
      <c r="I7709" s="1">
        <v>4</v>
      </c>
      <c r="J7709" s="1">
        <v>8</v>
      </c>
      <c r="K7709" s="1">
        <v>7</v>
      </c>
      <c r="L7709" s="6">
        <v>1</v>
      </c>
    </row>
    <row r="7710" spans="5:12" x14ac:dyDescent="0.3">
      <c r="E7710" s="9"/>
      <c r="F7710" s="8"/>
      <c r="G7710" s="10">
        <v>100</v>
      </c>
      <c r="H7710" s="21">
        <v>0</v>
      </c>
      <c r="I7710" s="2">
        <v>20</v>
      </c>
      <c r="J7710" s="2">
        <v>40</v>
      </c>
      <c r="K7710" s="2">
        <v>35</v>
      </c>
      <c r="L7710" s="13">
        <v>5</v>
      </c>
    </row>
    <row r="7711" spans="5:12" ht="62.5" x14ac:dyDescent="0.3">
      <c r="E7711" s="3" t="s">
        <v>1793</v>
      </c>
      <c r="F7711" s="4"/>
      <c r="G7711" s="5">
        <v>9</v>
      </c>
      <c r="H7711" s="7">
        <v>0</v>
      </c>
      <c r="I7711" s="1">
        <v>2</v>
      </c>
      <c r="J7711" s="1">
        <v>3</v>
      </c>
      <c r="K7711" s="1">
        <v>4</v>
      </c>
      <c r="L7711" s="6">
        <v>0</v>
      </c>
    </row>
    <row r="7712" spans="5:12" x14ac:dyDescent="0.3">
      <c r="E7712" s="9"/>
      <c r="F7712" s="8"/>
      <c r="G7712" s="10">
        <v>100</v>
      </c>
      <c r="H7712" s="21">
        <v>0</v>
      </c>
      <c r="I7712" s="2">
        <v>22.222222222222001</v>
      </c>
      <c r="J7712" s="2">
        <v>33.333333333333002</v>
      </c>
      <c r="K7712" s="2">
        <v>44.444444444444002</v>
      </c>
      <c r="L7712" s="15">
        <v>0</v>
      </c>
    </row>
    <row r="7713" spans="5:12" x14ac:dyDescent="0.3">
      <c r="E7713" s="3" t="s">
        <v>1794</v>
      </c>
      <c r="F7713" s="4"/>
      <c r="G7713" s="5">
        <v>47</v>
      </c>
      <c r="H7713" s="7">
        <v>0</v>
      </c>
      <c r="I7713" s="1">
        <v>15</v>
      </c>
      <c r="J7713" s="1">
        <v>19</v>
      </c>
      <c r="K7713" s="1">
        <v>8</v>
      </c>
      <c r="L7713" s="6">
        <v>5</v>
      </c>
    </row>
    <row r="7714" spans="5:12" x14ac:dyDescent="0.3">
      <c r="E7714" s="9"/>
      <c r="F7714" s="8"/>
      <c r="G7714" s="10">
        <v>100</v>
      </c>
      <c r="H7714" s="21">
        <v>0</v>
      </c>
      <c r="I7714" s="2">
        <v>31.914893617021001</v>
      </c>
      <c r="J7714" s="2">
        <v>40.425531914894002</v>
      </c>
      <c r="K7714" s="2">
        <v>17.021276595745</v>
      </c>
      <c r="L7714" s="13">
        <v>10.638297872340001</v>
      </c>
    </row>
    <row r="7715" spans="5:12" ht="37.5" x14ac:dyDescent="0.3">
      <c r="E7715" s="3" t="s">
        <v>1795</v>
      </c>
      <c r="F7715" s="4"/>
      <c r="G7715" s="5">
        <v>0</v>
      </c>
      <c r="H7715" s="7">
        <v>0</v>
      </c>
      <c r="I7715" s="1">
        <v>0</v>
      </c>
      <c r="J7715" s="1">
        <v>0</v>
      </c>
      <c r="K7715" s="1">
        <v>0</v>
      </c>
      <c r="L7715" s="6">
        <v>0</v>
      </c>
    </row>
    <row r="7716" spans="5:12" x14ac:dyDescent="0.3">
      <c r="E7716" s="9"/>
      <c r="F7716" s="8"/>
      <c r="G7716" s="31">
        <v>0</v>
      </c>
      <c r="H7716" s="21">
        <v>0</v>
      </c>
      <c r="I7716" s="12">
        <v>0</v>
      </c>
      <c r="J7716" s="12">
        <v>0</v>
      </c>
      <c r="K7716" s="12">
        <v>0</v>
      </c>
      <c r="L7716" s="15">
        <v>0</v>
      </c>
    </row>
    <row r="7717" spans="5:12" ht="25" x14ac:dyDescent="0.3">
      <c r="E7717" s="3" t="s">
        <v>1796</v>
      </c>
      <c r="F7717" s="4"/>
      <c r="G7717" s="5">
        <v>197</v>
      </c>
      <c r="H7717" s="7">
        <v>4</v>
      </c>
      <c r="I7717" s="1">
        <v>51</v>
      </c>
      <c r="J7717" s="1">
        <v>88</v>
      </c>
      <c r="K7717" s="1">
        <v>49</v>
      </c>
      <c r="L7717" s="6">
        <v>5</v>
      </c>
    </row>
    <row r="7718" spans="5:12" x14ac:dyDescent="0.3">
      <c r="E7718" s="9"/>
      <c r="F7718" s="8"/>
      <c r="G7718" s="10">
        <v>100</v>
      </c>
      <c r="H7718" s="11">
        <v>2.0304568527920002</v>
      </c>
      <c r="I7718" s="2">
        <v>25.888324873096</v>
      </c>
      <c r="J7718" s="2">
        <v>44.670050761421003</v>
      </c>
      <c r="K7718" s="2">
        <v>24.873096446700998</v>
      </c>
      <c r="L7718" s="13">
        <v>2.5380710659900001</v>
      </c>
    </row>
    <row r="7719" spans="5:12" ht="25" x14ac:dyDescent="0.3">
      <c r="E7719" s="3" t="s">
        <v>1797</v>
      </c>
      <c r="F7719" s="4"/>
      <c r="G7719" s="5">
        <v>133</v>
      </c>
      <c r="H7719" s="7">
        <v>2</v>
      </c>
      <c r="I7719" s="1">
        <v>36</v>
      </c>
      <c r="J7719" s="1">
        <v>56</v>
      </c>
      <c r="K7719" s="1">
        <v>35</v>
      </c>
      <c r="L7719" s="6">
        <v>4</v>
      </c>
    </row>
    <row r="7720" spans="5:12" x14ac:dyDescent="0.3">
      <c r="E7720" s="9"/>
      <c r="F7720" s="8"/>
      <c r="G7720" s="10">
        <v>100</v>
      </c>
      <c r="H7720" s="11">
        <v>1.503759398496</v>
      </c>
      <c r="I7720" s="2">
        <v>27.067669172932</v>
      </c>
      <c r="J7720" s="2">
        <v>42.105263157895003</v>
      </c>
      <c r="K7720" s="2">
        <v>26.315789473683999</v>
      </c>
      <c r="L7720" s="13">
        <v>3.0075187969920001</v>
      </c>
    </row>
    <row r="7721" spans="5:12" ht="37.5" x14ac:dyDescent="0.3">
      <c r="E7721" s="3" t="s">
        <v>1798</v>
      </c>
      <c r="F7721" s="4"/>
      <c r="G7721" s="5">
        <v>10</v>
      </c>
      <c r="H7721" s="7">
        <v>0</v>
      </c>
      <c r="I7721" s="1">
        <v>3</v>
      </c>
      <c r="J7721" s="1">
        <v>5</v>
      </c>
      <c r="K7721" s="1">
        <v>1</v>
      </c>
      <c r="L7721" s="6">
        <v>1</v>
      </c>
    </row>
    <row r="7722" spans="5:12" x14ac:dyDescent="0.3">
      <c r="E7722" s="9"/>
      <c r="F7722" s="8"/>
      <c r="G7722" s="10">
        <v>100</v>
      </c>
      <c r="H7722" s="21">
        <v>0</v>
      </c>
      <c r="I7722" s="2">
        <v>30</v>
      </c>
      <c r="J7722" s="2">
        <v>50</v>
      </c>
      <c r="K7722" s="2">
        <v>10</v>
      </c>
      <c r="L7722" s="13">
        <v>10</v>
      </c>
    </row>
    <row r="7723" spans="5:12" ht="25" x14ac:dyDescent="0.3">
      <c r="E7723" s="3" t="s">
        <v>1799</v>
      </c>
      <c r="F7723" s="4"/>
      <c r="G7723" s="5">
        <v>64</v>
      </c>
      <c r="H7723" s="7">
        <v>1</v>
      </c>
      <c r="I7723" s="1">
        <v>18</v>
      </c>
      <c r="J7723" s="1">
        <v>30</v>
      </c>
      <c r="K7723" s="1">
        <v>15</v>
      </c>
      <c r="L7723" s="6">
        <v>0</v>
      </c>
    </row>
    <row r="7724" spans="5:12" x14ac:dyDescent="0.3">
      <c r="E7724" s="9"/>
      <c r="F7724" s="8"/>
      <c r="G7724" s="10">
        <v>100</v>
      </c>
      <c r="H7724" s="11">
        <v>1.5625</v>
      </c>
      <c r="I7724" s="2">
        <v>28.125</v>
      </c>
      <c r="J7724" s="2">
        <v>46.875</v>
      </c>
      <c r="K7724" s="2">
        <v>23.4375</v>
      </c>
      <c r="L7724" s="15">
        <v>0</v>
      </c>
    </row>
    <row r="7725" spans="5:12" ht="25" x14ac:dyDescent="0.3">
      <c r="E7725" s="3" t="s">
        <v>1800</v>
      </c>
      <c r="F7725" s="4"/>
      <c r="G7725" s="5">
        <v>15</v>
      </c>
      <c r="H7725" s="7">
        <v>0</v>
      </c>
      <c r="I7725" s="1">
        <v>3</v>
      </c>
      <c r="J7725" s="1">
        <v>8</v>
      </c>
      <c r="K7725" s="1">
        <v>4</v>
      </c>
      <c r="L7725" s="6">
        <v>0</v>
      </c>
    </row>
    <row r="7726" spans="5:12" x14ac:dyDescent="0.3">
      <c r="E7726" s="9"/>
      <c r="F7726" s="8"/>
      <c r="G7726" s="10">
        <v>100</v>
      </c>
      <c r="H7726" s="21">
        <v>0</v>
      </c>
      <c r="I7726" s="2">
        <v>20</v>
      </c>
      <c r="J7726" s="2">
        <v>53.333333333333002</v>
      </c>
      <c r="K7726" s="2">
        <v>26.666666666666998</v>
      </c>
      <c r="L7726" s="15">
        <v>0</v>
      </c>
    </row>
    <row r="7727" spans="5:12" ht="62.5" x14ac:dyDescent="0.3">
      <c r="E7727" s="3" t="s">
        <v>1801</v>
      </c>
      <c r="F7727" s="4"/>
      <c r="G7727" s="5">
        <v>3</v>
      </c>
      <c r="H7727" s="7">
        <v>0</v>
      </c>
      <c r="I7727" s="1">
        <v>1</v>
      </c>
      <c r="J7727" s="1">
        <v>1</v>
      </c>
      <c r="K7727" s="1">
        <v>1</v>
      </c>
      <c r="L7727" s="6">
        <v>0</v>
      </c>
    </row>
    <row r="7728" spans="5:12" x14ac:dyDescent="0.3">
      <c r="E7728" s="9"/>
      <c r="F7728" s="8"/>
      <c r="G7728" s="10">
        <v>100</v>
      </c>
      <c r="H7728" s="21">
        <v>0</v>
      </c>
      <c r="I7728" s="2">
        <v>33.333333333333002</v>
      </c>
      <c r="J7728" s="2">
        <v>33.333333333333002</v>
      </c>
      <c r="K7728" s="2">
        <v>33.333333333333002</v>
      </c>
      <c r="L7728" s="15">
        <v>0</v>
      </c>
    </row>
    <row r="7729" spans="5:12" ht="62.5" x14ac:dyDescent="0.3">
      <c r="E7729" s="3" t="s">
        <v>1802</v>
      </c>
      <c r="F7729" s="4"/>
      <c r="G7729" s="5">
        <v>2</v>
      </c>
      <c r="H7729" s="7">
        <v>0</v>
      </c>
      <c r="I7729" s="1">
        <v>0</v>
      </c>
      <c r="J7729" s="1">
        <v>0</v>
      </c>
      <c r="K7729" s="1">
        <v>2</v>
      </c>
      <c r="L7729" s="6">
        <v>0</v>
      </c>
    </row>
    <row r="7730" spans="5:12" x14ac:dyDescent="0.3">
      <c r="E7730" s="9"/>
      <c r="F7730" s="8"/>
      <c r="G7730" s="10">
        <v>100</v>
      </c>
      <c r="H7730" s="21">
        <v>0</v>
      </c>
      <c r="I7730" s="12">
        <v>0</v>
      </c>
      <c r="J7730" s="12">
        <v>0</v>
      </c>
      <c r="K7730" s="2">
        <v>100</v>
      </c>
      <c r="L7730" s="15">
        <v>0</v>
      </c>
    </row>
    <row r="7731" spans="5:12" x14ac:dyDescent="0.3">
      <c r="E7731" s="3" t="s">
        <v>1803</v>
      </c>
      <c r="F7731" s="4"/>
      <c r="G7731" s="5">
        <v>8</v>
      </c>
      <c r="H7731" s="7">
        <v>0</v>
      </c>
      <c r="I7731" s="1">
        <v>1</v>
      </c>
      <c r="J7731" s="1">
        <v>3</v>
      </c>
      <c r="K7731" s="1">
        <v>4</v>
      </c>
      <c r="L7731" s="6">
        <v>0</v>
      </c>
    </row>
    <row r="7732" spans="5:12" x14ac:dyDescent="0.3">
      <c r="E7732" s="9"/>
      <c r="F7732" s="8"/>
      <c r="G7732" s="10">
        <v>100</v>
      </c>
      <c r="H7732" s="21">
        <v>0</v>
      </c>
      <c r="I7732" s="2">
        <v>12.5</v>
      </c>
      <c r="J7732" s="2">
        <v>37.5</v>
      </c>
      <c r="K7732" s="2">
        <v>50</v>
      </c>
      <c r="L7732" s="15">
        <v>0</v>
      </c>
    </row>
    <row r="7733" spans="5:12" ht="37.5" x14ac:dyDescent="0.3">
      <c r="E7733" s="3" t="s">
        <v>1804</v>
      </c>
      <c r="F7733" s="4"/>
      <c r="G7733" s="5">
        <v>0</v>
      </c>
      <c r="H7733" s="7">
        <v>0</v>
      </c>
      <c r="I7733" s="1">
        <v>0</v>
      </c>
      <c r="J7733" s="1">
        <v>0</v>
      </c>
      <c r="K7733" s="1">
        <v>0</v>
      </c>
      <c r="L7733" s="6">
        <v>0</v>
      </c>
    </row>
    <row r="7734" spans="5:12" x14ac:dyDescent="0.3">
      <c r="E7734" s="9"/>
      <c r="F7734" s="8"/>
      <c r="G7734" s="31">
        <v>0</v>
      </c>
      <c r="H7734" s="21">
        <v>0</v>
      </c>
      <c r="I7734" s="12">
        <v>0</v>
      </c>
      <c r="J7734" s="12">
        <v>0</v>
      </c>
      <c r="K7734" s="12">
        <v>0</v>
      </c>
      <c r="L7734" s="15">
        <v>0</v>
      </c>
    </row>
    <row r="7735" spans="5:12" ht="25" x14ac:dyDescent="0.3">
      <c r="E7735" s="3" t="s">
        <v>1805</v>
      </c>
      <c r="F7735" s="4"/>
      <c r="G7735" s="5">
        <v>226</v>
      </c>
      <c r="H7735" s="7">
        <v>12</v>
      </c>
      <c r="I7735" s="1">
        <v>118</v>
      </c>
      <c r="J7735" s="1">
        <v>70</v>
      </c>
      <c r="K7735" s="1">
        <v>23</v>
      </c>
      <c r="L7735" s="6">
        <v>3</v>
      </c>
    </row>
    <row r="7736" spans="5:12" x14ac:dyDescent="0.3">
      <c r="E7736" s="9"/>
      <c r="F7736" s="8"/>
      <c r="G7736" s="10">
        <v>100</v>
      </c>
      <c r="H7736" s="11">
        <v>5.3097345132739999</v>
      </c>
      <c r="I7736" s="2">
        <v>52.212389380531</v>
      </c>
      <c r="J7736" s="2">
        <v>30.973451327433999</v>
      </c>
      <c r="K7736" s="2">
        <v>10.176991150441999</v>
      </c>
      <c r="L7736" s="13">
        <v>1.327433628319</v>
      </c>
    </row>
    <row r="7737" spans="5:12" ht="25" x14ac:dyDescent="0.3">
      <c r="E7737" s="3" t="s">
        <v>1806</v>
      </c>
      <c r="F7737" s="4"/>
      <c r="G7737" s="5">
        <v>218</v>
      </c>
      <c r="H7737" s="7">
        <v>9</v>
      </c>
      <c r="I7737" s="1">
        <v>112</v>
      </c>
      <c r="J7737" s="1">
        <v>72</v>
      </c>
      <c r="K7737" s="1">
        <v>21</v>
      </c>
      <c r="L7737" s="6">
        <v>4</v>
      </c>
    </row>
    <row r="7738" spans="5:12" x14ac:dyDescent="0.3">
      <c r="E7738" s="9"/>
      <c r="F7738" s="8"/>
      <c r="G7738" s="10">
        <v>100</v>
      </c>
      <c r="H7738" s="11">
        <v>4.1284403669719998</v>
      </c>
      <c r="I7738" s="2">
        <v>51.376146788991001</v>
      </c>
      <c r="J7738" s="2">
        <v>33.027522935779999</v>
      </c>
      <c r="K7738" s="2">
        <v>9.6330275229360005</v>
      </c>
      <c r="L7738" s="13">
        <v>1.834862385321</v>
      </c>
    </row>
    <row r="7739" spans="5:12" ht="37.5" x14ac:dyDescent="0.3">
      <c r="E7739" s="3" t="s">
        <v>1807</v>
      </c>
      <c r="F7739" s="4"/>
      <c r="G7739" s="5">
        <v>90</v>
      </c>
      <c r="H7739" s="7">
        <v>2</v>
      </c>
      <c r="I7739" s="1">
        <v>44</v>
      </c>
      <c r="J7739" s="1">
        <v>34</v>
      </c>
      <c r="K7739" s="1">
        <v>8</v>
      </c>
      <c r="L7739" s="6">
        <v>2</v>
      </c>
    </row>
    <row r="7740" spans="5:12" x14ac:dyDescent="0.3">
      <c r="E7740" s="9"/>
      <c r="F7740" s="8"/>
      <c r="G7740" s="10">
        <v>100</v>
      </c>
      <c r="H7740" s="11">
        <v>2.2222222222219998</v>
      </c>
      <c r="I7740" s="2">
        <v>48.888888888888999</v>
      </c>
      <c r="J7740" s="2">
        <v>37.777777777777999</v>
      </c>
      <c r="K7740" s="2">
        <v>8.8888888888889994</v>
      </c>
      <c r="L7740" s="13">
        <v>2.2222222222219998</v>
      </c>
    </row>
    <row r="7741" spans="5:12" ht="25" x14ac:dyDescent="0.3">
      <c r="E7741" s="3" t="s">
        <v>1808</v>
      </c>
      <c r="F7741" s="4"/>
      <c r="G7741" s="5">
        <v>4</v>
      </c>
      <c r="H7741" s="7">
        <v>0</v>
      </c>
      <c r="I7741" s="1">
        <v>2</v>
      </c>
      <c r="J7741" s="1">
        <v>1</v>
      </c>
      <c r="K7741" s="1">
        <v>1</v>
      </c>
      <c r="L7741" s="6">
        <v>0</v>
      </c>
    </row>
    <row r="7742" spans="5:12" x14ac:dyDescent="0.3">
      <c r="E7742" s="9"/>
      <c r="F7742" s="8"/>
      <c r="G7742" s="10">
        <v>100</v>
      </c>
      <c r="H7742" s="21">
        <v>0</v>
      </c>
      <c r="I7742" s="2">
        <v>50</v>
      </c>
      <c r="J7742" s="2">
        <v>25</v>
      </c>
      <c r="K7742" s="2">
        <v>25</v>
      </c>
      <c r="L7742" s="15">
        <v>0</v>
      </c>
    </row>
    <row r="7743" spans="5:12" ht="25" x14ac:dyDescent="0.3">
      <c r="E7743" s="3" t="s">
        <v>1809</v>
      </c>
      <c r="F7743" s="4"/>
      <c r="G7743" s="5">
        <v>5</v>
      </c>
      <c r="H7743" s="7">
        <v>0</v>
      </c>
      <c r="I7743" s="1">
        <v>2</v>
      </c>
      <c r="J7743" s="1">
        <v>1</v>
      </c>
      <c r="K7743" s="1">
        <v>2</v>
      </c>
      <c r="L7743" s="6">
        <v>0</v>
      </c>
    </row>
    <row r="7744" spans="5:12" x14ac:dyDescent="0.3">
      <c r="E7744" s="9"/>
      <c r="F7744" s="8"/>
      <c r="G7744" s="10">
        <v>100</v>
      </c>
      <c r="H7744" s="21">
        <v>0</v>
      </c>
      <c r="I7744" s="2">
        <v>40</v>
      </c>
      <c r="J7744" s="2">
        <v>20</v>
      </c>
      <c r="K7744" s="2">
        <v>40</v>
      </c>
      <c r="L7744" s="15">
        <v>0</v>
      </c>
    </row>
    <row r="7745" spans="5:12" ht="62.5" x14ac:dyDescent="0.3">
      <c r="E7745" s="3" t="s">
        <v>1810</v>
      </c>
      <c r="F7745" s="4"/>
      <c r="G7745" s="5">
        <v>7</v>
      </c>
      <c r="H7745" s="7">
        <v>1</v>
      </c>
      <c r="I7745" s="1">
        <v>5</v>
      </c>
      <c r="J7745" s="1">
        <v>1</v>
      </c>
      <c r="K7745" s="1">
        <v>0</v>
      </c>
      <c r="L7745" s="6">
        <v>0</v>
      </c>
    </row>
    <row r="7746" spans="5:12" x14ac:dyDescent="0.3">
      <c r="E7746" s="9"/>
      <c r="F7746" s="8"/>
      <c r="G7746" s="10">
        <v>100</v>
      </c>
      <c r="H7746" s="11">
        <v>14.285714285714</v>
      </c>
      <c r="I7746" s="2">
        <v>71.428571428571004</v>
      </c>
      <c r="J7746" s="2">
        <v>14.285714285714</v>
      </c>
      <c r="K7746" s="12">
        <v>0</v>
      </c>
      <c r="L7746" s="15">
        <v>0</v>
      </c>
    </row>
    <row r="7747" spans="5:12" ht="62.5" x14ac:dyDescent="0.3">
      <c r="E7747" s="3" t="s">
        <v>1811</v>
      </c>
      <c r="F7747" s="4"/>
      <c r="G7747" s="5">
        <v>2</v>
      </c>
      <c r="H7747" s="7">
        <v>0</v>
      </c>
      <c r="I7747" s="1">
        <v>1</v>
      </c>
      <c r="J7747" s="1">
        <v>1</v>
      </c>
      <c r="K7747" s="1">
        <v>0</v>
      </c>
      <c r="L7747" s="6">
        <v>0</v>
      </c>
    </row>
    <row r="7748" spans="5:12" x14ac:dyDescent="0.3">
      <c r="E7748" s="9"/>
      <c r="F7748" s="8"/>
      <c r="G7748" s="10">
        <v>100</v>
      </c>
      <c r="H7748" s="21">
        <v>0</v>
      </c>
      <c r="I7748" s="2">
        <v>50</v>
      </c>
      <c r="J7748" s="2">
        <v>50</v>
      </c>
      <c r="K7748" s="12">
        <v>0</v>
      </c>
      <c r="L7748" s="15">
        <v>0</v>
      </c>
    </row>
    <row r="7749" spans="5:12" x14ac:dyDescent="0.3">
      <c r="E7749" s="3" t="s">
        <v>1812</v>
      </c>
      <c r="F7749" s="4"/>
      <c r="G7749" s="5">
        <v>13</v>
      </c>
      <c r="H7749" s="7">
        <v>0</v>
      </c>
      <c r="I7749" s="1">
        <v>10</v>
      </c>
      <c r="J7749" s="1">
        <v>2</v>
      </c>
      <c r="K7749" s="1">
        <v>1</v>
      </c>
      <c r="L7749" s="6">
        <v>0</v>
      </c>
    </row>
    <row r="7750" spans="5:12" x14ac:dyDescent="0.3">
      <c r="E7750" s="9"/>
      <c r="F7750" s="8"/>
      <c r="G7750" s="10">
        <v>100</v>
      </c>
      <c r="H7750" s="21">
        <v>0</v>
      </c>
      <c r="I7750" s="2">
        <v>76.923076923077005</v>
      </c>
      <c r="J7750" s="2">
        <v>15.384615384615</v>
      </c>
      <c r="K7750" s="2">
        <v>7.6923076923079998</v>
      </c>
      <c r="L7750" s="15">
        <v>0</v>
      </c>
    </row>
    <row r="7751" spans="5:12" ht="37.5" x14ac:dyDescent="0.3">
      <c r="E7751" s="3" t="s">
        <v>1813</v>
      </c>
      <c r="F7751" s="4"/>
      <c r="G7751" s="5">
        <v>0</v>
      </c>
      <c r="H7751" s="7">
        <v>0</v>
      </c>
      <c r="I7751" s="1">
        <v>0</v>
      </c>
      <c r="J7751" s="1">
        <v>0</v>
      </c>
      <c r="K7751" s="1">
        <v>0</v>
      </c>
      <c r="L7751" s="6">
        <v>0</v>
      </c>
    </row>
    <row r="7752" spans="5:12" x14ac:dyDescent="0.3">
      <c r="E7752" s="9"/>
      <c r="F7752" s="8"/>
      <c r="G7752" s="31">
        <v>0</v>
      </c>
      <c r="H7752" s="21">
        <v>0</v>
      </c>
      <c r="I7752" s="12">
        <v>0</v>
      </c>
      <c r="J7752" s="12">
        <v>0</v>
      </c>
      <c r="K7752" s="12">
        <v>0</v>
      </c>
      <c r="L7752" s="15">
        <v>0</v>
      </c>
    </row>
    <row r="7753" spans="5:12" ht="25" x14ac:dyDescent="0.3">
      <c r="E7753" s="3" t="s">
        <v>1814</v>
      </c>
      <c r="F7753" s="4"/>
      <c r="G7753" s="5">
        <v>1580</v>
      </c>
      <c r="H7753" s="7">
        <v>139</v>
      </c>
      <c r="I7753" s="1">
        <v>793</v>
      </c>
      <c r="J7753" s="1">
        <v>476</v>
      </c>
      <c r="K7753" s="1">
        <v>134</v>
      </c>
      <c r="L7753" s="6">
        <v>38</v>
      </c>
    </row>
    <row r="7754" spans="5:12" x14ac:dyDescent="0.3">
      <c r="E7754" s="9"/>
      <c r="F7754" s="8"/>
      <c r="G7754" s="10">
        <v>100</v>
      </c>
      <c r="H7754" s="11">
        <v>8.7974683544300003</v>
      </c>
      <c r="I7754" s="2">
        <v>50.189873417721998</v>
      </c>
      <c r="J7754" s="2">
        <v>30.126582278480999</v>
      </c>
      <c r="K7754" s="2">
        <v>8.4810126582279999</v>
      </c>
      <c r="L7754" s="13">
        <v>2.4050632911390002</v>
      </c>
    </row>
    <row r="7755" spans="5:12" ht="25" x14ac:dyDescent="0.3">
      <c r="E7755" s="3" t="s">
        <v>1815</v>
      </c>
      <c r="F7755" s="4"/>
      <c r="G7755" s="5">
        <v>1593</v>
      </c>
      <c r="H7755" s="7">
        <v>128</v>
      </c>
      <c r="I7755" s="1">
        <v>775</v>
      </c>
      <c r="J7755" s="1">
        <v>494</v>
      </c>
      <c r="K7755" s="1">
        <v>152</v>
      </c>
      <c r="L7755" s="6">
        <v>44</v>
      </c>
    </row>
    <row r="7756" spans="5:12" x14ac:dyDescent="0.3">
      <c r="E7756" s="9"/>
      <c r="F7756" s="8"/>
      <c r="G7756" s="10">
        <v>100</v>
      </c>
      <c r="H7756" s="11">
        <v>8.0351537978660001</v>
      </c>
      <c r="I7756" s="2">
        <v>48.650345260515003</v>
      </c>
      <c r="J7756" s="2">
        <v>31.010671688637998</v>
      </c>
      <c r="K7756" s="2">
        <v>9.5417451349649998</v>
      </c>
      <c r="L7756" s="13">
        <v>2.7620841180159998</v>
      </c>
    </row>
    <row r="7757" spans="5:12" ht="37.5" x14ac:dyDescent="0.3">
      <c r="E7757" s="3" t="s">
        <v>1816</v>
      </c>
      <c r="F7757" s="4"/>
      <c r="G7757" s="5">
        <v>545</v>
      </c>
      <c r="H7757" s="7">
        <v>33</v>
      </c>
      <c r="I7757" s="1">
        <v>255</v>
      </c>
      <c r="J7757" s="1">
        <v>185</v>
      </c>
      <c r="K7757" s="1">
        <v>61</v>
      </c>
      <c r="L7757" s="6">
        <v>11</v>
      </c>
    </row>
    <row r="7758" spans="5:12" x14ac:dyDescent="0.3">
      <c r="E7758" s="9"/>
      <c r="F7758" s="8"/>
      <c r="G7758" s="10">
        <v>100</v>
      </c>
      <c r="H7758" s="11">
        <v>6.05504587156</v>
      </c>
      <c r="I7758" s="2">
        <v>46.788990825688003</v>
      </c>
      <c r="J7758" s="2">
        <v>33.944954128440003</v>
      </c>
      <c r="K7758" s="2">
        <v>11.192660550458999</v>
      </c>
      <c r="L7758" s="13">
        <v>2.018348623853</v>
      </c>
    </row>
    <row r="7759" spans="5:12" ht="25" x14ac:dyDescent="0.3">
      <c r="E7759" s="3" t="s">
        <v>1817</v>
      </c>
      <c r="F7759" s="4"/>
      <c r="G7759" s="5">
        <v>60</v>
      </c>
      <c r="H7759" s="7">
        <v>11</v>
      </c>
      <c r="I7759" s="1">
        <v>31</v>
      </c>
      <c r="J7759" s="1">
        <v>12</v>
      </c>
      <c r="K7759" s="1">
        <v>5</v>
      </c>
      <c r="L7759" s="6">
        <v>1</v>
      </c>
    </row>
    <row r="7760" spans="5:12" x14ac:dyDescent="0.3">
      <c r="E7760" s="9"/>
      <c r="F7760" s="8"/>
      <c r="G7760" s="10">
        <v>100</v>
      </c>
      <c r="H7760" s="11">
        <v>18.333333333333002</v>
      </c>
      <c r="I7760" s="2">
        <v>51.666666666666998</v>
      </c>
      <c r="J7760" s="2">
        <v>20</v>
      </c>
      <c r="K7760" s="2">
        <v>8.333333333333</v>
      </c>
      <c r="L7760" s="13">
        <v>1.666666666667</v>
      </c>
    </row>
    <row r="7761" spans="5:12" ht="25" x14ac:dyDescent="0.3">
      <c r="E7761" s="3" t="s">
        <v>1818</v>
      </c>
      <c r="F7761" s="4"/>
      <c r="G7761" s="5">
        <v>33</v>
      </c>
      <c r="H7761" s="7">
        <v>3</v>
      </c>
      <c r="I7761" s="1">
        <v>13</v>
      </c>
      <c r="J7761" s="1">
        <v>12</v>
      </c>
      <c r="K7761" s="1">
        <v>5</v>
      </c>
      <c r="L7761" s="6">
        <v>0</v>
      </c>
    </row>
    <row r="7762" spans="5:12" x14ac:dyDescent="0.3">
      <c r="E7762" s="9"/>
      <c r="F7762" s="8"/>
      <c r="G7762" s="10">
        <v>100</v>
      </c>
      <c r="H7762" s="11">
        <v>9.0909090909089993</v>
      </c>
      <c r="I7762" s="2">
        <v>39.393939393939</v>
      </c>
      <c r="J7762" s="2">
        <v>36.363636363635997</v>
      </c>
      <c r="K7762" s="2">
        <v>15.151515151515</v>
      </c>
      <c r="L7762" s="15">
        <v>0</v>
      </c>
    </row>
    <row r="7763" spans="5:12" ht="62.5" x14ac:dyDescent="0.3">
      <c r="E7763" s="3" t="s">
        <v>1819</v>
      </c>
      <c r="F7763" s="4"/>
      <c r="G7763" s="5">
        <v>7</v>
      </c>
      <c r="H7763" s="7">
        <v>1</v>
      </c>
      <c r="I7763" s="1">
        <v>5</v>
      </c>
      <c r="J7763" s="1">
        <v>1</v>
      </c>
      <c r="K7763" s="1">
        <v>0</v>
      </c>
      <c r="L7763" s="6">
        <v>0</v>
      </c>
    </row>
    <row r="7764" spans="5:12" x14ac:dyDescent="0.3">
      <c r="E7764" s="9"/>
      <c r="F7764" s="8"/>
      <c r="G7764" s="10">
        <v>100</v>
      </c>
      <c r="H7764" s="11">
        <v>14.285714285714</v>
      </c>
      <c r="I7764" s="2">
        <v>71.428571428571004</v>
      </c>
      <c r="J7764" s="2">
        <v>14.285714285714</v>
      </c>
      <c r="K7764" s="12">
        <v>0</v>
      </c>
      <c r="L7764" s="15">
        <v>0</v>
      </c>
    </row>
    <row r="7765" spans="5:12" ht="62.5" x14ac:dyDescent="0.3">
      <c r="E7765" s="3" t="s">
        <v>1820</v>
      </c>
      <c r="F7765" s="4"/>
      <c r="G7765" s="5">
        <v>2</v>
      </c>
      <c r="H7765" s="7">
        <v>0</v>
      </c>
      <c r="I7765" s="1">
        <v>1</v>
      </c>
      <c r="J7765" s="1">
        <v>0</v>
      </c>
      <c r="K7765" s="1">
        <v>1</v>
      </c>
      <c r="L7765" s="6">
        <v>0</v>
      </c>
    </row>
    <row r="7766" spans="5:12" x14ac:dyDescent="0.3">
      <c r="E7766" s="9"/>
      <c r="F7766" s="8"/>
      <c r="G7766" s="10">
        <v>100</v>
      </c>
      <c r="H7766" s="21">
        <v>0</v>
      </c>
      <c r="I7766" s="2">
        <v>50</v>
      </c>
      <c r="J7766" s="12">
        <v>0</v>
      </c>
      <c r="K7766" s="2">
        <v>50</v>
      </c>
      <c r="L7766" s="15">
        <v>0</v>
      </c>
    </row>
    <row r="7767" spans="5:12" x14ac:dyDescent="0.3">
      <c r="E7767" s="3" t="s">
        <v>1821</v>
      </c>
      <c r="F7767" s="4"/>
      <c r="G7767" s="5">
        <v>53</v>
      </c>
      <c r="H7767" s="7">
        <v>2</v>
      </c>
      <c r="I7767" s="1">
        <v>24</v>
      </c>
      <c r="J7767" s="1">
        <v>19</v>
      </c>
      <c r="K7767" s="1">
        <v>6</v>
      </c>
      <c r="L7767" s="6">
        <v>2</v>
      </c>
    </row>
    <row r="7768" spans="5:12" x14ac:dyDescent="0.3">
      <c r="E7768" s="9"/>
      <c r="F7768" s="8"/>
      <c r="G7768" s="10">
        <v>100</v>
      </c>
      <c r="H7768" s="11">
        <v>3.7735849056599999</v>
      </c>
      <c r="I7768" s="2">
        <v>45.283018867925001</v>
      </c>
      <c r="J7768" s="2">
        <v>35.849056603774002</v>
      </c>
      <c r="K7768" s="2">
        <v>11.320754716981</v>
      </c>
      <c r="L7768" s="13">
        <v>3.7735849056599999</v>
      </c>
    </row>
    <row r="7769" spans="5:12" ht="37.5" x14ac:dyDescent="0.3">
      <c r="E7769" s="3" t="s">
        <v>1822</v>
      </c>
      <c r="F7769" s="4"/>
      <c r="G7769" s="5">
        <v>0</v>
      </c>
      <c r="H7769" s="7">
        <v>0</v>
      </c>
      <c r="I7769" s="1">
        <v>0</v>
      </c>
      <c r="J7769" s="1">
        <v>0</v>
      </c>
      <c r="K7769" s="1">
        <v>0</v>
      </c>
      <c r="L7769" s="6">
        <v>0</v>
      </c>
    </row>
    <row r="7770" spans="5:12" x14ac:dyDescent="0.3">
      <c r="E7770" s="9"/>
      <c r="F7770" s="8"/>
      <c r="G7770" s="31">
        <v>0</v>
      </c>
      <c r="H7770" s="21">
        <v>0</v>
      </c>
      <c r="I7770" s="12">
        <v>0</v>
      </c>
      <c r="J7770" s="12">
        <v>0</v>
      </c>
      <c r="K7770" s="12">
        <v>0</v>
      </c>
      <c r="L7770" s="15">
        <v>0</v>
      </c>
    </row>
    <row r="7771" spans="5:12" ht="25" x14ac:dyDescent="0.3">
      <c r="E7771" s="3" t="s">
        <v>1823</v>
      </c>
      <c r="F7771" s="4"/>
      <c r="G7771" s="5">
        <v>4070</v>
      </c>
      <c r="H7771" s="7">
        <v>388</v>
      </c>
      <c r="I7771" s="1">
        <v>2021</v>
      </c>
      <c r="J7771" s="1">
        <v>1142</v>
      </c>
      <c r="K7771" s="1">
        <v>409</v>
      </c>
      <c r="L7771" s="6">
        <v>110</v>
      </c>
    </row>
    <row r="7772" spans="5:12" x14ac:dyDescent="0.3">
      <c r="E7772" s="9"/>
      <c r="F7772" s="8"/>
      <c r="G7772" s="10">
        <v>100</v>
      </c>
      <c r="H7772" s="11">
        <v>9.5331695331699997</v>
      </c>
      <c r="I7772" s="2">
        <v>49.65601965602</v>
      </c>
      <c r="J7772" s="2">
        <v>28.058968058967999</v>
      </c>
      <c r="K7772" s="2">
        <v>10.04914004914</v>
      </c>
      <c r="L7772" s="13">
        <v>2.7027027027030002</v>
      </c>
    </row>
    <row r="7773" spans="5:12" ht="25" x14ac:dyDescent="0.3">
      <c r="E7773" s="3" t="s">
        <v>1824</v>
      </c>
      <c r="F7773" s="4"/>
      <c r="G7773" s="5">
        <v>3656</v>
      </c>
      <c r="H7773" s="7">
        <v>272</v>
      </c>
      <c r="I7773" s="1">
        <v>1817</v>
      </c>
      <c r="J7773" s="1">
        <v>1066</v>
      </c>
      <c r="K7773" s="1">
        <v>408</v>
      </c>
      <c r="L7773" s="6">
        <v>93</v>
      </c>
    </row>
    <row r="7774" spans="5:12" x14ac:dyDescent="0.3">
      <c r="E7774" s="9"/>
      <c r="F7774" s="8"/>
      <c r="G7774" s="10">
        <v>100</v>
      </c>
      <c r="H7774" s="11">
        <v>7.4398249452950003</v>
      </c>
      <c r="I7774" s="2">
        <v>49.699124726477002</v>
      </c>
      <c r="J7774" s="2">
        <v>29.157549234135999</v>
      </c>
      <c r="K7774" s="2">
        <v>11.159737417942999</v>
      </c>
      <c r="L7774" s="13">
        <v>2.5437636761490001</v>
      </c>
    </row>
    <row r="7775" spans="5:12" ht="37.5" x14ac:dyDescent="0.3">
      <c r="E7775" s="3" t="s">
        <v>1825</v>
      </c>
      <c r="F7775" s="4"/>
      <c r="G7775" s="5">
        <v>1115</v>
      </c>
      <c r="H7775" s="7">
        <v>52</v>
      </c>
      <c r="I7775" s="1">
        <v>531</v>
      </c>
      <c r="J7775" s="1">
        <v>365</v>
      </c>
      <c r="K7775" s="1">
        <v>137</v>
      </c>
      <c r="L7775" s="6">
        <v>30</v>
      </c>
    </row>
    <row r="7776" spans="5:12" x14ac:dyDescent="0.3">
      <c r="E7776" s="9"/>
      <c r="F7776" s="8"/>
      <c r="G7776" s="10">
        <v>100</v>
      </c>
      <c r="H7776" s="11">
        <v>4.6636771300450004</v>
      </c>
      <c r="I7776" s="2">
        <v>47.623318385650002</v>
      </c>
      <c r="J7776" s="2">
        <v>32.735426008969</v>
      </c>
      <c r="K7776" s="2">
        <v>12.286995515695001</v>
      </c>
      <c r="L7776" s="13">
        <v>2.690582959641</v>
      </c>
    </row>
    <row r="7777" spans="5:12" ht="25" x14ac:dyDescent="0.3">
      <c r="E7777" s="3" t="s">
        <v>1826</v>
      </c>
      <c r="F7777" s="4"/>
      <c r="G7777" s="5">
        <v>393</v>
      </c>
      <c r="H7777" s="7">
        <v>35</v>
      </c>
      <c r="I7777" s="1">
        <v>195</v>
      </c>
      <c r="J7777" s="1">
        <v>109</v>
      </c>
      <c r="K7777" s="1">
        <v>43</v>
      </c>
      <c r="L7777" s="6">
        <v>11</v>
      </c>
    </row>
    <row r="7778" spans="5:12" x14ac:dyDescent="0.3">
      <c r="E7778" s="9"/>
      <c r="F7778" s="8"/>
      <c r="G7778" s="10">
        <v>100</v>
      </c>
      <c r="H7778" s="11">
        <v>8.9058524173030005</v>
      </c>
      <c r="I7778" s="2">
        <v>49.618320610687</v>
      </c>
      <c r="J7778" s="2">
        <v>27.735368956742999</v>
      </c>
      <c r="K7778" s="2">
        <v>10.941475826972001</v>
      </c>
      <c r="L7778" s="13">
        <v>2.7989821882950001</v>
      </c>
    </row>
    <row r="7779" spans="5:12" ht="25" x14ac:dyDescent="0.3">
      <c r="E7779" s="3" t="s">
        <v>1827</v>
      </c>
      <c r="F7779" s="4"/>
      <c r="G7779" s="5">
        <v>110</v>
      </c>
      <c r="H7779" s="7">
        <v>8</v>
      </c>
      <c r="I7779" s="1">
        <v>46</v>
      </c>
      <c r="J7779" s="1">
        <v>36</v>
      </c>
      <c r="K7779" s="1">
        <v>17</v>
      </c>
      <c r="L7779" s="6">
        <v>3</v>
      </c>
    </row>
    <row r="7780" spans="5:12" x14ac:dyDescent="0.3">
      <c r="E7780" s="9"/>
      <c r="F7780" s="8"/>
      <c r="G7780" s="10">
        <v>100</v>
      </c>
      <c r="H7780" s="11">
        <v>7.2727272727269998</v>
      </c>
      <c r="I7780" s="2">
        <v>41.818181818181998</v>
      </c>
      <c r="J7780" s="2">
        <v>32.727272727272997</v>
      </c>
      <c r="K7780" s="2">
        <v>15.454545454545</v>
      </c>
      <c r="L7780" s="13">
        <v>2.7272727272730002</v>
      </c>
    </row>
    <row r="7781" spans="5:12" ht="62.5" x14ac:dyDescent="0.3">
      <c r="E7781" s="3" t="s">
        <v>1828</v>
      </c>
      <c r="F7781" s="4"/>
      <c r="G7781" s="5">
        <v>53</v>
      </c>
      <c r="H7781" s="7">
        <v>5</v>
      </c>
      <c r="I7781" s="1">
        <v>27</v>
      </c>
      <c r="J7781" s="1">
        <v>14</v>
      </c>
      <c r="K7781" s="1">
        <v>7</v>
      </c>
      <c r="L7781" s="6">
        <v>0</v>
      </c>
    </row>
    <row r="7782" spans="5:12" x14ac:dyDescent="0.3">
      <c r="E7782" s="9"/>
      <c r="F7782" s="8"/>
      <c r="G7782" s="10">
        <v>100</v>
      </c>
      <c r="H7782" s="11">
        <v>9.4339622641510008</v>
      </c>
      <c r="I7782" s="2">
        <v>50.943396226414997</v>
      </c>
      <c r="J7782" s="2">
        <v>26.415094339623</v>
      </c>
      <c r="K7782" s="2">
        <v>13.207547169811001</v>
      </c>
      <c r="L7782" s="15">
        <v>0</v>
      </c>
    </row>
    <row r="7783" spans="5:12" ht="62.5" x14ac:dyDescent="0.3">
      <c r="E7783" s="3" t="s">
        <v>1829</v>
      </c>
      <c r="F7783" s="4"/>
      <c r="G7783" s="5">
        <v>22</v>
      </c>
      <c r="H7783" s="7">
        <v>3</v>
      </c>
      <c r="I7783" s="1">
        <v>11</v>
      </c>
      <c r="J7783" s="1">
        <v>7</v>
      </c>
      <c r="K7783" s="1">
        <v>1</v>
      </c>
      <c r="L7783" s="6">
        <v>0</v>
      </c>
    </row>
    <row r="7784" spans="5:12" x14ac:dyDescent="0.3">
      <c r="E7784" s="9"/>
      <c r="F7784" s="8"/>
      <c r="G7784" s="10">
        <v>100</v>
      </c>
      <c r="H7784" s="11">
        <v>13.636363636364001</v>
      </c>
      <c r="I7784" s="2">
        <v>50</v>
      </c>
      <c r="J7784" s="2">
        <v>31.818181818182001</v>
      </c>
      <c r="K7784" s="2">
        <v>4.5454545454549997</v>
      </c>
      <c r="L7784" s="15">
        <v>0</v>
      </c>
    </row>
    <row r="7785" spans="5:12" x14ac:dyDescent="0.3">
      <c r="E7785" s="3" t="s">
        <v>1830</v>
      </c>
      <c r="F7785" s="4"/>
      <c r="G7785" s="5">
        <v>119</v>
      </c>
      <c r="H7785" s="7">
        <v>12</v>
      </c>
      <c r="I7785" s="1">
        <v>59</v>
      </c>
      <c r="J7785" s="1">
        <v>36</v>
      </c>
      <c r="K7785" s="1">
        <v>9</v>
      </c>
      <c r="L7785" s="6">
        <v>3</v>
      </c>
    </row>
    <row r="7786" spans="5:12" x14ac:dyDescent="0.3">
      <c r="E7786" s="9"/>
      <c r="F7786" s="8"/>
      <c r="G7786" s="10">
        <v>100</v>
      </c>
      <c r="H7786" s="11">
        <v>10.084033613444999</v>
      </c>
      <c r="I7786" s="2">
        <v>49.579831932772997</v>
      </c>
      <c r="J7786" s="2">
        <v>30.252100840335999</v>
      </c>
      <c r="K7786" s="2">
        <v>7.5630252100839996</v>
      </c>
      <c r="L7786" s="13">
        <v>2.5210084033609998</v>
      </c>
    </row>
    <row r="7787" spans="5:12" ht="37.5" x14ac:dyDescent="0.3">
      <c r="E7787" s="3" t="s">
        <v>1831</v>
      </c>
      <c r="F7787" s="4"/>
      <c r="G7787" s="5">
        <v>2</v>
      </c>
      <c r="H7787" s="7">
        <v>0</v>
      </c>
      <c r="I7787" s="1">
        <v>2</v>
      </c>
      <c r="J7787" s="1">
        <v>0</v>
      </c>
      <c r="K7787" s="1">
        <v>0</v>
      </c>
      <c r="L7787" s="6">
        <v>0</v>
      </c>
    </row>
    <row r="7788" spans="5:12" x14ac:dyDescent="0.3">
      <c r="E7788" s="9"/>
      <c r="F7788" s="8"/>
      <c r="G7788" s="10">
        <v>100</v>
      </c>
      <c r="H7788" s="21">
        <v>0</v>
      </c>
      <c r="I7788" s="2">
        <v>100</v>
      </c>
      <c r="J7788" s="12">
        <v>0</v>
      </c>
      <c r="K7788" s="12">
        <v>0</v>
      </c>
      <c r="L7788" s="15">
        <v>0</v>
      </c>
    </row>
    <row r="7789" spans="5:12" ht="25" x14ac:dyDescent="0.3">
      <c r="E7789" s="3" t="s">
        <v>1832</v>
      </c>
      <c r="F7789" s="4"/>
      <c r="G7789" s="5">
        <v>6945</v>
      </c>
      <c r="H7789" s="7">
        <v>482</v>
      </c>
      <c r="I7789" s="1">
        <v>3228</v>
      </c>
      <c r="J7789" s="1">
        <v>2174</v>
      </c>
      <c r="K7789" s="1">
        <v>828</v>
      </c>
      <c r="L7789" s="6">
        <v>233</v>
      </c>
    </row>
    <row r="7790" spans="5:12" x14ac:dyDescent="0.3">
      <c r="E7790" s="9"/>
      <c r="F7790" s="8"/>
      <c r="G7790" s="10">
        <v>100</v>
      </c>
      <c r="H7790" s="11">
        <v>6.9402447804180003</v>
      </c>
      <c r="I7790" s="2">
        <v>46.479481641469</v>
      </c>
      <c r="J7790" s="2">
        <v>31.303095752339999</v>
      </c>
      <c r="K7790" s="2">
        <v>11.922246220302</v>
      </c>
      <c r="L7790" s="13">
        <v>3.3549316054720002</v>
      </c>
    </row>
    <row r="7791" spans="5:12" ht="25" x14ac:dyDescent="0.3">
      <c r="E7791" s="3" t="s">
        <v>1833</v>
      </c>
      <c r="F7791" s="4"/>
      <c r="G7791" s="5">
        <v>6435</v>
      </c>
      <c r="H7791" s="7">
        <v>379</v>
      </c>
      <c r="I7791" s="1">
        <v>2958</v>
      </c>
      <c r="J7791" s="1">
        <v>2076</v>
      </c>
      <c r="K7791" s="1">
        <v>819</v>
      </c>
      <c r="L7791" s="6">
        <v>203</v>
      </c>
    </row>
    <row r="7792" spans="5:12" x14ac:dyDescent="0.3">
      <c r="E7792" s="9"/>
      <c r="F7792" s="8"/>
      <c r="G7792" s="10">
        <v>100</v>
      </c>
      <c r="H7792" s="11">
        <v>5.8896658896660004</v>
      </c>
      <c r="I7792" s="2">
        <v>45.967365967366</v>
      </c>
      <c r="J7792" s="2">
        <v>32.261072261072002</v>
      </c>
      <c r="K7792" s="2">
        <v>12.727272727273</v>
      </c>
      <c r="L7792" s="13">
        <v>3.1546231546230001</v>
      </c>
    </row>
    <row r="7793" spans="5:12" ht="37.5" x14ac:dyDescent="0.3">
      <c r="E7793" s="3" t="s">
        <v>1834</v>
      </c>
      <c r="F7793" s="4"/>
      <c r="G7793" s="5">
        <v>1938</v>
      </c>
      <c r="H7793" s="7">
        <v>93</v>
      </c>
      <c r="I7793" s="1">
        <v>837</v>
      </c>
      <c r="J7793" s="1">
        <v>649</v>
      </c>
      <c r="K7793" s="1">
        <v>304</v>
      </c>
      <c r="L7793" s="6">
        <v>55</v>
      </c>
    </row>
    <row r="7794" spans="5:12" x14ac:dyDescent="0.3">
      <c r="E7794" s="9"/>
      <c r="F7794" s="8"/>
      <c r="G7794" s="10">
        <v>100</v>
      </c>
      <c r="H7794" s="11">
        <v>4.7987616099070003</v>
      </c>
      <c r="I7794" s="2">
        <v>43.188854489164001</v>
      </c>
      <c r="J7794" s="2">
        <v>33.488132094942998</v>
      </c>
      <c r="K7794" s="2">
        <v>15.686274509804001</v>
      </c>
      <c r="L7794" s="13">
        <v>2.8379772961819998</v>
      </c>
    </row>
    <row r="7795" spans="5:12" ht="25" x14ac:dyDescent="0.3">
      <c r="E7795" s="3" t="s">
        <v>1835</v>
      </c>
      <c r="F7795" s="4"/>
      <c r="G7795" s="5">
        <v>891</v>
      </c>
      <c r="H7795" s="7">
        <v>67</v>
      </c>
      <c r="I7795" s="1">
        <v>396</v>
      </c>
      <c r="J7795" s="1">
        <v>287</v>
      </c>
      <c r="K7795" s="1">
        <v>115</v>
      </c>
      <c r="L7795" s="6">
        <v>26</v>
      </c>
    </row>
    <row r="7796" spans="5:12" x14ac:dyDescent="0.3">
      <c r="E7796" s="9"/>
      <c r="F7796" s="8"/>
      <c r="G7796" s="10">
        <v>100</v>
      </c>
      <c r="H7796" s="11">
        <v>7.5196408529739998</v>
      </c>
      <c r="I7796" s="2">
        <v>44.444444444444002</v>
      </c>
      <c r="J7796" s="2">
        <v>32.210998877666</v>
      </c>
      <c r="K7796" s="2">
        <v>12.90684624018</v>
      </c>
      <c r="L7796" s="13">
        <v>2.9180695847360001</v>
      </c>
    </row>
    <row r="7797" spans="5:12" ht="25" x14ac:dyDescent="0.3">
      <c r="E7797" s="3" t="s">
        <v>1836</v>
      </c>
      <c r="F7797" s="4"/>
      <c r="G7797" s="5">
        <v>162</v>
      </c>
      <c r="H7797" s="7">
        <v>12</v>
      </c>
      <c r="I7797" s="1">
        <v>53</v>
      </c>
      <c r="J7797" s="1">
        <v>65</v>
      </c>
      <c r="K7797" s="1">
        <v>25</v>
      </c>
      <c r="L7797" s="6">
        <v>7</v>
      </c>
    </row>
    <row r="7798" spans="5:12" x14ac:dyDescent="0.3">
      <c r="E7798" s="9"/>
      <c r="F7798" s="8"/>
      <c r="G7798" s="10">
        <v>100</v>
      </c>
      <c r="H7798" s="11">
        <v>7.4074074074069998</v>
      </c>
      <c r="I7798" s="2">
        <v>32.716049382716001</v>
      </c>
      <c r="J7798" s="2">
        <v>40.123456790123001</v>
      </c>
      <c r="K7798" s="2">
        <v>15.432098765432</v>
      </c>
      <c r="L7798" s="13">
        <v>4.3209876543209997</v>
      </c>
    </row>
    <row r="7799" spans="5:12" ht="62.5" x14ac:dyDescent="0.3">
      <c r="E7799" s="3" t="s">
        <v>1837</v>
      </c>
      <c r="F7799" s="4"/>
      <c r="G7799" s="5">
        <v>113</v>
      </c>
      <c r="H7799" s="7">
        <v>9</v>
      </c>
      <c r="I7799" s="1">
        <v>53</v>
      </c>
      <c r="J7799" s="1">
        <v>29</v>
      </c>
      <c r="K7799" s="1">
        <v>16</v>
      </c>
      <c r="L7799" s="6">
        <v>6</v>
      </c>
    </row>
    <row r="7800" spans="5:12" x14ac:dyDescent="0.3">
      <c r="E7800" s="9"/>
      <c r="F7800" s="8"/>
      <c r="G7800" s="10">
        <v>100</v>
      </c>
      <c r="H7800" s="11">
        <v>7.964601769912</v>
      </c>
      <c r="I7800" s="2">
        <v>46.902654867256999</v>
      </c>
      <c r="J7800" s="2">
        <v>25.663716814158999</v>
      </c>
      <c r="K7800" s="2">
        <v>14.159292035398</v>
      </c>
      <c r="L7800" s="13">
        <v>5.3097345132739999</v>
      </c>
    </row>
    <row r="7801" spans="5:12" ht="62.5" x14ac:dyDescent="0.3">
      <c r="E7801" s="3" t="s">
        <v>1838</v>
      </c>
      <c r="F7801" s="4"/>
      <c r="G7801" s="5">
        <v>40</v>
      </c>
      <c r="H7801" s="7">
        <v>2</v>
      </c>
      <c r="I7801" s="1">
        <v>23</v>
      </c>
      <c r="J7801" s="1">
        <v>10</v>
      </c>
      <c r="K7801" s="1">
        <v>4</v>
      </c>
      <c r="L7801" s="6">
        <v>1</v>
      </c>
    </row>
    <row r="7802" spans="5:12" x14ac:dyDescent="0.3">
      <c r="E7802" s="9"/>
      <c r="F7802" s="8"/>
      <c r="G7802" s="10">
        <v>100</v>
      </c>
      <c r="H7802" s="11">
        <v>5</v>
      </c>
      <c r="I7802" s="2">
        <v>57.5</v>
      </c>
      <c r="J7802" s="2">
        <v>25</v>
      </c>
      <c r="K7802" s="2">
        <v>10</v>
      </c>
      <c r="L7802" s="13">
        <v>2.5</v>
      </c>
    </row>
    <row r="7803" spans="5:12" x14ac:dyDescent="0.3">
      <c r="E7803" s="3" t="s">
        <v>1839</v>
      </c>
      <c r="F7803" s="4"/>
      <c r="G7803" s="5">
        <v>189</v>
      </c>
      <c r="H7803" s="7">
        <v>19</v>
      </c>
      <c r="I7803" s="1">
        <v>94</v>
      </c>
      <c r="J7803" s="1">
        <v>45</v>
      </c>
      <c r="K7803" s="1">
        <v>21</v>
      </c>
      <c r="L7803" s="6">
        <v>10</v>
      </c>
    </row>
    <row r="7804" spans="5:12" x14ac:dyDescent="0.3">
      <c r="E7804" s="9"/>
      <c r="F7804" s="8"/>
      <c r="G7804" s="10">
        <v>100</v>
      </c>
      <c r="H7804" s="11">
        <v>10.052910052910001</v>
      </c>
      <c r="I7804" s="2">
        <v>49.735449735449997</v>
      </c>
      <c r="J7804" s="2">
        <v>23.809523809523998</v>
      </c>
      <c r="K7804" s="2">
        <v>11.111111111111001</v>
      </c>
      <c r="L7804" s="13">
        <v>5.2910052910049998</v>
      </c>
    </row>
    <row r="7805" spans="5:12" ht="37.5" x14ac:dyDescent="0.3">
      <c r="E7805" s="3" t="s">
        <v>1840</v>
      </c>
      <c r="F7805" s="4"/>
      <c r="G7805" s="5">
        <v>3</v>
      </c>
      <c r="H7805" s="7">
        <v>0</v>
      </c>
      <c r="I7805" s="1">
        <v>2</v>
      </c>
      <c r="J7805" s="1">
        <v>1</v>
      </c>
      <c r="K7805" s="1">
        <v>0</v>
      </c>
      <c r="L7805" s="6">
        <v>0</v>
      </c>
    </row>
    <row r="7806" spans="5:12" x14ac:dyDescent="0.3">
      <c r="E7806" s="9"/>
      <c r="F7806" s="8"/>
      <c r="G7806" s="10">
        <v>100</v>
      </c>
      <c r="H7806" s="21">
        <v>0</v>
      </c>
      <c r="I7806" s="2">
        <v>66.666666666666998</v>
      </c>
      <c r="J7806" s="2">
        <v>33.333333333333002</v>
      </c>
      <c r="K7806" s="12">
        <v>0</v>
      </c>
      <c r="L7806" s="15">
        <v>0</v>
      </c>
    </row>
    <row r="7807" spans="5:12" ht="25" x14ac:dyDescent="0.3">
      <c r="E7807" s="3" t="s">
        <v>1841</v>
      </c>
      <c r="F7807" s="4"/>
      <c r="G7807" s="5">
        <v>5977</v>
      </c>
      <c r="H7807" s="7">
        <v>374</v>
      </c>
      <c r="I7807" s="1">
        <v>2613</v>
      </c>
      <c r="J7807" s="1">
        <v>2038</v>
      </c>
      <c r="K7807" s="1">
        <v>723</v>
      </c>
      <c r="L7807" s="6">
        <v>229</v>
      </c>
    </row>
    <row r="7808" spans="5:12" x14ac:dyDescent="0.3">
      <c r="E7808" s="9"/>
      <c r="F7808" s="8"/>
      <c r="G7808" s="10">
        <v>100</v>
      </c>
      <c r="H7808" s="11">
        <v>6.2573197256149999</v>
      </c>
      <c r="I7808" s="2">
        <v>43.717584072276999</v>
      </c>
      <c r="J7808" s="2">
        <v>34.097373264178998</v>
      </c>
      <c r="K7808" s="2">
        <v>12.096369416094999</v>
      </c>
      <c r="L7808" s="13">
        <v>3.831353521834</v>
      </c>
    </row>
    <row r="7809" spans="5:12" ht="25" x14ac:dyDescent="0.3">
      <c r="E7809" s="3" t="s">
        <v>1842</v>
      </c>
      <c r="F7809" s="4"/>
      <c r="G7809" s="5">
        <v>5766</v>
      </c>
      <c r="H7809" s="7">
        <v>306</v>
      </c>
      <c r="I7809" s="1">
        <v>2481</v>
      </c>
      <c r="J7809" s="1">
        <v>2027</v>
      </c>
      <c r="K7809" s="1">
        <v>732</v>
      </c>
      <c r="L7809" s="6">
        <v>220</v>
      </c>
    </row>
    <row r="7810" spans="5:12" x14ac:dyDescent="0.3">
      <c r="E7810" s="9"/>
      <c r="F7810" s="8"/>
      <c r="G7810" s="10">
        <v>100</v>
      </c>
      <c r="H7810" s="11">
        <v>5.3069719042659997</v>
      </c>
      <c r="I7810" s="2">
        <v>43.028095733611003</v>
      </c>
      <c r="J7810" s="2">
        <v>35.154353104404997</v>
      </c>
      <c r="K7810" s="2">
        <v>12.695109261185999</v>
      </c>
      <c r="L7810" s="13">
        <v>3.8154699965310002</v>
      </c>
    </row>
    <row r="7811" spans="5:12" ht="37.5" x14ac:dyDescent="0.3">
      <c r="E7811" s="3" t="s">
        <v>1843</v>
      </c>
      <c r="F7811" s="4"/>
      <c r="G7811" s="5">
        <v>1511</v>
      </c>
      <c r="H7811" s="7">
        <v>57</v>
      </c>
      <c r="I7811" s="1">
        <v>619</v>
      </c>
      <c r="J7811" s="1">
        <v>587</v>
      </c>
      <c r="K7811" s="1">
        <v>205</v>
      </c>
      <c r="L7811" s="6">
        <v>43</v>
      </c>
    </row>
    <row r="7812" spans="5:12" x14ac:dyDescent="0.3">
      <c r="E7812" s="9"/>
      <c r="F7812" s="8"/>
      <c r="G7812" s="10">
        <v>100</v>
      </c>
      <c r="H7812" s="11">
        <v>3.772336201191</v>
      </c>
      <c r="I7812" s="2">
        <v>40.966247518199999</v>
      </c>
      <c r="J7812" s="2">
        <v>38.848444738584</v>
      </c>
      <c r="K7812" s="2">
        <v>13.567174056916</v>
      </c>
      <c r="L7812" s="13">
        <v>2.8457974851090002</v>
      </c>
    </row>
    <row r="7813" spans="5:12" ht="25" x14ac:dyDescent="0.3">
      <c r="E7813" s="3" t="s">
        <v>1844</v>
      </c>
      <c r="F7813" s="4"/>
      <c r="G7813" s="5">
        <v>930</v>
      </c>
      <c r="H7813" s="7">
        <v>53</v>
      </c>
      <c r="I7813" s="1">
        <v>402</v>
      </c>
      <c r="J7813" s="1">
        <v>313</v>
      </c>
      <c r="K7813" s="1">
        <v>127</v>
      </c>
      <c r="L7813" s="6">
        <v>35</v>
      </c>
    </row>
    <row r="7814" spans="5:12" x14ac:dyDescent="0.3">
      <c r="E7814" s="9"/>
      <c r="F7814" s="8"/>
      <c r="G7814" s="10">
        <v>100</v>
      </c>
      <c r="H7814" s="11">
        <v>5.6989247311830002</v>
      </c>
      <c r="I7814" s="2">
        <v>43.225806451613003</v>
      </c>
      <c r="J7814" s="2">
        <v>33.655913978495001</v>
      </c>
      <c r="K7814" s="2">
        <v>13.655913978495001</v>
      </c>
      <c r="L7814" s="13">
        <v>3.7634408602149998</v>
      </c>
    </row>
    <row r="7815" spans="5:12" ht="25" x14ac:dyDescent="0.3">
      <c r="E7815" s="3" t="s">
        <v>1845</v>
      </c>
      <c r="F7815" s="4"/>
      <c r="G7815" s="5">
        <v>150</v>
      </c>
      <c r="H7815" s="7">
        <v>2</v>
      </c>
      <c r="I7815" s="1">
        <v>70</v>
      </c>
      <c r="J7815" s="1">
        <v>51</v>
      </c>
      <c r="K7815" s="1">
        <v>21</v>
      </c>
      <c r="L7815" s="6">
        <v>6</v>
      </c>
    </row>
    <row r="7816" spans="5:12" x14ac:dyDescent="0.3">
      <c r="E7816" s="9"/>
      <c r="F7816" s="8"/>
      <c r="G7816" s="10">
        <v>100</v>
      </c>
      <c r="H7816" s="11">
        <v>1.333333333333</v>
      </c>
      <c r="I7816" s="2">
        <v>46.666666666666998</v>
      </c>
      <c r="J7816" s="2">
        <v>34</v>
      </c>
      <c r="K7816" s="2">
        <v>14</v>
      </c>
      <c r="L7816" s="13">
        <v>4</v>
      </c>
    </row>
    <row r="7817" spans="5:12" ht="62.5" x14ac:dyDescent="0.3">
      <c r="E7817" s="3" t="s">
        <v>1846</v>
      </c>
      <c r="F7817" s="4"/>
      <c r="G7817" s="5">
        <v>96</v>
      </c>
      <c r="H7817" s="7">
        <v>7</v>
      </c>
      <c r="I7817" s="1">
        <v>42</v>
      </c>
      <c r="J7817" s="1">
        <v>28</v>
      </c>
      <c r="K7817" s="1">
        <v>14</v>
      </c>
      <c r="L7817" s="6">
        <v>5</v>
      </c>
    </row>
    <row r="7818" spans="5:12" x14ac:dyDescent="0.3">
      <c r="E7818" s="9"/>
      <c r="F7818" s="8"/>
      <c r="G7818" s="10">
        <v>100</v>
      </c>
      <c r="H7818" s="11">
        <v>7.291666666667</v>
      </c>
      <c r="I7818" s="2">
        <v>43.75</v>
      </c>
      <c r="J7818" s="2">
        <v>29.166666666666998</v>
      </c>
      <c r="K7818" s="2">
        <v>14.583333333333</v>
      </c>
      <c r="L7818" s="13">
        <v>5.208333333333</v>
      </c>
    </row>
    <row r="7819" spans="5:12" ht="62.5" x14ac:dyDescent="0.3">
      <c r="E7819" s="3" t="s">
        <v>1847</v>
      </c>
      <c r="F7819" s="4"/>
      <c r="G7819" s="5">
        <v>37</v>
      </c>
      <c r="H7819" s="7">
        <v>2</v>
      </c>
      <c r="I7819" s="1">
        <v>12</v>
      </c>
      <c r="J7819" s="1">
        <v>15</v>
      </c>
      <c r="K7819" s="1">
        <v>6</v>
      </c>
      <c r="L7819" s="6">
        <v>2</v>
      </c>
    </row>
    <row r="7820" spans="5:12" x14ac:dyDescent="0.3">
      <c r="E7820" s="9"/>
      <c r="F7820" s="8"/>
      <c r="G7820" s="10">
        <v>100</v>
      </c>
      <c r="H7820" s="11">
        <v>5.4054054054050003</v>
      </c>
      <c r="I7820" s="2">
        <v>32.432432432432002</v>
      </c>
      <c r="J7820" s="2">
        <v>40.540540540541002</v>
      </c>
      <c r="K7820" s="2">
        <v>16.216216216216001</v>
      </c>
      <c r="L7820" s="13">
        <v>5.4054054054050003</v>
      </c>
    </row>
    <row r="7821" spans="5:12" x14ac:dyDescent="0.3">
      <c r="E7821" s="3" t="s">
        <v>1848</v>
      </c>
      <c r="F7821" s="4"/>
      <c r="G7821" s="5">
        <v>209</v>
      </c>
      <c r="H7821" s="7">
        <v>17</v>
      </c>
      <c r="I7821" s="1">
        <v>91</v>
      </c>
      <c r="J7821" s="1">
        <v>64</v>
      </c>
      <c r="K7821" s="1">
        <v>24</v>
      </c>
      <c r="L7821" s="6">
        <v>13</v>
      </c>
    </row>
    <row r="7822" spans="5:12" x14ac:dyDescent="0.3">
      <c r="E7822" s="9"/>
      <c r="F7822" s="8"/>
      <c r="G7822" s="10">
        <v>100</v>
      </c>
      <c r="H7822" s="11">
        <v>8.1339712918660005</v>
      </c>
      <c r="I7822" s="2">
        <v>43.540669856458997</v>
      </c>
      <c r="J7822" s="2">
        <v>30.622009569378001</v>
      </c>
      <c r="K7822" s="2">
        <v>11.483253588517</v>
      </c>
      <c r="L7822" s="13">
        <v>6.2200956937800003</v>
      </c>
    </row>
    <row r="7823" spans="5:12" ht="37.5" x14ac:dyDescent="0.3">
      <c r="E7823" s="3" t="s">
        <v>1849</v>
      </c>
      <c r="F7823" s="4"/>
      <c r="G7823" s="5">
        <v>1</v>
      </c>
      <c r="H7823" s="7">
        <v>0</v>
      </c>
      <c r="I7823" s="1">
        <v>1</v>
      </c>
      <c r="J7823" s="1">
        <v>0</v>
      </c>
      <c r="K7823" s="1">
        <v>0</v>
      </c>
      <c r="L7823" s="6">
        <v>0</v>
      </c>
    </row>
    <row r="7824" spans="5:12" x14ac:dyDescent="0.3">
      <c r="E7824" s="9"/>
      <c r="F7824" s="8"/>
      <c r="G7824" s="10">
        <v>100</v>
      </c>
      <c r="H7824" s="21">
        <v>0</v>
      </c>
      <c r="I7824" s="2">
        <v>100</v>
      </c>
      <c r="J7824" s="12">
        <v>0</v>
      </c>
      <c r="K7824" s="12">
        <v>0</v>
      </c>
      <c r="L7824" s="15">
        <v>0</v>
      </c>
    </row>
    <row r="7825" spans="5:12" ht="25" x14ac:dyDescent="0.3">
      <c r="E7825" s="3" t="s">
        <v>1850</v>
      </c>
      <c r="F7825" s="4"/>
      <c r="G7825" s="5">
        <v>2246</v>
      </c>
      <c r="H7825" s="7">
        <v>87</v>
      </c>
      <c r="I7825" s="1">
        <v>856</v>
      </c>
      <c r="J7825" s="1">
        <v>837</v>
      </c>
      <c r="K7825" s="1">
        <v>374</v>
      </c>
      <c r="L7825" s="6">
        <v>92</v>
      </c>
    </row>
    <row r="7826" spans="5:12" x14ac:dyDescent="0.3">
      <c r="E7826" s="9"/>
      <c r="F7826" s="8"/>
      <c r="G7826" s="10">
        <v>100</v>
      </c>
      <c r="H7826" s="11">
        <v>3.8735529830809998</v>
      </c>
      <c r="I7826" s="2">
        <v>38.112199465716998</v>
      </c>
      <c r="J7826" s="2">
        <v>37.26625111309</v>
      </c>
      <c r="K7826" s="2">
        <v>16.651825467498</v>
      </c>
      <c r="L7826" s="13">
        <v>4.0961709706139997</v>
      </c>
    </row>
    <row r="7827" spans="5:12" ht="25" x14ac:dyDescent="0.3">
      <c r="E7827" s="3" t="s">
        <v>1851</v>
      </c>
      <c r="F7827" s="4"/>
      <c r="G7827" s="5">
        <v>2160</v>
      </c>
      <c r="H7827" s="7">
        <v>83</v>
      </c>
      <c r="I7827" s="1">
        <v>814</v>
      </c>
      <c r="J7827" s="1">
        <v>816</v>
      </c>
      <c r="K7827" s="1">
        <v>374</v>
      </c>
      <c r="L7827" s="6">
        <v>73</v>
      </c>
    </row>
    <row r="7828" spans="5:12" x14ac:dyDescent="0.3">
      <c r="E7828" s="9"/>
      <c r="F7828" s="8"/>
      <c r="G7828" s="10">
        <v>100</v>
      </c>
      <c r="H7828" s="11">
        <v>3.8425925925929998</v>
      </c>
      <c r="I7828" s="2">
        <v>37.685185185184999</v>
      </c>
      <c r="J7828" s="2">
        <v>37.777777777777999</v>
      </c>
      <c r="K7828" s="2">
        <v>17.314814814815001</v>
      </c>
      <c r="L7828" s="13">
        <v>3.3796296296300001</v>
      </c>
    </row>
    <row r="7829" spans="5:12" ht="37.5" x14ac:dyDescent="0.3">
      <c r="E7829" s="3" t="s">
        <v>1852</v>
      </c>
      <c r="F7829" s="4"/>
      <c r="G7829" s="5">
        <v>363</v>
      </c>
      <c r="H7829" s="7">
        <v>7</v>
      </c>
      <c r="I7829" s="1">
        <v>130</v>
      </c>
      <c r="J7829" s="1">
        <v>149</v>
      </c>
      <c r="K7829" s="1">
        <v>69</v>
      </c>
      <c r="L7829" s="6">
        <v>8</v>
      </c>
    </row>
    <row r="7830" spans="5:12" x14ac:dyDescent="0.3">
      <c r="E7830" s="9"/>
      <c r="F7830" s="8"/>
      <c r="G7830" s="10">
        <v>100</v>
      </c>
      <c r="H7830" s="11">
        <v>1.9283746556470001</v>
      </c>
      <c r="I7830" s="2">
        <v>35.812672176309</v>
      </c>
      <c r="J7830" s="2">
        <v>41.046831955922997</v>
      </c>
      <c r="K7830" s="2">
        <v>19.008264462810001</v>
      </c>
      <c r="L7830" s="13">
        <v>2.203856749311</v>
      </c>
    </row>
    <row r="7831" spans="5:12" ht="25" x14ac:dyDescent="0.3">
      <c r="E7831" s="3" t="s">
        <v>1853</v>
      </c>
      <c r="F7831" s="4"/>
      <c r="G7831" s="5">
        <v>444</v>
      </c>
      <c r="H7831" s="7">
        <v>19</v>
      </c>
      <c r="I7831" s="1">
        <v>163</v>
      </c>
      <c r="J7831" s="1">
        <v>159</v>
      </c>
      <c r="K7831" s="1">
        <v>87</v>
      </c>
      <c r="L7831" s="6">
        <v>16</v>
      </c>
    </row>
    <row r="7832" spans="5:12" x14ac:dyDescent="0.3">
      <c r="E7832" s="9"/>
      <c r="F7832" s="8"/>
      <c r="G7832" s="10">
        <v>100</v>
      </c>
      <c r="H7832" s="11">
        <v>4.2792792792789998</v>
      </c>
      <c r="I7832" s="2">
        <v>36.711711711711999</v>
      </c>
      <c r="J7832" s="2">
        <v>35.810810810810999</v>
      </c>
      <c r="K7832" s="2">
        <v>19.594594594595002</v>
      </c>
      <c r="L7832" s="13">
        <v>3.6036036036039998</v>
      </c>
    </row>
    <row r="7833" spans="5:12" ht="25" x14ac:dyDescent="0.3">
      <c r="E7833" s="3" t="s">
        <v>1854</v>
      </c>
      <c r="F7833" s="4"/>
      <c r="G7833" s="5">
        <v>80</v>
      </c>
      <c r="H7833" s="7">
        <v>3</v>
      </c>
      <c r="I7833" s="1">
        <v>24</v>
      </c>
      <c r="J7833" s="1">
        <v>28</v>
      </c>
      <c r="K7833" s="1">
        <v>22</v>
      </c>
      <c r="L7833" s="6">
        <v>3</v>
      </c>
    </row>
    <row r="7834" spans="5:12" x14ac:dyDescent="0.3">
      <c r="E7834" s="9"/>
      <c r="F7834" s="8"/>
      <c r="G7834" s="10">
        <v>100</v>
      </c>
      <c r="H7834" s="11">
        <v>3.75</v>
      </c>
      <c r="I7834" s="2">
        <v>30</v>
      </c>
      <c r="J7834" s="2">
        <v>35</v>
      </c>
      <c r="K7834" s="2">
        <v>27.5</v>
      </c>
      <c r="L7834" s="13">
        <v>3.75</v>
      </c>
    </row>
    <row r="7835" spans="5:12" ht="62.5" x14ac:dyDescent="0.3">
      <c r="E7835" s="3" t="s">
        <v>1855</v>
      </c>
      <c r="F7835" s="4"/>
      <c r="G7835" s="5">
        <v>48</v>
      </c>
      <c r="H7835" s="7">
        <v>1</v>
      </c>
      <c r="I7835" s="1">
        <v>16</v>
      </c>
      <c r="J7835" s="1">
        <v>16</v>
      </c>
      <c r="K7835" s="1">
        <v>14</v>
      </c>
      <c r="L7835" s="6">
        <v>1</v>
      </c>
    </row>
    <row r="7836" spans="5:12" x14ac:dyDescent="0.3">
      <c r="E7836" s="9"/>
      <c r="F7836" s="8"/>
      <c r="G7836" s="10">
        <v>100</v>
      </c>
      <c r="H7836" s="11">
        <v>2.083333333333</v>
      </c>
      <c r="I7836" s="2">
        <v>33.333333333333002</v>
      </c>
      <c r="J7836" s="2">
        <v>33.333333333333002</v>
      </c>
      <c r="K7836" s="2">
        <v>29.166666666666998</v>
      </c>
      <c r="L7836" s="13">
        <v>2.083333333333</v>
      </c>
    </row>
    <row r="7837" spans="5:12" ht="62.5" x14ac:dyDescent="0.3">
      <c r="E7837" s="3" t="s">
        <v>1856</v>
      </c>
      <c r="F7837" s="4"/>
      <c r="G7837" s="5">
        <v>9</v>
      </c>
      <c r="H7837" s="7">
        <v>1</v>
      </c>
      <c r="I7837" s="1">
        <v>2</v>
      </c>
      <c r="J7837" s="1">
        <v>2</v>
      </c>
      <c r="K7837" s="1">
        <v>4</v>
      </c>
      <c r="L7837" s="6">
        <v>0</v>
      </c>
    </row>
    <row r="7838" spans="5:12" x14ac:dyDescent="0.3">
      <c r="E7838" s="9"/>
      <c r="F7838" s="8"/>
      <c r="G7838" s="10">
        <v>100</v>
      </c>
      <c r="H7838" s="11">
        <v>11.111111111111001</v>
      </c>
      <c r="I7838" s="2">
        <v>22.222222222222001</v>
      </c>
      <c r="J7838" s="2">
        <v>22.222222222222001</v>
      </c>
      <c r="K7838" s="2">
        <v>44.444444444444002</v>
      </c>
      <c r="L7838" s="15">
        <v>0</v>
      </c>
    </row>
    <row r="7839" spans="5:12" x14ac:dyDescent="0.3">
      <c r="E7839" s="3" t="s">
        <v>1857</v>
      </c>
      <c r="F7839" s="4"/>
      <c r="G7839" s="5">
        <v>83</v>
      </c>
      <c r="H7839" s="7">
        <v>2</v>
      </c>
      <c r="I7839" s="1">
        <v>22</v>
      </c>
      <c r="J7839" s="1">
        <v>32</v>
      </c>
      <c r="K7839" s="1">
        <v>20</v>
      </c>
      <c r="L7839" s="6">
        <v>7</v>
      </c>
    </row>
    <row r="7840" spans="5:12" x14ac:dyDescent="0.3">
      <c r="E7840" s="9"/>
      <c r="F7840" s="8"/>
      <c r="G7840" s="10">
        <v>100</v>
      </c>
      <c r="H7840" s="11">
        <v>2.409638554217</v>
      </c>
      <c r="I7840" s="2">
        <v>26.506024096386</v>
      </c>
      <c r="J7840" s="2">
        <v>38.554216867469997</v>
      </c>
      <c r="K7840" s="2">
        <v>24.096385542168999</v>
      </c>
      <c r="L7840" s="13">
        <v>8.4337349397590007</v>
      </c>
    </row>
    <row r="7841" spans="5:12" ht="37.5" x14ac:dyDescent="0.3">
      <c r="E7841" s="3" t="s">
        <v>1858</v>
      </c>
      <c r="F7841" s="4"/>
      <c r="G7841" s="5">
        <v>0</v>
      </c>
      <c r="H7841" s="7">
        <v>0</v>
      </c>
      <c r="I7841" s="1">
        <v>0</v>
      </c>
      <c r="J7841" s="1">
        <v>0</v>
      </c>
      <c r="K7841" s="1">
        <v>0</v>
      </c>
      <c r="L7841" s="6">
        <v>0</v>
      </c>
    </row>
    <row r="7842" spans="5:12" x14ac:dyDescent="0.3">
      <c r="E7842" s="9"/>
      <c r="F7842" s="8"/>
      <c r="G7842" s="31">
        <v>0</v>
      </c>
      <c r="H7842" s="21">
        <v>0</v>
      </c>
      <c r="I7842" s="12">
        <v>0</v>
      </c>
      <c r="J7842" s="12">
        <v>0</v>
      </c>
      <c r="K7842" s="12">
        <v>0</v>
      </c>
      <c r="L7842" s="15">
        <v>0</v>
      </c>
    </row>
    <row r="7843" spans="5:12" ht="25" x14ac:dyDescent="0.3">
      <c r="E7843" s="3" t="s">
        <v>1859</v>
      </c>
      <c r="F7843" s="4"/>
      <c r="G7843" s="5">
        <v>686</v>
      </c>
      <c r="H7843" s="7">
        <v>18</v>
      </c>
      <c r="I7843" s="1">
        <v>188</v>
      </c>
      <c r="J7843" s="1">
        <v>319</v>
      </c>
      <c r="K7843" s="1">
        <v>133</v>
      </c>
      <c r="L7843" s="6">
        <v>28</v>
      </c>
    </row>
    <row r="7844" spans="5:12" x14ac:dyDescent="0.3">
      <c r="E7844" s="9"/>
      <c r="F7844" s="8"/>
      <c r="G7844" s="10">
        <v>100</v>
      </c>
      <c r="H7844" s="11">
        <v>2.623906705539</v>
      </c>
      <c r="I7844" s="2">
        <v>27.405247813410998</v>
      </c>
      <c r="J7844" s="2">
        <v>46.501457725948001</v>
      </c>
      <c r="K7844" s="2">
        <v>19.387755102041002</v>
      </c>
      <c r="L7844" s="13">
        <v>4.0816326530609999</v>
      </c>
    </row>
    <row r="7845" spans="5:12" ht="25" x14ac:dyDescent="0.3">
      <c r="E7845" s="3" t="s">
        <v>1860</v>
      </c>
      <c r="F7845" s="4"/>
      <c r="G7845" s="5">
        <v>661</v>
      </c>
      <c r="H7845" s="7">
        <v>15</v>
      </c>
      <c r="I7845" s="1">
        <v>186</v>
      </c>
      <c r="J7845" s="1">
        <v>303</v>
      </c>
      <c r="K7845" s="1">
        <v>131</v>
      </c>
      <c r="L7845" s="6">
        <v>26</v>
      </c>
    </row>
    <row r="7846" spans="5:12" x14ac:dyDescent="0.3">
      <c r="E7846" s="9"/>
      <c r="F7846" s="8"/>
      <c r="G7846" s="10">
        <v>100</v>
      </c>
      <c r="H7846" s="11">
        <v>2.2692889561270002</v>
      </c>
      <c r="I7846" s="2">
        <v>28.139183055976002</v>
      </c>
      <c r="J7846" s="2">
        <v>45.839636913767002</v>
      </c>
      <c r="K7846" s="2">
        <v>19.818456883509999</v>
      </c>
      <c r="L7846" s="13">
        <v>3.9334341906199999</v>
      </c>
    </row>
    <row r="7847" spans="5:12" ht="37.5" x14ac:dyDescent="0.3">
      <c r="E7847" s="3" t="s">
        <v>1861</v>
      </c>
      <c r="F7847" s="4"/>
      <c r="G7847" s="5">
        <v>36</v>
      </c>
      <c r="H7847" s="7">
        <v>0</v>
      </c>
      <c r="I7847" s="1">
        <v>5</v>
      </c>
      <c r="J7847" s="1">
        <v>18</v>
      </c>
      <c r="K7847" s="1">
        <v>12</v>
      </c>
      <c r="L7847" s="6">
        <v>1</v>
      </c>
    </row>
    <row r="7848" spans="5:12" x14ac:dyDescent="0.3">
      <c r="E7848" s="9"/>
      <c r="F7848" s="8"/>
      <c r="G7848" s="10">
        <v>100</v>
      </c>
      <c r="H7848" s="21">
        <v>0</v>
      </c>
      <c r="I7848" s="2">
        <v>13.888888888888999</v>
      </c>
      <c r="J7848" s="2">
        <v>50</v>
      </c>
      <c r="K7848" s="2">
        <v>33.333333333333002</v>
      </c>
      <c r="L7848" s="13">
        <v>2.7777777777780002</v>
      </c>
    </row>
    <row r="7849" spans="5:12" ht="25" x14ac:dyDescent="0.3">
      <c r="E7849" s="3" t="s">
        <v>1862</v>
      </c>
      <c r="F7849" s="4"/>
      <c r="G7849" s="5">
        <v>176</v>
      </c>
      <c r="H7849" s="7">
        <v>1</v>
      </c>
      <c r="I7849" s="1">
        <v>48</v>
      </c>
      <c r="J7849" s="1">
        <v>84</v>
      </c>
      <c r="K7849" s="1">
        <v>37</v>
      </c>
      <c r="L7849" s="6">
        <v>6</v>
      </c>
    </row>
    <row r="7850" spans="5:12" x14ac:dyDescent="0.3">
      <c r="E7850" s="9"/>
      <c r="F7850" s="8"/>
      <c r="G7850" s="10">
        <v>100</v>
      </c>
      <c r="H7850" s="11">
        <v>0.56818181818199998</v>
      </c>
      <c r="I7850" s="2">
        <v>27.272727272727</v>
      </c>
      <c r="J7850" s="2">
        <v>47.727272727272997</v>
      </c>
      <c r="K7850" s="2">
        <v>21.022727272727</v>
      </c>
      <c r="L7850" s="13">
        <v>3.4090909090910002</v>
      </c>
    </row>
    <row r="7851" spans="5:12" ht="25" x14ac:dyDescent="0.3">
      <c r="E7851" s="3" t="s">
        <v>1863</v>
      </c>
      <c r="F7851" s="4"/>
      <c r="G7851" s="5">
        <v>31</v>
      </c>
      <c r="H7851" s="7">
        <v>0</v>
      </c>
      <c r="I7851" s="1">
        <v>13</v>
      </c>
      <c r="J7851" s="1">
        <v>11</v>
      </c>
      <c r="K7851" s="1">
        <v>7</v>
      </c>
      <c r="L7851" s="6">
        <v>0</v>
      </c>
    </row>
    <row r="7852" spans="5:12" x14ac:dyDescent="0.3">
      <c r="E7852" s="9"/>
      <c r="F7852" s="8"/>
      <c r="G7852" s="10">
        <v>100</v>
      </c>
      <c r="H7852" s="21">
        <v>0</v>
      </c>
      <c r="I7852" s="2">
        <v>41.935483870968</v>
      </c>
      <c r="J7852" s="2">
        <v>35.483870967742</v>
      </c>
      <c r="K7852" s="2">
        <v>22.580645161290001</v>
      </c>
      <c r="L7852" s="15">
        <v>0</v>
      </c>
    </row>
    <row r="7853" spans="5:12" ht="62.5" x14ac:dyDescent="0.3">
      <c r="E7853" s="3" t="s">
        <v>1864</v>
      </c>
      <c r="F7853" s="4"/>
      <c r="G7853" s="5">
        <v>19</v>
      </c>
      <c r="H7853" s="7">
        <v>0</v>
      </c>
      <c r="I7853" s="1">
        <v>5</v>
      </c>
      <c r="J7853" s="1">
        <v>7</v>
      </c>
      <c r="K7853" s="1">
        <v>5</v>
      </c>
      <c r="L7853" s="6">
        <v>2</v>
      </c>
    </row>
    <row r="7854" spans="5:12" x14ac:dyDescent="0.3">
      <c r="E7854" s="9"/>
      <c r="F7854" s="8"/>
      <c r="G7854" s="10">
        <v>100</v>
      </c>
      <c r="H7854" s="21">
        <v>0</v>
      </c>
      <c r="I7854" s="2">
        <v>26.315789473683999</v>
      </c>
      <c r="J7854" s="2">
        <v>36.842105263157997</v>
      </c>
      <c r="K7854" s="2">
        <v>26.315789473683999</v>
      </c>
      <c r="L7854" s="13">
        <v>10.526315789473999</v>
      </c>
    </row>
    <row r="7855" spans="5:12" ht="62.5" x14ac:dyDescent="0.3">
      <c r="E7855" s="3" t="s">
        <v>1865</v>
      </c>
      <c r="F7855" s="4"/>
      <c r="G7855" s="5">
        <v>8</v>
      </c>
      <c r="H7855" s="7">
        <v>0</v>
      </c>
      <c r="I7855" s="1">
        <v>4</v>
      </c>
      <c r="J7855" s="1">
        <v>1</v>
      </c>
      <c r="K7855" s="1">
        <v>3</v>
      </c>
      <c r="L7855" s="6">
        <v>0</v>
      </c>
    </row>
    <row r="7856" spans="5:12" x14ac:dyDescent="0.3">
      <c r="E7856" s="9"/>
      <c r="F7856" s="8"/>
      <c r="G7856" s="10">
        <v>100</v>
      </c>
      <c r="H7856" s="21">
        <v>0</v>
      </c>
      <c r="I7856" s="2">
        <v>50</v>
      </c>
      <c r="J7856" s="2">
        <v>12.5</v>
      </c>
      <c r="K7856" s="2">
        <v>37.5</v>
      </c>
      <c r="L7856" s="15">
        <v>0</v>
      </c>
    </row>
    <row r="7857" spans="5:12" x14ac:dyDescent="0.3">
      <c r="E7857" s="3" t="s">
        <v>1866</v>
      </c>
      <c r="F7857" s="4"/>
      <c r="G7857" s="5">
        <v>24</v>
      </c>
      <c r="H7857" s="7">
        <v>0</v>
      </c>
      <c r="I7857" s="1">
        <v>9</v>
      </c>
      <c r="J7857" s="1">
        <v>10</v>
      </c>
      <c r="K7857" s="1">
        <v>5</v>
      </c>
      <c r="L7857" s="6">
        <v>0</v>
      </c>
    </row>
    <row r="7858" spans="5:12" x14ac:dyDescent="0.3">
      <c r="E7858" s="9"/>
      <c r="F7858" s="8"/>
      <c r="G7858" s="10">
        <v>100</v>
      </c>
      <c r="H7858" s="21">
        <v>0</v>
      </c>
      <c r="I7858" s="2">
        <v>37.5</v>
      </c>
      <c r="J7858" s="2">
        <v>41.666666666666998</v>
      </c>
      <c r="K7858" s="2">
        <v>20.833333333333002</v>
      </c>
      <c r="L7858" s="15">
        <v>0</v>
      </c>
    </row>
    <row r="7859" spans="5:12" ht="37.5" x14ac:dyDescent="0.3">
      <c r="E7859" s="3" t="s">
        <v>1867</v>
      </c>
      <c r="F7859" s="4"/>
      <c r="G7859" s="5">
        <v>0</v>
      </c>
      <c r="H7859" s="7">
        <v>0</v>
      </c>
      <c r="I7859" s="1">
        <v>0</v>
      </c>
      <c r="J7859" s="1">
        <v>0</v>
      </c>
      <c r="K7859" s="1">
        <v>0</v>
      </c>
      <c r="L7859" s="6">
        <v>0</v>
      </c>
    </row>
    <row r="7860" spans="5:12" x14ac:dyDescent="0.3">
      <c r="E7860" s="9"/>
      <c r="F7860" s="8"/>
      <c r="G7860" s="31">
        <v>0</v>
      </c>
      <c r="H7860" s="21">
        <v>0</v>
      </c>
      <c r="I7860" s="12">
        <v>0</v>
      </c>
      <c r="J7860" s="12">
        <v>0</v>
      </c>
      <c r="K7860" s="12">
        <v>0</v>
      </c>
      <c r="L7860" s="15">
        <v>0</v>
      </c>
    </row>
    <row r="7861" spans="5:12" ht="25" x14ac:dyDescent="0.3">
      <c r="E7861" s="3" t="s">
        <v>1868</v>
      </c>
      <c r="F7861" s="4"/>
      <c r="G7861" s="5">
        <v>95</v>
      </c>
      <c r="H7861" s="7">
        <v>0</v>
      </c>
      <c r="I7861" s="1">
        <v>26</v>
      </c>
      <c r="J7861" s="1">
        <v>40</v>
      </c>
      <c r="K7861" s="1">
        <v>23</v>
      </c>
      <c r="L7861" s="6">
        <v>6</v>
      </c>
    </row>
    <row r="7862" spans="5:12" x14ac:dyDescent="0.3">
      <c r="E7862" s="9"/>
      <c r="F7862" s="8"/>
      <c r="G7862" s="10">
        <v>100</v>
      </c>
      <c r="H7862" s="21">
        <v>0</v>
      </c>
      <c r="I7862" s="2">
        <v>27.368421052632002</v>
      </c>
      <c r="J7862" s="2">
        <v>42.105263157895003</v>
      </c>
      <c r="K7862" s="2">
        <v>24.210526315789</v>
      </c>
      <c r="L7862" s="13">
        <v>6.3157894736840001</v>
      </c>
    </row>
    <row r="7863" spans="5:12" ht="25" x14ac:dyDescent="0.3">
      <c r="E7863" s="3" t="s">
        <v>1869</v>
      </c>
      <c r="F7863" s="4"/>
      <c r="G7863" s="5">
        <v>90</v>
      </c>
      <c r="H7863" s="7">
        <v>2</v>
      </c>
      <c r="I7863" s="1">
        <v>29</v>
      </c>
      <c r="J7863" s="1">
        <v>37</v>
      </c>
      <c r="K7863" s="1">
        <v>20</v>
      </c>
      <c r="L7863" s="6">
        <v>2</v>
      </c>
    </row>
    <row r="7864" spans="5:12" x14ac:dyDescent="0.3">
      <c r="E7864" s="9"/>
      <c r="F7864" s="8"/>
      <c r="G7864" s="10">
        <v>100</v>
      </c>
      <c r="H7864" s="11">
        <v>2.2222222222219998</v>
      </c>
      <c r="I7864" s="2">
        <v>32.222222222222001</v>
      </c>
      <c r="J7864" s="2">
        <v>41.111111111111001</v>
      </c>
      <c r="K7864" s="2">
        <v>22.222222222222001</v>
      </c>
      <c r="L7864" s="13">
        <v>2.2222222222219998</v>
      </c>
    </row>
    <row r="7865" spans="5:12" ht="37.5" x14ac:dyDescent="0.3">
      <c r="E7865" s="3" t="s">
        <v>1870</v>
      </c>
      <c r="F7865" s="4"/>
      <c r="G7865" s="5">
        <v>5</v>
      </c>
      <c r="H7865" s="7">
        <v>0</v>
      </c>
      <c r="I7865" s="1">
        <v>3</v>
      </c>
      <c r="J7865" s="1">
        <v>2</v>
      </c>
      <c r="K7865" s="1">
        <v>0</v>
      </c>
      <c r="L7865" s="6">
        <v>0</v>
      </c>
    </row>
    <row r="7866" spans="5:12" x14ac:dyDescent="0.3">
      <c r="E7866" s="9"/>
      <c r="F7866" s="8"/>
      <c r="G7866" s="10">
        <v>100</v>
      </c>
      <c r="H7866" s="21">
        <v>0</v>
      </c>
      <c r="I7866" s="2">
        <v>60</v>
      </c>
      <c r="J7866" s="2">
        <v>40</v>
      </c>
      <c r="K7866" s="12">
        <v>0</v>
      </c>
      <c r="L7866" s="15">
        <v>0</v>
      </c>
    </row>
    <row r="7867" spans="5:12" ht="25" x14ac:dyDescent="0.3">
      <c r="E7867" s="3" t="s">
        <v>1871</v>
      </c>
      <c r="F7867" s="4"/>
      <c r="G7867" s="5">
        <v>37</v>
      </c>
      <c r="H7867" s="7">
        <v>0</v>
      </c>
      <c r="I7867" s="1">
        <v>12</v>
      </c>
      <c r="J7867" s="1">
        <v>18</v>
      </c>
      <c r="K7867" s="1">
        <v>5</v>
      </c>
      <c r="L7867" s="6">
        <v>2</v>
      </c>
    </row>
    <row r="7868" spans="5:12" x14ac:dyDescent="0.3">
      <c r="E7868" s="9"/>
      <c r="F7868" s="8"/>
      <c r="G7868" s="10">
        <v>100</v>
      </c>
      <c r="H7868" s="21">
        <v>0</v>
      </c>
      <c r="I7868" s="2">
        <v>32.432432432432002</v>
      </c>
      <c r="J7868" s="2">
        <v>48.648648648649001</v>
      </c>
      <c r="K7868" s="2">
        <v>13.513513513514001</v>
      </c>
      <c r="L7868" s="13">
        <v>5.4054054054050003</v>
      </c>
    </row>
    <row r="7869" spans="5:12" ht="25" x14ac:dyDescent="0.3">
      <c r="E7869" s="3" t="s">
        <v>1872</v>
      </c>
      <c r="F7869" s="4"/>
      <c r="G7869" s="5">
        <v>1</v>
      </c>
      <c r="H7869" s="7">
        <v>0</v>
      </c>
      <c r="I7869" s="1">
        <v>0</v>
      </c>
      <c r="J7869" s="1">
        <v>0</v>
      </c>
      <c r="K7869" s="1">
        <v>1</v>
      </c>
      <c r="L7869" s="6">
        <v>0</v>
      </c>
    </row>
    <row r="7870" spans="5:12" x14ac:dyDescent="0.3">
      <c r="E7870" s="9"/>
      <c r="F7870" s="8"/>
      <c r="G7870" s="10">
        <v>100</v>
      </c>
      <c r="H7870" s="21">
        <v>0</v>
      </c>
      <c r="I7870" s="12">
        <v>0</v>
      </c>
      <c r="J7870" s="12">
        <v>0</v>
      </c>
      <c r="K7870" s="2">
        <v>100</v>
      </c>
      <c r="L7870" s="15">
        <v>0</v>
      </c>
    </row>
    <row r="7871" spans="5:12" ht="62.5" x14ac:dyDescent="0.3">
      <c r="E7871" s="3" t="s">
        <v>1873</v>
      </c>
      <c r="F7871" s="4"/>
      <c r="G7871" s="5">
        <v>3</v>
      </c>
      <c r="H7871" s="7">
        <v>0</v>
      </c>
      <c r="I7871" s="1">
        <v>1</v>
      </c>
      <c r="J7871" s="1">
        <v>1</v>
      </c>
      <c r="K7871" s="1">
        <v>1</v>
      </c>
      <c r="L7871" s="6">
        <v>0</v>
      </c>
    </row>
    <row r="7872" spans="5:12" x14ac:dyDescent="0.3">
      <c r="E7872" s="9"/>
      <c r="F7872" s="8"/>
      <c r="G7872" s="10">
        <v>100</v>
      </c>
      <c r="H7872" s="21">
        <v>0</v>
      </c>
      <c r="I7872" s="2">
        <v>33.333333333333002</v>
      </c>
      <c r="J7872" s="2">
        <v>33.333333333333002</v>
      </c>
      <c r="K7872" s="2">
        <v>33.333333333333002</v>
      </c>
      <c r="L7872" s="15">
        <v>0</v>
      </c>
    </row>
    <row r="7873" spans="5:12" ht="62.5" x14ac:dyDescent="0.3">
      <c r="E7873" s="3" t="s">
        <v>1874</v>
      </c>
      <c r="F7873" s="4"/>
      <c r="G7873" s="5">
        <v>2</v>
      </c>
      <c r="H7873" s="7">
        <v>0</v>
      </c>
      <c r="I7873" s="1">
        <v>0</v>
      </c>
      <c r="J7873" s="1">
        <v>1</v>
      </c>
      <c r="K7873" s="1">
        <v>1</v>
      </c>
      <c r="L7873" s="6">
        <v>0</v>
      </c>
    </row>
    <row r="7874" spans="5:12" x14ac:dyDescent="0.3">
      <c r="E7874" s="9"/>
      <c r="F7874" s="8"/>
      <c r="G7874" s="10">
        <v>100</v>
      </c>
      <c r="H7874" s="21">
        <v>0</v>
      </c>
      <c r="I7874" s="12">
        <v>0</v>
      </c>
      <c r="J7874" s="2">
        <v>50</v>
      </c>
      <c r="K7874" s="2">
        <v>50</v>
      </c>
      <c r="L7874" s="15">
        <v>0</v>
      </c>
    </row>
    <row r="7875" spans="5:12" x14ac:dyDescent="0.3">
      <c r="E7875" s="3" t="s">
        <v>1875</v>
      </c>
      <c r="F7875" s="4"/>
      <c r="G7875" s="5">
        <v>5</v>
      </c>
      <c r="H7875" s="7">
        <v>0</v>
      </c>
      <c r="I7875" s="1">
        <v>2</v>
      </c>
      <c r="J7875" s="1">
        <v>3</v>
      </c>
      <c r="K7875" s="1">
        <v>0</v>
      </c>
      <c r="L7875" s="6">
        <v>0</v>
      </c>
    </row>
    <row r="7876" spans="5:12" x14ac:dyDescent="0.3">
      <c r="E7876" s="9"/>
      <c r="F7876" s="8"/>
      <c r="G7876" s="10">
        <v>100</v>
      </c>
      <c r="H7876" s="21">
        <v>0</v>
      </c>
      <c r="I7876" s="2">
        <v>40</v>
      </c>
      <c r="J7876" s="2">
        <v>60</v>
      </c>
      <c r="K7876" s="12">
        <v>0</v>
      </c>
      <c r="L7876" s="15">
        <v>0</v>
      </c>
    </row>
    <row r="7877" spans="5:12" ht="37.5" x14ac:dyDescent="0.3">
      <c r="E7877" s="3" t="s">
        <v>1876</v>
      </c>
      <c r="F7877" s="4"/>
      <c r="G7877" s="5">
        <v>0</v>
      </c>
      <c r="H7877" s="7">
        <v>0</v>
      </c>
      <c r="I7877" s="1">
        <v>0</v>
      </c>
      <c r="J7877" s="1">
        <v>0</v>
      </c>
      <c r="K7877" s="1">
        <v>0</v>
      </c>
      <c r="L7877" s="6">
        <v>0</v>
      </c>
    </row>
    <row r="7878" spans="5:12" x14ac:dyDescent="0.3">
      <c r="E7878" s="9"/>
      <c r="F7878" s="8"/>
      <c r="G7878" s="31">
        <v>0</v>
      </c>
      <c r="H7878" s="21">
        <v>0</v>
      </c>
      <c r="I7878" s="12">
        <v>0</v>
      </c>
      <c r="J7878" s="12">
        <v>0</v>
      </c>
      <c r="K7878" s="12">
        <v>0</v>
      </c>
      <c r="L7878" s="15">
        <v>0</v>
      </c>
    </row>
    <row r="7879" spans="5:12" ht="25" x14ac:dyDescent="0.3">
      <c r="E7879" s="3" t="s">
        <v>1877</v>
      </c>
      <c r="F7879" s="4"/>
      <c r="G7879" s="5">
        <v>6</v>
      </c>
      <c r="H7879" s="7">
        <v>1</v>
      </c>
      <c r="I7879" s="1">
        <v>4</v>
      </c>
      <c r="J7879" s="1">
        <v>1</v>
      </c>
      <c r="K7879" s="1">
        <v>0</v>
      </c>
      <c r="L7879" s="6">
        <v>0</v>
      </c>
    </row>
    <row r="7880" spans="5:12" x14ac:dyDescent="0.3">
      <c r="E7880" s="9"/>
      <c r="F7880" s="8"/>
      <c r="G7880" s="10">
        <v>100</v>
      </c>
      <c r="H7880" s="11">
        <v>16.666666666666998</v>
      </c>
      <c r="I7880" s="2">
        <v>66.666666666666998</v>
      </c>
      <c r="J7880" s="2">
        <v>16.666666666666998</v>
      </c>
      <c r="K7880" s="12">
        <v>0</v>
      </c>
      <c r="L7880" s="15">
        <v>0</v>
      </c>
    </row>
    <row r="7881" spans="5:12" ht="25" x14ac:dyDescent="0.3">
      <c r="E7881" s="3" t="s">
        <v>1878</v>
      </c>
      <c r="F7881" s="4"/>
      <c r="G7881" s="5">
        <v>5</v>
      </c>
      <c r="H7881" s="7">
        <v>1</v>
      </c>
      <c r="I7881" s="1">
        <v>2</v>
      </c>
      <c r="J7881" s="1">
        <v>2</v>
      </c>
      <c r="K7881" s="1">
        <v>0</v>
      </c>
      <c r="L7881" s="6">
        <v>0</v>
      </c>
    </row>
    <row r="7882" spans="5:12" x14ac:dyDescent="0.3">
      <c r="E7882" s="9"/>
      <c r="F7882" s="8"/>
      <c r="G7882" s="10">
        <v>100</v>
      </c>
      <c r="H7882" s="11">
        <v>20</v>
      </c>
      <c r="I7882" s="2">
        <v>40</v>
      </c>
      <c r="J7882" s="2">
        <v>40</v>
      </c>
      <c r="K7882" s="12">
        <v>0</v>
      </c>
      <c r="L7882" s="15">
        <v>0</v>
      </c>
    </row>
    <row r="7883" spans="5:12" ht="37.5" x14ac:dyDescent="0.3">
      <c r="E7883" s="3" t="s">
        <v>1879</v>
      </c>
      <c r="F7883" s="4"/>
      <c r="G7883" s="5">
        <v>3</v>
      </c>
      <c r="H7883" s="7">
        <v>0</v>
      </c>
      <c r="I7883" s="1">
        <v>2</v>
      </c>
      <c r="J7883" s="1">
        <v>1</v>
      </c>
      <c r="K7883" s="1">
        <v>0</v>
      </c>
      <c r="L7883" s="6">
        <v>0</v>
      </c>
    </row>
    <row r="7884" spans="5:12" x14ac:dyDescent="0.3">
      <c r="E7884" s="9"/>
      <c r="F7884" s="8"/>
      <c r="G7884" s="10">
        <v>100</v>
      </c>
      <c r="H7884" s="21">
        <v>0</v>
      </c>
      <c r="I7884" s="2">
        <v>66.666666666666998</v>
      </c>
      <c r="J7884" s="2">
        <v>33.333333333333002</v>
      </c>
      <c r="K7884" s="12">
        <v>0</v>
      </c>
      <c r="L7884" s="15">
        <v>0</v>
      </c>
    </row>
    <row r="7885" spans="5:12" ht="25" x14ac:dyDescent="0.3">
      <c r="E7885" s="3" t="s">
        <v>1880</v>
      </c>
      <c r="F7885" s="4"/>
      <c r="G7885" s="5">
        <v>1</v>
      </c>
      <c r="H7885" s="7">
        <v>0</v>
      </c>
      <c r="I7885" s="1">
        <v>1</v>
      </c>
      <c r="J7885" s="1">
        <v>0</v>
      </c>
      <c r="K7885" s="1">
        <v>0</v>
      </c>
      <c r="L7885" s="6">
        <v>0</v>
      </c>
    </row>
    <row r="7886" spans="5:12" x14ac:dyDescent="0.3">
      <c r="E7886" s="9"/>
      <c r="F7886" s="8"/>
      <c r="G7886" s="10">
        <v>100</v>
      </c>
      <c r="H7886" s="21">
        <v>0</v>
      </c>
      <c r="I7886" s="2">
        <v>100</v>
      </c>
      <c r="J7886" s="12">
        <v>0</v>
      </c>
      <c r="K7886" s="12">
        <v>0</v>
      </c>
      <c r="L7886" s="15">
        <v>0</v>
      </c>
    </row>
    <row r="7887" spans="5:12" ht="25" x14ac:dyDescent="0.3">
      <c r="E7887" s="3" t="s">
        <v>1881</v>
      </c>
      <c r="F7887" s="4"/>
      <c r="G7887" s="5">
        <v>0</v>
      </c>
      <c r="H7887" s="7">
        <v>0</v>
      </c>
      <c r="I7887" s="1">
        <v>0</v>
      </c>
      <c r="J7887" s="1">
        <v>0</v>
      </c>
      <c r="K7887" s="1">
        <v>0</v>
      </c>
      <c r="L7887" s="6">
        <v>0</v>
      </c>
    </row>
    <row r="7888" spans="5:12" x14ac:dyDescent="0.3">
      <c r="E7888" s="9"/>
      <c r="F7888" s="8"/>
      <c r="G7888" s="31">
        <v>0</v>
      </c>
      <c r="H7888" s="21">
        <v>0</v>
      </c>
      <c r="I7888" s="12">
        <v>0</v>
      </c>
      <c r="J7888" s="12">
        <v>0</v>
      </c>
      <c r="K7888" s="12">
        <v>0</v>
      </c>
      <c r="L7888" s="15">
        <v>0</v>
      </c>
    </row>
    <row r="7889" spans="5:12" ht="62.5" x14ac:dyDescent="0.3">
      <c r="E7889" s="3" t="s">
        <v>1882</v>
      </c>
      <c r="F7889" s="4"/>
      <c r="G7889" s="5">
        <v>0</v>
      </c>
      <c r="H7889" s="7">
        <v>0</v>
      </c>
      <c r="I7889" s="1">
        <v>0</v>
      </c>
      <c r="J7889" s="1">
        <v>0</v>
      </c>
      <c r="K7889" s="1">
        <v>0</v>
      </c>
      <c r="L7889" s="6">
        <v>0</v>
      </c>
    </row>
    <row r="7890" spans="5:12" x14ac:dyDescent="0.3">
      <c r="E7890" s="9"/>
      <c r="F7890" s="8"/>
      <c r="G7890" s="31">
        <v>0</v>
      </c>
      <c r="H7890" s="21">
        <v>0</v>
      </c>
      <c r="I7890" s="12">
        <v>0</v>
      </c>
      <c r="J7890" s="12">
        <v>0</v>
      </c>
      <c r="K7890" s="12">
        <v>0</v>
      </c>
      <c r="L7890" s="15">
        <v>0</v>
      </c>
    </row>
    <row r="7891" spans="5:12" ht="62.5" x14ac:dyDescent="0.3">
      <c r="E7891" s="3" t="s">
        <v>1883</v>
      </c>
      <c r="F7891" s="4"/>
      <c r="G7891" s="5">
        <v>0</v>
      </c>
      <c r="H7891" s="7">
        <v>0</v>
      </c>
      <c r="I7891" s="1">
        <v>0</v>
      </c>
      <c r="J7891" s="1">
        <v>0</v>
      </c>
      <c r="K7891" s="1">
        <v>0</v>
      </c>
      <c r="L7891" s="6">
        <v>0</v>
      </c>
    </row>
    <row r="7892" spans="5:12" x14ac:dyDescent="0.3">
      <c r="E7892" s="9"/>
      <c r="F7892" s="8"/>
      <c r="G7892" s="31">
        <v>0</v>
      </c>
      <c r="H7892" s="21">
        <v>0</v>
      </c>
      <c r="I7892" s="12">
        <v>0</v>
      </c>
      <c r="J7892" s="12">
        <v>0</v>
      </c>
      <c r="K7892" s="12">
        <v>0</v>
      </c>
      <c r="L7892" s="15">
        <v>0</v>
      </c>
    </row>
    <row r="7893" spans="5:12" x14ac:dyDescent="0.3">
      <c r="E7893" s="3" t="s">
        <v>1884</v>
      </c>
      <c r="F7893" s="4"/>
      <c r="G7893" s="5">
        <v>2</v>
      </c>
      <c r="H7893" s="7">
        <v>0</v>
      </c>
      <c r="I7893" s="1">
        <v>1</v>
      </c>
      <c r="J7893" s="1">
        <v>1</v>
      </c>
      <c r="K7893" s="1">
        <v>0</v>
      </c>
      <c r="L7893" s="6">
        <v>0</v>
      </c>
    </row>
    <row r="7894" spans="5:12" x14ac:dyDescent="0.3">
      <c r="E7894" s="9"/>
      <c r="F7894" s="8"/>
      <c r="G7894" s="10">
        <v>100</v>
      </c>
      <c r="H7894" s="21">
        <v>0</v>
      </c>
      <c r="I7894" s="2">
        <v>50</v>
      </c>
      <c r="J7894" s="2">
        <v>50</v>
      </c>
      <c r="K7894" s="12">
        <v>0</v>
      </c>
      <c r="L7894" s="15">
        <v>0</v>
      </c>
    </row>
    <row r="7895" spans="5:12" ht="37.5" x14ac:dyDescent="0.3">
      <c r="E7895" s="3" t="s">
        <v>1885</v>
      </c>
      <c r="F7895" s="4"/>
      <c r="G7895" s="5">
        <v>0</v>
      </c>
      <c r="H7895" s="7">
        <v>0</v>
      </c>
      <c r="I7895" s="1">
        <v>0</v>
      </c>
      <c r="J7895" s="1">
        <v>0</v>
      </c>
      <c r="K7895" s="1">
        <v>0</v>
      </c>
      <c r="L7895" s="6">
        <v>0</v>
      </c>
    </row>
    <row r="7896" spans="5:12" x14ac:dyDescent="0.3">
      <c r="E7896" s="9"/>
      <c r="F7896" s="8"/>
      <c r="G7896" s="31">
        <v>0</v>
      </c>
      <c r="H7896" s="21">
        <v>0</v>
      </c>
      <c r="I7896" s="12">
        <v>0</v>
      </c>
      <c r="J7896" s="12">
        <v>0</v>
      </c>
      <c r="K7896" s="12">
        <v>0</v>
      </c>
      <c r="L7896" s="15">
        <v>0</v>
      </c>
    </row>
    <row r="7897" spans="5:12" ht="25" x14ac:dyDescent="0.3">
      <c r="E7897" s="3" t="s">
        <v>1886</v>
      </c>
      <c r="F7897" s="4"/>
      <c r="G7897" s="5">
        <v>28</v>
      </c>
      <c r="H7897" s="7">
        <v>3</v>
      </c>
      <c r="I7897" s="1">
        <v>18</v>
      </c>
      <c r="J7897" s="1">
        <v>4</v>
      </c>
      <c r="K7897" s="1">
        <v>1</v>
      </c>
      <c r="L7897" s="6">
        <v>2</v>
      </c>
    </row>
    <row r="7898" spans="5:12" x14ac:dyDescent="0.3">
      <c r="E7898" s="9"/>
      <c r="F7898" s="8"/>
      <c r="G7898" s="10">
        <v>100</v>
      </c>
      <c r="H7898" s="11">
        <v>10.714285714286</v>
      </c>
      <c r="I7898" s="2">
        <v>64.285714285713993</v>
      </c>
      <c r="J7898" s="2">
        <v>14.285714285714</v>
      </c>
      <c r="K7898" s="2">
        <v>3.5714285714290002</v>
      </c>
      <c r="L7898" s="13">
        <v>7.1428571428570002</v>
      </c>
    </row>
    <row r="7899" spans="5:12" ht="25" x14ac:dyDescent="0.3">
      <c r="E7899" s="3" t="s">
        <v>1887</v>
      </c>
      <c r="F7899" s="4"/>
      <c r="G7899" s="5">
        <v>33</v>
      </c>
      <c r="H7899" s="7">
        <v>5</v>
      </c>
      <c r="I7899" s="1">
        <v>14</v>
      </c>
      <c r="J7899" s="1">
        <v>6</v>
      </c>
      <c r="K7899" s="1">
        <v>3</v>
      </c>
      <c r="L7899" s="6">
        <v>5</v>
      </c>
    </row>
    <row r="7900" spans="5:12" x14ac:dyDescent="0.3">
      <c r="E7900" s="9"/>
      <c r="F7900" s="8"/>
      <c r="G7900" s="10">
        <v>100</v>
      </c>
      <c r="H7900" s="11">
        <v>15.151515151515</v>
      </c>
      <c r="I7900" s="2">
        <v>42.424242424242003</v>
      </c>
      <c r="J7900" s="2">
        <v>18.181818181817999</v>
      </c>
      <c r="K7900" s="2">
        <v>9.0909090909089993</v>
      </c>
      <c r="L7900" s="13">
        <v>15.151515151515</v>
      </c>
    </row>
    <row r="7901" spans="5:12" ht="37.5" x14ac:dyDescent="0.3">
      <c r="E7901" s="3" t="s">
        <v>1888</v>
      </c>
      <c r="F7901" s="4"/>
      <c r="G7901" s="5">
        <v>10</v>
      </c>
      <c r="H7901" s="7">
        <v>2</v>
      </c>
      <c r="I7901" s="1">
        <v>2</v>
      </c>
      <c r="J7901" s="1">
        <v>3</v>
      </c>
      <c r="K7901" s="1">
        <v>2</v>
      </c>
      <c r="L7901" s="6">
        <v>1</v>
      </c>
    </row>
    <row r="7902" spans="5:12" x14ac:dyDescent="0.3">
      <c r="E7902" s="9"/>
      <c r="F7902" s="8"/>
      <c r="G7902" s="10">
        <v>100</v>
      </c>
      <c r="H7902" s="11">
        <v>20</v>
      </c>
      <c r="I7902" s="2">
        <v>20</v>
      </c>
      <c r="J7902" s="2">
        <v>30</v>
      </c>
      <c r="K7902" s="2">
        <v>20</v>
      </c>
      <c r="L7902" s="13">
        <v>10</v>
      </c>
    </row>
    <row r="7903" spans="5:12" ht="25" x14ac:dyDescent="0.3">
      <c r="E7903" s="3" t="s">
        <v>1889</v>
      </c>
      <c r="F7903" s="4"/>
      <c r="G7903" s="5">
        <v>1</v>
      </c>
      <c r="H7903" s="7">
        <v>1</v>
      </c>
      <c r="I7903" s="1">
        <v>0</v>
      </c>
      <c r="J7903" s="1">
        <v>0</v>
      </c>
      <c r="K7903" s="1">
        <v>0</v>
      </c>
      <c r="L7903" s="6">
        <v>0</v>
      </c>
    </row>
    <row r="7904" spans="5:12" x14ac:dyDescent="0.3">
      <c r="E7904" s="9"/>
      <c r="F7904" s="8"/>
      <c r="G7904" s="10">
        <v>100</v>
      </c>
      <c r="H7904" s="11">
        <v>100</v>
      </c>
      <c r="I7904" s="12">
        <v>0</v>
      </c>
      <c r="J7904" s="12">
        <v>0</v>
      </c>
      <c r="K7904" s="12">
        <v>0</v>
      </c>
      <c r="L7904" s="15">
        <v>0</v>
      </c>
    </row>
    <row r="7905" spans="5:12" ht="25" x14ac:dyDescent="0.3">
      <c r="E7905" s="3" t="s">
        <v>1890</v>
      </c>
      <c r="F7905" s="4"/>
      <c r="G7905" s="5">
        <v>0</v>
      </c>
      <c r="H7905" s="7">
        <v>0</v>
      </c>
      <c r="I7905" s="1">
        <v>0</v>
      </c>
      <c r="J7905" s="1">
        <v>0</v>
      </c>
      <c r="K7905" s="1">
        <v>0</v>
      </c>
      <c r="L7905" s="6">
        <v>0</v>
      </c>
    </row>
    <row r="7906" spans="5:12" x14ac:dyDescent="0.3">
      <c r="E7906" s="9"/>
      <c r="F7906" s="8"/>
      <c r="G7906" s="31">
        <v>0</v>
      </c>
      <c r="H7906" s="21">
        <v>0</v>
      </c>
      <c r="I7906" s="12">
        <v>0</v>
      </c>
      <c r="J7906" s="12">
        <v>0</v>
      </c>
      <c r="K7906" s="12">
        <v>0</v>
      </c>
      <c r="L7906" s="15">
        <v>0</v>
      </c>
    </row>
    <row r="7907" spans="5:12" ht="62.5" x14ac:dyDescent="0.3">
      <c r="E7907" s="3" t="s">
        <v>1891</v>
      </c>
      <c r="F7907" s="4"/>
      <c r="G7907" s="5">
        <v>0</v>
      </c>
      <c r="H7907" s="7">
        <v>0</v>
      </c>
      <c r="I7907" s="1">
        <v>0</v>
      </c>
      <c r="J7907" s="1">
        <v>0</v>
      </c>
      <c r="K7907" s="1">
        <v>0</v>
      </c>
      <c r="L7907" s="6">
        <v>0</v>
      </c>
    </row>
    <row r="7908" spans="5:12" x14ac:dyDescent="0.3">
      <c r="E7908" s="9"/>
      <c r="F7908" s="8"/>
      <c r="G7908" s="31">
        <v>0</v>
      </c>
      <c r="H7908" s="21">
        <v>0</v>
      </c>
      <c r="I7908" s="12">
        <v>0</v>
      </c>
      <c r="J7908" s="12">
        <v>0</v>
      </c>
      <c r="K7908" s="12">
        <v>0</v>
      </c>
      <c r="L7908" s="15">
        <v>0</v>
      </c>
    </row>
    <row r="7909" spans="5:12" ht="62.5" x14ac:dyDescent="0.3">
      <c r="E7909" s="3" t="s">
        <v>1892</v>
      </c>
      <c r="F7909" s="4"/>
      <c r="G7909" s="5">
        <v>0</v>
      </c>
      <c r="H7909" s="7">
        <v>0</v>
      </c>
      <c r="I7909" s="1">
        <v>0</v>
      </c>
      <c r="J7909" s="1">
        <v>0</v>
      </c>
      <c r="K7909" s="1">
        <v>0</v>
      </c>
      <c r="L7909" s="6">
        <v>0</v>
      </c>
    </row>
    <row r="7910" spans="5:12" x14ac:dyDescent="0.3">
      <c r="E7910" s="9"/>
      <c r="F7910" s="8"/>
      <c r="G7910" s="31">
        <v>0</v>
      </c>
      <c r="H7910" s="21">
        <v>0</v>
      </c>
      <c r="I7910" s="12">
        <v>0</v>
      </c>
      <c r="J7910" s="12">
        <v>0</v>
      </c>
      <c r="K7910" s="12">
        <v>0</v>
      </c>
      <c r="L7910" s="15">
        <v>0</v>
      </c>
    </row>
    <row r="7911" spans="5:12" x14ac:dyDescent="0.3">
      <c r="E7911" s="3" t="s">
        <v>1893</v>
      </c>
      <c r="F7911" s="4"/>
      <c r="G7911" s="5">
        <v>2</v>
      </c>
      <c r="H7911" s="7">
        <v>0</v>
      </c>
      <c r="I7911" s="1">
        <v>2</v>
      </c>
      <c r="J7911" s="1">
        <v>0</v>
      </c>
      <c r="K7911" s="1">
        <v>0</v>
      </c>
      <c r="L7911" s="6">
        <v>0</v>
      </c>
    </row>
    <row r="7912" spans="5:12" x14ac:dyDescent="0.3">
      <c r="E7912" s="9"/>
      <c r="F7912" s="8"/>
      <c r="G7912" s="10">
        <v>100</v>
      </c>
      <c r="H7912" s="21">
        <v>0</v>
      </c>
      <c r="I7912" s="2">
        <v>100</v>
      </c>
      <c r="J7912" s="12">
        <v>0</v>
      </c>
      <c r="K7912" s="12">
        <v>0</v>
      </c>
      <c r="L7912" s="15">
        <v>0</v>
      </c>
    </row>
    <row r="7913" spans="5:12" ht="37.5" x14ac:dyDescent="0.3">
      <c r="E7913" s="3" t="s">
        <v>1894</v>
      </c>
      <c r="F7913" s="4"/>
      <c r="G7913" s="5">
        <v>0</v>
      </c>
      <c r="H7913" s="7">
        <v>0</v>
      </c>
      <c r="I7913" s="1">
        <v>0</v>
      </c>
      <c r="J7913" s="1">
        <v>0</v>
      </c>
      <c r="K7913" s="1">
        <v>0</v>
      </c>
      <c r="L7913" s="6">
        <v>0</v>
      </c>
    </row>
    <row r="7914" spans="5:12" x14ac:dyDescent="0.3">
      <c r="E7914" s="9"/>
      <c r="F7914" s="8"/>
      <c r="G7914" s="31">
        <v>0</v>
      </c>
      <c r="H7914" s="21">
        <v>0</v>
      </c>
      <c r="I7914" s="12">
        <v>0</v>
      </c>
      <c r="J7914" s="12">
        <v>0</v>
      </c>
      <c r="K7914" s="12">
        <v>0</v>
      </c>
      <c r="L7914" s="15">
        <v>0</v>
      </c>
    </row>
    <row r="7915" spans="5:12" ht="25" x14ac:dyDescent="0.3">
      <c r="E7915" s="3" t="s">
        <v>1895</v>
      </c>
      <c r="F7915" s="4"/>
      <c r="G7915" s="5">
        <v>45</v>
      </c>
      <c r="H7915" s="7">
        <v>10</v>
      </c>
      <c r="I7915" s="1">
        <v>20</v>
      </c>
      <c r="J7915" s="1">
        <v>8</v>
      </c>
      <c r="K7915" s="1">
        <v>2</v>
      </c>
      <c r="L7915" s="6">
        <v>5</v>
      </c>
    </row>
    <row r="7916" spans="5:12" x14ac:dyDescent="0.3">
      <c r="E7916" s="9"/>
      <c r="F7916" s="8"/>
      <c r="G7916" s="10">
        <v>100</v>
      </c>
      <c r="H7916" s="11">
        <v>22.222222222222001</v>
      </c>
      <c r="I7916" s="2">
        <v>44.444444444444002</v>
      </c>
      <c r="J7916" s="2">
        <v>17.777777777777999</v>
      </c>
      <c r="K7916" s="2">
        <v>4.4444444444439997</v>
      </c>
      <c r="L7916" s="13">
        <v>11.111111111111001</v>
      </c>
    </row>
    <row r="7917" spans="5:12" ht="25" x14ac:dyDescent="0.3">
      <c r="E7917" s="3" t="s">
        <v>1896</v>
      </c>
      <c r="F7917" s="4"/>
      <c r="G7917" s="5">
        <v>40</v>
      </c>
      <c r="H7917" s="7">
        <v>8</v>
      </c>
      <c r="I7917" s="1">
        <v>16</v>
      </c>
      <c r="J7917" s="1">
        <v>9</v>
      </c>
      <c r="K7917" s="1">
        <v>3</v>
      </c>
      <c r="L7917" s="6">
        <v>4</v>
      </c>
    </row>
    <row r="7918" spans="5:12" x14ac:dyDescent="0.3">
      <c r="E7918" s="9"/>
      <c r="F7918" s="8"/>
      <c r="G7918" s="10">
        <v>100</v>
      </c>
      <c r="H7918" s="11">
        <v>20</v>
      </c>
      <c r="I7918" s="2">
        <v>40</v>
      </c>
      <c r="J7918" s="2">
        <v>22.5</v>
      </c>
      <c r="K7918" s="2">
        <v>7.5</v>
      </c>
      <c r="L7918" s="13">
        <v>10</v>
      </c>
    </row>
    <row r="7919" spans="5:12" ht="37.5" x14ac:dyDescent="0.3">
      <c r="E7919" s="3" t="s">
        <v>1897</v>
      </c>
      <c r="F7919" s="4"/>
      <c r="G7919" s="5">
        <v>15</v>
      </c>
      <c r="H7919" s="7">
        <v>3</v>
      </c>
      <c r="I7919" s="1">
        <v>7</v>
      </c>
      <c r="J7919" s="1">
        <v>4</v>
      </c>
      <c r="K7919" s="1">
        <v>0</v>
      </c>
      <c r="L7919" s="6">
        <v>1</v>
      </c>
    </row>
    <row r="7920" spans="5:12" x14ac:dyDescent="0.3">
      <c r="E7920" s="9"/>
      <c r="F7920" s="8"/>
      <c r="G7920" s="10">
        <v>100</v>
      </c>
      <c r="H7920" s="11">
        <v>20</v>
      </c>
      <c r="I7920" s="2">
        <v>46.666666666666998</v>
      </c>
      <c r="J7920" s="2">
        <v>26.666666666666998</v>
      </c>
      <c r="K7920" s="12">
        <v>0</v>
      </c>
      <c r="L7920" s="13">
        <v>6.666666666667</v>
      </c>
    </row>
    <row r="7921" spans="5:12" ht="25" x14ac:dyDescent="0.3">
      <c r="E7921" s="3" t="s">
        <v>1898</v>
      </c>
      <c r="F7921" s="4"/>
      <c r="G7921" s="5">
        <v>6</v>
      </c>
      <c r="H7921" s="7">
        <v>1</v>
      </c>
      <c r="I7921" s="1">
        <v>4</v>
      </c>
      <c r="J7921" s="1">
        <v>1</v>
      </c>
      <c r="K7921" s="1">
        <v>0</v>
      </c>
      <c r="L7921" s="6">
        <v>0</v>
      </c>
    </row>
    <row r="7922" spans="5:12" x14ac:dyDescent="0.3">
      <c r="E7922" s="9"/>
      <c r="F7922" s="8"/>
      <c r="G7922" s="10">
        <v>100</v>
      </c>
      <c r="H7922" s="11">
        <v>16.666666666666998</v>
      </c>
      <c r="I7922" s="2">
        <v>66.666666666666998</v>
      </c>
      <c r="J7922" s="2">
        <v>16.666666666666998</v>
      </c>
      <c r="K7922" s="12">
        <v>0</v>
      </c>
      <c r="L7922" s="15">
        <v>0</v>
      </c>
    </row>
    <row r="7923" spans="5:12" ht="25" x14ac:dyDescent="0.3">
      <c r="E7923" s="3" t="s">
        <v>1899</v>
      </c>
      <c r="F7923" s="4"/>
      <c r="G7923" s="5">
        <v>1</v>
      </c>
      <c r="H7923" s="7">
        <v>0</v>
      </c>
      <c r="I7923" s="1">
        <v>1</v>
      </c>
      <c r="J7923" s="1">
        <v>0</v>
      </c>
      <c r="K7923" s="1">
        <v>0</v>
      </c>
      <c r="L7923" s="6">
        <v>0</v>
      </c>
    </row>
    <row r="7924" spans="5:12" x14ac:dyDescent="0.3">
      <c r="E7924" s="9"/>
      <c r="F7924" s="8"/>
      <c r="G7924" s="10">
        <v>100</v>
      </c>
      <c r="H7924" s="21">
        <v>0</v>
      </c>
      <c r="I7924" s="2">
        <v>100</v>
      </c>
      <c r="J7924" s="12">
        <v>0</v>
      </c>
      <c r="K7924" s="12">
        <v>0</v>
      </c>
      <c r="L7924" s="15">
        <v>0</v>
      </c>
    </row>
    <row r="7925" spans="5:12" ht="62.5" x14ac:dyDescent="0.3">
      <c r="E7925" s="3" t="s">
        <v>1900</v>
      </c>
      <c r="F7925" s="4"/>
      <c r="G7925" s="5">
        <v>4</v>
      </c>
      <c r="H7925" s="7">
        <v>1</v>
      </c>
      <c r="I7925" s="1">
        <v>2</v>
      </c>
      <c r="J7925" s="1">
        <v>0</v>
      </c>
      <c r="K7925" s="1">
        <v>1</v>
      </c>
      <c r="L7925" s="6">
        <v>0</v>
      </c>
    </row>
    <row r="7926" spans="5:12" x14ac:dyDescent="0.3">
      <c r="E7926" s="9"/>
      <c r="F7926" s="8"/>
      <c r="G7926" s="10">
        <v>100</v>
      </c>
      <c r="H7926" s="11">
        <v>25</v>
      </c>
      <c r="I7926" s="2">
        <v>50</v>
      </c>
      <c r="J7926" s="12">
        <v>0</v>
      </c>
      <c r="K7926" s="2">
        <v>25</v>
      </c>
      <c r="L7926" s="15">
        <v>0</v>
      </c>
    </row>
    <row r="7927" spans="5:12" ht="62.5" x14ac:dyDescent="0.3">
      <c r="E7927" s="3" t="s">
        <v>1901</v>
      </c>
      <c r="F7927" s="4"/>
      <c r="G7927" s="5">
        <v>2</v>
      </c>
      <c r="H7927" s="7">
        <v>0</v>
      </c>
      <c r="I7927" s="1">
        <v>2</v>
      </c>
      <c r="J7927" s="1">
        <v>0</v>
      </c>
      <c r="K7927" s="1">
        <v>0</v>
      </c>
      <c r="L7927" s="6">
        <v>0</v>
      </c>
    </row>
    <row r="7928" spans="5:12" x14ac:dyDescent="0.3">
      <c r="E7928" s="9"/>
      <c r="F7928" s="8"/>
      <c r="G7928" s="10">
        <v>100</v>
      </c>
      <c r="H7928" s="21">
        <v>0</v>
      </c>
      <c r="I7928" s="2">
        <v>100</v>
      </c>
      <c r="J7928" s="12">
        <v>0</v>
      </c>
      <c r="K7928" s="12">
        <v>0</v>
      </c>
      <c r="L7928" s="15">
        <v>0</v>
      </c>
    </row>
    <row r="7929" spans="5:12" x14ac:dyDescent="0.3">
      <c r="E7929" s="3" t="s">
        <v>1902</v>
      </c>
      <c r="F7929" s="4"/>
      <c r="G7929" s="5">
        <v>2</v>
      </c>
      <c r="H7929" s="7">
        <v>1</v>
      </c>
      <c r="I7929" s="1">
        <v>0</v>
      </c>
      <c r="J7929" s="1">
        <v>0</v>
      </c>
      <c r="K7929" s="1">
        <v>0</v>
      </c>
      <c r="L7929" s="6">
        <v>1</v>
      </c>
    </row>
    <row r="7930" spans="5:12" x14ac:dyDescent="0.3">
      <c r="E7930" s="9"/>
      <c r="F7930" s="8"/>
      <c r="G7930" s="10">
        <v>100</v>
      </c>
      <c r="H7930" s="11">
        <v>50</v>
      </c>
      <c r="I7930" s="12">
        <v>0</v>
      </c>
      <c r="J7930" s="12">
        <v>0</v>
      </c>
      <c r="K7930" s="12">
        <v>0</v>
      </c>
      <c r="L7930" s="13">
        <v>50</v>
      </c>
    </row>
    <row r="7931" spans="5:12" ht="37.5" x14ac:dyDescent="0.3">
      <c r="E7931" s="3" t="s">
        <v>1903</v>
      </c>
      <c r="F7931" s="4"/>
      <c r="G7931" s="5">
        <v>0</v>
      </c>
      <c r="H7931" s="7">
        <v>0</v>
      </c>
      <c r="I7931" s="1">
        <v>0</v>
      </c>
      <c r="J7931" s="1">
        <v>0</v>
      </c>
      <c r="K7931" s="1">
        <v>0</v>
      </c>
      <c r="L7931" s="6">
        <v>0</v>
      </c>
    </row>
    <row r="7932" spans="5:12" x14ac:dyDescent="0.3">
      <c r="E7932" s="9"/>
      <c r="F7932" s="8"/>
      <c r="G7932" s="31">
        <v>0</v>
      </c>
      <c r="H7932" s="21">
        <v>0</v>
      </c>
      <c r="I7932" s="12">
        <v>0</v>
      </c>
      <c r="J7932" s="12">
        <v>0</v>
      </c>
      <c r="K7932" s="12">
        <v>0</v>
      </c>
      <c r="L7932" s="15">
        <v>0</v>
      </c>
    </row>
    <row r="7933" spans="5:12" ht="25" x14ac:dyDescent="0.3">
      <c r="E7933" s="3" t="s">
        <v>1904</v>
      </c>
      <c r="F7933" s="4"/>
      <c r="G7933" s="5">
        <v>78</v>
      </c>
      <c r="H7933" s="7">
        <v>10</v>
      </c>
      <c r="I7933" s="1">
        <v>30</v>
      </c>
      <c r="J7933" s="1">
        <v>25</v>
      </c>
      <c r="K7933" s="1">
        <v>3</v>
      </c>
      <c r="L7933" s="6">
        <v>10</v>
      </c>
    </row>
    <row r="7934" spans="5:12" x14ac:dyDescent="0.3">
      <c r="E7934" s="9"/>
      <c r="F7934" s="8"/>
      <c r="G7934" s="10">
        <v>100</v>
      </c>
      <c r="H7934" s="11">
        <v>12.820512820513001</v>
      </c>
      <c r="I7934" s="2">
        <v>38.461538461537998</v>
      </c>
      <c r="J7934" s="2">
        <v>32.051282051282001</v>
      </c>
      <c r="K7934" s="2">
        <v>3.8461538461539999</v>
      </c>
      <c r="L7934" s="13">
        <v>12.820512820513001</v>
      </c>
    </row>
    <row r="7935" spans="5:12" ht="25" x14ac:dyDescent="0.3">
      <c r="E7935" s="3" t="s">
        <v>1905</v>
      </c>
      <c r="F7935" s="4"/>
      <c r="G7935" s="5">
        <v>72</v>
      </c>
      <c r="H7935" s="7">
        <v>8</v>
      </c>
      <c r="I7935" s="1">
        <v>28</v>
      </c>
      <c r="J7935" s="1">
        <v>25</v>
      </c>
      <c r="K7935" s="1">
        <v>3</v>
      </c>
      <c r="L7935" s="6">
        <v>8</v>
      </c>
    </row>
    <row r="7936" spans="5:12" x14ac:dyDescent="0.3">
      <c r="E7936" s="9"/>
      <c r="F7936" s="8"/>
      <c r="G7936" s="10">
        <v>100</v>
      </c>
      <c r="H7936" s="11">
        <v>11.111111111111001</v>
      </c>
      <c r="I7936" s="2">
        <v>38.888888888888999</v>
      </c>
      <c r="J7936" s="2">
        <v>34.722222222222001</v>
      </c>
      <c r="K7936" s="2">
        <v>4.166666666667</v>
      </c>
      <c r="L7936" s="13">
        <v>11.111111111111001</v>
      </c>
    </row>
    <row r="7937" spans="5:12" ht="37.5" x14ac:dyDescent="0.3">
      <c r="E7937" s="3" t="s">
        <v>1906</v>
      </c>
      <c r="F7937" s="4"/>
      <c r="G7937" s="5">
        <v>27</v>
      </c>
      <c r="H7937" s="7">
        <v>2</v>
      </c>
      <c r="I7937" s="1">
        <v>9</v>
      </c>
      <c r="J7937" s="1">
        <v>11</v>
      </c>
      <c r="K7937" s="1">
        <v>2</v>
      </c>
      <c r="L7937" s="6">
        <v>3</v>
      </c>
    </row>
    <row r="7938" spans="5:12" x14ac:dyDescent="0.3">
      <c r="E7938" s="9"/>
      <c r="F7938" s="8"/>
      <c r="G7938" s="10">
        <v>100</v>
      </c>
      <c r="H7938" s="11">
        <v>7.4074074074069998</v>
      </c>
      <c r="I7938" s="2">
        <v>33.333333333333002</v>
      </c>
      <c r="J7938" s="2">
        <v>40.740740740741003</v>
      </c>
      <c r="K7938" s="2">
        <v>7.4074074074069998</v>
      </c>
      <c r="L7938" s="13">
        <v>11.111111111111001</v>
      </c>
    </row>
    <row r="7939" spans="5:12" ht="25" x14ac:dyDescent="0.3">
      <c r="E7939" s="3" t="s">
        <v>1907</v>
      </c>
      <c r="F7939" s="4"/>
      <c r="G7939" s="5">
        <v>13</v>
      </c>
      <c r="H7939" s="7">
        <v>2</v>
      </c>
      <c r="I7939" s="1">
        <v>3</v>
      </c>
      <c r="J7939" s="1">
        <v>6</v>
      </c>
      <c r="K7939" s="1">
        <v>0</v>
      </c>
      <c r="L7939" s="6">
        <v>2</v>
      </c>
    </row>
    <row r="7940" spans="5:12" x14ac:dyDescent="0.3">
      <c r="E7940" s="9"/>
      <c r="F7940" s="8"/>
      <c r="G7940" s="10">
        <v>100</v>
      </c>
      <c r="H7940" s="11">
        <v>15.384615384615</v>
      </c>
      <c r="I7940" s="2">
        <v>23.076923076922998</v>
      </c>
      <c r="J7940" s="2">
        <v>46.153846153845997</v>
      </c>
      <c r="K7940" s="12">
        <v>0</v>
      </c>
      <c r="L7940" s="13">
        <v>15.384615384615</v>
      </c>
    </row>
    <row r="7941" spans="5:12" ht="25" x14ac:dyDescent="0.3">
      <c r="E7941" s="3" t="s">
        <v>1908</v>
      </c>
      <c r="F7941" s="4"/>
      <c r="G7941" s="5">
        <v>4</v>
      </c>
      <c r="H7941" s="7">
        <v>1</v>
      </c>
      <c r="I7941" s="1">
        <v>1</v>
      </c>
      <c r="J7941" s="1">
        <v>2</v>
      </c>
      <c r="K7941" s="1">
        <v>0</v>
      </c>
      <c r="L7941" s="6">
        <v>0</v>
      </c>
    </row>
    <row r="7942" spans="5:12" x14ac:dyDescent="0.3">
      <c r="E7942" s="9"/>
      <c r="F7942" s="8"/>
      <c r="G7942" s="10">
        <v>100</v>
      </c>
      <c r="H7942" s="11">
        <v>25</v>
      </c>
      <c r="I7942" s="2">
        <v>25</v>
      </c>
      <c r="J7942" s="2">
        <v>50</v>
      </c>
      <c r="K7942" s="12">
        <v>0</v>
      </c>
      <c r="L7942" s="15">
        <v>0</v>
      </c>
    </row>
    <row r="7943" spans="5:12" ht="62.5" x14ac:dyDescent="0.3">
      <c r="E7943" s="3" t="s">
        <v>1909</v>
      </c>
      <c r="F7943" s="4"/>
      <c r="G7943" s="5">
        <v>3</v>
      </c>
      <c r="H7943" s="7">
        <v>1</v>
      </c>
      <c r="I7943" s="1">
        <v>1</v>
      </c>
      <c r="J7943" s="1">
        <v>1</v>
      </c>
      <c r="K7943" s="1">
        <v>0</v>
      </c>
      <c r="L7943" s="6">
        <v>0</v>
      </c>
    </row>
    <row r="7944" spans="5:12" x14ac:dyDescent="0.3">
      <c r="E7944" s="9"/>
      <c r="F7944" s="8"/>
      <c r="G7944" s="10">
        <v>100</v>
      </c>
      <c r="H7944" s="11">
        <v>33.333333333333002</v>
      </c>
      <c r="I7944" s="2">
        <v>33.333333333333002</v>
      </c>
      <c r="J7944" s="2">
        <v>33.333333333333002</v>
      </c>
      <c r="K7944" s="12">
        <v>0</v>
      </c>
      <c r="L7944" s="15">
        <v>0</v>
      </c>
    </row>
    <row r="7945" spans="5:12" ht="62.5" x14ac:dyDescent="0.3">
      <c r="E7945" s="3" t="s">
        <v>1910</v>
      </c>
      <c r="F7945" s="4"/>
      <c r="G7945" s="5">
        <v>3</v>
      </c>
      <c r="H7945" s="7">
        <v>1</v>
      </c>
      <c r="I7945" s="1">
        <v>1</v>
      </c>
      <c r="J7945" s="1">
        <v>1</v>
      </c>
      <c r="K7945" s="1">
        <v>0</v>
      </c>
      <c r="L7945" s="6">
        <v>0</v>
      </c>
    </row>
    <row r="7946" spans="5:12" x14ac:dyDescent="0.3">
      <c r="E7946" s="9"/>
      <c r="F7946" s="8"/>
      <c r="G7946" s="10">
        <v>100</v>
      </c>
      <c r="H7946" s="11">
        <v>33.333333333333002</v>
      </c>
      <c r="I7946" s="2">
        <v>33.333333333333002</v>
      </c>
      <c r="J7946" s="2">
        <v>33.333333333333002</v>
      </c>
      <c r="K7946" s="12">
        <v>0</v>
      </c>
      <c r="L7946" s="15">
        <v>0</v>
      </c>
    </row>
    <row r="7947" spans="5:12" x14ac:dyDescent="0.3">
      <c r="E7947" s="3" t="s">
        <v>1911</v>
      </c>
      <c r="F7947" s="4"/>
      <c r="G7947" s="5">
        <v>7</v>
      </c>
      <c r="H7947" s="7">
        <v>0</v>
      </c>
      <c r="I7947" s="1">
        <v>3</v>
      </c>
      <c r="J7947" s="1">
        <v>3</v>
      </c>
      <c r="K7947" s="1">
        <v>0</v>
      </c>
      <c r="L7947" s="6">
        <v>1</v>
      </c>
    </row>
    <row r="7948" spans="5:12" x14ac:dyDescent="0.3">
      <c r="E7948" s="9"/>
      <c r="F7948" s="8"/>
      <c r="G7948" s="10">
        <v>100</v>
      </c>
      <c r="H7948" s="21">
        <v>0</v>
      </c>
      <c r="I7948" s="2">
        <v>42.857142857143003</v>
      </c>
      <c r="J7948" s="2">
        <v>42.857142857143003</v>
      </c>
      <c r="K7948" s="12">
        <v>0</v>
      </c>
      <c r="L7948" s="13">
        <v>14.285714285714</v>
      </c>
    </row>
    <row r="7949" spans="5:12" ht="37.5" x14ac:dyDescent="0.3">
      <c r="E7949" s="3" t="s">
        <v>1912</v>
      </c>
      <c r="F7949" s="4"/>
      <c r="G7949" s="5">
        <v>1</v>
      </c>
      <c r="H7949" s="7">
        <v>0</v>
      </c>
      <c r="I7949" s="1">
        <v>1</v>
      </c>
      <c r="J7949" s="1">
        <v>0</v>
      </c>
      <c r="K7949" s="1">
        <v>0</v>
      </c>
      <c r="L7949" s="6">
        <v>0</v>
      </c>
    </row>
    <row r="7950" spans="5:12" x14ac:dyDescent="0.3">
      <c r="E7950" s="9"/>
      <c r="F7950" s="8"/>
      <c r="G7950" s="10">
        <v>100</v>
      </c>
      <c r="H7950" s="21">
        <v>0</v>
      </c>
      <c r="I7950" s="2">
        <v>100</v>
      </c>
      <c r="J7950" s="12">
        <v>0</v>
      </c>
      <c r="K7950" s="12">
        <v>0</v>
      </c>
      <c r="L7950" s="15">
        <v>0</v>
      </c>
    </row>
    <row r="7951" spans="5:12" ht="25" x14ac:dyDescent="0.3">
      <c r="E7951" s="3" t="s">
        <v>1913</v>
      </c>
      <c r="F7951" s="4"/>
      <c r="G7951" s="5">
        <v>52</v>
      </c>
      <c r="H7951" s="7">
        <v>9</v>
      </c>
      <c r="I7951" s="1">
        <v>18</v>
      </c>
      <c r="J7951" s="1">
        <v>17</v>
      </c>
      <c r="K7951" s="1">
        <v>1</v>
      </c>
      <c r="L7951" s="6">
        <v>7</v>
      </c>
    </row>
    <row r="7952" spans="5:12" x14ac:dyDescent="0.3">
      <c r="E7952" s="9"/>
      <c r="F7952" s="8"/>
      <c r="G7952" s="10">
        <v>100</v>
      </c>
      <c r="H7952" s="11">
        <v>17.307692307692001</v>
      </c>
      <c r="I7952" s="2">
        <v>34.615384615384997</v>
      </c>
      <c r="J7952" s="2">
        <v>32.692307692307999</v>
      </c>
      <c r="K7952" s="2">
        <v>1.923076923077</v>
      </c>
      <c r="L7952" s="13">
        <v>13.461538461538</v>
      </c>
    </row>
    <row r="7953" spans="5:12" ht="25" x14ac:dyDescent="0.3">
      <c r="E7953" s="3" t="s">
        <v>1914</v>
      </c>
      <c r="F7953" s="4"/>
      <c r="G7953" s="5">
        <v>45</v>
      </c>
      <c r="H7953" s="7">
        <v>7</v>
      </c>
      <c r="I7953" s="1">
        <v>14</v>
      </c>
      <c r="J7953" s="1">
        <v>17</v>
      </c>
      <c r="K7953" s="1">
        <v>0</v>
      </c>
      <c r="L7953" s="6">
        <v>7</v>
      </c>
    </row>
    <row r="7954" spans="5:12" x14ac:dyDescent="0.3">
      <c r="E7954" s="9"/>
      <c r="F7954" s="8"/>
      <c r="G7954" s="10">
        <v>100</v>
      </c>
      <c r="H7954" s="11">
        <v>15.555555555555999</v>
      </c>
      <c r="I7954" s="2">
        <v>31.111111111111001</v>
      </c>
      <c r="J7954" s="2">
        <v>37.777777777777999</v>
      </c>
      <c r="K7954" s="12">
        <v>0</v>
      </c>
      <c r="L7954" s="13">
        <v>15.555555555555999</v>
      </c>
    </row>
    <row r="7955" spans="5:12" ht="37.5" x14ac:dyDescent="0.3">
      <c r="E7955" s="3" t="s">
        <v>1915</v>
      </c>
      <c r="F7955" s="4"/>
      <c r="G7955" s="5">
        <v>9</v>
      </c>
      <c r="H7955" s="7">
        <v>2</v>
      </c>
      <c r="I7955" s="1">
        <v>2</v>
      </c>
      <c r="J7955" s="1">
        <v>2</v>
      </c>
      <c r="K7955" s="1">
        <v>0</v>
      </c>
      <c r="L7955" s="6">
        <v>3</v>
      </c>
    </row>
    <row r="7956" spans="5:12" x14ac:dyDescent="0.3">
      <c r="E7956" s="9"/>
      <c r="F7956" s="8"/>
      <c r="G7956" s="10">
        <v>100</v>
      </c>
      <c r="H7956" s="11">
        <v>22.222222222222001</v>
      </c>
      <c r="I7956" s="2">
        <v>22.222222222222001</v>
      </c>
      <c r="J7956" s="2">
        <v>22.222222222222001</v>
      </c>
      <c r="K7956" s="12">
        <v>0</v>
      </c>
      <c r="L7956" s="13">
        <v>33.333333333333002</v>
      </c>
    </row>
    <row r="7957" spans="5:12" ht="25" x14ac:dyDescent="0.3">
      <c r="E7957" s="3" t="s">
        <v>1916</v>
      </c>
      <c r="F7957" s="4"/>
      <c r="G7957" s="5">
        <v>8</v>
      </c>
      <c r="H7957" s="7">
        <v>1</v>
      </c>
      <c r="I7957" s="1">
        <v>2</v>
      </c>
      <c r="J7957" s="1">
        <v>1</v>
      </c>
      <c r="K7957" s="1">
        <v>1</v>
      </c>
      <c r="L7957" s="6">
        <v>3</v>
      </c>
    </row>
    <row r="7958" spans="5:12" x14ac:dyDescent="0.3">
      <c r="E7958" s="9"/>
      <c r="F7958" s="8"/>
      <c r="G7958" s="10">
        <v>100</v>
      </c>
      <c r="H7958" s="11">
        <v>12.5</v>
      </c>
      <c r="I7958" s="2">
        <v>25</v>
      </c>
      <c r="J7958" s="2">
        <v>12.5</v>
      </c>
      <c r="K7958" s="2">
        <v>12.5</v>
      </c>
      <c r="L7958" s="13">
        <v>37.5</v>
      </c>
    </row>
    <row r="7959" spans="5:12" ht="25" x14ac:dyDescent="0.3">
      <c r="E7959" s="3" t="s">
        <v>1917</v>
      </c>
      <c r="F7959" s="4"/>
      <c r="G7959" s="5">
        <v>1</v>
      </c>
      <c r="H7959" s="7">
        <v>1</v>
      </c>
      <c r="I7959" s="1">
        <v>0</v>
      </c>
      <c r="J7959" s="1">
        <v>0</v>
      </c>
      <c r="K7959" s="1">
        <v>0</v>
      </c>
      <c r="L7959" s="6">
        <v>0</v>
      </c>
    </row>
    <row r="7960" spans="5:12" x14ac:dyDescent="0.3">
      <c r="E7960" s="9"/>
      <c r="F7960" s="8"/>
      <c r="G7960" s="10">
        <v>100</v>
      </c>
      <c r="H7960" s="11">
        <v>100</v>
      </c>
      <c r="I7960" s="12">
        <v>0</v>
      </c>
      <c r="J7960" s="12">
        <v>0</v>
      </c>
      <c r="K7960" s="12">
        <v>0</v>
      </c>
      <c r="L7960" s="15">
        <v>0</v>
      </c>
    </row>
    <row r="7961" spans="5:12" ht="62.5" x14ac:dyDescent="0.3">
      <c r="E7961" s="3" t="s">
        <v>1918</v>
      </c>
      <c r="F7961" s="4"/>
      <c r="G7961" s="5">
        <v>2</v>
      </c>
      <c r="H7961" s="7">
        <v>0</v>
      </c>
      <c r="I7961" s="1">
        <v>1</v>
      </c>
      <c r="J7961" s="1">
        <v>0</v>
      </c>
      <c r="K7961" s="1">
        <v>0</v>
      </c>
      <c r="L7961" s="6">
        <v>1</v>
      </c>
    </row>
    <row r="7962" spans="5:12" x14ac:dyDescent="0.3">
      <c r="E7962" s="9"/>
      <c r="F7962" s="8"/>
      <c r="G7962" s="10">
        <v>100</v>
      </c>
      <c r="H7962" s="21">
        <v>0</v>
      </c>
      <c r="I7962" s="2">
        <v>50</v>
      </c>
      <c r="J7962" s="12">
        <v>0</v>
      </c>
      <c r="K7962" s="12">
        <v>0</v>
      </c>
      <c r="L7962" s="13">
        <v>50</v>
      </c>
    </row>
    <row r="7963" spans="5:12" ht="62.5" x14ac:dyDescent="0.3">
      <c r="E7963" s="3" t="s">
        <v>1919</v>
      </c>
      <c r="F7963" s="4"/>
      <c r="G7963" s="5">
        <v>0</v>
      </c>
      <c r="H7963" s="7">
        <v>0</v>
      </c>
      <c r="I7963" s="1">
        <v>0</v>
      </c>
      <c r="J7963" s="1">
        <v>0</v>
      </c>
      <c r="K7963" s="1">
        <v>0</v>
      </c>
      <c r="L7963" s="6">
        <v>0</v>
      </c>
    </row>
    <row r="7964" spans="5:12" x14ac:dyDescent="0.3">
      <c r="E7964" s="9"/>
      <c r="F7964" s="8"/>
      <c r="G7964" s="31">
        <v>0</v>
      </c>
      <c r="H7964" s="21">
        <v>0</v>
      </c>
      <c r="I7964" s="12">
        <v>0</v>
      </c>
      <c r="J7964" s="12">
        <v>0</v>
      </c>
      <c r="K7964" s="12">
        <v>0</v>
      </c>
      <c r="L7964" s="15">
        <v>0</v>
      </c>
    </row>
    <row r="7965" spans="5:12" x14ac:dyDescent="0.3">
      <c r="E7965" s="3" t="s">
        <v>1920</v>
      </c>
      <c r="F7965" s="4"/>
      <c r="G7965" s="5">
        <v>3</v>
      </c>
      <c r="H7965" s="7">
        <v>1</v>
      </c>
      <c r="I7965" s="1">
        <v>0</v>
      </c>
      <c r="J7965" s="1">
        <v>1</v>
      </c>
      <c r="K7965" s="1">
        <v>0</v>
      </c>
      <c r="L7965" s="6">
        <v>1</v>
      </c>
    </row>
    <row r="7966" spans="5:12" x14ac:dyDescent="0.3">
      <c r="E7966" s="9"/>
      <c r="F7966" s="8"/>
      <c r="G7966" s="10">
        <v>100</v>
      </c>
      <c r="H7966" s="11">
        <v>33.333333333333002</v>
      </c>
      <c r="I7966" s="12">
        <v>0</v>
      </c>
      <c r="J7966" s="2">
        <v>33.333333333333002</v>
      </c>
      <c r="K7966" s="12">
        <v>0</v>
      </c>
      <c r="L7966" s="13">
        <v>33.333333333333002</v>
      </c>
    </row>
    <row r="7967" spans="5:12" ht="37.5" x14ac:dyDescent="0.3">
      <c r="E7967" s="3" t="s">
        <v>1921</v>
      </c>
      <c r="F7967" s="4"/>
      <c r="G7967" s="5">
        <v>0</v>
      </c>
      <c r="H7967" s="7">
        <v>0</v>
      </c>
      <c r="I7967" s="1">
        <v>0</v>
      </c>
      <c r="J7967" s="1">
        <v>0</v>
      </c>
      <c r="K7967" s="1">
        <v>0</v>
      </c>
      <c r="L7967" s="6">
        <v>0</v>
      </c>
    </row>
    <row r="7968" spans="5:12" x14ac:dyDescent="0.3">
      <c r="E7968" s="9"/>
      <c r="F7968" s="8"/>
      <c r="G7968" s="31">
        <v>0</v>
      </c>
      <c r="H7968" s="21">
        <v>0</v>
      </c>
      <c r="I7968" s="12">
        <v>0</v>
      </c>
      <c r="J7968" s="12">
        <v>0</v>
      </c>
      <c r="K7968" s="12">
        <v>0</v>
      </c>
      <c r="L7968" s="15">
        <v>0</v>
      </c>
    </row>
    <row r="7969" spans="5:12" ht="25" x14ac:dyDescent="0.3">
      <c r="E7969" s="3" t="s">
        <v>1922</v>
      </c>
      <c r="F7969" s="4"/>
      <c r="G7969" s="5">
        <v>11</v>
      </c>
      <c r="H7969" s="7">
        <v>0</v>
      </c>
      <c r="I7969" s="1">
        <v>6</v>
      </c>
      <c r="J7969" s="1">
        <v>4</v>
      </c>
      <c r="K7969" s="1">
        <v>0</v>
      </c>
      <c r="L7969" s="6">
        <v>1</v>
      </c>
    </row>
    <row r="7970" spans="5:12" x14ac:dyDescent="0.3">
      <c r="E7970" s="9"/>
      <c r="F7970" s="8"/>
      <c r="G7970" s="10">
        <v>100</v>
      </c>
      <c r="H7970" s="21">
        <v>0</v>
      </c>
      <c r="I7970" s="2">
        <v>54.545454545455001</v>
      </c>
      <c r="J7970" s="2">
        <v>36.363636363635997</v>
      </c>
      <c r="K7970" s="12">
        <v>0</v>
      </c>
      <c r="L7970" s="13">
        <v>9.0909090909089993</v>
      </c>
    </row>
    <row r="7971" spans="5:12" ht="25" x14ac:dyDescent="0.3">
      <c r="E7971" s="3" t="s">
        <v>1923</v>
      </c>
      <c r="F7971" s="4"/>
      <c r="G7971" s="5">
        <v>10</v>
      </c>
      <c r="H7971" s="7">
        <v>0</v>
      </c>
      <c r="I7971" s="1">
        <v>5</v>
      </c>
      <c r="J7971" s="1">
        <v>4</v>
      </c>
      <c r="K7971" s="1">
        <v>0</v>
      </c>
      <c r="L7971" s="6">
        <v>1</v>
      </c>
    </row>
    <row r="7972" spans="5:12" x14ac:dyDescent="0.3">
      <c r="E7972" s="9"/>
      <c r="F7972" s="8"/>
      <c r="G7972" s="10">
        <v>100</v>
      </c>
      <c r="H7972" s="21">
        <v>0</v>
      </c>
      <c r="I7972" s="2">
        <v>50</v>
      </c>
      <c r="J7972" s="2">
        <v>40</v>
      </c>
      <c r="K7972" s="12">
        <v>0</v>
      </c>
      <c r="L7972" s="13">
        <v>10</v>
      </c>
    </row>
    <row r="7973" spans="5:12" ht="37.5" x14ac:dyDescent="0.3">
      <c r="E7973" s="3" t="s">
        <v>1924</v>
      </c>
      <c r="F7973" s="4"/>
      <c r="G7973" s="5">
        <v>3</v>
      </c>
      <c r="H7973" s="7">
        <v>0</v>
      </c>
      <c r="I7973" s="1">
        <v>1</v>
      </c>
      <c r="J7973" s="1">
        <v>1</v>
      </c>
      <c r="K7973" s="1">
        <v>0</v>
      </c>
      <c r="L7973" s="6">
        <v>1</v>
      </c>
    </row>
    <row r="7974" spans="5:12" x14ac:dyDescent="0.3">
      <c r="E7974" s="9"/>
      <c r="F7974" s="8"/>
      <c r="G7974" s="10">
        <v>100</v>
      </c>
      <c r="H7974" s="21">
        <v>0</v>
      </c>
      <c r="I7974" s="2">
        <v>33.333333333333002</v>
      </c>
      <c r="J7974" s="2">
        <v>33.333333333333002</v>
      </c>
      <c r="K7974" s="12">
        <v>0</v>
      </c>
      <c r="L7974" s="13">
        <v>33.333333333333002</v>
      </c>
    </row>
    <row r="7975" spans="5:12" ht="25" x14ac:dyDescent="0.3">
      <c r="E7975" s="3" t="s">
        <v>1925</v>
      </c>
      <c r="F7975" s="4"/>
      <c r="G7975" s="5">
        <v>4</v>
      </c>
      <c r="H7975" s="7">
        <v>0</v>
      </c>
      <c r="I7975" s="1">
        <v>2</v>
      </c>
      <c r="J7975" s="1">
        <v>2</v>
      </c>
      <c r="K7975" s="1">
        <v>0</v>
      </c>
      <c r="L7975" s="6">
        <v>0</v>
      </c>
    </row>
    <row r="7976" spans="5:12" x14ac:dyDescent="0.3">
      <c r="E7976" s="9"/>
      <c r="F7976" s="8"/>
      <c r="G7976" s="10">
        <v>100</v>
      </c>
      <c r="H7976" s="21">
        <v>0</v>
      </c>
      <c r="I7976" s="2">
        <v>50</v>
      </c>
      <c r="J7976" s="2">
        <v>50</v>
      </c>
      <c r="K7976" s="12">
        <v>0</v>
      </c>
      <c r="L7976" s="15">
        <v>0</v>
      </c>
    </row>
    <row r="7977" spans="5:12" ht="25" x14ac:dyDescent="0.3">
      <c r="E7977" s="3" t="s">
        <v>1926</v>
      </c>
      <c r="F7977" s="4"/>
      <c r="G7977" s="5">
        <v>0</v>
      </c>
      <c r="H7977" s="7">
        <v>0</v>
      </c>
      <c r="I7977" s="1">
        <v>0</v>
      </c>
      <c r="J7977" s="1">
        <v>0</v>
      </c>
      <c r="K7977" s="1">
        <v>0</v>
      </c>
      <c r="L7977" s="6">
        <v>0</v>
      </c>
    </row>
    <row r="7978" spans="5:12" x14ac:dyDescent="0.3">
      <c r="E7978" s="9"/>
      <c r="F7978" s="8"/>
      <c r="G7978" s="31">
        <v>0</v>
      </c>
      <c r="H7978" s="21">
        <v>0</v>
      </c>
      <c r="I7978" s="12">
        <v>0</v>
      </c>
      <c r="J7978" s="12">
        <v>0</v>
      </c>
      <c r="K7978" s="12">
        <v>0</v>
      </c>
      <c r="L7978" s="15">
        <v>0</v>
      </c>
    </row>
    <row r="7979" spans="5:12" ht="62.5" x14ac:dyDescent="0.3">
      <c r="E7979" s="3" t="s">
        <v>1927</v>
      </c>
      <c r="F7979" s="4"/>
      <c r="G7979" s="5">
        <v>1</v>
      </c>
      <c r="H7979" s="7">
        <v>0</v>
      </c>
      <c r="I7979" s="1">
        <v>1</v>
      </c>
      <c r="J7979" s="1">
        <v>0</v>
      </c>
      <c r="K7979" s="1">
        <v>0</v>
      </c>
      <c r="L7979" s="6">
        <v>0</v>
      </c>
    </row>
    <row r="7980" spans="5:12" x14ac:dyDescent="0.3">
      <c r="E7980" s="9"/>
      <c r="F7980" s="8"/>
      <c r="G7980" s="10">
        <v>100</v>
      </c>
      <c r="H7980" s="21">
        <v>0</v>
      </c>
      <c r="I7980" s="2">
        <v>100</v>
      </c>
      <c r="J7980" s="12">
        <v>0</v>
      </c>
      <c r="K7980" s="12">
        <v>0</v>
      </c>
      <c r="L7980" s="15">
        <v>0</v>
      </c>
    </row>
    <row r="7981" spans="5:12" ht="62.5" x14ac:dyDescent="0.3">
      <c r="E7981" s="3" t="s">
        <v>1928</v>
      </c>
      <c r="F7981" s="4"/>
      <c r="G7981" s="5">
        <v>0</v>
      </c>
      <c r="H7981" s="7">
        <v>0</v>
      </c>
      <c r="I7981" s="1">
        <v>0</v>
      </c>
      <c r="J7981" s="1">
        <v>0</v>
      </c>
      <c r="K7981" s="1">
        <v>0</v>
      </c>
      <c r="L7981" s="6">
        <v>0</v>
      </c>
    </row>
    <row r="7982" spans="5:12" x14ac:dyDescent="0.3">
      <c r="E7982" s="9"/>
      <c r="F7982" s="8"/>
      <c r="G7982" s="31">
        <v>0</v>
      </c>
      <c r="H7982" s="21">
        <v>0</v>
      </c>
      <c r="I7982" s="12">
        <v>0</v>
      </c>
      <c r="J7982" s="12">
        <v>0</v>
      </c>
      <c r="K7982" s="12">
        <v>0</v>
      </c>
      <c r="L7982" s="15">
        <v>0</v>
      </c>
    </row>
    <row r="7983" spans="5:12" x14ac:dyDescent="0.3">
      <c r="E7983" s="3" t="s">
        <v>1929</v>
      </c>
      <c r="F7983" s="4"/>
      <c r="G7983" s="5">
        <v>1</v>
      </c>
      <c r="H7983" s="7">
        <v>0</v>
      </c>
      <c r="I7983" s="1">
        <v>1</v>
      </c>
      <c r="J7983" s="1">
        <v>0</v>
      </c>
      <c r="K7983" s="1">
        <v>0</v>
      </c>
      <c r="L7983" s="6">
        <v>0</v>
      </c>
    </row>
    <row r="7984" spans="5:12" x14ac:dyDescent="0.3">
      <c r="E7984" s="9"/>
      <c r="F7984" s="8"/>
      <c r="G7984" s="10">
        <v>100</v>
      </c>
      <c r="H7984" s="21">
        <v>0</v>
      </c>
      <c r="I7984" s="2">
        <v>100</v>
      </c>
      <c r="J7984" s="12">
        <v>0</v>
      </c>
      <c r="K7984" s="12">
        <v>0</v>
      </c>
      <c r="L7984" s="15">
        <v>0</v>
      </c>
    </row>
    <row r="7985" spans="5:12" ht="37.5" x14ac:dyDescent="0.3">
      <c r="E7985" s="3" t="s">
        <v>1930</v>
      </c>
      <c r="F7985" s="4"/>
      <c r="G7985" s="5">
        <v>0</v>
      </c>
      <c r="H7985" s="7">
        <v>0</v>
      </c>
      <c r="I7985" s="1">
        <v>0</v>
      </c>
      <c r="J7985" s="1">
        <v>0</v>
      </c>
      <c r="K7985" s="1">
        <v>0</v>
      </c>
      <c r="L7985" s="6">
        <v>0</v>
      </c>
    </row>
    <row r="7986" spans="5:12" x14ac:dyDescent="0.3">
      <c r="E7986" s="9"/>
      <c r="F7986" s="8"/>
      <c r="G7986" s="31">
        <v>0</v>
      </c>
      <c r="H7986" s="21">
        <v>0</v>
      </c>
      <c r="I7986" s="12">
        <v>0</v>
      </c>
      <c r="J7986" s="12">
        <v>0</v>
      </c>
      <c r="K7986" s="12">
        <v>0</v>
      </c>
      <c r="L7986" s="15">
        <v>0</v>
      </c>
    </row>
    <row r="7987" spans="5:12" ht="25" x14ac:dyDescent="0.3">
      <c r="E7987" s="3" t="s">
        <v>1931</v>
      </c>
      <c r="F7987" s="4"/>
      <c r="G7987" s="5">
        <v>5</v>
      </c>
      <c r="H7987" s="7">
        <v>0</v>
      </c>
      <c r="I7987" s="1">
        <v>0</v>
      </c>
      <c r="J7987" s="1">
        <v>4</v>
      </c>
      <c r="K7987" s="1">
        <v>0</v>
      </c>
      <c r="L7987" s="6">
        <v>1</v>
      </c>
    </row>
    <row r="7988" spans="5:12" x14ac:dyDescent="0.3">
      <c r="E7988" s="9"/>
      <c r="F7988" s="8"/>
      <c r="G7988" s="10">
        <v>100</v>
      </c>
      <c r="H7988" s="21">
        <v>0</v>
      </c>
      <c r="I7988" s="12">
        <v>0</v>
      </c>
      <c r="J7988" s="2">
        <v>80</v>
      </c>
      <c r="K7988" s="12">
        <v>0</v>
      </c>
      <c r="L7988" s="13">
        <v>20</v>
      </c>
    </row>
    <row r="7989" spans="5:12" ht="25" x14ac:dyDescent="0.3">
      <c r="E7989" s="3" t="s">
        <v>1932</v>
      </c>
      <c r="F7989" s="4"/>
      <c r="G7989" s="5">
        <v>4</v>
      </c>
      <c r="H7989" s="7">
        <v>0</v>
      </c>
      <c r="I7989" s="1">
        <v>0</v>
      </c>
      <c r="J7989" s="1">
        <v>3</v>
      </c>
      <c r="K7989" s="1">
        <v>0</v>
      </c>
      <c r="L7989" s="6">
        <v>1</v>
      </c>
    </row>
    <row r="7990" spans="5:12" x14ac:dyDescent="0.3">
      <c r="E7990" s="9"/>
      <c r="F7990" s="8"/>
      <c r="G7990" s="10">
        <v>100</v>
      </c>
      <c r="H7990" s="21">
        <v>0</v>
      </c>
      <c r="I7990" s="12">
        <v>0</v>
      </c>
      <c r="J7990" s="2">
        <v>75</v>
      </c>
      <c r="K7990" s="12">
        <v>0</v>
      </c>
      <c r="L7990" s="13">
        <v>25</v>
      </c>
    </row>
    <row r="7991" spans="5:12" ht="37.5" x14ac:dyDescent="0.3">
      <c r="E7991" s="3" t="s">
        <v>1933</v>
      </c>
      <c r="F7991" s="4"/>
      <c r="G7991" s="5">
        <v>1</v>
      </c>
      <c r="H7991" s="7">
        <v>0</v>
      </c>
      <c r="I7991" s="1">
        <v>0</v>
      </c>
      <c r="J7991" s="1">
        <v>1</v>
      </c>
      <c r="K7991" s="1">
        <v>0</v>
      </c>
      <c r="L7991" s="6">
        <v>0</v>
      </c>
    </row>
    <row r="7992" spans="5:12" x14ac:dyDescent="0.3">
      <c r="E7992" s="9"/>
      <c r="F7992" s="8"/>
      <c r="G7992" s="10">
        <v>100</v>
      </c>
      <c r="H7992" s="21">
        <v>0</v>
      </c>
      <c r="I7992" s="12">
        <v>0</v>
      </c>
      <c r="J7992" s="2">
        <v>100</v>
      </c>
      <c r="K7992" s="12">
        <v>0</v>
      </c>
      <c r="L7992" s="15">
        <v>0</v>
      </c>
    </row>
    <row r="7993" spans="5:12" ht="25" x14ac:dyDescent="0.3">
      <c r="E7993" s="3" t="s">
        <v>1934</v>
      </c>
      <c r="F7993" s="4"/>
      <c r="G7993" s="5">
        <v>2</v>
      </c>
      <c r="H7993" s="7">
        <v>0</v>
      </c>
      <c r="I7993" s="1">
        <v>0</v>
      </c>
      <c r="J7993" s="1">
        <v>2</v>
      </c>
      <c r="K7993" s="1">
        <v>0</v>
      </c>
      <c r="L7993" s="6">
        <v>0</v>
      </c>
    </row>
    <row r="7994" spans="5:12" x14ac:dyDescent="0.3">
      <c r="E7994" s="9"/>
      <c r="F7994" s="8"/>
      <c r="G7994" s="10">
        <v>100</v>
      </c>
      <c r="H7994" s="21">
        <v>0</v>
      </c>
      <c r="I7994" s="12">
        <v>0</v>
      </c>
      <c r="J7994" s="2">
        <v>100</v>
      </c>
      <c r="K7994" s="12">
        <v>0</v>
      </c>
      <c r="L7994" s="15">
        <v>0</v>
      </c>
    </row>
    <row r="7995" spans="5:12" ht="25" x14ac:dyDescent="0.3">
      <c r="E7995" s="3" t="s">
        <v>1935</v>
      </c>
      <c r="F7995" s="4"/>
      <c r="G7995" s="5">
        <v>0</v>
      </c>
      <c r="H7995" s="7">
        <v>0</v>
      </c>
      <c r="I7995" s="1">
        <v>0</v>
      </c>
      <c r="J7995" s="1">
        <v>0</v>
      </c>
      <c r="K7995" s="1">
        <v>0</v>
      </c>
      <c r="L7995" s="6">
        <v>0</v>
      </c>
    </row>
    <row r="7996" spans="5:12" x14ac:dyDescent="0.3">
      <c r="E7996" s="9"/>
      <c r="F7996" s="8"/>
      <c r="G7996" s="31">
        <v>0</v>
      </c>
      <c r="H7996" s="21">
        <v>0</v>
      </c>
      <c r="I7996" s="12">
        <v>0</v>
      </c>
      <c r="J7996" s="12">
        <v>0</v>
      </c>
      <c r="K7996" s="12">
        <v>0</v>
      </c>
      <c r="L7996" s="15">
        <v>0</v>
      </c>
    </row>
    <row r="7997" spans="5:12" ht="62.5" x14ac:dyDescent="0.3">
      <c r="E7997" s="3" t="s">
        <v>1936</v>
      </c>
      <c r="F7997" s="4"/>
      <c r="G7997" s="5">
        <v>0</v>
      </c>
      <c r="H7997" s="7">
        <v>0</v>
      </c>
      <c r="I7997" s="1">
        <v>0</v>
      </c>
      <c r="J7997" s="1">
        <v>0</v>
      </c>
      <c r="K7997" s="1">
        <v>0</v>
      </c>
      <c r="L7997" s="6">
        <v>0</v>
      </c>
    </row>
    <row r="7998" spans="5:12" x14ac:dyDescent="0.3">
      <c r="E7998" s="9"/>
      <c r="F7998" s="8"/>
      <c r="G7998" s="31">
        <v>0</v>
      </c>
      <c r="H7998" s="21">
        <v>0</v>
      </c>
      <c r="I7998" s="12">
        <v>0</v>
      </c>
      <c r="J7998" s="12">
        <v>0</v>
      </c>
      <c r="K7998" s="12">
        <v>0</v>
      </c>
      <c r="L7998" s="15">
        <v>0</v>
      </c>
    </row>
    <row r="7999" spans="5:12" ht="62.5" x14ac:dyDescent="0.3">
      <c r="E7999" s="3" t="s">
        <v>1937</v>
      </c>
      <c r="F7999" s="4"/>
      <c r="G7999" s="5">
        <v>0</v>
      </c>
      <c r="H7999" s="7">
        <v>0</v>
      </c>
      <c r="I7999" s="1">
        <v>0</v>
      </c>
      <c r="J7999" s="1">
        <v>0</v>
      </c>
      <c r="K7999" s="1">
        <v>0</v>
      </c>
      <c r="L7999" s="6">
        <v>0</v>
      </c>
    </row>
    <row r="8000" spans="5:12" x14ac:dyDescent="0.3">
      <c r="E8000" s="9"/>
      <c r="F8000" s="8"/>
      <c r="G8000" s="31">
        <v>0</v>
      </c>
      <c r="H8000" s="21">
        <v>0</v>
      </c>
      <c r="I8000" s="12">
        <v>0</v>
      </c>
      <c r="J8000" s="12">
        <v>0</v>
      </c>
      <c r="K8000" s="12">
        <v>0</v>
      </c>
      <c r="L8000" s="15">
        <v>0</v>
      </c>
    </row>
    <row r="8001" spans="5:12" x14ac:dyDescent="0.3">
      <c r="E8001" s="3" t="s">
        <v>1938</v>
      </c>
      <c r="F8001" s="4"/>
      <c r="G8001" s="5">
        <v>0</v>
      </c>
      <c r="H8001" s="7">
        <v>0</v>
      </c>
      <c r="I8001" s="1">
        <v>0</v>
      </c>
      <c r="J8001" s="1">
        <v>0</v>
      </c>
      <c r="K8001" s="1">
        <v>0</v>
      </c>
      <c r="L8001" s="6">
        <v>0</v>
      </c>
    </row>
    <row r="8002" spans="5:12" x14ac:dyDescent="0.3">
      <c r="E8002" s="9"/>
      <c r="F8002" s="8"/>
      <c r="G8002" s="31">
        <v>0</v>
      </c>
      <c r="H8002" s="21">
        <v>0</v>
      </c>
      <c r="I8002" s="12">
        <v>0</v>
      </c>
      <c r="J8002" s="12">
        <v>0</v>
      </c>
      <c r="K8002" s="12">
        <v>0</v>
      </c>
      <c r="L8002" s="15">
        <v>0</v>
      </c>
    </row>
    <row r="8003" spans="5:12" ht="37.5" x14ac:dyDescent="0.3">
      <c r="E8003" s="3" t="s">
        <v>1939</v>
      </c>
      <c r="F8003" s="4"/>
      <c r="G8003" s="5">
        <v>0</v>
      </c>
      <c r="H8003" s="7">
        <v>0</v>
      </c>
      <c r="I8003" s="1">
        <v>0</v>
      </c>
      <c r="J8003" s="1">
        <v>0</v>
      </c>
      <c r="K8003" s="1">
        <v>0</v>
      </c>
      <c r="L8003" s="6">
        <v>0</v>
      </c>
    </row>
    <row r="8004" spans="5:12" x14ac:dyDescent="0.3">
      <c r="E8004" s="9"/>
      <c r="F8004" s="8"/>
      <c r="G8004" s="31">
        <v>0</v>
      </c>
      <c r="H8004" s="21">
        <v>0</v>
      </c>
      <c r="I8004" s="12">
        <v>0</v>
      </c>
      <c r="J8004" s="12">
        <v>0</v>
      </c>
      <c r="K8004" s="12">
        <v>0</v>
      </c>
      <c r="L8004" s="15">
        <v>0</v>
      </c>
    </row>
    <row r="8005" spans="5:12" ht="25" x14ac:dyDescent="0.3">
      <c r="E8005" s="3" t="s">
        <v>1940</v>
      </c>
      <c r="F8005" s="4"/>
      <c r="G8005" s="5">
        <v>0</v>
      </c>
      <c r="H8005" s="7">
        <v>0</v>
      </c>
      <c r="I8005" s="1">
        <v>0</v>
      </c>
      <c r="J8005" s="1">
        <v>0</v>
      </c>
      <c r="K8005" s="1">
        <v>0</v>
      </c>
      <c r="L8005" s="6">
        <v>0</v>
      </c>
    </row>
    <row r="8006" spans="5:12" x14ac:dyDescent="0.3">
      <c r="E8006" s="9"/>
      <c r="F8006" s="8"/>
      <c r="G8006" s="31">
        <v>0</v>
      </c>
      <c r="H8006" s="21">
        <v>0</v>
      </c>
      <c r="I8006" s="12">
        <v>0</v>
      </c>
      <c r="J8006" s="12">
        <v>0</v>
      </c>
      <c r="K8006" s="12">
        <v>0</v>
      </c>
      <c r="L8006" s="15">
        <v>0</v>
      </c>
    </row>
    <row r="8007" spans="5:12" ht="25" x14ac:dyDescent="0.3">
      <c r="E8007" s="3" t="s">
        <v>1941</v>
      </c>
      <c r="F8007" s="4"/>
      <c r="G8007" s="5">
        <v>0</v>
      </c>
      <c r="H8007" s="7">
        <v>0</v>
      </c>
      <c r="I8007" s="1">
        <v>0</v>
      </c>
      <c r="J8007" s="1">
        <v>0</v>
      </c>
      <c r="K8007" s="1">
        <v>0</v>
      </c>
      <c r="L8007" s="6">
        <v>0</v>
      </c>
    </row>
    <row r="8008" spans="5:12" x14ac:dyDescent="0.3">
      <c r="E8008" s="9"/>
      <c r="F8008" s="8"/>
      <c r="G8008" s="31">
        <v>0</v>
      </c>
      <c r="H8008" s="21">
        <v>0</v>
      </c>
      <c r="I8008" s="12">
        <v>0</v>
      </c>
      <c r="J8008" s="12">
        <v>0</v>
      </c>
      <c r="K8008" s="12">
        <v>0</v>
      </c>
      <c r="L8008" s="15">
        <v>0</v>
      </c>
    </row>
    <row r="8009" spans="5:12" ht="37.5" x14ac:dyDescent="0.3">
      <c r="E8009" s="3" t="s">
        <v>1942</v>
      </c>
      <c r="F8009" s="4"/>
      <c r="G8009" s="5">
        <v>0</v>
      </c>
      <c r="H8009" s="7">
        <v>0</v>
      </c>
      <c r="I8009" s="1">
        <v>0</v>
      </c>
      <c r="J8009" s="1">
        <v>0</v>
      </c>
      <c r="K8009" s="1">
        <v>0</v>
      </c>
      <c r="L8009" s="6">
        <v>0</v>
      </c>
    </row>
    <row r="8010" spans="5:12" x14ac:dyDescent="0.3">
      <c r="E8010" s="9"/>
      <c r="F8010" s="8"/>
      <c r="G8010" s="31">
        <v>0</v>
      </c>
      <c r="H8010" s="21">
        <v>0</v>
      </c>
      <c r="I8010" s="12">
        <v>0</v>
      </c>
      <c r="J8010" s="12">
        <v>0</v>
      </c>
      <c r="K8010" s="12">
        <v>0</v>
      </c>
      <c r="L8010" s="15">
        <v>0</v>
      </c>
    </row>
    <row r="8011" spans="5:12" ht="25" x14ac:dyDescent="0.3">
      <c r="E8011" s="3" t="s">
        <v>1943</v>
      </c>
      <c r="F8011" s="4"/>
      <c r="G8011" s="5">
        <v>0</v>
      </c>
      <c r="H8011" s="7">
        <v>0</v>
      </c>
      <c r="I8011" s="1">
        <v>0</v>
      </c>
      <c r="J8011" s="1">
        <v>0</v>
      </c>
      <c r="K8011" s="1">
        <v>0</v>
      </c>
      <c r="L8011" s="6">
        <v>0</v>
      </c>
    </row>
    <row r="8012" spans="5:12" x14ac:dyDescent="0.3">
      <c r="E8012" s="9"/>
      <c r="F8012" s="8"/>
      <c r="G8012" s="31">
        <v>0</v>
      </c>
      <c r="H8012" s="21">
        <v>0</v>
      </c>
      <c r="I8012" s="12">
        <v>0</v>
      </c>
      <c r="J8012" s="12">
        <v>0</v>
      </c>
      <c r="K8012" s="12">
        <v>0</v>
      </c>
      <c r="L8012" s="15">
        <v>0</v>
      </c>
    </row>
    <row r="8013" spans="5:12" ht="25" x14ac:dyDescent="0.3">
      <c r="E8013" s="3" t="s">
        <v>1944</v>
      </c>
      <c r="F8013" s="4"/>
      <c r="G8013" s="5">
        <v>0</v>
      </c>
      <c r="H8013" s="7">
        <v>0</v>
      </c>
      <c r="I8013" s="1">
        <v>0</v>
      </c>
      <c r="J8013" s="1">
        <v>0</v>
      </c>
      <c r="K8013" s="1">
        <v>0</v>
      </c>
      <c r="L8013" s="6">
        <v>0</v>
      </c>
    </row>
    <row r="8014" spans="5:12" x14ac:dyDescent="0.3">
      <c r="E8014" s="9"/>
      <c r="F8014" s="8"/>
      <c r="G8014" s="31">
        <v>0</v>
      </c>
      <c r="H8014" s="21">
        <v>0</v>
      </c>
      <c r="I8014" s="12">
        <v>0</v>
      </c>
      <c r="J8014" s="12">
        <v>0</v>
      </c>
      <c r="K8014" s="12">
        <v>0</v>
      </c>
      <c r="L8014" s="15">
        <v>0</v>
      </c>
    </row>
    <row r="8015" spans="5:12" ht="62.5" x14ac:dyDescent="0.3">
      <c r="E8015" s="3" t="s">
        <v>1945</v>
      </c>
      <c r="F8015" s="4"/>
      <c r="G8015" s="5">
        <v>0</v>
      </c>
      <c r="H8015" s="7">
        <v>0</v>
      </c>
      <c r="I8015" s="1">
        <v>0</v>
      </c>
      <c r="J8015" s="1">
        <v>0</v>
      </c>
      <c r="K8015" s="1">
        <v>0</v>
      </c>
      <c r="L8015" s="6">
        <v>0</v>
      </c>
    </row>
    <row r="8016" spans="5:12" x14ac:dyDescent="0.3">
      <c r="E8016" s="9"/>
      <c r="F8016" s="8"/>
      <c r="G8016" s="31">
        <v>0</v>
      </c>
      <c r="H8016" s="21">
        <v>0</v>
      </c>
      <c r="I8016" s="12">
        <v>0</v>
      </c>
      <c r="J8016" s="12">
        <v>0</v>
      </c>
      <c r="K8016" s="12">
        <v>0</v>
      </c>
      <c r="L8016" s="15">
        <v>0</v>
      </c>
    </row>
    <row r="8017" spans="2:17" ht="62.5" x14ac:dyDescent="0.3">
      <c r="E8017" s="3" t="s">
        <v>1946</v>
      </c>
      <c r="F8017" s="4"/>
      <c r="G8017" s="5">
        <v>0</v>
      </c>
      <c r="H8017" s="7">
        <v>0</v>
      </c>
      <c r="I8017" s="1">
        <v>0</v>
      </c>
      <c r="J8017" s="1">
        <v>0</v>
      </c>
      <c r="K8017" s="1">
        <v>0</v>
      </c>
      <c r="L8017" s="6">
        <v>0</v>
      </c>
    </row>
    <row r="8018" spans="2:17" x14ac:dyDescent="0.3">
      <c r="E8018" s="9"/>
      <c r="F8018" s="8"/>
      <c r="G8018" s="31">
        <v>0</v>
      </c>
      <c r="H8018" s="21">
        <v>0</v>
      </c>
      <c r="I8018" s="12">
        <v>0</v>
      </c>
      <c r="J8018" s="12">
        <v>0</v>
      </c>
      <c r="K8018" s="12">
        <v>0</v>
      </c>
      <c r="L8018" s="15">
        <v>0</v>
      </c>
    </row>
    <row r="8019" spans="2:17" x14ac:dyDescent="0.3">
      <c r="E8019" s="3" t="s">
        <v>1947</v>
      </c>
      <c r="F8019" s="4"/>
      <c r="G8019" s="5">
        <v>0</v>
      </c>
      <c r="H8019" s="7">
        <v>0</v>
      </c>
      <c r="I8019" s="1">
        <v>0</v>
      </c>
      <c r="J8019" s="1">
        <v>0</v>
      </c>
      <c r="K8019" s="1">
        <v>0</v>
      </c>
      <c r="L8019" s="6">
        <v>0</v>
      </c>
    </row>
    <row r="8020" spans="2:17" x14ac:dyDescent="0.3">
      <c r="E8020" s="9"/>
      <c r="F8020" s="8"/>
      <c r="G8020" s="31">
        <v>0</v>
      </c>
      <c r="H8020" s="21">
        <v>0</v>
      </c>
      <c r="I8020" s="12">
        <v>0</v>
      </c>
      <c r="J8020" s="12">
        <v>0</v>
      </c>
      <c r="K8020" s="12">
        <v>0</v>
      </c>
      <c r="L8020" s="15">
        <v>0</v>
      </c>
    </row>
    <row r="8021" spans="2:17" ht="37.5" x14ac:dyDescent="0.3">
      <c r="E8021" s="3" t="s">
        <v>1948</v>
      </c>
      <c r="F8021" s="4"/>
      <c r="G8021" s="5">
        <v>0</v>
      </c>
      <c r="H8021" s="7">
        <v>0</v>
      </c>
      <c r="I8021" s="1">
        <v>0</v>
      </c>
      <c r="J8021" s="1">
        <v>0</v>
      </c>
      <c r="K8021" s="1">
        <v>0</v>
      </c>
      <c r="L8021" s="6">
        <v>0</v>
      </c>
    </row>
    <row r="8022" spans="2:17" x14ac:dyDescent="0.3">
      <c r="E8022" s="53"/>
      <c r="F8022" s="57"/>
      <c r="G8022" s="75">
        <v>0</v>
      </c>
      <c r="H8022" s="68">
        <v>0</v>
      </c>
      <c r="I8022" s="43">
        <v>0</v>
      </c>
      <c r="J8022" s="43">
        <v>0</v>
      </c>
      <c r="K8022" s="43">
        <v>0</v>
      </c>
      <c r="L8022" s="66">
        <v>0</v>
      </c>
    </row>
    <row r="8024" spans="2:17" x14ac:dyDescent="0.3">
      <c r="B8024" s="35" t="str">
        <f xml:space="preserve"> HYPERLINK("#'目次'!B63", "[57]")</f>
        <v>[57]</v>
      </c>
      <c r="C8024" s="25" t="s">
        <v>1951</v>
      </c>
    </row>
    <row r="8027" spans="2:17" x14ac:dyDescent="0.3">
      <c r="C8027" s="25" t="s">
        <v>15</v>
      </c>
    </row>
    <row r="8028" spans="2:17" ht="62.5" x14ac:dyDescent="0.3">
      <c r="E8028" s="95"/>
      <c r="F8028" s="96"/>
      <c r="G8028" s="37" t="s">
        <v>16</v>
      </c>
      <c r="H8028" s="41" t="s">
        <v>1952</v>
      </c>
      <c r="I8028" s="18" t="s">
        <v>1953</v>
      </c>
      <c r="J8028" s="18" t="s">
        <v>1954</v>
      </c>
      <c r="K8028" s="18" t="s">
        <v>1955</v>
      </c>
      <c r="L8028" s="18" t="s">
        <v>1956</v>
      </c>
      <c r="M8028" s="18" t="s">
        <v>1957</v>
      </c>
      <c r="N8028" s="18" t="s">
        <v>836</v>
      </c>
      <c r="O8028" s="18" t="s">
        <v>1958</v>
      </c>
      <c r="P8028" s="18" t="s">
        <v>22</v>
      </c>
      <c r="Q8028" s="34" t="s">
        <v>23</v>
      </c>
    </row>
    <row r="8029" spans="2:17" x14ac:dyDescent="0.3">
      <c r="E8029" s="97"/>
      <c r="F8029" s="98"/>
      <c r="G8029" s="40"/>
      <c r="H8029" s="36"/>
      <c r="I8029" s="19"/>
      <c r="J8029" s="19"/>
      <c r="K8029" s="19"/>
      <c r="L8029" s="19"/>
      <c r="M8029" s="19"/>
      <c r="N8029" s="19"/>
      <c r="O8029" s="19"/>
      <c r="P8029" s="19"/>
      <c r="Q8029" s="39"/>
    </row>
    <row r="8030" spans="2:17" x14ac:dyDescent="0.3">
      <c r="E8030" s="63" t="s">
        <v>16</v>
      </c>
      <c r="F8030" s="58"/>
      <c r="G8030" s="38">
        <v>55336</v>
      </c>
      <c r="H8030" s="20">
        <v>30732</v>
      </c>
      <c r="I8030" s="20">
        <v>40892</v>
      </c>
      <c r="J8030" s="20">
        <v>5766</v>
      </c>
      <c r="K8030" s="20">
        <v>3035</v>
      </c>
      <c r="L8030" s="20">
        <v>5934</v>
      </c>
      <c r="M8030" s="20">
        <v>6319</v>
      </c>
      <c r="N8030" s="20">
        <v>993</v>
      </c>
      <c r="O8030" s="20">
        <v>1970</v>
      </c>
      <c r="P8030" s="20">
        <v>693</v>
      </c>
      <c r="Q8030" s="51">
        <v>248</v>
      </c>
    </row>
    <row r="8031" spans="2:17" x14ac:dyDescent="0.3">
      <c r="E8031" s="53"/>
      <c r="F8031" s="59"/>
      <c r="G8031" s="10">
        <v>100</v>
      </c>
      <c r="H8031" s="2">
        <v>55.537082550238999</v>
      </c>
      <c r="I8031" s="2">
        <v>73.897643487061003</v>
      </c>
      <c r="J8031" s="2">
        <v>10.419979760012</v>
      </c>
      <c r="K8031" s="2">
        <v>5.4846754373279998</v>
      </c>
      <c r="L8031" s="2">
        <v>10.723579586526</v>
      </c>
      <c r="M8031" s="2">
        <v>11.419329188955</v>
      </c>
      <c r="N8031" s="2">
        <v>1.794491831719</v>
      </c>
      <c r="O8031" s="2">
        <v>3.5600693942460002</v>
      </c>
      <c r="P8031" s="2">
        <v>1.2523492843720001</v>
      </c>
      <c r="Q8031" s="13">
        <v>0.44817117247400001</v>
      </c>
    </row>
    <row r="8032" spans="2:17" x14ac:dyDescent="0.3">
      <c r="E8032" s="3" t="s">
        <v>24</v>
      </c>
      <c r="F8032" s="4"/>
      <c r="G8032" s="29">
        <v>144</v>
      </c>
      <c r="H8032" s="32">
        <v>89</v>
      </c>
      <c r="I8032" s="17">
        <v>81</v>
      </c>
      <c r="J8032" s="17">
        <v>14</v>
      </c>
      <c r="K8032" s="17">
        <v>29</v>
      </c>
      <c r="L8032" s="17">
        <v>18</v>
      </c>
      <c r="M8032" s="17">
        <v>15</v>
      </c>
      <c r="N8032" s="17">
        <v>0</v>
      </c>
      <c r="O8032" s="17">
        <v>9</v>
      </c>
      <c r="P8032" s="17">
        <v>0</v>
      </c>
      <c r="Q8032" s="33">
        <v>1</v>
      </c>
    </row>
    <row r="8033" spans="5:17" x14ac:dyDescent="0.3">
      <c r="E8033" s="9"/>
      <c r="F8033" s="8"/>
      <c r="G8033" s="10">
        <v>100</v>
      </c>
      <c r="H8033" s="11">
        <v>61.805555555555998</v>
      </c>
      <c r="I8033" s="2">
        <v>56.25</v>
      </c>
      <c r="J8033" s="2">
        <v>9.7222222222219994</v>
      </c>
      <c r="K8033" s="2">
        <v>20.138888888888999</v>
      </c>
      <c r="L8033" s="2">
        <v>12.5</v>
      </c>
      <c r="M8033" s="2">
        <v>10.416666666667</v>
      </c>
      <c r="N8033" s="12">
        <v>0</v>
      </c>
      <c r="O8033" s="2">
        <v>6.25</v>
      </c>
      <c r="P8033" s="12">
        <v>0</v>
      </c>
      <c r="Q8033" s="13">
        <v>0.694444444444</v>
      </c>
    </row>
    <row r="8034" spans="5:17" x14ac:dyDescent="0.3">
      <c r="E8034" s="3" t="s">
        <v>25</v>
      </c>
      <c r="F8034" s="4"/>
      <c r="G8034" s="5">
        <v>1073</v>
      </c>
      <c r="H8034" s="7">
        <v>599</v>
      </c>
      <c r="I8034" s="1">
        <v>727</v>
      </c>
      <c r="J8034" s="1">
        <v>162</v>
      </c>
      <c r="K8034" s="1">
        <v>113</v>
      </c>
      <c r="L8034" s="1">
        <v>147</v>
      </c>
      <c r="M8034" s="1">
        <v>124</v>
      </c>
      <c r="N8034" s="1">
        <v>7</v>
      </c>
      <c r="O8034" s="1">
        <v>57</v>
      </c>
      <c r="P8034" s="1">
        <v>9</v>
      </c>
      <c r="Q8034" s="6">
        <v>2</v>
      </c>
    </row>
    <row r="8035" spans="5:17" x14ac:dyDescent="0.3">
      <c r="E8035" s="9"/>
      <c r="F8035" s="8"/>
      <c r="G8035" s="10">
        <v>100</v>
      </c>
      <c r="H8035" s="11">
        <v>55.824790307549002</v>
      </c>
      <c r="I8035" s="2">
        <v>67.753960857408998</v>
      </c>
      <c r="J8035" s="2">
        <v>15.097856477166999</v>
      </c>
      <c r="K8035" s="2">
        <v>10.531220876048</v>
      </c>
      <c r="L8035" s="2">
        <v>13.699906803355001</v>
      </c>
      <c r="M8035" s="2">
        <v>11.556383970177</v>
      </c>
      <c r="N8035" s="2">
        <v>0.652376514445</v>
      </c>
      <c r="O8035" s="2">
        <v>5.3122087604850003</v>
      </c>
      <c r="P8035" s="2">
        <v>0.83876980428699999</v>
      </c>
      <c r="Q8035" s="13">
        <v>0.18639328984199999</v>
      </c>
    </row>
    <row r="8036" spans="5:17" x14ac:dyDescent="0.3">
      <c r="E8036" s="3" t="s">
        <v>26</v>
      </c>
      <c r="F8036" s="4"/>
      <c r="G8036" s="5">
        <v>3737</v>
      </c>
      <c r="H8036" s="7">
        <v>1937</v>
      </c>
      <c r="I8036" s="1">
        <v>2556</v>
      </c>
      <c r="J8036" s="1">
        <v>529</v>
      </c>
      <c r="K8036" s="1">
        <v>278</v>
      </c>
      <c r="L8036" s="1">
        <v>437</v>
      </c>
      <c r="M8036" s="1">
        <v>492</v>
      </c>
      <c r="N8036" s="1">
        <v>43</v>
      </c>
      <c r="O8036" s="1">
        <v>162</v>
      </c>
      <c r="P8036" s="1">
        <v>42</v>
      </c>
      <c r="Q8036" s="6">
        <v>10</v>
      </c>
    </row>
    <row r="8037" spans="5:17" x14ac:dyDescent="0.3">
      <c r="E8037" s="9"/>
      <c r="F8037" s="8"/>
      <c r="G8037" s="10">
        <v>100</v>
      </c>
      <c r="H8037" s="11">
        <v>51.833021139952002</v>
      </c>
      <c r="I8037" s="2">
        <v>68.397109981268002</v>
      </c>
      <c r="J8037" s="2">
        <v>14.155739898314</v>
      </c>
      <c r="K8037" s="2">
        <v>7.439122290607</v>
      </c>
      <c r="L8037" s="2">
        <v>11.693872089912</v>
      </c>
      <c r="M8037" s="2">
        <v>13.165640888413</v>
      </c>
      <c r="N8037" s="2">
        <v>1.150655606101</v>
      </c>
      <c r="O8037" s="2">
        <v>4.3350280974039999</v>
      </c>
      <c r="P8037" s="2">
        <v>1.123896173401</v>
      </c>
      <c r="Q8037" s="13">
        <v>0.26759432700000002</v>
      </c>
    </row>
    <row r="8038" spans="5:17" x14ac:dyDescent="0.3">
      <c r="E8038" s="3" t="s">
        <v>27</v>
      </c>
      <c r="F8038" s="4"/>
      <c r="G8038" s="5">
        <v>6583</v>
      </c>
      <c r="H8038" s="7">
        <v>3418</v>
      </c>
      <c r="I8038" s="1">
        <v>4531</v>
      </c>
      <c r="J8038" s="1">
        <v>691</v>
      </c>
      <c r="K8038" s="1">
        <v>465</v>
      </c>
      <c r="L8038" s="1">
        <v>664</v>
      </c>
      <c r="M8038" s="1">
        <v>919</v>
      </c>
      <c r="N8038" s="1">
        <v>71</v>
      </c>
      <c r="O8038" s="1">
        <v>294</v>
      </c>
      <c r="P8038" s="1">
        <v>131</v>
      </c>
      <c r="Q8038" s="6">
        <v>19</v>
      </c>
    </row>
    <row r="8039" spans="5:17" x14ac:dyDescent="0.3">
      <c r="E8039" s="9"/>
      <c r="F8039" s="8"/>
      <c r="G8039" s="10">
        <v>100</v>
      </c>
      <c r="H8039" s="11">
        <v>51.921616284369001</v>
      </c>
      <c r="I8039" s="2">
        <v>68.828801458301996</v>
      </c>
      <c r="J8039" s="2">
        <v>10.496734011849</v>
      </c>
      <c r="K8039" s="2">
        <v>7.0636487923439999</v>
      </c>
      <c r="L8039" s="2">
        <v>10.086586662616</v>
      </c>
      <c r="M8039" s="2">
        <v>13.960200516482001</v>
      </c>
      <c r="N8039" s="2">
        <v>1.0785356220569999</v>
      </c>
      <c r="O8039" s="2">
        <v>4.4660489138689998</v>
      </c>
      <c r="P8039" s="2">
        <v>1.9899741759080001</v>
      </c>
      <c r="Q8039" s="13">
        <v>0.28862220871900002</v>
      </c>
    </row>
    <row r="8040" spans="5:17" x14ac:dyDescent="0.3">
      <c r="E8040" s="3" t="s">
        <v>28</v>
      </c>
      <c r="F8040" s="4"/>
      <c r="G8040" s="5">
        <v>8475</v>
      </c>
      <c r="H8040" s="7">
        <v>4511</v>
      </c>
      <c r="I8040" s="1">
        <v>5800</v>
      </c>
      <c r="J8040" s="1">
        <v>680</v>
      </c>
      <c r="K8040" s="1">
        <v>427</v>
      </c>
      <c r="L8040" s="1">
        <v>659</v>
      </c>
      <c r="M8040" s="1">
        <v>954</v>
      </c>
      <c r="N8040" s="1">
        <v>135</v>
      </c>
      <c r="O8040" s="1">
        <v>460</v>
      </c>
      <c r="P8040" s="1">
        <v>158</v>
      </c>
      <c r="Q8040" s="6">
        <v>32</v>
      </c>
    </row>
    <row r="8041" spans="5:17" x14ac:dyDescent="0.3">
      <c r="E8041" s="9"/>
      <c r="F8041" s="8"/>
      <c r="G8041" s="10">
        <v>100</v>
      </c>
      <c r="H8041" s="11">
        <v>53.227138643068002</v>
      </c>
      <c r="I8041" s="2">
        <v>68.436578171091</v>
      </c>
      <c r="J8041" s="2">
        <v>8.023598820059</v>
      </c>
      <c r="K8041" s="2">
        <v>5.0383480825960003</v>
      </c>
      <c r="L8041" s="2">
        <v>7.7758112094399996</v>
      </c>
      <c r="M8041" s="2">
        <v>11.256637168141999</v>
      </c>
      <c r="N8041" s="2">
        <v>1.592920353982</v>
      </c>
      <c r="O8041" s="2">
        <v>5.4277286135690002</v>
      </c>
      <c r="P8041" s="2">
        <v>1.864306784661</v>
      </c>
      <c r="Q8041" s="13">
        <v>0.37758112094399998</v>
      </c>
    </row>
    <row r="8042" spans="5:17" x14ac:dyDescent="0.3">
      <c r="E8042" s="3" t="s">
        <v>29</v>
      </c>
      <c r="F8042" s="4"/>
      <c r="G8042" s="5">
        <v>4017</v>
      </c>
      <c r="H8042" s="7">
        <v>2201</v>
      </c>
      <c r="I8042" s="1">
        <v>2596</v>
      </c>
      <c r="J8042" s="1">
        <v>224</v>
      </c>
      <c r="K8042" s="1">
        <v>109</v>
      </c>
      <c r="L8042" s="1">
        <v>216</v>
      </c>
      <c r="M8042" s="1">
        <v>364</v>
      </c>
      <c r="N8042" s="1">
        <v>85</v>
      </c>
      <c r="O8042" s="1">
        <v>270</v>
      </c>
      <c r="P8042" s="1">
        <v>69</v>
      </c>
      <c r="Q8042" s="6">
        <v>23</v>
      </c>
    </row>
    <row r="8043" spans="5:17" x14ac:dyDescent="0.3">
      <c r="E8043" s="9"/>
      <c r="F8043" s="8"/>
      <c r="G8043" s="10">
        <v>100</v>
      </c>
      <c r="H8043" s="11">
        <v>54.792133432909999</v>
      </c>
      <c r="I8043" s="2">
        <v>64.625342295245005</v>
      </c>
      <c r="J8043" s="2">
        <v>5.5763007219320002</v>
      </c>
      <c r="K8043" s="2">
        <v>2.7134677620110002</v>
      </c>
      <c r="L8043" s="2">
        <v>5.3771471247199996</v>
      </c>
      <c r="M8043" s="2">
        <v>9.0614886731389994</v>
      </c>
      <c r="N8043" s="2">
        <v>2.1160069703760001</v>
      </c>
      <c r="O8043" s="2">
        <v>6.7214339058999997</v>
      </c>
      <c r="P8043" s="2">
        <v>1.7176997759520001</v>
      </c>
      <c r="Q8043" s="13">
        <v>0.57256659198399995</v>
      </c>
    </row>
    <row r="8044" spans="5:17" x14ac:dyDescent="0.3">
      <c r="E8044" s="3" t="s">
        <v>30</v>
      </c>
      <c r="F8044" s="4"/>
      <c r="G8044" s="5">
        <v>1579</v>
      </c>
      <c r="H8044" s="7">
        <v>837</v>
      </c>
      <c r="I8044" s="1">
        <v>844</v>
      </c>
      <c r="J8044" s="1">
        <v>59</v>
      </c>
      <c r="K8044" s="1">
        <v>14</v>
      </c>
      <c r="L8044" s="1">
        <v>54</v>
      </c>
      <c r="M8044" s="1">
        <v>109</v>
      </c>
      <c r="N8044" s="1">
        <v>57</v>
      </c>
      <c r="O8044" s="1">
        <v>185</v>
      </c>
      <c r="P8044" s="1">
        <v>20</v>
      </c>
      <c r="Q8044" s="6">
        <v>9</v>
      </c>
    </row>
    <row r="8045" spans="5:17" x14ac:dyDescent="0.3">
      <c r="E8045" s="9"/>
      <c r="F8045" s="8"/>
      <c r="G8045" s="10">
        <v>100</v>
      </c>
      <c r="H8045" s="11">
        <v>53.008233058898</v>
      </c>
      <c r="I8045" s="2">
        <v>53.451551614945998</v>
      </c>
      <c r="J8045" s="2">
        <v>3.7365421152630001</v>
      </c>
      <c r="K8045" s="2">
        <v>0.88663711209600005</v>
      </c>
      <c r="L8045" s="2">
        <v>3.4198860037999999</v>
      </c>
      <c r="M8045" s="2">
        <v>6.9031032298920003</v>
      </c>
      <c r="N8045" s="2">
        <v>3.6098796706780001</v>
      </c>
      <c r="O8045" s="2">
        <v>11.716276124128999</v>
      </c>
      <c r="P8045" s="2">
        <v>1.266624445852</v>
      </c>
      <c r="Q8045" s="13">
        <v>0.56998100063299995</v>
      </c>
    </row>
    <row r="8046" spans="5:17" x14ac:dyDescent="0.3">
      <c r="E8046" s="3" t="s">
        <v>31</v>
      </c>
      <c r="F8046" s="4"/>
      <c r="G8046" s="5">
        <v>247</v>
      </c>
      <c r="H8046" s="7">
        <v>162</v>
      </c>
      <c r="I8046" s="1">
        <v>115</v>
      </c>
      <c r="J8046" s="1">
        <v>6</v>
      </c>
      <c r="K8046" s="1">
        <v>2</v>
      </c>
      <c r="L8046" s="1">
        <v>9</v>
      </c>
      <c r="M8046" s="1">
        <v>19</v>
      </c>
      <c r="N8046" s="1">
        <v>9</v>
      </c>
      <c r="O8046" s="1">
        <v>19</v>
      </c>
      <c r="P8046" s="1">
        <v>0</v>
      </c>
      <c r="Q8046" s="6">
        <v>2</v>
      </c>
    </row>
    <row r="8047" spans="5:17" x14ac:dyDescent="0.3">
      <c r="E8047" s="9"/>
      <c r="F8047" s="8"/>
      <c r="G8047" s="10">
        <v>100</v>
      </c>
      <c r="H8047" s="11">
        <v>65.587044534412996</v>
      </c>
      <c r="I8047" s="2">
        <v>46.558704453441003</v>
      </c>
      <c r="J8047" s="2">
        <v>2.4291497975710001</v>
      </c>
      <c r="K8047" s="2">
        <v>0.80971659919000005</v>
      </c>
      <c r="L8047" s="2">
        <v>3.6437246963560002</v>
      </c>
      <c r="M8047" s="2">
        <v>7.6923076923079998</v>
      </c>
      <c r="N8047" s="2">
        <v>3.6437246963560002</v>
      </c>
      <c r="O8047" s="2">
        <v>7.6923076923079998</v>
      </c>
      <c r="P8047" s="12">
        <v>0</v>
      </c>
      <c r="Q8047" s="13">
        <v>0.80971659919000005</v>
      </c>
    </row>
    <row r="8048" spans="5:17" x14ac:dyDescent="0.3">
      <c r="E8048" s="3" t="s">
        <v>32</v>
      </c>
      <c r="F8048" s="4"/>
      <c r="G8048" s="5">
        <v>298</v>
      </c>
      <c r="H8048" s="7">
        <v>161</v>
      </c>
      <c r="I8048" s="1">
        <v>219</v>
      </c>
      <c r="J8048" s="1">
        <v>40</v>
      </c>
      <c r="K8048" s="1">
        <v>30</v>
      </c>
      <c r="L8048" s="1">
        <v>66</v>
      </c>
      <c r="M8048" s="1">
        <v>33</v>
      </c>
      <c r="N8048" s="1">
        <v>1</v>
      </c>
      <c r="O8048" s="1">
        <v>4</v>
      </c>
      <c r="P8048" s="1">
        <v>2</v>
      </c>
      <c r="Q8048" s="6">
        <v>0</v>
      </c>
    </row>
    <row r="8049" spans="5:17" x14ac:dyDescent="0.3">
      <c r="E8049" s="9"/>
      <c r="F8049" s="8"/>
      <c r="G8049" s="10">
        <v>100</v>
      </c>
      <c r="H8049" s="11">
        <v>54.026845637584003</v>
      </c>
      <c r="I8049" s="2">
        <v>73.489932885906001</v>
      </c>
      <c r="J8049" s="2">
        <v>13.422818791946</v>
      </c>
      <c r="K8049" s="2">
        <v>10.067114093960001</v>
      </c>
      <c r="L8049" s="2">
        <v>22.147651006711001</v>
      </c>
      <c r="M8049" s="2">
        <v>11.073825503356</v>
      </c>
      <c r="N8049" s="2">
        <v>0.33557046979900002</v>
      </c>
      <c r="O8049" s="2">
        <v>1.342281879195</v>
      </c>
      <c r="P8049" s="2">
        <v>0.67114093959700005</v>
      </c>
      <c r="Q8049" s="15">
        <v>0</v>
      </c>
    </row>
    <row r="8050" spans="5:17" x14ac:dyDescent="0.3">
      <c r="E8050" s="3" t="s">
        <v>33</v>
      </c>
      <c r="F8050" s="4"/>
      <c r="G8050" s="5">
        <v>2148</v>
      </c>
      <c r="H8050" s="7">
        <v>1171</v>
      </c>
      <c r="I8050" s="1">
        <v>1717</v>
      </c>
      <c r="J8050" s="1">
        <v>303</v>
      </c>
      <c r="K8050" s="1">
        <v>160</v>
      </c>
      <c r="L8050" s="1">
        <v>353</v>
      </c>
      <c r="M8050" s="1">
        <v>221</v>
      </c>
      <c r="N8050" s="1">
        <v>12</v>
      </c>
      <c r="O8050" s="1">
        <v>40</v>
      </c>
      <c r="P8050" s="1">
        <v>6</v>
      </c>
      <c r="Q8050" s="6">
        <v>4</v>
      </c>
    </row>
    <row r="8051" spans="5:17" x14ac:dyDescent="0.3">
      <c r="E8051" s="9"/>
      <c r="F8051" s="8"/>
      <c r="G8051" s="10">
        <v>100</v>
      </c>
      <c r="H8051" s="11">
        <v>54.515828677839998</v>
      </c>
      <c r="I8051" s="2">
        <v>79.934823091248006</v>
      </c>
      <c r="J8051" s="2">
        <v>14.106145251397001</v>
      </c>
      <c r="K8051" s="2">
        <v>7.4487895716950003</v>
      </c>
      <c r="L8051" s="2">
        <v>16.433891992551001</v>
      </c>
      <c r="M8051" s="2">
        <v>10.288640595903001</v>
      </c>
      <c r="N8051" s="2">
        <v>0.55865921787700001</v>
      </c>
      <c r="O8051" s="2">
        <v>1.8621973929240001</v>
      </c>
      <c r="P8051" s="2">
        <v>0.279329608939</v>
      </c>
      <c r="Q8051" s="13">
        <v>0.186219739292</v>
      </c>
    </row>
    <row r="8052" spans="5:17" x14ac:dyDescent="0.3">
      <c r="E8052" s="3" t="s">
        <v>34</v>
      </c>
      <c r="F8052" s="4"/>
      <c r="G8052" s="5">
        <v>5324</v>
      </c>
      <c r="H8052" s="7">
        <v>3037</v>
      </c>
      <c r="I8052" s="1">
        <v>4323</v>
      </c>
      <c r="J8052" s="1">
        <v>841</v>
      </c>
      <c r="K8052" s="1">
        <v>340</v>
      </c>
      <c r="L8052" s="1">
        <v>834</v>
      </c>
      <c r="M8052" s="1">
        <v>636</v>
      </c>
      <c r="N8052" s="1">
        <v>60</v>
      </c>
      <c r="O8052" s="1">
        <v>71</v>
      </c>
      <c r="P8052" s="1">
        <v>40</v>
      </c>
      <c r="Q8052" s="6">
        <v>10</v>
      </c>
    </row>
    <row r="8053" spans="5:17" x14ac:dyDescent="0.3">
      <c r="E8053" s="9"/>
      <c r="F8053" s="8"/>
      <c r="G8053" s="10">
        <v>100</v>
      </c>
      <c r="H8053" s="11">
        <v>57.043576258451999</v>
      </c>
      <c r="I8053" s="2">
        <v>81.198347107437996</v>
      </c>
      <c r="J8053" s="2">
        <v>15.796393688956</v>
      </c>
      <c r="K8053" s="2">
        <v>6.3861758076630002</v>
      </c>
      <c r="L8053" s="2">
        <v>15.664913598798</v>
      </c>
      <c r="M8053" s="2">
        <v>11.945905334335</v>
      </c>
      <c r="N8053" s="2">
        <v>1.126972201352</v>
      </c>
      <c r="O8053" s="2">
        <v>1.3335837716000001</v>
      </c>
      <c r="P8053" s="2">
        <v>0.75131480090199998</v>
      </c>
      <c r="Q8053" s="13">
        <v>0.18782870022500001</v>
      </c>
    </row>
    <row r="8054" spans="5:17" x14ac:dyDescent="0.3">
      <c r="E8054" s="3" t="s">
        <v>35</v>
      </c>
      <c r="F8054" s="4"/>
      <c r="G8054" s="5">
        <v>9153</v>
      </c>
      <c r="H8054" s="7">
        <v>5268</v>
      </c>
      <c r="I8054" s="1">
        <v>7479</v>
      </c>
      <c r="J8054" s="1">
        <v>1090</v>
      </c>
      <c r="K8054" s="1">
        <v>495</v>
      </c>
      <c r="L8054" s="1">
        <v>1163</v>
      </c>
      <c r="M8054" s="1">
        <v>1109</v>
      </c>
      <c r="N8054" s="1">
        <v>160</v>
      </c>
      <c r="O8054" s="1">
        <v>111</v>
      </c>
      <c r="P8054" s="1">
        <v>79</v>
      </c>
      <c r="Q8054" s="6">
        <v>21</v>
      </c>
    </row>
    <row r="8055" spans="5:17" x14ac:dyDescent="0.3">
      <c r="E8055" s="9"/>
      <c r="F8055" s="8"/>
      <c r="G8055" s="10">
        <v>100</v>
      </c>
      <c r="H8055" s="11">
        <v>57.554900032775997</v>
      </c>
      <c r="I8055" s="2">
        <v>81.710914454277003</v>
      </c>
      <c r="J8055" s="2">
        <v>11.908663826068</v>
      </c>
      <c r="K8055" s="2">
        <v>5.4080629301869996</v>
      </c>
      <c r="L8055" s="2">
        <v>12.706216541025</v>
      </c>
      <c r="M8055" s="2">
        <v>12.116246039549999</v>
      </c>
      <c r="N8055" s="2">
        <v>1.748060745111</v>
      </c>
      <c r="O8055" s="2">
        <v>1.2127171419210001</v>
      </c>
      <c r="P8055" s="2">
        <v>0.863104992899</v>
      </c>
      <c r="Q8055" s="13">
        <v>0.229432972796</v>
      </c>
    </row>
    <row r="8056" spans="5:17" x14ac:dyDescent="0.3">
      <c r="E8056" s="3" t="s">
        <v>36</v>
      </c>
      <c r="F8056" s="4"/>
      <c r="G8056" s="5">
        <v>8028</v>
      </c>
      <c r="H8056" s="7">
        <v>4675</v>
      </c>
      <c r="I8056" s="1">
        <v>6475</v>
      </c>
      <c r="J8056" s="1">
        <v>788</v>
      </c>
      <c r="K8056" s="1">
        <v>425</v>
      </c>
      <c r="L8056" s="1">
        <v>926</v>
      </c>
      <c r="M8056" s="1">
        <v>917</v>
      </c>
      <c r="N8056" s="1">
        <v>205</v>
      </c>
      <c r="O8056" s="1">
        <v>135</v>
      </c>
      <c r="P8056" s="1">
        <v>91</v>
      </c>
      <c r="Q8056" s="6">
        <v>47</v>
      </c>
    </row>
    <row r="8057" spans="5:17" x14ac:dyDescent="0.3">
      <c r="E8057" s="9"/>
      <c r="F8057" s="8"/>
      <c r="G8057" s="10">
        <v>100</v>
      </c>
      <c r="H8057" s="11">
        <v>58.233682112605997</v>
      </c>
      <c r="I8057" s="2">
        <v>80.655206776282995</v>
      </c>
      <c r="J8057" s="2">
        <v>9.8156452416539999</v>
      </c>
      <c r="K8057" s="2">
        <v>5.293971101146</v>
      </c>
      <c r="L8057" s="2">
        <v>11.534628799203</v>
      </c>
      <c r="M8057" s="2">
        <v>11.422521175884</v>
      </c>
      <c r="N8057" s="2">
        <v>2.553562531141</v>
      </c>
      <c r="O8057" s="2">
        <v>1.6816143497760001</v>
      </c>
      <c r="P8057" s="2">
        <v>1.133532635775</v>
      </c>
      <c r="Q8057" s="13">
        <v>0.58545092177400004</v>
      </c>
    </row>
    <row r="8058" spans="5:17" x14ac:dyDescent="0.3">
      <c r="E8058" s="3" t="s">
        <v>37</v>
      </c>
      <c r="F8058" s="4"/>
      <c r="G8058" s="5">
        <v>2918</v>
      </c>
      <c r="H8058" s="7">
        <v>1788</v>
      </c>
      <c r="I8058" s="1">
        <v>2311</v>
      </c>
      <c r="J8058" s="1">
        <v>206</v>
      </c>
      <c r="K8058" s="1">
        <v>82</v>
      </c>
      <c r="L8058" s="1">
        <v>238</v>
      </c>
      <c r="M8058" s="1">
        <v>224</v>
      </c>
      <c r="N8058" s="1">
        <v>87</v>
      </c>
      <c r="O8058" s="1">
        <v>79</v>
      </c>
      <c r="P8058" s="1">
        <v>29</v>
      </c>
      <c r="Q8058" s="6">
        <v>14</v>
      </c>
    </row>
    <row r="8059" spans="5:17" x14ac:dyDescent="0.3">
      <c r="E8059" s="9"/>
      <c r="F8059" s="8"/>
      <c r="G8059" s="10">
        <v>100</v>
      </c>
      <c r="H8059" s="11">
        <v>61.274845784783999</v>
      </c>
      <c r="I8059" s="2">
        <v>79.198080877313004</v>
      </c>
      <c r="J8059" s="2">
        <v>7.0596298834819997</v>
      </c>
      <c r="K8059" s="2">
        <v>2.8101439342019998</v>
      </c>
      <c r="L8059" s="2">
        <v>8.1562714187799994</v>
      </c>
      <c r="M8059" s="2">
        <v>7.6764907470869996</v>
      </c>
      <c r="N8059" s="2">
        <v>2.981494174092</v>
      </c>
      <c r="O8059" s="2">
        <v>2.7073337902670001</v>
      </c>
      <c r="P8059" s="2">
        <v>0.99383139136400001</v>
      </c>
      <c r="Q8059" s="13">
        <v>0.47978067169299998</v>
      </c>
    </row>
    <row r="8060" spans="5:17" x14ac:dyDescent="0.3">
      <c r="E8060" s="3" t="s">
        <v>38</v>
      </c>
      <c r="F8060" s="4"/>
      <c r="G8060" s="5">
        <v>906</v>
      </c>
      <c r="H8060" s="7">
        <v>550</v>
      </c>
      <c r="I8060" s="1">
        <v>691</v>
      </c>
      <c r="J8060" s="1">
        <v>38</v>
      </c>
      <c r="K8060" s="1">
        <v>12</v>
      </c>
      <c r="L8060" s="1">
        <v>44</v>
      </c>
      <c r="M8060" s="1">
        <v>60</v>
      </c>
      <c r="N8060" s="1">
        <v>20</v>
      </c>
      <c r="O8060" s="1">
        <v>33</v>
      </c>
      <c r="P8060" s="1">
        <v>6</v>
      </c>
      <c r="Q8060" s="6">
        <v>3</v>
      </c>
    </row>
    <row r="8061" spans="5:17" x14ac:dyDescent="0.3">
      <c r="E8061" s="9"/>
      <c r="F8061" s="8"/>
      <c r="G8061" s="10">
        <v>100</v>
      </c>
      <c r="H8061" s="11">
        <v>60.706401766003999</v>
      </c>
      <c r="I8061" s="2">
        <v>76.269315673289</v>
      </c>
      <c r="J8061" s="2">
        <v>4.1942604856510002</v>
      </c>
      <c r="K8061" s="2">
        <v>1.324503311258</v>
      </c>
      <c r="L8061" s="2">
        <v>4.8565121412799996</v>
      </c>
      <c r="M8061" s="2">
        <v>6.622516556291</v>
      </c>
      <c r="N8061" s="2">
        <v>2.207505518764</v>
      </c>
      <c r="O8061" s="2">
        <v>3.6423841059600002</v>
      </c>
      <c r="P8061" s="2">
        <v>0.66225165562900001</v>
      </c>
      <c r="Q8061" s="13">
        <v>0.331125827815</v>
      </c>
    </row>
    <row r="8062" spans="5:17" x14ac:dyDescent="0.3">
      <c r="E8062" s="3" t="s">
        <v>39</v>
      </c>
      <c r="F8062" s="4"/>
      <c r="G8062" s="5">
        <v>137</v>
      </c>
      <c r="H8062" s="7">
        <v>86</v>
      </c>
      <c r="I8062" s="1">
        <v>88</v>
      </c>
      <c r="J8062" s="1">
        <v>5</v>
      </c>
      <c r="K8062" s="1">
        <v>1</v>
      </c>
      <c r="L8062" s="1">
        <v>7</v>
      </c>
      <c r="M8062" s="1">
        <v>13</v>
      </c>
      <c r="N8062" s="1">
        <v>8</v>
      </c>
      <c r="O8062" s="1">
        <v>9</v>
      </c>
      <c r="P8062" s="1">
        <v>2</v>
      </c>
      <c r="Q8062" s="6">
        <v>1</v>
      </c>
    </row>
    <row r="8063" spans="5:17" x14ac:dyDescent="0.3">
      <c r="E8063" s="9"/>
      <c r="F8063" s="8"/>
      <c r="G8063" s="10">
        <v>100</v>
      </c>
      <c r="H8063" s="11">
        <v>62.773722627737001</v>
      </c>
      <c r="I8063" s="2">
        <v>64.233576642336004</v>
      </c>
      <c r="J8063" s="2">
        <v>3.649635036496</v>
      </c>
      <c r="K8063" s="2">
        <v>0.72992700729899995</v>
      </c>
      <c r="L8063" s="2">
        <v>5.1094890510950002</v>
      </c>
      <c r="M8063" s="2">
        <v>9.4890510948909998</v>
      </c>
      <c r="N8063" s="2">
        <v>5.8394160583939998</v>
      </c>
      <c r="O8063" s="2">
        <v>6.5693430656930003</v>
      </c>
      <c r="P8063" s="2">
        <v>1.459854014599</v>
      </c>
      <c r="Q8063" s="13">
        <v>0.72992700729899995</v>
      </c>
    </row>
    <row r="8064" spans="5:17" x14ac:dyDescent="0.3">
      <c r="E8064" s="3" t="s">
        <v>40</v>
      </c>
      <c r="F8064" s="4"/>
      <c r="G8064" s="5">
        <v>12</v>
      </c>
      <c r="H8064" s="7">
        <v>4</v>
      </c>
      <c r="I8064" s="1">
        <v>6</v>
      </c>
      <c r="J8064" s="1">
        <v>2</v>
      </c>
      <c r="K8064" s="1">
        <v>0</v>
      </c>
      <c r="L8064" s="1">
        <v>3</v>
      </c>
      <c r="M8064" s="1">
        <v>3</v>
      </c>
      <c r="N8064" s="1">
        <v>1</v>
      </c>
      <c r="O8064" s="1">
        <v>2</v>
      </c>
      <c r="P8064" s="1">
        <v>0</v>
      </c>
      <c r="Q8064" s="6">
        <v>0</v>
      </c>
    </row>
    <row r="8065" spans="5:17" x14ac:dyDescent="0.3">
      <c r="E8065" s="9"/>
      <c r="F8065" s="8"/>
      <c r="G8065" s="10">
        <v>100</v>
      </c>
      <c r="H8065" s="11">
        <v>33.333333333333002</v>
      </c>
      <c r="I8065" s="2">
        <v>50</v>
      </c>
      <c r="J8065" s="2">
        <v>16.666666666666998</v>
      </c>
      <c r="K8065" s="12">
        <v>0</v>
      </c>
      <c r="L8065" s="2">
        <v>25</v>
      </c>
      <c r="M8065" s="2">
        <v>25</v>
      </c>
      <c r="N8065" s="2">
        <v>8.333333333333</v>
      </c>
      <c r="O8065" s="2">
        <v>16.666666666666998</v>
      </c>
      <c r="P8065" s="12">
        <v>0</v>
      </c>
      <c r="Q8065" s="15">
        <v>0</v>
      </c>
    </row>
    <row r="8066" spans="5:17" x14ac:dyDescent="0.3">
      <c r="E8066" s="3" t="s">
        <v>41</v>
      </c>
      <c r="F8066" s="4"/>
      <c r="G8066" s="5">
        <v>56</v>
      </c>
      <c r="H8066" s="7">
        <v>25</v>
      </c>
      <c r="I8066" s="1">
        <v>38</v>
      </c>
      <c r="J8066" s="1">
        <v>17</v>
      </c>
      <c r="K8066" s="1">
        <v>7</v>
      </c>
      <c r="L8066" s="1">
        <v>19</v>
      </c>
      <c r="M8066" s="1">
        <v>15</v>
      </c>
      <c r="N8066" s="1">
        <v>1</v>
      </c>
      <c r="O8066" s="1">
        <v>2</v>
      </c>
      <c r="P8066" s="1">
        <v>0</v>
      </c>
      <c r="Q8066" s="6">
        <v>1</v>
      </c>
    </row>
    <row r="8067" spans="5:17" x14ac:dyDescent="0.3">
      <c r="E8067" s="9"/>
      <c r="F8067" s="8"/>
      <c r="G8067" s="10">
        <v>100</v>
      </c>
      <c r="H8067" s="11">
        <v>44.642857142856997</v>
      </c>
      <c r="I8067" s="2">
        <v>67.857142857143003</v>
      </c>
      <c r="J8067" s="2">
        <v>30.357142857143</v>
      </c>
      <c r="K8067" s="2">
        <v>12.5</v>
      </c>
      <c r="L8067" s="2">
        <v>33.928571428570997</v>
      </c>
      <c r="M8067" s="2">
        <v>26.785714285714</v>
      </c>
      <c r="N8067" s="2">
        <v>1.785714285714</v>
      </c>
      <c r="O8067" s="2">
        <v>3.5714285714290002</v>
      </c>
      <c r="P8067" s="12">
        <v>0</v>
      </c>
      <c r="Q8067" s="13">
        <v>1.785714285714</v>
      </c>
    </row>
    <row r="8068" spans="5:17" x14ac:dyDescent="0.3">
      <c r="E8068" s="3" t="s">
        <v>42</v>
      </c>
      <c r="F8068" s="4"/>
      <c r="G8068" s="5">
        <v>88</v>
      </c>
      <c r="H8068" s="7">
        <v>34</v>
      </c>
      <c r="I8068" s="1">
        <v>55</v>
      </c>
      <c r="J8068" s="1">
        <v>25</v>
      </c>
      <c r="K8068" s="1">
        <v>11</v>
      </c>
      <c r="L8068" s="1">
        <v>24</v>
      </c>
      <c r="M8068" s="1">
        <v>22</v>
      </c>
      <c r="N8068" s="1">
        <v>4</v>
      </c>
      <c r="O8068" s="1">
        <v>3</v>
      </c>
      <c r="P8068" s="1">
        <v>2</v>
      </c>
      <c r="Q8068" s="6">
        <v>2</v>
      </c>
    </row>
    <row r="8069" spans="5:17" x14ac:dyDescent="0.3">
      <c r="E8069" s="9"/>
      <c r="F8069" s="8"/>
      <c r="G8069" s="10">
        <v>100</v>
      </c>
      <c r="H8069" s="11">
        <v>38.636363636364003</v>
      </c>
      <c r="I8069" s="2">
        <v>62.5</v>
      </c>
      <c r="J8069" s="2">
        <v>28.409090909090999</v>
      </c>
      <c r="K8069" s="2">
        <v>12.5</v>
      </c>
      <c r="L8069" s="2">
        <v>27.272727272727</v>
      </c>
      <c r="M8069" s="2">
        <v>25</v>
      </c>
      <c r="N8069" s="2">
        <v>4.5454545454549997</v>
      </c>
      <c r="O8069" s="2">
        <v>3.4090909090910002</v>
      </c>
      <c r="P8069" s="2">
        <v>2.2727272727269998</v>
      </c>
      <c r="Q8069" s="13">
        <v>2.2727272727269998</v>
      </c>
    </row>
    <row r="8070" spans="5:17" x14ac:dyDescent="0.3">
      <c r="E8070" s="3" t="s">
        <v>43</v>
      </c>
      <c r="F8070" s="4"/>
      <c r="G8070" s="5">
        <v>138</v>
      </c>
      <c r="H8070" s="7">
        <v>61</v>
      </c>
      <c r="I8070" s="1">
        <v>95</v>
      </c>
      <c r="J8070" s="1">
        <v>19</v>
      </c>
      <c r="K8070" s="1">
        <v>17</v>
      </c>
      <c r="L8070" s="1">
        <v>24</v>
      </c>
      <c r="M8070" s="1">
        <v>28</v>
      </c>
      <c r="N8070" s="1">
        <v>8</v>
      </c>
      <c r="O8070" s="1">
        <v>4</v>
      </c>
      <c r="P8070" s="1">
        <v>2</v>
      </c>
      <c r="Q8070" s="6">
        <v>7</v>
      </c>
    </row>
    <row r="8071" spans="5:17" x14ac:dyDescent="0.3">
      <c r="E8071" s="9"/>
      <c r="F8071" s="8"/>
      <c r="G8071" s="10">
        <v>100</v>
      </c>
      <c r="H8071" s="11">
        <v>44.202898550725003</v>
      </c>
      <c r="I8071" s="2">
        <v>68.840579710144993</v>
      </c>
      <c r="J8071" s="2">
        <v>13.768115942029</v>
      </c>
      <c r="K8071" s="2">
        <v>12.318840579710001</v>
      </c>
      <c r="L8071" s="2">
        <v>17.391304347826001</v>
      </c>
      <c r="M8071" s="2">
        <v>20.289855072464</v>
      </c>
      <c r="N8071" s="2">
        <v>5.7971014492749999</v>
      </c>
      <c r="O8071" s="2">
        <v>2.898550724638</v>
      </c>
      <c r="P8071" s="2">
        <v>1.449275362319</v>
      </c>
      <c r="Q8071" s="13">
        <v>5.0724637681160001</v>
      </c>
    </row>
    <row r="8072" spans="5:17" x14ac:dyDescent="0.3">
      <c r="E8072" s="3" t="s">
        <v>44</v>
      </c>
      <c r="F8072" s="4"/>
      <c r="G8072" s="5">
        <v>95</v>
      </c>
      <c r="H8072" s="7">
        <v>44</v>
      </c>
      <c r="I8072" s="1">
        <v>62</v>
      </c>
      <c r="J8072" s="1">
        <v>10</v>
      </c>
      <c r="K8072" s="1">
        <v>9</v>
      </c>
      <c r="L8072" s="1">
        <v>12</v>
      </c>
      <c r="M8072" s="1">
        <v>16</v>
      </c>
      <c r="N8072" s="1">
        <v>6</v>
      </c>
      <c r="O8072" s="1">
        <v>8</v>
      </c>
      <c r="P8072" s="1">
        <v>0</v>
      </c>
      <c r="Q8072" s="6">
        <v>7</v>
      </c>
    </row>
    <row r="8073" spans="5:17" x14ac:dyDescent="0.3">
      <c r="E8073" s="9"/>
      <c r="F8073" s="8"/>
      <c r="G8073" s="10">
        <v>100</v>
      </c>
      <c r="H8073" s="11">
        <v>46.315789473683999</v>
      </c>
      <c r="I8073" s="2">
        <v>65.263157894737006</v>
      </c>
      <c r="J8073" s="2">
        <v>10.526315789473999</v>
      </c>
      <c r="K8073" s="2">
        <v>9.4736842105260006</v>
      </c>
      <c r="L8073" s="2">
        <v>12.631578947368</v>
      </c>
      <c r="M8073" s="2">
        <v>16.842105263158</v>
      </c>
      <c r="N8073" s="2">
        <v>6.3157894736840001</v>
      </c>
      <c r="O8073" s="2">
        <v>8.4210526315790002</v>
      </c>
      <c r="P8073" s="12">
        <v>0</v>
      </c>
      <c r="Q8073" s="13">
        <v>7.3684210526319998</v>
      </c>
    </row>
    <row r="8074" spans="5:17" x14ac:dyDescent="0.3">
      <c r="E8074" s="3" t="s">
        <v>45</v>
      </c>
      <c r="F8074" s="4"/>
      <c r="G8074" s="5">
        <v>23</v>
      </c>
      <c r="H8074" s="7">
        <v>10</v>
      </c>
      <c r="I8074" s="1">
        <v>10</v>
      </c>
      <c r="J8074" s="1">
        <v>2</v>
      </c>
      <c r="K8074" s="1">
        <v>0</v>
      </c>
      <c r="L8074" s="1">
        <v>4</v>
      </c>
      <c r="M8074" s="1">
        <v>2</v>
      </c>
      <c r="N8074" s="1">
        <v>1</v>
      </c>
      <c r="O8074" s="1">
        <v>1</v>
      </c>
      <c r="P8074" s="1">
        <v>0</v>
      </c>
      <c r="Q8074" s="6">
        <v>6</v>
      </c>
    </row>
    <row r="8075" spans="5:17" x14ac:dyDescent="0.3">
      <c r="E8075" s="9"/>
      <c r="F8075" s="8"/>
      <c r="G8075" s="10">
        <v>100</v>
      </c>
      <c r="H8075" s="11">
        <v>43.478260869564998</v>
      </c>
      <c r="I8075" s="2">
        <v>43.478260869564998</v>
      </c>
      <c r="J8075" s="2">
        <v>8.6956521739130004</v>
      </c>
      <c r="K8075" s="12">
        <v>0</v>
      </c>
      <c r="L8075" s="2">
        <v>17.391304347826001</v>
      </c>
      <c r="M8075" s="2">
        <v>8.6956521739130004</v>
      </c>
      <c r="N8075" s="2">
        <v>4.3478260869570002</v>
      </c>
      <c r="O8075" s="2">
        <v>4.3478260869570002</v>
      </c>
      <c r="P8075" s="12">
        <v>0</v>
      </c>
      <c r="Q8075" s="13">
        <v>26.086956521739001</v>
      </c>
    </row>
    <row r="8076" spans="5:17" x14ac:dyDescent="0.3">
      <c r="E8076" s="3" t="s">
        <v>46</v>
      </c>
      <c r="F8076" s="4"/>
      <c r="G8076" s="5">
        <v>6</v>
      </c>
      <c r="H8076" s="7">
        <v>3</v>
      </c>
      <c r="I8076" s="1">
        <v>4</v>
      </c>
      <c r="J8076" s="1">
        <v>0</v>
      </c>
      <c r="K8076" s="1">
        <v>0</v>
      </c>
      <c r="L8076" s="1">
        <v>1</v>
      </c>
      <c r="M8076" s="1">
        <v>1</v>
      </c>
      <c r="N8076" s="1">
        <v>0</v>
      </c>
      <c r="O8076" s="1">
        <v>1</v>
      </c>
      <c r="P8076" s="1">
        <v>1</v>
      </c>
      <c r="Q8076" s="6">
        <v>0</v>
      </c>
    </row>
    <row r="8077" spans="5:17" x14ac:dyDescent="0.3">
      <c r="E8077" s="9"/>
      <c r="F8077" s="8"/>
      <c r="G8077" s="10">
        <v>100</v>
      </c>
      <c r="H8077" s="11">
        <v>50</v>
      </c>
      <c r="I8077" s="2">
        <v>66.666666666666998</v>
      </c>
      <c r="J8077" s="12">
        <v>0</v>
      </c>
      <c r="K8077" s="12">
        <v>0</v>
      </c>
      <c r="L8077" s="2">
        <v>16.666666666666998</v>
      </c>
      <c r="M8077" s="2">
        <v>16.666666666666998</v>
      </c>
      <c r="N8077" s="12">
        <v>0</v>
      </c>
      <c r="O8077" s="2">
        <v>16.666666666666998</v>
      </c>
      <c r="P8077" s="2">
        <v>16.666666666666998</v>
      </c>
      <c r="Q8077" s="15">
        <v>0</v>
      </c>
    </row>
    <row r="8078" spans="5:17" x14ac:dyDescent="0.3">
      <c r="E8078" s="3" t="s">
        <v>47</v>
      </c>
      <c r="F8078" s="4"/>
      <c r="G8078" s="5">
        <v>1</v>
      </c>
      <c r="H8078" s="7">
        <v>0</v>
      </c>
      <c r="I8078" s="1">
        <v>0</v>
      </c>
      <c r="J8078" s="1">
        <v>1</v>
      </c>
      <c r="K8078" s="1">
        <v>0</v>
      </c>
      <c r="L8078" s="1">
        <v>0</v>
      </c>
      <c r="M8078" s="1">
        <v>0</v>
      </c>
      <c r="N8078" s="1">
        <v>0</v>
      </c>
      <c r="O8078" s="1">
        <v>0</v>
      </c>
      <c r="P8078" s="1">
        <v>0</v>
      </c>
      <c r="Q8078" s="6">
        <v>0</v>
      </c>
    </row>
    <row r="8079" spans="5:17" x14ac:dyDescent="0.3">
      <c r="E8079" s="53"/>
      <c r="F8079" s="57"/>
      <c r="G8079" s="64">
        <v>100</v>
      </c>
      <c r="H8079" s="68">
        <v>0</v>
      </c>
      <c r="I8079" s="43">
        <v>0</v>
      </c>
      <c r="J8079" s="44">
        <v>100</v>
      </c>
      <c r="K8079" s="43">
        <v>0</v>
      </c>
      <c r="L8079" s="43">
        <v>0</v>
      </c>
      <c r="M8079" s="43">
        <v>0</v>
      </c>
      <c r="N8079" s="43">
        <v>0</v>
      </c>
      <c r="O8079" s="43">
        <v>0</v>
      </c>
      <c r="P8079" s="43">
        <v>0</v>
      </c>
      <c r="Q8079" s="66">
        <v>0</v>
      </c>
    </row>
    <row r="8081" spans="2:14" x14ac:dyDescent="0.3">
      <c r="B8081" s="35" t="str">
        <f xml:space="preserve"> HYPERLINK("#'目次'!B64", "[58]")</f>
        <v>[58]</v>
      </c>
      <c r="C8081" s="25" t="s">
        <v>14</v>
      </c>
    </row>
    <row r="8084" spans="2:14" x14ac:dyDescent="0.3">
      <c r="C8084" s="25" t="s">
        <v>1961</v>
      </c>
    </row>
    <row r="8085" spans="2:14" ht="25" x14ac:dyDescent="0.3">
      <c r="E8085" s="95"/>
      <c r="F8085" s="96"/>
      <c r="G8085" s="37" t="s">
        <v>16</v>
      </c>
      <c r="H8085" s="41" t="s">
        <v>17</v>
      </c>
      <c r="I8085" s="18" t="s">
        <v>18</v>
      </c>
      <c r="J8085" s="18" t="s">
        <v>19</v>
      </c>
      <c r="K8085" s="18" t="s">
        <v>20</v>
      </c>
      <c r="L8085" s="18" t="s">
        <v>21</v>
      </c>
      <c r="M8085" s="18" t="s">
        <v>22</v>
      </c>
      <c r="N8085" s="34" t="s">
        <v>23</v>
      </c>
    </row>
    <row r="8086" spans="2:14" x14ac:dyDescent="0.3">
      <c r="E8086" s="97"/>
      <c r="F8086" s="98"/>
      <c r="G8086" s="40"/>
      <c r="H8086" s="36"/>
      <c r="I8086" s="19"/>
      <c r="J8086" s="19"/>
      <c r="K8086" s="19"/>
      <c r="L8086" s="19"/>
      <c r="M8086" s="19"/>
      <c r="N8086" s="39"/>
    </row>
    <row r="8087" spans="2:14" x14ac:dyDescent="0.3">
      <c r="E8087" s="63" t="s">
        <v>16</v>
      </c>
      <c r="F8087" s="58"/>
      <c r="G8087" s="38">
        <v>55336</v>
      </c>
      <c r="H8087" s="20">
        <v>10222</v>
      </c>
      <c r="I8087" s="20">
        <v>19178</v>
      </c>
      <c r="J8087" s="20">
        <v>13973</v>
      </c>
      <c r="K8087" s="20">
        <v>7022</v>
      </c>
      <c r="L8087" s="20">
        <v>3794</v>
      </c>
      <c r="M8087" s="20">
        <v>900</v>
      </c>
      <c r="N8087" s="51">
        <v>247</v>
      </c>
    </row>
    <row r="8088" spans="2:14" x14ac:dyDescent="0.3">
      <c r="E8088" s="53"/>
      <c r="F8088" s="59"/>
      <c r="G8088" s="10">
        <v>100</v>
      </c>
      <c r="H8088" s="2">
        <v>18.472603729941</v>
      </c>
      <c r="I8088" s="2">
        <v>34.657365910076997</v>
      </c>
      <c r="J8088" s="2">
        <v>25.251192713603999</v>
      </c>
      <c r="K8088" s="2">
        <v>12.689749891570999</v>
      </c>
      <c r="L8088" s="2">
        <v>6.8562960821169998</v>
      </c>
      <c r="M8088" s="2">
        <v>1.626427642041</v>
      </c>
      <c r="N8088" s="13">
        <v>0.44636403064899999</v>
      </c>
    </row>
    <row r="8089" spans="2:14" x14ac:dyDescent="0.3">
      <c r="E8089" s="3" t="s">
        <v>1962</v>
      </c>
      <c r="F8089" s="4"/>
      <c r="G8089" s="29">
        <v>7900</v>
      </c>
      <c r="H8089" s="32">
        <v>2849</v>
      </c>
      <c r="I8089" s="17">
        <v>3473</v>
      </c>
      <c r="J8089" s="17">
        <v>1027</v>
      </c>
      <c r="K8089" s="17">
        <v>326</v>
      </c>
      <c r="L8089" s="17">
        <v>157</v>
      </c>
      <c r="M8089" s="17">
        <v>56</v>
      </c>
      <c r="N8089" s="33">
        <v>12</v>
      </c>
    </row>
    <row r="8090" spans="2:14" x14ac:dyDescent="0.3">
      <c r="E8090" s="9"/>
      <c r="F8090" s="8"/>
      <c r="G8090" s="10">
        <v>100</v>
      </c>
      <c r="H8090" s="11">
        <v>36.063291139241002</v>
      </c>
      <c r="I8090" s="2">
        <v>43.962025316456</v>
      </c>
      <c r="J8090" s="2">
        <v>13</v>
      </c>
      <c r="K8090" s="2">
        <v>4.126582278481</v>
      </c>
      <c r="L8090" s="2">
        <v>1.9873417721519999</v>
      </c>
      <c r="M8090" s="2">
        <v>0.70886075949399996</v>
      </c>
      <c r="N8090" s="13">
        <v>0.15189873417700001</v>
      </c>
    </row>
    <row r="8091" spans="2:14" x14ac:dyDescent="0.3">
      <c r="E8091" s="3" t="s">
        <v>1963</v>
      </c>
      <c r="F8091" s="4"/>
      <c r="G8091" s="5">
        <v>7773</v>
      </c>
      <c r="H8091" s="7">
        <v>1332</v>
      </c>
      <c r="I8091" s="1">
        <v>3546</v>
      </c>
      <c r="J8091" s="1">
        <v>1947</v>
      </c>
      <c r="K8091" s="1">
        <v>685</v>
      </c>
      <c r="L8091" s="1">
        <v>190</v>
      </c>
      <c r="M8091" s="1">
        <v>68</v>
      </c>
      <c r="N8091" s="6">
        <v>5</v>
      </c>
    </row>
    <row r="8092" spans="2:14" x14ac:dyDescent="0.3">
      <c r="E8092" s="9"/>
      <c r="F8092" s="8"/>
      <c r="G8092" s="10">
        <v>100</v>
      </c>
      <c r="H8092" s="11">
        <v>17.136240833654998</v>
      </c>
      <c r="I8092" s="2">
        <v>45.619451949054003</v>
      </c>
      <c r="J8092" s="2">
        <v>25.048243921266</v>
      </c>
      <c r="K8092" s="2">
        <v>8.8125562845750007</v>
      </c>
      <c r="L8092" s="2">
        <v>2.4443586774730002</v>
      </c>
      <c r="M8092" s="2">
        <v>0.87482310562200005</v>
      </c>
      <c r="N8092" s="13">
        <v>6.4325228355E-2</v>
      </c>
    </row>
    <row r="8093" spans="2:14" x14ac:dyDescent="0.3">
      <c r="E8093" s="3" t="s">
        <v>1964</v>
      </c>
      <c r="F8093" s="4"/>
      <c r="G8093" s="5">
        <v>7717</v>
      </c>
      <c r="H8093" s="7">
        <v>799</v>
      </c>
      <c r="I8093" s="1">
        <v>2367</v>
      </c>
      <c r="J8093" s="1">
        <v>2418</v>
      </c>
      <c r="K8093" s="1">
        <v>1446</v>
      </c>
      <c r="L8093" s="1">
        <v>476</v>
      </c>
      <c r="M8093" s="1">
        <v>183</v>
      </c>
      <c r="N8093" s="6">
        <v>28</v>
      </c>
    </row>
    <row r="8094" spans="2:14" x14ac:dyDescent="0.3">
      <c r="E8094" s="9"/>
      <c r="F8094" s="8"/>
      <c r="G8094" s="10">
        <v>100</v>
      </c>
      <c r="H8094" s="11">
        <v>10.353764416223999</v>
      </c>
      <c r="I8094" s="2">
        <v>30.672541142930999</v>
      </c>
      <c r="J8094" s="2">
        <v>31.33341972269</v>
      </c>
      <c r="K8094" s="2">
        <v>18.737851496695999</v>
      </c>
      <c r="L8094" s="2">
        <v>6.1682000777499999</v>
      </c>
      <c r="M8094" s="2">
        <v>2.3713878450169998</v>
      </c>
      <c r="N8094" s="13">
        <v>0.36283529869100001</v>
      </c>
    </row>
    <row r="8095" spans="2:14" x14ac:dyDescent="0.3">
      <c r="E8095" s="3" t="s">
        <v>1965</v>
      </c>
      <c r="F8095" s="4"/>
      <c r="G8095" s="5">
        <v>1978</v>
      </c>
      <c r="H8095" s="7">
        <v>116</v>
      </c>
      <c r="I8095" s="1">
        <v>358</v>
      </c>
      <c r="J8095" s="1">
        <v>549</v>
      </c>
      <c r="K8095" s="1">
        <v>551</v>
      </c>
      <c r="L8095" s="1">
        <v>366</v>
      </c>
      <c r="M8095" s="1">
        <v>34</v>
      </c>
      <c r="N8095" s="6">
        <v>4</v>
      </c>
    </row>
    <row r="8096" spans="2:14" x14ac:dyDescent="0.3">
      <c r="E8096" s="9"/>
      <c r="F8096" s="8"/>
      <c r="G8096" s="10">
        <v>100</v>
      </c>
      <c r="H8096" s="11">
        <v>5.8645096056619996</v>
      </c>
      <c r="I8096" s="2">
        <v>18.099089989888999</v>
      </c>
      <c r="J8096" s="2">
        <v>27.755308392315001</v>
      </c>
      <c r="K8096" s="2">
        <v>27.856420626896</v>
      </c>
      <c r="L8096" s="2">
        <v>18.503538928209998</v>
      </c>
      <c r="M8096" s="2">
        <v>1.7189079878669999</v>
      </c>
      <c r="N8096" s="13">
        <v>0.20222446916100001</v>
      </c>
    </row>
    <row r="8097" spans="5:14" x14ac:dyDescent="0.3">
      <c r="E8097" s="3" t="s">
        <v>1966</v>
      </c>
      <c r="F8097" s="4"/>
      <c r="G8097" s="5">
        <v>336</v>
      </c>
      <c r="H8097" s="7">
        <v>31</v>
      </c>
      <c r="I8097" s="1">
        <v>44</v>
      </c>
      <c r="J8097" s="1">
        <v>43</v>
      </c>
      <c r="K8097" s="1">
        <v>63</v>
      </c>
      <c r="L8097" s="1">
        <v>145</v>
      </c>
      <c r="M8097" s="1">
        <v>10</v>
      </c>
      <c r="N8097" s="6">
        <v>0</v>
      </c>
    </row>
    <row r="8098" spans="5:14" x14ac:dyDescent="0.3">
      <c r="E8098" s="9"/>
      <c r="F8098" s="8"/>
      <c r="G8098" s="10">
        <v>100</v>
      </c>
      <c r="H8098" s="11">
        <v>9.2261904761900002</v>
      </c>
      <c r="I8098" s="2">
        <v>13.095238095238001</v>
      </c>
      <c r="J8098" s="2">
        <v>12.797619047618999</v>
      </c>
      <c r="K8098" s="2">
        <v>18.75</v>
      </c>
      <c r="L8098" s="2">
        <v>43.154761904761997</v>
      </c>
      <c r="M8098" s="2">
        <v>2.9761904761900002</v>
      </c>
      <c r="N8098" s="15">
        <v>0</v>
      </c>
    </row>
    <row r="8099" spans="5:14" x14ac:dyDescent="0.3">
      <c r="E8099" s="3" t="s">
        <v>992</v>
      </c>
      <c r="F8099" s="4"/>
      <c r="G8099" s="5">
        <v>104</v>
      </c>
      <c r="H8099" s="7">
        <v>4</v>
      </c>
      <c r="I8099" s="1">
        <v>9</v>
      </c>
      <c r="J8099" s="1">
        <v>15</v>
      </c>
      <c r="K8099" s="1">
        <v>19</v>
      </c>
      <c r="L8099" s="1">
        <v>27</v>
      </c>
      <c r="M8099" s="1">
        <v>26</v>
      </c>
      <c r="N8099" s="6">
        <v>4</v>
      </c>
    </row>
    <row r="8100" spans="5:14" x14ac:dyDescent="0.3">
      <c r="E8100" s="9"/>
      <c r="F8100" s="8"/>
      <c r="G8100" s="10">
        <v>100</v>
      </c>
      <c r="H8100" s="11">
        <v>3.8461538461539999</v>
      </c>
      <c r="I8100" s="2">
        <v>8.6538461538460005</v>
      </c>
      <c r="J8100" s="2">
        <v>14.423076923077</v>
      </c>
      <c r="K8100" s="2">
        <v>18.269230769231001</v>
      </c>
      <c r="L8100" s="2">
        <v>25.961538461538002</v>
      </c>
      <c r="M8100" s="2">
        <v>25</v>
      </c>
      <c r="N8100" s="13">
        <v>3.8461538461539999</v>
      </c>
    </row>
    <row r="8101" spans="5:14" x14ac:dyDescent="0.3">
      <c r="E8101" s="3" t="s">
        <v>1967</v>
      </c>
      <c r="F8101" s="4"/>
      <c r="G8101" s="5">
        <v>9878</v>
      </c>
      <c r="H8101" s="7">
        <v>3108</v>
      </c>
      <c r="I8101" s="1">
        <v>4074</v>
      </c>
      <c r="J8101" s="1">
        <v>1924</v>
      </c>
      <c r="K8101" s="1">
        <v>494</v>
      </c>
      <c r="L8101" s="1">
        <v>161</v>
      </c>
      <c r="M8101" s="1">
        <v>96</v>
      </c>
      <c r="N8101" s="6">
        <v>21</v>
      </c>
    </row>
    <row r="8102" spans="5:14" x14ac:dyDescent="0.3">
      <c r="E8102" s="9"/>
      <c r="F8102" s="8"/>
      <c r="G8102" s="10">
        <v>100</v>
      </c>
      <c r="H8102" s="11">
        <v>31.463859080786001</v>
      </c>
      <c r="I8102" s="2">
        <v>41.243166632921998</v>
      </c>
      <c r="J8102" s="2">
        <v>19.47762705001</v>
      </c>
      <c r="K8102" s="2">
        <v>5.0010123506779998</v>
      </c>
      <c r="L8102" s="2">
        <v>1.6298845920230001</v>
      </c>
      <c r="M8102" s="2">
        <v>0.97185665114399999</v>
      </c>
      <c r="N8102" s="13">
        <v>0.212593642438</v>
      </c>
    </row>
    <row r="8103" spans="5:14" x14ac:dyDescent="0.3">
      <c r="E8103" s="3" t="s">
        <v>1968</v>
      </c>
      <c r="F8103" s="4"/>
      <c r="G8103" s="5">
        <v>8286</v>
      </c>
      <c r="H8103" s="7">
        <v>1178</v>
      </c>
      <c r="I8103" s="1">
        <v>3092</v>
      </c>
      <c r="J8103" s="1">
        <v>2659</v>
      </c>
      <c r="K8103" s="1">
        <v>934</v>
      </c>
      <c r="L8103" s="1">
        <v>324</v>
      </c>
      <c r="M8103" s="1">
        <v>89</v>
      </c>
      <c r="N8103" s="6">
        <v>10</v>
      </c>
    </row>
    <row r="8104" spans="5:14" x14ac:dyDescent="0.3">
      <c r="E8104" s="9"/>
      <c r="F8104" s="8"/>
      <c r="G8104" s="10">
        <v>100</v>
      </c>
      <c r="H8104" s="11">
        <v>14.216751146511999</v>
      </c>
      <c r="I8104" s="2">
        <v>37.315954622253997</v>
      </c>
      <c r="J8104" s="2">
        <v>32.090272749215998</v>
      </c>
      <c r="K8104" s="2">
        <v>11.272025102582999</v>
      </c>
      <c r="L8104" s="2">
        <v>3.9102099927589999</v>
      </c>
      <c r="M8104" s="2">
        <v>1.0741008930730001</v>
      </c>
      <c r="N8104" s="13">
        <v>0.12068549360399999</v>
      </c>
    </row>
    <row r="8105" spans="5:14" x14ac:dyDescent="0.3">
      <c r="E8105" s="3" t="s">
        <v>1969</v>
      </c>
      <c r="F8105" s="4"/>
      <c r="G8105" s="5">
        <v>7712</v>
      </c>
      <c r="H8105" s="7">
        <v>591</v>
      </c>
      <c r="I8105" s="1">
        <v>1717</v>
      </c>
      <c r="J8105" s="1">
        <v>2597</v>
      </c>
      <c r="K8105" s="1">
        <v>1772</v>
      </c>
      <c r="L8105" s="1">
        <v>792</v>
      </c>
      <c r="M8105" s="1">
        <v>211</v>
      </c>
      <c r="N8105" s="6">
        <v>32</v>
      </c>
    </row>
    <row r="8106" spans="5:14" x14ac:dyDescent="0.3">
      <c r="E8106" s="9"/>
      <c r="F8106" s="8"/>
      <c r="G8106" s="10">
        <v>100</v>
      </c>
      <c r="H8106" s="11">
        <v>7.6633817427390003</v>
      </c>
      <c r="I8106" s="2">
        <v>22.264004149378</v>
      </c>
      <c r="J8106" s="2">
        <v>33.674792531119998</v>
      </c>
      <c r="K8106" s="2">
        <v>22.977178423237</v>
      </c>
      <c r="L8106" s="2">
        <v>10.269709543568</v>
      </c>
      <c r="M8106" s="2">
        <v>2.7359958506219999</v>
      </c>
      <c r="N8106" s="13">
        <v>0.41493775933600002</v>
      </c>
    </row>
    <row r="8107" spans="5:14" x14ac:dyDescent="0.3">
      <c r="E8107" s="3" t="s">
        <v>1970</v>
      </c>
      <c r="F8107" s="4"/>
      <c r="G8107" s="5">
        <v>2347</v>
      </c>
      <c r="H8107" s="7">
        <v>106</v>
      </c>
      <c r="I8107" s="1">
        <v>299</v>
      </c>
      <c r="J8107" s="1">
        <v>562</v>
      </c>
      <c r="K8107" s="1">
        <v>552</v>
      </c>
      <c r="L8107" s="1">
        <v>781</v>
      </c>
      <c r="M8107" s="1">
        <v>44</v>
      </c>
      <c r="N8107" s="6">
        <v>3</v>
      </c>
    </row>
    <row r="8108" spans="5:14" x14ac:dyDescent="0.3">
      <c r="E8108" s="9"/>
      <c r="F8108" s="8"/>
      <c r="G8108" s="10">
        <v>100</v>
      </c>
      <c r="H8108" s="11">
        <v>4.5164039198979999</v>
      </c>
      <c r="I8108" s="2">
        <v>12.739667660844001</v>
      </c>
      <c r="J8108" s="2">
        <v>23.945462292287999</v>
      </c>
      <c r="K8108" s="2">
        <v>23.519386450788001</v>
      </c>
      <c r="L8108" s="2">
        <v>33.276523221132997</v>
      </c>
      <c r="M8108" s="2">
        <v>1.8747337025990001</v>
      </c>
      <c r="N8108" s="13">
        <v>0.12782275244999999</v>
      </c>
    </row>
    <row r="8109" spans="5:14" x14ac:dyDescent="0.3">
      <c r="E8109" s="3" t="s">
        <v>1971</v>
      </c>
      <c r="F8109" s="4"/>
      <c r="G8109" s="5">
        <v>386</v>
      </c>
      <c r="H8109" s="7">
        <v>19</v>
      </c>
      <c r="I8109" s="1">
        <v>25</v>
      </c>
      <c r="J8109" s="1">
        <v>60</v>
      </c>
      <c r="K8109" s="1">
        <v>56</v>
      </c>
      <c r="L8109" s="1">
        <v>215</v>
      </c>
      <c r="M8109" s="1">
        <v>8</v>
      </c>
      <c r="N8109" s="6">
        <v>3</v>
      </c>
    </row>
    <row r="8110" spans="5:14" x14ac:dyDescent="0.3">
      <c r="E8110" s="9"/>
      <c r="F8110" s="8"/>
      <c r="G8110" s="10">
        <v>100</v>
      </c>
      <c r="H8110" s="11">
        <v>4.922279792746</v>
      </c>
      <c r="I8110" s="2">
        <v>6.4766839378240002</v>
      </c>
      <c r="J8110" s="2">
        <v>15.544041450777</v>
      </c>
      <c r="K8110" s="2">
        <v>14.507772020725</v>
      </c>
      <c r="L8110" s="2">
        <v>55.699481865285001</v>
      </c>
      <c r="M8110" s="2">
        <v>2.0725388601039998</v>
      </c>
      <c r="N8110" s="13">
        <v>0.77720207253899998</v>
      </c>
    </row>
    <row r="8111" spans="5:14" x14ac:dyDescent="0.3">
      <c r="E8111" s="3" t="s">
        <v>998</v>
      </c>
      <c r="F8111" s="4"/>
      <c r="G8111" s="5">
        <v>231</v>
      </c>
      <c r="H8111" s="7">
        <v>11</v>
      </c>
      <c r="I8111" s="1">
        <v>25</v>
      </c>
      <c r="J8111" s="1">
        <v>32</v>
      </c>
      <c r="K8111" s="1">
        <v>47</v>
      </c>
      <c r="L8111" s="1">
        <v>70</v>
      </c>
      <c r="M8111" s="1">
        <v>39</v>
      </c>
      <c r="N8111" s="6">
        <v>7</v>
      </c>
    </row>
    <row r="8112" spans="5:14" x14ac:dyDescent="0.3">
      <c r="E8112" s="9"/>
      <c r="F8112" s="8"/>
      <c r="G8112" s="10">
        <v>100</v>
      </c>
      <c r="H8112" s="11">
        <v>4.7619047619049999</v>
      </c>
      <c r="I8112" s="2">
        <v>10.822510822510999</v>
      </c>
      <c r="J8112" s="2">
        <v>13.852813852814</v>
      </c>
      <c r="K8112" s="2">
        <v>20.346320346319999</v>
      </c>
      <c r="L8112" s="2">
        <v>30.303030303029999</v>
      </c>
      <c r="M8112" s="2">
        <v>16.883116883117001</v>
      </c>
      <c r="N8112" s="13">
        <v>3.0303030303030001</v>
      </c>
    </row>
    <row r="8113" spans="2:14" x14ac:dyDescent="0.3">
      <c r="E8113" s="3" t="s">
        <v>1972</v>
      </c>
      <c r="F8113" s="4"/>
      <c r="G8113" s="5">
        <v>95</v>
      </c>
      <c r="H8113" s="7">
        <v>18</v>
      </c>
      <c r="I8113" s="1">
        <v>29</v>
      </c>
      <c r="J8113" s="1">
        <v>29</v>
      </c>
      <c r="K8113" s="1">
        <v>7</v>
      </c>
      <c r="L8113" s="1">
        <v>5</v>
      </c>
      <c r="M8113" s="1">
        <v>6</v>
      </c>
      <c r="N8113" s="6">
        <v>1</v>
      </c>
    </row>
    <row r="8114" spans="2:14" x14ac:dyDescent="0.3">
      <c r="E8114" s="9"/>
      <c r="F8114" s="8"/>
      <c r="G8114" s="10">
        <v>100</v>
      </c>
      <c r="H8114" s="11">
        <v>18.947368421053</v>
      </c>
      <c r="I8114" s="2">
        <v>30.526315789474001</v>
      </c>
      <c r="J8114" s="2">
        <v>30.526315789474001</v>
      </c>
      <c r="K8114" s="2">
        <v>7.3684210526319998</v>
      </c>
      <c r="L8114" s="2">
        <v>5.2631578947369997</v>
      </c>
      <c r="M8114" s="2">
        <v>6.3157894736840001</v>
      </c>
      <c r="N8114" s="13">
        <v>1.052631578947</v>
      </c>
    </row>
    <row r="8115" spans="2:14" x14ac:dyDescent="0.3">
      <c r="E8115" s="3" t="s">
        <v>1973</v>
      </c>
      <c r="F8115" s="4"/>
      <c r="G8115" s="5">
        <v>85</v>
      </c>
      <c r="H8115" s="7">
        <v>12</v>
      </c>
      <c r="I8115" s="1">
        <v>31</v>
      </c>
      <c r="J8115" s="1">
        <v>24</v>
      </c>
      <c r="K8115" s="1">
        <v>7</v>
      </c>
      <c r="L8115" s="1">
        <v>9</v>
      </c>
      <c r="M8115" s="1">
        <v>2</v>
      </c>
      <c r="N8115" s="6">
        <v>0</v>
      </c>
    </row>
    <row r="8116" spans="2:14" x14ac:dyDescent="0.3">
      <c r="E8116" s="9"/>
      <c r="F8116" s="8"/>
      <c r="G8116" s="10">
        <v>100</v>
      </c>
      <c r="H8116" s="11">
        <v>14.117647058824</v>
      </c>
      <c r="I8116" s="2">
        <v>36.470588235294002</v>
      </c>
      <c r="J8116" s="2">
        <v>28.235294117647001</v>
      </c>
      <c r="K8116" s="2">
        <v>8.2352941176469994</v>
      </c>
      <c r="L8116" s="2">
        <v>10.588235294118</v>
      </c>
      <c r="M8116" s="2">
        <v>2.352941176471</v>
      </c>
      <c r="N8116" s="15">
        <v>0</v>
      </c>
    </row>
    <row r="8117" spans="2:14" x14ac:dyDescent="0.3">
      <c r="E8117" s="3" t="s">
        <v>1974</v>
      </c>
      <c r="F8117" s="4"/>
      <c r="G8117" s="5">
        <v>130</v>
      </c>
      <c r="H8117" s="7">
        <v>10</v>
      </c>
      <c r="I8117" s="1">
        <v>32</v>
      </c>
      <c r="J8117" s="1">
        <v>32</v>
      </c>
      <c r="K8117" s="1">
        <v>20</v>
      </c>
      <c r="L8117" s="1">
        <v>25</v>
      </c>
      <c r="M8117" s="1">
        <v>9</v>
      </c>
      <c r="N8117" s="6">
        <v>2</v>
      </c>
    </row>
    <row r="8118" spans="2:14" x14ac:dyDescent="0.3">
      <c r="E8118" s="9"/>
      <c r="F8118" s="8"/>
      <c r="G8118" s="10">
        <v>100</v>
      </c>
      <c r="H8118" s="11">
        <v>7.6923076923079998</v>
      </c>
      <c r="I8118" s="2">
        <v>24.615384615385</v>
      </c>
      <c r="J8118" s="2">
        <v>24.615384615385</v>
      </c>
      <c r="K8118" s="2">
        <v>15.384615384615</v>
      </c>
      <c r="L8118" s="2">
        <v>19.230769230768999</v>
      </c>
      <c r="M8118" s="2">
        <v>6.9230769230769997</v>
      </c>
      <c r="N8118" s="13">
        <v>1.538461538462</v>
      </c>
    </row>
    <row r="8119" spans="2:14" x14ac:dyDescent="0.3">
      <c r="E8119" s="3" t="s">
        <v>1975</v>
      </c>
      <c r="F8119" s="4"/>
      <c r="G8119" s="5">
        <v>63</v>
      </c>
      <c r="H8119" s="7">
        <v>4</v>
      </c>
      <c r="I8119" s="1">
        <v>10</v>
      </c>
      <c r="J8119" s="1">
        <v>13</v>
      </c>
      <c r="K8119" s="1">
        <v>15</v>
      </c>
      <c r="L8119" s="1">
        <v>16</v>
      </c>
      <c r="M8119" s="1">
        <v>3</v>
      </c>
      <c r="N8119" s="6">
        <v>2</v>
      </c>
    </row>
    <row r="8120" spans="2:14" x14ac:dyDescent="0.3">
      <c r="E8120" s="9"/>
      <c r="F8120" s="8"/>
      <c r="G8120" s="10">
        <v>100</v>
      </c>
      <c r="H8120" s="11">
        <v>6.3492063492059998</v>
      </c>
      <c r="I8120" s="2">
        <v>15.873015873016</v>
      </c>
      <c r="J8120" s="2">
        <v>20.634920634920999</v>
      </c>
      <c r="K8120" s="2">
        <v>23.809523809523998</v>
      </c>
      <c r="L8120" s="2">
        <v>25.396825396825001</v>
      </c>
      <c r="M8120" s="2">
        <v>4.7619047619049999</v>
      </c>
      <c r="N8120" s="13">
        <v>3.1746031746029999</v>
      </c>
    </row>
    <row r="8121" spans="2:14" x14ac:dyDescent="0.3">
      <c r="E8121" s="3" t="s">
        <v>1976</v>
      </c>
      <c r="F8121" s="4"/>
      <c r="G8121" s="5">
        <v>13</v>
      </c>
      <c r="H8121" s="7">
        <v>1</v>
      </c>
      <c r="I8121" s="1">
        <v>1</v>
      </c>
      <c r="J8121" s="1">
        <v>2</v>
      </c>
      <c r="K8121" s="1">
        <v>0</v>
      </c>
      <c r="L8121" s="1">
        <v>9</v>
      </c>
      <c r="M8121" s="1">
        <v>0</v>
      </c>
      <c r="N8121" s="6">
        <v>0</v>
      </c>
    </row>
    <row r="8122" spans="2:14" x14ac:dyDescent="0.3">
      <c r="E8122" s="9"/>
      <c r="F8122" s="8"/>
      <c r="G8122" s="10">
        <v>100</v>
      </c>
      <c r="H8122" s="11">
        <v>7.6923076923079998</v>
      </c>
      <c r="I8122" s="2">
        <v>7.6923076923079998</v>
      </c>
      <c r="J8122" s="2">
        <v>15.384615384615</v>
      </c>
      <c r="K8122" s="12">
        <v>0</v>
      </c>
      <c r="L8122" s="2">
        <v>69.230769230768999</v>
      </c>
      <c r="M8122" s="12">
        <v>0</v>
      </c>
      <c r="N8122" s="15">
        <v>0</v>
      </c>
    </row>
    <row r="8123" spans="2:14" x14ac:dyDescent="0.3">
      <c r="E8123" s="3" t="s">
        <v>1004</v>
      </c>
      <c r="F8123" s="4"/>
      <c r="G8123" s="5">
        <v>16</v>
      </c>
      <c r="H8123" s="7">
        <v>0</v>
      </c>
      <c r="I8123" s="1">
        <v>1</v>
      </c>
      <c r="J8123" s="1">
        <v>3</v>
      </c>
      <c r="K8123" s="1">
        <v>5</v>
      </c>
      <c r="L8123" s="1">
        <v>6</v>
      </c>
      <c r="M8123" s="1">
        <v>1</v>
      </c>
      <c r="N8123" s="6">
        <v>0</v>
      </c>
    </row>
    <row r="8124" spans="2:14" x14ac:dyDescent="0.3">
      <c r="E8124" s="53"/>
      <c r="F8124" s="57"/>
      <c r="G8124" s="64">
        <v>100</v>
      </c>
      <c r="H8124" s="68">
        <v>0</v>
      </c>
      <c r="I8124" s="44">
        <v>6.25</v>
      </c>
      <c r="J8124" s="44">
        <v>18.75</v>
      </c>
      <c r="K8124" s="44">
        <v>31.25</v>
      </c>
      <c r="L8124" s="44">
        <v>37.5</v>
      </c>
      <c r="M8124" s="44">
        <v>6.25</v>
      </c>
      <c r="N8124" s="66">
        <v>0</v>
      </c>
    </row>
    <row r="8126" spans="2:14" x14ac:dyDescent="0.3">
      <c r="B8126" s="35" t="str">
        <f xml:space="preserve"> HYPERLINK("#'目次'!B65", "[59]")</f>
        <v>[59]</v>
      </c>
      <c r="C8126" s="25" t="s">
        <v>54</v>
      </c>
    </row>
    <row r="8129" spans="3:12" x14ac:dyDescent="0.3">
      <c r="C8129" s="25" t="s">
        <v>1961</v>
      </c>
    </row>
    <row r="8130" spans="3:12" ht="37.5" x14ac:dyDescent="0.3">
      <c r="E8130" s="95"/>
      <c r="F8130" s="96"/>
      <c r="G8130" s="37" t="s">
        <v>16</v>
      </c>
      <c r="H8130" s="41" t="s">
        <v>55</v>
      </c>
      <c r="I8130" s="18" t="s">
        <v>56</v>
      </c>
      <c r="J8130" s="18" t="s">
        <v>57</v>
      </c>
      <c r="K8130" s="18" t="s">
        <v>58</v>
      </c>
      <c r="L8130" s="34" t="s">
        <v>59</v>
      </c>
    </row>
    <row r="8131" spans="3:12" x14ac:dyDescent="0.3">
      <c r="E8131" s="97"/>
      <c r="F8131" s="98"/>
      <c r="G8131" s="40"/>
      <c r="H8131" s="36"/>
      <c r="I8131" s="19"/>
      <c r="J8131" s="19"/>
      <c r="K8131" s="19"/>
      <c r="L8131" s="39"/>
    </row>
    <row r="8132" spans="3:12" x14ac:dyDescent="0.3">
      <c r="E8132" s="63" t="s">
        <v>16</v>
      </c>
      <c r="F8132" s="58"/>
      <c r="G8132" s="38">
        <v>55336</v>
      </c>
      <c r="H8132" s="20">
        <v>4906</v>
      </c>
      <c r="I8132" s="20">
        <v>24562</v>
      </c>
      <c r="J8132" s="20">
        <v>17342</v>
      </c>
      <c r="K8132" s="20">
        <v>6139</v>
      </c>
      <c r="L8132" s="51">
        <v>2387</v>
      </c>
    </row>
    <row r="8133" spans="3:12" x14ac:dyDescent="0.3">
      <c r="E8133" s="53"/>
      <c r="F8133" s="59"/>
      <c r="G8133" s="10">
        <v>100</v>
      </c>
      <c r="H8133" s="2">
        <v>8.8658377909499997</v>
      </c>
      <c r="I8133" s="2">
        <v>44.387017493133001</v>
      </c>
      <c r="J8133" s="2">
        <v>31.339453520311999</v>
      </c>
      <c r="K8133" s="2">
        <v>11.094043660545999</v>
      </c>
      <c r="L8133" s="13">
        <v>4.3136475350590002</v>
      </c>
    </row>
    <row r="8134" spans="3:12" x14ac:dyDescent="0.3">
      <c r="E8134" s="3" t="s">
        <v>1962</v>
      </c>
      <c r="F8134" s="4"/>
      <c r="G8134" s="29">
        <v>7900</v>
      </c>
      <c r="H8134" s="32">
        <v>169</v>
      </c>
      <c r="I8134" s="17">
        <v>2077</v>
      </c>
      <c r="J8134" s="17">
        <v>3567</v>
      </c>
      <c r="K8134" s="17">
        <v>1916</v>
      </c>
      <c r="L8134" s="33">
        <v>171</v>
      </c>
    </row>
    <row r="8135" spans="3:12" x14ac:dyDescent="0.3">
      <c r="E8135" s="9"/>
      <c r="F8135" s="8"/>
      <c r="G8135" s="10">
        <v>100</v>
      </c>
      <c r="H8135" s="11">
        <v>2.1392405063290001</v>
      </c>
      <c r="I8135" s="2">
        <v>26.291139240505998</v>
      </c>
      <c r="J8135" s="2">
        <v>45.151898734177003</v>
      </c>
      <c r="K8135" s="2">
        <v>24.253164556961998</v>
      </c>
      <c r="L8135" s="13">
        <v>2.1645569620249998</v>
      </c>
    </row>
    <row r="8136" spans="3:12" x14ac:dyDescent="0.3">
      <c r="E8136" s="3" t="s">
        <v>1963</v>
      </c>
      <c r="F8136" s="4"/>
      <c r="G8136" s="5">
        <v>7773</v>
      </c>
      <c r="H8136" s="7">
        <v>296</v>
      </c>
      <c r="I8136" s="1">
        <v>3484</v>
      </c>
      <c r="J8136" s="1">
        <v>3100</v>
      </c>
      <c r="K8136" s="1">
        <v>705</v>
      </c>
      <c r="L8136" s="6">
        <v>188</v>
      </c>
    </row>
    <row r="8137" spans="3:12" x14ac:dyDescent="0.3">
      <c r="E8137" s="9"/>
      <c r="F8137" s="8"/>
      <c r="G8137" s="10">
        <v>100</v>
      </c>
      <c r="H8137" s="11">
        <v>3.80805351859</v>
      </c>
      <c r="I8137" s="2">
        <v>44.821819117457999</v>
      </c>
      <c r="J8137" s="2">
        <v>39.881641579827999</v>
      </c>
      <c r="K8137" s="2">
        <v>9.0698571979930005</v>
      </c>
      <c r="L8137" s="13">
        <v>2.4186285861310002</v>
      </c>
    </row>
    <row r="8138" spans="3:12" x14ac:dyDescent="0.3">
      <c r="E8138" s="3" t="s">
        <v>1964</v>
      </c>
      <c r="F8138" s="4"/>
      <c r="G8138" s="5">
        <v>7717</v>
      </c>
      <c r="H8138" s="7">
        <v>704</v>
      </c>
      <c r="I8138" s="1">
        <v>4344</v>
      </c>
      <c r="J8138" s="1">
        <v>1858</v>
      </c>
      <c r="K8138" s="1">
        <v>390</v>
      </c>
      <c r="L8138" s="6">
        <v>421</v>
      </c>
    </row>
    <row r="8139" spans="3:12" x14ac:dyDescent="0.3">
      <c r="E8139" s="9"/>
      <c r="F8139" s="8"/>
      <c r="G8139" s="10">
        <v>100</v>
      </c>
      <c r="H8139" s="11">
        <v>9.122716081379</v>
      </c>
      <c r="I8139" s="2">
        <v>56.291304911235002</v>
      </c>
      <c r="J8139" s="2">
        <v>24.076713748865998</v>
      </c>
      <c r="K8139" s="2">
        <v>5.0537773746269998</v>
      </c>
      <c r="L8139" s="13">
        <v>5.4554878838930003</v>
      </c>
    </row>
    <row r="8140" spans="3:12" x14ac:dyDescent="0.3">
      <c r="E8140" s="3" t="s">
        <v>1965</v>
      </c>
      <c r="F8140" s="4"/>
      <c r="G8140" s="5">
        <v>1978</v>
      </c>
      <c r="H8140" s="7">
        <v>420</v>
      </c>
      <c r="I8140" s="1">
        <v>1116</v>
      </c>
      <c r="J8140" s="1">
        <v>282</v>
      </c>
      <c r="K8140" s="1">
        <v>68</v>
      </c>
      <c r="L8140" s="6">
        <v>92</v>
      </c>
    </row>
    <row r="8141" spans="3:12" x14ac:dyDescent="0.3">
      <c r="E8141" s="9"/>
      <c r="F8141" s="8"/>
      <c r="G8141" s="10">
        <v>100</v>
      </c>
      <c r="H8141" s="11">
        <v>21.233569261881001</v>
      </c>
      <c r="I8141" s="2">
        <v>56.420626895853999</v>
      </c>
      <c r="J8141" s="2">
        <v>14.256825075834</v>
      </c>
      <c r="K8141" s="2">
        <v>3.4378159757329998</v>
      </c>
      <c r="L8141" s="13">
        <v>4.6511627906979998</v>
      </c>
    </row>
    <row r="8142" spans="3:12" x14ac:dyDescent="0.3">
      <c r="E8142" s="3" t="s">
        <v>1966</v>
      </c>
      <c r="F8142" s="4"/>
      <c r="G8142" s="5">
        <v>336</v>
      </c>
      <c r="H8142" s="7">
        <v>129</v>
      </c>
      <c r="I8142" s="1">
        <v>122</v>
      </c>
      <c r="J8142" s="1">
        <v>34</v>
      </c>
      <c r="K8142" s="1">
        <v>24</v>
      </c>
      <c r="L8142" s="6">
        <v>27</v>
      </c>
    </row>
    <row r="8143" spans="3:12" x14ac:dyDescent="0.3">
      <c r="E8143" s="9"/>
      <c r="F8143" s="8"/>
      <c r="G8143" s="10">
        <v>100</v>
      </c>
      <c r="H8143" s="11">
        <v>38.392857142856997</v>
      </c>
      <c r="I8143" s="2">
        <v>36.309523809524002</v>
      </c>
      <c r="J8143" s="2">
        <v>10.119047619048001</v>
      </c>
      <c r="K8143" s="2">
        <v>7.1428571428570002</v>
      </c>
      <c r="L8143" s="13">
        <v>8.0357142857140005</v>
      </c>
    </row>
    <row r="8144" spans="3:12" x14ac:dyDescent="0.3">
      <c r="E8144" s="3" t="s">
        <v>992</v>
      </c>
      <c r="F8144" s="4"/>
      <c r="G8144" s="5">
        <v>104</v>
      </c>
      <c r="H8144" s="7">
        <v>29</v>
      </c>
      <c r="I8144" s="1">
        <v>23</v>
      </c>
      <c r="J8144" s="1">
        <v>6</v>
      </c>
      <c r="K8144" s="1">
        <v>2</v>
      </c>
      <c r="L8144" s="6">
        <v>44</v>
      </c>
    </row>
    <row r="8145" spans="5:12" x14ac:dyDescent="0.3">
      <c r="E8145" s="9"/>
      <c r="F8145" s="8"/>
      <c r="G8145" s="10">
        <v>100</v>
      </c>
      <c r="H8145" s="11">
        <v>27.884615384615</v>
      </c>
      <c r="I8145" s="2">
        <v>22.115384615385</v>
      </c>
      <c r="J8145" s="2">
        <v>5.7692307692310001</v>
      </c>
      <c r="K8145" s="2">
        <v>1.923076923077</v>
      </c>
      <c r="L8145" s="13">
        <v>42.307692307692001</v>
      </c>
    </row>
    <row r="8146" spans="5:12" x14ac:dyDescent="0.3">
      <c r="E8146" s="3" t="s">
        <v>1967</v>
      </c>
      <c r="F8146" s="4"/>
      <c r="G8146" s="5">
        <v>9878</v>
      </c>
      <c r="H8146" s="7">
        <v>231</v>
      </c>
      <c r="I8146" s="1">
        <v>3220</v>
      </c>
      <c r="J8146" s="1">
        <v>4103</v>
      </c>
      <c r="K8146" s="1">
        <v>2051</v>
      </c>
      <c r="L8146" s="6">
        <v>273</v>
      </c>
    </row>
    <row r="8147" spans="5:12" x14ac:dyDescent="0.3">
      <c r="E8147" s="9"/>
      <c r="F8147" s="8"/>
      <c r="G8147" s="10">
        <v>100</v>
      </c>
      <c r="H8147" s="11">
        <v>2.3385300668150002</v>
      </c>
      <c r="I8147" s="2">
        <v>32.597691840453997</v>
      </c>
      <c r="J8147" s="2">
        <v>41.536748329620998</v>
      </c>
      <c r="K8147" s="2">
        <v>20.763312411419001</v>
      </c>
      <c r="L8147" s="13">
        <v>2.7637173516910001</v>
      </c>
    </row>
    <row r="8148" spans="5:12" x14ac:dyDescent="0.3">
      <c r="E8148" s="3" t="s">
        <v>1968</v>
      </c>
      <c r="F8148" s="4"/>
      <c r="G8148" s="5">
        <v>8286</v>
      </c>
      <c r="H8148" s="7">
        <v>493</v>
      </c>
      <c r="I8148" s="1">
        <v>4255</v>
      </c>
      <c r="J8148" s="1">
        <v>2677</v>
      </c>
      <c r="K8148" s="1">
        <v>589</v>
      </c>
      <c r="L8148" s="6">
        <v>272</v>
      </c>
    </row>
    <row r="8149" spans="5:12" x14ac:dyDescent="0.3">
      <c r="E8149" s="9"/>
      <c r="F8149" s="8"/>
      <c r="G8149" s="10">
        <v>100</v>
      </c>
      <c r="H8149" s="11">
        <v>5.9497948346609997</v>
      </c>
      <c r="I8149" s="2">
        <v>51.351677528361002</v>
      </c>
      <c r="J8149" s="2">
        <v>32.307506637701998</v>
      </c>
      <c r="K8149" s="2">
        <v>7.1083755732559997</v>
      </c>
      <c r="L8149" s="13">
        <v>3.2826454260200002</v>
      </c>
    </row>
    <row r="8150" spans="5:12" x14ac:dyDescent="0.3">
      <c r="E8150" s="3" t="s">
        <v>1969</v>
      </c>
      <c r="F8150" s="4"/>
      <c r="G8150" s="5">
        <v>7712</v>
      </c>
      <c r="H8150" s="7">
        <v>1195</v>
      </c>
      <c r="I8150" s="1">
        <v>4376</v>
      </c>
      <c r="J8150" s="1">
        <v>1332</v>
      </c>
      <c r="K8150" s="1">
        <v>305</v>
      </c>
      <c r="L8150" s="6">
        <v>504</v>
      </c>
    </row>
    <row r="8151" spans="5:12" x14ac:dyDescent="0.3">
      <c r="E8151" s="9"/>
      <c r="F8151" s="8"/>
      <c r="G8151" s="10">
        <v>100</v>
      </c>
      <c r="H8151" s="11">
        <v>15.495331950206999</v>
      </c>
      <c r="I8151" s="2">
        <v>56.742738589212003</v>
      </c>
      <c r="J8151" s="2">
        <v>17.271784232365</v>
      </c>
      <c r="K8151" s="2">
        <v>3.9548755186719999</v>
      </c>
      <c r="L8151" s="13">
        <v>6.535269709544</v>
      </c>
    </row>
    <row r="8152" spans="5:12" x14ac:dyDescent="0.3">
      <c r="E8152" s="3" t="s">
        <v>1970</v>
      </c>
      <c r="F8152" s="4"/>
      <c r="G8152" s="5">
        <v>2347</v>
      </c>
      <c r="H8152" s="7">
        <v>853</v>
      </c>
      <c r="I8152" s="1">
        <v>1123</v>
      </c>
      <c r="J8152" s="1">
        <v>220</v>
      </c>
      <c r="K8152" s="1">
        <v>50</v>
      </c>
      <c r="L8152" s="6">
        <v>101</v>
      </c>
    </row>
    <row r="8153" spans="5:12" x14ac:dyDescent="0.3">
      <c r="E8153" s="9"/>
      <c r="F8153" s="8"/>
      <c r="G8153" s="10">
        <v>100</v>
      </c>
      <c r="H8153" s="11">
        <v>36.344269279932</v>
      </c>
      <c r="I8153" s="2">
        <v>47.848317000426</v>
      </c>
      <c r="J8153" s="2">
        <v>9.3736685129949997</v>
      </c>
      <c r="K8153" s="2">
        <v>2.1303792074989998</v>
      </c>
      <c r="L8153" s="13">
        <v>4.3033659991480002</v>
      </c>
    </row>
    <row r="8154" spans="5:12" x14ac:dyDescent="0.3">
      <c r="E8154" s="3" t="s">
        <v>1971</v>
      </c>
      <c r="F8154" s="4"/>
      <c r="G8154" s="5">
        <v>386</v>
      </c>
      <c r="H8154" s="7">
        <v>209</v>
      </c>
      <c r="I8154" s="1">
        <v>122</v>
      </c>
      <c r="J8154" s="1">
        <v>17</v>
      </c>
      <c r="K8154" s="1">
        <v>7</v>
      </c>
      <c r="L8154" s="6">
        <v>31</v>
      </c>
    </row>
    <row r="8155" spans="5:12" x14ac:dyDescent="0.3">
      <c r="E8155" s="9"/>
      <c r="F8155" s="8"/>
      <c r="G8155" s="10">
        <v>100</v>
      </c>
      <c r="H8155" s="11">
        <v>54.145077720206999</v>
      </c>
      <c r="I8155" s="2">
        <v>31.60621761658</v>
      </c>
      <c r="J8155" s="2">
        <v>4.40414507772</v>
      </c>
      <c r="K8155" s="2">
        <v>1.813471502591</v>
      </c>
      <c r="L8155" s="13">
        <v>8.0310880829020004</v>
      </c>
    </row>
    <row r="8156" spans="5:12" x14ac:dyDescent="0.3">
      <c r="E8156" s="3" t="s">
        <v>998</v>
      </c>
      <c r="F8156" s="4"/>
      <c r="G8156" s="5">
        <v>231</v>
      </c>
      <c r="H8156" s="7">
        <v>71</v>
      </c>
      <c r="I8156" s="1">
        <v>78</v>
      </c>
      <c r="J8156" s="1">
        <v>11</v>
      </c>
      <c r="K8156" s="1">
        <v>5</v>
      </c>
      <c r="L8156" s="6">
        <v>66</v>
      </c>
    </row>
    <row r="8157" spans="5:12" x14ac:dyDescent="0.3">
      <c r="E8157" s="9"/>
      <c r="F8157" s="8"/>
      <c r="G8157" s="10">
        <v>100</v>
      </c>
      <c r="H8157" s="11">
        <v>30.735930735930999</v>
      </c>
      <c r="I8157" s="2">
        <v>33.766233766234002</v>
      </c>
      <c r="J8157" s="2">
        <v>4.7619047619049999</v>
      </c>
      <c r="K8157" s="2">
        <v>2.1645021645020002</v>
      </c>
      <c r="L8157" s="13">
        <v>28.571428571428999</v>
      </c>
    </row>
    <row r="8158" spans="5:12" x14ac:dyDescent="0.3">
      <c r="E8158" s="3" t="s">
        <v>1972</v>
      </c>
      <c r="F8158" s="4"/>
      <c r="G8158" s="5">
        <v>95</v>
      </c>
      <c r="H8158" s="7">
        <v>4</v>
      </c>
      <c r="I8158" s="1">
        <v>36</v>
      </c>
      <c r="J8158" s="1">
        <v>35</v>
      </c>
      <c r="K8158" s="1">
        <v>4</v>
      </c>
      <c r="L8158" s="6">
        <v>16</v>
      </c>
    </row>
    <row r="8159" spans="5:12" x14ac:dyDescent="0.3">
      <c r="E8159" s="9"/>
      <c r="F8159" s="8"/>
      <c r="G8159" s="10">
        <v>100</v>
      </c>
      <c r="H8159" s="11">
        <v>4.2105263157890001</v>
      </c>
      <c r="I8159" s="2">
        <v>37.894736842104997</v>
      </c>
      <c r="J8159" s="2">
        <v>36.842105263157997</v>
      </c>
      <c r="K8159" s="2">
        <v>4.2105263157890001</v>
      </c>
      <c r="L8159" s="13">
        <v>16.842105263158</v>
      </c>
    </row>
    <row r="8160" spans="5:12" x14ac:dyDescent="0.3">
      <c r="E8160" s="3" t="s">
        <v>1973</v>
      </c>
      <c r="F8160" s="4"/>
      <c r="G8160" s="5">
        <v>85</v>
      </c>
      <c r="H8160" s="7">
        <v>13</v>
      </c>
      <c r="I8160" s="1">
        <v>34</v>
      </c>
      <c r="J8160" s="1">
        <v>28</v>
      </c>
      <c r="K8160" s="1">
        <v>1</v>
      </c>
      <c r="L8160" s="6">
        <v>9</v>
      </c>
    </row>
    <row r="8161" spans="2:14" x14ac:dyDescent="0.3">
      <c r="E8161" s="9"/>
      <c r="F8161" s="8"/>
      <c r="G8161" s="10">
        <v>100</v>
      </c>
      <c r="H8161" s="11">
        <v>15.294117647059</v>
      </c>
      <c r="I8161" s="2">
        <v>40</v>
      </c>
      <c r="J8161" s="2">
        <v>32.941176470587997</v>
      </c>
      <c r="K8161" s="2">
        <v>1.1764705882349999</v>
      </c>
      <c r="L8161" s="13">
        <v>10.588235294118</v>
      </c>
    </row>
    <row r="8162" spans="2:14" x14ac:dyDescent="0.3">
      <c r="E8162" s="3" t="s">
        <v>1974</v>
      </c>
      <c r="F8162" s="4"/>
      <c r="G8162" s="5">
        <v>130</v>
      </c>
      <c r="H8162" s="7">
        <v>31</v>
      </c>
      <c r="I8162" s="1">
        <v>60</v>
      </c>
      <c r="J8162" s="1">
        <v>18</v>
      </c>
      <c r="K8162" s="1">
        <v>4</v>
      </c>
      <c r="L8162" s="6">
        <v>17</v>
      </c>
    </row>
    <row r="8163" spans="2:14" x14ac:dyDescent="0.3">
      <c r="E8163" s="9"/>
      <c r="F8163" s="8"/>
      <c r="G8163" s="10">
        <v>100</v>
      </c>
      <c r="H8163" s="11">
        <v>23.846153846153999</v>
      </c>
      <c r="I8163" s="2">
        <v>46.153846153845997</v>
      </c>
      <c r="J8163" s="2">
        <v>13.846153846153999</v>
      </c>
      <c r="K8163" s="2">
        <v>3.0769230769229998</v>
      </c>
      <c r="L8163" s="13">
        <v>13.076923076923</v>
      </c>
    </row>
    <row r="8164" spans="2:14" x14ac:dyDescent="0.3">
      <c r="E8164" s="3" t="s">
        <v>1975</v>
      </c>
      <c r="F8164" s="4"/>
      <c r="G8164" s="5">
        <v>63</v>
      </c>
      <c r="H8164" s="7">
        <v>19</v>
      </c>
      <c r="I8164" s="1">
        <v>25</v>
      </c>
      <c r="J8164" s="1">
        <v>8</v>
      </c>
      <c r="K8164" s="1">
        <v>2</v>
      </c>
      <c r="L8164" s="6">
        <v>9</v>
      </c>
    </row>
    <row r="8165" spans="2:14" x14ac:dyDescent="0.3">
      <c r="E8165" s="9"/>
      <c r="F8165" s="8"/>
      <c r="G8165" s="10">
        <v>100</v>
      </c>
      <c r="H8165" s="11">
        <v>30.158730158729998</v>
      </c>
      <c r="I8165" s="2">
        <v>39.682539682540003</v>
      </c>
      <c r="J8165" s="2">
        <v>12.698412698413</v>
      </c>
      <c r="K8165" s="2">
        <v>3.1746031746029999</v>
      </c>
      <c r="L8165" s="13">
        <v>14.285714285714</v>
      </c>
    </row>
    <row r="8166" spans="2:14" x14ac:dyDescent="0.3">
      <c r="E8166" s="3" t="s">
        <v>1976</v>
      </c>
      <c r="F8166" s="4"/>
      <c r="G8166" s="5">
        <v>13</v>
      </c>
      <c r="H8166" s="7">
        <v>8</v>
      </c>
      <c r="I8166" s="1">
        <v>2</v>
      </c>
      <c r="J8166" s="1">
        <v>0</v>
      </c>
      <c r="K8166" s="1">
        <v>2</v>
      </c>
      <c r="L8166" s="6">
        <v>1</v>
      </c>
    </row>
    <row r="8167" spans="2:14" x14ac:dyDescent="0.3">
      <c r="E8167" s="9"/>
      <c r="F8167" s="8"/>
      <c r="G8167" s="10">
        <v>100</v>
      </c>
      <c r="H8167" s="11">
        <v>61.538461538462002</v>
      </c>
      <c r="I8167" s="2">
        <v>15.384615384615</v>
      </c>
      <c r="J8167" s="12">
        <v>0</v>
      </c>
      <c r="K8167" s="2">
        <v>15.384615384615</v>
      </c>
      <c r="L8167" s="13">
        <v>7.6923076923079998</v>
      </c>
    </row>
    <row r="8168" spans="2:14" x14ac:dyDescent="0.3">
      <c r="E8168" s="3" t="s">
        <v>1004</v>
      </c>
      <c r="F8168" s="4"/>
      <c r="G8168" s="5">
        <v>16</v>
      </c>
      <c r="H8168" s="7">
        <v>5</v>
      </c>
      <c r="I8168" s="1">
        <v>3</v>
      </c>
      <c r="J8168" s="1">
        <v>0</v>
      </c>
      <c r="K8168" s="1">
        <v>0</v>
      </c>
      <c r="L8168" s="6">
        <v>8</v>
      </c>
    </row>
    <row r="8169" spans="2:14" x14ac:dyDescent="0.3">
      <c r="E8169" s="53"/>
      <c r="F8169" s="57"/>
      <c r="G8169" s="64">
        <v>100</v>
      </c>
      <c r="H8169" s="71">
        <v>31.25</v>
      </c>
      <c r="I8169" s="44">
        <v>18.75</v>
      </c>
      <c r="J8169" s="43">
        <v>0</v>
      </c>
      <c r="K8169" s="43">
        <v>0</v>
      </c>
      <c r="L8169" s="73">
        <v>50</v>
      </c>
    </row>
    <row r="8171" spans="2:14" x14ac:dyDescent="0.3">
      <c r="B8171" s="35" t="str">
        <f xml:space="preserve"> HYPERLINK("#'目次'!B66", "[60]")</f>
        <v>[60]</v>
      </c>
      <c r="C8171" s="25" t="s">
        <v>14</v>
      </c>
    </row>
    <row r="8174" spans="2:14" x14ac:dyDescent="0.3">
      <c r="C8174" s="25" t="s">
        <v>1979</v>
      </c>
    </row>
    <row r="8175" spans="2:14" ht="25" x14ac:dyDescent="0.3">
      <c r="E8175" s="95"/>
      <c r="F8175" s="96"/>
      <c r="G8175" s="37" t="s">
        <v>16</v>
      </c>
      <c r="H8175" s="41" t="s">
        <v>17</v>
      </c>
      <c r="I8175" s="18" t="s">
        <v>18</v>
      </c>
      <c r="J8175" s="18" t="s">
        <v>19</v>
      </c>
      <c r="K8175" s="18" t="s">
        <v>20</v>
      </c>
      <c r="L8175" s="18" t="s">
        <v>21</v>
      </c>
      <c r="M8175" s="18" t="s">
        <v>22</v>
      </c>
      <c r="N8175" s="34" t="s">
        <v>23</v>
      </c>
    </row>
    <row r="8176" spans="2:14" x14ac:dyDescent="0.3">
      <c r="E8176" s="97"/>
      <c r="F8176" s="98"/>
      <c r="G8176" s="40"/>
      <c r="H8176" s="36"/>
      <c r="I8176" s="19"/>
      <c r="J8176" s="19"/>
      <c r="K8176" s="19"/>
      <c r="L8176" s="19"/>
      <c r="M8176" s="19"/>
      <c r="N8176" s="39"/>
    </row>
    <row r="8177" spans="5:14" x14ac:dyDescent="0.3">
      <c r="E8177" s="63" t="s">
        <v>16</v>
      </c>
      <c r="F8177" s="58"/>
      <c r="G8177" s="38">
        <v>55336</v>
      </c>
      <c r="H8177" s="20">
        <v>10222</v>
      </c>
      <c r="I8177" s="20">
        <v>19178</v>
      </c>
      <c r="J8177" s="20">
        <v>13973</v>
      </c>
      <c r="K8177" s="20">
        <v>7022</v>
      </c>
      <c r="L8177" s="20">
        <v>3794</v>
      </c>
      <c r="M8177" s="20">
        <v>900</v>
      </c>
      <c r="N8177" s="51">
        <v>247</v>
      </c>
    </row>
    <row r="8178" spans="5:14" x14ac:dyDescent="0.3">
      <c r="E8178" s="53"/>
      <c r="F8178" s="59"/>
      <c r="G8178" s="10">
        <v>100</v>
      </c>
      <c r="H8178" s="2">
        <v>18.472603729941</v>
      </c>
      <c r="I8178" s="2">
        <v>34.657365910076997</v>
      </c>
      <c r="J8178" s="2">
        <v>25.251192713603999</v>
      </c>
      <c r="K8178" s="2">
        <v>12.689749891570999</v>
      </c>
      <c r="L8178" s="2">
        <v>6.8562960821169998</v>
      </c>
      <c r="M8178" s="2">
        <v>1.626427642041</v>
      </c>
      <c r="N8178" s="13">
        <v>0.44636403064899999</v>
      </c>
    </row>
    <row r="8179" spans="5:14" x14ac:dyDescent="0.3">
      <c r="E8179" s="3" t="s">
        <v>1980</v>
      </c>
      <c r="F8179" s="4"/>
      <c r="G8179" s="29">
        <v>186</v>
      </c>
      <c r="H8179" s="32">
        <v>48</v>
      </c>
      <c r="I8179" s="17">
        <v>70</v>
      </c>
      <c r="J8179" s="17">
        <v>42</v>
      </c>
      <c r="K8179" s="17">
        <v>17</v>
      </c>
      <c r="L8179" s="17">
        <v>6</v>
      </c>
      <c r="M8179" s="17">
        <v>3</v>
      </c>
      <c r="N8179" s="33">
        <v>0</v>
      </c>
    </row>
    <row r="8180" spans="5:14" x14ac:dyDescent="0.3">
      <c r="E8180" s="9"/>
      <c r="F8180" s="8"/>
      <c r="G8180" s="10">
        <v>100</v>
      </c>
      <c r="H8180" s="11">
        <v>25.806451612903</v>
      </c>
      <c r="I8180" s="2">
        <v>37.634408602150998</v>
      </c>
      <c r="J8180" s="2">
        <v>22.580645161290001</v>
      </c>
      <c r="K8180" s="2">
        <v>9.1397849462370004</v>
      </c>
      <c r="L8180" s="2">
        <v>3.2258064516129998</v>
      </c>
      <c r="M8180" s="2">
        <v>1.6129032258060001</v>
      </c>
      <c r="N8180" s="15">
        <v>0</v>
      </c>
    </row>
    <row r="8181" spans="5:14" x14ac:dyDescent="0.3">
      <c r="E8181" s="3" t="s">
        <v>1981</v>
      </c>
      <c r="F8181" s="4"/>
      <c r="G8181" s="5">
        <v>124</v>
      </c>
      <c r="H8181" s="7">
        <v>8</v>
      </c>
      <c r="I8181" s="1">
        <v>35</v>
      </c>
      <c r="J8181" s="1">
        <v>41</v>
      </c>
      <c r="K8181" s="1">
        <v>31</v>
      </c>
      <c r="L8181" s="1">
        <v>9</v>
      </c>
      <c r="M8181" s="1">
        <v>0</v>
      </c>
      <c r="N8181" s="6">
        <v>0</v>
      </c>
    </row>
    <row r="8182" spans="5:14" x14ac:dyDescent="0.3">
      <c r="E8182" s="9"/>
      <c r="F8182" s="8"/>
      <c r="G8182" s="10">
        <v>100</v>
      </c>
      <c r="H8182" s="11">
        <v>6.4516129032259997</v>
      </c>
      <c r="I8182" s="2">
        <v>28.225806451613</v>
      </c>
      <c r="J8182" s="2">
        <v>33.064516129032</v>
      </c>
      <c r="K8182" s="2">
        <v>25</v>
      </c>
      <c r="L8182" s="2">
        <v>7.2580645161290001</v>
      </c>
      <c r="M8182" s="12">
        <v>0</v>
      </c>
      <c r="N8182" s="15">
        <v>0</v>
      </c>
    </row>
    <row r="8183" spans="5:14" x14ac:dyDescent="0.3">
      <c r="E8183" s="3" t="s">
        <v>1982</v>
      </c>
      <c r="F8183" s="4"/>
      <c r="G8183" s="5">
        <v>99</v>
      </c>
      <c r="H8183" s="7">
        <v>7</v>
      </c>
      <c r="I8183" s="1">
        <v>18</v>
      </c>
      <c r="J8183" s="1">
        <v>37</v>
      </c>
      <c r="K8183" s="1">
        <v>26</v>
      </c>
      <c r="L8183" s="1">
        <v>10</v>
      </c>
      <c r="M8183" s="1">
        <v>1</v>
      </c>
      <c r="N8183" s="6">
        <v>0</v>
      </c>
    </row>
    <row r="8184" spans="5:14" x14ac:dyDescent="0.3">
      <c r="E8184" s="9"/>
      <c r="F8184" s="8"/>
      <c r="G8184" s="10">
        <v>100</v>
      </c>
      <c r="H8184" s="11">
        <v>7.0707070707069999</v>
      </c>
      <c r="I8184" s="2">
        <v>18.181818181817999</v>
      </c>
      <c r="J8184" s="2">
        <v>37.373737373737001</v>
      </c>
      <c r="K8184" s="2">
        <v>26.262626262626</v>
      </c>
      <c r="L8184" s="2">
        <v>10.101010101010001</v>
      </c>
      <c r="M8184" s="2">
        <v>1.010101010101</v>
      </c>
      <c r="N8184" s="15">
        <v>0</v>
      </c>
    </row>
    <row r="8185" spans="5:14" x14ac:dyDescent="0.3">
      <c r="E8185" s="3" t="s">
        <v>1983</v>
      </c>
      <c r="F8185" s="4"/>
      <c r="G8185" s="5">
        <v>33</v>
      </c>
      <c r="H8185" s="7">
        <v>1</v>
      </c>
      <c r="I8185" s="1">
        <v>3</v>
      </c>
      <c r="J8185" s="1">
        <v>9</v>
      </c>
      <c r="K8185" s="1">
        <v>5</v>
      </c>
      <c r="L8185" s="1">
        <v>15</v>
      </c>
      <c r="M8185" s="1">
        <v>0</v>
      </c>
      <c r="N8185" s="6">
        <v>0</v>
      </c>
    </row>
    <row r="8186" spans="5:14" x14ac:dyDescent="0.3">
      <c r="E8186" s="9"/>
      <c r="F8186" s="8"/>
      <c r="G8186" s="10">
        <v>100</v>
      </c>
      <c r="H8186" s="11">
        <v>3.0303030303030001</v>
      </c>
      <c r="I8186" s="2">
        <v>9.0909090909089993</v>
      </c>
      <c r="J8186" s="2">
        <v>27.272727272727</v>
      </c>
      <c r="K8186" s="2">
        <v>15.151515151515</v>
      </c>
      <c r="L8186" s="2">
        <v>45.454545454544999</v>
      </c>
      <c r="M8186" s="12">
        <v>0</v>
      </c>
      <c r="N8186" s="15">
        <v>0</v>
      </c>
    </row>
    <row r="8187" spans="5:14" x14ac:dyDescent="0.3">
      <c r="E8187" s="3" t="s">
        <v>1984</v>
      </c>
      <c r="F8187" s="4"/>
      <c r="G8187" s="5">
        <v>6</v>
      </c>
      <c r="H8187" s="7">
        <v>0</v>
      </c>
      <c r="I8187" s="1">
        <v>0</v>
      </c>
      <c r="J8187" s="1">
        <v>1</v>
      </c>
      <c r="K8187" s="1">
        <v>1</v>
      </c>
      <c r="L8187" s="1">
        <v>4</v>
      </c>
      <c r="M8187" s="1">
        <v>0</v>
      </c>
      <c r="N8187" s="6">
        <v>0</v>
      </c>
    </row>
    <row r="8188" spans="5:14" x14ac:dyDescent="0.3">
      <c r="E8188" s="9"/>
      <c r="F8188" s="8"/>
      <c r="G8188" s="10">
        <v>100</v>
      </c>
      <c r="H8188" s="21">
        <v>0</v>
      </c>
      <c r="I8188" s="12">
        <v>0</v>
      </c>
      <c r="J8188" s="2">
        <v>16.666666666666998</v>
      </c>
      <c r="K8188" s="2">
        <v>16.666666666666998</v>
      </c>
      <c r="L8188" s="2">
        <v>66.666666666666998</v>
      </c>
      <c r="M8188" s="12">
        <v>0</v>
      </c>
      <c r="N8188" s="15">
        <v>0</v>
      </c>
    </row>
    <row r="8189" spans="5:14" x14ac:dyDescent="0.3">
      <c r="E8189" s="3" t="s">
        <v>1013</v>
      </c>
      <c r="F8189" s="4"/>
      <c r="G8189" s="5">
        <v>6</v>
      </c>
      <c r="H8189" s="7">
        <v>1</v>
      </c>
      <c r="I8189" s="1">
        <v>1</v>
      </c>
      <c r="J8189" s="1">
        <v>1</v>
      </c>
      <c r="K8189" s="1">
        <v>1</v>
      </c>
      <c r="L8189" s="1">
        <v>2</v>
      </c>
      <c r="M8189" s="1">
        <v>0</v>
      </c>
      <c r="N8189" s="6">
        <v>0</v>
      </c>
    </row>
    <row r="8190" spans="5:14" x14ac:dyDescent="0.3">
      <c r="E8190" s="9"/>
      <c r="F8190" s="8"/>
      <c r="G8190" s="10">
        <v>100</v>
      </c>
      <c r="H8190" s="11">
        <v>16.666666666666998</v>
      </c>
      <c r="I8190" s="2">
        <v>16.666666666666998</v>
      </c>
      <c r="J8190" s="2">
        <v>16.666666666666998</v>
      </c>
      <c r="K8190" s="2">
        <v>16.666666666666998</v>
      </c>
      <c r="L8190" s="2">
        <v>33.333333333333002</v>
      </c>
      <c r="M8190" s="12">
        <v>0</v>
      </c>
      <c r="N8190" s="15">
        <v>0</v>
      </c>
    </row>
    <row r="8191" spans="5:14" x14ac:dyDescent="0.3">
      <c r="E8191" s="3" t="s">
        <v>1985</v>
      </c>
      <c r="F8191" s="4"/>
      <c r="G8191" s="5">
        <v>1105</v>
      </c>
      <c r="H8191" s="7">
        <v>299</v>
      </c>
      <c r="I8191" s="1">
        <v>430</v>
      </c>
      <c r="J8191" s="1">
        <v>269</v>
      </c>
      <c r="K8191" s="1">
        <v>77</v>
      </c>
      <c r="L8191" s="1">
        <v>23</v>
      </c>
      <c r="M8191" s="1">
        <v>6</v>
      </c>
      <c r="N8191" s="6">
        <v>1</v>
      </c>
    </row>
    <row r="8192" spans="5:14" x14ac:dyDescent="0.3">
      <c r="E8192" s="9"/>
      <c r="F8192" s="8"/>
      <c r="G8192" s="10">
        <v>100</v>
      </c>
      <c r="H8192" s="11">
        <v>27.058823529411999</v>
      </c>
      <c r="I8192" s="2">
        <v>38.914027149321001</v>
      </c>
      <c r="J8192" s="2">
        <v>24.343891402714998</v>
      </c>
      <c r="K8192" s="2">
        <v>6.9683257918550003</v>
      </c>
      <c r="L8192" s="2">
        <v>2.0814479638010002</v>
      </c>
      <c r="M8192" s="2">
        <v>0.54298642533899999</v>
      </c>
      <c r="N8192" s="13">
        <v>9.0497737556999996E-2</v>
      </c>
    </row>
    <row r="8193" spans="5:14" x14ac:dyDescent="0.3">
      <c r="E8193" s="3" t="s">
        <v>1986</v>
      </c>
      <c r="F8193" s="4"/>
      <c r="G8193" s="5">
        <v>1062</v>
      </c>
      <c r="H8193" s="7">
        <v>157</v>
      </c>
      <c r="I8193" s="1">
        <v>302</v>
      </c>
      <c r="J8193" s="1">
        <v>390</v>
      </c>
      <c r="K8193" s="1">
        <v>136</v>
      </c>
      <c r="L8193" s="1">
        <v>69</v>
      </c>
      <c r="M8193" s="1">
        <v>8</v>
      </c>
      <c r="N8193" s="6">
        <v>0</v>
      </c>
    </row>
    <row r="8194" spans="5:14" x14ac:dyDescent="0.3">
      <c r="E8194" s="9"/>
      <c r="F8194" s="8"/>
      <c r="G8194" s="10">
        <v>100</v>
      </c>
      <c r="H8194" s="11">
        <v>14.783427495292001</v>
      </c>
      <c r="I8194" s="2">
        <v>28.436911487759001</v>
      </c>
      <c r="J8194" s="2">
        <v>36.723163841808002</v>
      </c>
      <c r="K8194" s="2">
        <v>12.806026365348</v>
      </c>
      <c r="L8194" s="2">
        <v>6.4971751412429999</v>
      </c>
      <c r="M8194" s="2">
        <v>0.75329566854999996</v>
      </c>
      <c r="N8194" s="15">
        <v>0</v>
      </c>
    </row>
    <row r="8195" spans="5:14" x14ac:dyDescent="0.3">
      <c r="E8195" s="3" t="s">
        <v>1987</v>
      </c>
      <c r="F8195" s="4"/>
      <c r="G8195" s="5">
        <v>749</v>
      </c>
      <c r="H8195" s="7">
        <v>41</v>
      </c>
      <c r="I8195" s="1">
        <v>144</v>
      </c>
      <c r="J8195" s="1">
        <v>248</v>
      </c>
      <c r="K8195" s="1">
        <v>194</v>
      </c>
      <c r="L8195" s="1">
        <v>106</v>
      </c>
      <c r="M8195" s="1">
        <v>14</v>
      </c>
      <c r="N8195" s="6">
        <v>2</v>
      </c>
    </row>
    <row r="8196" spans="5:14" x14ac:dyDescent="0.3">
      <c r="E8196" s="9"/>
      <c r="F8196" s="8"/>
      <c r="G8196" s="10">
        <v>100</v>
      </c>
      <c r="H8196" s="11">
        <v>5.4739652870490003</v>
      </c>
      <c r="I8196" s="2">
        <v>19.225634178905</v>
      </c>
      <c r="J8196" s="2">
        <v>33.110814419226003</v>
      </c>
      <c r="K8196" s="2">
        <v>25.901201602135998</v>
      </c>
      <c r="L8196" s="2">
        <v>14.152202937249999</v>
      </c>
      <c r="M8196" s="2">
        <v>1.869158878505</v>
      </c>
      <c r="N8196" s="13">
        <v>0.26702269692899999</v>
      </c>
    </row>
    <row r="8197" spans="5:14" x14ac:dyDescent="0.3">
      <c r="E8197" s="3" t="s">
        <v>1988</v>
      </c>
      <c r="F8197" s="4"/>
      <c r="G8197" s="5">
        <v>284</v>
      </c>
      <c r="H8197" s="7">
        <v>9</v>
      </c>
      <c r="I8197" s="1">
        <v>23</v>
      </c>
      <c r="J8197" s="1">
        <v>59</v>
      </c>
      <c r="K8197" s="1">
        <v>73</v>
      </c>
      <c r="L8197" s="1">
        <v>115</v>
      </c>
      <c r="M8197" s="1">
        <v>4</v>
      </c>
      <c r="N8197" s="6">
        <v>1</v>
      </c>
    </row>
    <row r="8198" spans="5:14" x14ac:dyDescent="0.3">
      <c r="E8198" s="9"/>
      <c r="F8198" s="8"/>
      <c r="G8198" s="10">
        <v>100</v>
      </c>
      <c r="H8198" s="11">
        <v>3.1690140845069998</v>
      </c>
      <c r="I8198" s="2">
        <v>8.0985915492959997</v>
      </c>
      <c r="J8198" s="2">
        <v>20.774647887324001</v>
      </c>
      <c r="K8198" s="2">
        <v>25.704225352112999</v>
      </c>
      <c r="L8198" s="2">
        <v>40.492957746479</v>
      </c>
      <c r="M8198" s="2">
        <v>1.4084507042250001</v>
      </c>
      <c r="N8198" s="13">
        <v>0.352112676056</v>
      </c>
    </row>
    <row r="8199" spans="5:14" x14ac:dyDescent="0.3">
      <c r="E8199" s="3" t="s">
        <v>1989</v>
      </c>
      <c r="F8199" s="4"/>
      <c r="G8199" s="5">
        <v>55</v>
      </c>
      <c r="H8199" s="7">
        <v>3</v>
      </c>
      <c r="I8199" s="1">
        <v>2</v>
      </c>
      <c r="J8199" s="1">
        <v>4</v>
      </c>
      <c r="K8199" s="1">
        <v>9</v>
      </c>
      <c r="L8199" s="1">
        <v>36</v>
      </c>
      <c r="M8199" s="1">
        <v>1</v>
      </c>
      <c r="N8199" s="6">
        <v>0</v>
      </c>
    </row>
    <row r="8200" spans="5:14" x14ac:dyDescent="0.3">
      <c r="E8200" s="9"/>
      <c r="F8200" s="8"/>
      <c r="G8200" s="10">
        <v>100</v>
      </c>
      <c r="H8200" s="11">
        <v>5.4545454545450003</v>
      </c>
      <c r="I8200" s="2">
        <v>3.636363636364</v>
      </c>
      <c r="J8200" s="2">
        <v>7.2727272727269998</v>
      </c>
      <c r="K8200" s="2">
        <v>16.363636363636001</v>
      </c>
      <c r="L8200" s="2">
        <v>65.454545454544999</v>
      </c>
      <c r="M8200" s="2">
        <v>1.818181818182</v>
      </c>
      <c r="N8200" s="15">
        <v>0</v>
      </c>
    </row>
    <row r="8201" spans="5:14" x14ac:dyDescent="0.3">
      <c r="E8201" s="3" t="s">
        <v>1019</v>
      </c>
      <c r="F8201" s="4"/>
      <c r="G8201" s="5">
        <v>19</v>
      </c>
      <c r="H8201" s="7">
        <v>0</v>
      </c>
      <c r="I8201" s="1">
        <v>3</v>
      </c>
      <c r="J8201" s="1">
        <v>3</v>
      </c>
      <c r="K8201" s="1">
        <v>5</v>
      </c>
      <c r="L8201" s="1">
        <v>8</v>
      </c>
      <c r="M8201" s="1">
        <v>0</v>
      </c>
      <c r="N8201" s="6">
        <v>0</v>
      </c>
    </row>
    <row r="8202" spans="5:14" x14ac:dyDescent="0.3">
      <c r="E8202" s="9"/>
      <c r="F8202" s="8"/>
      <c r="G8202" s="10">
        <v>100</v>
      </c>
      <c r="H8202" s="21">
        <v>0</v>
      </c>
      <c r="I8202" s="2">
        <v>15.789473684211</v>
      </c>
      <c r="J8202" s="2">
        <v>15.789473684211</v>
      </c>
      <c r="K8202" s="2">
        <v>26.315789473683999</v>
      </c>
      <c r="L8202" s="2">
        <v>42.105263157895003</v>
      </c>
      <c r="M8202" s="12">
        <v>0</v>
      </c>
      <c r="N8202" s="15">
        <v>0</v>
      </c>
    </row>
    <row r="8203" spans="5:14" x14ac:dyDescent="0.3">
      <c r="E8203" s="3" t="s">
        <v>1990</v>
      </c>
      <c r="F8203" s="4"/>
      <c r="G8203" s="5">
        <v>2818</v>
      </c>
      <c r="H8203" s="7">
        <v>897</v>
      </c>
      <c r="I8203" s="1">
        <v>1126</v>
      </c>
      <c r="J8203" s="1">
        <v>552</v>
      </c>
      <c r="K8203" s="1">
        <v>167</v>
      </c>
      <c r="L8203" s="1">
        <v>57</v>
      </c>
      <c r="M8203" s="1">
        <v>15</v>
      </c>
      <c r="N8203" s="6">
        <v>4</v>
      </c>
    </row>
    <row r="8204" spans="5:14" x14ac:dyDescent="0.3">
      <c r="E8204" s="9"/>
      <c r="F8204" s="8"/>
      <c r="G8204" s="10">
        <v>100</v>
      </c>
      <c r="H8204" s="11">
        <v>31.831085876507998</v>
      </c>
      <c r="I8204" s="2">
        <v>39.957416607523001</v>
      </c>
      <c r="J8204" s="2">
        <v>19.588360539389999</v>
      </c>
      <c r="K8204" s="2">
        <v>5.9261887863730003</v>
      </c>
      <c r="L8204" s="2">
        <v>2.0227111426539999</v>
      </c>
      <c r="M8204" s="2">
        <v>0.532292405962</v>
      </c>
      <c r="N8204" s="13">
        <v>0.14194464159</v>
      </c>
    </row>
    <row r="8205" spans="5:14" x14ac:dyDescent="0.3">
      <c r="E8205" s="3" t="s">
        <v>1991</v>
      </c>
      <c r="F8205" s="4"/>
      <c r="G8205" s="5">
        <v>2762</v>
      </c>
      <c r="H8205" s="7">
        <v>387</v>
      </c>
      <c r="I8205" s="1">
        <v>1027</v>
      </c>
      <c r="J8205" s="1">
        <v>846</v>
      </c>
      <c r="K8205" s="1">
        <v>380</v>
      </c>
      <c r="L8205" s="1">
        <v>105</v>
      </c>
      <c r="M8205" s="1">
        <v>17</v>
      </c>
      <c r="N8205" s="6">
        <v>0</v>
      </c>
    </row>
    <row r="8206" spans="5:14" x14ac:dyDescent="0.3">
      <c r="E8206" s="9"/>
      <c r="F8206" s="8"/>
      <c r="G8206" s="10">
        <v>100</v>
      </c>
      <c r="H8206" s="11">
        <v>14.011585807386</v>
      </c>
      <c r="I8206" s="2">
        <v>37.183200579290002</v>
      </c>
      <c r="J8206" s="2">
        <v>30.629978276610998</v>
      </c>
      <c r="K8206" s="2">
        <v>13.758146270817999</v>
      </c>
      <c r="L8206" s="2">
        <v>3.8015930485160001</v>
      </c>
      <c r="M8206" s="2">
        <v>0.61549601737899995</v>
      </c>
      <c r="N8206" s="15">
        <v>0</v>
      </c>
    </row>
    <row r="8207" spans="5:14" x14ac:dyDescent="0.3">
      <c r="E8207" s="3" t="s">
        <v>1992</v>
      </c>
      <c r="F8207" s="4"/>
      <c r="G8207" s="5">
        <v>2496</v>
      </c>
      <c r="H8207" s="7">
        <v>221</v>
      </c>
      <c r="I8207" s="1">
        <v>489</v>
      </c>
      <c r="J8207" s="1">
        <v>823</v>
      </c>
      <c r="K8207" s="1">
        <v>621</v>
      </c>
      <c r="L8207" s="1">
        <v>278</v>
      </c>
      <c r="M8207" s="1">
        <v>61</v>
      </c>
      <c r="N8207" s="6">
        <v>3</v>
      </c>
    </row>
    <row r="8208" spans="5:14" x14ac:dyDescent="0.3">
      <c r="E8208" s="9"/>
      <c r="F8208" s="8"/>
      <c r="G8208" s="10">
        <v>100</v>
      </c>
      <c r="H8208" s="11">
        <v>8.854166666667</v>
      </c>
      <c r="I8208" s="2">
        <v>19.591346153846001</v>
      </c>
      <c r="J8208" s="2">
        <v>32.972756410255997</v>
      </c>
      <c r="K8208" s="2">
        <v>24.879807692307999</v>
      </c>
      <c r="L8208" s="2">
        <v>11.137820512820999</v>
      </c>
      <c r="M8208" s="2">
        <v>2.4439102564100001</v>
      </c>
      <c r="N8208" s="13">
        <v>0.120192307692</v>
      </c>
    </row>
    <row r="8209" spans="5:14" x14ac:dyDescent="0.3">
      <c r="E8209" s="3" t="s">
        <v>1993</v>
      </c>
      <c r="F8209" s="4"/>
      <c r="G8209" s="5">
        <v>855</v>
      </c>
      <c r="H8209" s="7">
        <v>28</v>
      </c>
      <c r="I8209" s="1">
        <v>114</v>
      </c>
      <c r="J8209" s="1">
        <v>213</v>
      </c>
      <c r="K8209" s="1">
        <v>227</v>
      </c>
      <c r="L8209" s="1">
        <v>265</v>
      </c>
      <c r="M8209" s="1">
        <v>8</v>
      </c>
      <c r="N8209" s="6">
        <v>0</v>
      </c>
    </row>
    <row r="8210" spans="5:14" x14ac:dyDescent="0.3">
      <c r="E8210" s="9"/>
      <c r="F8210" s="8"/>
      <c r="G8210" s="10">
        <v>100</v>
      </c>
      <c r="H8210" s="11">
        <v>3.2748538011699999</v>
      </c>
      <c r="I8210" s="2">
        <v>13.333333333333</v>
      </c>
      <c r="J8210" s="2">
        <v>24.912280701754</v>
      </c>
      <c r="K8210" s="2">
        <v>26.549707602339002</v>
      </c>
      <c r="L8210" s="2">
        <v>30.994152046783999</v>
      </c>
      <c r="M8210" s="2">
        <v>0.93567251462000001</v>
      </c>
      <c r="N8210" s="15">
        <v>0</v>
      </c>
    </row>
    <row r="8211" spans="5:14" x14ac:dyDescent="0.3">
      <c r="E8211" s="3" t="s">
        <v>1994</v>
      </c>
      <c r="F8211" s="4"/>
      <c r="G8211" s="5">
        <v>141</v>
      </c>
      <c r="H8211" s="7">
        <v>10</v>
      </c>
      <c r="I8211" s="1">
        <v>14</v>
      </c>
      <c r="J8211" s="1">
        <v>13</v>
      </c>
      <c r="K8211" s="1">
        <v>19</v>
      </c>
      <c r="L8211" s="1">
        <v>82</v>
      </c>
      <c r="M8211" s="1">
        <v>2</v>
      </c>
      <c r="N8211" s="6">
        <v>1</v>
      </c>
    </row>
    <row r="8212" spans="5:14" x14ac:dyDescent="0.3">
      <c r="E8212" s="9"/>
      <c r="F8212" s="8"/>
      <c r="G8212" s="10">
        <v>100</v>
      </c>
      <c r="H8212" s="11">
        <v>7.0921985815599999</v>
      </c>
      <c r="I8212" s="2">
        <v>9.9290780141840003</v>
      </c>
      <c r="J8212" s="2">
        <v>9.2198581560279997</v>
      </c>
      <c r="K8212" s="2">
        <v>13.475177304964999</v>
      </c>
      <c r="L8212" s="2">
        <v>58.156028368793997</v>
      </c>
      <c r="M8212" s="2">
        <v>1.4184397163119999</v>
      </c>
      <c r="N8212" s="13">
        <v>0.70921985815599997</v>
      </c>
    </row>
    <row r="8213" spans="5:14" x14ac:dyDescent="0.3">
      <c r="E8213" s="3" t="s">
        <v>1025</v>
      </c>
      <c r="F8213" s="4"/>
      <c r="G8213" s="5">
        <v>64</v>
      </c>
      <c r="H8213" s="7">
        <v>0</v>
      </c>
      <c r="I8213" s="1">
        <v>5</v>
      </c>
      <c r="J8213" s="1">
        <v>12</v>
      </c>
      <c r="K8213" s="1">
        <v>14</v>
      </c>
      <c r="L8213" s="1">
        <v>25</v>
      </c>
      <c r="M8213" s="1">
        <v>7</v>
      </c>
      <c r="N8213" s="6">
        <v>1</v>
      </c>
    </row>
    <row r="8214" spans="5:14" x14ac:dyDescent="0.3">
      <c r="E8214" s="9"/>
      <c r="F8214" s="8"/>
      <c r="G8214" s="10">
        <v>100</v>
      </c>
      <c r="H8214" s="21">
        <v>0</v>
      </c>
      <c r="I8214" s="2">
        <v>7.8125</v>
      </c>
      <c r="J8214" s="2">
        <v>18.75</v>
      </c>
      <c r="K8214" s="2">
        <v>21.875</v>
      </c>
      <c r="L8214" s="2">
        <v>39.0625</v>
      </c>
      <c r="M8214" s="2">
        <v>10.9375</v>
      </c>
      <c r="N8214" s="13">
        <v>1.5625</v>
      </c>
    </row>
    <row r="8215" spans="5:14" x14ac:dyDescent="0.3">
      <c r="E8215" s="3" t="s">
        <v>1995</v>
      </c>
      <c r="F8215" s="4"/>
      <c r="G8215" s="5">
        <v>5019</v>
      </c>
      <c r="H8215" s="7">
        <v>1676</v>
      </c>
      <c r="I8215" s="1">
        <v>2136</v>
      </c>
      <c r="J8215" s="1">
        <v>829</v>
      </c>
      <c r="K8215" s="1">
        <v>249</v>
      </c>
      <c r="L8215" s="1">
        <v>79</v>
      </c>
      <c r="M8215" s="1">
        <v>45</v>
      </c>
      <c r="N8215" s="6">
        <v>5</v>
      </c>
    </row>
    <row r="8216" spans="5:14" x14ac:dyDescent="0.3">
      <c r="E8216" s="9"/>
      <c r="F8216" s="8"/>
      <c r="G8216" s="10">
        <v>100</v>
      </c>
      <c r="H8216" s="11">
        <v>33.393106196452997</v>
      </c>
      <c r="I8216" s="2">
        <v>42.558278541542002</v>
      </c>
      <c r="J8216" s="2">
        <v>16.517234508866</v>
      </c>
      <c r="K8216" s="2">
        <v>4.9611476389720002</v>
      </c>
      <c r="L8216" s="2">
        <v>1.57401872883</v>
      </c>
      <c r="M8216" s="2">
        <v>0.89659294680199997</v>
      </c>
      <c r="N8216" s="13">
        <v>9.9621438534000004E-2</v>
      </c>
    </row>
    <row r="8217" spans="5:14" x14ac:dyDescent="0.3">
      <c r="E8217" s="3" t="s">
        <v>1996</v>
      </c>
      <c r="F8217" s="4"/>
      <c r="G8217" s="5">
        <v>4606</v>
      </c>
      <c r="H8217" s="7">
        <v>733</v>
      </c>
      <c r="I8217" s="1">
        <v>1877</v>
      </c>
      <c r="J8217" s="1">
        <v>1312</v>
      </c>
      <c r="K8217" s="1">
        <v>478</v>
      </c>
      <c r="L8217" s="1">
        <v>157</v>
      </c>
      <c r="M8217" s="1">
        <v>47</v>
      </c>
      <c r="N8217" s="6">
        <v>2</v>
      </c>
    </row>
    <row r="8218" spans="5:14" x14ac:dyDescent="0.3">
      <c r="E8218" s="9"/>
      <c r="F8218" s="8"/>
      <c r="G8218" s="10">
        <v>100</v>
      </c>
      <c r="H8218" s="11">
        <v>15.914025184542</v>
      </c>
      <c r="I8218" s="2">
        <v>40.751194094658999</v>
      </c>
      <c r="J8218" s="2">
        <v>28.484585323491</v>
      </c>
      <c r="K8218" s="2">
        <v>10.377768128528</v>
      </c>
      <c r="L8218" s="2">
        <v>3.4085974815459998</v>
      </c>
      <c r="M8218" s="2">
        <v>1.0204081632649999</v>
      </c>
      <c r="N8218" s="13">
        <v>4.3421623968999998E-2</v>
      </c>
    </row>
    <row r="8219" spans="5:14" x14ac:dyDescent="0.3">
      <c r="E8219" s="3" t="s">
        <v>1997</v>
      </c>
      <c r="F8219" s="4"/>
      <c r="G8219" s="5">
        <v>4578</v>
      </c>
      <c r="H8219" s="7">
        <v>401</v>
      </c>
      <c r="I8219" s="1">
        <v>1185</v>
      </c>
      <c r="J8219" s="1">
        <v>1465</v>
      </c>
      <c r="K8219" s="1">
        <v>997</v>
      </c>
      <c r="L8219" s="1">
        <v>396</v>
      </c>
      <c r="M8219" s="1">
        <v>119</v>
      </c>
      <c r="N8219" s="6">
        <v>15</v>
      </c>
    </row>
    <row r="8220" spans="5:14" x14ac:dyDescent="0.3">
      <c r="E8220" s="9"/>
      <c r="F8220" s="8"/>
      <c r="G8220" s="10">
        <v>100</v>
      </c>
      <c r="H8220" s="11">
        <v>8.7592835299259999</v>
      </c>
      <c r="I8220" s="2">
        <v>25.884665792922998</v>
      </c>
      <c r="J8220" s="2">
        <v>32.000873743992997</v>
      </c>
      <c r="K8220" s="2">
        <v>21.778069025775</v>
      </c>
      <c r="L8220" s="2">
        <v>8.6500655307990009</v>
      </c>
      <c r="M8220" s="2">
        <v>2.5993883792050001</v>
      </c>
      <c r="N8220" s="13">
        <v>0.32765399737899997</v>
      </c>
    </row>
    <row r="8221" spans="5:14" x14ac:dyDescent="0.3">
      <c r="E8221" s="3" t="s">
        <v>1998</v>
      </c>
      <c r="F8221" s="4"/>
      <c r="G8221" s="5">
        <v>1315</v>
      </c>
      <c r="H8221" s="7">
        <v>61</v>
      </c>
      <c r="I8221" s="1">
        <v>176</v>
      </c>
      <c r="J8221" s="1">
        <v>325</v>
      </c>
      <c r="K8221" s="1">
        <v>341</v>
      </c>
      <c r="L8221" s="1">
        <v>383</v>
      </c>
      <c r="M8221" s="1">
        <v>27</v>
      </c>
      <c r="N8221" s="6">
        <v>2</v>
      </c>
    </row>
    <row r="8222" spans="5:14" x14ac:dyDescent="0.3">
      <c r="E8222" s="9"/>
      <c r="F8222" s="8"/>
      <c r="G8222" s="10">
        <v>100</v>
      </c>
      <c r="H8222" s="11">
        <v>4.6387832699620004</v>
      </c>
      <c r="I8222" s="2">
        <v>13.384030418250999</v>
      </c>
      <c r="J8222" s="2">
        <v>24.714828897337998</v>
      </c>
      <c r="K8222" s="2">
        <v>25.931558935361</v>
      </c>
      <c r="L8222" s="2">
        <v>29.125475285170999</v>
      </c>
      <c r="M8222" s="2">
        <v>2.0532319391630001</v>
      </c>
      <c r="N8222" s="13">
        <v>0.152091254753</v>
      </c>
    </row>
    <row r="8223" spans="5:14" x14ac:dyDescent="0.3">
      <c r="E8223" s="3" t="s">
        <v>1999</v>
      </c>
      <c r="F8223" s="4"/>
      <c r="G8223" s="5">
        <v>207</v>
      </c>
      <c r="H8223" s="7">
        <v>11</v>
      </c>
      <c r="I8223" s="1">
        <v>10</v>
      </c>
      <c r="J8223" s="1">
        <v>31</v>
      </c>
      <c r="K8223" s="1">
        <v>26</v>
      </c>
      <c r="L8223" s="1">
        <v>121</v>
      </c>
      <c r="M8223" s="1">
        <v>7</v>
      </c>
      <c r="N8223" s="6">
        <v>1</v>
      </c>
    </row>
    <row r="8224" spans="5:14" x14ac:dyDescent="0.3">
      <c r="E8224" s="9"/>
      <c r="F8224" s="8"/>
      <c r="G8224" s="10">
        <v>100</v>
      </c>
      <c r="H8224" s="11">
        <v>5.3140096618359998</v>
      </c>
      <c r="I8224" s="2">
        <v>4.8309178743960004</v>
      </c>
      <c r="J8224" s="2">
        <v>14.975845410628001</v>
      </c>
      <c r="K8224" s="2">
        <v>12.56038647343</v>
      </c>
      <c r="L8224" s="2">
        <v>58.454106280193002</v>
      </c>
      <c r="M8224" s="2">
        <v>3.3816425120770002</v>
      </c>
      <c r="N8224" s="13">
        <v>0.48309178743999998</v>
      </c>
    </row>
    <row r="8225" spans="5:14" x14ac:dyDescent="0.3">
      <c r="E8225" s="3" t="s">
        <v>1031</v>
      </c>
      <c r="F8225" s="4"/>
      <c r="G8225" s="5">
        <v>109</v>
      </c>
      <c r="H8225" s="7">
        <v>4</v>
      </c>
      <c r="I8225" s="1">
        <v>10</v>
      </c>
      <c r="J8225" s="1">
        <v>15</v>
      </c>
      <c r="K8225" s="1">
        <v>28</v>
      </c>
      <c r="L8225" s="1">
        <v>26</v>
      </c>
      <c r="M8225" s="1">
        <v>22</v>
      </c>
      <c r="N8225" s="6">
        <v>4</v>
      </c>
    </row>
    <row r="8226" spans="5:14" x14ac:dyDescent="0.3">
      <c r="E8226" s="9"/>
      <c r="F8226" s="8"/>
      <c r="G8226" s="10">
        <v>100</v>
      </c>
      <c r="H8226" s="11">
        <v>3.669724770642</v>
      </c>
      <c r="I8226" s="2">
        <v>9.1743119266060003</v>
      </c>
      <c r="J8226" s="2">
        <v>13.761467889907999</v>
      </c>
      <c r="K8226" s="2">
        <v>25.688073394494999</v>
      </c>
      <c r="L8226" s="2">
        <v>23.853211009174</v>
      </c>
      <c r="M8226" s="2">
        <v>20.183486238532002</v>
      </c>
      <c r="N8226" s="13">
        <v>3.669724770642</v>
      </c>
    </row>
    <row r="8227" spans="5:14" x14ac:dyDescent="0.3">
      <c r="E8227" s="3" t="s">
        <v>2000</v>
      </c>
      <c r="F8227" s="4"/>
      <c r="G8227" s="5">
        <v>5189</v>
      </c>
      <c r="H8227" s="7">
        <v>1730</v>
      </c>
      <c r="I8227" s="1">
        <v>2243</v>
      </c>
      <c r="J8227" s="1">
        <v>820</v>
      </c>
      <c r="K8227" s="1">
        <v>217</v>
      </c>
      <c r="L8227" s="1">
        <v>110</v>
      </c>
      <c r="M8227" s="1">
        <v>59</v>
      </c>
      <c r="N8227" s="6">
        <v>10</v>
      </c>
    </row>
    <row r="8228" spans="5:14" x14ac:dyDescent="0.3">
      <c r="E8228" s="9"/>
      <c r="F8228" s="8"/>
      <c r="G8228" s="10">
        <v>100</v>
      </c>
      <c r="H8228" s="11">
        <v>33.339757178646998</v>
      </c>
      <c r="I8228" s="2">
        <v>43.226055116593002</v>
      </c>
      <c r="J8228" s="2">
        <v>15.80265947196</v>
      </c>
      <c r="K8228" s="2">
        <v>4.1819232992869999</v>
      </c>
      <c r="L8228" s="2">
        <v>2.1198689535559998</v>
      </c>
      <c r="M8228" s="2">
        <v>1.137020620543</v>
      </c>
      <c r="N8228" s="13">
        <v>0.192715359414</v>
      </c>
    </row>
    <row r="8229" spans="5:14" x14ac:dyDescent="0.3">
      <c r="E8229" s="3" t="s">
        <v>2001</v>
      </c>
      <c r="F8229" s="4"/>
      <c r="G8229" s="5">
        <v>4750</v>
      </c>
      <c r="H8229" s="7">
        <v>699</v>
      </c>
      <c r="I8229" s="1">
        <v>2064</v>
      </c>
      <c r="J8229" s="1">
        <v>1356</v>
      </c>
      <c r="K8229" s="1">
        <v>431</v>
      </c>
      <c r="L8229" s="1">
        <v>136</v>
      </c>
      <c r="M8229" s="1">
        <v>54</v>
      </c>
      <c r="N8229" s="6">
        <v>10</v>
      </c>
    </row>
    <row r="8230" spans="5:14" x14ac:dyDescent="0.3">
      <c r="E8230" s="9"/>
      <c r="F8230" s="8"/>
      <c r="G8230" s="10">
        <v>100</v>
      </c>
      <c r="H8230" s="11">
        <v>14.715789473684</v>
      </c>
      <c r="I8230" s="2">
        <v>43.452631578946999</v>
      </c>
      <c r="J8230" s="2">
        <v>28.547368421053001</v>
      </c>
      <c r="K8230" s="2">
        <v>9.0736842105260003</v>
      </c>
      <c r="L8230" s="2">
        <v>2.8631578947370002</v>
      </c>
      <c r="M8230" s="2">
        <v>1.136842105263</v>
      </c>
      <c r="N8230" s="13">
        <v>0.210526315789</v>
      </c>
    </row>
    <row r="8231" spans="5:14" x14ac:dyDescent="0.3">
      <c r="E8231" s="3" t="s">
        <v>2002</v>
      </c>
      <c r="F8231" s="4"/>
      <c r="G8231" s="5">
        <v>5009</v>
      </c>
      <c r="H8231" s="7">
        <v>411</v>
      </c>
      <c r="I8231" s="1">
        <v>1369</v>
      </c>
      <c r="J8231" s="1">
        <v>1683</v>
      </c>
      <c r="K8231" s="1">
        <v>1007</v>
      </c>
      <c r="L8231" s="1">
        <v>377</v>
      </c>
      <c r="M8231" s="1">
        <v>138</v>
      </c>
      <c r="N8231" s="6">
        <v>24</v>
      </c>
    </row>
    <row r="8232" spans="5:14" x14ac:dyDescent="0.3">
      <c r="E8232" s="9"/>
      <c r="F8232" s="8"/>
      <c r="G8232" s="10">
        <v>100</v>
      </c>
      <c r="H8232" s="11">
        <v>8.2052305849469995</v>
      </c>
      <c r="I8232" s="2">
        <v>27.330804551806999</v>
      </c>
      <c r="J8232" s="2">
        <v>33.599520862448003</v>
      </c>
      <c r="K8232" s="2">
        <v>20.103813136355001</v>
      </c>
      <c r="L8232" s="2">
        <v>7.5264523857060004</v>
      </c>
      <c r="M8232" s="2">
        <v>2.7550409263329998</v>
      </c>
      <c r="N8232" s="13">
        <v>0.47913755240599998</v>
      </c>
    </row>
    <row r="8233" spans="5:14" x14ac:dyDescent="0.3">
      <c r="E8233" s="3" t="s">
        <v>2003</v>
      </c>
      <c r="F8233" s="4"/>
      <c r="G8233" s="5">
        <v>1270</v>
      </c>
      <c r="H8233" s="7">
        <v>73</v>
      </c>
      <c r="I8233" s="1">
        <v>195</v>
      </c>
      <c r="J8233" s="1">
        <v>346</v>
      </c>
      <c r="K8233" s="1">
        <v>342</v>
      </c>
      <c r="L8233" s="1">
        <v>282</v>
      </c>
      <c r="M8233" s="1">
        <v>29</v>
      </c>
      <c r="N8233" s="6">
        <v>3</v>
      </c>
    </row>
    <row r="8234" spans="5:14" x14ac:dyDescent="0.3">
      <c r="E8234" s="9"/>
      <c r="F8234" s="8"/>
      <c r="G8234" s="10">
        <v>100</v>
      </c>
      <c r="H8234" s="11">
        <v>5.7480314960629997</v>
      </c>
      <c r="I8234" s="2">
        <v>15.354330708660999</v>
      </c>
      <c r="J8234" s="2">
        <v>27.244094488188999</v>
      </c>
      <c r="K8234" s="2">
        <v>26.929133858267999</v>
      </c>
      <c r="L8234" s="2">
        <v>22.204724409449</v>
      </c>
      <c r="M8234" s="2">
        <v>2.2834645669290001</v>
      </c>
      <c r="N8234" s="13">
        <v>0.236220472441</v>
      </c>
    </row>
    <row r="8235" spans="5:14" x14ac:dyDescent="0.3">
      <c r="E8235" s="3" t="s">
        <v>2004</v>
      </c>
      <c r="F8235" s="4"/>
      <c r="G8235" s="5">
        <v>217</v>
      </c>
      <c r="H8235" s="7">
        <v>14</v>
      </c>
      <c r="I8235" s="1">
        <v>21</v>
      </c>
      <c r="J8235" s="1">
        <v>31</v>
      </c>
      <c r="K8235" s="1">
        <v>46</v>
      </c>
      <c r="L8235" s="1">
        <v>98</v>
      </c>
      <c r="M8235" s="1">
        <v>7</v>
      </c>
      <c r="N8235" s="6">
        <v>0</v>
      </c>
    </row>
    <row r="8236" spans="5:14" x14ac:dyDescent="0.3">
      <c r="E8236" s="9"/>
      <c r="F8236" s="8"/>
      <c r="G8236" s="10">
        <v>100</v>
      </c>
      <c r="H8236" s="11">
        <v>6.4516129032259997</v>
      </c>
      <c r="I8236" s="2">
        <v>9.6774193548389995</v>
      </c>
      <c r="J8236" s="2">
        <v>14.285714285714</v>
      </c>
      <c r="K8236" s="2">
        <v>21.198156682027999</v>
      </c>
      <c r="L8236" s="2">
        <v>45.161290322581003</v>
      </c>
      <c r="M8236" s="2">
        <v>3.2258064516129998</v>
      </c>
      <c r="N8236" s="15">
        <v>0</v>
      </c>
    </row>
    <row r="8237" spans="5:14" x14ac:dyDescent="0.3">
      <c r="E8237" s="3" t="s">
        <v>1037</v>
      </c>
      <c r="F8237" s="4"/>
      <c r="G8237" s="5">
        <v>112</v>
      </c>
      <c r="H8237" s="7">
        <v>6</v>
      </c>
      <c r="I8237" s="1">
        <v>8</v>
      </c>
      <c r="J8237" s="1">
        <v>13</v>
      </c>
      <c r="K8237" s="1">
        <v>17</v>
      </c>
      <c r="L8237" s="1">
        <v>34</v>
      </c>
      <c r="M8237" s="1">
        <v>30</v>
      </c>
      <c r="N8237" s="6">
        <v>4</v>
      </c>
    </row>
    <row r="8238" spans="5:14" x14ac:dyDescent="0.3">
      <c r="E8238" s="9"/>
      <c r="F8238" s="8"/>
      <c r="G8238" s="10">
        <v>100</v>
      </c>
      <c r="H8238" s="11">
        <v>5.3571428571429998</v>
      </c>
      <c r="I8238" s="2">
        <v>7.1428571428570002</v>
      </c>
      <c r="J8238" s="2">
        <v>11.607142857143</v>
      </c>
      <c r="K8238" s="2">
        <v>15.178571428571001</v>
      </c>
      <c r="L8238" s="2">
        <v>30.357142857143</v>
      </c>
      <c r="M8238" s="2">
        <v>26.785714285714</v>
      </c>
      <c r="N8238" s="13">
        <v>3.5714285714290002</v>
      </c>
    </row>
    <row r="8239" spans="5:14" x14ac:dyDescent="0.3">
      <c r="E8239" s="3" t="s">
        <v>2005</v>
      </c>
      <c r="F8239" s="4"/>
      <c r="G8239" s="5">
        <v>2454</v>
      </c>
      <c r="H8239" s="7">
        <v>902</v>
      </c>
      <c r="I8239" s="1">
        <v>1084</v>
      </c>
      <c r="J8239" s="1">
        <v>332</v>
      </c>
      <c r="K8239" s="1">
        <v>72</v>
      </c>
      <c r="L8239" s="1">
        <v>34</v>
      </c>
      <c r="M8239" s="1">
        <v>23</v>
      </c>
      <c r="N8239" s="6">
        <v>7</v>
      </c>
    </row>
    <row r="8240" spans="5:14" x14ac:dyDescent="0.3">
      <c r="E8240" s="9"/>
      <c r="F8240" s="8"/>
      <c r="G8240" s="10">
        <v>100</v>
      </c>
      <c r="H8240" s="11">
        <v>36.756316218419002</v>
      </c>
      <c r="I8240" s="2">
        <v>44.172779136103998</v>
      </c>
      <c r="J8240" s="2">
        <v>13.528932355338</v>
      </c>
      <c r="K8240" s="2">
        <v>2.9339853300729999</v>
      </c>
      <c r="L8240" s="2">
        <v>1.3854930725350001</v>
      </c>
      <c r="M8240" s="2">
        <v>0.93724531377300002</v>
      </c>
      <c r="N8240" s="13">
        <v>0.28524857375700002</v>
      </c>
    </row>
    <row r="8241" spans="5:14" x14ac:dyDescent="0.3">
      <c r="E8241" s="3" t="s">
        <v>2006</v>
      </c>
      <c r="F8241" s="4"/>
      <c r="G8241" s="5">
        <v>2053</v>
      </c>
      <c r="H8241" s="7">
        <v>362</v>
      </c>
      <c r="I8241" s="1">
        <v>1000</v>
      </c>
      <c r="J8241" s="1">
        <v>514</v>
      </c>
      <c r="K8241" s="1">
        <v>118</v>
      </c>
      <c r="L8241" s="1">
        <v>36</v>
      </c>
      <c r="M8241" s="1">
        <v>22</v>
      </c>
      <c r="N8241" s="6">
        <v>1</v>
      </c>
    </row>
    <row r="8242" spans="5:14" x14ac:dyDescent="0.3">
      <c r="E8242" s="9"/>
      <c r="F8242" s="8"/>
      <c r="G8242" s="10">
        <v>100</v>
      </c>
      <c r="H8242" s="11">
        <v>17.632732586458999</v>
      </c>
      <c r="I8242" s="2">
        <v>48.709206039942003</v>
      </c>
      <c r="J8242" s="2">
        <v>25.036531904530001</v>
      </c>
      <c r="K8242" s="2">
        <v>5.7476863127130002</v>
      </c>
      <c r="L8242" s="2">
        <v>1.7535314174379999</v>
      </c>
      <c r="M8242" s="2">
        <v>1.071602532879</v>
      </c>
      <c r="N8242" s="13">
        <v>4.8709206040000001E-2</v>
      </c>
    </row>
    <row r="8243" spans="5:14" x14ac:dyDescent="0.3">
      <c r="E8243" s="3" t="s">
        <v>2007</v>
      </c>
      <c r="F8243" s="4"/>
      <c r="G8243" s="5">
        <v>1911</v>
      </c>
      <c r="H8243" s="7">
        <v>209</v>
      </c>
      <c r="I8243" s="1">
        <v>641</v>
      </c>
      <c r="J8243" s="1">
        <v>604</v>
      </c>
      <c r="K8243" s="1">
        <v>296</v>
      </c>
      <c r="L8243" s="1">
        <v>100</v>
      </c>
      <c r="M8243" s="1">
        <v>49</v>
      </c>
      <c r="N8243" s="6">
        <v>12</v>
      </c>
    </row>
    <row r="8244" spans="5:14" x14ac:dyDescent="0.3">
      <c r="E8244" s="9"/>
      <c r="F8244" s="8"/>
      <c r="G8244" s="10">
        <v>100</v>
      </c>
      <c r="H8244" s="11">
        <v>10.936682365254001</v>
      </c>
      <c r="I8244" s="2">
        <v>33.542647828362</v>
      </c>
      <c r="J8244" s="2">
        <v>31.606488749345999</v>
      </c>
      <c r="K8244" s="2">
        <v>15.48927263213</v>
      </c>
      <c r="L8244" s="2">
        <v>5.2328623757199999</v>
      </c>
      <c r="M8244" s="2">
        <v>2.564102564103</v>
      </c>
      <c r="N8244" s="13">
        <v>0.62794348508599995</v>
      </c>
    </row>
    <row r="8245" spans="5:14" x14ac:dyDescent="0.3">
      <c r="E8245" s="3" t="s">
        <v>2008</v>
      </c>
      <c r="F8245" s="4"/>
      <c r="G8245" s="5">
        <v>425</v>
      </c>
      <c r="H8245" s="7">
        <v>30</v>
      </c>
      <c r="I8245" s="1">
        <v>94</v>
      </c>
      <c r="J8245" s="1">
        <v>115</v>
      </c>
      <c r="K8245" s="1">
        <v>92</v>
      </c>
      <c r="L8245" s="1">
        <v>84</v>
      </c>
      <c r="M8245" s="1">
        <v>8</v>
      </c>
      <c r="N8245" s="6">
        <v>2</v>
      </c>
    </row>
    <row r="8246" spans="5:14" x14ac:dyDescent="0.3">
      <c r="E8246" s="9"/>
      <c r="F8246" s="8"/>
      <c r="G8246" s="10">
        <v>100</v>
      </c>
      <c r="H8246" s="11">
        <v>7.0588235294119999</v>
      </c>
      <c r="I8246" s="2">
        <v>22.117647058824002</v>
      </c>
      <c r="J8246" s="2">
        <v>27.058823529411999</v>
      </c>
      <c r="K8246" s="2">
        <v>21.647058823529001</v>
      </c>
      <c r="L8246" s="2">
        <v>19.764705882352999</v>
      </c>
      <c r="M8246" s="2">
        <v>1.882352941176</v>
      </c>
      <c r="N8246" s="13">
        <v>0.47058823529400001</v>
      </c>
    </row>
    <row r="8247" spans="5:14" x14ac:dyDescent="0.3">
      <c r="E8247" s="3" t="s">
        <v>2009</v>
      </c>
      <c r="F8247" s="4"/>
      <c r="G8247" s="5">
        <v>68</v>
      </c>
      <c r="H8247" s="7">
        <v>8</v>
      </c>
      <c r="I8247" s="1">
        <v>14</v>
      </c>
      <c r="J8247" s="1">
        <v>13</v>
      </c>
      <c r="K8247" s="1">
        <v>10</v>
      </c>
      <c r="L8247" s="1">
        <v>22</v>
      </c>
      <c r="M8247" s="1">
        <v>0</v>
      </c>
      <c r="N8247" s="6">
        <v>1</v>
      </c>
    </row>
    <row r="8248" spans="5:14" x14ac:dyDescent="0.3">
      <c r="E8248" s="9"/>
      <c r="F8248" s="8"/>
      <c r="G8248" s="10">
        <v>100</v>
      </c>
      <c r="H8248" s="11">
        <v>11.764705882353001</v>
      </c>
      <c r="I8248" s="2">
        <v>20.588235294118</v>
      </c>
      <c r="J8248" s="2">
        <v>19.117647058824002</v>
      </c>
      <c r="K8248" s="2">
        <v>14.705882352941</v>
      </c>
      <c r="L8248" s="2">
        <v>32.352941176470999</v>
      </c>
      <c r="M8248" s="12">
        <v>0</v>
      </c>
      <c r="N8248" s="13">
        <v>1.4705882352940001</v>
      </c>
    </row>
    <row r="8249" spans="5:14" x14ac:dyDescent="0.3">
      <c r="E8249" s="3" t="s">
        <v>1043</v>
      </c>
      <c r="F8249" s="4"/>
      <c r="G8249" s="5">
        <v>26</v>
      </c>
      <c r="H8249" s="7">
        <v>3</v>
      </c>
      <c r="I8249" s="1">
        <v>6</v>
      </c>
      <c r="J8249" s="1">
        <v>2</v>
      </c>
      <c r="K8249" s="1">
        <v>4</v>
      </c>
      <c r="L8249" s="1">
        <v>5</v>
      </c>
      <c r="M8249" s="1">
        <v>5</v>
      </c>
      <c r="N8249" s="6">
        <v>1</v>
      </c>
    </row>
    <row r="8250" spans="5:14" x14ac:dyDescent="0.3">
      <c r="E8250" s="9"/>
      <c r="F8250" s="8"/>
      <c r="G8250" s="10">
        <v>100</v>
      </c>
      <c r="H8250" s="11">
        <v>11.538461538462</v>
      </c>
      <c r="I8250" s="2">
        <v>23.076923076922998</v>
      </c>
      <c r="J8250" s="2">
        <v>7.6923076923079998</v>
      </c>
      <c r="K8250" s="2">
        <v>15.384615384615</v>
      </c>
      <c r="L8250" s="2">
        <v>19.230769230768999</v>
      </c>
      <c r="M8250" s="2">
        <v>19.230769230768999</v>
      </c>
      <c r="N8250" s="13">
        <v>3.8461538461539999</v>
      </c>
    </row>
    <row r="8251" spans="5:14" x14ac:dyDescent="0.3">
      <c r="E8251" s="3" t="s">
        <v>2010</v>
      </c>
      <c r="F8251" s="4"/>
      <c r="G8251" s="5">
        <v>967</v>
      </c>
      <c r="H8251" s="7">
        <v>365</v>
      </c>
      <c r="I8251" s="1">
        <v>436</v>
      </c>
      <c r="J8251" s="1">
        <v>116</v>
      </c>
      <c r="K8251" s="1">
        <v>25</v>
      </c>
      <c r="L8251" s="1">
        <v>12</v>
      </c>
      <c r="M8251" s="1">
        <v>7</v>
      </c>
      <c r="N8251" s="6">
        <v>6</v>
      </c>
    </row>
    <row r="8252" spans="5:14" x14ac:dyDescent="0.3">
      <c r="E8252" s="9"/>
      <c r="F8252" s="8"/>
      <c r="G8252" s="10">
        <v>100</v>
      </c>
      <c r="H8252" s="11">
        <v>37.745604963806002</v>
      </c>
      <c r="I8252" s="2">
        <v>45.087900723887998</v>
      </c>
      <c r="J8252" s="2">
        <v>11.995863495346001</v>
      </c>
      <c r="K8252" s="2">
        <v>2.5853154084800001</v>
      </c>
      <c r="L8252" s="2">
        <v>1.24095139607</v>
      </c>
      <c r="M8252" s="2">
        <v>0.72388831437400003</v>
      </c>
      <c r="N8252" s="13">
        <v>0.62047569803500002</v>
      </c>
    </row>
    <row r="8253" spans="5:14" x14ac:dyDescent="0.3">
      <c r="E8253" s="3" t="s">
        <v>2011</v>
      </c>
      <c r="F8253" s="4"/>
      <c r="G8253" s="5">
        <v>686</v>
      </c>
      <c r="H8253" s="7">
        <v>145</v>
      </c>
      <c r="I8253" s="1">
        <v>325</v>
      </c>
      <c r="J8253" s="1">
        <v>152</v>
      </c>
      <c r="K8253" s="1">
        <v>41</v>
      </c>
      <c r="L8253" s="1">
        <v>10</v>
      </c>
      <c r="M8253" s="1">
        <v>11</v>
      </c>
      <c r="N8253" s="6">
        <v>2</v>
      </c>
    </row>
    <row r="8254" spans="5:14" x14ac:dyDescent="0.3">
      <c r="E8254" s="9"/>
      <c r="F8254" s="8"/>
      <c r="G8254" s="10">
        <v>100</v>
      </c>
      <c r="H8254" s="11">
        <v>21.137026239067001</v>
      </c>
      <c r="I8254" s="2">
        <v>47.376093294461</v>
      </c>
      <c r="J8254" s="2">
        <v>22.157434402332001</v>
      </c>
      <c r="K8254" s="2">
        <v>5.9766763848400002</v>
      </c>
      <c r="L8254" s="2">
        <v>1.4577259475219999</v>
      </c>
      <c r="M8254" s="2">
        <v>1.603498542274</v>
      </c>
      <c r="N8254" s="13">
        <v>0.29154518950399999</v>
      </c>
    </row>
    <row r="8255" spans="5:14" x14ac:dyDescent="0.3">
      <c r="E8255" s="3" t="s">
        <v>2012</v>
      </c>
      <c r="F8255" s="4"/>
      <c r="G8255" s="5">
        <v>620</v>
      </c>
      <c r="H8255" s="7">
        <v>93</v>
      </c>
      <c r="I8255" s="1">
        <v>220</v>
      </c>
      <c r="J8255" s="1">
        <v>171</v>
      </c>
      <c r="K8255" s="1">
        <v>89</v>
      </c>
      <c r="L8255" s="1">
        <v>23</v>
      </c>
      <c r="M8255" s="1">
        <v>18</v>
      </c>
      <c r="N8255" s="6">
        <v>6</v>
      </c>
    </row>
    <row r="8256" spans="5:14" x14ac:dyDescent="0.3">
      <c r="E8256" s="9"/>
      <c r="F8256" s="8"/>
      <c r="G8256" s="10">
        <v>100</v>
      </c>
      <c r="H8256" s="11">
        <v>15</v>
      </c>
      <c r="I8256" s="2">
        <v>35.483870967742</v>
      </c>
      <c r="J8256" s="2">
        <v>27.580645161290001</v>
      </c>
      <c r="K8256" s="2">
        <v>14.354838709677001</v>
      </c>
      <c r="L8256" s="2">
        <v>3.7096774193550002</v>
      </c>
      <c r="M8256" s="2">
        <v>2.9032258064519998</v>
      </c>
      <c r="N8256" s="13">
        <v>0.967741935484</v>
      </c>
    </row>
    <row r="8257" spans="5:14" x14ac:dyDescent="0.3">
      <c r="E8257" s="3" t="s">
        <v>2013</v>
      </c>
      <c r="F8257" s="4"/>
      <c r="G8257" s="5">
        <v>165</v>
      </c>
      <c r="H8257" s="7">
        <v>17</v>
      </c>
      <c r="I8257" s="1">
        <v>49</v>
      </c>
      <c r="J8257" s="1">
        <v>46</v>
      </c>
      <c r="K8257" s="1">
        <v>33</v>
      </c>
      <c r="L8257" s="1">
        <v>14</v>
      </c>
      <c r="M8257" s="1">
        <v>5</v>
      </c>
      <c r="N8257" s="6">
        <v>1</v>
      </c>
    </row>
    <row r="8258" spans="5:14" x14ac:dyDescent="0.3">
      <c r="E8258" s="9"/>
      <c r="F8258" s="8"/>
      <c r="G8258" s="10">
        <v>100</v>
      </c>
      <c r="H8258" s="11">
        <v>10.303030303030001</v>
      </c>
      <c r="I8258" s="2">
        <v>29.696969696970001</v>
      </c>
      <c r="J8258" s="2">
        <v>27.878787878788</v>
      </c>
      <c r="K8258" s="2">
        <v>20</v>
      </c>
      <c r="L8258" s="2">
        <v>8.4848484848479995</v>
      </c>
      <c r="M8258" s="2">
        <v>3.0303030303030001</v>
      </c>
      <c r="N8258" s="13">
        <v>0.60606060606099998</v>
      </c>
    </row>
    <row r="8259" spans="5:14" x14ac:dyDescent="0.3">
      <c r="E8259" s="3" t="s">
        <v>2014</v>
      </c>
      <c r="F8259" s="4"/>
      <c r="G8259" s="5">
        <v>33</v>
      </c>
      <c r="H8259" s="7">
        <v>4</v>
      </c>
      <c r="I8259" s="1">
        <v>8</v>
      </c>
      <c r="J8259" s="1">
        <v>12</v>
      </c>
      <c r="K8259" s="1">
        <v>4</v>
      </c>
      <c r="L8259" s="1">
        <v>5</v>
      </c>
      <c r="M8259" s="1">
        <v>0</v>
      </c>
      <c r="N8259" s="6">
        <v>0</v>
      </c>
    </row>
    <row r="8260" spans="5:14" x14ac:dyDescent="0.3">
      <c r="E8260" s="9"/>
      <c r="F8260" s="8"/>
      <c r="G8260" s="10">
        <v>100</v>
      </c>
      <c r="H8260" s="11">
        <v>12.121212121212</v>
      </c>
      <c r="I8260" s="2">
        <v>24.242424242424001</v>
      </c>
      <c r="J8260" s="2">
        <v>36.363636363635997</v>
      </c>
      <c r="K8260" s="2">
        <v>12.121212121212</v>
      </c>
      <c r="L8260" s="2">
        <v>15.151515151515</v>
      </c>
      <c r="M8260" s="12">
        <v>0</v>
      </c>
      <c r="N8260" s="15">
        <v>0</v>
      </c>
    </row>
    <row r="8261" spans="5:14" x14ac:dyDescent="0.3">
      <c r="E8261" s="3" t="s">
        <v>1049</v>
      </c>
      <c r="F8261" s="4"/>
      <c r="G8261" s="5">
        <v>13</v>
      </c>
      <c r="H8261" s="7">
        <v>1</v>
      </c>
      <c r="I8261" s="1">
        <v>2</v>
      </c>
      <c r="J8261" s="1">
        <v>4</v>
      </c>
      <c r="K8261" s="1">
        <v>2</v>
      </c>
      <c r="L8261" s="1">
        <v>3</v>
      </c>
      <c r="M8261" s="1">
        <v>1</v>
      </c>
      <c r="N8261" s="6">
        <v>0</v>
      </c>
    </row>
    <row r="8262" spans="5:14" x14ac:dyDescent="0.3">
      <c r="E8262" s="9"/>
      <c r="F8262" s="8"/>
      <c r="G8262" s="10">
        <v>100</v>
      </c>
      <c r="H8262" s="11">
        <v>7.6923076923079998</v>
      </c>
      <c r="I8262" s="2">
        <v>15.384615384615</v>
      </c>
      <c r="J8262" s="2">
        <v>30.769230769231001</v>
      </c>
      <c r="K8262" s="2">
        <v>15.384615384615</v>
      </c>
      <c r="L8262" s="2">
        <v>23.076923076922998</v>
      </c>
      <c r="M8262" s="2">
        <v>7.6923076923079998</v>
      </c>
      <c r="N8262" s="15">
        <v>0</v>
      </c>
    </row>
    <row r="8263" spans="5:14" x14ac:dyDescent="0.3">
      <c r="E8263" s="3" t="s">
        <v>2015</v>
      </c>
      <c r="F8263" s="4"/>
      <c r="G8263" s="5">
        <v>135</v>
      </c>
      <c r="H8263" s="7">
        <v>58</v>
      </c>
      <c r="I8263" s="1">
        <v>51</v>
      </c>
      <c r="J8263" s="1">
        <v>20</v>
      </c>
      <c r="K8263" s="1">
        <v>3</v>
      </c>
      <c r="L8263" s="1">
        <v>2</v>
      </c>
      <c r="M8263" s="1">
        <v>0</v>
      </c>
      <c r="N8263" s="6">
        <v>1</v>
      </c>
    </row>
    <row r="8264" spans="5:14" x14ac:dyDescent="0.3">
      <c r="E8264" s="9"/>
      <c r="F8264" s="8"/>
      <c r="G8264" s="10">
        <v>100</v>
      </c>
      <c r="H8264" s="11">
        <v>42.962962962962997</v>
      </c>
      <c r="I8264" s="2">
        <v>37.777777777777999</v>
      </c>
      <c r="J8264" s="2">
        <v>14.814814814815</v>
      </c>
      <c r="K8264" s="2">
        <v>2.2222222222219998</v>
      </c>
      <c r="L8264" s="2">
        <v>1.481481481481</v>
      </c>
      <c r="M8264" s="12">
        <v>0</v>
      </c>
      <c r="N8264" s="13">
        <v>0.74074074074100005</v>
      </c>
    </row>
    <row r="8265" spans="5:14" x14ac:dyDescent="0.3">
      <c r="E8265" s="3" t="s">
        <v>2016</v>
      </c>
      <c r="F8265" s="4"/>
      <c r="G8265" s="5">
        <v>101</v>
      </c>
      <c r="H8265" s="7">
        <v>31</v>
      </c>
      <c r="I8265" s="1">
        <v>39</v>
      </c>
      <c r="J8265" s="1">
        <v>19</v>
      </c>
      <c r="K8265" s="1">
        <v>11</v>
      </c>
      <c r="L8265" s="1">
        <v>1</v>
      </c>
      <c r="M8265" s="1">
        <v>0</v>
      </c>
      <c r="N8265" s="6">
        <v>0</v>
      </c>
    </row>
    <row r="8266" spans="5:14" x14ac:dyDescent="0.3">
      <c r="E8266" s="9"/>
      <c r="F8266" s="8"/>
      <c r="G8266" s="10">
        <v>100</v>
      </c>
      <c r="H8266" s="11">
        <v>30.693069306931001</v>
      </c>
      <c r="I8266" s="2">
        <v>38.613861386139</v>
      </c>
      <c r="J8266" s="2">
        <v>18.811881188118999</v>
      </c>
      <c r="K8266" s="2">
        <v>10.891089108911</v>
      </c>
      <c r="L8266" s="2">
        <v>0.99009900990099997</v>
      </c>
      <c r="M8266" s="12">
        <v>0</v>
      </c>
      <c r="N8266" s="15">
        <v>0</v>
      </c>
    </row>
    <row r="8267" spans="5:14" x14ac:dyDescent="0.3">
      <c r="E8267" s="3" t="s">
        <v>2017</v>
      </c>
      <c r="F8267" s="4"/>
      <c r="G8267" s="5">
        <v>97</v>
      </c>
      <c r="H8267" s="7">
        <v>17</v>
      </c>
      <c r="I8267" s="1">
        <v>50</v>
      </c>
      <c r="J8267" s="1">
        <v>16</v>
      </c>
      <c r="K8267" s="1">
        <v>8</v>
      </c>
      <c r="L8267" s="1">
        <v>3</v>
      </c>
      <c r="M8267" s="1">
        <v>3</v>
      </c>
      <c r="N8267" s="6">
        <v>0</v>
      </c>
    </row>
    <row r="8268" spans="5:14" x14ac:dyDescent="0.3">
      <c r="E8268" s="9"/>
      <c r="F8268" s="8"/>
      <c r="G8268" s="10">
        <v>100</v>
      </c>
      <c r="H8268" s="11">
        <v>17.525773195875999</v>
      </c>
      <c r="I8268" s="2">
        <v>51.546391752577001</v>
      </c>
      <c r="J8268" s="2">
        <v>16.494845360825</v>
      </c>
      <c r="K8268" s="2">
        <v>8.2474226804120008</v>
      </c>
      <c r="L8268" s="2">
        <v>3.0927835051549999</v>
      </c>
      <c r="M8268" s="2">
        <v>3.0927835051549999</v>
      </c>
      <c r="N8268" s="15">
        <v>0</v>
      </c>
    </row>
    <row r="8269" spans="5:14" x14ac:dyDescent="0.3">
      <c r="E8269" s="3" t="s">
        <v>2018</v>
      </c>
      <c r="F8269" s="4"/>
      <c r="G8269" s="5">
        <v>41</v>
      </c>
      <c r="H8269" s="7">
        <v>7</v>
      </c>
      <c r="I8269" s="1">
        <v>13</v>
      </c>
      <c r="J8269" s="1">
        <v>11</v>
      </c>
      <c r="K8269" s="1">
        <v>5</v>
      </c>
      <c r="L8269" s="1">
        <v>5</v>
      </c>
      <c r="M8269" s="1">
        <v>0</v>
      </c>
      <c r="N8269" s="6">
        <v>0</v>
      </c>
    </row>
    <row r="8270" spans="5:14" x14ac:dyDescent="0.3">
      <c r="E8270" s="9"/>
      <c r="F8270" s="8"/>
      <c r="G8270" s="10">
        <v>100</v>
      </c>
      <c r="H8270" s="11">
        <v>17.073170731706998</v>
      </c>
      <c r="I8270" s="2">
        <v>31.707317073171001</v>
      </c>
      <c r="J8270" s="2">
        <v>26.829268292683</v>
      </c>
      <c r="K8270" s="2">
        <v>12.195121951220001</v>
      </c>
      <c r="L8270" s="2">
        <v>12.195121951220001</v>
      </c>
      <c r="M8270" s="12">
        <v>0</v>
      </c>
      <c r="N8270" s="15">
        <v>0</v>
      </c>
    </row>
    <row r="8271" spans="5:14" x14ac:dyDescent="0.3">
      <c r="E8271" s="3" t="s">
        <v>2019</v>
      </c>
      <c r="F8271" s="4"/>
      <c r="G8271" s="5">
        <v>8</v>
      </c>
      <c r="H8271" s="7">
        <v>1</v>
      </c>
      <c r="I8271" s="1">
        <v>1</v>
      </c>
      <c r="J8271" s="1">
        <v>0</v>
      </c>
      <c r="K8271" s="1">
        <v>4</v>
      </c>
      <c r="L8271" s="1">
        <v>1</v>
      </c>
      <c r="M8271" s="1">
        <v>1</v>
      </c>
      <c r="N8271" s="6">
        <v>0</v>
      </c>
    </row>
    <row r="8272" spans="5:14" x14ac:dyDescent="0.3">
      <c r="E8272" s="9"/>
      <c r="F8272" s="8"/>
      <c r="G8272" s="10">
        <v>100</v>
      </c>
      <c r="H8272" s="11">
        <v>12.5</v>
      </c>
      <c r="I8272" s="2">
        <v>12.5</v>
      </c>
      <c r="J8272" s="12">
        <v>0</v>
      </c>
      <c r="K8272" s="2">
        <v>50</v>
      </c>
      <c r="L8272" s="2">
        <v>12.5</v>
      </c>
      <c r="M8272" s="2">
        <v>12.5</v>
      </c>
      <c r="N8272" s="15">
        <v>0</v>
      </c>
    </row>
    <row r="8273" spans="2:14" x14ac:dyDescent="0.3">
      <c r="E8273" s="3" t="s">
        <v>1055</v>
      </c>
      <c r="F8273" s="4"/>
      <c r="G8273" s="5">
        <v>2</v>
      </c>
      <c r="H8273" s="7">
        <v>0</v>
      </c>
      <c r="I8273" s="1">
        <v>0</v>
      </c>
      <c r="J8273" s="1">
        <v>0</v>
      </c>
      <c r="K8273" s="1">
        <v>0</v>
      </c>
      <c r="L8273" s="1">
        <v>0</v>
      </c>
      <c r="M8273" s="1">
        <v>1</v>
      </c>
      <c r="N8273" s="6">
        <v>1</v>
      </c>
    </row>
    <row r="8274" spans="2:14" x14ac:dyDescent="0.3">
      <c r="E8274" s="53"/>
      <c r="F8274" s="57"/>
      <c r="G8274" s="64">
        <v>100</v>
      </c>
      <c r="H8274" s="68">
        <v>0</v>
      </c>
      <c r="I8274" s="43">
        <v>0</v>
      </c>
      <c r="J8274" s="43">
        <v>0</v>
      </c>
      <c r="K8274" s="43">
        <v>0</v>
      </c>
      <c r="L8274" s="43">
        <v>0</v>
      </c>
      <c r="M8274" s="44">
        <v>50</v>
      </c>
      <c r="N8274" s="73">
        <v>50</v>
      </c>
    </row>
    <row r="8276" spans="2:14" x14ac:dyDescent="0.3">
      <c r="B8276" s="35" t="str">
        <f xml:space="preserve"> HYPERLINK("#'目次'!B67", "[61]")</f>
        <v>[61]</v>
      </c>
      <c r="C8276" s="25" t="s">
        <v>54</v>
      </c>
    </row>
    <row r="8279" spans="2:14" x14ac:dyDescent="0.3">
      <c r="C8279" s="25" t="s">
        <v>1979</v>
      </c>
    </row>
    <row r="8280" spans="2:14" ht="37.5" x14ac:dyDescent="0.3">
      <c r="E8280" s="95"/>
      <c r="F8280" s="96"/>
      <c r="G8280" s="37" t="s">
        <v>16</v>
      </c>
      <c r="H8280" s="41" t="s">
        <v>55</v>
      </c>
      <c r="I8280" s="18" t="s">
        <v>56</v>
      </c>
      <c r="J8280" s="18" t="s">
        <v>57</v>
      </c>
      <c r="K8280" s="18" t="s">
        <v>58</v>
      </c>
      <c r="L8280" s="34" t="s">
        <v>59</v>
      </c>
    </row>
    <row r="8281" spans="2:14" x14ac:dyDescent="0.3">
      <c r="E8281" s="97"/>
      <c r="F8281" s="98"/>
      <c r="G8281" s="40"/>
      <c r="H8281" s="36"/>
      <c r="I8281" s="19"/>
      <c r="J8281" s="19"/>
      <c r="K8281" s="19"/>
      <c r="L8281" s="39"/>
    </row>
    <row r="8282" spans="2:14" x14ac:dyDescent="0.3">
      <c r="E8282" s="63" t="s">
        <v>16</v>
      </c>
      <c r="F8282" s="58"/>
      <c r="G8282" s="38">
        <v>55336</v>
      </c>
      <c r="H8282" s="20">
        <v>4906</v>
      </c>
      <c r="I8282" s="20">
        <v>24562</v>
      </c>
      <c r="J8282" s="20">
        <v>17342</v>
      </c>
      <c r="K8282" s="20">
        <v>6139</v>
      </c>
      <c r="L8282" s="51">
        <v>2387</v>
      </c>
    </row>
    <row r="8283" spans="2:14" x14ac:dyDescent="0.3">
      <c r="E8283" s="53"/>
      <c r="F8283" s="59"/>
      <c r="G8283" s="10">
        <v>100</v>
      </c>
      <c r="H8283" s="2">
        <v>8.8658377909499997</v>
      </c>
      <c r="I8283" s="2">
        <v>44.387017493133001</v>
      </c>
      <c r="J8283" s="2">
        <v>31.339453520311999</v>
      </c>
      <c r="K8283" s="2">
        <v>11.094043660545999</v>
      </c>
      <c r="L8283" s="13">
        <v>4.3136475350590002</v>
      </c>
    </row>
    <row r="8284" spans="2:14" x14ac:dyDescent="0.3">
      <c r="E8284" s="3" t="s">
        <v>1980</v>
      </c>
      <c r="F8284" s="4"/>
      <c r="G8284" s="29">
        <v>186</v>
      </c>
      <c r="H8284" s="32">
        <v>4</v>
      </c>
      <c r="I8284" s="17">
        <v>67</v>
      </c>
      <c r="J8284" s="17">
        <v>78</v>
      </c>
      <c r="K8284" s="17">
        <v>29</v>
      </c>
      <c r="L8284" s="33">
        <v>8</v>
      </c>
    </row>
    <row r="8285" spans="2:14" x14ac:dyDescent="0.3">
      <c r="E8285" s="9"/>
      <c r="F8285" s="8"/>
      <c r="G8285" s="10">
        <v>100</v>
      </c>
      <c r="H8285" s="11">
        <v>2.1505376344089999</v>
      </c>
      <c r="I8285" s="2">
        <v>36.021505376344003</v>
      </c>
      <c r="J8285" s="2">
        <v>41.935483870968</v>
      </c>
      <c r="K8285" s="2">
        <v>15.591397849462</v>
      </c>
      <c r="L8285" s="13">
        <v>4.3010752688169998</v>
      </c>
    </row>
    <row r="8286" spans="2:14" x14ac:dyDescent="0.3">
      <c r="E8286" s="3" t="s">
        <v>1981</v>
      </c>
      <c r="F8286" s="4"/>
      <c r="G8286" s="5">
        <v>124</v>
      </c>
      <c r="H8286" s="7">
        <v>8</v>
      </c>
      <c r="I8286" s="1">
        <v>76</v>
      </c>
      <c r="J8286" s="1">
        <v>32</v>
      </c>
      <c r="K8286" s="1">
        <v>5</v>
      </c>
      <c r="L8286" s="6">
        <v>3</v>
      </c>
    </row>
    <row r="8287" spans="2:14" x14ac:dyDescent="0.3">
      <c r="E8287" s="9"/>
      <c r="F8287" s="8"/>
      <c r="G8287" s="10">
        <v>100</v>
      </c>
      <c r="H8287" s="11">
        <v>6.4516129032259997</v>
      </c>
      <c r="I8287" s="2">
        <v>61.290322580644997</v>
      </c>
      <c r="J8287" s="2">
        <v>25.806451612903</v>
      </c>
      <c r="K8287" s="2">
        <v>4.0322580645160002</v>
      </c>
      <c r="L8287" s="13">
        <v>2.4193548387099999</v>
      </c>
    </row>
    <row r="8288" spans="2:14" x14ac:dyDescent="0.3">
      <c r="E8288" s="3" t="s">
        <v>1982</v>
      </c>
      <c r="F8288" s="4"/>
      <c r="G8288" s="5">
        <v>99</v>
      </c>
      <c r="H8288" s="7">
        <v>12</v>
      </c>
      <c r="I8288" s="1">
        <v>65</v>
      </c>
      <c r="J8288" s="1">
        <v>17</v>
      </c>
      <c r="K8288" s="1">
        <v>4</v>
      </c>
      <c r="L8288" s="6">
        <v>1</v>
      </c>
    </row>
    <row r="8289" spans="5:12" x14ac:dyDescent="0.3">
      <c r="E8289" s="9"/>
      <c r="F8289" s="8"/>
      <c r="G8289" s="10">
        <v>100</v>
      </c>
      <c r="H8289" s="11">
        <v>12.121212121212</v>
      </c>
      <c r="I8289" s="2">
        <v>65.656565656566002</v>
      </c>
      <c r="J8289" s="2">
        <v>17.171717171716999</v>
      </c>
      <c r="K8289" s="2">
        <v>4.0404040404039998</v>
      </c>
      <c r="L8289" s="13">
        <v>1.010101010101</v>
      </c>
    </row>
    <row r="8290" spans="5:12" x14ac:dyDescent="0.3">
      <c r="E8290" s="3" t="s">
        <v>1983</v>
      </c>
      <c r="F8290" s="4"/>
      <c r="G8290" s="5">
        <v>33</v>
      </c>
      <c r="H8290" s="7">
        <v>8</v>
      </c>
      <c r="I8290" s="1">
        <v>24</v>
      </c>
      <c r="J8290" s="1">
        <v>0</v>
      </c>
      <c r="K8290" s="1">
        <v>1</v>
      </c>
      <c r="L8290" s="6">
        <v>0</v>
      </c>
    </row>
    <row r="8291" spans="5:12" x14ac:dyDescent="0.3">
      <c r="E8291" s="9"/>
      <c r="F8291" s="8"/>
      <c r="G8291" s="10">
        <v>100</v>
      </c>
      <c r="H8291" s="11">
        <v>24.242424242424001</v>
      </c>
      <c r="I8291" s="2">
        <v>72.727272727273004</v>
      </c>
      <c r="J8291" s="12">
        <v>0</v>
      </c>
      <c r="K8291" s="2">
        <v>3.0303030303030001</v>
      </c>
      <c r="L8291" s="15">
        <v>0</v>
      </c>
    </row>
    <row r="8292" spans="5:12" x14ac:dyDescent="0.3">
      <c r="E8292" s="3" t="s">
        <v>1984</v>
      </c>
      <c r="F8292" s="4"/>
      <c r="G8292" s="5">
        <v>6</v>
      </c>
      <c r="H8292" s="7">
        <v>5</v>
      </c>
      <c r="I8292" s="1">
        <v>1</v>
      </c>
      <c r="J8292" s="1">
        <v>0</v>
      </c>
      <c r="K8292" s="1">
        <v>0</v>
      </c>
      <c r="L8292" s="6">
        <v>0</v>
      </c>
    </row>
    <row r="8293" spans="5:12" x14ac:dyDescent="0.3">
      <c r="E8293" s="9"/>
      <c r="F8293" s="8"/>
      <c r="G8293" s="10">
        <v>100</v>
      </c>
      <c r="H8293" s="11">
        <v>83.333333333333002</v>
      </c>
      <c r="I8293" s="2">
        <v>16.666666666666998</v>
      </c>
      <c r="J8293" s="12">
        <v>0</v>
      </c>
      <c r="K8293" s="12">
        <v>0</v>
      </c>
      <c r="L8293" s="15">
        <v>0</v>
      </c>
    </row>
    <row r="8294" spans="5:12" x14ac:dyDescent="0.3">
      <c r="E8294" s="3" t="s">
        <v>1013</v>
      </c>
      <c r="F8294" s="4"/>
      <c r="G8294" s="5">
        <v>6</v>
      </c>
      <c r="H8294" s="7">
        <v>1</v>
      </c>
      <c r="I8294" s="1">
        <v>2</v>
      </c>
      <c r="J8294" s="1">
        <v>1</v>
      </c>
      <c r="K8294" s="1">
        <v>1</v>
      </c>
      <c r="L8294" s="6">
        <v>1</v>
      </c>
    </row>
    <row r="8295" spans="5:12" x14ac:dyDescent="0.3">
      <c r="E8295" s="9"/>
      <c r="F8295" s="8"/>
      <c r="G8295" s="10">
        <v>100</v>
      </c>
      <c r="H8295" s="11">
        <v>16.666666666666998</v>
      </c>
      <c r="I8295" s="2">
        <v>33.333333333333002</v>
      </c>
      <c r="J8295" s="2">
        <v>16.666666666666998</v>
      </c>
      <c r="K8295" s="2">
        <v>16.666666666666998</v>
      </c>
      <c r="L8295" s="13">
        <v>16.666666666666998</v>
      </c>
    </row>
    <row r="8296" spans="5:12" x14ac:dyDescent="0.3">
      <c r="E8296" s="3" t="s">
        <v>1985</v>
      </c>
      <c r="F8296" s="4"/>
      <c r="G8296" s="5">
        <v>1105</v>
      </c>
      <c r="H8296" s="7">
        <v>28</v>
      </c>
      <c r="I8296" s="1">
        <v>409</v>
      </c>
      <c r="J8296" s="1">
        <v>456</v>
      </c>
      <c r="K8296" s="1">
        <v>185</v>
      </c>
      <c r="L8296" s="6">
        <v>27</v>
      </c>
    </row>
    <row r="8297" spans="5:12" x14ac:dyDescent="0.3">
      <c r="E8297" s="9"/>
      <c r="F8297" s="8"/>
      <c r="G8297" s="10">
        <v>100</v>
      </c>
      <c r="H8297" s="11">
        <v>2.5339366515839998</v>
      </c>
      <c r="I8297" s="2">
        <v>37.013574660632997</v>
      </c>
      <c r="J8297" s="2">
        <v>41.266968325792</v>
      </c>
      <c r="K8297" s="2">
        <v>16.742081447964001</v>
      </c>
      <c r="L8297" s="13">
        <v>2.4434389140269999</v>
      </c>
    </row>
    <row r="8298" spans="5:12" x14ac:dyDescent="0.3">
      <c r="E8298" s="3" t="s">
        <v>1986</v>
      </c>
      <c r="F8298" s="4"/>
      <c r="G8298" s="5">
        <v>1062</v>
      </c>
      <c r="H8298" s="7">
        <v>74</v>
      </c>
      <c r="I8298" s="1">
        <v>591</v>
      </c>
      <c r="J8298" s="1">
        <v>308</v>
      </c>
      <c r="K8298" s="1">
        <v>65</v>
      </c>
      <c r="L8298" s="6">
        <v>24</v>
      </c>
    </row>
    <row r="8299" spans="5:12" x14ac:dyDescent="0.3">
      <c r="E8299" s="9"/>
      <c r="F8299" s="8"/>
      <c r="G8299" s="10">
        <v>100</v>
      </c>
      <c r="H8299" s="11">
        <v>6.9679849340870001</v>
      </c>
      <c r="I8299" s="2">
        <v>55.649717514123999</v>
      </c>
      <c r="J8299" s="2">
        <v>29.001883239171001</v>
      </c>
      <c r="K8299" s="2">
        <v>6.1205273069680004</v>
      </c>
      <c r="L8299" s="13">
        <v>2.25988700565</v>
      </c>
    </row>
    <row r="8300" spans="5:12" x14ac:dyDescent="0.3">
      <c r="E8300" s="3" t="s">
        <v>1987</v>
      </c>
      <c r="F8300" s="4"/>
      <c r="G8300" s="5">
        <v>749</v>
      </c>
      <c r="H8300" s="7">
        <v>118</v>
      </c>
      <c r="I8300" s="1">
        <v>444</v>
      </c>
      <c r="J8300" s="1">
        <v>123</v>
      </c>
      <c r="K8300" s="1">
        <v>22</v>
      </c>
      <c r="L8300" s="6">
        <v>42</v>
      </c>
    </row>
    <row r="8301" spans="5:12" x14ac:dyDescent="0.3">
      <c r="E8301" s="9"/>
      <c r="F8301" s="8"/>
      <c r="G8301" s="10">
        <v>100</v>
      </c>
      <c r="H8301" s="11">
        <v>15.754339118824999</v>
      </c>
      <c r="I8301" s="2">
        <v>59.279038718290998</v>
      </c>
      <c r="J8301" s="2">
        <v>16.421895861147998</v>
      </c>
      <c r="K8301" s="2">
        <v>2.9372496662219998</v>
      </c>
      <c r="L8301" s="13">
        <v>5.6074766355139998</v>
      </c>
    </row>
    <row r="8302" spans="5:12" x14ac:dyDescent="0.3">
      <c r="E8302" s="3" t="s">
        <v>1988</v>
      </c>
      <c r="F8302" s="4"/>
      <c r="G8302" s="5">
        <v>284</v>
      </c>
      <c r="H8302" s="7">
        <v>110</v>
      </c>
      <c r="I8302" s="1">
        <v>132</v>
      </c>
      <c r="J8302" s="1">
        <v>26</v>
      </c>
      <c r="K8302" s="1">
        <v>5</v>
      </c>
      <c r="L8302" s="6">
        <v>11</v>
      </c>
    </row>
    <row r="8303" spans="5:12" x14ac:dyDescent="0.3">
      <c r="E8303" s="9"/>
      <c r="F8303" s="8"/>
      <c r="G8303" s="10">
        <v>100</v>
      </c>
      <c r="H8303" s="11">
        <v>38.732394366196999</v>
      </c>
      <c r="I8303" s="2">
        <v>46.478873239437</v>
      </c>
      <c r="J8303" s="2">
        <v>9.1549295774649995</v>
      </c>
      <c r="K8303" s="2">
        <v>1.760563380282</v>
      </c>
      <c r="L8303" s="13">
        <v>3.87323943662</v>
      </c>
    </row>
    <row r="8304" spans="5:12" x14ac:dyDescent="0.3">
      <c r="E8304" s="3" t="s">
        <v>1989</v>
      </c>
      <c r="F8304" s="4"/>
      <c r="G8304" s="5">
        <v>55</v>
      </c>
      <c r="H8304" s="7">
        <v>30</v>
      </c>
      <c r="I8304" s="1">
        <v>19</v>
      </c>
      <c r="J8304" s="1">
        <v>1</v>
      </c>
      <c r="K8304" s="1">
        <v>4</v>
      </c>
      <c r="L8304" s="6">
        <v>1</v>
      </c>
    </row>
    <row r="8305" spans="5:12" x14ac:dyDescent="0.3">
      <c r="E8305" s="9"/>
      <c r="F8305" s="8"/>
      <c r="G8305" s="10">
        <v>100</v>
      </c>
      <c r="H8305" s="11">
        <v>54.545454545455001</v>
      </c>
      <c r="I8305" s="2">
        <v>34.545454545455001</v>
      </c>
      <c r="J8305" s="2">
        <v>1.818181818182</v>
      </c>
      <c r="K8305" s="2">
        <v>7.2727272727269998</v>
      </c>
      <c r="L8305" s="13">
        <v>1.818181818182</v>
      </c>
    </row>
    <row r="8306" spans="5:12" x14ac:dyDescent="0.3">
      <c r="E8306" s="3" t="s">
        <v>1019</v>
      </c>
      <c r="F8306" s="4"/>
      <c r="G8306" s="5">
        <v>19</v>
      </c>
      <c r="H8306" s="7">
        <v>9</v>
      </c>
      <c r="I8306" s="1">
        <v>4</v>
      </c>
      <c r="J8306" s="1">
        <v>0</v>
      </c>
      <c r="K8306" s="1">
        <v>1</v>
      </c>
      <c r="L8306" s="6">
        <v>5</v>
      </c>
    </row>
    <row r="8307" spans="5:12" x14ac:dyDescent="0.3">
      <c r="E8307" s="9"/>
      <c r="F8307" s="8"/>
      <c r="G8307" s="10">
        <v>100</v>
      </c>
      <c r="H8307" s="11">
        <v>47.368421052632002</v>
      </c>
      <c r="I8307" s="2">
        <v>21.052631578947</v>
      </c>
      <c r="J8307" s="12">
        <v>0</v>
      </c>
      <c r="K8307" s="2">
        <v>5.2631578947369997</v>
      </c>
      <c r="L8307" s="13">
        <v>26.315789473683999</v>
      </c>
    </row>
    <row r="8308" spans="5:12" x14ac:dyDescent="0.3">
      <c r="E8308" s="3" t="s">
        <v>1990</v>
      </c>
      <c r="F8308" s="4"/>
      <c r="G8308" s="5">
        <v>2818</v>
      </c>
      <c r="H8308" s="7">
        <v>88</v>
      </c>
      <c r="I8308" s="1">
        <v>972</v>
      </c>
      <c r="J8308" s="1">
        <v>1119</v>
      </c>
      <c r="K8308" s="1">
        <v>586</v>
      </c>
      <c r="L8308" s="6">
        <v>53</v>
      </c>
    </row>
    <row r="8309" spans="5:12" x14ac:dyDescent="0.3">
      <c r="E8309" s="9"/>
      <c r="F8309" s="8"/>
      <c r="G8309" s="10">
        <v>100</v>
      </c>
      <c r="H8309" s="11">
        <v>3.1227821149750001</v>
      </c>
      <c r="I8309" s="2">
        <v>34.492547906317</v>
      </c>
      <c r="J8309" s="2">
        <v>39.709013484741</v>
      </c>
      <c r="K8309" s="2">
        <v>20.794889992902998</v>
      </c>
      <c r="L8309" s="13">
        <v>1.8807665010650001</v>
      </c>
    </row>
    <row r="8310" spans="5:12" x14ac:dyDescent="0.3">
      <c r="E8310" s="3" t="s">
        <v>1991</v>
      </c>
      <c r="F8310" s="4"/>
      <c r="G8310" s="5">
        <v>2762</v>
      </c>
      <c r="H8310" s="7">
        <v>173</v>
      </c>
      <c r="I8310" s="1">
        <v>1488</v>
      </c>
      <c r="J8310" s="1">
        <v>858</v>
      </c>
      <c r="K8310" s="1">
        <v>172</v>
      </c>
      <c r="L8310" s="6">
        <v>71</v>
      </c>
    </row>
    <row r="8311" spans="5:12" x14ac:dyDescent="0.3">
      <c r="E8311" s="9"/>
      <c r="F8311" s="8"/>
      <c r="G8311" s="10">
        <v>100</v>
      </c>
      <c r="H8311" s="11">
        <v>6.2635771180299997</v>
      </c>
      <c r="I8311" s="2">
        <v>53.874004344677999</v>
      </c>
      <c r="J8311" s="2">
        <v>31.064446053584</v>
      </c>
      <c r="K8311" s="2">
        <v>6.2273714699490004</v>
      </c>
      <c r="L8311" s="13">
        <v>2.570601013758</v>
      </c>
    </row>
    <row r="8312" spans="5:12" x14ac:dyDescent="0.3">
      <c r="E8312" s="3" t="s">
        <v>1992</v>
      </c>
      <c r="F8312" s="4"/>
      <c r="G8312" s="5">
        <v>2496</v>
      </c>
      <c r="H8312" s="7">
        <v>426</v>
      </c>
      <c r="I8312" s="1">
        <v>1458</v>
      </c>
      <c r="J8312" s="1">
        <v>406</v>
      </c>
      <c r="K8312" s="1">
        <v>85</v>
      </c>
      <c r="L8312" s="6">
        <v>121</v>
      </c>
    </row>
    <row r="8313" spans="5:12" x14ac:dyDescent="0.3">
      <c r="E8313" s="9"/>
      <c r="F8313" s="8"/>
      <c r="G8313" s="10">
        <v>100</v>
      </c>
      <c r="H8313" s="11">
        <v>17.067307692307999</v>
      </c>
      <c r="I8313" s="2">
        <v>58.413461538462002</v>
      </c>
      <c r="J8313" s="2">
        <v>16.266025641026001</v>
      </c>
      <c r="K8313" s="2">
        <v>3.4054487179490001</v>
      </c>
      <c r="L8313" s="13">
        <v>4.8477564102560002</v>
      </c>
    </row>
    <row r="8314" spans="5:12" x14ac:dyDescent="0.3">
      <c r="E8314" s="3" t="s">
        <v>1993</v>
      </c>
      <c r="F8314" s="4"/>
      <c r="G8314" s="5">
        <v>855</v>
      </c>
      <c r="H8314" s="7">
        <v>289</v>
      </c>
      <c r="I8314" s="1">
        <v>464</v>
      </c>
      <c r="J8314" s="1">
        <v>66</v>
      </c>
      <c r="K8314" s="1">
        <v>12</v>
      </c>
      <c r="L8314" s="6">
        <v>24</v>
      </c>
    </row>
    <row r="8315" spans="5:12" x14ac:dyDescent="0.3">
      <c r="E8315" s="9"/>
      <c r="F8315" s="8"/>
      <c r="G8315" s="10">
        <v>100</v>
      </c>
      <c r="H8315" s="11">
        <v>33.801169590642999</v>
      </c>
      <c r="I8315" s="2">
        <v>54.269005847952997</v>
      </c>
      <c r="J8315" s="2">
        <v>7.7192982456139996</v>
      </c>
      <c r="K8315" s="2">
        <v>1.4035087719299999</v>
      </c>
      <c r="L8315" s="13">
        <v>2.8070175438599998</v>
      </c>
    </row>
    <row r="8316" spans="5:12" x14ac:dyDescent="0.3">
      <c r="E8316" s="3" t="s">
        <v>1994</v>
      </c>
      <c r="F8316" s="4"/>
      <c r="G8316" s="5">
        <v>141</v>
      </c>
      <c r="H8316" s="7">
        <v>74</v>
      </c>
      <c r="I8316" s="1">
        <v>39</v>
      </c>
      <c r="J8316" s="1">
        <v>9</v>
      </c>
      <c r="K8316" s="1">
        <v>7</v>
      </c>
      <c r="L8316" s="6">
        <v>12</v>
      </c>
    </row>
    <row r="8317" spans="5:12" x14ac:dyDescent="0.3">
      <c r="E8317" s="9"/>
      <c r="F8317" s="8"/>
      <c r="G8317" s="10">
        <v>100</v>
      </c>
      <c r="H8317" s="11">
        <v>52.482269503546</v>
      </c>
      <c r="I8317" s="2">
        <v>27.659574468085001</v>
      </c>
      <c r="J8317" s="2">
        <v>6.3829787234040003</v>
      </c>
      <c r="K8317" s="2">
        <v>4.9645390070920001</v>
      </c>
      <c r="L8317" s="13">
        <v>8.5106382978719992</v>
      </c>
    </row>
    <row r="8318" spans="5:12" x14ac:dyDescent="0.3">
      <c r="E8318" s="3" t="s">
        <v>1025</v>
      </c>
      <c r="F8318" s="4"/>
      <c r="G8318" s="5">
        <v>64</v>
      </c>
      <c r="H8318" s="7">
        <v>20</v>
      </c>
      <c r="I8318" s="1">
        <v>28</v>
      </c>
      <c r="J8318" s="1">
        <v>1</v>
      </c>
      <c r="K8318" s="1">
        <v>0</v>
      </c>
      <c r="L8318" s="6">
        <v>15</v>
      </c>
    </row>
    <row r="8319" spans="5:12" x14ac:dyDescent="0.3">
      <c r="E8319" s="9"/>
      <c r="F8319" s="8"/>
      <c r="G8319" s="10">
        <v>100</v>
      </c>
      <c r="H8319" s="11">
        <v>31.25</v>
      </c>
      <c r="I8319" s="2">
        <v>43.75</v>
      </c>
      <c r="J8319" s="2">
        <v>1.5625</v>
      </c>
      <c r="K8319" s="12">
        <v>0</v>
      </c>
      <c r="L8319" s="13">
        <v>23.4375</v>
      </c>
    </row>
    <row r="8320" spans="5:12" x14ac:dyDescent="0.3">
      <c r="E8320" s="3" t="s">
        <v>1995</v>
      </c>
      <c r="F8320" s="4"/>
      <c r="G8320" s="5">
        <v>5019</v>
      </c>
      <c r="H8320" s="7">
        <v>121</v>
      </c>
      <c r="I8320" s="1">
        <v>1650</v>
      </c>
      <c r="J8320" s="1">
        <v>2073</v>
      </c>
      <c r="K8320" s="1">
        <v>1043</v>
      </c>
      <c r="L8320" s="6">
        <v>132</v>
      </c>
    </row>
    <row r="8321" spans="5:12" x14ac:dyDescent="0.3">
      <c r="E8321" s="9"/>
      <c r="F8321" s="8"/>
      <c r="G8321" s="10">
        <v>100</v>
      </c>
      <c r="H8321" s="11">
        <v>2.4108388125119999</v>
      </c>
      <c r="I8321" s="2">
        <v>32.875074716078998</v>
      </c>
      <c r="J8321" s="2">
        <v>41.303048416019003</v>
      </c>
      <c r="K8321" s="2">
        <v>20.781032078102999</v>
      </c>
      <c r="L8321" s="13">
        <v>2.6300059772859998</v>
      </c>
    </row>
    <row r="8322" spans="5:12" x14ac:dyDescent="0.3">
      <c r="E8322" s="3" t="s">
        <v>1996</v>
      </c>
      <c r="F8322" s="4"/>
      <c r="G8322" s="5">
        <v>4606</v>
      </c>
      <c r="H8322" s="7">
        <v>253</v>
      </c>
      <c r="I8322" s="1">
        <v>2319</v>
      </c>
      <c r="J8322" s="1">
        <v>1543</v>
      </c>
      <c r="K8322" s="1">
        <v>344</v>
      </c>
      <c r="L8322" s="6">
        <v>147</v>
      </c>
    </row>
    <row r="8323" spans="5:12" x14ac:dyDescent="0.3">
      <c r="E8323" s="9"/>
      <c r="F8323" s="8"/>
      <c r="G8323" s="10">
        <v>100</v>
      </c>
      <c r="H8323" s="11">
        <v>5.4928354320450001</v>
      </c>
      <c r="I8323" s="2">
        <v>50.347372991749999</v>
      </c>
      <c r="J8323" s="2">
        <v>33.499782891880002</v>
      </c>
      <c r="K8323" s="2">
        <v>7.468519322623</v>
      </c>
      <c r="L8323" s="13">
        <v>3.1914893617020001</v>
      </c>
    </row>
    <row r="8324" spans="5:12" x14ac:dyDescent="0.3">
      <c r="E8324" s="3" t="s">
        <v>1997</v>
      </c>
      <c r="F8324" s="4"/>
      <c r="G8324" s="5">
        <v>4578</v>
      </c>
      <c r="H8324" s="7">
        <v>608</v>
      </c>
      <c r="I8324" s="1">
        <v>2669</v>
      </c>
      <c r="J8324" s="1">
        <v>841</v>
      </c>
      <c r="K8324" s="1">
        <v>193</v>
      </c>
      <c r="L8324" s="6">
        <v>267</v>
      </c>
    </row>
    <row r="8325" spans="5:12" x14ac:dyDescent="0.3">
      <c r="E8325" s="9"/>
      <c r="F8325" s="8"/>
      <c r="G8325" s="10">
        <v>100</v>
      </c>
      <c r="H8325" s="11">
        <v>13.280908693753</v>
      </c>
      <c r="I8325" s="2">
        <v>58.300567933594998</v>
      </c>
      <c r="J8325" s="2">
        <v>18.370467453035999</v>
      </c>
      <c r="K8325" s="2">
        <v>4.2158147662729997</v>
      </c>
      <c r="L8325" s="13">
        <v>5.8322411533420002</v>
      </c>
    </row>
    <row r="8326" spans="5:12" x14ac:dyDescent="0.3">
      <c r="E8326" s="3" t="s">
        <v>1998</v>
      </c>
      <c r="F8326" s="4"/>
      <c r="G8326" s="5">
        <v>1315</v>
      </c>
      <c r="H8326" s="7">
        <v>418</v>
      </c>
      <c r="I8326" s="1">
        <v>674</v>
      </c>
      <c r="J8326" s="1">
        <v>140</v>
      </c>
      <c r="K8326" s="1">
        <v>29</v>
      </c>
      <c r="L8326" s="6">
        <v>54</v>
      </c>
    </row>
    <row r="8327" spans="5:12" x14ac:dyDescent="0.3">
      <c r="E8327" s="9"/>
      <c r="F8327" s="8"/>
      <c r="G8327" s="10">
        <v>100</v>
      </c>
      <c r="H8327" s="11">
        <v>31.787072243346</v>
      </c>
      <c r="I8327" s="2">
        <v>51.254752851710997</v>
      </c>
      <c r="J8327" s="2">
        <v>10.6463878327</v>
      </c>
      <c r="K8327" s="2">
        <v>2.2053231939160001</v>
      </c>
      <c r="L8327" s="13">
        <v>4.1064638783270002</v>
      </c>
    </row>
    <row r="8328" spans="5:12" x14ac:dyDescent="0.3">
      <c r="E8328" s="3" t="s">
        <v>1999</v>
      </c>
      <c r="F8328" s="4"/>
      <c r="G8328" s="5">
        <v>207</v>
      </c>
      <c r="H8328" s="7">
        <v>125</v>
      </c>
      <c r="I8328" s="1">
        <v>57</v>
      </c>
      <c r="J8328" s="1">
        <v>6</v>
      </c>
      <c r="K8328" s="1">
        <v>5</v>
      </c>
      <c r="L8328" s="6">
        <v>14</v>
      </c>
    </row>
    <row r="8329" spans="5:12" x14ac:dyDescent="0.3">
      <c r="E8329" s="9"/>
      <c r="F8329" s="8"/>
      <c r="G8329" s="10">
        <v>100</v>
      </c>
      <c r="H8329" s="11">
        <v>60.386473429951998</v>
      </c>
      <c r="I8329" s="2">
        <v>27.536231884058001</v>
      </c>
      <c r="J8329" s="2">
        <v>2.898550724638</v>
      </c>
      <c r="K8329" s="2">
        <v>2.4154589371980002</v>
      </c>
      <c r="L8329" s="13">
        <v>6.7632850241550004</v>
      </c>
    </row>
    <row r="8330" spans="5:12" x14ac:dyDescent="0.3">
      <c r="E8330" s="3" t="s">
        <v>1031</v>
      </c>
      <c r="F8330" s="4"/>
      <c r="G8330" s="5">
        <v>109</v>
      </c>
      <c r="H8330" s="7">
        <v>36</v>
      </c>
      <c r="I8330" s="1">
        <v>30</v>
      </c>
      <c r="J8330" s="1">
        <v>5</v>
      </c>
      <c r="K8330" s="1">
        <v>1</v>
      </c>
      <c r="L8330" s="6">
        <v>37</v>
      </c>
    </row>
    <row r="8331" spans="5:12" x14ac:dyDescent="0.3">
      <c r="E8331" s="9"/>
      <c r="F8331" s="8"/>
      <c r="G8331" s="10">
        <v>100</v>
      </c>
      <c r="H8331" s="11">
        <v>33.027522935779999</v>
      </c>
      <c r="I8331" s="2">
        <v>27.522935779817001</v>
      </c>
      <c r="J8331" s="2">
        <v>4.5871559633030001</v>
      </c>
      <c r="K8331" s="2">
        <v>0.91743119266100004</v>
      </c>
      <c r="L8331" s="13">
        <v>33.944954128440003</v>
      </c>
    </row>
    <row r="8332" spans="5:12" x14ac:dyDescent="0.3">
      <c r="E8332" s="3" t="s">
        <v>2000</v>
      </c>
      <c r="F8332" s="4"/>
      <c r="G8332" s="5">
        <v>5189</v>
      </c>
      <c r="H8332" s="7">
        <v>116</v>
      </c>
      <c r="I8332" s="1">
        <v>1441</v>
      </c>
      <c r="J8332" s="1">
        <v>2313</v>
      </c>
      <c r="K8332" s="1">
        <v>1175</v>
      </c>
      <c r="L8332" s="6">
        <v>144</v>
      </c>
    </row>
    <row r="8333" spans="5:12" x14ac:dyDescent="0.3">
      <c r="E8333" s="9"/>
      <c r="F8333" s="8"/>
      <c r="G8333" s="10">
        <v>100</v>
      </c>
      <c r="H8333" s="11">
        <v>2.2354981692039999</v>
      </c>
      <c r="I8333" s="2">
        <v>27.770283291578</v>
      </c>
      <c r="J8333" s="2">
        <v>44.575062632491999</v>
      </c>
      <c r="K8333" s="2">
        <v>22.644054731162001</v>
      </c>
      <c r="L8333" s="13">
        <v>2.775101175564</v>
      </c>
    </row>
    <row r="8334" spans="5:12" x14ac:dyDescent="0.3">
      <c r="E8334" s="3" t="s">
        <v>2001</v>
      </c>
      <c r="F8334" s="4"/>
      <c r="G8334" s="5">
        <v>4750</v>
      </c>
      <c r="H8334" s="7">
        <v>217</v>
      </c>
      <c r="I8334" s="1">
        <v>2224</v>
      </c>
      <c r="J8334" s="1">
        <v>1794</v>
      </c>
      <c r="K8334" s="1">
        <v>376</v>
      </c>
      <c r="L8334" s="6">
        <v>139</v>
      </c>
    </row>
    <row r="8335" spans="5:12" x14ac:dyDescent="0.3">
      <c r="E8335" s="9"/>
      <c r="F8335" s="8"/>
      <c r="G8335" s="10">
        <v>100</v>
      </c>
      <c r="H8335" s="11">
        <v>4.5684210526319999</v>
      </c>
      <c r="I8335" s="2">
        <v>46.821052631579001</v>
      </c>
      <c r="J8335" s="2">
        <v>37.768421052632</v>
      </c>
      <c r="K8335" s="2">
        <v>7.9157894736839998</v>
      </c>
      <c r="L8335" s="13">
        <v>2.9263157894740002</v>
      </c>
    </row>
    <row r="8336" spans="5:12" x14ac:dyDescent="0.3">
      <c r="E8336" s="3" t="s">
        <v>2002</v>
      </c>
      <c r="F8336" s="4"/>
      <c r="G8336" s="5">
        <v>5009</v>
      </c>
      <c r="H8336" s="7">
        <v>557</v>
      </c>
      <c r="I8336" s="1">
        <v>2814</v>
      </c>
      <c r="J8336" s="1">
        <v>1079</v>
      </c>
      <c r="K8336" s="1">
        <v>220</v>
      </c>
      <c r="L8336" s="6">
        <v>339</v>
      </c>
    </row>
    <row r="8337" spans="5:12" x14ac:dyDescent="0.3">
      <c r="E8337" s="9"/>
      <c r="F8337" s="8"/>
      <c r="G8337" s="10">
        <v>100</v>
      </c>
      <c r="H8337" s="11">
        <v>11.119984028748</v>
      </c>
      <c r="I8337" s="2">
        <v>56.178878019564998</v>
      </c>
      <c r="J8337" s="2">
        <v>21.541225793572</v>
      </c>
      <c r="K8337" s="2">
        <v>4.3920942303850001</v>
      </c>
      <c r="L8337" s="13">
        <v>6.7678179277300003</v>
      </c>
    </row>
    <row r="8338" spans="5:12" x14ac:dyDescent="0.3">
      <c r="E8338" s="3" t="s">
        <v>2003</v>
      </c>
      <c r="F8338" s="4"/>
      <c r="G8338" s="5">
        <v>1270</v>
      </c>
      <c r="H8338" s="7">
        <v>347</v>
      </c>
      <c r="I8338" s="1">
        <v>663</v>
      </c>
      <c r="J8338" s="1">
        <v>153</v>
      </c>
      <c r="K8338" s="1">
        <v>36</v>
      </c>
      <c r="L8338" s="6">
        <v>71</v>
      </c>
    </row>
    <row r="8339" spans="5:12" x14ac:dyDescent="0.3">
      <c r="E8339" s="9"/>
      <c r="F8339" s="8"/>
      <c r="G8339" s="10">
        <v>100</v>
      </c>
      <c r="H8339" s="11">
        <v>27.322834645669001</v>
      </c>
      <c r="I8339" s="2">
        <v>52.204724409449</v>
      </c>
      <c r="J8339" s="2">
        <v>12.047244094488001</v>
      </c>
      <c r="K8339" s="2">
        <v>2.834645669291</v>
      </c>
      <c r="L8339" s="13">
        <v>5.5905511811019997</v>
      </c>
    </row>
    <row r="8340" spans="5:12" x14ac:dyDescent="0.3">
      <c r="E8340" s="3" t="s">
        <v>2004</v>
      </c>
      <c r="F8340" s="4"/>
      <c r="G8340" s="5">
        <v>217</v>
      </c>
      <c r="H8340" s="7">
        <v>87</v>
      </c>
      <c r="I8340" s="1">
        <v>85</v>
      </c>
      <c r="J8340" s="1">
        <v>15</v>
      </c>
      <c r="K8340" s="1">
        <v>6</v>
      </c>
      <c r="L8340" s="6">
        <v>24</v>
      </c>
    </row>
    <row r="8341" spans="5:12" x14ac:dyDescent="0.3">
      <c r="E8341" s="9"/>
      <c r="F8341" s="8"/>
      <c r="G8341" s="10">
        <v>100</v>
      </c>
      <c r="H8341" s="11">
        <v>40.092165898617999</v>
      </c>
      <c r="I8341" s="2">
        <v>39.170506912442001</v>
      </c>
      <c r="J8341" s="2">
        <v>6.9124423963129997</v>
      </c>
      <c r="K8341" s="2">
        <v>2.7649769585250001</v>
      </c>
      <c r="L8341" s="13">
        <v>11.059907834101001</v>
      </c>
    </row>
    <row r="8342" spans="5:12" x14ac:dyDescent="0.3">
      <c r="E8342" s="3" t="s">
        <v>1037</v>
      </c>
      <c r="F8342" s="4"/>
      <c r="G8342" s="5">
        <v>112</v>
      </c>
      <c r="H8342" s="7">
        <v>32</v>
      </c>
      <c r="I8342" s="1">
        <v>27</v>
      </c>
      <c r="J8342" s="1">
        <v>5</v>
      </c>
      <c r="K8342" s="1">
        <v>1</v>
      </c>
      <c r="L8342" s="6">
        <v>47</v>
      </c>
    </row>
    <row r="8343" spans="5:12" x14ac:dyDescent="0.3">
      <c r="E8343" s="9"/>
      <c r="F8343" s="8"/>
      <c r="G8343" s="10">
        <v>100</v>
      </c>
      <c r="H8343" s="11">
        <v>28.571428571428999</v>
      </c>
      <c r="I8343" s="2">
        <v>24.107142857143</v>
      </c>
      <c r="J8343" s="2">
        <v>4.4642857142860004</v>
      </c>
      <c r="K8343" s="2">
        <v>0.89285714285700002</v>
      </c>
      <c r="L8343" s="13">
        <v>41.964285714286</v>
      </c>
    </row>
    <row r="8344" spans="5:12" x14ac:dyDescent="0.3">
      <c r="E8344" s="3" t="s">
        <v>2005</v>
      </c>
      <c r="F8344" s="4"/>
      <c r="G8344" s="5">
        <v>2454</v>
      </c>
      <c r="H8344" s="7">
        <v>36</v>
      </c>
      <c r="I8344" s="1">
        <v>590</v>
      </c>
      <c r="J8344" s="1">
        <v>1119</v>
      </c>
      <c r="K8344" s="1">
        <v>639</v>
      </c>
      <c r="L8344" s="6">
        <v>70</v>
      </c>
    </row>
    <row r="8345" spans="5:12" x14ac:dyDescent="0.3">
      <c r="E8345" s="9"/>
      <c r="F8345" s="8"/>
      <c r="G8345" s="10">
        <v>100</v>
      </c>
      <c r="H8345" s="11">
        <v>1.466992665037</v>
      </c>
      <c r="I8345" s="2">
        <v>24.042379788101002</v>
      </c>
      <c r="J8345" s="2">
        <v>45.599022004890003</v>
      </c>
      <c r="K8345" s="2">
        <v>26.039119804401</v>
      </c>
      <c r="L8345" s="13">
        <v>2.852485737571</v>
      </c>
    </row>
    <row r="8346" spans="5:12" x14ac:dyDescent="0.3">
      <c r="E8346" s="3" t="s">
        <v>2006</v>
      </c>
      <c r="F8346" s="4"/>
      <c r="G8346" s="5">
        <v>2053</v>
      </c>
      <c r="H8346" s="7">
        <v>64</v>
      </c>
      <c r="I8346" s="1">
        <v>811</v>
      </c>
      <c r="J8346" s="1">
        <v>903</v>
      </c>
      <c r="K8346" s="1">
        <v>217</v>
      </c>
      <c r="L8346" s="6">
        <v>58</v>
      </c>
    </row>
    <row r="8347" spans="5:12" x14ac:dyDescent="0.3">
      <c r="E8347" s="9"/>
      <c r="F8347" s="8"/>
      <c r="G8347" s="10">
        <v>100</v>
      </c>
      <c r="H8347" s="11">
        <v>3.1173891865560002</v>
      </c>
      <c r="I8347" s="2">
        <v>39.503166098393002</v>
      </c>
      <c r="J8347" s="2">
        <v>43.984413054066998</v>
      </c>
      <c r="K8347" s="2">
        <v>10.569897710667</v>
      </c>
      <c r="L8347" s="13">
        <v>2.8251339503169999</v>
      </c>
    </row>
    <row r="8348" spans="5:12" x14ac:dyDescent="0.3">
      <c r="E8348" s="3" t="s">
        <v>2007</v>
      </c>
      <c r="F8348" s="4"/>
      <c r="G8348" s="5">
        <v>1911</v>
      </c>
      <c r="H8348" s="7">
        <v>155</v>
      </c>
      <c r="I8348" s="1">
        <v>1025</v>
      </c>
      <c r="J8348" s="1">
        <v>491</v>
      </c>
      <c r="K8348" s="1">
        <v>122</v>
      </c>
      <c r="L8348" s="6">
        <v>118</v>
      </c>
    </row>
    <row r="8349" spans="5:12" x14ac:dyDescent="0.3">
      <c r="E8349" s="9"/>
      <c r="F8349" s="8"/>
      <c r="G8349" s="10">
        <v>100</v>
      </c>
      <c r="H8349" s="11">
        <v>8.1109366823650006</v>
      </c>
      <c r="I8349" s="2">
        <v>53.636839351124998</v>
      </c>
      <c r="J8349" s="2">
        <v>25.693354264783</v>
      </c>
      <c r="K8349" s="2">
        <v>6.3840920983779998</v>
      </c>
      <c r="L8349" s="13">
        <v>6.1747776033489998</v>
      </c>
    </row>
    <row r="8350" spans="5:12" x14ac:dyDescent="0.3">
      <c r="E8350" s="3" t="s">
        <v>2008</v>
      </c>
      <c r="F8350" s="4"/>
      <c r="G8350" s="5">
        <v>425</v>
      </c>
      <c r="H8350" s="7">
        <v>96</v>
      </c>
      <c r="I8350" s="1">
        <v>202</v>
      </c>
      <c r="J8350" s="1">
        <v>77</v>
      </c>
      <c r="K8350" s="1">
        <v>22</v>
      </c>
      <c r="L8350" s="6">
        <v>28</v>
      </c>
    </row>
    <row r="8351" spans="5:12" x14ac:dyDescent="0.3">
      <c r="E8351" s="9"/>
      <c r="F8351" s="8"/>
      <c r="G8351" s="10">
        <v>100</v>
      </c>
      <c r="H8351" s="11">
        <v>22.588235294118</v>
      </c>
      <c r="I8351" s="2">
        <v>47.529411764705998</v>
      </c>
      <c r="J8351" s="2">
        <v>18.117647058824002</v>
      </c>
      <c r="K8351" s="2">
        <v>5.1764705882350004</v>
      </c>
      <c r="L8351" s="13">
        <v>6.5882352941180002</v>
      </c>
    </row>
    <row r="8352" spans="5:12" x14ac:dyDescent="0.3">
      <c r="E8352" s="3" t="s">
        <v>2009</v>
      </c>
      <c r="F8352" s="4"/>
      <c r="G8352" s="5">
        <v>68</v>
      </c>
      <c r="H8352" s="7">
        <v>19</v>
      </c>
      <c r="I8352" s="1">
        <v>25</v>
      </c>
      <c r="J8352" s="1">
        <v>13</v>
      </c>
      <c r="K8352" s="1">
        <v>6</v>
      </c>
      <c r="L8352" s="6">
        <v>5</v>
      </c>
    </row>
    <row r="8353" spans="5:12" x14ac:dyDescent="0.3">
      <c r="E8353" s="9"/>
      <c r="F8353" s="8"/>
      <c r="G8353" s="10">
        <v>100</v>
      </c>
      <c r="H8353" s="11">
        <v>27.941176470588001</v>
      </c>
      <c r="I8353" s="2">
        <v>36.764705882352999</v>
      </c>
      <c r="J8353" s="2">
        <v>19.117647058824002</v>
      </c>
      <c r="K8353" s="2">
        <v>8.8235294117649996</v>
      </c>
      <c r="L8353" s="13">
        <v>7.352941176471</v>
      </c>
    </row>
    <row r="8354" spans="5:12" x14ac:dyDescent="0.3">
      <c r="E8354" s="3" t="s">
        <v>1043</v>
      </c>
      <c r="F8354" s="4"/>
      <c r="G8354" s="5">
        <v>26</v>
      </c>
      <c r="H8354" s="7">
        <v>5</v>
      </c>
      <c r="I8354" s="1">
        <v>6</v>
      </c>
      <c r="J8354" s="1">
        <v>5</v>
      </c>
      <c r="K8354" s="1">
        <v>1</v>
      </c>
      <c r="L8354" s="6">
        <v>9</v>
      </c>
    </row>
    <row r="8355" spans="5:12" x14ac:dyDescent="0.3">
      <c r="E8355" s="9"/>
      <c r="F8355" s="8"/>
      <c r="G8355" s="10">
        <v>100</v>
      </c>
      <c r="H8355" s="11">
        <v>19.230769230768999</v>
      </c>
      <c r="I8355" s="2">
        <v>23.076923076922998</v>
      </c>
      <c r="J8355" s="2">
        <v>19.230769230768999</v>
      </c>
      <c r="K8355" s="2">
        <v>3.8461538461539999</v>
      </c>
      <c r="L8355" s="13">
        <v>34.615384615384997</v>
      </c>
    </row>
    <row r="8356" spans="5:12" x14ac:dyDescent="0.3">
      <c r="E8356" s="3" t="s">
        <v>2010</v>
      </c>
      <c r="F8356" s="4"/>
      <c r="G8356" s="5">
        <v>967</v>
      </c>
      <c r="H8356" s="7">
        <v>10</v>
      </c>
      <c r="I8356" s="1">
        <v>179</v>
      </c>
      <c r="J8356" s="1">
        <v>485</v>
      </c>
      <c r="K8356" s="1">
        <v>269</v>
      </c>
      <c r="L8356" s="6">
        <v>24</v>
      </c>
    </row>
    <row r="8357" spans="5:12" x14ac:dyDescent="0.3">
      <c r="E8357" s="9"/>
      <c r="F8357" s="8"/>
      <c r="G8357" s="10">
        <v>100</v>
      </c>
      <c r="H8357" s="11">
        <v>1.034126163392</v>
      </c>
      <c r="I8357" s="2">
        <v>18.510858324716001</v>
      </c>
      <c r="J8357" s="2">
        <v>50.155118924508997</v>
      </c>
      <c r="K8357" s="2">
        <v>27.817993795243002</v>
      </c>
      <c r="L8357" s="13">
        <v>2.4819027921410002</v>
      </c>
    </row>
    <row r="8358" spans="5:12" x14ac:dyDescent="0.3">
      <c r="E8358" s="3" t="s">
        <v>2011</v>
      </c>
      <c r="F8358" s="4"/>
      <c r="G8358" s="5">
        <v>686</v>
      </c>
      <c r="H8358" s="7">
        <v>12</v>
      </c>
      <c r="I8358" s="1">
        <v>236</v>
      </c>
      <c r="J8358" s="1">
        <v>319</v>
      </c>
      <c r="K8358" s="1">
        <v>95</v>
      </c>
      <c r="L8358" s="6">
        <v>24</v>
      </c>
    </row>
    <row r="8359" spans="5:12" x14ac:dyDescent="0.3">
      <c r="E8359" s="9"/>
      <c r="F8359" s="8"/>
      <c r="G8359" s="10">
        <v>100</v>
      </c>
      <c r="H8359" s="11">
        <v>1.7492711370259999</v>
      </c>
      <c r="I8359" s="2">
        <v>34.402332361516002</v>
      </c>
      <c r="J8359" s="2">
        <v>46.501457725948001</v>
      </c>
      <c r="K8359" s="2">
        <v>13.848396501458</v>
      </c>
      <c r="L8359" s="13">
        <v>3.4985422740519998</v>
      </c>
    </row>
    <row r="8360" spans="5:12" x14ac:dyDescent="0.3">
      <c r="E8360" s="3" t="s">
        <v>2012</v>
      </c>
      <c r="F8360" s="4"/>
      <c r="G8360" s="5">
        <v>620</v>
      </c>
      <c r="H8360" s="7">
        <v>50</v>
      </c>
      <c r="I8360" s="1">
        <v>271</v>
      </c>
      <c r="J8360" s="1">
        <v>210</v>
      </c>
      <c r="K8360" s="1">
        <v>41</v>
      </c>
      <c r="L8360" s="6">
        <v>48</v>
      </c>
    </row>
    <row r="8361" spans="5:12" x14ac:dyDescent="0.3">
      <c r="E8361" s="9"/>
      <c r="F8361" s="8"/>
      <c r="G8361" s="10">
        <v>100</v>
      </c>
      <c r="H8361" s="11">
        <v>8.0645161290320004</v>
      </c>
      <c r="I8361" s="2">
        <v>43.709677419355003</v>
      </c>
      <c r="J8361" s="2">
        <v>33.870967741934997</v>
      </c>
      <c r="K8361" s="2">
        <v>6.6129032258059999</v>
      </c>
      <c r="L8361" s="13">
        <v>7.7419354838709999</v>
      </c>
    </row>
    <row r="8362" spans="5:12" x14ac:dyDescent="0.3">
      <c r="E8362" s="3" t="s">
        <v>2013</v>
      </c>
      <c r="F8362" s="4"/>
      <c r="G8362" s="5">
        <v>165</v>
      </c>
      <c r="H8362" s="7">
        <v>18</v>
      </c>
      <c r="I8362" s="1">
        <v>86</v>
      </c>
      <c r="J8362" s="1">
        <v>38</v>
      </c>
      <c r="K8362" s="1">
        <v>12</v>
      </c>
      <c r="L8362" s="6">
        <v>11</v>
      </c>
    </row>
    <row r="8363" spans="5:12" x14ac:dyDescent="0.3">
      <c r="E8363" s="9"/>
      <c r="F8363" s="8"/>
      <c r="G8363" s="10">
        <v>100</v>
      </c>
      <c r="H8363" s="11">
        <v>10.909090909091001</v>
      </c>
      <c r="I8363" s="2">
        <v>52.121212121211997</v>
      </c>
      <c r="J8363" s="2">
        <v>23.030303030302999</v>
      </c>
      <c r="K8363" s="2">
        <v>7.2727272727269998</v>
      </c>
      <c r="L8363" s="13">
        <v>6.666666666667</v>
      </c>
    </row>
    <row r="8364" spans="5:12" x14ac:dyDescent="0.3">
      <c r="E8364" s="3" t="s">
        <v>2014</v>
      </c>
      <c r="F8364" s="4"/>
      <c r="G8364" s="5">
        <v>33</v>
      </c>
      <c r="H8364" s="7">
        <v>5</v>
      </c>
      <c r="I8364" s="1">
        <v>15</v>
      </c>
      <c r="J8364" s="1">
        <v>7</v>
      </c>
      <c r="K8364" s="1">
        <v>4</v>
      </c>
      <c r="L8364" s="6">
        <v>2</v>
      </c>
    </row>
    <row r="8365" spans="5:12" x14ac:dyDescent="0.3">
      <c r="E8365" s="9"/>
      <c r="F8365" s="8"/>
      <c r="G8365" s="10">
        <v>100</v>
      </c>
      <c r="H8365" s="11">
        <v>15.151515151515</v>
      </c>
      <c r="I8365" s="2">
        <v>45.454545454544999</v>
      </c>
      <c r="J8365" s="2">
        <v>21.212121212121001</v>
      </c>
      <c r="K8365" s="2">
        <v>12.121212121212</v>
      </c>
      <c r="L8365" s="13">
        <v>6.0606060606060002</v>
      </c>
    </row>
    <row r="8366" spans="5:12" x14ac:dyDescent="0.3">
      <c r="E8366" s="3" t="s">
        <v>1049</v>
      </c>
      <c r="F8366" s="4"/>
      <c r="G8366" s="5">
        <v>13</v>
      </c>
      <c r="H8366" s="7">
        <v>2</v>
      </c>
      <c r="I8366" s="1">
        <v>6</v>
      </c>
      <c r="J8366" s="1">
        <v>0</v>
      </c>
      <c r="K8366" s="1">
        <v>2</v>
      </c>
      <c r="L8366" s="6">
        <v>3</v>
      </c>
    </row>
    <row r="8367" spans="5:12" x14ac:dyDescent="0.3">
      <c r="E8367" s="9"/>
      <c r="F8367" s="8"/>
      <c r="G8367" s="10">
        <v>100</v>
      </c>
      <c r="H8367" s="11">
        <v>15.384615384615</v>
      </c>
      <c r="I8367" s="2">
        <v>46.153846153845997</v>
      </c>
      <c r="J8367" s="12">
        <v>0</v>
      </c>
      <c r="K8367" s="2">
        <v>15.384615384615</v>
      </c>
      <c r="L8367" s="13">
        <v>23.076923076922998</v>
      </c>
    </row>
    <row r="8368" spans="5:12" x14ac:dyDescent="0.3">
      <c r="E8368" s="3" t="s">
        <v>2015</v>
      </c>
      <c r="F8368" s="4"/>
      <c r="G8368" s="5">
        <v>135</v>
      </c>
      <c r="H8368" s="7">
        <v>1</v>
      </c>
      <c r="I8368" s="1">
        <v>25</v>
      </c>
      <c r="J8368" s="1">
        <v>62</v>
      </c>
      <c r="K8368" s="1">
        <v>45</v>
      </c>
      <c r="L8368" s="6">
        <v>2</v>
      </c>
    </row>
    <row r="8369" spans="2:12" x14ac:dyDescent="0.3">
      <c r="E8369" s="9"/>
      <c r="F8369" s="8"/>
      <c r="G8369" s="10">
        <v>100</v>
      </c>
      <c r="H8369" s="11">
        <v>0.74074074074100005</v>
      </c>
      <c r="I8369" s="2">
        <v>18.518518518518999</v>
      </c>
      <c r="J8369" s="2">
        <v>45.925925925926002</v>
      </c>
      <c r="K8369" s="2">
        <v>33.333333333333002</v>
      </c>
      <c r="L8369" s="13">
        <v>1.481481481481</v>
      </c>
    </row>
    <row r="8370" spans="2:12" x14ac:dyDescent="0.3">
      <c r="E8370" s="3" t="s">
        <v>2016</v>
      </c>
      <c r="F8370" s="4"/>
      <c r="G8370" s="5">
        <v>101</v>
      </c>
      <c r="H8370" s="7">
        <v>1</v>
      </c>
      <c r="I8370" s="1">
        <v>28</v>
      </c>
      <c r="J8370" s="1">
        <v>48</v>
      </c>
      <c r="K8370" s="1">
        <v>21</v>
      </c>
      <c r="L8370" s="6">
        <v>3</v>
      </c>
    </row>
    <row r="8371" spans="2:12" x14ac:dyDescent="0.3">
      <c r="E8371" s="9"/>
      <c r="F8371" s="8"/>
      <c r="G8371" s="10">
        <v>100</v>
      </c>
      <c r="H8371" s="11">
        <v>0.99009900990099997</v>
      </c>
      <c r="I8371" s="2">
        <v>27.722772277228</v>
      </c>
      <c r="J8371" s="2">
        <v>47.524752475248</v>
      </c>
      <c r="K8371" s="2">
        <v>20.792079207920999</v>
      </c>
      <c r="L8371" s="13">
        <v>2.970297029703</v>
      </c>
    </row>
    <row r="8372" spans="2:12" x14ac:dyDescent="0.3">
      <c r="E8372" s="3" t="s">
        <v>2017</v>
      </c>
      <c r="F8372" s="4"/>
      <c r="G8372" s="5">
        <v>97</v>
      </c>
      <c r="H8372" s="7">
        <v>4</v>
      </c>
      <c r="I8372" s="1">
        <v>34</v>
      </c>
      <c r="J8372" s="1">
        <v>41</v>
      </c>
      <c r="K8372" s="1">
        <v>12</v>
      </c>
      <c r="L8372" s="6">
        <v>6</v>
      </c>
    </row>
    <row r="8373" spans="2:12" x14ac:dyDescent="0.3">
      <c r="E8373" s="9"/>
      <c r="F8373" s="8"/>
      <c r="G8373" s="10">
        <v>100</v>
      </c>
      <c r="H8373" s="11">
        <v>4.1237113402060004</v>
      </c>
      <c r="I8373" s="2">
        <v>35.051546391753</v>
      </c>
      <c r="J8373" s="2">
        <v>42.268041237113003</v>
      </c>
      <c r="K8373" s="2">
        <v>12.371134020618999</v>
      </c>
      <c r="L8373" s="13">
        <v>6.1855670103089997</v>
      </c>
    </row>
    <row r="8374" spans="2:12" x14ac:dyDescent="0.3">
      <c r="E8374" s="3" t="s">
        <v>2018</v>
      </c>
      <c r="F8374" s="4"/>
      <c r="G8374" s="5">
        <v>41</v>
      </c>
      <c r="H8374" s="7">
        <v>6</v>
      </c>
      <c r="I8374" s="1">
        <v>19</v>
      </c>
      <c r="J8374" s="1">
        <v>10</v>
      </c>
      <c r="K8374" s="1">
        <v>3</v>
      </c>
      <c r="L8374" s="6">
        <v>3</v>
      </c>
    </row>
    <row r="8375" spans="2:12" x14ac:dyDescent="0.3">
      <c r="E8375" s="9"/>
      <c r="F8375" s="8"/>
      <c r="G8375" s="10">
        <v>100</v>
      </c>
      <c r="H8375" s="11">
        <v>14.634146341463</v>
      </c>
      <c r="I8375" s="2">
        <v>46.341463414633999</v>
      </c>
      <c r="J8375" s="2">
        <v>24.390243902439</v>
      </c>
      <c r="K8375" s="2">
        <v>7.3170731707319998</v>
      </c>
      <c r="L8375" s="13">
        <v>7.3170731707319998</v>
      </c>
    </row>
    <row r="8376" spans="2:12" x14ac:dyDescent="0.3">
      <c r="E8376" s="3" t="s">
        <v>2019</v>
      </c>
      <c r="F8376" s="4"/>
      <c r="G8376" s="5">
        <v>8</v>
      </c>
      <c r="H8376" s="7">
        <v>1</v>
      </c>
      <c r="I8376" s="1">
        <v>5</v>
      </c>
      <c r="J8376" s="1">
        <v>0</v>
      </c>
      <c r="K8376" s="1">
        <v>1</v>
      </c>
      <c r="L8376" s="6">
        <v>1</v>
      </c>
    </row>
    <row r="8377" spans="2:12" x14ac:dyDescent="0.3">
      <c r="E8377" s="9"/>
      <c r="F8377" s="8"/>
      <c r="G8377" s="10">
        <v>100</v>
      </c>
      <c r="H8377" s="11">
        <v>12.5</v>
      </c>
      <c r="I8377" s="2">
        <v>62.5</v>
      </c>
      <c r="J8377" s="12">
        <v>0</v>
      </c>
      <c r="K8377" s="2">
        <v>12.5</v>
      </c>
      <c r="L8377" s="13">
        <v>12.5</v>
      </c>
    </row>
    <row r="8378" spans="2:12" x14ac:dyDescent="0.3">
      <c r="E8378" s="3" t="s">
        <v>1055</v>
      </c>
      <c r="F8378" s="4"/>
      <c r="G8378" s="5">
        <v>2</v>
      </c>
      <c r="H8378" s="7">
        <v>0</v>
      </c>
      <c r="I8378" s="1">
        <v>1</v>
      </c>
      <c r="J8378" s="1">
        <v>0</v>
      </c>
      <c r="K8378" s="1">
        <v>0</v>
      </c>
      <c r="L8378" s="6">
        <v>1</v>
      </c>
    </row>
    <row r="8379" spans="2:12" x14ac:dyDescent="0.3">
      <c r="E8379" s="53"/>
      <c r="F8379" s="57"/>
      <c r="G8379" s="64">
        <v>100</v>
      </c>
      <c r="H8379" s="68">
        <v>0</v>
      </c>
      <c r="I8379" s="44">
        <v>50</v>
      </c>
      <c r="J8379" s="43">
        <v>0</v>
      </c>
      <c r="K8379" s="43">
        <v>0</v>
      </c>
      <c r="L8379" s="73">
        <v>50</v>
      </c>
    </row>
    <row r="8381" spans="2:12" x14ac:dyDescent="0.3">
      <c r="B8381" s="35" t="str">
        <f xml:space="preserve"> HYPERLINK("#'目次'!B68", "[62]")</f>
        <v>[62]</v>
      </c>
      <c r="C8381" s="25" t="s">
        <v>14</v>
      </c>
    </row>
    <row r="8384" spans="2:12" x14ac:dyDescent="0.3">
      <c r="C8384" s="25" t="s">
        <v>2022</v>
      </c>
    </row>
    <row r="8385" spans="5:14" ht="25" x14ac:dyDescent="0.3">
      <c r="E8385" s="95"/>
      <c r="F8385" s="96"/>
      <c r="G8385" s="37" t="s">
        <v>16</v>
      </c>
      <c r="H8385" s="41" t="s">
        <v>17</v>
      </c>
      <c r="I8385" s="18" t="s">
        <v>18</v>
      </c>
      <c r="J8385" s="18" t="s">
        <v>19</v>
      </c>
      <c r="K8385" s="18" t="s">
        <v>20</v>
      </c>
      <c r="L8385" s="18" t="s">
        <v>21</v>
      </c>
      <c r="M8385" s="18" t="s">
        <v>22</v>
      </c>
      <c r="N8385" s="34" t="s">
        <v>23</v>
      </c>
    </row>
    <row r="8386" spans="5:14" x14ac:dyDescent="0.3">
      <c r="E8386" s="97"/>
      <c r="F8386" s="98"/>
      <c r="G8386" s="40"/>
      <c r="H8386" s="36"/>
      <c r="I8386" s="19"/>
      <c r="J8386" s="19"/>
      <c r="K8386" s="19"/>
      <c r="L8386" s="19"/>
      <c r="M8386" s="19"/>
      <c r="N8386" s="39"/>
    </row>
    <row r="8387" spans="5:14" x14ac:dyDescent="0.3">
      <c r="E8387" s="63" t="s">
        <v>16</v>
      </c>
      <c r="F8387" s="58"/>
      <c r="G8387" s="38">
        <v>55336</v>
      </c>
      <c r="H8387" s="20">
        <v>10222</v>
      </c>
      <c r="I8387" s="20">
        <v>19178</v>
      </c>
      <c r="J8387" s="20">
        <v>13973</v>
      </c>
      <c r="K8387" s="20">
        <v>7022</v>
      </c>
      <c r="L8387" s="20">
        <v>3794</v>
      </c>
      <c r="M8387" s="20">
        <v>900</v>
      </c>
      <c r="N8387" s="51">
        <v>247</v>
      </c>
    </row>
    <row r="8388" spans="5:14" x14ac:dyDescent="0.3">
      <c r="E8388" s="53"/>
      <c r="F8388" s="59"/>
      <c r="G8388" s="10">
        <v>100</v>
      </c>
      <c r="H8388" s="2">
        <v>18.472603729941</v>
      </c>
      <c r="I8388" s="2">
        <v>34.657365910076997</v>
      </c>
      <c r="J8388" s="2">
        <v>25.251192713603999</v>
      </c>
      <c r="K8388" s="2">
        <v>12.689749891570999</v>
      </c>
      <c r="L8388" s="2">
        <v>6.8562960821169998</v>
      </c>
      <c r="M8388" s="2">
        <v>1.626427642041</v>
      </c>
      <c r="N8388" s="13">
        <v>0.44636403064899999</v>
      </c>
    </row>
    <row r="8389" spans="5:14" x14ac:dyDescent="0.3">
      <c r="E8389" s="3" t="s">
        <v>2023</v>
      </c>
      <c r="F8389" s="4"/>
      <c r="G8389" s="29">
        <v>5037</v>
      </c>
      <c r="H8389" s="32">
        <v>2162</v>
      </c>
      <c r="I8389" s="17">
        <v>1946</v>
      </c>
      <c r="J8389" s="17">
        <v>594</v>
      </c>
      <c r="K8389" s="17">
        <v>186</v>
      </c>
      <c r="L8389" s="17">
        <v>96</v>
      </c>
      <c r="M8389" s="17">
        <v>39</v>
      </c>
      <c r="N8389" s="33">
        <v>14</v>
      </c>
    </row>
    <row r="8390" spans="5:14" x14ac:dyDescent="0.3">
      <c r="E8390" s="9"/>
      <c r="F8390" s="8"/>
      <c r="G8390" s="10">
        <v>100</v>
      </c>
      <c r="H8390" s="11">
        <v>42.922374429224</v>
      </c>
      <c r="I8390" s="2">
        <v>38.634107603731998</v>
      </c>
      <c r="J8390" s="2">
        <v>11.792733770101</v>
      </c>
      <c r="K8390" s="2">
        <v>3.6926742108399999</v>
      </c>
      <c r="L8390" s="2">
        <v>1.905896366885</v>
      </c>
      <c r="M8390" s="2">
        <v>0.77427039904700001</v>
      </c>
      <c r="N8390" s="13">
        <v>0.27794322017099998</v>
      </c>
    </row>
    <row r="8391" spans="5:14" x14ac:dyDescent="0.3">
      <c r="E8391" s="3" t="s">
        <v>2024</v>
      </c>
      <c r="F8391" s="4"/>
      <c r="G8391" s="5">
        <v>13723</v>
      </c>
      <c r="H8391" s="7">
        <v>2435</v>
      </c>
      <c r="I8391" s="1">
        <v>6078</v>
      </c>
      <c r="J8391" s="1">
        <v>3358</v>
      </c>
      <c r="K8391" s="1">
        <v>1294</v>
      </c>
      <c r="L8391" s="1">
        <v>383</v>
      </c>
      <c r="M8391" s="1">
        <v>154</v>
      </c>
      <c r="N8391" s="6">
        <v>21</v>
      </c>
    </row>
    <row r="8392" spans="5:14" x14ac:dyDescent="0.3">
      <c r="E8392" s="9"/>
      <c r="F8392" s="8"/>
      <c r="G8392" s="10">
        <v>100</v>
      </c>
      <c r="H8392" s="11">
        <v>17.743933542228</v>
      </c>
      <c r="I8392" s="2">
        <v>44.290607010129001</v>
      </c>
      <c r="J8392" s="2">
        <v>24.469868104642</v>
      </c>
      <c r="K8392" s="2">
        <v>9.4294250528310002</v>
      </c>
      <c r="L8392" s="2">
        <v>2.7909349267649999</v>
      </c>
      <c r="M8392" s="2">
        <v>1.122203599796</v>
      </c>
      <c r="N8392" s="13">
        <v>0.153027763609</v>
      </c>
    </row>
    <row r="8393" spans="5:14" x14ac:dyDescent="0.3">
      <c r="E8393" s="3" t="s">
        <v>2025</v>
      </c>
      <c r="F8393" s="4"/>
      <c r="G8393" s="5">
        <v>4205</v>
      </c>
      <c r="H8393" s="7">
        <v>327</v>
      </c>
      <c r="I8393" s="1">
        <v>1239</v>
      </c>
      <c r="J8393" s="1">
        <v>1321</v>
      </c>
      <c r="K8393" s="1">
        <v>867</v>
      </c>
      <c r="L8393" s="1">
        <v>325</v>
      </c>
      <c r="M8393" s="1">
        <v>116</v>
      </c>
      <c r="N8393" s="6">
        <v>10</v>
      </c>
    </row>
    <row r="8394" spans="5:14" x14ac:dyDescent="0.3">
      <c r="E8394" s="9"/>
      <c r="F8394" s="8"/>
      <c r="G8394" s="10">
        <v>100</v>
      </c>
      <c r="H8394" s="11">
        <v>7.7764565992870001</v>
      </c>
      <c r="I8394" s="2">
        <v>29.464922711058001</v>
      </c>
      <c r="J8394" s="2">
        <v>31.414982164089999</v>
      </c>
      <c r="K8394" s="2">
        <v>20.618311533888001</v>
      </c>
      <c r="L8394" s="2">
        <v>7.7288941736029999</v>
      </c>
      <c r="M8394" s="2">
        <v>2.7586206896549998</v>
      </c>
      <c r="N8394" s="13">
        <v>0.23781212841900001</v>
      </c>
    </row>
    <row r="8395" spans="5:14" x14ac:dyDescent="0.3">
      <c r="E8395" s="3" t="s">
        <v>2026</v>
      </c>
      <c r="F8395" s="4"/>
      <c r="G8395" s="5">
        <v>1838</v>
      </c>
      <c r="H8395" s="7">
        <v>141</v>
      </c>
      <c r="I8395" s="1">
        <v>398</v>
      </c>
      <c r="J8395" s="1">
        <v>537</v>
      </c>
      <c r="K8395" s="1">
        <v>502</v>
      </c>
      <c r="L8395" s="1">
        <v>231</v>
      </c>
      <c r="M8395" s="1">
        <v>29</v>
      </c>
      <c r="N8395" s="6">
        <v>0</v>
      </c>
    </row>
    <row r="8396" spans="5:14" x14ac:dyDescent="0.3">
      <c r="E8396" s="9"/>
      <c r="F8396" s="8"/>
      <c r="G8396" s="10">
        <v>100</v>
      </c>
      <c r="H8396" s="11">
        <v>7.6713819368880003</v>
      </c>
      <c r="I8396" s="2">
        <v>21.653971708379</v>
      </c>
      <c r="J8396" s="2">
        <v>29.216539717084</v>
      </c>
      <c r="K8396" s="2">
        <v>27.312295973885</v>
      </c>
      <c r="L8396" s="2">
        <v>12.568008705114</v>
      </c>
      <c r="M8396" s="2">
        <v>1.5778019586509999</v>
      </c>
      <c r="N8396" s="15">
        <v>0</v>
      </c>
    </row>
    <row r="8397" spans="5:14" x14ac:dyDescent="0.3">
      <c r="E8397" s="3" t="s">
        <v>2027</v>
      </c>
      <c r="F8397" s="4"/>
      <c r="G8397" s="5">
        <v>915</v>
      </c>
      <c r="H8397" s="7">
        <v>62</v>
      </c>
      <c r="I8397" s="1">
        <v>127</v>
      </c>
      <c r="J8397" s="1">
        <v>177</v>
      </c>
      <c r="K8397" s="1">
        <v>222</v>
      </c>
      <c r="L8397" s="1">
        <v>303</v>
      </c>
      <c r="M8397" s="1">
        <v>21</v>
      </c>
      <c r="N8397" s="6">
        <v>3</v>
      </c>
    </row>
    <row r="8398" spans="5:14" x14ac:dyDescent="0.3">
      <c r="E8398" s="9"/>
      <c r="F8398" s="8"/>
      <c r="G8398" s="10">
        <v>100</v>
      </c>
      <c r="H8398" s="11">
        <v>6.7759562841529997</v>
      </c>
      <c r="I8398" s="2">
        <v>13.879781420764999</v>
      </c>
      <c r="J8398" s="2">
        <v>19.344262295082</v>
      </c>
      <c r="K8398" s="2">
        <v>24.262295081967</v>
      </c>
      <c r="L8398" s="2">
        <v>33.114754098360997</v>
      </c>
      <c r="M8398" s="2">
        <v>2.2950819672130001</v>
      </c>
      <c r="N8398" s="13">
        <v>0.32786885245899999</v>
      </c>
    </row>
    <row r="8399" spans="5:14" x14ac:dyDescent="0.3">
      <c r="E8399" s="3" t="s">
        <v>992</v>
      </c>
      <c r="F8399" s="4"/>
      <c r="G8399" s="5">
        <v>88</v>
      </c>
      <c r="H8399" s="7">
        <v>3</v>
      </c>
      <c r="I8399" s="1">
        <v>9</v>
      </c>
      <c r="J8399" s="1">
        <v>14</v>
      </c>
      <c r="K8399" s="1">
        <v>17</v>
      </c>
      <c r="L8399" s="1">
        <v>24</v>
      </c>
      <c r="M8399" s="1">
        <v>20</v>
      </c>
      <c r="N8399" s="6">
        <v>1</v>
      </c>
    </row>
    <row r="8400" spans="5:14" x14ac:dyDescent="0.3">
      <c r="E8400" s="9"/>
      <c r="F8400" s="8"/>
      <c r="G8400" s="10">
        <v>100</v>
      </c>
      <c r="H8400" s="11">
        <v>3.4090909090910002</v>
      </c>
      <c r="I8400" s="2">
        <v>10.227272727273</v>
      </c>
      <c r="J8400" s="2">
        <v>15.909090909091001</v>
      </c>
      <c r="K8400" s="2">
        <v>19.318181818182001</v>
      </c>
      <c r="L8400" s="2">
        <v>27.272727272727</v>
      </c>
      <c r="M8400" s="2">
        <v>22.727272727273</v>
      </c>
      <c r="N8400" s="13">
        <v>1.136363636364</v>
      </c>
    </row>
    <row r="8401" spans="5:14" x14ac:dyDescent="0.3">
      <c r="E8401" s="3" t="s">
        <v>2028</v>
      </c>
      <c r="F8401" s="4"/>
      <c r="G8401" s="5">
        <v>7700</v>
      </c>
      <c r="H8401" s="7">
        <v>2650</v>
      </c>
      <c r="I8401" s="1">
        <v>3053</v>
      </c>
      <c r="J8401" s="1">
        <v>1362</v>
      </c>
      <c r="K8401" s="1">
        <v>385</v>
      </c>
      <c r="L8401" s="1">
        <v>133</v>
      </c>
      <c r="M8401" s="1">
        <v>92</v>
      </c>
      <c r="N8401" s="6">
        <v>25</v>
      </c>
    </row>
    <row r="8402" spans="5:14" x14ac:dyDescent="0.3">
      <c r="E8402" s="9"/>
      <c r="F8402" s="8"/>
      <c r="G8402" s="10">
        <v>100</v>
      </c>
      <c r="H8402" s="11">
        <v>34.415584415584</v>
      </c>
      <c r="I8402" s="2">
        <v>39.649350649351</v>
      </c>
      <c r="J8402" s="2">
        <v>17.688311688312002</v>
      </c>
      <c r="K8402" s="2">
        <v>5</v>
      </c>
      <c r="L8402" s="2">
        <v>1.727272727273</v>
      </c>
      <c r="M8402" s="2">
        <v>1.194805194805</v>
      </c>
      <c r="N8402" s="13">
        <v>0.32467532467499999</v>
      </c>
    </row>
    <row r="8403" spans="5:14" x14ac:dyDescent="0.3">
      <c r="E8403" s="3" t="s">
        <v>2029</v>
      </c>
      <c r="F8403" s="4"/>
      <c r="G8403" s="5">
        <v>14233</v>
      </c>
      <c r="H8403" s="7">
        <v>1999</v>
      </c>
      <c r="I8403" s="1">
        <v>5067</v>
      </c>
      <c r="J8403" s="1">
        <v>4464</v>
      </c>
      <c r="K8403" s="1">
        <v>1821</v>
      </c>
      <c r="L8403" s="1">
        <v>648</v>
      </c>
      <c r="M8403" s="1">
        <v>201</v>
      </c>
      <c r="N8403" s="6">
        <v>33</v>
      </c>
    </row>
    <row r="8404" spans="5:14" x14ac:dyDescent="0.3">
      <c r="E8404" s="9"/>
      <c r="F8404" s="8"/>
      <c r="G8404" s="10">
        <v>100</v>
      </c>
      <c r="H8404" s="11">
        <v>14.044825405747</v>
      </c>
      <c r="I8404" s="2">
        <v>35.600365348135</v>
      </c>
      <c r="J8404" s="2">
        <v>31.363732171713998</v>
      </c>
      <c r="K8404" s="2">
        <v>12.794210637251</v>
      </c>
      <c r="L8404" s="2">
        <v>4.5527998313779996</v>
      </c>
      <c r="M8404" s="2">
        <v>1.412211058807</v>
      </c>
      <c r="N8404" s="13">
        <v>0.23185554696800001</v>
      </c>
    </row>
    <row r="8405" spans="5:14" x14ac:dyDescent="0.3">
      <c r="E8405" s="3" t="s">
        <v>2030</v>
      </c>
      <c r="F8405" s="4"/>
      <c r="G8405" s="5">
        <v>4005</v>
      </c>
      <c r="H8405" s="7">
        <v>241</v>
      </c>
      <c r="I8405" s="1">
        <v>761</v>
      </c>
      <c r="J8405" s="1">
        <v>1306</v>
      </c>
      <c r="K8405" s="1">
        <v>974</v>
      </c>
      <c r="L8405" s="1">
        <v>606</v>
      </c>
      <c r="M8405" s="1">
        <v>107</v>
      </c>
      <c r="N8405" s="6">
        <v>10</v>
      </c>
    </row>
    <row r="8406" spans="5:14" x14ac:dyDescent="0.3">
      <c r="E8406" s="9"/>
      <c r="F8406" s="8"/>
      <c r="G8406" s="10">
        <v>100</v>
      </c>
      <c r="H8406" s="11">
        <v>6.0174781523099998</v>
      </c>
      <c r="I8406" s="2">
        <v>19.001248439451</v>
      </c>
      <c r="J8406" s="2">
        <v>32.609238451934999</v>
      </c>
      <c r="K8406" s="2">
        <v>24.319600499376001</v>
      </c>
      <c r="L8406" s="2">
        <v>15.131086142321999</v>
      </c>
      <c r="M8406" s="2">
        <v>2.6716604244690001</v>
      </c>
      <c r="N8406" s="13">
        <v>0.24968789013699999</v>
      </c>
    </row>
    <row r="8407" spans="5:14" x14ac:dyDescent="0.3">
      <c r="E8407" s="3" t="s">
        <v>2031</v>
      </c>
      <c r="F8407" s="4"/>
      <c r="G8407" s="5">
        <v>1796</v>
      </c>
      <c r="H8407" s="7">
        <v>91</v>
      </c>
      <c r="I8407" s="1">
        <v>266</v>
      </c>
      <c r="J8407" s="1">
        <v>512</v>
      </c>
      <c r="K8407" s="1">
        <v>476</v>
      </c>
      <c r="L8407" s="1">
        <v>417</v>
      </c>
      <c r="M8407" s="1">
        <v>31</v>
      </c>
      <c r="N8407" s="6">
        <v>3</v>
      </c>
    </row>
    <row r="8408" spans="5:14" x14ac:dyDescent="0.3">
      <c r="E8408" s="9"/>
      <c r="F8408" s="8"/>
      <c r="G8408" s="10">
        <v>100</v>
      </c>
      <c r="H8408" s="11">
        <v>5.0668151447660001</v>
      </c>
      <c r="I8408" s="2">
        <v>14.810690423163001</v>
      </c>
      <c r="J8408" s="2">
        <v>28.507795100222999</v>
      </c>
      <c r="K8408" s="2">
        <v>26.503340757238</v>
      </c>
      <c r="L8408" s="2">
        <v>23.218262806236002</v>
      </c>
      <c r="M8408" s="2">
        <v>1.726057906459</v>
      </c>
      <c r="N8408" s="13">
        <v>0.167037861915</v>
      </c>
    </row>
    <row r="8409" spans="5:14" x14ac:dyDescent="0.3">
      <c r="E8409" s="3" t="s">
        <v>2032</v>
      </c>
      <c r="F8409" s="4"/>
      <c r="G8409" s="5">
        <v>876</v>
      </c>
      <c r="H8409" s="7">
        <v>28</v>
      </c>
      <c r="I8409" s="1">
        <v>69</v>
      </c>
      <c r="J8409" s="1">
        <v>152</v>
      </c>
      <c r="K8409" s="1">
        <v>158</v>
      </c>
      <c r="L8409" s="1">
        <v>447</v>
      </c>
      <c r="M8409" s="1">
        <v>18</v>
      </c>
      <c r="N8409" s="6">
        <v>4</v>
      </c>
    </row>
    <row r="8410" spans="5:14" x14ac:dyDescent="0.3">
      <c r="E8410" s="9"/>
      <c r="F8410" s="8"/>
      <c r="G8410" s="10">
        <v>100</v>
      </c>
      <c r="H8410" s="11">
        <v>3.1963470319630001</v>
      </c>
      <c r="I8410" s="2">
        <v>7.8767123287669998</v>
      </c>
      <c r="J8410" s="2">
        <v>17.351598173515999</v>
      </c>
      <c r="K8410" s="2">
        <v>18.036529680365</v>
      </c>
      <c r="L8410" s="2">
        <v>51.027397260274</v>
      </c>
      <c r="M8410" s="2">
        <v>2.054794520548</v>
      </c>
      <c r="N8410" s="13">
        <v>0.45662100456600002</v>
      </c>
    </row>
    <row r="8411" spans="5:14" x14ac:dyDescent="0.3">
      <c r="E8411" s="3" t="s">
        <v>998</v>
      </c>
      <c r="F8411" s="4"/>
      <c r="G8411" s="5">
        <v>213</v>
      </c>
      <c r="H8411" s="7">
        <v>9</v>
      </c>
      <c r="I8411" s="1">
        <v>12</v>
      </c>
      <c r="J8411" s="1">
        <v>37</v>
      </c>
      <c r="K8411" s="1">
        <v>41</v>
      </c>
      <c r="L8411" s="1">
        <v>78</v>
      </c>
      <c r="M8411" s="1">
        <v>35</v>
      </c>
      <c r="N8411" s="6">
        <v>1</v>
      </c>
    </row>
    <row r="8412" spans="5:14" x14ac:dyDescent="0.3">
      <c r="E8412" s="9"/>
      <c r="F8412" s="8"/>
      <c r="G8412" s="10">
        <v>100</v>
      </c>
      <c r="H8412" s="11">
        <v>4.2253521126760001</v>
      </c>
      <c r="I8412" s="2">
        <v>5.6338028169010004</v>
      </c>
      <c r="J8412" s="2">
        <v>17.370892018778999</v>
      </c>
      <c r="K8412" s="2">
        <v>19.24882629108</v>
      </c>
      <c r="L8412" s="2">
        <v>36.619718309859003</v>
      </c>
      <c r="M8412" s="2">
        <v>16.431924882629001</v>
      </c>
      <c r="N8412" s="13">
        <v>0.46948356807500002</v>
      </c>
    </row>
    <row r="8413" spans="5:14" x14ac:dyDescent="0.3">
      <c r="E8413" s="3" t="s">
        <v>2033</v>
      </c>
      <c r="F8413" s="4"/>
      <c r="G8413" s="5">
        <v>79</v>
      </c>
      <c r="H8413" s="7">
        <v>17</v>
      </c>
      <c r="I8413" s="1">
        <v>28</v>
      </c>
      <c r="J8413" s="1">
        <v>17</v>
      </c>
      <c r="K8413" s="1">
        <v>7</v>
      </c>
      <c r="L8413" s="1">
        <v>5</v>
      </c>
      <c r="M8413" s="1">
        <v>4</v>
      </c>
      <c r="N8413" s="6">
        <v>1</v>
      </c>
    </row>
    <row r="8414" spans="5:14" x14ac:dyDescent="0.3">
      <c r="E8414" s="9"/>
      <c r="F8414" s="8"/>
      <c r="G8414" s="10">
        <v>100</v>
      </c>
      <c r="H8414" s="11">
        <v>21.518987341772</v>
      </c>
      <c r="I8414" s="2">
        <v>35.443037974684003</v>
      </c>
      <c r="J8414" s="2">
        <v>21.518987341772</v>
      </c>
      <c r="K8414" s="2">
        <v>8.8607594936710008</v>
      </c>
      <c r="L8414" s="2">
        <v>6.3291139240509997</v>
      </c>
      <c r="M8414" s="2">
        <v>5.0632911392409996</v>
      </c>
      <c r="N8414" s="13">
        <v>1.2658227848100001</v>
      </c>
    </row>
    <row r="8415" spans="5:14" x14ac:dyDescent="0.3">
      <c r="E8415" s="3" t="s">
        <v>2034</v>
      </c>
      <c r="F8415" s="4"/>
      <c r="G8415" s="5">
        <v>176</v>
      </c>
      <c r="H8415" s="7">
        <v>18</v>
      </c>
      <c r="I8415" s="1">
        <v>51</v>
      </c>
      <c r="J8415" s="1">
        <v>56</v>
      </c>
      <c r="K8415" s="1">
        <v>20</v>
      </c>
      <c r="L8415" s="1">
        <v>21</v>
      </c>
      <c r="M8415" s="1">
        <v>5</v>
      </c>
      <c r="N8415" s="6">
        <v>5</v>
      </c>
    </row>
    <row r="8416" spans="5:14" x14ac:dyDescent="0.3">
      <c r="E8416" s="9"/>
      <c r="F8416" s="8"/>
      <c r="G8416" s="10">
        <v>100</v>
      </c>
      <c r="H8416" s="11">
        <v>10.227272727273</v>
      </c>
      <c r="I8416" s="2">
        <v>28.977272727273</v>
      </c>
      <c r="J8416" s="2">
        <v>31.818181818182001</v>
      </c>
      <c r="K8416" s="2">
        <v>11.363636363635999</v>
      </c>
      <c r="L8416" s="2">
        <v>11.931818181818</v>
      </c>
      <c r="M8416" s="2">
        <v>2.8409090909089998</v>
      </c>
      <c r="N8416" s="13">
        <v>2.8409090909089998</v>
      </c>
    </row>
    <row r="8417" spans="2:14" x14ac:dyDescent="0.3">
      <c r="E8417" s="3" t="s">
        <v>2035</v>
      </c>
      <c r="F8417" s="4"/>
      <c r="G8417" s="5">
        <v>80</v>
      </c>
      <c r="H8417" s="7">
        <v>6</v>
      </c>
      <c r="I8417" s="1">
        <v>12</v>
      </c>
      <c r="J8417" s="1">
        <v>17</v>
      </c>
      <c r="K8417" s="1">
        <v>15</v>
      </c>
      <c r="L8417" s="1">
        <v>23</v>
      </c>
      <c r="M8417" s="1">
        <v>6</v>
      </c>
      <c r="N8417" s="6">
        <v>1</v>
      </c>
    </row>
    <row r="8418" spans="2:14" x14ac:dyDescent="0.3">
      <c r="E8418" s="9"/>
      <c r="F8418" s="8"/>
      <c r="G8418" s="10">
        <v>100</v>
      </c>
      <c r="H8418" s="11">
        <v>7.5</v>
      </c>
      <c r="I8418" s="2">
        <v>15</v>
      </c>
      <c r="J8418" s="2">
        <v>21.25</v>
      </c>
      <c r="K8418" s="2">
        <v>18.75</v>
      </c>
      <c r="L8418" s="2">
        <v>28.75</v>
      </c>
      <c r="M8418" s="2">
        <v>7.5</v>
      </c>
      <c r="N8418" s="13">
        <v>1.25</v>
      </c>
    </row>
    <row r="8419" spans="2:14" x14ac:dyDescent="0.3">
      <c r="E8419" s="3" t="s">
        <v>2036</v>
      </c>
      <c r="F8419" s="4"/>
      <c r="G8419" s="5">
        <v>32</v>
      </c>
      <c r="H8419" s="7">
        <v>2</v>
      </c>
      <c r="I8419" s="1">
        <v>7</v>
      </c>
      <c r="J8419" s="1">
        <v>6</v>
      </c>
      <c r="K8419" s="1">
        <v>5</v>
      </c>
      <c r="L8419" s="1">
        <v>8</v>
      </c>
      <c r="M8419" s="1">
        <v>2</v>
      </c>
      <c r="N8419" s="6">
        <v>2</v>
      </c>
    </row>
    <row r="8420" spans="2:14" x14ac:dyDescent="0.3">
      <c r="E8420" s="9"/>
      <c r="F8420" s="8"/>
      <c r="G8420" s="10">
        <v>100</v>
      </c>
      <c r="H8420" s="11">
        <v>6.25</v>
      </c>
      <c r="I8420" s="2">
        <v>21.875</v>
      </c>
      <c r="J8420" s="2">
        <v>18.75</v>
      </c>
      <c r="K8420" s="2">
        <v>15.625</v>
      </c>
      <c r="L8420" s="2">
        <v>25</v>
      </c>
      <c r="M8420" s="2">
        <v>6.25</v>
      </c>
      <c r="N8420" s="13">
        <v>6.25</v>
      </c>
    </row>
    <row r="8421" spans="2:14" x14ac:dyDescent="0.3">
      <c r="E8421" s="3" t="s">
        <v>2037</v>
      </c>
      <c r="F8421" s="4"/>
      <c r="G8421" s="5">
        <v>29</v>
      </c>
      <c r="H8421" s="7">
        <v>2</v>
      </c>
      <c r="I8421" s="1">
        <v>5</v>
      </c>
      <c r="J8421" s="1">
        <v>5</v>
      </c>
      <c r="K8421" s="1">
        <v>7</v>
      </c>
      <c r="L8421" s="1">
        <v>9</v>
      </c>
      <c r="M8421" s="1">
        <v>1</v>
      </c>
      <c r="N8421" s="6">
        <v>0</v>
      </c>
    </row>
    <row r="8422" spans="2:14" x14ac:dyDescent="0.3">
      <c r="E8422" s="9"/>
      <c r="F8422" s="8"/>
      <c r="G8422" s="10">
        <v>100</v>
      </c>
      <c r="H8422" s="11">
        <v>6.8965517241379999</v>
      </c>
      <c r="I8422" s="2">
        <v>17.241379310345</v>
      </c>
      <c r="J8422" s="2">
        <v>17.241379310345</v>
      </c>
      <c r="K8422" s="2">
        <v>24.137931034483</v>
      </c>
      <c r="L8422" s="2">
        <v>31.034482758620999</v>
      </c>
      <c r="M8422" s="2">
        <v>3.4482758620689999</v>
      </c>
      <c r="N8422" s="15">
        <v>0</v>
      </c>
    </row>
    <row r="8423" spans="2:14" x14ac:dyDescent="0.3">
      <c r="E8423" s="3" t="s">
        <v>1004</v>
      </c>
      <c r="F8423" s="4"/>
      <c r="G8423" s="5">
        <v>8</v>
      </c>
      <c r="H8423" s="7">
        <v>0</v>
      </c>
      <c r="I8423" s="1">
        <v>0</v>
      </c>
      <c r="J8423" s="1">
        <v>1</v>
      </c>
      <c r="K8423" s="1">
        <v>0</v>
      </c>
      <c r="L8423" s="1">
        <v>4</v>
      </c>
      <c r="M8423" s="1">
        <v>3</v>
      </c>
      <c r="N8423" s="6">
        <v>0</v>
      </c>
    </row>
    <row r="8424" spans="2:14" x14ac:dyDescent="0.3">
      <c r="E8424" s="53"/>
      <c r="F8424" s="57"/>
      <c r="G8424" s="64">
        <v>100</v>
      </c>
      <c r="H8424" s="68">
        <v>0</v>
      </c>
      <c r="I8424" s="43">
        <v>0</v>
      </c>
      <c r="J8424" s="44">
        <v>12.5</v>
      </c>
      <c r="K8424" s="43">
        <v>0</v>
      </c>
      <c r="L8424" s="44">
        <v>50</v>
      </c>
      <c r="M8424" s="44">
        <v>37.5</v>
      </c>
      <c r="N8424" s="66">
        <v>0</v>
      </c>
    </row>
    <row r="8426" spans="2:14" x14ac:dyDescent="0.3">
      <c r="B8426" s="35" t="str">
        <f xml:space="preserve"> HYPERLINK("#'目次'!B69", "[63]")</f>
        <v>[63]</v>
      </c>
      <c r="C8426" s="25" t="s">
        <v>54</v>
      </c>
    </row>
    <row r="8429" spans="2:14" x14ac:dyDescent="0.3">
      <c r="C8429" s="25" t="s">
        <v>2022</v>
      </c>
    </row>
    <row r="8430" spans="2:14" ht="37.5" x14ac:dyDescent="0.3">
      <c r="E8430" s="95"/>
      <c r="F8430" s="96"/>
      <c r="G8430" s="37" t="s">
        <v>16</v>
      </c>
      <c r="H8430" s="41" t="s">
        <v>55</v>
      </c>
      <c r="I8430" s="18" t="s">
        <v>56</v>
      </c>
      <c r="J8430" s="18" t="s">
        <v>57</v>
      </c>
      <c r="K8430" s="18" t="s">
        <v>58</v>
      </c>
      <c r="L8430" s="34" t="s">
        <v>59</v>
      </c>
    </row>
    <row r="8431" spans="2:14" x14ac:dyDescent="0.3">
      <c r="E8431" s="97"/>
      <c r="F8431" s="98"/>
      <c r="G8431" s="40"/>
      <c r="H8431" s="36"/>
      <c r="I8431" s="19"/>
      <c r="J8431" s="19"/>
      <c r="K8431" s="19"/>
      <c r="L8431" s="39"/>
    </row>
    <row r="8432" spans="2:14" x14ac:dyDescent="0.3">
      <c r="E8432" s="63" t="s">
        <v>16</v>
      </c>
      <c r="F8432" s="58"/>
      <c r="G8432" s="38">
        <v>55336</v>
      </c>
      <c r="H8432" s="20">
        <v>4906</v>
      </c>
      <c r="I8432" s="20">
        <v>24562</v>
      </c>
      <c r="J8432" s="20">
        <v>17342</v>
      </c>
      <c r="K8432" s="20">
        <v>6139</v>
      </c>
      <c r="L8432" s="51">
        <v>2387</v>
      </c>
    </row>
    <row r="8433" spans="5:12" x14ac:dyDescent="0.3">
      <c r="E8433" s="53"/>
      <c r="F8433" s="59"/>
      <c r="G8433" s="10">
        <v>100</v>
      </c>
      <c r="H8433" s="2">
        <v>8.8658377909499997</v>
      </c>
      <c r="I8433" s="2">
        <v>44.387017493133001</v>
      </c>
      <c r="J8433" s="2">
        <v>31.339453520311999</v>
      </c>
      <c r="K8433" s="2">
        <v>11.094043660545999</v>
      </c>
      <c r="L8433" s="13">
        <v>4.3136475350590002</v>
      </c>
    </row>
    <row r="8434" spans="5:12" x14ac:dyDescent="0.3">
      <c r="E8434" s="3" t="s">
        <v>2023</v>
      </c>
      <c r="F8434" s="4"/>
      <c r="G8434" s="29">
        <v>5037</v>
      </c>
      <c r="H8434" s="32">
        <v>91</v>
      </c>
      <c r="I8434" s="17">
        <v>1165</v>
      </c>
      <c r="J8434" s="17">
        <v>2233</v>
      </c>
      <c r="K8434" s="17">
        <v>1427</v>
      </c>
      <c r="L8434" s="33">
        <v>121</v>
      </c>
    </row>
    <row r="8435" spans="5:12" x14ac:dyDescent="0.3">
      <c r="E8435" s="9"/>
      <c r="F8435" s="8"/>
      <c r="G8435" s="10">
        <v>100</v>
      </c>
      <c r="H8435" s="11">
        <v>1.8066309311099999</v>
      </c>
      <c r="I8435" s="2">
        <v>23.128846535636001</v>
      </c>
      <c r="J8435" s="2">
        <v>44.331943617232</v>
      </c>
      <c r="K8435" s="2">
        <v>28.330355370260001</v>
      </c>
      <c r="L8435" s="13">
        <v>2.4022235457610002</v>
      </c>
    </row>
    <row r="8436" spans="5:12" x14ac:dyDescent="0.3">
      <c r="E8436" s="3" t="s">
        <v>2024</v>
      </c>
      <c r="F8436" s="4"/>
      <c r="G8436" s="5">
        <v>13723</v>
      </c>
      <c r="H8436" s="7">
        <v>577</v>
      </c>
      <c r="I8436" s="1">
        <v>6113</v>
      </c>
      <c r="J8436" s="1">
        <v>5268</v>
      </c>
      <c r="K8436" s="1">
        <v>1387</v>
      </c>
      <c r="L8436" s="6">
        <v>378</v>
      </c>
    </row>
    <row r="8437" spans="5:12" x14ac:dyDescent="0.3">
      <c r="E8437" s="9"/>
      <c r="F8437" s="8"/>
      <c r="G8437" s="10">
        <v>100</v>
      </c>
      <c r="H8437" s="11">
        <v>4.2046199810539999</v>
      </c>
      <c r="I8437" s="2">
        <v>44.545653282810001</v>
      </c>
      <c r="J8437" s="2">
        <v>38.388107556656998</v>
      </c>
      <c r="K8437" s="2">
        <v>10.107119434526</v>
      </c>
      <c r="L8437" s="13">
        <v>2.7544997449539999</v>
      </c>
    </row>
    <row r="8438" spans="5:12" x14ac:dyDescent="0.3">
      <c r="E8438" s="3" t="s">
        <v>2025</v>
      </c>
      <c r="F8438" s="4"/>
      <c r="G8438" s="5">
        <v>4205</v>
      </c>
      <c r="H8438" s="7">
        <v>446</v>
      </c>
      <c r="I8438" s="1">
        <v>2395</v>
      </c>
      <c r="J8438" s="1">
        <v>936</v>
      </c>
      <c r="K8438" s="1">
        <v>175</v>
      </c>
      <c r="L8438" s="6">
        <v>253</v>
      </c>
    </row>
    <row r="8439" spans="5:12" x14ac:dyDescent="0.3">
      <c r="E8439" s="9"/>
      <c r="F8439" s="8"/>
      <c r="G8439" s="10">
        <v>100</v>
      </c>
      <c r="H8439" s="11">
        <v>10.606420927466999</v>
      </c>
      <c r="I8439" s="2">
        <v>56.956004756242997</v>
      </c>
      <c r="J8439" s="2">
        <v>22.259215219975999</v>
      </c>
      <c r="K8439" s="2">
        <v>4.1617122473250001</v>
      </c>
      <c r="L8439" s="13">
        <v>6.0166468489889997</v>
      </c>
    </row>
    <row r="8440" spans="5:12" x14ac:dyDescent="0.3">
      <c r="E8440" s="3" t="s">
        <v>2026</v>
      </c>
      <c r="F8440" s="4"/>
      <c r="G8440" s="5">
        <v>1838</v>
      </c>
      <c r="H8440" s="7">
        <v>300</v>
      </c>
      <c r="I8440" s="1">
        <v>1081</v>
      </c>
      <c r="J8440" s="1">
        <v>302</v>
      </c>
      <c r="K8440" s="1">
        <v>72</v>
      </c>
      <c r="L8440" s="6">
        <v>83</v>
      </c>
    </row>
    <row r="8441" spans="5:12" x14ac:dyDescent="0.3">
      <c r="E8441" s="9"/>
      <c r="F8441" s="8"/>
      <c r="G8441" s="10">
        <v>100</v>
      </c>
      <c r="H8441" s="11">
        <v>16.322089227420999</v>
      </c>
      <c r="I8441" s="2">
        <v>58.813928182806997</v>
      </c>
      <c r="J8441" s="2">
        <v>16.430903155604</v>
      </c>
      <c r="K8441" s="2">
        <v>3.9173014145809999</v>
      </c>
      <c r="L8441" s="13">
        <v>4.5157780195869996</v>
      </c>
    </row>
    <row r="8442" spans="5:12" x14ac:dyDescent="0.3">
      <c r="E8442" s="3" t="s">
        <v>2027</v>
      </c>
      <c r="F8442" s="4"/>
      <c r="G8442" s="5">
        <v>915</v>
      </c>
      <c r="H8442" s="7">
        <v>309</v>
      </c>
      <c r="I8442" s="1">
        <v>387</v>
      </c>
      <c r="J8442" s="1">
        <v>106</v>
      </c>
      <c r="K8442" s="1">
        <v>41</v>
      </c>
      <c r="L8442" s="6">
        <v>72</v>
      </c>
    </row>
    <row r="8443" spans="5:12" x14ac:dyDescent="0.3">
      <c r="E8443" s="9"/>
      <c r="F8443" s="8"/>
      <c r="G8443" s="10">
        <v>100</v>
      </c>
      <c r="H8443" s="11">
        <v>33.770491803279</v>
      </c>
      <c r="I8443" s="2">
        <v>42.295081967213001</v>
      </c>
      <c r="J8443" s="2">
        <v>11.584699453552</v>
      </c>
      <c r="K8443" s="2">
        <v>4.4808743169399996</v>
      </c>
      <c r="L8443" s="13">
        <v>7.8688524590159998</v>
      </c>
    </row>
    <row r="8444" spans="5:12" x14ac:dyDescent="0.3">
      <c r="E8444" s="3" t="s">
        <v>992</v>
      </c>
      <c r="F8444" s="4"/>
      <c r="G8444" s="5">
        <v>88</v>
      </c>
      <c r="H8444" s="7">
        <v>25</v>
      </c>
      <c r="I8444" s="1">
        <v>23</v>
      </c>
      <c r="J8444" s="1">
        <v>6</v>
      </c>
      <c r="K8444" s="1">
        <v>4</v>
      </c>
      <c r="L8444" s="6">
        <v>30</v>
      </c>
    </row>
    <row r="8445" spans="5:12" x14ac:dyDescent="0.3">
      <c r="E8445" s="9"/>
      <c r="F8445" s="8"/>
      <c r="G8445" s="10">
        <v>100</v>
      </c>
      <c r="H8445" s="11">
        <v>28.409090909090999</v>
      </c>
      <c r="I8445" s="2">
        <v>26.136363636363999</v>
      </c>
      <c r="J8445" s="2">
        <v>6.8181818181820004</v>
      </c>
      <c r="K8445" s="2">
        <v>4.5454545454549997</v>
      </c>
      <c r="L8445" s="13">
        <v>34.090909090909001</v>
      </c>
    </row>
    <row r="8446" spans="5:12" x14ac:dyDescent="0.3">
      <c r="E8446" s="3" t="s">
        <v>2028</v>
      </c>
      <c r="F8446" s="4"/>
      <c r="G8446" s="5">
        <v>7700</v>
      </c>
      <c r="H8446" s="7">
        <v>180</v>
      </c>
      <c r="I8446" s="1">
        <v>2351</v>
      </c>
      <c r="J8446" s="1">
        <v>3169</v>
      </c>
      <c r="K8446" s="1">
        <v>1763</v>
      </c>
      <c r="L8446" s="6">
        <v>237</v>
      </c>
    </row>
    <row r="8447" spans="5:12" x14ac:dyDescent="0.3">
      <c r="E8447" s="9"/>
      <c r="F8447" s="8"/>
      <c r="G8447" s="10">
        <v>100</v>
      </c>
      <c r="H8447" s="11">
        <v>2.337662337662</v>
      </c>
      <c r="I8447" s="2">
        <v>30.532467532468001</v>
      </c>
      <c r="J8447" s="2">
        <v>41.155844155844001</v>
      </c>
      <c r="K8447" s="2">
        <v>22.896103896104002</v>
      </c>
      <c r="L8447" s="13">
        <v>3.077922077922</v>
      </c>
    </row>
    <row r="8448" spans="5:12" x14ac:dyDescent="0.3">
      <c r="E8448" s="3" t="s">
        <v>2029</v>
      </c>
      <c r="F8448" s="4"/>
      <c r="G8448" s="5">
        <v>14233</v>
      </c>
      <c r="H8448" s="7">
        <v>1011</v>
      </c>
      <c r="I8448" s="1">
        <v>7247</v>
      </c>
      <c r="J8448" s="1">
        <v>4343</v>
      </c>
      <c r="K8448" s="1">
        <v>1076</v>
      </c>
      <c r="L8448" s="6">
        <v>556</v>
      </c>
    </row>
    <row r="8449" spans="5:12" x14ac:dyDescent="0.3">
      <c r="E8449" s="9"/>
      <c r="F8449" s="8"/>
      <c r="G8449" s="10">
        <v>100</v>
      </c>
      <c r="H8449" s="11">
        <v>7.1032108480289997</v>
      </c>
      <c r="I8449" s="2">
        <v>50.916883299375002</v>
      </c>
      <c r="J8449" s="2">
        <v>30.513595166163</v>
      </c>
      <c r="K8449" s="2">
        <v>7.5598960162999997</v>
      </c>
      <c r="L8449" s="13">
        <v>3.906414670133</v>
      </c>
    </row>
    <row r="8450" spans="5:12" x14ac:dyDescent="0.3">
      <c r="E8450" s="3" t="s">
        <v>2030</v>
      </c>
      <c r="F8450" s="4"/>
      <c r="G8450" s="5">
        <v>4005</v>
      </c>
      <c r="H8450" s="7">
        <v>795</v>
      </c>
      <c r="I8450" s="1">
        <v>2228</v>
      </c>
      <c r="J8450" s="1">
        <v>604</v>
      </c>
      <c r="K8450" s="1">
        <v>110</v>
      </c>
      <c r="L8450" s="6">
        <v>268</v>
      </c>
    </row>
    <row r="8451" spans="5:12" x14ac:dyDescent="0.3">
      <c r="E8451" s="9"/>
      <c r="F8451" s="8"/>
      <c r="G8451" s="10">
        <v>100</v>
      </c>
      <c r="H8451" s="11">
        <v>19.850187265917999</v>
      </c>
      <c r="I8451" s="2">
        <v>55.630461922597</v>
      </c>
      <c r="J8451" s="2">
        <v>15.081148564295001</v>
      </c>
      <c r="K8451" s="2">
        <v>2.7465667915109999</v>
      </c>
      <c r="L8451" s="13">
        <v>6.6916354556800002</v>
      </c>
    </row>
    <row r="8452" spans="5:12" x14ac:dyDescent="0.3">
      <c r="E8452" s="3" t="s">
        <v>2031</v>
      </c>
      <c r="F8452" s="4"/>
      <c r="G8452" s="5">
        <v>1796</v>
      </c>
      <c r="H8452" s="7">
        <v>513</v>
      </c>
      <c r="I8452" s="1">
        <v>987</v>
      </c>
      <c r="J8452" s="1">
        <v>176</v>
      </c>
      <c r="K8452" s="1">
        <v>42</v>
      </c>
      <c r="L8452" s="6">
        <v>78</v>
      </c>
    </row>
    <row r="8453" spans="5:12" x14ac:dyDescent="0.3">
      <c r="E8453" s="9"/>
      <c r="F8453" s="8"/>
      <c r="G8453" s="10">
        <v>100</v>
      </c>
      <c r="H8453" s="11">
        <v>28.563474387528</v>
      </c>
      <c r="I8453" s="2">
        <v>54.955456570156002</v>
      </c>
      <c r="J8453" s="2">
        <v>9.7995545657019996</v>
      </c>
      <c r="K8453" s="2">
        <v>2.3385300668150002</v>
      </c>
      <c r="L8453" s="13">
        <v>4.3429844097999997</v>
      </c>
    </row>
    <row r="8454" spans="5:12" x14ac:dyDescent="0.3">
      <c r="E8454" s="3" t="s">
        <v>2032</v>
      </c>
      <c r="F8454" s="4"/>
      <c r="G8454" s="5">
        <v>876</v>
      </c>
      <c r="H8454" s="7">
        <v>466</v>
      </c>
      <c r="I8454" s="1">
        <v>294</v>
      </c>
      <c r="J8454" s="1">
        <v>59</v>
      </c>
      <c r="K8454" s="1">
        <v>10</v>
      </c>
      <c r="L8454" s="6">
        <v>47</v>
      </c>
    </row>
    <row r="8455" spans="5:12" x14ac:dyDescent="0.3">
      <c r="E8455" s="9"/>
      <c r="F8455" s="8"/>
      <c r="G8455" s="10">
        <v>100</v>
      </c>
      <c r="H8455" s="11">
        <v>53.196347031963001</v>
      </c>
      <c r="I8455" s="2">
        <v>33.561643835616003</v>
      </c>
      <c r="J8455" s="2">
        <v>6.7351598173519998</v>
      </c>
      <c r="K8455" s="2">
        <v>1.1415525114159999</v>
      </c>
      <c r="L8455" s="13">
        <v>5.365296803653</v>
      </c>
    </row>
    <row r="8456" spans="5:12" x14ac:dyDescent="0.3">
      <c r="E8456" s="3" t="s">
        <v>998</v>
      </c>
      <c r="F8456" s="4"/>
      <c r="G8456" s="5">
        <v>213</v>
      </c>
      <c r="H8456" s="7">
        <v>76</v>
      </c>
      <c r="I8456" s="1">
        <v>64</v>
      </c>
      <c r="J8456" s="1">
        <v>11</v>
      </c>
      <c r="K8456" s="1">
        <v>7</v>
      </c>
      <c r="L8456" s="6">
        <v>55</v>
      </c>
    </row>
    <row r="8457" spans="5:12" x14ac:dyDescent="0.3">
      <c r="E8457" s="9"/>
      <c r="F8457" s="8"/>
      <c r="G8457" s="10">
        <v>100</v>
      </c>
      <c r="H8457" s="11">
        <v>35.680751173708998</v>
      </c>
      <c r="I8457" s="2">
        <v>30.046948356807999</v>
      </c>
      <c r="J8457" s="2">
        <v>5.1643192488259997</v>
      </c>
      <c r="K8457" s="2">
        <v>3.286384976526</v>
      </c>
      <c r="L8457" s="13">
        <v>25.821596244131001</v>
      </c>
    </row>
    <row r="8458" spans="5:12" x14ac:dyDescent="0.3">
      <c r="E8458" s="3" t="s">
        <v>2033</v>
      </c>
      <c r="F8458" s="4"/>
      <c r="G8458" s="5">
        <v>79</v>
      </c>
      <c r="H8458" s="7">
        <v>5</v>
      </c>
      <c r="I8458" s="1">
        <v>28</v>
      </c>
      <c r="J8458" s="1">
        <v>27</v>
      </c>
      <c r="K8458" s="1">
        <v>6</v>
      </c>
      <c r="L8458" s="6">
        <v>13</v>
      </c>
    </row>
    <row r="8459" spans="5:12" x14ac:dyDescent="0.3">
      <c r="E8459" s="9"/>
      <c r="F8459" s="8"/>
      <c r="G8459" s="10">
        <v>100</v>
      </c>
      <c r="H8459" s="11">
        <v>6.3291139240509997</v>
      </c>
      <c r="I8459" s="2">
        <v>35.443037974684003</v>
      </c>
      <c r="J8459" s="2">
        <v>34.177215189873003</v>
      </c>
      <c r="K8459" s="2">
        <v>7.5949367088609998</v>
      </c>
      <c r="L8459" s="13">
        <v>16.455696202532</v>
      </c>
    </row>
    <row r="8460" spans="5:12" x14ac:dyDescent="0.3">
      <c r="E8460" s="3" t="s">
        <v>2034</v>
      </c>
      <c r="F8460" s="4"/>
      <c r="G8460" s="5">
        <v>176</v>
      </c>
      <c r="H8460" s="7">
        <v>28</v>
      </c>
      <c r="I8460" s="1">
        <v>79</v>
      </c>
      <c r="J8460" s="1">
        <v>43</v>
      </c>
      <c r="K8460" s="1">
        <v>4</v>
      </c>
      <c r="L8460" s="6">
        <v>22</v>
      </c>
    </row>
    <row r="8461" spans="5:12" x14ac:dyDescent="0.3">
      <c r="E8461" s="9"/>
      <c r="F8461" s="8"/>
      <c r="G8461" s="10">
        <v>100</v>
      </c>
      <c r="H8461" s="11">
        <v>15.909090909091001</v>
      </c>
      <c r="I8461" s="2">
        <v>44.886363636364003</v>
      </c>
      <c r="J8461" s="2">
        <v>24.431818181817999</v>
      </c>
      <c r="K8461" s="2">
        <v>2.2727272727269998</v>
      </c>
      <c r="L8461" s="13">
        <v>12.5</v>
      </c>
    </row>
    <row r="8462" spans="5:12" x14ac:dyDescent="0.3">
      <c r="E8462" s="3" t="s">
        <v>2035</v>
      </c>
      <c r="F8462" s="4"/>
      <c r="G8462" s="5">
        <v>80</v>
      </c>
      <c r="H8462" s="7">
        <v>27</v>
      </c>
      <c r="I8462" s="1">
        <v>29</v>
      </c>
      <c r="J8462" s="1">
        <v>10</v>
      </c>
      <c r="K8462" s="1">
        <v>0</v>
      </c>
      <c r="L8462" s="6">
        <v>14</v>
      </c>
    </row>
    <row r="8463" spans="5:12" x14ac:dyDescent="0.3">
      <c r="E8463" s="9"/>
      <c r="F8463" s="8"/>
      <c r="G8463" s="10">
        <v>100</v>
      </c>
      <c r="H8463" s="11">
        <v>33.75</v>
      </c>
      <c r="I8463" s="2">
        <v>36.25</v>
      </c>
      <c r="J8463" s="2">
        <v>12.5</v>
      </c>
      <c r="K8463" s="12">
        <v>0</v>
      </c>
      <c r="L8463" s="13">
        <v>17.5</v>
      </c>
    </row>
    <row r="8464" spans="5:12" x14ac:dyDescent="0.3">
      <c r="E8464" s="3" t="s">
        <v>2036</v>
      </c>
      <c r="F8464" s="4"/>
      <c r="G8464" s="5">
        <v>32</v>
      </c>
      <c r="H8464" s="7">
        <v>11</v>
      </c>
      <c r="I8464" s="1">
        <v>12</v>
      </c>
      <c r="J8464" s="1">
        <v>4</v>
      </c>
      <c r="K8464" s="1">
        <v>3</v>
      </c>
      <c r="L8464" s="6">
        <v>2</v>
      </c>
    </row>
    <row r="8465" spans="2:14" x14ac:dyDescent="0.3">
      <c r="E8465" s="9"/>
      <c r="F8465" s="8"/>
      <c r="G8465" s="10">
        <v>100</v>
      </c>
      <c r="H8465" s="11">
        <v>34.375</v>
      </c>
      <c r="I8465" s="2">
        <v>37.5</v>
      </c>
      <c r="J8465" s="2">
        <v>12.5</v>
      </c>
      <c r="K8465" s="2">
        <v>9.375</v>
      </c>
      <c r="L8465" s="13">
        <v>6.25</v>
      </c>
    </row>
    <row r="8466" spans="2:14" x14ac:dyDescent="0.3">
      <c r="E8466" s="3" t="s">
        <v>2037</v>
      </c>
      <c r="F8466" s="4"/>
      <c r="G8466" s="5">
        <v>29</v>
      </c>
      <c r="H8466" s="7">
        <v>8</v>
      </c>
      <c r="I8466" s="1">
        <v>9</v>
      </c>
      <c r="J8466" s="1">
        <v>5</v>
      </c>
      <c r="K8466" s="1">
        <v>0</v>
      </c>
      <c r="L8466" s="6">
        <v>7</v>
      </c>
    </row>
    <row r="8467" spans="2:14" x14ac:dyDescent="0.3">
      <c r="E8467" s="9"/>
      <c r="F8467" s="8"/>
      <c r="G8467" s="10">
        <v>100</v>
      </c>
      <c r="H8467" s="11">
        <v>27.586206896552</v>
      </c>
      <c r="I8467" s="2">
        <v>31.034482758620999</v>
      </c>
      <c r="J8467" s="2">
        <v>17.241379310345</v>
      </c>
      <c r="K8467" s="12">
        <v>0</v>
      </c>
      <c r="L8467" s="13">
        <v>24.137931034483</v>
      </c>
    </row>
    <row r="8468" spans="2:14" x14ac:dyDescent="0.3">
      <c r="E8468" s="3" t="s">
        <v>1004</v>
      </c>
      <c r="F8468" s="4"/>
      <c r="G8468" s="5">
        <v>8</v>
      </c>
      <c r="H8468" s="7">
        <v>1</v>
      </c>
      <c r="I8468" s="1">
        <v>1</v>
      </c>
      <c r="J8468" s="1">
        <v>0</v>
      </c>
      <c r="K8468" s="1">
        <v>0</v>
      </c>
      <c r="L8468" s="6">
        <v>6</v>
      </c>
    </row>
    <row r="8469" spans="2:14" x14ac:dyDescent="0.3">
      <c r="E8469" s="53"/>
      <c r="F8469" s="57"/>
      <c r="G8469" s="64">
        <v>100</v>
      </c>
      <c r="H8469" s="71">
        <v>12.5</v>
      </c>
      <c r="I8469" s="44">
        <v>12.5</v>
      </c>
      <c r="J8469" s="43">
        <v>0</v>
      </c>
      <c r="K8469" s="43">
        <v>0</v>
      </c>
      <c r="L8469" s="73">
        <v>75</v>
      </c>
    </row>
    <row r="8471" spans="2:14" x14ac:dyDescent="0.3">
      <c r="B8471" s="35" t="str">
        <f xml:space="preserve"> HYPERLINK("#'目次'!B70", "[64]")</f>
        <v>[64]</v>
      </c>
      <c r="C8471" s="25" t="s">
        <v>14</v>
      </c>
    </row>
    <row r="8474" spans="2:14" x14ac:dyDescent="0.3">
      <c r="C8474" s="25" t="s">
        <v>2040</v>
      </c>
    </row>
    <row r="8475" spans="2:14" ht="25" x14ac:dyDescent="0.3">
      <c r="E8475" s="95"/>
      <c r="F8475" s="96"/>
      <c r="G8475" s="37" t="s">
        <v>16</v>
      </c>
      <c r="H8475" s="41" t="s">
        <v>17</v>
      </c>
      <c r="I8475" s="18" t="s">
        <v>18</v>
      </c>
      <c r="J8475" s="18" t="s">
        <v>19</v>
      </c>
      <c r="K8475" s="18" t="s">
        <v>20</v>
      </c>
      <c r="L8475" s="18" t="s">
        <v>21</v>
      </c>
      <c r="M8475" s="18" t="s">
        <v>22</v>
      </c>
      <c r="N8475" s="34" t="s">
        <v>23</v>
      </c>
    </row>
    <row r="8476" spans="2:14" x14ac:dyDescent="0.3">
      <c r="E8476" s="97"/>
      <c r="F8476" s="98"/>
      <c r="G8476" s="40"/>
      <c r="H8476" s="36"/>
      <c r="I8476" s="19"/>
      <c r="J8476" s="19"/>
      <c r="K8476" s="19"/>
      <c r="L8476" s="19"/>
      <c r="M8476" s="19"/>
      <c r="N8476" s="39"/>
    </row>
    <row r="8477" spans="2:14" x14ac:dyDescent="0.3">
      <c r="E8477" s="63" t="s">
        <v>16</v>
      </c>
      <c r="F8477" s="58"/>
      <c r="G8477" s="38">
        <v>55336</v>
      </c>
      <c r="H8477" s="20">
        <v>10222</v>
      </c>
      <c r="I8477" s="20">
        <v>19178</v>
      </c>
      <c r="J8477" s="20">
        <v>13973</v>
      </c>
      <c r="K8477" s="20">
        <v>7022</v>
      </c>
      <c r="L8477" s="20">
        <v>3794</v>
      </c>
      <c r="M8477" s="20">
        <v>900</v>
      </c>
      <c r="N8477" s="51">
        <v>247</v>
      </c>
    </row>
    <row r="8478" spans="2:14" x14ac:dyDescent="0.3">
      <c r="E8478" s="53"/>
      <c r="F8478" s="59"/>
      <c r="G8478" s="10">
        <v>100</v>
      </c>
      <c r="H8478" s="2">
        <v>18.472603729941</v>
      </c>
      <c r="I8478" s="2">
        <v>34.657365910076997</v>
      </c>
      <c r="J8478" s="2">
        <v>25.251192713603999</v>
      </c>
      <c r="K8478" s="2">
        <v>12.689749891570999</v>
      </c>
      <c r="L8478" s="2">
        <v>6.8562960821169998</v>
      </c>
      <c r="M8478" s="2">
        <v>1.626427642041</v>
      </c>
      <c r="N8478" s="13">
        <v>0.44636403064899999</v>
      </c>
    </row>
    <row r="8479" spans="2:14" x14ac:dyDescent="0.3">
      <c r="E8479" s="3" t="s">
        <v>2041</v>
      </c>
      <c r="F8479" s="4"/>
      <c r="G8479" s="29">
        <v>155</v>
      </c>
      <c r="H8479" s="32">
        <v>35</v>
      </c>
      <c r="I8479" s="17">
        <v>55</v>
      </c>
      <c r="J8479" s="17">
        <v>44</v>
      </c>
      <c r="K8479" s="17">
        <v>15</v>
      </c>
      <c r="L8479" s="17">
        <v>5</v>
      </c>
      <c r="M8479" s="17">
        <v>1</v>
      </c>
      <c r="N8479" s="33">
        <v>0</v>
      </c>
    </row>
    <row r="8480" spans="2:14" x14ac:dyDescent="0.3">
      <c r="E8480" s="9"/>
      <c r="F8480" s="8"/>
      <c r="G8480" s="10">
        <v>100</v>
      </c>
      <c r="H8480" s="11">
        <v>22.580645161290001</v>
      </c>
      <c r="I8480" s="2">
        <v>35.483870967742</v>
      </c>
      <c r="J8480" s="2">
        <v>28.387096774193999</v>
      </c>
      <c r="K8480" s="2">
        <v>9.6774193548389995</v>
      </c>
      <c r="L8480" s="2">
        <v>3.2258064516129998</v>
      </c>
      <c r="M8480" s="2">
        <v>0.64516129032299996</v>
      </c>
      <c r="N8480" s="15">
        <v>0</v>
      </c>
    </row>
    <row r="8481" spans="5:14" ht="25" x14ac:dyDescent="0.3">
      <c r="E8481" s="3" t="s">
        <v>2042</v>
      </c>
      <c r="F8481" s="4"/>
      <c r="G8481" s="5">
        <v>212</v>
      </c>
      <c r="H8481" s="7">
        <v>25</v>
      </c>
      <c r="I8481" s="1">
        <v>62</v>
      </c>
      <c r="J8481" s="1">
        <v>60</v>
      </c>
      <c r="K8481" s="1">
        <v>43</v>
      </c>
      <c r="L8481" s="1">
        <v>19</v>
      </c>
      <c r="M8481" s="1">
        <v>3</v>
      </c>
      <c r="N8481" s="6">
        <v>0</v>
      </c>
    </row>
    <row r="8482" spans="5:14" x14ac:dyDescent="0.3">
      <c r="E8482" s="9"/>
      <c r="F8482" s="8"/>
      <c r="G8482" s="10">
        <v>100</v>
      </c>
      <c r="H8482" s="11">
        <v>11.792452830188999</v>
      </c>
      <c r="I8482" s="2">
        <v>29.245283018868001</v>
      </c>
      <c r="J8482" s="2">
        <v>28.301886792453001</v>
      </c>
      <c r="K8482" s="2">
        <v>20.283018867925001</v>
      </c>
      <c r="L8482" s="2">
        <v>8.9622641509429997</v>
      </c>
      <c r="M8482" s="2">
        <v>1.415094339623</v>
      </c>
      <c r="N8482" s="15">
        <v>0</v>
      </c>
    </row>
    <row r="8483" spans="5:14" ht="25" x14ac:dyDescent="0.3">
      <c r="E8483" s="3" t="s">
        <v>2043</v>
      </c>
      <c r="F8483" s="4"/>
      <c r="G8483" s="5">
        <v>48</v>
      </c>
      <c r="H8483" s="7">
        <v>1</v>
      </c>
      <c r="I8483" s="1">
        <v>7</v>
      </c>
      <c r="J8483" s="1">
        <v>14</v>
      </c>
      <c r="K8483" s="1">
        <v>14</v>
      </c>
      <c r="L8483" s="1">
        <v>12</v>
      </c>
      <c r="M8483" s="1">
        <v>0</v>
      </c>
      <c r="N8483" s="6">
        <v>0</v>
      </c>
    </row>
    <row r="8484" spans="5:14" x14ac:dyDescent="0.3">
      <c r="E8484" s="9"/>
      <c r="F8484" s="8"/>
      <c r="G8484" s="10">
        <v>100</v>
      </c>
      <c r="H8484" s="11">
        <v>2.083333333333</v>
      </c>
      <c r="I8484" s="2">
        <v>14.583333333333</v>
      </c>
      <c r="J8484" s="2">
        <v>29.166666666666998</v>
      </c>
      <c r="K8484" s="2">
        <v>29.166666666666998</v>
      </c>
      <c r="L8484" s="2">
        <v>25</v>
      </c>
      <c r="M8484" s="12">
        <v>0</v>
      </c>
      <c r="N8484" s="15">
        <v>0</v>
      </c>
    </row>
    <row r="8485" spans="5:14" ht="25" x14ac:dyDescent="0.3">
      <c r="E8485" s="3" t="s">
        <v>2044</v>
      </c>
      <c r="F8485" s="4"/>
      <c r="G8485" s="5">
        <v>28</v>
      </c>
      <c r="H8485" s="7">
        <v>2</v>
      </c>
      <c r="I8485" s="1">
        <v>3</v>
      </c>
      <c r="J8485" s="1">
        <v>12</v>
      </c>
      <c r="K8485" s="1">
        <v>7</v>
      </c>
      <c r="L8485" s="1">
        <v>4</v>
      </c>
      <c r="M8485" s="1">
        <v>0</v>
      </c>
      <c r="N8485" s="6">
        <v>0</v>
      </c>
    </row>
    <row r="8486" spans="5:14" x14ac:dyDescent="0.3">
      <c r="E8486" s="9"/>
      <c r="F8486" s="8"/>
      <c r="G8486" s="10">
        <v>100</v>
      </c>
      <c r="H8486" s="11">
        <v>7.1428571428570002</v>
      </c>
      <c r="I8486" s="2">
        <v>10.714285714286</v>
      </c>
      <c r="J8486" s="2">
        <v>42.857142857143003</v>
      </c>
      <c r="K8486" s="2">
        <v>25</v>
      </c>
      <c r="L8486" s="2">
        <v>14.285714285714</v>
      </c>
      <c r="M8486" s="12">
        <v>0</v>
      </c>
      <c r="N8486" s="15">
        <v>0</v>
      </c>
    </row>
    <row r="8487" spans="5:14" x14ac:dyDescent="0.3">
      <c r="E8487" s="3" t="s">
        <v>2045</v>
      </c>
      <c r="F8487" s="4"/>
      <c r="G8487" s="5">
        <v>7</v>
      </c>
      <c r="H8487" s="7">
        <v>0</v>
      </c>
      <c r="I8487" s="1">
        <v>0</v>
      </c>
      <c r="J8487" s="1">
        <v>1</v>
      </c>
      <c r="K8487" s="1">
        <v>1</v>
      </c>
      <c r="L8487" s="1">
        <v>5</v>
      </c>
      <c r="M8487" s="1">
        <v>0</v>
      </c>
      <c r="N8487" s="6">
        <v>0</v>
      </c>
    </row>
    <row r="8488" spans="5:14" x14ac:dyDescent="0.3">
      <c r="E8488" s="9"/>
      <c r="F8488" s="8"/>
      <c r="G8488" s="10">
        <v>100</v>
      </c>
      <c r="H8488" s="21">
        <v>0</v>
      </c>
      <c r="I8488" s="12">
        <v>0</v>
      </c>
      <c r="J8488" s="2">
        <v>14.285714285714</v>
      </c>
      <c r="K8488" s="2">
        <v>14.285714285714</v>
      </c>
      <c r="L8488" s="2">
        <v>71.428571428571004</v>
      </c>
      <c r="M8488" s="12">
        <v>0</v>
      </c>
      <c r="N8488" s="15">
        <v>0</v>
      </c>
    </row>
    <row r="8489" spans="5:14" x14ac:dyDescent="0.3">
      <c r="E8489" s="3" t="s">
        <v>1013</v>
      </c>
      <c r="F8489" s="4"/>
      <c r="G8489" s="5">
        <v>3</v>
      </c>
      <c r="H8489" s="7">
        <v>2</v>
      </c>
      <c r="I8489" s="1">
        <v>0</v>
      </c>
      <c r="J8489" s="1">
        <v>0</v>
      </c>
      <c r="K8489" s="1">
        <v>0</v>
      </c>
      <c r="L8489" s="1">
        <v>1</v>
      </c>
      <c r="M8489" s="1">
        <v>0</v>
      </c>
      <c r="N8489" s="6">
        <v>0</v>
      </c>
    </row>
    <row r="8490" spans="5:14" x14ac:dyDescent="0.3">
      <c r="E8490" s="9"/>
      <c r="F8490" s="8"/>
      <c r="G8490" s="10">
        <v>100</v>
      </c>
      <c r="H8490" s="11">
        <v>66.666666666666998</v>
      </c>
      <c r="I8490" s="12">
        <v>0</v>
      </c>
      <c r="J8490" s="12">
        <v>0</v>
      </c>
      <c r="K8490" s="12">
        <v>0</v>
      </c>
      <c r="L8490" s="2">
        <v>33.333333333333002</v>
      </c>
      <c r="M8490" s="12">
        <v>0</v>
      </c>
      <c r="N8490" s="15">
        <v>0</v>
      </c>
    </row>
    <row r="8491" spans="5:14" x14ac:dyDescent="0.3">
      <c r="E8491" s="3" t="s">
        <v>2046</v>
      </c>
      <c r="F8491" s="4"/>
      <c r="G8491" s="5">
        <v>801</v>
      </c>
      <c r="H8491" s="7">
        <v>245</v>
      </c>
      <c r="I8491" s="1">
        <v>300</v>
      </c>
      <c r="J8491" s="1">
        <v>183</v>
      </c>
      <c r="K8491" s="1">
        <v>47</v>
      </c>
      <c r="L8491" s="1">
        <v>23</v>
      </c>
      <c r="M8491" s="1">
        <v>2</v>
      </c>
      <c r="N8491" s="6">
        <v>1</v>
      </c>
    </row>
    <row r="8492" spans="5:14" x14ac:dyDescent="0.3">
      <c r="E8492" s="9"/>
      <c r="F8492" s="8"/>
      <c r="G8492" s="10">
        <v>100</v>
      </c>
      <c r="H8492" s="11">
        <v>30.586766541823</v>
      </c>
      <c r="I8492" s="2">
        <v>37.453183520598998</v>
      </c>
      <c r="J8492" s="2">
        <v>22.846441947565999</v>
      </c>
      <c r="K8492" s="2">
        <v>5.8676654182270003</v>
      </c>
      <c r="L8492" s="2">
        <v>2.871410736579</v>
      </c>
      <c r="M8492" s="2">
        <v>0.24968789013699999</v>
      </c>
      <c r="N8492" s="13">
        <v>0.124843945069</v>
      </c>
    </row>
    <row r="8493" spans="5:14" ht="25" x14ac:dyDescent="0.3">
      <c r="E8493" s="3" t="s">
        <v>2047</v>
      </c>
      <c r="F8493" s="4"/>
      <c r="G8493" s="5">
        <v>1643</v>
      </c>
      <c r="H8493" s="7">
        <v>217</v>
      </c>
      <c r="I8493" s="1">
        <v>482</v>
      </c>
      <c r="J8493" s="1">
        <v>575</v>
      </c>
      <c r="K8493" s="1">
        <v>240</v>
      </c>
      <c r="L8493" s="1">
        <v>116</v>
      </c>
      <c r="M8493" s="1">
        <v>12</v>
      </c>
      <c r="N8493" s="6">
        <v>1</v>
      </c>
    </row>
    <row r="8494" spans="5:14" x14ac:dyDescent="0.3">
      <c r="E8494" s="9"/>
      <c r="F8494" s="8"/>
      <c r="G8494" s="10">
        <v>100</v>
      </c>
      <c r="H8494" s="11">
        <v>13.207547169811001</v>
      </c>
      <c r="I8494" s="2">
        <v>29.336579427876</v>
      </c>
      <c r="J8494" s="2">
        <v>34.996956786365999</v>
      </c>
      <c r="K8494" s="2">
        <v>14.607425441266001</v>
      </c>
      <c r="L8494" s="2">
        <v>7.0602556299449999</v>
      </c>
      <c r="M8494" s="2">
        <v>0.73037127206300001</v>
      </c>
      <c r="N8494" s="13">
        <v>6.0864272672000001E-2</v>
      </c>
    </row>
    <row r="8495" spans="5:14" ht="25" x14ac:dyDescent="0.3">
      <c r="E8495" s="3" t="s">
        <v>2048</v>
      </c>
      <c r="F8495" s="4"/>
      <c r="G8495" s="5">
        <v>472</v>
      </c>
      <c r="H8495" s="7">
        <v>28</v>
      </c>
      <c r="I8495" s="1">
        <v>84</v>
      </c>
      <c r="J8495" s="1">
        <v>133</v>
      </c>
      <c r="K8495" s="1">
        <v>107</v>
      </c>
      <c r="L8495" s="1">
        <v>104</v>
      </c>
      <c r="M8495" s="1">
        <v>15</v>
      </c>
      <c r="N8495" s="6">
        <v>1</v>
      </c>
    </row>
    <row r="8496" spans="5:14" x14ac:dyDescent="0.3">
      <c r="E8496" s="9"/>
      <c r="F8496" s="8"/>
      <c r="G8496" s="10">
        <v>100</v>
      </c>
      <c r="H8496" s="11">
        <v>5.9322033898309998</v>
      </c>
      <c r="I8496" s="2">
        <v>17.796610169491998</v>
      </c>
      <c r="J8496" s="2">
        <v>28.177966101694999</v>
      </c>
      <c r="K8496" s="2">
        <v>22.669491525424</v>
      </c>
      <c r="L8496" s="2">
        <v>22.033898305085</v>
      </c>
      <c r="M8496" s="2">
        <v>3.177966101695</v>
      </c>
      <c r="N8496" s="13">
        <v>0.21186440677999999</v>
      </c>
    </row>
    <row r="8497" spans="5:14" ht="25" x14ac:dyDescent="0.3">
      <c r="E8497" s="3" t="s">
        <v>2049</v>
      </c>
      <c r="F8497" s="4"/>
      <c r="G8497" s="5">
        <v>252</v>
      </c>
      <c r="H8497" s="7">
        <v>18</v>
      </c>
      <c r="I8497" s="1">
        <v>30</v>
      </c>
      <c r="J8497" s="1">
        <v>62</v>
      </c>
      <c r="K8497" s="1">
        <v>77</v>
      </c>
      <c r="L8497" s="1">
        <v>64</v>
      </c>
      <c r="M8497" s="1">
        <v>1</v>
      </c>
      <c r="N8497" s="6">
        <v>0</v>
      </c>
    </row>
    <row r="8498" spans="5:14" x14ac:dyDescent="0.3">
      <c r="E8498" s="9"/>
      <c r="F8498" s="8"/>
      <c r="G8498" s="10">
        <v>100</v>
      </c>
      <c r="H8498" s="11">
        <v>7.1428571428570002</v>
      </c>
      <c r="I8498" s="2">
        <v>11.904761904761999</v>
      </c>
      <c r="J8498" s="2">
        <v>24.603174603174999</v>
      </c>
      <c r="K8498" s="2">
        <v>30.555555555556001</v>
      </c>
      <c r="L8498" s="2">
        <v>25.396825396825001</v>
      </c>
      <c r="M8498" s="2">
        <v>0.39682539682500001</v>
      </c>
      <c r="N8498" s="15">
        <v>0</v>
      </c>
    </row>
    <row r="8499" spans="5:14" x14ac:dyDescent="0.3">
      <c r="E8499" s="3" t="s">
        <v>2050</v>
      </c>
      <c r="F8499" s="4"/>
      <c r="G8499" s="5">
        <v>95</v>
      </c>
      <c r="H8499" s="7">
        <v>1</v>
      </c>
      <c r="I8499" s="1">
        <v>7</v>
      </c>
      <c r="J8499" s="1">
        <v>17</v>
      </c>
      <c r="K8499" s="1">
        <v>19</v>
      </c>
      <c r="L8499" s="1">
        <v>49</v>
      </c>
      <c r="M8499" s="1">
        <v>1</v>
      </c>
      <c r="N8499" s="6">
        <v>1</v>
      </c>
    </row>
    <row r="8500" spans="5:14" x14ac:dyDescent="0.3">
      <c r="E8500" s="9"/>
      <c r="F8500" s="8"/>
      <c r="G8500" s="10">
        <v>100</v>
      </c>
      <c r="H8500" s="11">
        <v>1.052631578947</v>
      </c>
      <c r="I8500" s="2">
        <v>7.3684210526319998</v>
      </c>
      <c r="J8500" s="2">
        <v>17.894736842105001</v>
      </c>
      <c r="K8500" s="2">
        <v>20</v>
      </c>
      <c r="L8500" s="2">
        <v>51.578947368420998</v>
      </c>
      <c r="M8500" s="2">
        <v>1.052631578947</v>
      </c>
      <c r="N8500" s="13">
        <v>1.052631578947</v>
      </c>
    </row>
    <row r="8501" spans="5:14" x14ac:dyDescent="0.3">
      <c r="E8501" s="3" t="s">
        <v>1019</v>
      </c>
      <c r="F8501" s="4"/>
      <c r="G8501" s="5">
        <v>11</v>
      </c>
      <c r="H8501" s="7">
        <v>0</v>
      </c>
      <c r="I8501" s="1">
        <v>1</v>
      </c>
      <c r="J8501" s="1">
        <v>3</v>
      </c>
      <c r="K8501" s="1">
        <v>4</v>
      </c>
      <c r="L8501" s="1">
        <v>2</v>
      </c>
      <c r="M8501" s="1">
        <v>1</v>
      </c>
      <c r="N8501" s="6">
        <v>0</v>
      </c>
    </row>
    <row r="8502" spans="5:14" x14ac:dyDescent="0.3">
      <c r="E8502" s="9"/>
      <c r="F8502" s="8"/>
      <c r="G8502" s="10">
        <v>100</v>
      </c>
      <c r="H8502" s="21">
        <v>0</v>
      </c>
      <c r="I8502" s="2">
        <v>9.0909090909089993</v>
      </c>
      <c r="J8502" s="2">
        <v>27.272727272727</v>
      </c>
      <c r="K8502" s="2">
        <v>36.363636363635997</v>
      </c>
      <c r="L8502" s="2">
        <v>18.181818181817999</v>
      </c>
      <c r="M8502" s="2">
        <v>9.0909090909089993</v>
      </c>
      <c r="N8502" s="15">
        <v>0</v>
      </c>
    </row>
    <row r="8503" spans="5:14" x14ac:dyDescent="0.3">
      <c r="E8503" s="3" t="s">
        <v>2051</v>
      </c>
      <c r="F8503" s="4"/>
      <c r="G8503" s="5">
        <v>1892</v>
      </c>
      <c r="H8503" s="7">
        <v>687</v>
      </c>
      <c r="I8503" s="1">
        <v>695</v>
      </c>
      <c r="J8503" s="1">
        <v>331</v>
      </c>
      <c r="K8503" s="1">
        <v>119</v>
      </c>
      <c r="L8503" s="1">
        <v>42</v>
      </c>
      <c r="M8503" s="1">
        <v>15</v>
      </c>
      <c r="N8503" s="6">
        <v>3</v>
      </c>
    </row>
    <row r="8504" spans="5:14" x14ac:dyDescent="0.3">
      <c r="E8504" s="9"/>
      <c r="F8504" s="8"/>
      <c r="G8504" s="10">
        <v>100</v>
      </c>
      <c r="H8504" s="11">
        <v>36.310782241014998</v>
      </c>
      <c r="I8504" s="2">
        <v>36.733615221987002</v>
      </c>
      <c r="J8504" s="2">
        <v>17.494714587737999</v>
      </c>
      <c r="K8504" s="2">
        <v>6.2896405919660001</v>
      </c>
      <c r="L8504" s="2">
        <v>2.2198731501059998</v>
      </c>
      <c r="M8504" s="2">
        <v>0.79281183932300003</v>
      </c>
      <c r="N8504" s="13">
        <v>0.158562367865</v>
      </c>
    </row>
    <row r="8505" spans="5:14" ht="25" x14ac:dyDescent="0.3">
      <c r="E8505" s="3" t="s">
        <v>2052</v>
      </c>
      <c r="F8505" s="4"/>
      <c r="G8505" s="5">
        <v>4699</v>
      </c>
      <c r="H8505" s="7">
        <v>698</v>
      </c>
      <c r="I8505" s="1">
        <v>1637</v>
      </c>
      <c r="J8505" s="1">
        <v>1402</v>
      </c>
      <c r="K8505" s="1">
        <v>689</v>
      </c>
      <c r="L8505" s="1">
        <v>229</v>
      </c>
      <c r="M8505" s="1">
        <v>42</v>
      </c>
      <c r="N8505" s="6">
        <v>2</v>
      </c>
    </row>
    <row r="8506" spans="5:14" x14ac:dyDescent="0.3">
      <c r="E8506" s="9"/>
      <c r="F8506" s="8"/>
      <c r="G8506" s="10">
        <v>100</v>
      </c>
      <c r="H8506" s="11">
        <v>14.854224303043001</v>
      </c>
      <c r="I8506" s="2">
        <v>34.837199404129002</v>
      </c>
      <c r="J8506" s="2">
        <v>29.836135347946001</v>
      </c>
      <c r="K8506" s="2">
        <v>14.662694190252999</v>
      </c>
      <c r="L8506" s="2">
        <v>4.8733773143220001</v>
      </c>
      <c r="M8506" s="2">
        <v>0.89380719302</v>
      </c>
      <c r="N8506" s="13">
        <v>4.2562247286999998E-2</v>
      </c>
    </row>
    <row r="8507" spans="5:14" ht="25" x14ac:dyDescent="0.3">
      <c r="E8507" s="3" t="s">
        <v>2053</v>
      </c>
      <c r="F8507" s="4"/>
      <c r="G8507" s="5">
        <v>1406</v>
      </c>
      <c r="H8507" s="7">
        <v>96</v>
      </c>
      <c r="I8507" s="1">
        <v>270</v>
      </c>
      <c r="J8507" s="1">
        <v>459</v>
      </c>
      <c r="K8507" s="1">
        <v>345</v>
      </c>
      <c r="L8507" s="1">
        <v>199</v>
      </c>
      <c r="M8507" s="1">
        <v>34</v>
      </c>
      <c r="N8507" s="6">
        <v>3</v>
      </c>
    </row>
    <row r="8508" spans="5:14" x14ac:dyDescent="0.3">
      <c r="E8508" s="9"/>
      <c r="F8508" s="8"/>
      <c r="G8508" s="10">
        <v>100</v>
      </c>
      <c r="H8508" s="11">
        <v>6.8278805120910002</v>
      </c>
      <c r="I8508" s="2">
        <v>19.203413940255999</v>
      </c>
      <c r="J8508" s="2">
        <v>32.645803698435003</v>
      </c>
      <c r="K8508" s="2">
        <v>24.537695590327001</v>
      </c>
      <c r="L8508" s="2">
        <v>14.153627311521999</v>
      </c>
      <c r="M8508" s="2">
        <v>2.4182076813659998</v>
      </c>
      <c r="N8508" s="13">
        <v>0.21337126600299999</v>
      </c>
    </row>
    <row r="8509" spans="5:14" ht="25" x14ac:dyDescent="0.3">
      <c r="E8509" s="3" t="s">
        <v>2054</v>
      </c>
      <c r="F8509" s="4"/>
      <c r="G8509" s="5">
        <v>739</v>
      </c>
      <c r="H8509" s="7">
        <v>48</v>
      </c>
      <c r="I8509" s="1">
        <v>122</v>
      </c>
      <c r="J8509" s="1">
        <v>205</v>
      </c>
      <c r="K8509" s="1">
        <v>196</v>
      </c>
      <c r="L8509" s="1">
        <v>162</v>
      </c>
      <c r="M8509" s="1">
        <v>6</v>
      </c>
      <c r="N8509" s="6">
        <v>0</v>
      </c>
    </row>
    <row r="8510" spans="5:14" x14ac:dyDescent="0.3">
      <c r="E8510" s="9"/>
      <c r="F8510" s="8"/>
      <c r="G8510" s="10">
        <v>100</v>
      </c>
      <c r="H8510" s="11">
        <v>6.4952638700950001</v>
      </c>
      <c r="I8510" s="2">
        <v>16.508795669824</v>
      </c>
      <c r="J8510" s="2">
        <v>27.740189445195998</v>
      </c>
      <c r="K8510" s="2">
        <v>26.522327469553002</v>
      </c>
      <c r="L8510" s="2">
        <v>21.921515561570001</v>
      </c>
      <c r="M8510" s="2">
        <v>0.81190798376200002</v>
      </c>
      <c r="N8510" s="15">
        <v>0</v>
      </c>
    </row>
    <row r="8511" spans="5:14" x14ac:dyDescent="0.3">
      <c r="E8511" s="3" t="s">
        <v>2055</v>
      </c>
      <c r="F8511" s="4"/>
      <c r="G8511" s="5">
        <v>353</v>
      </c>
      <c r="H8511" s="7">
        <v>15</v>
      </c>
      <c r="I8511" s="1">
        <v>48</v>
      </c>
      <c r="J8511" s="1">
        <v>58</v>
      </c>
      <c r="K8511" s="1">
        <v>72</v>
      </c>
      <c r="L8511" s="1">
        <v>155</v>
      </c>
      <c r="M8511" s="1">
        <v>4</v>
      </c>
      <c r="N8511" s="6">
        <v>1</v>
      </c>
    </row>
    <row r="8512" spans="5:14" x14ac:dyDescent="0.3">
      <c r="E8512" s="9"/>
      <c r="F8512" s="8"/>
      <c r="G8512" s="10">
        <v>100</v>
      </c>
      <c r="H8512" s="11">
        <v>4.2492917847029998</v>
      </c>
      <c r="I8512" s="2">
        <v>13.597733711048001</v>
      </c>
      <c r="J8512" s="2">
        <v>16.43059490085</v>
      </c>
      <c r="K8512" s="2">
        <v>20.396600566572001</v>
      </c>
      <c r="L8512" s="2">
        <v>43.909348441925999</v>
      </c>
      <c r="M8512" s="2">
        <v>1.1331444759210001</v>
      </c>
      <c r="N8512" s="13">
        <v>0.28328611898</v>
      </c>
    </row>
    <row r="8513" spans="5:14" x14ac:dyDescent="0.3">
      <c r="E8513" s="3" t="s">
        <v>1025</v>
      </c>
      <c r="F8513" s="4"/>
      <c r="G8513" s="5">
        <v>47</v>
      </c>
      <c r="H8513" s="7">
        <v>0</v>
      </c>
      <c r="I8513" s="1">
        <v>1</v>
      </c>
      <c r="J8513" s="1">
        <v>5</v>
      </c>
      <c r="K8513" s="1">
        <v>7</v>
      </c>
      <c r="L8513" s="1">
        <v>25</v>
      </c>
      <c r="M8513" s="1">
        <v>9</v>
      </c>
      <c r="N8513" s="6">
        <v>0</v>
      </c>
    </row>
    <row r="8514" spans="5:14" x14ac:dyDescent="0.3">
      <c r="E8514" s="9"/>
      <c r="F8514" s="8"/>
      <c r="G8514" s="10">
        <v>100</v>
      </c>
      <c r="H8514" s="21">
        <v>0</v>
      </c>
      <c r="I8514" s="2">
        <v>2.1276595744679998</v>
      </c>
      <c r="J8514" s="2">
        <v>10.638297872340001</v>
      </c>
      <c r="K8514" s="2">
        <v>14.893617021277</v>
      </c>
      <c r="L8514" s="2">
        <v>53.191489361701997</v>
      </c>
      <c r="M8514" s="2">
        <v>19.148936170212998</v>
      </c>
      <c r="N8514" s="15">
        <v>0</v>
      </c>
    </row>
    <row r="8515" spans="5:14" x14ac:dyDescent="0.3">
      <c r="E8515" s="3" t="s">
        <v>2056</v>
      </c>
      <c r="F8515" s="4"/>
      <c r="G8515" s="5">
        <v>3532</v>
      </c>
      <c r="H8515" s="7">
        <v>1328</v>
      </c>
      <c r="I8515" s="1">
        <v>1358</v>
      </c>
      <c r="J8515" s="1">
        <v>553</v>
      </c>
      <c r="K8515" s="1">
        <v>183</v>
      </c>
      <c r="L8515" s="1">
        <v>66</v>
      </c>
      <c r="M8515" s="1">
        <v>35</v>
      </c>
      <c r="N8515" s="6">
        <v>9</v>
      </c>
    </row>
    <row r="8516" spans="5:14" x14ac:dyDescent="0.3">
      <c r="E8516" s="9"/>
      <c r="F8516" s="8"/>
      <c r="G8516" s="10">
        <v>100</v>
      </c>
      <c r="H8516" s="11">
        <v>37.599093997734997</v>
      </c>
      <c r="I8516" s="2">
        <v>38.448471121178002</v>
      </c>
      <c r="J8516" s="2">
        <v>15.656851642129</v>
      </c>
      <c r="K8516" s="2">
        <v>5.1812004530009999</v>
      </c>
      <c r="L8516" s="2">
        <v>1.8686296715740001</v>
      </c>
      <c r="M8516" s="2">
        <v>0.99093997734999995</v>
      </c>
      <c r="N8516" s="13">
        <v>0.25481313703300001</v>
      </c>
    </row>
    <row r="8517" spans="5:14" ht="25" x14ac:dyDescent="0.3">
      <c r="E8517" s="3" t="s">
        <v>2057</v>
      </c>
      <c r="F8517" s="4"/>
      <c r="G8517" s="5">
        <v>8012</v>
      </c>
      <c r="H8517" s="7">
        <v>1268</v>
      </c>
      <c r="I8517" s="1">
        <v>3210</v>
      </c>
      <c r="J8517" s="1">
        <v>2215</v>
      </c>
      <c r="K8517" s="1">
        <v>888</v>
      </c>
      <c r="L8517" s="1">
        <v>303</v>
      </c>
      <c r="M8517" s="1">
        <v>116</v>
      </c>
      <c r="N8517" s="6">
        <v>12</v>
      </c>
    </row>
    <row r="8518" spans="5:14" x14ac:dyDescent="0.3">
      <c r="E8518" s="9"/>
      <c r="F8518" s="8"/>
      <c r="G8518" s="10">
        <v>100</v>
      </c>
      <c r="H8518" s="11">
        <v>15.826260609086001</v>
      </c>
      <c r="I8518" s="2">
        <v>40.064902646031001</v>
      </c>
      <c r="J8518" s="2">
        <v>27.646030953570001</v>
      </c>
      <c r="K8518" s="2">
        <v>11.083374937594</v>
      </c>
      <c r="L8518" s="2">
        <v>3.781827259111</v>
      </c>
      <c r="M8518" s="2">
        <v>1.447828257614</v>
      </c>
      <c r="N8518" s="13">
        <v>0.14977533699500001</v>
      </c>
    </row>
    <row r="8519" spans="5:14" ht="25" x14ac:dyDescent="0.3">
      <c r="E8519" s="3" t="s">
        <v>2058</v>
      </c>
      <c r="F8519" s="4"/>
      <c r="G8519" s="5">
        <v>2494</v>
      </c>
      <c r="H8519" s="7">
        <v>186</v>
      </c>
      <c r="I8519" s="1">
        <v>584</v>
      </c>
      <c r="J8519" s="1">
        <v>775</v>
      </c>
      <c r="K8519" s="1">
        <v>583</v>
      </c>
      <c r="L8519" s="1">
        <v>294</v>
      </c>
      <c r="M8519" s="1">
        <v>66</v>
      </c>
      <c r="N8519" s="6">
        <v>6</v>
      </c>
    </row>
    <row r="8520" spans="5:14" x14ac:dyDescent="0.3">
      <c r="E8520" s="9"/>
      <c r="F8520" s="8"/>
      <c r="G8520" s="10">
        <v>100</v>
      </c>
      <c r="H8520" s="11">
        <v>7.4578989574980001</v>
      </c>
      <c r="I8520" s="2">
        <v>23.416198877306002</v>
      </c>
      <c r="J8520" s="2">
        <v>31.074578989574999</v>
      </c>
      <c r="K8520" s="2">
        <v>23.376102646351001</v>
      </c>
      <c r="L8520" s="2">
        <v>11.788291900560999</v>
      </c>
      <c r="M8520" s="2">
        <v>2.6463512429830001</v>
      </c>
      <c r="N8520" s="13">
        <v>0.24057738572599999</v>
      </c>
    </row>
    <row r="8521" spans="5:14" ht="25" x14ac:dyDescent="0.3">
      <c r="E8521" s="3" t="s">
        <v>2059</v>
      </c>
      <c r="F8521" s="4"/>
      <c r="G8521" s="5">
        <v>1115</v>
      </c>
      <c r="H8521" s="7">
        <v>70</v>
      </c>
      <c r="I8521" s="1">
        <v>184</v>
      </c>
      <c r="J8521" s="1">
        <v>315</v>
      </c>
      <c r="K8521" s="1">
        <v>318</v>
      </c>
      <c r="L8521" s="1">
        <v>211</v>
      </c>
      <c r="M8521" s="1">
        <v>16</v>
      </c>
      <c r="N8521" s="6">
        <v>1</v>
      </c>
    </row>
    <row r="8522" spans="5:14" x14ac:dyDescent="0.3">
      <c r="E8522" s="9"/>
      <c r="F8522" s="8"/>
      <c r="G8522" s="10">
        <v>100</v>
      </c>
      <c r="H8522" s="11">
        <v>6.27802690583</v>
      </c>
      <c r="I8522" s="2">
        <v>16.502242152466</v>
      </c>
      <c r="J8522" s="2">
        <v>28.251121076233002</v>
      </c>
      <c r="K8522" s="2">
        <v>28.520179372196999</v>
      </c>
      <c r="L8522" s="2">
        <v>18.923766816143001</v>
      </c>
      <c r="M8522" s="2">
        <v>1.4349775784750001</v>
      </c>
      <c r="N8522" s="13">
        <v>8.9686098655000004E-2</v>
      </c>
    </row>
    <row r="8523" spans="5:14" x14ac:dyDescent="0.3">
      <c r="E8523" s="3" t="s">
        <v>2060</v>
      </c>
      <c r="F8523" s="4"/>
      <c r="G8523" s="5">
        <v>589</v>
      </c>
      <c r="H8523" s="7">
        <v>30</v>
      </c>
      <c r="I8523" s="1">
        <v>53</v>
      </c>
      <c r="J8523" s="1">
        <v>99</v>
      </c>
      <c r="K8523" s="1">
        <v>132</v>
      </c>
      <c r="L8523" s="1">
        <v>251</v>
      </c>
      <c r="M8523" s="1">
        <v>20</v>
      </c>
      <c r="N8523" s="6">
        <v>4</v>
      </c>
    </row>
    <row r="8524" spans="5:14" x14ac:dyDescent="0.3">
      <c r="E8524" s="9"/>
      <c r="F8524" s="8"/>
      <c r="G8524" s="10">
        <v>100</v>
      </c>
      <c r="H8524" s="11">
        <v>5.0933786078100001</v>
      </c>
      <c r="I8524" s="2">
        <v>8.9983022071309993</v>
      </c>
      <c r="J8524" s="2">
        <v>16.808149405771999</v>
      </c>
      <c r="K8524" s="2">
        <v>22.410865874363001</v>
      </c>
      <c r="L8524" s="2">
        <v>42.614601018675998</v>
      </c>
      <c r="M8524" s="2">
        <v>3.3955857385399999</v>
      </c>
      <c r="N8524" s="13">
        <v>0.67911714770800002</v>
      </c>
    </row>
    <row r="8525" spans="5:14" x14ac:dyDescent="0.3">
      <c r="E8525" s="3" t="s">
        <v>1031</v>
      </c>
      <c r="F8525" s="4"/>
      <c r="G8525" s="5">
        <v>94</v>
      </c>
      <c r="H8525" s="7">
        <v>5</v>
      </c>
      <c r="I8525" s="1">
        <v>2</v>
      </c>
      <c r="J8525" s="1">
        <v>20</v>
      </c>
      <c r="K8525" s="1">
        <v>16</v>
      </c>
      <c r="L8525" s="1">
        <v>35</v>
      </c>
      <c r="M8525" s="1">
        <v>15</v>
      </c>
      <c r="N8525" s="6">
        <v>1</v>
      </c>
    </row>
    <row r="8526" spans="5:14" x14ac:dyDescent="0.3">
      <c r="E8526" s="9"/>
      <c r="F8526" s="8"/>
      <c r="G8526" s="10">
        <v>100</v>
      </c>
      <c r="H8526" s="11">
        <v>5.3191489361700004</v>
      </c>
      <c r="I8526" s="2">
        <v>2.1276595744679998</v>
      </c>
      <c r="J8526" s="2">
        <v>21.276595744681</v>
      </c>
      <c r="K8526" s="2">
        <v>17.021276595745</v>
      </c>
      <c r="L8526" s="2">
        <v>37.234042553191003</v>
      </c>
      <c r="M8526" s="2">
        <v>15.957446808511</v>
      </c>
      <c r="N8526" s="13">
        <v>1.0638297872339999</v>
      </c>
    </row>
    <row r="8527" spans="5:14" x14ac:dyDescent="0.3">
      <c r="E8527" s="3" t="s">
        <v>2061</v>
      </c>
      <c r="F8527" s="4"/>
      <c r="G8527" s="5">
        <v>3580</v>
      </c>
      <c r="H8527" s="7">
        <v>1320</v>
      </c>
      <c r="I8527" s="1">
        <v>1478</v>
      </c>
      <c r="J8527" s="1">
        <v>530</v>
      </c>
      <c r="K8527" s="1">
        <v>137</v>
      </c>
      <c r="L8527" s="1">
        <v>57</v>
      </c>
      <c r="M8527" s="1">
        <v>47</v>
      </c>
      <c r="N8527" s="6">
        <v>11</v>
      </c>
    </row>
    <row r="8528" spans="5:14" x14ac:dyDescent="0.3">
      <c r="E8528" s="9"/>
      <c r="F8528" s="8"/>
      <c r="G8528" s="10">
        <v>100</v>
      </c>
      <c r="H8528" s="11">
        <v>36.871508379887999</v>
      </c>
      <c r="I8528" s="2">
        <v>41.284916201116999</v>
      </c>
      <c r="J8528" s="2">
        <v>14.804469273743001</v>
      </c>
      <c r="K8528" s="2">
        <v>3.826815642458</v>
      </c>
      <c r="L8528" s="2">
        <v>1.5921787709499999</v>
      </c>
      <c r="M8528" s="2">
        <v>1.3128491620110001</v>
      </c>
      <c r="N8528" s="13">
        <v>0.30726256983200001</v>
      </c>
    </row>
    <row r="8529" spans="5:14" ht="25" x14ac:dyDescent="0.3">
      <c r="E8529" s="3" t="s">
        <v>2062</v>
      </c>
      <c r="F8529" s="4"/>
      <c r="G8529" s="5">
        <v>8500</v>
      </c>
      <c r="H8529" s="7">
        <v>1349</v>
      </c>
      <c r="I8529" s="1">
        <v>3424</v>
      </c>
      <c r="J8529" s="1">
        <v>2387</v>
      </c>
      <c r="K8529" s="1">
        <v>891</v>
      </c>
      <c r="L8529" s="1">
        <v>296</v>
      </c>
      <c r="M8529" s="1">
        <v>129</v>
      </c>
      <c r="N8529" s="6">
        <v>24</v>
      </c>
    </row>
    <row r="8530" spans="5:14" x14ac:dyDescent="0.3">
      <c r="E8530" s="9"/>
      <c r="F8530" s="8"/>
      <c r="G8530" s="10">
        <v>100</v>
      </c>
      <c r="H8530" s="11">
        <v>15.870588235294001</v>
      </c>
      <c r="I8530" s="2">
        <v>40.282352941176001</v>
      </c>
      <c r="J8530" s="2">
        <v>28.082352941176001</v>
      </c>
      <c r="K8530" s="2">
        <v>10.482352941176</v>
      </c>
      <c r="L8530" s="2">
        <v>3.4823529411759999</v>
      </c>
      <c r="M8530" s="2">
        <v>1.5176470588240001</v>
      </c>
      <c r="N8530" s="13">
        <v>0.28235294117600002</v>
      </c>
    </row>
    <row r="8531" spans="5:14" ht="25" x14ac:dyDescent="0.3">
      <c r="E8531" s="3" t="s">
        <v>2063</v>
      </c>
      <c r="F8531" s="4"/>
      <c r="G8531" s="5">
        <v>2659</v>
      </c>
      <c r="H8531" s="7">
        <v>162</v>
      </c>
      <c r="I8531" s="1">
        <v>708</v>
      </c>
      <c r="J8531" s="1">
        <v>877</v>
      </c>
      <c r="K8531" s="1">
        <v>585</v>
      </c>
      <c r="L8531" s="1">
        <v>245</v>
      </c>
      <c r="M8531" s="1">
        <v>77</v>
      </c>
      <c r="N8531" s="6">
        <v>5</v>
      </c>
    </row>
    <row r="8532" spans="5:14" x14ac:dyDescent="0.3">
      <c r="E8532" s="9"/>
      <c r="F8532" s="8"/>
      <c r="G8532" s="10">
        <v>100</v>
      </c>
      <c r="H8532" s="11">
        <v>6.0925159834520004</v>
      </c>
      <c r="I8532" s="2">
        <v>26.626551335087999</v>
      </c>
      <c r="J8532" s="2">
        <v>32.982324182023</v>
      </c>
      <c r="K8532" s="2">
        <v>22.000752162466998</v>
      </c>
      <c r="L8532" s="2">
        <v>9.2139902218880003</v>
      </c>
      <c r="M8532" s="2">
        <v>2.8958254983080001</v>
      </c>
      <c r="N8532" s="13">
        <v>0.18804061677299999</v>
      </c>
    </row>
    <row r="8533" spans="5:14" ht="25" x14ac:dyDescent="0.3">
      <c r="E8533" s="3" t="s">
        <v>2064</v>
      </c>
      <c r="F8533" s="4"/>
      <c r="G8533" s="5">
        <v>1112</v>
      </c>
      <c r="H8533" s="7">
        <v>68</v>
      </c>
      <c r="I8533" s="1">
        <v>221</v>
      </c>
      <c r="J8533" s="1">
        <v>325</v>
      </c>
      <c r="K8533" s="1">
        <v>293</v>
      </c>
      <c r="L8533" s="1">
        <v>171</v>
      </c>
      <c r="M8533" s="1">
        <v>31</v>
      </c>
      <c r="N8533" s="6">
        <v>3</v>
      </c>
    </row>
    <row r="8534" spans="5:14" x14ac:dyDescent="0.3">
      <c r="E8534" s="9"/>
      <c r="F8534" s="8"/>
      <c r="G8534" s="10">
        <v>100</v>
      </c>
      <c r="H8534" s="11">
        <v>6.1151079136690001</v>
      </c>
      <c r="I8534" s="2">
        <v>19.874100719424</v>
      </c>
      <c r="J8534" s="2">
        <v>29.226618705036</v>
      </c>
      <c r="K8534" s="2">
        <v>26.348920863309001</v>
      </c>
      <c r="L8534" s="2">
        <v>15.377697841727</v>
      </c>
      <c r="M8534" s="2">
        <v>2.7877697841729998</v>
      </c>
      <c r="N8534" s="13">
        <v>0.269784172662</v>
      </c>
    </row>
    <row r="8535" spans="5:14" x14ac:dyDescent="0.3">
      <c r="E8535" s="3" t="s">
        <v>2065</v>
      </c>
      <c r="F8535" s="4"/>
      <c r="G8535" s="5">
        <v>576</v>
      </c>
      <c r="H8535" s="7">
        <v>31</v>
      </c>
      <c r="I8535" s="1">
        <v>65</v>
      </c>
      <c r="J8535" s="1">
        <v>113</v>
      </c>
      <c r="K8535" s="1">
        <v>128</v>
      </c>
      <c r="L8535" s="1">
        <v>227</v>
      </c>
      <c r="M8535" s="1">
        <v>11</v>
      </c>
      <c r="N8535" s="6">
        <v>1</v>
      </c>
    </row>
    <row r="8536" spans="5:14" x14ac:dyDescent="0.3">
      <c r="E8536" s="9"/>
      <c r="F8536" s="8"/>
      <c r="G8536" s="10">
        <v>100</v>
      </c>
      <c r="H8536" s="11">
        <v>5.3819444444439997</v>
      </c>
      <c r="I8536" s="2">
        <v>11.284722222221999</v>
      </c>
      <c r="J8536" s="2">
        <v>19.618055555556001</v>
      </c>
      <c r="K8536" s="2">
        <v>22.222222222222001</v>
      </c>
      <c r="L8536" s="2">
        <v>39.409722222222001</v>
      </c>
      <c r="M8536" s="2">
        <v>1.9097222222220001</v>
      </c>
      <c r="N8536" s="13">
        <v>0.173611111111</v>
      </c>
    </row>
    <row r="8537" spans="5:14" x14ac:dyDescent="0.3">
      <c r="E8537" s="3" t="s">
        <v>1037</v>
      </c>
      <c r="F8537" s="4"/>
      <c r="G8537" s="5">
        <v>105</v>
      </c>
      <c r="H8537" s="7">
        <v>3</v>
      </c>
      <c r="I8537" s="1">
        <v>10</v>
      </c>
      <c r="J8537" s="1">
        <v>15</v>
      </c>
      <c r="K8537" s="1">
        <v>23</v>
      </c>
      <c r="L8537" s="1">
        <v>32</v>
      </c>
      <c r="M8537" s="1">
        <v>21</v>
      </c>
      <c r="N8537" s="6">
        <v>1</v>
      </c>
    </row>
    <row r="8538" spans="5:14" x14ac:dyDescent="0.3">
      <c r="E8538" s="9"/>
      <c r="F8538" s="8"/>
      <c r="G8538" s="10">
        <v>100</v>
      </c>
      <c r="H8538" s="11">
        <v>2.8571428571430002</v>
      </c>
      <c r="I8538" s="2">
        <v>9.5238095238099998</v>
      </c>
      <c r="J8538" s="2">
        <v>14.285714285714</v>
      </c>
      <c r="K8538" s="2">
        <v>21.904761904762001</v>
      </c>
      <c r="L8538" s="2">
        <v>30.476190476189998</v>
      </c>
      <c r="M8538" s="2">
        <v>20</v>
      </c>
      <c r="N8538" s="13">
        <v>0.95238095238099996</v>
      </c>
    </row>
    <row r="8539" spans="5:14" x14ac:dyDescent="0.3">
      <c r="E8539" s="3" t="s">
        <v>2066</v>
      </c>
      <c r="F8539" s="4"/>
      <c r="G8539" s="5">
        <v>1834</v>
      </c>
      <c r="H8539" s="7">
        <v>756</v>
      </c>
      <c r="I8539" s="1">
        <v>740</v>
      </c>
      <c r="J8539" s="1">
        <v>218</v>
      </c>
      <c r="K8539" s="1">
        <v>51</v>
      </c>
      <c r="L8539" s="1">
        <v>33</v>
      </c>
      <c r="M8539" s="1">
        <v>26</v>
      </c>
      <c r="N8539" s="6">
        <v>10</v>
      </c>
    </row>
    <row r="8540" spans="5:14" x14ac:dyDescent="0.3">
      <c r="E8540" s="9"/>
      <c r="F8540" s="8"/>
      <c r="G8540" s="10">
        <v>100</v>
      </c>
      <c r="H8540" s="11">
        <v>41.221374045802001</v>
      </c>
      <c r="I8540" s="2">
        <v>40.348964013085997</v>
      </c>
      <c r="J8540" s="2">
        <v>11.886586695747001</v>
      </c>
      <c r="K8540" s="2">
        <v>2.7808069792799999</v>
      </c>
      <c r="L8540" s="2">
        <v>1.799345692475</v>
      </c>
      <c r="M8540" s="2">
        <v>1.417666303162</v>
      </c>
      <c r="N8540" s="13">
        <v>0.54525627044699998</v>
      </c>
    </row>
    <row r="8541" spans="5:14" ht="25" x14ac:dyDescent="0.3">
      <c r="E8541" s="3" t="s">
        <v>2067</v>
      </c>
      <c r="F8541" s="4"/>
      <c r="G8541" s="5">
        <v>3669</v>
      </c>
      <c r="H8541" s="7">
        <v>645</v>
      </c>
      <c r="I8541" s="1">
        <v>1723</v>
      </c>
      <c r="J8541" s="1">
        <v>915</v>
      </c>
      <c r="K8541" s="1">
        <v>267</v>
      </c>
      <c r="L8541" s="1">
        <v>69</v>
      </c>
      <c r="M8541" s="1">
        <v>38</v>
      </c>
      <c r="N8541" s="6">
        <v>12</v>
      </c>
    </row>
    <row r="8542" spans="5:14" x14ac:dyDescent="0.3">
      <c r="E8542" s="9"/>
      <c r="F8542" s="8"/>
      <c r="G8542" s="10">
        <v>100</v>
      </c>
      <c r="H8542" s="11">
        <v>17.579721995094001</v>
      </c>
      <c r="I8542" s="2">
        <v>46.961024802398001</v>
      </c>
      <c r="J8542" s="2">
        <v>24.938675388389001</v>
      </c>
      <c r="K8542" s="2">
        <v>7.2771872444810004</v>
      </c>
      <c r="L8542" s="2">
        <v>1.8806214227310001</v>
      </c>
      <c r="M8542" s="2">
        <v>1.035704551649</v>
      </c>
      <c r="N8542" s="13">
        <v>0.32706459525800002</v>
      </c>
    </row>
    <row r="8543" spans="5:14" ht="25" x14ac:dyDescent="0.3">
      <c r="E8543" s="3" t="s">
        <v>2068</v>
      </c>
      <c r="F8543" s="4"/>
      <c r="G8543" s="5">
        <v>927</v>
      </c>
      <c r="H8543" s="7">
        <v>78</v>
      </c>
      <c r="I8543" s="1">
        <v>263</v>
      </c>
      <c r="J8543" s="1">
        <v>306</v>
      </c>
      <c r="K8543" s="1">
        <v>172</v>
      </c>
      <c r="L8543" s="1">
        <v>79</v>
      </c>
      <c r="M8543" s="1">
        <v>25</v>
      </c>
      <c r="N8543" s="6">
        <v>4</v>
      </c>
    </row>
    <row r="8544" spans="5:14" x14ac:dyDescent="0.3">
      <c r="E8544" s="9"/>
      <c r="F8544" s="8"/>
      <c r="G8544" s="10">
        <v>100</v>
      </c>
      <c r="H8544" s="11">
        <v>8.4142394822009994</v>
      </c>
      <c r="I8544" s="2">
        <v>28.371089536138001</v>
      </c>
      <c r="J8544" s="2">
        <v>33.009708737864003</v>
      </c>
      <c r="K8544" s="2">
        <v>18.554476806903999</v>
      </c>
      <c r="L8544" s="2">
        <v>8.5221143473570002</v>
      </c>
      <c r="M8544" s="2">
        <v>2.6968716289099999</v>
      </c>
      <c r="N8544" s="13">
        <v>0.43149946062599998</v>
      </c>
    </row>
    <row r="8545" spans="5:14" ht="25" x14ac:dyDescent="0.3">
      <c r="E8545" s="3" t="s">
        <v>2069</v>
      </c>
      <c r="F8545" s="4"/>
      <c r="G8545" s="5">
        <v>320</v>
      </c>
      <c r="H8545" s="7">
        <v>24</v>
      </c>
      <c r="I8545" s="1">
        <v>82</v>
      </c>
      <c r="J8545" s="1">
        <v>101</v>
      </c>
      <c r="K8545" s="1">
        <v>72</v>
      </c>
      <c r="L8545" s="1">
        <v>32</v>
      </c>
      <c r="M8545" s="1">
        <v>8</v>
      </c>
      <c r="N8545" s="6">
        <v>1</v>
      </c>
    </row>
    <row r="8546" spans="5:14" x14ac:dyDescent="0.3">
      <c r="E8546" s="9"/>
      <c r="F8546" s="8"/>
      <c r="G8546" s="10">
        <v>100</v>
      </c>
      <c r="H8546" s="11">
        <v>7.5</v>
      </c>
      <c r="I8546" s="2">
        <v>25.625</v>
      </c>
      <c r="J8546" s="2">
        <v>31.5625</v>
      </c>
      <c r="K8546" s="2">
        <v>22.5</v>
      </c>
      <c r="L8546" s="2">
        <v>10</v>
      </c>
      <c r="M8546" s="2">
        <v>2.5</v>
      </c>
      <c r="N8546" s="13">
        <v>0.3125</v>
      </c>
    </row>
    <row r="8547" spans="5:14" x14ac:dyDescent="0.3">
      <c r="E8547" s="3" t="s">
        <v>2070</v>
      </c>
      <c r="F8547" s="4"/>
      <c r="G8547" s="5">
        <v>151</v>
      </c>
      <c r="H8547" s="7">
        <v>11</v>
      </c>
      <c r="I8547" s="1">
        <v>22</v>
      </c>
      <c r="J8547" s="1">
        <v>33</v>
      </c>
      <c r="K8547" s="1">
        <v>25</v>
      </c>
      <c r="L8547" s="1">
        <v>59</v>
      </c>
      <c r="M8547" s="1">
        <v>1</v>
      </c>
      <c r="N8547" s="6">
        <v>0</v>
      </c>
    </row>
    <row r="8548" spans="5:14" x14ac:dyDescent="0.3">
      <c r="E8548" s="9"/>
      <c r="F8548" s="8"/>
      <c r="G8548" s="10">
        <v>100</v>
      </c>
      <c r="H8548" s="11">
        <v>7.2847682119210004</v>
      </c>
      <c r="I8548" s="2">
        <v>14.569536423841001</v>
      </c>
      <c r="J8548" s="2">
        <v>21.854304635761999</v>
      </c>
      <c r="K8548" s="2">
        <v>16.556291390727999</v>
      </c>
      <c r="L8548" s="2">
        <v>39.072847682118997</v>
      </c>
      <c r="M8548" s="2">
        <v>0.66225165562900001</v>
      </c>
      <c r="N8548" s="15">
        <v>0</v>
      </c>
    </row>
    <row r="8549" spans="5:14" x14ac:dyDescent="0.3">
      <c r="E8549" s="3" t="s">
        <v>1043</v>
      </c>
      <c r="F8549" s="4"/>
      <c r="G8549" s="5">
        <v>35</v>
      </c>
      <c r="H8549" s="7">
        <v>1</v>
      </c>
      <c r="I8549" s="1">
        <v>6</v>
      </c>
      <c r="J8549" s="1">
        <v>7</v>
      </c>
      <c r="K8549" s="1">
        <v>6</v>
      </c>
      <c r="L8549" s="1">
        <v>6</v>
      </c>
      <c r="M8549" s="1">
        <v>9</v>
      </c>
      <c r="N8549" s="6">
        <v>0</v>
      </c>
    </row>
    <row r="8550" spans="5:14" x14ac:dyDescent="0.3">
      <c r="E8550" s="9"/>
      <c r="F8550" s="8"/>
      <c r="G8550" s="10">
        <v>100</v>
      </c>
      <c r="H8550" s="11">
        <v>2.8571428571430002</v>
      </c>
      <c r="I8550" s="2">
        <v>17.142857142857</v>
      </c>
      <c r="J8550" s="2">
        <v>20</v>
      </c>
      <c r="K8550" s="2">
        <v>17.142857142857</v>
      </c>
      <c r="L8550" s="2">
        <v>17.142857142857</v>
      </c>
      <c r="M8550" s="2">
        <v>25.714285714286</v>
      </c>
      <c r="N8550" s="15">
        <v>0</v>
      </c>
    </row>
    <row r="8551" spans="5:14" x14ac:dyDescent="0.3">
      <c r="E8551" s="3" t="s">
        <v>2071</v>
      </c>
      <c r="F8551" s="4"/>
      <c r="G8551" s="5">
        <v>883</v>
      </c>
      <c r="H8551" s="7">
        <v>388</v>
      </c>
      <c r="I8551" s="1">
        <v>352</v>
      </c>
      <c r="J8551" s="1">
        <v>96</v>
      </c>
      <c r="K8551" s="1">
        <v>24</v>
      </c>
      <c r="L8551" s="1">
        <v>8</v>
      </c>
      <c r="M8551" s="1">
        <v>9</v>
      </c>
      <c r="N8551" s="6">
        <v>6</v>
      </c>
    </row>
    <row r="8552" spans="5:14" x14ac:dyDescent="0.3">
      <c r="E8552" s="9"/>
      <c r="F8552" s="8"/>
      <c r="G8552" s="10">
        <v>100</v>
      </c>
      <c r="H8552" s="11">
        <v>43.941109852775</v>
      </c>
      <c r="I8552" s="2">
        <v>39.864099660249003</v>
      </c>
      <c r="J8552" s="2">
        <v>10.872027180068001</v>
      </c>
      <c r="K8552" s="2">
        <v>2.7180067950170002</v>
      </c>
      <c r="L8552" s="2">
        <v>0.90600226500600001</v>
      </c>
      <c r="M8552" s="2">
        <v>1.019252548131</v>
      </c>
      <c r="N8552" s="13">
        <v>0.67950169875400002</v>
      </c>
    </row>
    <row r="8553" spans="5:14" ht="25" x14ac:dyDescent="0.3">
      <c r="E8553" s="3" t="s">
        <v>2072</v>
      </c>
      <c r="F8553" s="4"/>
      <c r="G8553" s="5">
        <v>1215</v>
      </c>
      <c r="H8553" s="7">
        <v>212</v>
      </c>
      <c r="I8553" s="1">
        <v>579</v>
      </c>
      <c r="J8553" s="1">
        <v>286</v>
      </c>
      <c r="K8553" s="1">
        <v>99</v>
      </c>
      <c r="L8553" s="1">
        <v>14</v>
      </c>
      <c r="M8553" s="1">
        <v>18</v>
      </c>
      <c r="N8553" s="6">
        <v>7</v>
      </c>
    </row>
    <row r="8554" spans="5:14" x14ac:dyDescent="0.3">
      <c r="E8554" s="9"/>
      <c r="F8554" s="8"/>
      <c r="G8554" s="10">
        <v>100</v>
      </c>
      <c r="H8554" s="11">
        <v>17.448559670782</v>
      </c>
      <c r="I8554" s="2">
        <v>47.654320987654003</v>
      </c>
      <c r="J8554" s="2">
        <v>23.539094650206</v>
      </c>
      <c r="K8554" s="2">
        <v>8.1481481481479996</v>
      </c>
      <c r="L8554" s="2">
        <v>1.152263374486</v>
      </c>
      <c r="M8554" s="2">
        <v>1.481481481481</v>
      </c>
      <c r="N8554" s="13">
        <v>0.57613168724300001</v>
      </c>
    </row>
    <row r="8555" spans="5:14" ht="25" x14ac:dyDescent="0.3">
      <c r="E8555" s="3" t="s">
        <v>2073</v>
      </c>
      <c r="F8555" s="4"/>
      <c r="G8555" s="5">
        <v>250</v>
      </c>
      <c r="H8555" s="7">
        <v>20</v>
      </c>
      <c r="I8555" s="1">
        <v>78</v>
      </c>
      <c r="J8555" s="1">
        <v>74</v>
      </c>
      <c r="K8555" s="1">
        <v>46</v>
      </c>
      <c r="L8555" s="1">
        <v>20</v>
      </c>
      <c r="M8555" s="1">
        <v>10</v>
      </c>
      <c r="N8555" s="6">
        <v>2</v>
      </c>
    </row>
    <row r="8556" spans="5:14" x14ac:dyDescent="0.3">
      <c r="E8556" s="9"/>
      <c r="F8556" s="8"/>
      <c r="G8556" s="10">
        <v>100</v>
      </c>
      <c r="H8556" s="11">
        <v>8</v>
      </c>
      <c r="I8556" s="2">
        <v>31.2</v>
      </c>
      <c r="J8556" s="2">
        <v>29.6</v>
      </c>
      <c r="K8556" s="2">
        <v>18.399999999999999</v>
      </c>
      <c r="L8556" s="2">
        <v>8</v>
      </c>
      <c r="M8556" s="2">
        <v>4</v>
      </c>
      <c r="N8556" s="13">
        <v>0.8</v>
      </c>
    </row>
    <row r="8557" spans="5:14" ht="25" x14ac:dyDescent="0.3">
      <c r="E8557" s="3" t="s">
        <v>2074</v>
      </c>
      <c r="F8557" s="4"/>
      <c r="G8557" s="5">
        <v>81</v>
      </c>
      <c r="H8557" s="7">
        <v>2</v>
      </c>
      <c r="I8557" s="1">
        <v>23</v>
      </c>
      <c r="J8557" s="1">
        <v>31</v>
      </c>
      <c r="K8557" s="1">
        <v>15</v>
      </c>
      <c r="L8557" s="1">
        <v>10</v>
      </c>
      <c r="M8557" s="1">
        <v>0</v>
      </c>
      <c r="N8557" s="6">
        <v>0</v>
      </c>
    </row>
    <row r="8558" spans="5:14" x14ac:dyDescent="0.3">
      <c r="E8558" s="9"/>
      <c r="F8558" s="8"/>
      <c r="G8558" s="10">
        <v>100</v>
      </c>
      <c r="H8558" s="11">
        <v>2.4691358024690002</v>
      </c>
      <c r="I8558" s="2">
        <v>28.395061728395</v>
      </c>
      <c r="J8558" s="2">
        <v>38.271604938271999</v>
      </c>
      <c r="K8558" s="2">
        <v>18.518518518518999</v>
      </c>
      <c r="L8558" s="2">
        <v>12.345679012346</v>
      </c>
      <c r="M8558" s="12">
        <v>0</v>
      </c>
      <c r="N8558" s="15">
        <v>0</v>
      </c>
    </row>
    <row r="8559" spans="5:14" x14ac:dyDescent="0.3">
      <c r="E8559" s="3" t="s">
        <v>2075</v>
      </c>
      <c r="F8559" s="4"/>
      <c r="G8559" s="5">
        <v>44</v>
      </c>
      <c r="H8559" s="7">
        <v>4</v>
      </c>
      <c r="I8559" s="1">
        <v>6</v>
      </c>
      <c r="J8559" s="1">
        <v>13</v>
      </c>
      <c r="K8559" s="1">
        <v>8</v>
      </c>
      <c r="L8559" s="1">
        <v>10</v>
      </c>
      <c r="M8559" s="1">
        <v>3</v>
      </c>
      <c r="N8559" s="6">
        <v>0</v>
      </c>
    </row>
    <row r="8560" spans="5:14" x14ac:dyDescent="0.3">
      <c r="E8560" s="9"/>
      <c r="F8560" s="8"/>
      <c r="G8560" s="10">
        <v>100</v>
      </c>
      <c r="H8560" s="11">
        <v>9.0909090909089993</v>
      </c>
      <c r="I8560" s="2">
        <v>13.636363636364001</v>
      </c>
      <c r="J8560" s="2">
        <v>29.545454545455001</v>
      </c>
      <c r="K8560" s="2">
        <v>18.181818181817999</v>
      </c>
      <c r="L8560" s="2">
        <v>22.727272727273</v>
      </c>
      <c r="M8560" s="2">
        <v>6.8181818181820004</v>
      </c>
      <c r="N8560" s="15">
        <v>0</v>
      </c>
    </row>
    <row r="8561" spans="2:14" x14ac:dyDescent="0.3">
      <c r="E8561" s="3" t="s">
        <v>1049</v>
      </c>
      <c r="F8561" s="4"/>
      <c r="G8561" s="5">
        <v>11</v>
      </c>
      <c r="H8561" s="7">
        <v>0</v>
      </c>
      <c r="I8561" s="1">
        <v>0</v>
      </c>
      <c r="J8561" s="1">
        <v>2</v>
      </c>
      <c r="K8561" s="1">
        <v>2</v>
      </c>
      <c r="L8561" s="1">
        <v>5</v>
      </c>
      <c r="M8561" s="1">
        <v>2</v>
      </c>
      <c r="N8561" s="6">
        <v>0</v>
      </c>
    </row>
    <row r="8562" spans="2:14" x14ac:dyDescent="0.3">
      <c r="E8562" s="9"/>
      <c r="F8562" s="8"/>
      <c r="G8562" s="10">
        <v>100</v>
      </c>
      <c r="H8562" s="21">
        <v>0</v>
      </c>
      <c r="I8562" s="12">
        <v>0</v>
      </c>
      <c r="J8562" s="2">
        <v>18.181818181817999</v>
      </c>
      <c r="K8562" s="2">
        <v>18.181818181817999</v>
      </c>
      <c r="L8562" s="2">
        <v>45.454545454544999</v>
      </c>
      <c r="M8562" s="2">
        <v>18.181818181817999</v>
      </c>
      <c r="N8562" s="15">
        <v>0</v>
      </c>
    </row>
    <row r="8563" spans="2:14" x14ac:dyDescent="0.3">
      <c r="E8563" s="3" t="s">
        <v>2076</v>
      </c>
      <c r="F8563" s="4"/>
      <c r="G8563" s="5">
        <v>139</v>
      </c>
      <c r="H8563" s="7">
        <v>70</v>
      </c>
      <c r="I8563" s="1">
        <v>49</v>
      </c>
      <c r="J8563" s="1">
        <v>18</v>
      </c>
      <c r="K8563" s="1">
        <v>2</v>
      </c>
      <c r="L8563" s="1">
        <v>0</v>
      </c>
      <c r="M8563" s="1">
        <v>0</v>
      </c>
      <c r="N8563" s="6">
        <v>0</v>
      </c>
    </row>
    <row r="8564" spans="2:14" x14ac:dyDescent="0.3">
      <c r="E8564" s="9"/>
      <c r="F8564" s="8"/>
      <c r="G8564" s="10">
        <v>100</v>
      </c>
      <c r="H8564" s="11">
        <v>50.359712230215997</v>
      </c>
      <c r="I8564" s="2">
        <v>35.251798561150999</v>
      </c>
      <c r="J8564" s="2">
        <v>12.94964028777</v>
      </c>
      <c r="K8564" s="2">
        <v>1.438848920863</v>
      </c>
      <c r="L8564" s="12">
        <v>0</v>
      </c>
      <c r="M8564" s="12">
        <v>0</v>
      </c>
      <c r="N8564" s="15">
        <v>0</v>
      </c>
    </row>
    <row r="8565" spans="2:14" ht="25" x14ac:dyDescent="0.3">
      <c r="E8565" s="3" t="s">
        <v>2077</v>
      </c>
      <c r="F8565" s="4"/>
      <c r="G8565" s="5">
        <v>182</v>
      </c>
      <c r="H8565" s="7">
        <v>38</v>
      </c>
      <c r="I8565" s="1">
        <v>79</v>
      </c>
      <c r="J8565" s="1">
        <v>38</v>
      </c>
      <c r="K8565" s="1">
        <v>18</v>
      </c>
      <c r="L8565" s="1">
        <v>6</v>
      </c>
      <c r="M8565" s="1">
        <v>2</v>
      </c>
      <c r="N8565" s="6">
        <v>1</v>
      </c>
    </row>
    <row r="8566" spans="2:14" x14ac:dyDescent="0.3">
      <c r="E8566" s="9"/>
      <c r="F8566" s="8"/>
      <c r="G8566" s="10">
        <v>100</v>
      </c>
      <c r="H8566" s="11">
        <v>20.879120879121</v>
      </c>
      <c r="I8566" s="2">
        <v>43.406593406592997</v>
      </c>
      <c r="J8566" s="2">
        <v>20.879120879121</v>
      </c>
      <c r="K8566" s="2">
        <v>9.8901098901100006</v>
      </c>
      <c r="L8566" s="2">
        <v>3.2967032967029999</v>
      </c>
      <c r="M8566" s="2">
        <v>1.098901098901</v>
      </c>
      <c r="N8566" s="13">
        <v>0.54945054945100003</v>
      </c>
    </row>
    <row r="8567" spans="2:14" ht="25" x14ac:dyDescent="0.3">
      <c r="E8567" s="3" t="s">
        <v>2078</v>
      </c>
      <c r="F8567" s="4"/>
      <c r="G8567" s="5">
        <v>34</v>
      </c>
      <c r="H8567" s="7">
        <v>3</v>
      </c>
      <c r="I8567" s="1">
        <v>18</v>
      </c>
      <c r="J8567" s="1">
        <v>6</v>
      </c>
      <c r="K8567" s="1">
        <v>4</v>
      </c>
      <c r="L8567" s="1">
        <v>1</v>
      </c>
      <c r="M8567" s="1">
        <v>2</v>
      </c>
      <c r="N8567" s="6">
        <v>0</v>
      </c>
    </row>
    <row r="8568" spans="2:14" x14ac:dyDescent="0.3">
      <c r="E8568" s="9"/>
      <c r="F8568" s="8"/>
      <c r="G8568" s="10">
        <v>100</v>
      </c>
      <c r="H8568" s="11">
        <v>8.8235294117649996</v>
      </c>
      <c r="I8568" s="2">
        <v>52.941176470587997</v>
      </c>
      <c r="J8568" s="2">
        <v>17.647058823529001</v>
      </c>
      <c r="K8568" s="2">
        <v>11.764705882353001</v>
      </c>
      <c r="L8568" s="2">
        <v>2.9411764705880001</v>
      </c>
      <c r="M8568" s="2">
        <v>5.8823529411760003</v>
      </c>
      <c r="N8568" s="15">
        <v>0</v>
      </c>
    </row>
    <row r="8569" spans="2:14" x14ac:dyDescent="0.3">
      <c r="E8569" s="3" t="s">
        <v>2079</v>
      </c>
      <c r="F8569" s="4"/>
      <c r="G8569" s="5">
        <v>19</v>
      </c>
      <c r="H8569" s="7">
        <v>2</v>
      </c>
      <c r="I8569" s="1">
        <v>6</v>
      </c>
      <c r="J8569" s="1">
        <v>4</v>
      </c>
      <c r="K8569" s="1">
        <v>5</v>
      </c>
      <c r="L8569" s="1">
        <v>2</v>
      </c>
      <c r="M8569" s="1">
        <v>0</v>
      </c>
      <c r="N8569" s="6">
        <v>0</v>
      </c>
    </row>
    <row r="8570" spans="2:14" x14ac:dyDescent="0.3">
      <c r="E8570" s="9"/>
      <c r="F8570" s="8"/>
      <c r="G8570" s="10">
        <v>100</v>
      </c>
      <c r="H8570" s="11">
        <v>10.526315789473999</v>
      </c>
      <c r="I8570" s="2">
        <v>31.578947368421002</v>
      </c>
      <c r="J8570" s="2">
        <v>21.052631578947</v>
      </c>
      <c r="K8570" s="2">
        <v>26.315789473683999</v>
      </c>
      <c r="L8570" s="2">
        <v>10.526315789473999</v>
      </c>
      <c r="M8570" s="12">
        <v>0</v>
      </c>
      <c r="N8570" s="15">
        <v>0</v>
      </c>
    </row>
    <row r="8571" spans="2:14" x14ac:dyDescent="0.3">
      <c r="E8571" s="3" t="s">
        <v>2080</v>
      </c>
      <c r="F8571" s="4"/>
      <c r="G8571" s="5">
        <v>5</v>
      </c>
      <c r="H8571" s="7">
        <v>0</v>
      </c>
      <c r="I8571" s="1">
        <v>0</v>
      </c>
      <c r="J8571" s="1">
        <v>0</v>
      </c>
      <c r="K8571" s="1">
        <v>2</v>
      </c>
      <c r="L8571" s="1">
        <v>3</v>
      </c>
      <c r="M8571" s="1">
        <v>0</v>
      </c>
      <c r="N8571" s="6">
        <v>0</v>
      </c>
    </row>
    <row r="8572" spans="2:14" x14ac:dyDescent="0.3">
      <c r="E8572" s="9"/>
      <c r="F8572" s="8"/>
      <c r="G8572" s="10">
        <v>100</v>
      </c>
      <c r="H8572" s="21">
        <v>0</v>
      </c>
      <c r="I8572" s="12">
        <v>0</v>
      </c>
      <c r="J8572" s="12">
        <v>0</v>
      </c>
      <c r="K8572" s="2">
        <v>40</v>
      </c>
      <c r="L8572" s="2">
        <v>60</v>
      </c>
      <c r="M8572" s="12">
        <v>0</v>
      </c>
      <c r="N8572" s="15">
        <v>0</v>
      </c>
    </row>
    <row r="8573" spans="2:14" x14ac:dyDescent="0.3">
      <c r="E8573" s="3" t="s">
        <v>1055</v>
      </c>
      <c r="F8573" s="4"/>
      <c r="G8573" s="5">
        <v>3</v>
      </c>
      <c r="H8573" s="7">
        <v>1</v>
      </c>
      <c r="I8573" s="1">
        <v>1</v>
      </c>
      <c r="J8573" s="1">
        <v>0</v>
      </c>
      <c r="K8573" s="1">
        <v>0</v>
      </c>
      <c r="L8573" s="1">
        <v>0</v>
      </c>
      <c r="M8573" s="1">
        <v>1</v>
      </c>
      <c r="N8573" s="6">
        <v>0</v>
      </c>
    </row>
    <row r="8574" spans="2:14" x14ac:dyDescent="0.3">
      <c r="E8574" s="53"/>
      <c r="F8574" s="57"/>
      <c r="G8574" s="64">
        <v>100</v>
      </c>
      <c r="H8574" s="71">
        <v>33.333333333333002</v>
      </c>
      <c r="I8574" s="44">
        <v>33.333333333333002</v>
      </c>
      <c r="J8574" s="43">
        <v>0</v>
      </c>
      <c r="K8574" s="43">
        <v>0</v>
      </c>
      <c r="L8574" s="43">
        <v>0</v>
      </c>
      <c r="M8574" s="44">
        <v>33.333333333333002</v>
      </c>
      <c r="N8574" s="66">
        <v>0</v>
      </c>
    </row>
    <row r="8576" spans="2:14" x14ac:dyDescent="0.3">
      <c r="B8576" s="35" t="str">
        <f xml:space="preserve"> HYPERLINK("#'目次'!B71", "[65]")</f>
        <v>[65]</v>
      </c>
      <c r="C8576" s="25" t="s">
        <v>54</v>
      </c>
    </row>
    <row r="8579" spans="3:12" x14ac:dyDescent="0.3">
      <c r="C8579" s="25" t="s">
        <v>2040</v>
      </c>
    </row>
    <row r="8580" spans="3:12" ht="37.5" x14ac:dyDescent="0.3">
      <c r="E8580" s="95"/>
      <c r="F8580" s="96"/>
      <c r="G8580" s="37" t="s">
        <v>16</v>
      </c>
      <c r="H8580" s="41" t="s">
        <v>55</v>
      </c>
      <c r="I8580" s="18" t="s">
        <v>56</v>
      </c>
      <c r="J8580" s="18" t="s">
        <v>57</v>
      </c>
      <c r="K8580" s="18" t="s">
        <v>58</v>
      </c>
      <c r="L8580" s="34" t="s">
        <v>59</v>
      </c>
    </row>
    <row r="8581" spans="3:12" x14ac:dyDescent="0.3">
      <c r="E8581" s="97"/>
      <c r="F8581" s="98"/>
      <c r="G8581" s="40"/>
      <c r="H8581" s="36"/>
      <c r="I8581" s="19"/>
      <c r="J8581" s="19"/>
      <c r="K8581" s="19"/>
      <c r="L8581" s="39"/>
    </row>
    <row r="8582" spans="3:12" x14ac:dyDescent="0.3">
      <c r="E8582" s="63" t="s">
        <v>16</v>
      </c>
      <c r="F8582" s="58"/>
      <c r="G8582" s="38">
        <v>55336</v>
      </c>
      <c r="H8582" s="20">
        <v>4906</v>
      </c>
      <c r="I8582" s="20">
        <v>24562</v>
      </c>
      <c r="J8582" s="20">
        <v>17342</v>
      </c>
      <c r="K8582" s="20">
        <v>6139</v>
      </c>
      <c r="L8582" s="51">
        <v>2387</v>
      </c>
    </row>
    <row r="8583" spans="3:12" x14ac:dyDescent="0.3">
      <c r="E8583" s="53"/>
      <c r="F8583" s="59"/>
      <c r="G8583" s="10">
        <v>100</v>
      </c>
      <c r="H8583" s="2">
        <v>8.8658377909499997</v>
      </c>
      <c r="I8583" s="2">
        <v>44.387017493133001</v>
      </c>
      <c r="J8583" s="2">
        <v>31.339453520311999</v>
      </c>
      <c r="K8583" s="2">
        <v>11.094043660545999</v>
      </c>
      <c r="L8583" s="13">
        <v>4.3136475350590002</v>
      </c>
    </row>
    <row r="8584" spans="3:12" x14ac:dyDescent="0.3">
      <c r="E8584" s="3" t="s">
        <v>2041</v>
      </c>
      <c r="F8584" s="4"/>
      <c r="G8584" s="29">
        <v>155</v>
      </c>
      <c r="H8584" s="32">
        <v>4</v>
      </c>
      <c r="I8584" s="17">
        <v>61</v>
      </c>
      <c r="J8584" s="17">
        <v>63</v>
      </c>
      <c r="K8584" s="17">
        <v>24</v>
      </c>
      <c r="L8584" s="33">
        <v>3</v>
      </c>
    </row>
    <row r="8585" spans="3:12" x14ac:dyDescent="0.3">
      <c r="E8585" s="9"/>
      <c r="F8585" s="8"/>
      <c r="G8585" s="10">
        <v>100</v>
      </c>
      <c r="H8585" s="11">
        <v>2.5806451612900001</v>
      </c>
      <c r="I8585" s="2">
        <v>39.354838709676997</v>
      </c>
      <c r="J8585" s="2">
        <v>40.645161290323003</v>
      </c>
      <c r="K8585" s="2">
        <v>15.483870967742</v>
      </c>
      <c r="L8585" s="13">
        <v>1.935483870968</v>
      </c>
    </row>
    <row r="8586" spans="3:12" ht="25" x14ac:dyDescent="0.3">
      <c r="E8586" s="3" t="s">
        <v>2042</v>
      </c>
      <c r="F8586" s="4"/>
      <c r="G8586" s="5">
        <v>212</v>
      </c>
      <c r="H8586" s="7">
        <v>16</v>
      </c>
      <c r="I8586" s="1">
        <v>118</v>
      </c>
      <c r="J8586" s="1">
        <v>59</v>
      </c>
      <c r="K8586" s="1">
        <v>12</v>
      </c>
      <c r="L8586" s="6">
        <v>7</v>
      </c>
    </row>
    <row r="8587" spans="3:12" x14ac:dyDescent="0.3">
      <c r="E8587" s="9"/>
      <c r="F8587" s="8"/>
      <c r="G8587" s="10">
        <v>100</v>
      </c>
      <c r="H8587" s="11">
        <v>7.547169811321</v>
      </c>
      <c r="I8587" s="2">
        <v>55.660377358490997</v>
      </c>
      <c r="J8587" s="2">
        <v>27.830188679245001</v>
      </c>
      <c r="K8587" s="2">
        <v>5.660377358491</v>
      </c>
      <c r="L8587" s="13">
        <v>3.3018867924530002</v>
      </c>
    </row>
    <row r="8588" spans="3:12" ht="25" x14ac:dyDescent="0.3">
      <c r="E8588" s="3" t="s">
        <v>2043</v>
      </c>
      <c r="F8588" s="4"/>
      <c r="G8588" s="5">
        <v>48</v>
      </c>
      <c r="H8588" s="7">
        <v>9</v>
      </c>
      <c r="I8588" s="1">
        <v>34</v>
      </c>
      <c r="J8588" s="1">
        <v>3</v>
      </c>
      <c r="K8588" s="1">
        <v>1</v>
      </c>
      <c r="L8588" s="6">
        <v>1</v>
      </c>
    </row>
    <row r="8589" spans="3:12" x14ac:dyDescent="0.3">
      <c r="E8589" s="9"/>
      <c r="F8589" s="8"/>
      <c r="G8589" s="10">
        <v>100</v>
      </c>
      <c r="H8589" s="11">
        <v>18.75</v>
      </c>
      <c r="I8589" s="2">
        <v>70.833333333333002</v>
      </c>
      <c r="J8589" s="2">
        <v>6.25</v>
      </c>
      <c r="K8589" s="2">
        <v>2.083333333333</v>
      </c>
      <c r="L8589" s="13">
        <v>2.083333333333</v>
      </c>
    </row>
    <row r="8590" spans="3:12" ht="25" x14ac:dyDescent="0.3">
      <c r="E8590" s="3" t="s">
        <v>2044</v>
      </c>
      <c r="F8590" s="4"/>
      <c r="G8590" s="5">
        <v>28</v>
      </c>
      <c r="H8590" s="7">
        <v>5</v>
      </c>
      <c r="I8590" s="1">
        <v>19</v>
      </c>
      <c r="J8590" s="1">
        <v>3</v>
      </c>
      <c r="K8590" s="1">
        <v>1</v>
      </c>
      <c r="L8590" s="6">
        <v>0</v>
      </c>
    </row>
    <row r="8591" spans="3:12" x14ac:dyDescent="0.3">
      <c r="E8591" s="9"/>
      <c r="F8591" s="8"/>
      <c r="G8591" s="10">
        <v>100</v>
      </c>
      <c r="H8591" s="11">
        <v>17.857142857143</v>
      </c>
      <c r="I8591" s="2">
        <v>67.857142857143003</v>
      </c>
      <c r="J8591" s="2">
        <v>10.714285714286</v>
      </c>
      <c r="K8591" s="2">
        <v>3.5714285714290002</v>
      </c>
      <c r="L8591" s="15">
        <v>0</v>
      </c>
    </row>
    <row r="8592" spans="3:12" x14ac:dyDescent="0.3">
      <c r="E8592" s="3" t="s">
        <v>2045</v>
      </c>
      <c r="F8592" s="4"/>
      <c r="G8592" s="5">
        <v>7</v>
      </c>
      <c r="H8592" s="7">
        <v>4</v>
      </c>
      <c r="I8592" s="1">
        <v>1</v>
      </c>
      <c r="J8592" s="1">
        <v>0</v>
      </c>
      <c r="K8592" s="1">
        <v>0</v>
      </c>
      <c r="L8592" s="6">
        <v>2</v>
      </c>
    </row>
    <row r="8593" spans="5:12" x14ac:dyDescent="0.3">
      <c r="E8593" s="9"/>
      <c r="F8593" s="8"/>
      <c r="G8593" s="10">
        <v>100</v>
      </c>
      <c r="H8593" s="11">
        <v>57.142857142856997</v>
      </c>
      <c r="I8593" s="2">
        <v>14.285714285714</v>
      </c>
      <c r="J8593" s="12">
        <v>0</v>
      </c>
      <c r="K8593" s="12">
        <v>0</v>
      </c>
      <c r="L8593" s="13">
        <v>28.571428571428999</v>
      </c>
    </row>
    <row r="8594" spans="5:12" x14ac:dyDescent="0.3">
      <c r="E8594" s="3" t="s">
        <v>1013</v>
      </c>
      <c r="F8594" s="4"/>
      <c r="G8594" s="5">
        <v>3</v>
      </c>
      <c r="H8594" s="7">
        <v>0</v>
      </c>
      <c r="I8594" s="1">
        <v>1</v>
      </c>
      <c r="J8594" s="1">
        <v>0</v>
      </c>
      <c r="K8594" s="1">
        <v>2</v>
      </c>
      <c r="L8594" s="6">
        <v>0</v>
      </c>
    </row>
    <row r="8595" spans="5:12" x14ac:dyDescent="0.3">
      <c r="E8595" s="9"/>
      <c r="F8595" s="8"/>
      <c r="G8595" s="10">
        <v>100</v>
      </c>
      <c r="H8595" s="21">
        <v>0</v>
      </c>
      <c r="I8595" s="2">
        <v>33.333333333333002</v>
      </c>
      <c r="J8595" s="12">
        <v>0</v>
      </c>
      <c r="K8595" s="2">
        <v>66.666666666666998</v>
      </c>
      <c r="L8595" s="15">
        <v>0</v>
      </c>
    </row>
    <row r="8596" spans="5:12" x14ac:dyDescent="0.3">
      <c r="E8596" s="3" t="s">
        <v>2046</v>
      </c>
      <c r="F8596" s="4"/>
      <c r="G8596" s="5">
        <v>801</v>
      </c>
      <c r="H8596" s="7">
        <v>17</v>
      </c>
      <c r="I8596" s="1">
        <v>284</v>
      </c>
      <c r="J8596" s="1">
        <v>331</v>
      </c>
      <c r="K8596" s="1">
        <v>154</v>
      </c>
      <c r="L8596" s="6">
        <v>15</v>
      </c>
    </row>
    <row r="8597" spans="5:12" x14ac:dyDescent="0.3">
      <c r="E8597" s="9"/>
      <c r="F8597" s="8"/>
      <c r="G8597" s="10">
        <v>100</v>
      </c>
      <c r="H8597" s="11">
        <v>2.1223470661669999</v>
      </c>
      <c r="I8597" s="2">
        <v>35.455680399500999</v>
      </c>
      <c r="J8597" s="2">
        <v>41.323345817727997</v>
      </c>
      <c r="K8597" s="2">
        <v>19.225967540574</v>
      </c>
      <c r="L8597" s="13">
        <v>1.87265917603</v>
      </c>
    </row>
    <row r="8598" spans="5:12" ht="25" x14ac:dyDescent="0.3">
      <c r="E8598" s="3" t="s">
        <v>2047</v>
      </c>
      <c r="F8598" s="4"/>
      <c r="G8598" s="5">
        <v>1643</v>
      </c>
      <c r="H8598" s="7">
        <v>142</v>
      </c>
      <c r="I8598" s="1">
        <v>876</v>
      </c>
      <c r="J8598" s="1">
        <v>472</v>
      </c>
      <c r="K8598" s="1">
        <v>107</v>
      </c>
      <c r="L8598" s="6">
        <v>46</v>
      </c>
    </row>
    <row r="8599" spans="5:12" x14ac:dyDescent="0.3">
      <c r="E8599" s="9"/>
      <c r="F8599" s="8"/>
      <c r="G8599" s="10">
        <v>100</v>
      </c>
      <c r="H8599" s="11">
        <v>8.6427267194160002</v>
      </c>
      <c r="I8599" s="2">
        <v>53.317102860620999</v>
      </c>
      <c r="J8599" s="2">
        <v>28.727936701156001</v>
      </c>
      <c r="K8599" s="2">
        <v>6.5124771758979998</v>
      </c>
      <c r="L8599" s="13">
        <v>2.7997565429089999</v>
      </c>
    </row>
    <row r="8600" spans="5:12" ht="25" x14ac:dyDescent="0.3">
      <c r="E8600" s="3" t="s">
        <v>2048</v>
      </c>
      <c r="F8600" s="4"/>
      <c r="G8600" s="5">
        <v>472</v>
      </c>
      <c r="H8600" s="7">
        <v>95</v>
      </c>
      <c r="I8600" s="1">
        <v>263</v>
      </c>
      <c r="J8600" s="1">
        <v>72</v>
      </c>
      <c r="K8600" s="1">
        <v>11</v>
      </c>
      <c r="L8600" s="6">
        <v>31</v>
      </c>
    </row>
    <row r="8601" spans="5:12" x14ac:dyDescent="0.3">
      <c r="E8601" s="9"/>
      <c r="F8601" s="8"/>
      <c r="G8601" s="10">
        <v>100</v>
      </c>
      <c r="H8601" s="11">
        <v>20.127118644067998</v>
      </c>
      <c r="I8601" s="2">
        <v>55.720338983051001</v>
      </c>
      <c r="J8601" s="2">
        <v>15.254237288136</v>
      </c>
      <c r="K8601" s="2">
        <v>2.3305084745759999</v>
      </c>
      <c r="L8601" s="13">
        <v>6.5677966101690002</v>
      </c>
    </row>
    <row r="8602" spans="5:12" ht="25" x14ac:dyDescent="0.3">
      <c r="E8602" s="3" t="s">
        <v>2049</v>
      </c>
      <c r="F8602" s="4"/>
      <c r="G8602" s="5">
        <v>252</v>
      </c>
      <c r="H8602" s="7">
        <v>72</v>
      </c>
      <c r="I8602" s="1">
        <v>129</v>
      </c>
      <c r="J8602" s="1">
        <v>34</v>
      </c>
      <c r="K8602" s="1">
        <v>9</v>
      </c>
      <c r="L8602" s="6">
        <v>8</v>
      </c>
    </row>
    <row r="8603" spans="5:12" x14ac:dyDescent="0.3">
      <c r="E8603" s="9"/>
      <c r="F8603" s="8"/>
      <c r="G8603" s="10">
        <v>100</v>
      </c>
      <c r="H8603" s="11">
        <v>28.571428571428999</v>
      </c>
      <c r="I8603" s="2">
        <v>51.190476190475998</v>
      </c>
      <c r="J8603" s="2">
        <v>13.492063492063</v>
      </c>
      <c r="K8603" s="2">
        <v>3.5714285714290002</v>
      </c>
      <c r="L8603" s="13">
        <v>3.1746031746029999</v>
      </c>
    </row>
    <row r="8604" spans="5:12" x14ac:dyDescent="0.3">
      <c r="E8604" s="3" t="s">
        <v>2050</v>
      </c>
      <c r="F8604" s="4"/>
      <c r="G8604" s="5">
        <v>95</v>
      </c>
      <c r="H8604" s="7">
        <v>41</v>
      </c>
      <c r="I8604" s="1">
        <v>43</v>
      </c>
      <c r="J8604" s="1">
        <v>4</v>
      </c>
      <c r="K8604" s="1">
        <v>1</v>
      </c>
      <c r="L8604" s="6">
        <v>6</v>
      </c>
    </row>
    <row r="8605" spans="5:12" x14ac:dyDescent="0.3">
      <c r="E8605" s="9"/>
      <c r="F8605" s="8"/>
      <c r="G8605" s="10">
        <v>100</v>
      </c>
      <c r="H8605" s="11">
        <v>43.157894736842003</v>
      </c>
      <c r="I8605" s="2">
        <v>45.263157894736999</v>
      </c>
      <c r="J8605" s="2">
        <v>4.2105263157890001</v>
      </c>
      <c r="K8605" s="2">
        <v>1.052631578947</v>
      </c>
      <c r="L8605" s="13">
        <v>6.3157894736840001</v>
      </c>
    </row>
    <row r="8606" spans="5:12" x14ac:dyDescent="0.3">
      <c r="E8606" s="3" t="s">
        <v>1019</v>
      </c>
      <c r="F8606" s="4"/>
      <c r="G8606" s="5">
        <v>11</v>
      </c>
      <c r="H8606" s="7">
        <v>2</v>
      </c>
      <c r="I8606" s="1">
        <v>5</v>
      </c>
      <c r="J8606" s="1">
        <v>1</v>
      </c>
      <c r="K8606" s="1">
        <v>0</v>
      </c>
      <c r="L8606" s="6">
        <v>3</v>
      </c>
    </row>
    <row r="8607" spans="5:12" x14ac:dyDescent="0.3">
      <c r="E8607" s="9"/>
      <c r="F8607" s="8"/>
      <c r="G8607" s="10">
        <v>100</v>
      </c>
      <c r="H8607" s="11">
        <v>18.181818181817999</v>
      </c>
      <c r="I8607" s="2">
        <v>45.454545454544999</v>
      </c>
      <c r="J8607" s="2">
        <v>9.0909090909089993</v>
      </c>
      <c r="K8607" s="12">
        <v>0</v>
      </c>
      <c r="L8607" s="13">
        <v>27.272727272727</v>
      </c>
    </row>
    <row r="8608" spans="5:12" x14ac:dyDescent="0.3">
      <c r="E8608" s="3" t="s">
        <v>2051</v>
      </c>
      <c r="F8608" s="4"/>
      <c r="G8608" s="5">
        <v>1892</v>
      </c>
      <c r="H8608" s="7">
        <v>45</v>
      </c>
      <c r="I8608" s="1">
        <v>624</v>
      </c>
      <c r="J8608" s="1">
        <v>727</v>
      </c>
      <c r="K8608" s="1">
        <v>445</v>
      </c>
      <c r="L8608" s="6">
        <v>51</v>
      </c>
    </row>
    <row r="8609" spans="5:12" x14ac:dyDescent="0.3">
      <c r="E8609" s="9"/>
      <c r="F8609" s="8"/>
      <c r="G8609" s="10">
        <v>100</v>
      </c>
      <c r="H8609" s="11">
        <v>2.3784355179699999</v>
      </c>
      <c r="I8609" s="2">
        <v>32.980972515856003</v>
      </c>
      <c r="J8609" s="2">
        <v>38.424947145876999</v>
      </c>
      <c r="K8609" s="2">
        <v>23.520084566596001</v>
      </c>
      <c r="L8609" s="13">
        <v>2.6955602537000001</v>
      </c>
    </row>
    <row r="8610" spans="5:12" ht="25" x14ac:dyDescent="0.3">
      <c r="E8610" s="3" t="s">
        <v>2052</v>
      </c>
      <c r="F8610" s="4"/>
      <c r="G8610" s="5">
        <v>4699</v>
      </c>
      <c r="H8610" s="7">
        <v>354</v>
      </c>
      <c r="I8610" s="1">
        <v>2465</v>
      </c>
      <c r="J8610" s="1">
        <v>1404</v>
      </c>
      <c r="K8610" s="1">
        <v>352</v>
      </c>
      <c r="L8610" s="6">
        <v>124</v>
      </c>
    </row>
    <row r="8611" spans="5:12" x14ac:dyDescent="0.3">
      <c r="E8611" s="9"/>
      <c r="F8611" s="8"/>
      <c r="G8611" s="10">
        <v>100</v>
      </c>
      <c r="H8611" s="11">
        <v>7.5335177697380002</v>
      </c>
      <c r="I8611" s="2">
        <v>52.457969780804</v>
      </c>
      <c r="J8611" s="2">
        <v>29.878697595233</v>
      </c>
      <c r="K8611" s="2">
        <v>7.4909555224520004</v>
      </c>
      <c r="L8611" s="13">
        <v>2.6388593317729998</v>
      </c>
    </row>
    <row r="8612" spans="5:12" ht="25" x14ac:dyDescent="0.3">
      <c r="E8612" s="3" t="s">
        <v>2053</v>
      </c>
      <c r="F8612" s="4"/>
      <c r="G8612" s="5">
        <v>1406</v>
      </c>
      <c r="H8612" s="7">
        <v>277</v>
      </c>
      <c r="I8612" s="1">
        <v>812</v>
      </c>
      <c r="J8612" s="1">
        <v>204</v>
      </c>
      <c r="K8612" s="1">
        <v>45</v>
      </c>
      <c r="L8612" s="6">
        <v>68</v>
      </c>
    </row>
    <row r="8613" spans="5:12" x14ac:dyDescent="0.3">
      <c r="E8613" s="9"/>
      <c r="F8613" s="8"/>
      <c r="G8613" s="10">
        <v>100</v>
      </c>
      <c r="H8613" s="11">
        <v>19.701280227596001</v>
      </c>
      <c r="I8613" s="2">
        <v>57.752489331436998</v>
      </c>
      <c r="J8613" s="2">
        <v>14.509246088193001</v>
      </c>
      <c r="K8613" s="2">
        <v>3.2005689900430001</v>
      </c>
      <c r="L8613" s="13">
        <v>4.8364153627309996</v>
      </c>
    </row>
    <row r="8614" spans="5:12" ht="25" x14ac:dyDescent="0.3">
      <c r="E8614" s="3" t="s">
        <v>2054</v>
      </c>
      <c r="F8614" s="4"/>
      <c r="G8614" s="5">
        <v>739</v>
      </c>
      <c r="H8614" s="7">
        <v>210</v>
      </c>
      <c r="I8614" s="1">
        <v>398</v>
      </c>
      <c r="J8614" s="1">
        <v>94</v>
      </c>
      <c r="K8614" s="1">
        <v>17</v>
      </c>
      <c r="L8614" s="6">
        <v>20</v>
      </c>
    </row>
    <row r="8615" spans="5:12" x14ac:dyDescent="0.3">
      <c r="E8615" s="9"/>
      <c r="F8615" s="8"/>
      <c r="G8615" s="10">
        <v>100</v>
      </c>
      <c r="H8615" s="11">
        <v>28.416779431664001</v>
      </c>
      <c r="I8615" s="2">
        <v>53.856562922869003</v>
      </c>
      <c r="J8615" s="2">
        <v>12.719891745602</v>
      </c>
      <c r="K8615" s="2">
        <v>2.3004059539920001</v>
      </c>
      <c r="L8615" s="13">
        <v>2.7063599458729999</v>
      </c>
    </row>
    <row r="8616" spans="5:12" x14ac:dyDescent="0.3">
      <c r="E8616" s="3" t="s">
        <v>2055</v>
      </c>
      <c r="F8616" s="4"/>
      <c r="G8616" s="5">
        <v>353</v>
      </c>
      <c r="H8616" s="7">
        <v>165</v>
      </c>
      <c r="I8616" s="1">
        <v>135</v>
      </c>
      <c r="J8616" s="1">
        <v>30</v>
      </c>
      <c r="K8616" s="1">
        <v>4</v>
      </c>
      <c r="L8616" s="6">
        <v>19</v>
      </c>
    </row>
    <row r="8617" spans="5:12" x14ac:dyDescent="0.3">
      <c r="E8617" s="9"/>
      <c r="F8617" s="8"/>
      <c r="G8617" s="10">
        <v>100</v>
      </c>
      <c r="H8617" s="11">
        <v>46.742209631728002</v>
      </c>
      <c r="I8617" s="2">
        <v>38.243626062323003</v>
      </c>
      <c r="J8617" s="2">
        <v>8.4985835694049996</v>
      </c>
      <c r="K8617" s="2">
        <v>1.1331444759210001</v>
      </c>
      <c r="L8617" s="13">
        <v>5.3824362606229998</v>
      </c>
    </row>
    <row r="8618" spans="5:12" x14ac:dyDescent="0.3">
      <c r="E8618" s="3" t="s">
        <v>1025</v>
      </c>
      <c r="F8618" s="4"/>
      <c r="G8618" s="5">
        <v>47</v>
      </c>
      <c r="H8618" s="7">
        <v>18</v>
      </c>
      <c r="I8618" s="1">
        <v>14</v>
      </c>
      <c r="J8618" s="1">
        <v>1</v>
      </c>
      <c r="K8618" s="1">
        <v>0</v>
      </c>
      <c r="L8618" s="6">
        <v>14</v>
      </c>
    </row>
    <row r="8619" spans="5:12" x14ac:dyDescent="0.3">
      <c r="E8619" s="9"/>
      <c r="F8619" s="8"/>
      <c r="G8619" s="10">
        <v>100</v>
      </c>
      <c r="H8619" s="11">
        <v>38.297872340425997</v>
      </c>
      <c r="I8619" s="2">
        <v>29.787234042552999</v>
      </c>
      <c r="J8619" s="2">
        <v>2.1276595744679998</v>
      </c>
      <c r="K8619" s="12">
        <v>0</v>
      </c>
      <c r="L8619" s="13">
        <v>29.787234042552999</v>
      </c>
    </row>
    <row r="8620" spans="5:12" x14ac:dyDescent="0.3">
      <c r="E8620" s="3" t="s">
        <v>2056</v>
      </c>
      <c r="F8620" s="4"/>
      <c r="G8620" s="5">
        <v>3532</v>
      </c>
      <c r="H8620" s="7">
        <v>99</v>
      </c>
      <c r="I8620" s="1">
        <v>1103</v>
      </c>
      <c r="J8620" s="1">
        <v>1413</v>
      </c>
      <c r="K8620" s="1">
        <v>812</v>
      </c>
      <c r="L8620" s="6">
        <v>105</v>
      </c>
    </row>
    <row r="8621" spans="5:12" x14ac:dyDescent="0.3">
      <c r="E8621" s="9"/>
      <c r="F8621" s="8"/>
      <c r="G8621" s="10">
        <v>100</v>
      </c>
      <c r="H8621" s="11">
        <v>2.802944507361</v>
      </c>
      <c r="I8621" s="2">
        <v>31.228765571914</v>
      </c>
      <c r="J8621" s="2">
        <v>40.005662514156</v>
      </c>
      <c r="K8621" s="2">
        <v>22.989807474519001</v>
      </c>
      <c r="L8621" s="13">
        <v>2.9728199320500002</v>
      </c>
    </row>
    <row r="8622" spans="5:12" ht="25" x14ac:dyDescent="0.3">
      <c r="E8622" s="3" t="s">
        <v>2057</v>
      </c>
      <c r="F8622" s="4"/>
      <c r="G8622" s="5">
        <v>8012</v>
      </c>
      <c r="H8622" s="7">
        <v>483</v>
      </c>
      <c r="I8622" s="1">
        <v>3985</v>
      </c>
      <c r="J8622" s="1">
        <v>2578</v>
      </c>
      <c r="K8622" s="1">
        <v>672</v>
      </c>
      <c r="L8622" s="6">
        <v>294</v>
      </c>
    </row>
    <row r="8623" spans="5:12" x14ac:dyDescent="0.3">
      <c r="E8623" s="9"/>
      <c r="F8623" s="8"/>
      <c r="G8623" s="10">
        <v>100</v>
      </c>
      <c r="H8623" s="11">
        <v>6.0284573140289996</v>
      </c>
      <c r="I8623" s="2">
        <v>49.737893160260001</v>
      </c>
      <c r="J8623" s="2">
        <v>32.176734897654001</v>
      </c>
      <c r="K8623" s="2">
        <v>8.3874188716920006</v>
      </c>
      <c r="L8623" s="13">
        <v>3.6694957563649999</v>
      </c>
    </row>
    <row r="8624" spans="5:12" ht="25" x14ac:dyDescent="0.3">
      <c r="E8624" s="3" t="s">
        <v>2058</v>
      </c>
      <c r="F8624" s="4"/>
      <c r="G8624" s="5">
        <v>2494</v>
      </c>
      <c r="H8624" s="7">
        <v>416</v>
      </c>
      <c r="I8624" s="1">
        <v>1418</v>
      </c>
      <c r="J8624" s="1">
        <v>434</v>
      </c>
      <c r="K8624" s="1">
        <v>82</v>
      </c>
      <c r="L8624" s="6">
        <v>144</v>
      </c>
    </row>
    <row r="8625" spans="5:12" x14ac:dyDescent="0.3">
      <c r="E8625" s="9"/>
      <c r="F8625" s="8"/>
      <c r="G8625" s="10">
        <v>100</v>
      </c>
      <c r="H8625" s="11">
        <v>16.680032076985</v>
      </c>
      <c r="I8625" s="2">
        <v>56.856455493184001</v>
      </c>
      <c r="J8625" s="2">
        <v>17.401764234161998</v>
      </c>
      <c r="K8625" s="2">
        <v>3.2878909382520001</v>
      </c>
      <c r="L8625" s="13">
        <v>5.7738572574180003</v>
      </c>
    </row>
    <row r="8626" spans="5:12" ht="25" x14ac:dyDescent="0.3">
      <c r="E8626" s="3" t="s">
        <v>2059</v>
      </c>
      <c r="F8626" s="4"/>
      <c r="G8626" s="5">
        <v>1115</v>
      </c>
      <c r="H8626" s="7">
        <v>267</v>
      </c>
      <c r="I8626" s="1">
        <v>643</v>
      </c>
      <c r="J8626" s="1">
        <v>134</v>
      </c>
      <c r="K8626" s="1">
        <v>28</v>
      </c>
      <c r="L8626" s="6">
        <v>43</v>
      </c>
    </row>
    <row r="8627" spans="5:12" x14ac:dyDescent="0.3">
      <c r="E8627" s="9"/>
      <c r="F8627" s="8"/>
      <c r="G8627" s="10">
        <v>100</v>
      </c>
      <c r="H8627" s="11">
        <v>23.946188340807002</v>
      </c>
      <c r="I8627" s="2">
        <v>57.668161434978003</v>
      </c>
      <c r="J8627" s="2">
        <v>12.017937219730999</v>
      </c>
      <c r="K8627" s="2">
        <v>2.5112107623319999</v>
      </c>
      <c r="L8627" s="13">
        <v>3.8565022421520001</v>
      </c>
    </row>
    <row r="8628" spans="5:12" x14ac:dyDescent="0.3">
      <c r="E8628" s="3" t="s">
        <v>2060</v>
      </c>
      <c r="F8628" s="4"/>
      <c r="G8628" s="5">
        <v>589</v>
      </c>
      <c r="H8628" s="7">
        <v>263</v>
      </c>
      <c r="I8628" s="1">
        <v>221</v>
      </c>
      <c r="J8628" s="1">
        <v>44</v>
      </c>
      <c r="K8628" s="1">
        <v>18</v>
      </c>
      <c r="L8628" s="6">
        <v>43</v>
      </c>
    </row>
    <row r="8629" spans="5:12" x14ac:dyDescent="0.3">
      <c r="E8629" s="9"/>
      <c r="F8629" s="8"/>
      <c r="G8629" s="10">
        <v>100</v>
      </c>
      <c r="H8629" s="11">
        <v>44.651952461800001</v>
      </c>
      <c r="I8629" s="2">
        <v>37.521222410866002</v>
      </c>
      <c r="J8629" s="2">
        <v>7.470288624788</v>
      </c>
      <c r="K8629" s="2">
        <v>3.0560271646860002</v>
      </c>
      <c r="L8629" s="13">
        <v>7.3005093378610004</v>
      </c>
    </row>
    <row r="8630" spans="5:12" x14ac:dyDescent="0.3">
      <c r="E8630" s="3" t="s">
        <v>1031</v>
      </c>
      <c r="F8630" s="4"/>
      <c r="G8630" s="5">
        <v>94</v>
      </c>
      <c r="H8630" s="7">
        <v>34</v>
      </c>
      <c r="I8630" s="1">
        <v>27</v>
      </c>
      <c r="J8630" s="1">
        <v>3</v>
      </c>
      <c r="K8630" s="1">
        <v>3</v>
      </c>
      <c r="L8630" s="6">
        <v>27</v>
      </c>
    </row>
    <row r="8631" spans="5:12" x14ac:dyDescent="0.3">
      <c r="E8631" s="9"/>
      <c r="F8631" s="8"/>
      <c r="G8631" s="10">
        <v>100</v>
      </c>
      <c r="H8631" s="11">
        <v>36.170212765956997</v>
      </c>
      <c r="I8631" s="2">
        <v>28.723404255319</v>
      </c>
      <c r="J8631" s="2">
        <v>3.1914893617020001</v>
      </c>
      <c r="K8631" s="2">
        <v>3.1914893617020001</v>
      </c>
      <c r="L8631" s="13">
        <v>28.723404255319</v>
      </c>
    </row>
    <row r="8632" spans="5:12" x14ac:dyDescent="0.3">
      <c r="E8632" s="3" t="s">
        <v>2061</v>
      </c>
      <c r="F8632" s="4"/>
      <c r="G8632" s="5">
        <v>3580</v>
      </c>
      <c r="H8632" s="7">
        <v>72</v>
      </c>
      <c r="I8632" s="1">
        <v>927</v>
      </c>
      <c r="J8632" s="1">
        <v>1586</v>
      </c>
      <c r="K8632" s="1">
        <v>891</v>
      </c>
      <c r="L8632" s="6">
        <v>104</v>
      </c>
    </row>
    <row r="8633" spans="5:12" x14ac:dyDescent="0.3">
      <c r="E8633" s="9"/>
      <c r="F8633" s="8"/>
      <c r="G8633" s="10">
        <v>100</v>
      </c>
      <c r="H8633" s="11">
        <v>2.0111731843579999</v>
      </c>
      <c r="I8633" s="2">
        <v>25.893854748603001</v>
      </c>
      <c r="J8633" s="2">
        <v>44.301675977654</v>
      </c>
      <c r="K8633" s="2">
        <v>24.888268156424999</v>
      </c>
      <c r="L8633" s="13">
        <v>2.905027932961</v>
      </c>
    </row>
    <row r="8634" spans="5:12" ht="25" x14ac:dyDescent="0.3">
      <c r="E8634" s="3" t="s">
        <v>2062</v>
      </c>
      <c r="F8634" s="4"/>
      <c r="G8634" s="5">
        <v>8500</v>
      </c>
      <c r="H8634" s="7">
        <v>456</v>
      </c>
      <c r="I8634" s="1">
        <v>3963</v>
      </c>
      <c r="J8634" s="1">
        <v>3001</v>
      </c>
      <c r="K8634" s="1">
        <v>771</v>
      </c>
      <c r="L8634" s="6">
        <v>309</v>
      </c>
    </row>
    <row r="8635" spans="5:12" x14ac:dyDescent="0.3">
      <c r="E8635" s="9"/>
      <c r="F8635" s="8"/>
      <c r="G8635" s="10">
        <v>100</v>
      </c>
      <c r="H8635" s="11">
        <v>5.3647058823530003</v>
      </c>
      <c r="I8635" s="2">
        <v>46.623529411764999</v>
      </c>
      <c r="J8635" s="2">
        <v>35.305882352940998</v>
      </c>
      <c r="K8635" s="2">
        <v>9.0705882352940002</v>
      </c>
      <c r="L8635" s="13">
        <v>3.6352941176470002</v>
      </c>
    </row>
    <row r="8636" spans="5:12" ht="25" x14ac:dyDescent="0.3">
      <c r="E8636" s="3" t="s">
        <v>2063</v>
      </c>
      <c r="F8636" s="4"/>
      <c r="G8636" s="5">
        <v>2659</v>
      </c>
      <c r="H8636" s="7">
        <v>330</v>
      </c>
      <c r="I8636" s="1">
        <v>1482</v>
      </c>
      <c r="J8636" s="1">
        <v>555</v>
      </c>
      <c r="K8636" s="1">
        <v>88</v>
      </c>
      <c r="L8636" s="6">
        <v>204</v>
      </c>
    </row>
    <row r="8637" spans="5:12" x14ac:dyDescent="0.3">
      <c r="E8637" s="9"/>
      <c r="F8637" s="8"/>
      <c r="G8637" s="10">
        <v>100</v>
      </c>
      <c r="H8637" s="11">
        <v>12.410680707033</v>
      </c>
      <c r="I8637" s="2">
        <v>55.735238811583002</v>
      </c>
      <c r="J8637" s="2">
        <v>20.872508461828001</v>
      </c>
      <c r="K8637" s="2">
        <v>3.3095148552090001</v>
      </c>
      <c r="L8637" s="13">
        <v>7.6720571643469997</v>
      </c>
    </row>
    <row r="8638" spans="5:12" ht="25" x14ac:dyDescent="0.3">
      <c r="E8638" s="3" t="s">
        <v>2064</v>
      </c>
      <c r="F8638" s="4"/>
      <c r="G8638" s="5">
        <v>1112</v>
      </c>
      <c r="H8638" s="7">
        <v>214</v>
      </c>
      <c r="I8638" s="1">
        <v>637</v>
      </c>
      <c r="J8638" s="1">
        <v>155</v>
      </c>
      <c r="K8638" s="1">
        <v>42</v>
      </c>
      <c r="L8638" s="6">
        <v>64</v>
      </c>
    </row>
    <row r="8639" spans="5:12" x14ac:dyDescent="0.3">
      <c r="E8639" s="9"/>
      <c r="F8639" s="8"/>
      <c r="G8639" s="10">
        <v>100</v>
      </c>
      <c r="H8639" s="11">
        <v>19.244604316547001</v>
      </c>
      <c r="I8639" s="2">
        <v>57.284172661870997</v>
      </c>
      <c r="J8639" s="2">
        <v>13.938848920863</v>
      </c>
      <c r="K8639" s="2">
        <v>3.7769784172660001</v>
      </c>
      <c r="L8639" s="13">
        <v>5.755395683453</v>
      </c>
    </row>
    <row r="8640" spans="5:12" x14ac:dyDescent="0.3">
      <c r="E8640" s="3" t="s">
        <v>2065</v>
      </c>
      <c r="F8640" s="4"/>
      <c r="G8640" s="5">
        <v>576</v>
      </c>
      <c r="H8640" s="7">
        <v>237</v>
      </c>
      <c r="I8640" s="1">
        <v>216</v>
      </c>
      <c r="J8640" s="1">
        <v>61</v>
      </c>
      <c r="K8640" s="1">
        <v>18</v>
      </c>
      <c r="L8640" s="6">
        <v>44</v>
      </c>
    </row>
    <row r="8641" spans="5:12" x14ac:dyDescent="0.3">
      <c r="E8641" s="9"/>
      <c r="F8641" s="8"/>
      <c r="G8641" s="10">
        <v>100</v>
      </c>
      <c r="H8641" s="11">
        <v>41.145833333333002</v>
      </c>
      <c r="I8641" s="2">
        <v>37.5</v>
      </c>
      <c r="J8641" s="2">
        <v>10.590277777778001</v>
      </c>
      <c r="K8641" s="2">
        <v>3.125</v>
      </c>
      <c r="L8641" s="13">
        <v>7.6388888888890003</v>
      </c>
    </row>
    <row r="8642" spans="5:12" x14ac:dyDescent="0.3">
      <c r="E8642" s="3" t="s">
        <v>1037</v>
      </c>
      <c r="F8642" s="4"/>
      <c r="G8642" s="5">
        <v>105</v>
      </c>
      <c r="H8642" s="7">
        <v>39</v>
      </c>
      <c r="I8642" s="1">
        <v>28</v>
      </c>
      <c r="J8642" s="1">
        <v>8</v>
      </c>
      <c r="K8642" s="1">
        <v>4</v>
      </c>
      <c r="L8642" s="6">
        <v>26</v>
      </c>
    </row>
    <row r="8643" spans="5:12" x14ac:dyDescent="0.3">
      <c r="E8643" s="9"/>
      <c r="F8643" s="8"/>
      <c r="G8643" s="10">
        <v>100</v>
      </c>
      <c r="H8643" s="11">
        <v>37.142857142856997</v>
      </c>
      <c r="I8643" s="2">
        <v>26.666666666666998</v>
      </c>
      <c r="J8643" s="2">
        <v>7.6190476190479997</v>
      </c>
      <c r="K8643" s="2">
        <v>3.8095238095239998</v>
      </c>
      <c r="L8643" s="13">
        <v>24.761904761905001</v>
      </c>
    </row>
    <row r="8644" spans="5:12" x14ac:dyDescent="0.3">
      <c r="E8644" s="3" t="s">
        <v>2066</v>
      </c>
      <c r="F8644" s="4"/>
      <c r="G8644" s="5">
        <v>1834</v>
      </c>
      <c r="H8644" s="7">
        <v>27</v>
      </c>
      <c r="I8644" s="1">
        <v>379</v>
      </c>
      <c r="J8644" s="1">
        <v>813</v>
      </c>
      <c r="K8644" s="1">
        <v>550</v>
      </c>
      <c r="L8644" s="6">
        <v>65</v>
      </c>
    </row>
    <row r="8645" spans="5:12" x14ac:dyDescent="0.3">
      <c r="E8645" s="9"/>
      <c r="F8645" s="8"/>
      <c r="G8645" s="10">
        <v>100</v>
      </c>
      <c r="H8645" s="11">
        <v>1.4721919302069999</v>
      </c>
      <c r="I8645" s="2">
        <v>20.665212649945001</v>
      </c>
      <c r="J8645" s="2">
        <v>44.32933478735</v>
      </c>
      <c r="K8645" s="2">
        <v>29.989094874591</v>
      </c>
      <c r="L8645" s="13">
        <v>3.5441657579060002</v>
      </c>
    </row>
    <row r="8646" spans="5:12" ht="25" x14ac:dyDescent="0.3">
      <c r="E8646" s="3" t="s">
        <v>2067</v>
      </c>
      <c r="F8646" s="4"/>
      <c r="G8646" s="5">
        <v>3669</v>
      </c>
      <c r="H8646" s="7">
        <v>130</v>
      </c>
      <c r="I8646" s="1">
        <v>1508</v>
      </c>
      <c r="J8646" s="1">
        <v>1519</v>
      </c>
      <c r="K8646" s="1">
        <v>389</v>
      </c>
      <c r="L8646" s="6">
        <v>123</v>
      </c>
    </row>
    <row r="8647" spans="5:12" x14ac:dyDescent="0.3">
      <c r="E8647" s="9"/>
      <c r="F8647" s="8"/>
      <c r="G8647" s="10">
        <v>100</v>
      </c>
      <c r="H8647" s="11">
        <v>3.543199781957</v>
      </c>
      <c r="I8647" s="2">
        <v>41.101117470699997</v>
      </c>
      <c r="J8647" s="2">
        <v>41.400926683020003</v>
      </c>
      <c r="K8647" s="2">
        <v>10.602343962933</v>
      </c>
      <c r="L8647" s="13">
        <v>3.3524121013900001</v>
      </c>
    </row>
    <row r="8648" spans="5:12" ht="25" x14ac:dyDescent="0.3">
      <c r="E8648" s="3" t="s">
        <v>2068</v>
      </c>
      <c r="F8648" s="4"/>
      <c r="G8648" s="5">
        <v>927</v>
      </c>
      <c r="H8648" s="7">
        <v>111</v>
      </c>
      <c r="I8648" s="1">
        <v>508</v>
      </c>
      <c r="J8648" s="1">
        <v>200</v>
      </c>
      <c r="K8648" s="1">
        <v>44</v>
      </c>
      <c r="L8648" s="6">
        <v>64</v>
      </c>
    </row>
    <row r="8649" spans="5:12" x14ac:dyDescent="0.3">
      <c r="E8649" s="9"/>
      <c r="F8649" s="8"/>
      <c r="G8649" s="10">
        <v>100</v>
      </c>
      <c r="H8649" s="11">
        <v>11.974110032362001</v>
      </c>
      <c r="I8649" s="2">
        <v>54.800431499460998</v>
      </c>
      <c r="J8649" s="2">
        <v>21.574973031283999</v>
      </c>
      <c r="K8649" s="2">
        <v>4.7464940668819997</v>
      </c>
      <c r="L8649" s="13">
        <v>6.9039913700110001</v>
      </c>
    </row>
    <row r="8650" spans="5:12" ht="25" x14ac:dyDescent="0.3">
      <c r="E8650" s="3" t="s">
        <v>2069</v>
      </c>
      <c r="F8650" s="4"/>
      <c r="G8650" s="5">
        <v>320</v>
      </c>
      <c r="H8650" s="7">
        <v>40</v>
      </c>
      <c r="I8650" s="1">
        <v>202</v>
      </c>
      <c r="J8650" s="1">
        <v>46</v>
      </c>
      <c r="K8650" s="1">
        <v>14</v>
      </c>
      <c r="L8650" s="6">
        <v>18</v>
      </c>
    </row>
    <row r="8651" spans="5:12" x14ac:dyDescent="0.3">
      <c r="E8651" s="9"/>
      <c r="F8651" s="8"/>
      <c r="G8651" s="10">
        <v>100</v>
      </c>
      <c r="H8651" s="11">
        <v>12.5</v>
      </c>
      <c r="I8651" s="2">
        <v>63.125</v>
      </c>
      <c r="J8651" s="2">
        <v>14.375</v>
      </c>
      <c r="K8651" s="2">
        <v>4.375</v>
      </c>
      <c r="L8651" s="13">
        <v>5.625</v>
      </c>
    </row>
    <row r="8652" spans="5:12" x14ac:dyDescent="0.3">
      <c r="E8652" s="3" t="s">
        <v>2070</v>
      </c>
      <c r="F8652" s="4"/>
      <c r="G8652" s="5">
        <v>151</v>
      </c>
      <c r="H8652" s="7">
        <v>59</v>
      </c>
      <c r="I8652" s="1">
        <v>51</v>
      </c>
      <c r="J8652" s="1">
        <v>28</v>
      </c>
      <c r="K8652" s="1">
        <v>8</v>
      </c>
      <c r="L8652" s="6">
        <v>5</v>
      </c>
    </row>
    <row r="8653" spans="5:12" x14ac:dyDescent="0.3">
      <c r="E8653" s="9"/>
      <c r="F8653" s="8"/>
      <c r="G8653" s="10">
        <v>100</v>
      </c>
      <c r="H8653" s="11">
        <v>39.072847682118997</v>
      </c>
      <c r="I8653" s="2">
        <v>33.774834437086</v>
      </c>
      <c r="J8653" s="2">
        <v>18.543046357615999</v>
      </c>
      <c r="K8653" s="2">
        <v>5.2980132450330002</v>
      </c>
      <c r="L8653" s="13">
        <v>3.311258278146</v>
      </c>
    </row>
    <row r="8654" spans="5:12" x14ac:dyDescent="0.3">
      <c r="E8654" s="3" t="s">
        <v>1043</v>
      </c>
      <c r="F8654" s="4"/>
      <c r="G8654" s="5">
        <v>35</v>
      </c>
      <c r="H8654" s="7">
        <v>6</v>
      </c>
      <c r="I8654" s="1">
        <v>10</v>
      </c>
      <c r="J8654" s="1">
        <v>3</v>
      </c>
      <c r="K8654" s="1">
        <v>2</v>
      </c>
      <c r="L8654" s="6">
        <v>14</v>
      </c>
    </row>
    <row r="8655" spans="5:12" x14ac:dyDescent="0.3">
      <c r="E8655" s="9"/>
      <c r="F8655" s="8"/>
      <c r="G8655" s="10">
        <v>100</v>
      </c>
      <c r="H8655" s="11">
        <v>17.142857142857</v>
      </c>
      <c r="I8655" s="2">
        <v>28.571428571428999</v>
      </c>
      <c r="J8655" s="2">
        <v>8.5714285714289993</v>
      </c>
      <c r="K8655" s="2">
        <v>5.7142857142860004</v>
      </c>
      <c r="L8655" s="13">
        <v>40</v>
      </c>
    </row>
    <row r="8656" spans="5:12" x14ac:dyDescent="0.3">
      <c r="E8656" s="3" t="s">
        <v>2071</v>
      </c>
      <c r="F8656" s="4"/>
      <c r="G8656" s="5">
        <v>883</v>
      </c>
      <c r="H8656" s="7">
        <v>11</v>
      </c>
      <c r="I8656" s="1">
        <v>145</v>
      </c>
      <c r="J8656" s="1">
        <v>429</v>
      </c>
      <c r="K8656" s="1">
        <v>271</v>
      </c>
      <c r="L8656" s="6">
        <v>27</v>
      </c>
    </row>
    <row r="8657" spans="5:12" x14ac:dyDescent="0.3">
      <c r="E8657" s="9"/>
      <c r="F8657" s="8"/>
      <c r="G8657" s="10">
        <v>100</v>
      </c>
      <c r="H8657" s="11">
        <v>1.2457531143830001</v>
      </c>
      <c r="I8657" s="2">
        <v>16.421291053228</v>
      </c>
      <c r="J8657" s="2">
        <v>48.584371460928999</v>
      </c>
      <c r="K8657" s="2">
        <v>30.690826727067002</v>
      </c>
      <c r="L8657" s="13">
        <v>3.057757644394</v>
      </c>
    </row>
    <row r="8658" spans="5:12" ht="25" x14ac:dyDescent="0.3">
      <c r="E8658" s="3" t="s">
        <v>2072</v>
      </c>
      <c r="F8658" s="4"/>
      <c r="G8658" s="5">
        <v>1215</v>
      </c>
      <c r="H8658" s="7">
        <v>30</v>
      </c>
      <c r="I8658" s="1">
        <v>463</v>
      </c>
      <c r="J8658" s="1">
        <v>543</v>
      </c>
      <c r="K8658" s="1">
        <v>135</v>
      </c>
      <c r="L8658" s="6">
        <v>44</v>
      </c>
    </row>
    <row r="8659" spans="5:12" x14ac:dyDescent="0.3">
      <c r="E8659" s="9"/>
      <c r="F8659" s="8"/>
      <c r="G8659" s="10">
        <v>100</v>
      </c>
      <c r="H8659" s="11">
        <v>2.4691358024690002</v>
      </c>
      <c r="I8659" s="2">
        <v>38.106995884774001</v>
      </c>
      <c r="J8659" s="2">
        <v>44.691358024690999</v>
      </c>
      <c r="K8659" s="2">
        <v>11.111111111111001</v>
      </c>
      <c r="L8659" s="13">
        <v>3.6213991769549998</v>
      </c>
    </row>
    <row r="8660" spans="5:12" ht="25" x14ac:dyDescent="0.3">
      <c r="E8660" s="3" t="s">
        <v>2073</v>
      </c>
      <c r="F8660" s="4"/>
      <c r="G8660" s="5">
        <v>250</v>
      </c>
      <c r="H8660" s="7">
        <v>28</v>
      </c>
      <c r="I8660" s="1">
        <v>119</v>
      </c>
      <c r="J8660" s="1">
        <v>69</v>
      </c>
      <c r="K8660" s="1">
        <v>12</v>
      </c>
      <c r="L8660" s="6">
        <v>22</v>
      </c>
    </row>
    <row r="8661" spans="5:12" x14ac:dyDescent="0.3">
      <c r="E8661" s="9"/>
      <c r="F8661" s="8"/>
      <c r="G8661" s="10">
        <v>100</v>
      </c>
      <c r="H8661" s="11">
        <v>11.2</v>
      </c>
      <c r="I8661" s="2">
        <v>47.6</v>
      </c>
      <c r="J8661" s="2">
        <v>27.6</v>
      </c>
      <c r="K8661" s="2">
        <v>4.8</v>
      </c>
      <c r="L8661" s="13">
        <v>8.8000000000000007</v>
      </c>
    </row>
    <row r="8662" spans="5:12" ht="25" x14ac:dyDescent="0.3">
      <c r="E8662" s="3" t="s">
        <v>2074</v>
      </c>
      <c r="F8662" s="4"/>
      <c r="G8662" s="5">
        <v>81</v>
      </c>
      <c r="H8662" s="7">
        <v>14</v>
      </c>
      <c r="I8662" s="1">
        <v>42</v>
      </c>
      <c r="J8662" s="1">
        <v>15</v>
      </c>
      <c r="K8662" s="1">
        <v>4</v>
      </c>
      <c r="L8662" s="6">
        <v>6</v>
      </c>
    </row>
    <row r="8663" spans="5:12" x14ac:dyDescent="0.3">
      <c r="E8663" s="9"/>
      <c r="F8663" s="8"/>
      <c r="G8663" s="10">
        <v>100</v>
      </c>
      <c r="H8663" s="11">
        <v>17.283950617283999</v>
      </c>
      <c r="I8663" s="2">
        <v>51.851851851851997</v>
      </c>
      <c r="J8663" s="2">
        <v>18.518518518518999</v>
      </c>
      <c r="K8663" s="2">
        <v>4.9382716049380004</v>
      </c>
      <c r="L8663" s="13">
        <v>7.4074074074069998</v>
      </c>
    </row>
    <row r="8664" spans="5:12" x14ac:dyDescent="0.3">
      <c r="E8664" s="3" t="s">
        <v>2075</v>
      </c>
      <c r="F8664" s="4"/>
      <c r="G8664" s="5">
        <v>44</v>
      </c>
      <c r="H8664" s="7">
        <v>11</v>
      </c>
      <c r="I8664" s="1">
        <v>21</v>
      </c>
      <c r="J8664" s="1">
        <v>3</v>
      </c>
      <c r="K8664" s="1">
        <v>2</v>
      </c>
      <c r="L8664" s="6">
        <v>7</v>
      </c>
    </row>
    <row r="8665" spans="5:12" x14ac:dyDescent="0.3">
      <c r="E8665" s="9"/>
      <c r="F8665" s="8"/>
      <c r="G8665" s="10">
        <v>100</v>
      </c>
      <c r="H8665" s="11">
        <v>25</v>
      </c>
      <c r="I8665" s="2">
        <v>47.727272727272997</v>
      </c>
      <c r="J8665" s="2">
        <v>6.8181818181820004</v>
      </c>
      <c r="K8665" s="2">
        <v>4.5454545454549997</v>
      </c>
      <c r="L8665" s="13">
        <v>15.909090909091001</v>
      </c>
    </row>
    <row r="8666" spans="5:12" x14ac:dyDescent="0.3">
      <c r="E8666" s="3" t="s">
        <v>1049</v>
      </c>
      <c r="F8666" s="4"/>
      <c r="G8666" s="5">
        <v>11</v>
      </c>
      <c r="H8666" s="7">
        <v>3</v>
      </c>
      <c r="I8666" s="1">
        <v>2</v>
      </c>
      <c r="J8666" s="1">
        <v>0</v>
      </c>
      <c r="K8666" s="1">
        <v>0</v>
      </c>
      <c r="L8666" s="6">
        <v>6</v>
      </c>
    </row>
    <row r="8667" spans="5:12" x14ac:dyDescent="0.3">
      <c r="E8667" s="9"/>
      <c r="F8667" s="8"/>
      <c r="G8667" s="10">
        <v>100</v>
      </c>
      <c r="H8667" s="11">
        <v>27.272727272727</v>
      </c>
      <c r="I8667" s="2">
        <v>18.181818181817999</v>
      </c>
      <c r="J8667" s="12">
        <v>0</v>
      </c>
      <c r="K8667" s="12">
        <v>0</v>
      </c>
      <c r="L8667" s="13">
        <v>54.545454545455001</v>
      </c>
    </row>
    <row r="8668" spans="5:12" x14ac:dyDescent="0.3">
      <c r="E8668" s="3" t="s">
        <v>2076</v>
      </c>
      <c r="F8668" s="4"/>
      <c r="G8668" s="5">
        <v>139</v>
      </c>
      <c r="H8668" s="7">
        <v>1</v>
      </c>
      <c r="I8668" s="1">
        <v>21</v>
      </c>
      <c r="J8668" s="1">
        <v>67</v>
      </c>
      <c r="K8668" s="1">
        <v>49</v>
      </c>
      <c r="L8668" s="6">
        <v>1</v>
      </c>
    </row>
    <row r="8669" spans="5:12" x14ac:dyDescent="0.3">
      <c r="E8669" s="9"/>
      <c r="F8669" s="8"/>
      <c r="G8669" s="10">
        <v>100</v>
      </c>
      <c r="H8669" s="11">
        <v>0.71942446043200003</v>
      </c>
      <c r="I8669" s="2">
        <v>15.107913669065001</v>
      </c>
      <c r="J8669" s="2">
        <v>48.201438848921001</v>
      </c>
      <c r="K8669" s="2">
        <v>35.251798561150999</v>
      </c>
      <c r="L8669" s="13">
        <v>0.71942446043200003</v>
      </c>
    </row>
    <row r="8670" spans="5:12" ht="25" x14ac:dyDescent="0.3">
      <c r="E8670" s="3" t="s">
        <v>2077</v>
      </c>
      <c r="F8670" s="4"/>
      <c r="G8670" s="5">
        <v>182</v>
      </c>
      <c r="H8670" s="7">
        <v>5</v>
      </c>
      <c r="I8670" s="1">
        <v>61</v>
      </c>
      <c r="J8670" s="1">
        <v>78</v>
      </c>
      <c r="K8670" s="1">
        <v>29</v>
      </c>
      <c r="L8670" s="6">
        <v>9</v>
      </c>
    </row>
    <row r="8671" spans="5:12" x14ac:dyDescent="0.3">
      <c r="E8671" s="9"/>
      <c r="F8671" s="8"/>
      <c r="G8671" s="10">
        <v>100</v>
      </c>
      <c r="H8671" s="11">
        <v>2.7472527472529999</v>
      </c>
      <c r="I8671" s="2">
        <v>33.516483516484001</v>
      </c>
      <c r="J8671" s="2">
        <v>42.857142857143003</v>
      </c>
      <c r="K8671" s="2">
        <v>15.934065934066</v>
      </c>
      <c r="L8671" s="13">
        <v>4.9450549450550003</v>
      </c>
    </row>
    <row r="8672" spans="5:12" ht="25" x14ac:dyDescent="0.3">
      <c r="E8672" s="3" t="s">
        <v>2078</v>
      </c>
      <c r="F8672" s="4"/>
      <c r="G8672" s="5">
        <v>34</v>
      </c>
      <c r="H8672" s="7">
        <v>2</v>
      </c>
      <c r="I8672" s="1">
        <v>16</v>
      </c>
      <c r="J8672" s="1">
        <v>13</v>
      </c>
      <c r="K8672" s="1">
        <v>2</v>
      </c>
      <c r="L8672" s="6">
        <v>1</v>
      </c>
    </row>
    <row r="8673" spans="2:15" x14ac:dyDescent="0.3">
      <c r="E8673" s="9"/>
      <c r="F8673" s="8"/>
      <c r="G8673" s="10">
        <v>100</v>
      </c>
      <c r="H8673" s="11">
        <v>5.8823529411760003</v>
      </c>
      <c r="I8673" s="2">
        <v>47.058823529412003</v>
      </c>
      <c r="J8673" s="2">
        <v>38.235294117647001</v>
      </c>
      <c r="K8673" s="2">
        <v>5.8823529411760003</v>
      </c>
      <c r="L8673" s="13">
        <v>2.9411764705880001</v>
      </c>
    </row>
    <row r="8674" spans="2:15" x14ac:dyDescent="0.3">
      <c r="E8674" s="3" t="s">
        <v>2079</v>
      </c>
      <c r="F8674" s="4"/>
      <c r="G8674" s="5">
        <v>19</v>
      </c>
      <c r="H8674" s="7">
        <v>2</v>
      </c>
      <c r="I8674" s="1">
        <v>10</v>
      </c>
      <c r="J8674" s="1">
        <v>1</v>
      </c>
      <c r="K8674" s="1">
        <v>2</v>
      </c>
      <c r="L8674" s="6">
        <v>4</v>
      </c>
    </row>
    <row r="8675" spans="2:15" x14ac:dyDescent="0.3">
      <c r="E8675" s="9"/>
      <c r="F8675" s="8"/>
      <c r="G8675" s="10">
        <v>100</v>
      </c>
      <c r="H8675" s="11">
        <v>10.526315789473999</v>
      </c>
      <c r="I8675" s="2">
        <v>52.631578947367998</v>
      </c>
      <c r="J8675" s="2">
        <v>5.2631578947369997</v>
      </c>
      <c r="K8675" s="2">
        <v>10.526315789473999</v>
      </c>
      <c r="L8675" s="13">
        <v>21.052631578947</v>
      </c>
    </row>
    <row r="8676" spans="2:15" x14ac:dyDescent="0.3">
      <c r="E8676" s="3" t="s">
        <v>2080</v>
      </c>
      <c r="F8676" s="4"/>
      <c r="G8676" s="5">
        <v>5</v>
      </c>
      <c r="H8676" s="7">
        <v>3</v>
      </c>
      <c r="I8676" s="1">
        <v>2</v>
      </c>
      <c r="J8676" s="1">
        <v>0</v>
      </c>
      <c r="K8676" s="1">
        <v>0</v>
      </c>
      <c r="L8676" s="6">
        <v>0</v>
      </c>
    </row>
    <row r="8677" spans="2:15" x14ac:dyDescent="0.3">
      <c r="E8677" s="9"/>
      <c r="F8677" s="8"/>
      <c r="G8677" s="10">
        <v>100</v>
      </c>
      <c r="H8677" s="11">
        <v>60</v>
      </c>
      <c r="I8677" s="2">
        <v>40</v>
      </c>
      <c r="J8677" s="12">
        <v>0</v>
      </c>
      <c r="K8677" s="12">
        <v>0</v>
      </c>
      <c r="L8677" s="15">
        <v>0</v>
      </c>
    </row>
    <row r="8678" spans="2:15" x14ac:dyDescent="0.3">
      <c r="E8678" s="3" t="s">
        <v>1055</v>
      </c>
      <c r="F8678" s="4"/>
      <c r="G8678" s="5">
        <v>3</v>
      </c>
      <c r="H8678" s="7">
        <v>0</v>
      </c>
      <c r="I8678" s="1">
        <v>1</v>
      </c>
      <c r="J8678" s="1">
        <v>1</v>
      </c>
      <c r="K8678" s="1">
        <v>0</v>
      </c>
      <c r="L8678" s="6">
        <v>1</v>
      </c>
    </row>
    <row r="8679" spans="2:15" x14ac:dyDescent="0.3">
      <c r="E8679" s="53"/>
      <c r="F8679" s="57"/>
      <c r="G8679" s="64">
        <v>100</v>
      </c>
      <c r="H8679" s="68">
        <v>0</v>
      </c>
      <c r="I8679" s="44">
        <v>33.333333333333002</v>
      </c>
      <c r="J8679" s="44">
        <v>33.333333333333002</v>
      </c>
      <c r="K8679" s="43">
        <v>0</v>
      </c>
      <c r="L8679" s="73">
        <v>33.333333333333002</v>
      </c>
    </row>
    <row r="8681" spans="2:15" x14ac:dyDescent="0.3">
      <c r="B8681" s="35" t="str">
        <f xml:space="preserve"> HYPERLINK("#'目次'!B72", "[66]")</f>
        <v>[66]</v>
      </c>
      <c r="C8681" s="25" t="s">
        <v>2083</v>
      </c>
    </row>
    <row r="8682" spans="2:15" x14ac:dyDescent="0.3">
      <c r="C8682" s="83" t="s">
        <v>2084</v>
      </c>
    </row>
    <row r="8684" spans="2:15" x14ac:dyDescent="0.3">
      <c r="C8684" s="25" t="s">
        <v>2085</v>
      </c>
    </row>
    <row r="8685" spans="2:15" ht="25" x14ac:dyDescent="0.3">
      <c r="E8685" s="95"/>
      <c r="F8685" s="96"/>
      <c r="G8685" s="37" t="s">
        <v>16</v>
      </c>
      <c r="H8685" s="41" t="s">
        <v>2086</v>
      </c>
      <c r="I8685" s="18" t="s">
        <v>2087</v>
      </c>
      <c r="J8685" s="18" t="s">
        <v>2088</v>
      </c>
      <c r="K8685" s="18" t="s">
        <v>2089</v>
      </c>
      <c r="L8685" s="18" t="s">
        <v>2090</v>
      </c>
      <c r="M8685" s="18" t="s">
        <v>2091</v>
      </c>
      <c r="N8685" s="18" t="s">
        <v>22</v>
      </c>
      <c r="O8685" s="34" t="s">
        <v>23</v>
      </c>
    </row>
    <row r="8686" spans="2:15" x14ac:dyDescent="0.3">
      <c r="E8686" s="97"/>
      <c r="F8686" s="98"/>
      <c r="G8686" s="40"/>
      <c r="H8686" s="36"/>
      <c r="I8686" s="19"/>
      <c r="J8686" s="19"/>
      <c r="K8686" s="19"/>
      <c r="L8686" s="19"/>
      <c r="M8686" s="19"/>
      <c r="N8686" s="19"/>
      <c r="O8686" s="39"/>
    </row>
    <row r="8687" spans="2:15" x14ac:dyDescent="0.3">
      <c r="E8687" s="63" t="s">
        <v>16</v>
      </c>
      <c r="F8687" s="58"/>
      <c r="G8687" s="38">
        <v>43967</v>
      </c>
      <c r="H8687" s="20">
        <v>5797</v>
      </c>
      <c r="I8687" s="20">
        <v>2475</v>
      </c>
      <c r="J8687" s="20">
        <v>3409</v>
      </c>
      <c r="K8687" s="20">
        <v>2822</v>
      </c>
      <c r="L8687" s="20">
        <v>2986</v>
      </c>
      <c r="M8687" s="20">
        <v>10526</v>
      </c>
      <c r="N8687" s="20">
        <v>15184</v>
      </c>
      <c r="O8687" s="51">
        <v>768</v>
      </c>
    </row>
    <row r="8688" spans="2:15" x14ac:dyDescent="0.3">
      <c r="E8688" s="53"/>
      <c r="F8688" s="59"/>
      <c r="G8688" s="10">
        <v>100</v>
      </c>
      <c r="H8688" s="2">
        <v>13.184888666499999</v>
      </c>
      <c r="I8688" s="2">
        <v>5.6292219164370003</v>
      </c>
      <c r="J8688" s="2">
        <v>7.7535424295490003</v>
      </c>
      <c r="K8688" s="2">
        <v>6.4184502012870004</v>
      </c>
      <c r="L8688" s="2">
        <v>6.7914572292860003</v>
      </c>
      <c r="M8688" s="2">
        <v>23.940682784816001</v>
      </c>
      <c r="N8688" s="2">
        <v>34.534992153205998</v>
      </c>
      <c r="O8688" s="13">
        <v>1.746764618919</v>
      </c>
    </row>
    <row r="8689" spans="5:15" ht="25" x14ac:dyDescent="0.3">
      <c r="E8689" s="3" t="s">
        <v>2092</v>
      </c>
      <c r="F8689" s="4"/>
      <c r="G8689" s="29">
        <v>1365</v>
      </c>
      <c r="H8689" s="32">
        <v>139</v>
      </c>
      <c r="I8689" s="17">
        <v>115</v>
      </c>
      <c r="J8689" s="17">
        <v>170</v>
      </c>
      <c r="K8689" s="17">
        <v>137</v>
      </c>
      <c r="L8689" s="17">
        <v>163</v>
      </c>
      <c r="M8689" s="17">
        <v>583</v>
      </c>
      <c r="N8689" s="17">
        <v>54</v>
      </c>
      <c r="O8689" s="33">
        <v>4</v>
      </c>
    </row>
    <row r="8690" spans="5:15" x14ac:dyDescent="0.3">
      <c r="E8690" s="9"/>
      <c r="F8690" s="8"/>
      <c r="G8690" s="10">
        <v>100</v>
      </c>
      <c r="H8690" s="11">
        <v>10.18315018315</v>
      </c>
      <c r="I8690" s="2">
        <v>8.4249084249080006</v>
      </c>
      <c r="J8690" s="2">
        <v>12.454212454212</v>
      </c>
      <c r="K8690" s="2">
        <v>10.036630036629999</v>
      </c>
      <c r="L8690" s="2">
        <v>11.941391941392</v>
      </c>
      <c r="M8690" s="2">
        <v>42.710622710622999</v>
      </c>
      <c r="N8690" s="2">
        <v>3.9560439560440002</v>
      </c>
      <c r="O8690" s="13">
        <v>0.29304029304000001</v>
      </c>
    </row>
    <row r="8691" spans="5:15" x14ac:dyDescent="0.3">
      <c r="E8691" s="3" t="s">
        <v>2093</v>
      </c>
      <c r="F8691" s="4"/>
      <c r="G8691" s="5">
        <v>3091</v>
      </c>
      <c r="H8691" s="7">
        <v>377</v>
      </c>
      <c r="I8691" s="1">
        <v>335</v>
      </c>
      <c r="J8691" s="1">
        <v>455</v>
      </c>
      <c r="K8691" s="1">
        <v>367</v>
      </c>
      <c r="L8691" s="1">
        <v>347</v>
      </c>
      <c r="M8691" s="1">
        <v>884</v>
      </c>
      <c r="N8691" s="1">
        <v>315</v>
      </c>
      <c r="O8691" s="6">
        <v>11</v>
      </c>
    </row>
    <row r="8692" spans="5:15" x14ac:dyDescent="0.3">
      <c r="E8692" s="9"/>
      <c r="F8692" s="8"/>
      <c r="G8692" s="10">
        <v>100</v>
      </c>
      <c r="H8692" s="11">
        <v>12.196700097056</v>
      </c>
      <c r="I8692" s="2">
        <v>10.837916531867</v>
      </c>
      <c r="J8692" s="2">
        <v>14.72015528955</v>
      </c>
      <c r="K8692" s="2">
        <v>11.873180200582</v>
      </c>
      <c r="L8692" s="2">
        <v>11.226140407635</v>
      </c>
      <c r="M8692" s="2">
        <v>28.599158848268999</v>
      </c>
      <c r="N8692" s="2">
        <v>10.190876738919</v>
      </c>
      <c r="O8692" s="13">
        <v>0.35587188612100001</v>
      </c>
    </row>
    <row r="8693" spans="5:15" x14ac:dyDescent="0.3">
      <c r="E8693" s="3" t="s">
        <v>2094</v>
      </c>
      <c r="F8693" s="4"/>
      <c r="G8693" s="5">
        <v>6002</v>
      </c>
      <c r="H8693" s="7">
        <v>868</v>
      </c>
      <c r="I8693" s="1">
        <v>585</v>
      </c>
      <c r="J8693" s="1">
        <v>814</v>
      </c>
      <c r="K8693" s="1">
        <v>618</v>
      </c>
      <c r="L8693" s="1">
        <v>545</v>
      </c>
      <c r="M8693" s="1">
        <v>1465</v>
      </c>
      <c r="N8693" s="1">
        <v>1088</v>
      </c>
      <c r="O8693" s="6">
        <v>19</v>
      </c>
    </row>
    <row r="8694" spans="5:15" x14ac:dyDescent="0.3">
      <c r="E8694" s="9"/>
      <c r="F8694" s="8"/>
      <c r="G8694" s="10">
        <v>100</v>
      </c>
      <c r="H8694" s="11">
        <v>14.461846051316</v>
      </c>
      <c r="I8694" s="2">
        <v>9.7467510829720005</v>
      </c>
      <c r="J8694" s="2">
        <v>13.562145951350001</v>
      </c>
      <c r="K8694" s="2">
        <v>10.29656781073</v>
      </c>
      <c r="L8694" s="2">
        <v>9.0803065644790006</v>
      </c>
      <c r="M8694" s="2">
        <v>24.408530489836998</v>
      </c>
      <c r="N8694" s="2">
        <v>18.127290903032002</v>
      </c>
      <c r="O8694" s="13">
        <v>0.31656114628499998</v>
      </c>
    </row>
    <row r="8695" spans="5:15" x14ac:dyDescent="0.3">
      <c r="E8695" s="3" t="s">
        <v>2095</v>
      </c>
      <c r="F8695" s="4"/>
      <c r="G8695" s="5">
        <v>9804</v>
      </c>
      <c r="H8695" s="7">
        <v>1506</v>
      </c>
      <c r="I8695" s="1">
        <v>367</v>
      </c>
      <c r="J8695" s="1">
        <v>412</v>
      </c>
      <c r="K8695" s="1">
        <v>324</v>
      </c>
      <c r="L8695" s="1">
        <v>294</v>
      </c>
      <c r="M8695" s="1">
        <v>1275</v>
      </c>
      <c r="N8695" s="1">
        <v>5369</v>
      </c>
      <c r="O8695" s="6">
        <v>257</v>
      </c>
    </row>
    <row r="8696" spans="5:15" x14ac:dyDescent="0.3">
      <c r="E8696" s="9"/>
      <c r="F8696" s="8"/>
      <c r="G8696" s="10">
        <v>100</v>
      </c>
      <c r="H8696" s="11">
        <v>15.361077111383</v>
      </c>
      <c r="I8696" s="2">
        <v>3.74337005304</v>
      </c>
      <c r="J8696" s="2">
        <v>4.202366381069</v>
      </c>
      <c r="K8696" s="2">
        <v>3.304773561812</v>
      </c>
      <c r="L8696" s="2">
        <v>2.998776009792</v>
      </c>
      <c r="M8696" s="2">
        <v>13.004895960832</v>
      </c>
      <c r="N8696" s="2">
        <v>54.763361893104999</v>
      </c>
      <c r="O8696" s="13">
        <v>2.6213790289680001</v>
      </c>
    </row>
    <row r="8697" spans="5:15" x14ac:dyDescent="0.3">
      <c r="E8697" s="3" t="s">
        <v>2096</v>
      </c>
      <c r="F8697" s="4"/>
      <c r="G8697" s="5">
        <v>0</v>
      </c>
      <c r="H8697" s="7">
        <v>0</v>
      </c>
      <c r="I8697" s="1">
        <v>0</v>
      </c>
      <c r="J8697" s="1">
        <v>0</v>
      </c>
      <c r="K8697" s="1">
        <v>0</v>
      </c>
      <c r="L8697" s="1">
        <v>0</v>
      </c>
      <c r="M8697" s="1">
        <v>0</v>
      </c>
      <c r="N8697" s="1">
        <v>0</v>
      </c>
      <c r="O8697" s="6">
        <v>0</v>
      </c>
    </row>
    <row r="8698" spans="5:15" x14ac:dyDescent="0.3">
      <c r="E8698" s="9"/>
      <c r="F8698" s="8"/>
      <c r="G8698" s="31">
        <v>0</v>
      </c>
      <c r="H8698" s="21">
        <v>0</v>
      </c>
      <c r="I8698" s="12">
        <v>0</v>
      </c>
      <c r="J8698" s="12">
        <v>0</v>
      </c>
      <c r="K8698" s="12">
        <v>0</v>
      </c>
      <c r="L8698" s="12">
        <v>0</v>
      </c>
      <c r="M8698" s="12">
        <v>0</v>
      </c>
      <c r="N8698" s="12">
        <v>0</v>
      </c>
      <c r="O8698" s="15">
        <v>0</v>
      </c>
    </row>
    <row r="8699" spans="5:15" x14ac:dyDescent="0.3">
      <c r="E8699" s="3" t="s">
        <v>992</v>
      </c>
      <c r="F8699" s="4"/>
      <c r="G8699" s="5">
        <v>0</v>
      </c>
      <c r="H8699" s="7">
        <v>0</v>
      </c>
      <c r="I8699" s="1">
        <v>0</v>
      </c>
      <c r="J8699" s="1">
        <v>0</v>
      </c>
      <c r="K8699" s="1">
        <v>0</v>
      </c>
      <c r="L8699" s="1">
        <v>0</v>
      </c>
      <c r="M8699" s="1">
        <v>0</v>
      </c>
      <c r="N8699" s="1">
        <v>0</v>
      </c>
      <c r="O8699" s="6">
        <v>0</v>
      </c>
    </row>
    <row r="8700" spans="5:15" x14ac:dyDescent="0.3">
      <c r="E8700" s="9"/>
      <c r="F8700" s="8"/>
      <c r="G8700" s="31">
        <v>0</v>
      </c>
      <c r="H8700" s="21">
        <v>0</v>
      </c>
      <c r="I8700" s="12">
        <v>0</v>
      </c>
      <c r="J8700" s="12">
        <v>0</v>
      </c>
      <c r="K8700" s="12">
        <v>0</v>
      </c>
      <c r="L8700" s="12">
        <v>0</v>
      </c>
      <c r="M8700" s="12">
        <v>0</v>
      </c>
      <c r="N8700" s="12">
        <v>0</v>
      </c>
      <c r="O8700" s="15">
        <v>0</v>
      </c>
    </row>
    <row r="8701" spans="5:15" ht="25" x14ac:dyDescent="0.3">
      <c r="E8701" s="3" t="s">
        <v>2097</v>
      </c>
      <c r="F8701" s="4"/>
      <c r="G8701" s="5">
        <v>2347</v>
      </c>
      <c r="H8701" s="7">
        <v>188</v>
      </c>
      <c r="I8701" s="1">
        <v>164</v>
      </c>
      <c r="J8701" s="1">
        <v>233</v>
      </c>
      <c r="K8701" s="1">
        <v>225</v>
      </c>
      <c r="L8701" s="1">
        <v>325</v>
      </c>
      <c r="M8701" s="1">
        <v>1066</v>
      </c>
      <c r="N8701" s="1">
        <v>132</v>
      </c>
      <c r="O8701" s="6">
        <v>14</v>
      </c>
    </row>
    <row r="8702" spans="5:15" x14ac:dyDescent="0.3">
      <c r="E8702" s="9"/>
      <c r="F8702" s="8"/>
      <c r="G8702" s="10">
        <v>100</v>
      </c>
      <c r="H8702" s="11">
        <v>8.0102258201960002</v>
      </c>
      <c r="I8702" s="2">
        <v>6.9876438005969996</v>
      </c>
      <c r="J8702" s="2">
        <v>9.9275671069450002</v>
      </c>
      <c r="K8702" s="2">
        <v>9.5867064337450003</v>
      </c>
      <c r="L8702" s="2">
        <v>13.847464848743</v>
      </c>
      <c r="M8702" s="2">
        <v>45.419684703877003</v>
      </c>
      <c r="N8702" s="2">
        <v>5.624201107797</v>
      </c>
      <c r="O8702" s="13">
        <v>0.59650617809999995</v>
      </c>
    </row>
    <row r="8703" spans="5:15" x14ac:dyDescent="0.3">
      <c r="E8703" s="3" t="s">
        <v>2098</v>
      </c>
      <c r="F8703" s="4"/>
      <c r="G8703" s="5">
        <v>3862</v>
      </c>
      <c r="H8703" s="7">
        <v>386</v>
      </c>
      <c r="I8703" s="1">
        <v>210</v>
      </c>
      <c r="J8703" s="1">
        <v>364</v>
      </c>
      <c r="K8703" s="1">
        <v>358</v>
      </c>
      <c r="L8703" s="1">
        <v>434</v>
      </c>
      <c r="M8703" s="1">
        <v>1517</v>
      </c>
      <c r="N8703" s="1">
        <v>577</v>
      </c>
      <c r="O8703" s="6">
        <v>16</v>
      </c>
    </row>
    <row r="8704" spans="5:15" x14ac:dyDescent="0.3">
      <c r="E8704" s="9"/>
      <c r="F8704" s="8"/>
      <c r="G8704" s="10">
        <v>100</v>
      </c>
      <c r="H8704" s="11">
        <v>9.9948213360950007</v>
      </c>
      <c r="I8704" s="2">
        <v>5.4375970999480003</v>
      </c>
      <c r="J8704" s="2">
        <v>9.4251683065769996</v>
      </c>
      <c r="K8704" s="2">
        <v>9.2698083894359993</v>
      </c>
      <c r="L8704" s="2">
        <v>11.237700673226</v>
      </c>
      <c r="M8704" s="2">
        <v>39.280165717244998</v>
      </c>
      <c r="N8704" s="2">
        <v>14.940445365096</v>
      </c>
      <c r="O8704" s="13">
        <v>0.41429311237700001</v>
      </c>
    </row>
    <row r="8705" spans="5:15" x14ac:dyDescent="0.3">
      <c r="E8705" s="3" t="s">
        <v>2099</v>
      </c>
      <c r="F8705" s="4"/>
      <c r="G8705" s="5">
        <v>7841</v>
      </c>
      <c r="H8705" s="7">
        <v>989</v>
      </c>
      <c r="I8705" s="1">
        <v>468</v>
      </c>
      <c r="J8705" s="1">
        <v>688</v>
      </c>
      <c r="K8705" s="1">
        <v>547</v>
      </c>
      <c r="L8705" s="1">
        <v>636</v>
      </c>
      <c r="M8705" s="1">
        <v>2360</v>
      </c>
      <c r="N8705" s="1">
        <v>2090</v>
      </c>
      <c r="O8705" s="6">
        <v>63</v>
      </c>
    </row>
    <row r="8706" spans="5:15" x14ac:dyDescent="0.3">
      <c r="E8706" s="9"/>
      <c r="F8706" s="8"/>
      <c r="G8706" s="10">
        <v>100</v>
      </c>
      <c r="H8706" s="11">
        <v>12.613187093483001</v>
      </c>
      <c r="I8706" s="2">
        <v>5.9686264507080002</v>
      </c>
      <c r="J8706" s="2">
        <v>8.7743910215530008</v>
      </c>
      <c r="K8706" s="2">
        <v>6.9761510011479997</v>
      </c>
      <c r="L8706" s="2">
        <v>8.1112103048080009</v>
      </c>
      <c r="M8706" s="2">
        <v>30.09820175998</v>
      </c>
      <c r="N8706" s="2">
        <v>26.654763423033</v>
      </c>
      <c r="O8706" s="13">
        <v>0.80346894528799995</v>
      </c>
    </row>
    <row r="8707" spans="5:15" x14ac:dyDescent="0.3">
      <c r="E8707" s="3" t="s">
        <v>2100</v>
      </c>
      <c r="F8707" s="4"/>
      <c r="G8707" s="5">
        <v>9237</v>
      </c>
      <c r="H8707" s="7">
        <v>1302</v>
      </c>
      <c r="I8707" s="1">
        <v>217</v>
      </c>
      <c r="J8707" s="1">
        <v>251</v>
      </c>
      <c r="K8707" s="1">
        <v>218</v>
      </c>
      <c r="L8707" s="1">
        <v>210</v>
      </c>
      <c r="M8707" s="1">
        <v>1253</v>
      </c>
      <c r="N8707" s="1">
        <v>5429</v>
      </c>
      <c r="O8707" s="6">
        <v>357</v>
      </c>
    </row>
    <row r="8708" spans="5:15" x14ac:dyDescent="0.3">
      <c r="E8708" s="9"/>
      <c r="F8708" s="8"/>
      <c r="G8708" s="10">
        <v>100</v>
      </c>
      <c r="H8708" s="11">
        <v>14.095485547256001</v>
      </c>
      <c r="I8708" s="2">
        <v>2.3492475912090001</v>
      </c>
      <c r="J8708" s="2">
        <v>2.717332467251</v>
      </c>
      <c r="K8708" s="2">
        <v>2.3600736169749998</v>
      </c>
      <c r="L8708" s="2">
        <v>2.2734654108479999</v>
      </c>
      <c r="M8708" s="2">
        <v>13.565010284724</v>
      </c>
      <c r="N8708" s="2">
        <v>58.774493883295001</v>
      </c>
      <c r="O8708" s="13">
        <v>3.8648911984410002</v>
      </c>
    </row>
    <row r="8709" spans="5:15" x14ac:dyDescent="0.3">
      <c r="E8709" s="3" t="s">
        <v>2101</v>
      </c>
      <c r="F8709" s="4"/>
      <c r="G8709" s="5">
        <v>0</v>
      </c>
      <c r="H8709" s="7">
        <v>0</v>
      </c>
      <c r="I8709" s="1">
        <v>0</v>
      </c>
      <c r="J8709" s="1">
        <v>0</v>
      </c>
      <c r="K8709" s="1">
        <v>0</v>
      </c>
      <c r="L8709" s="1">
        <v>0</v>
      </c>
      <c r="M8709" s="1">
        <v>0</v>
      </c>
      <c r="N8709" s="1">
        <v>0</v>
      </c>
      <c r="O8709" s="6">
        <v>0</v>
      </c>
    </row>
    <row r="8710" spans="5:15" x14ac:dyDescent="0.3">
      <c r="E8710" s="9"/>
      <c r="F8710" s="8"/>
      <c r="G8710" s="31">
        <v>0</v>
      </c>
      <c r="H8710" s="21">
        <v>0</v>
      </c>
      <c r="I8710" s="12">
        <v>0</v>
      </c>
      <c r="J8710" s="12">
        <v>0</v>
      </c>
      <c r="K8710" s="12">
        <v>0</v>
      </c>
      <c r="L8710" s="12">
        <v>0</v>
      </c>
      <c r="M8710" s="12">
        <v>0</v>
      </c>
      <c r="N8710" s="12">
        <v>0</v>
      </c>
      <c r="O8710" s="15">
        <v>0</v>
      </c>
    </row>
    <row r="8711" spans="5:15" x14ac:dyDescent="0.3">
      <c r="E8711" s="3" t="s">
        <v>998</v>
      </c>
      <c r="F8711" s="4"/>
      <c r="G8711" s="5">
        <v>0</v>
      </c>
      <c r="H8711" s="7">
        <v>0</v>
      </c>
      <c r="I8711" s="1">
        <v>0</v>
      </c>
      <c r="J8711" s="1">
        <v>0</v>
      </c>
      <c r="K8711" s="1">
        <v>0</v>
      </c>
      <c r="L8711" s="1">
        <v>0</v>
      </c>
      <c r="M8711" s="1">
        <v>0</v>
      </c>
      <c r="N8711" s="1">
        <v>0</v>
      </c>
      <c r="O8711" s="6">
        <v>0</v>
      </c>
    </row>
    <row r="8712" spans="5:15" x14ac:dyDescent="0.3">
      <c r="E8712" s="9"/>
      <c r="F8712" s="8"/>
      <c r="G8712" s="31">
        <v>0</v>
      </c>
      <c r="H8712" s="21">
        <v>0</v>
      </c>
      <c r="I8712" s="12">
        <v>0</v>
      </c>
      <c r="J8712" s="12">
        <v>0</v>
      </c>
      <c r="K8712" s="12">
        <v>0</v>
      </c>
      <c r="L8712" s="12">
        <v>0</v>
      </c>
      <c r="M8712" s="12">
        <v>0</v>
      </c>
      <c r="N8712" s="12">
        <v>0</v>
      </c>
      <c r="O8712" s="15">
        <v>0</v>
      </c>
    </row>
    <row r="8713" spans="5:15" ht="25" x14ac:dyDescent="0.3">
      <c r="E8713" s="3" t="s">
        <v>2102</v>
      </c>
      <c r="F8713" s="4"/>
      <c r="G8713" s="5">
        <v>70</v>
      </c>
      <c r="H8713" s="7">
        <v>7</v>
      </c>
      <c r="I8713" s="1">
        <v>1</v>
      </c>
      <c r="J8713" s="1">
        <v>3</v>
      </c>
      <c r="K8713" s="1">
        <v>10</v>
      </c>
      <c r="L8713" s="1">
        <v>8</v>
      </c>
      <c r="M8713" s="1">
        <v>37</v>
      </c>
      <c r="N8713" s="1">
        <v>4</v>
      </c>
      <c r="O8713" s="6">
        <v>0</v>
      </c>
    </row>
    <row r="8714" spans="5:15" x14ac:dyDescent="0.3">
      <c r="E8714" s="9"/>
      <c r="F8714" s="8"/>
      <c r="G8714" s="10">
        <v>100</v>
      </c>
      <c r="H8714" s="11">
        <v>10</v>
      </c>
      <c r="I8714" s="2">
        <v>1.4285714285710001</v>
      </c>
      <c r="J8714" s="2">
        <v>4.2857142857139996</v>
      </c>
      <c r="K8714" s="2">
        <v>14.285714285714</v>
      </c>
      <c r="L8714" s="2">
        <v>11.428571428571001</v>
      </c>
      <c r="M8714" s="2">
        <v>52.857142857143003</v>
      </c>
      <c r="N8714" s="2">
        <v>5.7142857142860004</v>
      </c>
      <c r="O8714" s="15">
        <v>0</v>
      </c>
    </row>
    <row r="8715" spans="5:15" x14ac:dyDescent="0.3">
      <c r="E8715" s="3" t="s">
        <v>2103</v>
      </c>
      <c r="F8715" s="4"/>
      <c r="G8715" s="5">
        <v>54</v>
      </c>
      <c r="H8715" s="7">
        <v>8</v>
      </c>
      <c r="I8715" s="1">
        <v>4</v>
      </c>
      <c r="J8715" s="1">
        <v>4</v>
      </c>
      <c r="K8715" s="1">
        <v>5</v>
      </c>
      <c r="L8715" s="1">
        <v>4</v>
      </c>
      <c r="M8715" s="1">
        <v>23</v>
      </c>
      <c r="N8715" s="1">
        <v>4</v>
      </c>
      <c r="O8715" s="6">
        <v>2</v>
      </c>
    </row>
    <row r="8716" spans="5:15" x14ac:dyDescent="0.3">
      <c r="E8716" s="9"/>
      <c r="F8716" s="8"/>
      <c r="G8716" s="10">
        <v>100</v>
      </c>
      <c r="H8716" s="11">
        <v>14.814814814815</v>
      </c>
      <c r="I8716" s="2">
        <v>7.4074074074069998</v>
      </c>
      <c r="J8716" s="2">
        <v>7.4074074074069998</v>
      </c>
      <c r="K8716" s="2">
        <v>9.2592592592590002</v>
      </c>
      <c r="L8716" s="2">
        <v>7.4074074074069998</v>
      </c>
      <c r="M8716" s="2">
        <v>42.592592592593</v>
      </c>
      <c r="N8716" s="2">
        <v>7.4074074074069998</v>
      </c>
      <c r="O8716" s="13">
        <v>3.7037037037039999</v>
      </c>
    </row>
    <row r="8717" spans="5:15" x14ac:dyDescent="0.3">
      <c r="E8717" s="3" t="s">
        <v>2104</v>
      </c>
      <c r="F8717" s="4"/>
      <c r="G8717" s="5">
        <v>103</v>
      </c>
      <c r="H8717" s="7">
        <v>15</v>
      </c>
      <c r="I8717" s="1">
        <v>6</v>
      </c>
      <c r="J8717" s="1">
        <v>4</v>
      </c>
      <c r="K8717" s="1">
        <v>4</v>
      </c>
      <c r="L8717" s="1">
        <v>12</v>
      </c>
      <c r="M8717" s="1">
        <v>33</v>
      </c>
      <c r="N8717" s="1">
        <v>23</v>
      </c>
      <c r="O8717" s="6">
        <v>6</v>
      </c>
    </row>
    <row r="8718" spans="5:15" x14ac:dyDescent="0.3">
      <c r="E8718" s="9"/>
      <c r="F8718" s="8"/>
      <c r="G8718" s="10">
        <v>100</v>
      </c>
      <c r="H8718" s="11">
        <v>14.563106796116999</v>
      </c>
      <c r="I8718" s="2">
        <v>5.8252427184469999</v>
      </c>
      <c r="J8718" s="2">
        <v>3.8834951456310001</v>
      </c>
      <c r="K8718" s="2">
        <v>3.8834951456310001</v>
      </c>
      <c r="L8718" s="2">
        <v>11.650485436893</v>
      </c>
      <c r="M8718" s="2">
        <v>32.038834951456003</v>
      </c>
      <c r="N8718" s="2">
        <v>22.330097087378999</v>
      </c>
      <c r="O8718" s="13">
        <v>5.8252427184469999</v>
      </c>
    </row>
    <row r="8719" spans="5:15" x14ac:dyDescent="0.3">
      <c r="E8719" s="3" t="s">
        <v>2105</v>
      </c>
      <c r="F8719" s="4"/>
      <c r="G8719" s="5">
        <v>104</v>
      </c>
      <c r="H8719" s="7">
        <v>7</v>
      </c>
      <c r="I8719" s="1">
        <v>1</v>
      </c>
      <c r="J8719" s="1">
        <v>2</v>
      </c>
      <c r="K8719" s="1">
        <v>3</v>
      </c>
      <c r="L8719" s="1">
        <v>4</v>
      </c>
      <c r="M8719" s="1">
        <v>13</v>
      </c>
      <c r="N8719" s="1">
        <v>62</v>
      </c>
      <c r="O8719" s="6">
        <v>12</v>
      </c>
    </row>
    <row r="8720" spans="5:15" x14ac:dyDescent="0.3">
      <c r="E8720" s="9"/>
      <c r="F8720" s="8"/>
      <c r="G8720" s="10">
        <v>100</v>
      </c>
      <c r="H8720" s="11">
        <v>6.7307692307689999</v>
      </c>
      <c r="I8720" s="2">
        <v>0.96153846153800004</v>
      </c>
      <c r="J8720" s="2">
        <v>1.923076923077</v>
      </c>
      <c r="K8720" s="2">
        <v>2.884615384615</v>
      </c>
      <c r="L8720" s="2">
        <v>3.8461538461539999</v>
      </c>
      <c r="M8720" s="2">
        <v>12.5</v>
      </c>
      <c r="N8720" s="2">
        <v>59.615384615384997</v>
      </c>
      <c r="O8720" s="13">
        <v>11.538461538462</v>
      </c>
    </row>
    <row r="8721" spans="5:15" x14ac:dyDescent="0.3">
      <c r="E8721" s="3" t="s">
        <v>2106</v>
      </c>
      <c r="F8721" s="4"/>
      <c r="G8721" s="5">
        <v>0</v>
      </c>
      <c r="H8721" s="7">
        <v>0</v>
      </c>
      <c r="I8721" s="1">
        <v>0</v>
      </c>
      <c r="J8721" s="1">
        <v>0</v>
      </c>
      <c r="K8721" s="1">
        <v>0</v>
      </c>
      <c r="L8721" s="1">
        <v>0</v>
      </c>
      <c r="M8721" s="1">
        <v>0</v>
      </c>
      <c r="N8721" s="1">
        <v>0</v>
      </c>
      <c r="O8721" s="6">
        <v>0</v>
      </c>
    </row>
    <row r="8722" spans="5:15" x14ac:dyDescent="0.3">
      <c r="E8722" s="9"/>
      <c r="F8722" s="8"/>
      <c r="G8722" s="31">
        <v>0</v>
      </c>
      <c r="H8722" s="21">
        <v>0</v>
      </c>
      <c r="I8722" s="12">
        <v>0</v>
      </c>
      <c r="J8722" s="12">
        <v>0</v>
      </c>
      <c r="K8722" s="12">
        <v>0</v>
      </c>
      <c r="L8722" s="12">
        <v>0</v>
      </c>
      <c r="M8722" s="12">
        <v>0</v>
      </c>
      <c r="N8722" s="12">
        <v>0</v>
      </c>
      <c r="O8722" s="15">
        <v>0</v>
      </c>
    </row>
    <row r="8723" spans="5:15" x14ac:dyDescent="0.3">
      <c r="E8723" s="3" t="s">
        <v>1004</v>
      </c>
      <c r="F8723" s="4"/>
      <c r="G8723" s="5">
        <v>0</v>
      </c>
      <c r="H8723" s="7">
        <v>0</v>
      </c>
      <c r="I8723" s="1">
        <v>0</v>
      </c>
      <c r="J8723" s="1">
        <v>0</v>
      </c>
      <c r="K8723" s="1">
        <v>0</v>
      </c>
      <c r="L8723" s="1">
        <v>0</v>
      </c>
      <c r="M8723" s="1">
        <v>0</v>
      </c>
      <c r="N8723" s="1">
        <v>0</v>
      </c>
      <c r="O8723" s="6">
        <v>0</v>
      </c>
    </row>
    <row r="8724" spans="5:15" x14ac:dyDescent="0.3">
      <c r="E8724" s="9"/>
      <c r="F8724" s="8"/>
      <c r="G8724" s="31">
        <v>0</v>
      </c>
      <c r="H8724" s="21">
        <v>0</v>
      </c>
      <c r="I8724" s="12">
        <v>0</v>
      </c>
      <c r="J8724" s="12">
        <v>0</v>
      </c>
      <c r="K8724" s="12">
        <v>0</v>
      </c>
      <c r="L8724" s="12">
        <v>0</v>
      </c>
      <c r="M8724" s="12">
        <v>0</v>
      </c>
      <c r="N8724" s="12">
        <v>0</v>
      </c>
      <c r="O8724" s="15">
        <v>0</v>
      </c>
    </row>
    <row r="8725" spans="5:15" ht="25" x14ac:dyDescent="0.3">
      <c r="E8725" s="3" t="s">
        <v>2107</v>
      </c>
      <c r="F8725" s="4"/>
      <c r="G8725" s="5">
        <v>1738</v>
      </c>
      <c r="H8725" s="7">
        <v>167</v>
      </c>
      <c r="I8725" s="1">
        <v>145</v>
      </c>
      <c r="J8725" s="1">
        <v>221</v>
      </c>
      <c r="K8725" s="1">
        <v>177</v>
      </c>
      <c r="L8725" s="1">
        <v>230</v>
      </c>
      <c r="M8725" s="1">
        <v>667</v>
      </c>
      <c r="N8725" s="1">
        <v>126</v>
      </c>
      <c r="O8725" s="6">
        <v>5</v>
      </c>
    </row>
    <row r="8726" spans="5:15" x14ac:dyDescent="0.3">
      <c r="E8726" s="9"/>
      <c r="F8726" s="8"/>
      <c r="G8726" s="10">
        <v>100</v>
      </c>
      <c r="H8726" s="11">
        <v>9.6087456846950001</v>
      </c>
      <c r="I8726" s="2">
        <v>8.342922899885</v>
      </c>
      <c r="J8726" s="2">
        <v>12.715765247410999</v>
      </c>
      <c r="K8726" s="2">
        <v>10.184119677790999</v>
      </c>
      <c r="L8726" s="2">
        <v>13.233601841197</v>
      </c>
      <c r="M8726" s="2">
        <v>38.377445339471002</v>
      </c>
      <c r="N8726" s="2">
        <v>7.2497123130030001</v>
      </c>
      <c r="O8726" s="13">
        <v>0.28768699654800001</v>
      </c>
    </row>
    <row r="8727" spans="5:15" ht="25" x14ac:dyDescent="0.3">
      <c r="E8727" s="3" t="s">
        <v>2108</v>
      </c>
      <c r="F8727" s="4"/>
      <c r="G8727" s="5">
        <v>10757</v>
      </c>
      <c r="H8727" s="7">
        <v>1455</v>
      </c>
      <c r="I8727" s="1">
        <v>929</v>
      </c>
      <c r="J8727" s="1">
        <v>1250</v>
      </c>
      <c r="K8727" s="1">
        <v>951</v>
      </c>
      <c r="L8727" s="1">
        <v>839</v>
      </c>
      <c r="M8727" s="1">
        <v>2455</v>
      </c>
      <c r="N8727" s="1">
        <v>2800</v>
      </c>
      <c r="O8727" s="6">
        <v>78</v>
      </c>
    </row>
    <row r="8728" spans="5:15" x14ac:dyDescent="0.3">
      <c r="E8728" s="9"/>
      <c r="F8728" s="8"/>
      <c r="G8728" s="10">
        <v>100</v>
      </c>
      <c r="H8728" s="11">
        <v>13.526076043507</v>
      </c>
      <c r="I8728" s="2">
        <v>8.6362368690160007</v>
      </c>
      <c r="J8728" s="2">
        <v>11.620340243562</v>
      </c>
      <c r="K8728" s="2">
        <v>8.8407548573020005</v>
      </c>
      <c r="L8728" s="2">
        <v>7.799572371479</v>
      </c>
      <c r="M8728" s="2">
        <v>22.822348238356</v>
      </c>
      <c r="N8728" s="2">
        <v>26.029562145580002</v>
      </c>
      <c r="O8728" s="13">
        <v>0.72510923119799997</v>
      </c>
    </row>
    <row r="8729" spans="5:15" ht="25" x14ac:dyDescent="0.3">
      <c r="E8729" s="3" t="s">
        <v>2109</v>
      </c>
      <c r="F8729" s="4"/>
      <c r="G8729" s="5">
        <v>6750</v>
      </c>
      <c r="H8729" s="7">
        <v>1133</v>
      </c>
      <c r="I8729" s="1">
        <v>282</v>
      </c>
      <c r="J8729" s="1">
        <v>317</v>
      </c>
      <c r="K8729" s="1">
        <v>255</v>
      </c>
      <c r="L8729" s="1">
        <v>240</v>
      </c>
      <c r="M8729" s="1">
        <v>878</v>
      </c>
      <c r="N8729" s="1">
        <v>3464</v>
      </c>
      <c r="O8729" s="6">
        <v>181</v>
      </c>
    </row>
    <row r="8730" spans="5:15" x14ac:dyDescent="0.3">
      <c r="E8730" s="9"/>
      <c r="F8730" s="8"/>
      <c r="G8730" s="10">
        <v>100</v>
      </c>
      <c r="H8730" s="11">
        <v>16.785185185185</v>
      </c>
      <c r="I8730" s="2">
        <v>4.1777777777780001</v>
      </c>
      <c r="J8730" s="2">
        <v>4.6962962962960004</v>
      </c>
      <c r="K8730" s="2">
        <v>3.7777777777780002</v>
      </c>
      <c r="L8730" s="2">
        <v>3.5555555555559999</v>
      </c>
      <c r="M8730" s="2">
        <v>13.007407407406999</v>
      </c>
      <c r="N8730" s="2">
        <v>51.318518518518999</v>
      </c>
      <c r="O8730" s="13">
        <v>2.6814814814810002</v>
      </c>
    </row>
    <row r="8731" spans="5:15" ht="25" x14ac:dyDescent="0.3">
      <c r="E8731" s="3" t="s">
        <v>2110</v>
      </c>
      <c r="F8731" s="4"/>
      <c r="G8731" s="5">
        <v>475</v>
      </c>
      <c r="H8731" s="7">
        <v>83</v>
      </c>
      <c r="I8731" s="1">
        <v>24</v>
      </c>
      <c r="J8731" s="1">
        <v>30</v>
      </c>
      <c r="K8731" s="1">
        <v>35</v>
      </c>
      <c r="L8731" s="1">
        <v>15</v>
      </c>
      <c r="M8731" s="1">
        <v>87</v>
      </c>
      <c r="N8731" s="1">
        <v>190</v>
      </c>
      <c r="O8731" s="6">
        <v>11</v>
      </c>
    </row>
    <row r="8732" spans="5:15" x14ac:dyDescent="0.3">
      <c r="E8732" s="9"/>
      <c r="F8732" s="8"/>
      <c r="G8732" s="10">
        <v>100</v>
      </c>
      <c r="H8732" s="11">
        <v>17.473684210525999</v>
      </c>
      <c r="I8732" s="2">
        <v>5.0526315789470004</v>
      </c>
      <c r="J8732" s="2">
        <v>6.3157894736840001</v>
      </c>
      <c r="K8732" s="2">
        <v>7.3684210526319998</v>
      </c>
      <c r="L8732" s="2">
        <v>3.1578947368420001</v>
      </c>
      <c r="M8732" s="2">
        <v>18.315789473683999</v>
      </c>
      <c r="N8732" s="2">
        <v>40</v>
      </c>
      <c r="O8732" s="13">
        <v>2.3157894736840001</v>
      </c>
    </row>
    <row r="8733" spans="5:15" ht="25" x14ac:dyDescent="0.3">
      <c r="E8733" s="3" t="s">
        <v>2111</v>
      </c>
      <c r="F8733" s="4"/>
      <c r="G8733" s="5">
        <v>3028</v>
      </c>
      <c r="H8733" s="7">
        <v>224</v>
      </c>
      <c r="I8733" s="1">
        <v>186</v>
      </c>
      <c r="J8733" s="1">
        <v>298</v>
      </c>
      <c r="K8733" s="1">
        <v>297</v>
      </c>
      <c r="L8733" s="1">
        <v>432</v>
      </c>
      <c r="M8733" s="1">
        <v>1300</v>
      </c>
      <c r="N8733" s="1">
        <v>277</v>
      </c>
      <c r="O8733" s="6">
        <v>14</v>
      </c>
    </row>
    <row r="8734" spans="5:15" x14ac:dyDescent="0.3">
      <c r="E8734" s="9"/>
      <c r="F8734" s="8"/>
      <c r="G8734" s="10">
        <v>100</v>
      </c>
      <c r="H8734" s="11">
        <v>7.3976221928669998</v>
      </c>
      <c r="I8734" s="2">
        <v>6.1426684280049999</v>
      </c>
      <c r="J8734" s="2">
        <v>9.8414795244390003</v>
      </c>
      <c r="K8734" s="2">
        <v>9.8084544253629993</v>
      </c>
      <c r="L8734" s="2">
        <v>14.266842800528</v>
      </c>
      <c r="M8734" s="2">
        <v>42.932628797885997</v>
      </c>
      <c r="N8734" s="2">
        <v>9.1479524438569992</v>
      </c>
      <c r="O8734" s="13">
        <v>0.46235138705399997</v>
      </c>
    </row>
    <row r="8735" spans="5:15" ht="25" x14ac:dyDescent="0.3">
      <c r="E8735" s="3" t="s">
        <v>2112</v>
      </c>
      <c r="F8735" s="4"/>
      <c r="G8735" s="5">
        <v>12634</v>
      </c>
      <c r="H8735" s="7">
        <v>1486</v>
      </c>
      <c r="I8735" s="1">
        <v>681</v>
      </c>
      <c r="J8735" s="1">
        <v>965</v>
      </c>
      <c r="K8735" s="1">
        <v>820</v>
      </c>
      <c r="L8735" s="1">
        <v>983</v>
      </c>
      <c r="M8735" s="1">
        <v>3740</v>
      </c>
      <c r="N8735" s="1">
        <v>3807</v>
      </c>
      <c r="O8735" s="6">
        <v>152</v>
      </c>
    </row>
    <row r="8736" spans="5:15" x14ac:dyDescent="0.3">
      <c r="E8736" s="9"/>
      <c r="F8736" s="8"/>
      <c r="G8736" s="10">
        <v>100</v>
      </c>
      <c r="H8736" s="11">
        <v>11.761912300142001</v>
      </c>
      <c r="I8736" s="2">
        <v>5.390216875099</v>
      </c>
      <c r="J8736" s="2">
        <v>7.6381193604559998</v>
      </c>
      <c r="K8736" s="2">
        <v>6.4904226689879998</v>
      </c>
      <c r="L8736" s="2">
        <v>7.7805920531900004</v>
      </c>
      <c r="M8736" s="2">
        <v>29.602659490263999</v>
      </c>
      <c r="N8736" s="2">
        <v>30.132974513217999</v>
      </c>
      <c r="O8736" s="13">
        <v>1.2031027386419999</v>
      </c>
    </row>
    <row r="8737" spans="2:15" ht="25" x14ac:dyDescent="0.3">
      <c r="E8737" s="3" t="s">
        <v>2113</v>
      </c>
      <c r="F8737" s="4"/>
      <c r="G8737" s="5">
        <v>6227</v>
      </c>
      <c r="H8737" s="7">
        <v>980</v>
      </c>
      <c r="I8737" s="1">
        <v>159</v>
      </c>
      <c r="J8737" s="1">
        <v>218</v>
      </c>
      <c r="K8737" s="1">
        <v>177</v>
      </c>
      <c r="L8737" s="1">
        <v>138</v>
      </c>
      <c r="M8737" s="1">
        <v>884</v>
      </c>
      <c r="N8737" s="1">
        <v>3438</v>
      </c>
      <c r="O8737" s="6">
        <v>233</v>
      </c>
    </row>
    <row r="8738" spans="2:15" x14ac:dyDescent="0.3">
      <c r="E8738" s="9"/>
      <c r="F8738" s="8"/>
      <c r="G8738" s="10">
        <v>100</v>
      </c>
      <c r="H8738" s="11">
        <v>15.737915529146999</v>
      </c>
      <c r="I8738" s="2">
        <v>2.553396499117</v>
      </c>
      <c r="J8738" s="2">
        <v>3.5008832503609999</v>
      </c>
      <c r="K8738" s="2">
        <v>2.842460253734</v>
      </c>
      <c r="L8738" s="2">
        <v>2.2161554520640001</v>
      </c>
      <c r="M8738" s="2">
        <v>14.196242171190001</v>
      </c>
      <c r="N8738" s="2">
        <v>55.211177131844998</v>
      </c>
      <c r="O8738" s="13">
        <v>3.7417697125420002</v>
      </c>
    </row>
    <row r="8739" spans="2:15" ht="25" x14ac:dyDescent="0.3">
      <c r="E8739" s="3" t="s">
        <v>2114</v>
      </c>
      <c r="F8739" s="4"/>
      <c r="G8739" s="5">
        <v>620</v>
      </c>
      <c r="H8739" s="7">
        <v>118</v>
      </c>
      <c r="I8739" s="1">
        <v>17</v>
      </c>
      <c r="J8739" s="1">
        <v>23</v>
      </c>
      <c r="K8739" s="1">
        <v>23</v>
      </c>
      <c r="L8739" s="1">
        <v>15</v>
      </c>
      <c r="M8739" s="1">
        <v>114</v>
      </c>
      <c r="N8739" s="1">
        <v>288</v>
      </c>
      <c r="O8739" s="6">
        <v>22</v>
      </c>
    </row>
    <row r="8740" spans="2:15" x14ac:dyDescent="0.3">
      <c r="E8740" s="9"/>
      <c r="F8740" s="8"/>
      <c r="G8740" s="10">
        <v>100</v>
      </c>
      <c r="H8740" s="11">
        <v>19.032258064516</v>
      </c>
      <c r="I8740" s="2">
        <v>2.7419354838709999</v>
      </c>
      <c r="J8740" s="2">
        <v>3.7096774193550002</v>
      </c>
      <c r="K8740" s="2">
        <v>3.7096774193550002</v>
      </c>
      <c r="L8740" s="2">
        <v>2.4193548387099999</v>
      </c>
      <c r="M8740" s="2">
        <v>18.387096774193999</v>
      </c>
      <c r="N8740" s="2">
        <v>46.451612903226</v>
      </c>
      <c r="O8740" s="13">
        <v>3.5483870967739999</v>
      </c>
    </row>
    <row r="8741" spans="2:15" ht="25" x14ac:dyDescent="0.3">
      <c r="E8741" s="3" t="s">
        <v>2115</v>
      </c>
      <c r="F8741" s="4"/>
      <c r="G8741" s="5">
        <v>79</v>
      </c>
      <c r="H8741" s="7">
        <v>11</v>
      </c>
      <c r="I8741" s="1">
        <v>2</v>
      </c>
      <c r="J8741" s="1">
        <v>5</v>
      </c>
      <c r="K8741" s="1">
        <v>8</v>
      </c>
      <c r="L8741" s="1">
        <v>12</v>
      </c>
      <c r="M8741" s="1">
        <v>36</v>
      </c>
      <c r="N8741" s="1">
        <v>4</v>
      </c>
      <c r="O8741" s="6">
        <v>1</v>
      </c>
    </row>
    <row r="8742" spans="2:15" x14ac:dyDescent="0.3">
      <c r="E8742" s="9"/>
      <c r="F8742" s="8"/>
      <c r="G8742" s="10">
        <v>100</v>
      </c>
      <c r="H8742" s="11">
        <v>13.924050632910999</v>
      </c>
      <c r="I8742" s="2">
        <v>2.5316455696200002</v>
      </c>
      <c r="J8742" s="2">
        <v>6.3291139240509997</v>
      </c>
      <c r="K8742" s="2">
        <v>10.126582278480999</v>
      </c>
      <c r="L8742" s="2">
        <v>15.189873417722</v>
      </c>
      <c r="M8742" s="2">
        <v>45.569620253164999</v>
      </c>
      <c r="N8742" s="2">
        <v>5.0632911392409996</v>
      </c>
      <c r="O8742" s="13">
        <v>1.2658227848100001</v>
      </c>
    </row>
    <row r="8743" spans="2:15" ht="25" x14ac:dyDescent="0.3">
      <c r="E8743" s="3" t="s">
        <v>2116</v>
      </c>
      <c r="F8743" s="4"/>
      <c r="G8743" s="5">
        <v>151</v>
      </c>
      <c r="H8743" s="7">
        <v>19</v>
      </c>
      <c r="I8743" s="1">
        <v>7</v>
      </c>
      <c r="J8743" s="1">
        <v>7</v>
      </c>
      <c r="K8743" s="1">
        <v>10</v>
      </c>
      <c r="L8743" s="1">
        <v>9</v>
      </c>
      <c r="M8743" s="1">
        <v>47</v>
      </c>
      <c r="N8743" s="1">
        <v>44</v>
      </c>
      <c r="O8743" s="6">
        <v>8</v>
      </c>
    </row>
    <row r="8744" spans="2:15" x14ac:dyDescent="0.3">
      <c r="E8744" s="9"/>
      <c r="F8744" s="8"/>
      <c r="G8744" s="10">
        <v>100</v>
      </c>
      <c r="H8744" s="11">
        <v>12.582781456954001</v>
      </c>
      <c r="I8744" s="2">
        <v>4.6357615894039998</v>
      </c>
      <c r="J8744" s="2">
        <v>4.6357615894039998</v>
      </c>
      <c r="K8744" s="2">
        <v>6.622516556291</v>
      </c>
      <c r="L8744" s="2">
        <v>5.9602649006619997</v>
      </c>
      <c r="M8744" s="2">
        <v>31.125827814569998</v>
      </c>
      <c r="N8744" s="2">
        <v>29.139072847682002</v>
      </c>
      <c r="O8744" s="13">
        <v>5.2980132450330002</v>
      </c>
    </row>
    <row r="8745" spans="2:15" ht="25" x14ac:dyDescent="0.3">
      <c r="E8745" s="3" t="s">
        <v>2117</v>
      </c>
      <c r="F8745" s="4"/>
      <c r="G8745" s="5">
        <v>62</v>
      </c>
      <c r="H8745" s="7">
        <v>4</v>
      </c>
      <c r="I8745" s="1">
        <v>0</v>
      </c>
      <c r="J8745" s="1">
        <v>1</v>
      </c>
      <c r="K8745" s="1">
        <v>2</v>
      </c>
      <c r="L8745" s="1">
        <v>4</v>
      </c>
      <c r="M8745" s="1">
        <v>11</v>
      </c>
      <c r="N8745" s="1">
        <v>33</v>
      </c>
      <c r="O8745" s="6">
        <v>7</v>
      </c>
    </row>
    <row r="8746" spans="2:15" x14ac:dyDescent="0.3">
      <c r="E8746" s="9"/>
      <c r="F8746" s="8"/>
      <c r="G8746" s="10">
        <v>100</v>
      </c>
      <c r="H8746" s="11">
        <v>6.4516129032259997</v>
      </c>
      <c r="I8746" s="12">
        <v>0</v>
      </c>
      <c r="J8746" s="2">
        <v>1.6129032258060001</v>
      </c>
      <c r="K8746" s="2">
        <v>3.2258064516129998</v>
      </c>
      <c r="L8746" s="2">
        <v>6.4516129032259997</v>
      </c>
      <c r="M8746" s="2">
        <v>17.741935483871</v>
      </c>
      <c r="N8746" s="2">
        <v>53.225806451613003</v>
      </c>
      <c r="O8746" s="13">
        <v>11.290322580645</v>
      </c>
    </row>
    <row r="8747" spans="2:15" ht="25" x14ac:dyDescent="0.3">
      <c r="E8747" s="3" t="s">
        <v>2118</v>
      </c>
      <c r="F8747" s="4"/>
      <c r="G8747" s="5">
        <v>3</v>
      </c>
      <c r="H8747" s="7">
        <v>1</v>
      </c>
      <c r="I8747" s="1">
        <v>1</v>
      </c>
      <c r="J8747" s="1">
        <v>0</v>
      </c>
      <c r="K8747" s="1">
        <v>0</v>
      </c>
      <c r="L8747" s="1">
        <v>0</v>
      </c>
      <c r="M8747" s="1">
        <v>1</v>
      </c>
      <c r="N8747" s="1">
        <v>0</v>
      </c>
      <c r="O8747" s="6">
        <v>0</v>
      </c>
    </row>
    <row r="8748" spans="2:15" x14ac:dyDescent="0.3">
      <c r="E8748" s="53"/>
      <c r="F8748" s="57"/>
      <c r="G8748" s="64">
        <v>100</v>
      </c>
      <c r="H8748" s="71">
        <v>33.333333333333002</v>
      </c>
      <c r="I8748" s="44">
        <v>33.333333333333002</v>
      </c>
      <c r="J8748" s="43">
        <v>0</v>
      </c>
      <c r="K8748" s="43">
        <v>0</v>
      </c>
      <c r="L8748" s="43">
        <v>0</v>
      </c>
      <c r="M8748" s="44">
        <v>33.333333333333002</v>
      </c>
      <c r="N8748" s="43">
        <v>0</v>
      </c>
      <c r="O8748" s="66">
        <v>0</v>
      </c>
    </row>
    <row r="8750" spans="2:15" x14ac:dyDescent="0.3">
      <c r="B8750" s="35" t="str">
        <f xml:space="preserve"> HYPERLINK("#'目次'!B73", "[67]")</f>
        <v>[67]</v>
      </c>
      <c r="C8750" s="25" t="s">
        <v>2083</v>
      </c>
    </row>
    <row r="8751" spans="2:15" x14ac:dyDescent="0.3">
      <c r="C8751" s="83" t="s">
        <v>2084</v>
      </c>
    </row>
    <row r="8753" spans="3:15" x14ac:dyDescent="0.3">
      <c r="C8753" s="25" t="s">
        <v>2124</v>
      </c>
    </row>
    <row r="8754" spans="3:15" ht="25" x14ac:dyDescent="0.3">
      <c r="E8754" s="95"/>
      <c r="F8754" s="96"/>
      <c r="G8754" s="37" t="s">
        <v>16</v>
      </c>
      <c r="H8754" s="41" t="s">
        <v>2086</v>
      </c>
      <c r="I8754" s="18" t="s">
        <v>2087</v>
      </c>
      <c r="J8754" s="18" t="s">
        <v>2088</v>
      </c>
      <c r="K8754" s="18" t="s">
        <v>2089</v>
      </c>
      <c r="L8754" s="18" t="s">
        <v>2090</v>
      </c>
      <c r="M8754" s="18" t="s">
        <v>2091</v>
      </c>
      <c r="N8754" s="18" t="s">
        <v>22</v>
      </c>
      <c r="O8754" s="34" t="s">
        <v>23</v>
      </c>
    </row>
    <row r="8755" spans="3:15" x14ac:dyDescent="0.3">
      <c r="E8755" s="97"/>
      <c r="F8755" s="98"/>
      <c r="G8755" s="40"/>
      <c r="H8755" s="36"/>
      <c r="I8755" s="19"/>
      <c r="J8755" s="19"/>
      <c r="K8755" s="19"/>
      <c r="L8755" s="19"/>
      <c r="M8755" s="19"/>
      <c r="N8755" s="19"/>
      <c r="O8755" s="39"/>
    </row>
    <row r="8756" spans="3:15" x14ac:dyDescent="0.3">
      <c r="E8756" s="63" t="s">
        <v>16</v>
      </c>
      <c r="F8756" s="58"/>
      <c r="G8756" s="38">
        <v>43967</v>
      </c>
      <c r="H8756" s="20">
        <v>5797</v>
      </c>
      <c r="I8756" s="20">
        <v>2475</v>
      </c>
      <c r="J8756" s="20">
        <v>3409</v>
      </c>
      <c r="K8756" s="20">
        <v>2822</v>
      </c>
      <c r="L8756" s="20">
        <v>2986</v>
      </c>
      <c r="M8756" s="20">
        <v>10526</v>
      </c>
      <c r="N8756" s="20">
        <v>15184</v>
      </c>
      <c r="O8756" s="51">
        <v>768</v>
      </c>
    </row>
    <row r="8757" spans="3:15" x14ac:dyDescent="0.3">
      <c r="E8757" s="53"/>
      <c r="F8757" s="59"/>
      <c r="G8757" s="10">
        <v>100</v>
      </c>
      <c r="H8757" s="2">
        <v>13.184888666499999</v>
      </c>
      <c r="I8757" s="2">
        <v>5.6292219164370003</v>
      </c>
      <c r="J8757" s="2">
        <v>7.7535424295490003</v>
      </c>
      <c r="K8757" s="2">
        <v>6.4184502012870004</v>
      </c>
      <c r="L8757" s="2">
        <v>6.7914572292860003</v>
      </c>
      <c r="M8757" s="2">
        <v>23.940682784816001</v>
      </c>
      <c r="N8757" s="2">
        <v>34.534992153205998</v>
      </c>
      <c r="O8757" s="13">
        <v>1.746764618919</v>
      </c>
    </row>
    <row r="8758" spans="3:15" ht="25" x14ac:dyDescent="0.3">
      <c r="E8758" s="3" t="s">
        <v>2125</v>
      </c>
      <c r="F8758" s="4"/>
      <c r="G8758" s="29">
        <v>46</v>
      </c>
      <c r="H8758" s="32">
        <v>16</v>
      </c>
      <c r="I8758" s="17">
        <v>5</v>
      </c>
      <c r="J8758" s="17">
        <v>4</v>
      </c>
      <c r="K8758" s="17">
        <v>1</v>
      </c>
      <c r="L8758" s="17">
        <v>3</v>
      </c>
      <c r="M8758" s="17">
        <v>12</v>
      </c>
      <c r="N8758" s="17">
        <v>5</v>
      </c>
      <c r="O8758" s="33">
        <v>0</v>
      </c>
    </row>
    <row r="8759" spans="3:15" x14ac:dyDescent="0.3">
      <c r="E8759" s="9"/>
      <c r="F8759" s="8"/>
      <c r="G8759" s="10">
        <v>100</v>
      </c>
      <c r="H8759" s="11">
        <v>34.782608695652002</v>
      </c>
      <c r="I8759" s="2">
        <v>10.869565217390999</v>
      </c>
      <c r="J8759" s="2">
        <v>8.6956521739130004</v>
      </c>
      <c r="K8759" s="2">
        <v>2.1739130434780001</v>
      </c>
      <c r="L8759" s="2">
        <v>6.5217391304349999</v>
      </c>
      <c r="M8759" s="2">
        <v>26.086956521739001</v>
      </c>
      <c r="N8759" s="2">
        <v>10.869565217390999</v>
      </c>
      <c r="O8759" s="15">
        <v>0</v>
      </c>
    </row>
    <row r="8760" spans="3:15" x14ac:dyDescent="0.3">
      <c r="E8760" s="3" t="s">
        <v>2126</v>
      </c>
      <c r="F8760" s="4"/>
      <c r="G8760" s="5">
        <v>81</v>
      </c>
      <c r="H8760" s="7">
        <v>51</v>
      </c>
      <c r="I8760" s="1">
        <v>4</v>
      </c>
      <c r="J8760" s="1">
        <v>3</v>
      </c>
      <c r="K8760" s="1">
        <v>2</v>
      </c>
      <c r="L8760" s="1">
        <v>5</v>
      </c>
      <c r="M8760" s="1">
        <v>7</v>
      </c>
      <c r="N8760" s="1">
        <v>9</v>
      </c>
      <c r="O8760" s="6">
        <v>0</v>
      </c>
    </row>
    <row r="8761" spans="3:15" x14ac:dyDescent="0.3">
      <c r="E8761" s="9"/>
      <c r="F8761" s="8"/>
      <c r="G8761" s="10">
        <v>100</v>
      </c>
      <c r="H8761" s="11">
        <v>62.962962962962997</v>
      </c>
      <c r="I8761" s="2">
        <v>4.9382716049380004</v>
      </c>
      <c r="J8761" s="2">
        <v>3.7037037037039999</v>
      </c>
      <c r="K8761" s="2">
        <v>2.4691358024690002</v>
      </c>
      <c r="L8761" s="2">
        <v>6.1728395061730001</v>
      </c>
      <c r="M8761" s="2">
        <v>8.6419753086419995</v>
      </c>
      <c r="N8761" s="2">
        <v>11.111111111111001</v>
      </c>
      <c r="O8761" s="15">
        <v>0</v>
      </c>
    </row>
    <row r="8762" spans="3:15" x14ac:dyDescent="0.3">
      <c r="E8762" s="3" t="s">
        <v>2127</v>
      </c>
      <c r="F8762" s="4"/>
      <c r="G8762" s="5">
        <v>131</v>
      </c>
      <c r="H8762" s="7">
        <v>83</v>
      </c>
      <c r="I8762" s="1">
        <v>7</v>
      </c>
      <c r="J8762" s="1">
        <v>2</v>
      </c>
      <c r="K8762" s="1">
        <v>2</v>
      </c>
      <c r="L8762" s="1">
        <v>6</v>
      </c>
      <c r="M8762" s="1">
        <v>10</v>
      </c>
      <c r="N8762" s="1">
        <v>21</v>
      </c>
      <c r="O8762" s="6">
        <v>0</v>
      </c>
    </row>
    <row r="8763" spans="3:15" x14ac:dyDescent="0.3">
      <c r="E8763" s="9"/>
      <c r="F8763" s="8"/>
      <c r="G8763" s="10">
        <v>100</v>
      </c>
      <c r="H8763" s="11">
        <v>63.358778625954002</v>
      </c>
      <c r="I8763" s="2">
        <v>5.3435114503819996</v>
      </c>
      <c r="J8763" s="2">
        <v>1.526717557252</v>
      </c>
      <c r="K8763" s="2">
        <v>1.526717557252</v>
      </c>
      <c r="L8763" s="2">
        <v>4.5801526717560002</v>
      </c>
      <c r="M8763" s="2">
        <v>7.6335877862599997</v>
      </c>
      <c r="N8763" s="2">
        <v>16.030534351145</v>
      </c>
      <c r="O8763" s="15">
        <v>0</v>
      </c>
    </row>
    <row r="8764" spans="3:15" x14ac:dyDescent="0.3">
      <c r="E8764" s="3" t="s">
        <v>2128</v>
      </c>
      <c r="F8764" s="4"/>
      <c r="G8764" s="5">
        <v>127</v>
      </c>
      <c r="H8764" s="7">
        <v>48</v>
      </c>
      <c r="I8764" s="1">
        <v>3</v>
      </c>
      <c r="J8764" s="1">
        <v>4</v>
      </c>
      <c r="K8764" s="1">
        <v>1</v>
      </c>
      <c r="L8764" s="1">
        <v>2</v>
      </c>
      <c r="M8764" s="1">
        <v>5</v>
      </c>
      <c r="N8764" s="1">
        <v>60</v>
      </c>
      <c r="O8764" s="6">
        <v>4</v>
      </c>
    </row>
    <row r="8765" spans="3:15" x14ac:dyDescent="0.3">
      <c r="E8765" s="9"/>
      <c r="F8765" s="8"/>
      <c r="G8765" s="10">
        <v>100</v>
      </c>
      <c r="H8765" s="11">
        <v>37.795275590551</v>
      </c>
      <c r="I8765" s="2">
        <v>2.3622047244090001</v>
      </c>
      <c r="J8765" s="2">
        <v>3.1496062992130001</v>
      </c>
      <c r="K8765" s="2">
        <v>0.78740157480299999</v>
      </c>
      <c r="L8765" s="2">
        <v>1.574803149606</v>
      </c>
      <c r="M8765" s="2">
        <v>3.9370078740159999</v>
      </c>
      <c r="N8765" s="2">
        <v>47.244094488188999</v>
      </c>
      <c r="O8765" s="13">
        <v>3.1496062992130001</v>
      </c>
    </row>
    <row r="8766" spans="3:15" x14ac:dyDescent="0.3">
      <c r="E8766" s="3" t="s">
        <v>2129</v>
      </c>
      <c r="F8766" s="4"/>
      <c r="G8766" s="5">
        <v>0</v>
      </c>
      <c r="H8766" s="7">
        <v>0</v>
      </c>
      <c r="I8766" s="1">
        <v>0</v>
      </c>
      <c r="J8766" s="1">
        <v>0</v>
      </c>
      <c r="K8766" s="1">
        <v>0</v>
      </c>
      <c r="L8766" s="1">
        <v>0</v>
      </c>
      <c r="M8766" s="1">
        <v>0</v>
      </c>
      <c r="N8766" s="1">
        <v>0</v>
      </c>
      <c r="O8766" s="6">
        <v>0</v>
      </c>
    </row>
    <row r="8767" spans="3:15" x14ac:dyDescent="0.3">
      <c r="E8767" s="9"/>
      <c r="F8767" s="8"/>
      <c r="G8767" s="31">
        <v>0</v>
      </c>
      <c r="H8767" s="21">
        <v>0</v>
      </c>
      <c r="I8767" s="12">
        <v>0</v>
      </c>
      <c r="J8767" s="12">
        <v>0</v>
      </c>
      <c r="K8767" s="12">
        <v>0</v>
      </c>
      <c r="L8767" s="12">
        <v>0</v>
      </c>
      <c r="M8767" s="12">
        <v>0</v>
      </c>
      <c r="N8767" s="12">
        <v>0</v>
      </c>
      <c r="O8767" s="15">
        <v>0</v>
      </c>
    </row>
    <row r="8768" spans="3:15" x14ac:dyDescent="0.3">
      <c r="E8768" s="3" t="s">
        <v>1013</v>
      </c>
      <c r="F8768" s="4"/>
      <c r="G8768" s="5">
        <v>0</v>
      </c>
      <c r="H8768" s="7">
        <v>0</v>
      </c>
      <c r="I8768" s="1">
        <v>0</v>
      </c>
      <c r="J8768" s="1">
        <v>0</v>
      </c>
      <c r="K8768" s="1">
        <v>0</v>
      </c>
      <c r="L8768" s="1">
        <v>0</v>
      </c>
      <c r="M8768" s="1">
        <v>0</v>
      </c>
      <c r="N8768" s="1">
        <v>0</v>
      </c>
      <c r="O8768" s="6">
        <v>0</v>
      </c>
    </row>
    <row r="8769" spans="5:15" x14ac:dyDescent="0.3">
      <c r="E8769" s="9"/>
      <c r="F8769" s="8"/>
      <c r="G8769" s="31">
        <v>0</v>
      </c>
      <c r="H8769" s="21">
        <v>0</v>
      </c>
      <c r="I8769" s="12">
        <v>0</v>
      </c>
      <c r="J8769" s="12">
        <v>0</v>
      </c>
      <c r="K8769" s="12">
        <v>0</v>
      </c>
      <c r="L8769" s="12">
        <v>0</v>
      </c>
      <c r="M8769" s="12">
        <v>0</v>
      </c>
      <c r="N8769" s="12">
        <v>0</v>
      </c>
      <c r="O8769" s="15">
        <v>0</v>
      </c>
    </row>
    <row r="8770" spans="5:15" ht="25" x14ac:dyDescent="0.3">
      <c r="E8770" s="3" t="s">
        <v>2130</v>
      </c>
      <c r="F8770" s="4"/>
      <c r="G8770" s="5">
        <v>359</v>
      </c>
      <c r="H8770" s="7">
        <v>109</v>
      </c>
      <c r="I8770" s="1">
        <v>50</v>
      </c>
      <c r="J8770" s="1">
        <v>55</v>
      </c>
      <c r="K8770" s="1">
        <v>32</v>
      </c>
      <c r="L8770" s="1">
        <v>33</v>
      </c>
      <c r="M8770" s="1">
        <v>57</v>
      </c>
      <c r="N8770" s="1">
        <v>23</v>
      </c>
      <c r="O8770" s="6">
        <v>0</v>
      </c>
    </row>
    <row r="8771" spans="5:15" x14ac:dyDescent="0.3">
      <c r="E8771" s="9"/>
      <c r="F8771" s="8"/>
      <c r="G8771" s="10">
        <v>100</v>
      </c>
      <c r="H8771" s="11">
        <v>30.362116991642999</v>
      </c>
      <c r="I8771" s="2">
        <v>13.927576601670999</v>
      </c>
      <c r="J8771" s="2">
        <v>15.320334261837999</v>
      </c>
      <c r="K8771" s="2">
        <v>8.9136490250700007</v>
      </c>
      <c r="L8771" s="2">
        <v>9.1922005571029999</v>
      </c>
      <c r="M8771" s="2">
        <v>15.877437325904999</v>
      </c>
      <c r="N8771" s="2">
        <v>6.4066852367690004</v>
      </c>
      <c r="O8771" s="15">
        <v>0</v>
      </c>
    </row>
    <row r="8772" spans="5:15" x14ac:dyDescent="0.3">
      <c r="E8772" s="3" t="s">
        <v>2131</v>
      </c>
      <c r="F8772" s="4"/>
      <c r="G8772" s="5">
        <v>494</v>
      </c>
      <c r="H8772" s="7">
        <v>183</v>
      </c>
      <c r="I8772" s="1">
        <v>48</v>
      </c>
      <c r="J8772" s="1">
        <v>71</v>
      </c>
      <c r="K8772" s="1">
        <v>41</v>
      </c>
      <c r="L8772" s="1">
        <v>31</v>
      </c>
      <c r="M8772" s="1">
        <v>63</v>
      </c>
      <c r="N8772" s="1">
        <v>55</v>
      </c>
      <c r="O8772" s="6">
        <v>2</v>
      </c>
    </row>
    <row r="8773" spans="5:15" x14ac:dyDescent="0.3">
      <c r="E8773" s="9"/>
      <c r="F8773" s="8"/>
      <c r="G8773" s="10">
        <v>100</v>
      </c>
      <c r="H8773" s="11">
        <v>37.044534412955002</v>
      </c>
      <c r="I8773" s="2">
        <v>9.7165991902830005</v>
      </c>
      <c r="J8773" s="2">
        <v>14.372469635628001</v>
      </c>
      <c r="K8773" s="2">
        <v>8.2995951416999993</v>
      </c>
      <c r="L8773" s="2">
        <v>6.2753036437249996</v>
      </c>
      <c r="M8773" s="2">
        <v>12.753036437246999</v>
      </c>
      <c r="N8773" s="2">
        <v>11.133603238866</v>
      </c>
      <c r="O8773" s="13">
        <v>0.40485829959500003</v>
      </c>
    </row>
    <row r="8774" spans="5:15" x14ac:dyDescent="0.3">
      <c r="E8774" s="3" t="s">
        <v>2132</v>
      </c>
      <c r="F8774" s="4"/>
      <c r="G8774" s="5">
        <v>973</v>
      </c>
      <c r="H8774" s="7">
        <v>368</v>
      </c>
      <c r="I8774" s="1">
        <v>109</v>
      </c>
      <c r="J8774" s="1">
        <v>107</v>
      </c>
      <c r="K8774" s="1">
        <v>51</v>
      </c>
      <c r="L8774" s="1">
        <v>50</v>
      </c>
      <c r="M8774" s="1">
        <v>93</v>
      </c>
      <c r="N8774" s="1">
        <v>194</v>
      </c>
      <c r="O8774" s="6">
        <v>1</v>
      </c>
    </row>
    <row r="8775" spans="5:15" x14ac:dyDescent="0.3">
      <c r="E8775" s="9"/>
      <c r="F8775" s="8"/>
      <c r="G8775" s="10">
        <v>100</v>
      </c>
      <c r="H8775" s="11">
        <v>37.821171634121001</v>
      </c>
      <c r="I8775" s="2">
        <v>11.20246659815</v>
      </c>
      <c r="J8775" s="2">
        <v>10.996916752312</v>
      </c>
      <c r="K8775" s="2">
        <v>5.2415210688589999</v>
      </c>
      <c r="L8775" s="2">
        <v>5.1387461459399999</v>
      </c>
      <c r="M8775" s="2">
        <v>9.5580678314489997</v>
      </c>
      <c r="N8775" s="2">
        <v>19.938335046249001</v>
      </c>
      <c r="O8775" s="13">
        <v>0.10277492291900001</v>
      </c>
    </row>
    <row r="8776" spans="5:15" x14ac:dyDescent="0.3">
      <c r="E8776" s="3" t="s">
        <v>2133</v>
      </c>
      <c r="F8776" s="4"/>
      <c r="G8776" s="5">
        <v>904</v>
      </c>
      <c r="H8776" s="7">
        <v>292</v>
      </c>
      <c r="I8776" s="1">
        <v>36</v>
      </c>
      <c r="J8776" s="1">
        <v>31</v>
      </c>
      <c r="K8776" s="1">
        <v>20</v>
      </c>
      <c r="L8776" s="1">
        <v>19</v>
      </c>
      <c r="M8776" s="1">
        <v>47</v>
      </c>
      <c r="N8776" s="1">
        <v>436</v>
      </c>
      <c r="O8776" s="6">
        <v>23</v>
      </c>
    </row>
    <row r="8777" spans="5:15" x14ac:dyDescent="0.3">
      <c r="E8777" s="9"/>
      <c r="F8777" s="8"/>
      <c r="G8777" s="10">
        <v>100</v>
      </c>
      <c r="H8777" s="11">
        <v>32.300884955751997</v>
      </c>
      <c r="I8777" s="2">
        <v>3.982300884956</v>
      </c>
      <c r="J8777" s="2">
        <v>3.4292035398229999</v>
      </c>
      <c r="K8777" s="2">
        <v>2.212389380531</v>
      </c>
      <c r="L8777" s="2">
        <v>2.1017699115039998</v>
      </c>
      <c r="M8777" s="2">
        <v>5.1991150442479999</v>
      </c>
      <c r="N8777" s="2">
        <v>48.230088495575004</v>
      </c>
      <c r="O8777" s="13">
        <v>2.5442477876109999</v>
      </c>
    </row>
    <row r="8778" spans="5:15" x14ac:dyDescent="0.3">
      <c r="E8778" s="3" t="s">
        <v>2134</v>
      </c>
      <c r="F8778" s="4"/>
      <c r="G8778" s="5">
        <v>0</v>
      </c>
      <c r="H8778" s="7">
        <v>0</v>
      </c>
      <c r="I8778" s="1">
        <v>0</v>
      </c>
      <c r="J8778" s="1">
        <v>0</v>
      </c>
      <c r="K8778" s="1">
        <v>0</v>
      </c>
      <c r="L8778" s="1">
        <v>0</v>
      </c>
      <c r="M8778" s="1">
        <v>0</v>
      </c>
      <c r="N8778" s="1">
        <v>0</v>
      </c>
      <c r="O8778" s="6">
        <v>0</v>
      </c>
    </row>
    <row r="8779" spans="5:15" x14ac:dyDescent="0.3">
      <c r="E8779" s="9"/>
      <c r="F8779" s="8"/>
      <c r="G8779" s="31">
        <v>0</v>
      </c>
      <c r="H8779" s="21">
        <v>0</v>
      </c>
      <c r="I8779" s="12">
        <v>0</v>
      </c>
      <c r="J8779" s="12">
        <v>0</v>
      </c>
      <c r="K8779" s="12">
        <v>0</v>
      </c>
      <c r="L8779" s="12">
        <v>0</v>
      </c>
      <c r="M8779" s="12">
        <v>0</v>
      </c>
      <c r="N8779" s="12">
        <v>0</v>
      </c>
      <c r="O8779" s="15">
        <v>0</v>
      </c>
    </row>
    <row r="8780" spans="5:15" x14ac:dyDescent="0.3">
      <c r="E8780" s="3" t="s">
        <v>1019</v>
      </c>
      <c r="F8780" s="4"/>
      <c r="G8780" s="5">
        <v>0</v>
      </c>
      <c r="H8780" s="7">
        <v>0</v>
      </c>
      <c r="I8780" s="1">
        <v>0</v>
      </c>
      <c r="J8780" s="1">
        <v>0</v>
      </c>
      <c r="K8780" s="1">
        <v>0</v>
      </c>
      <c r="L8780" s="1">
        <v>0</v>
      </c>
      <c r="M8780" s="1">
        <v>0</v>
      </c>
      <c r="N8780" s="1">
        <v>0</v>
      </c>
      <c r="O8780" s="6">
        <v>0</v>
      </c>
    </row>
    <row r="8781" spans="5:15" x14ac:dyDescent="0.3">
      <c r="E8781" s="9"/>
      <c r="F8781" s="8"/>
      <c r="G8781" s="31">
        <v>0</v>
      </c>
      <c r="H8781" s="21">
        <v>0</v>
      </c>
      <c r="I8781" s="12">
        <v>0</v>
      </c>
      <c r="J8781" s="12">
        <v>0</v>
      </c>
      <c r="K8781" s="12">
        <v>0</v>
      </c>
      <c r="L8781" s="12">
        <v>0</v>
      </c>
      <c r="M8781" s="12">
        <v>0</v>
      </c>
      <c r="N8781" s="12">
        <v>0</v>
      </c>
      <c r="O8781" s="15">
        <v>0</v>
      </c>
    </row>
    <row r="8782" spans="5:15" ht="25" x14ac:dyDescent="0.3">
      <c r="E8782" s="3" t="s">
        <v>2135</v>
      </c>
      <c r="F8782" s="4"/>
      <c r="G8782" s="5">
        <v>814</v>
      </c>
      <c r="H8782" s="7">
        <v>101</v>
      </c>
      <c r="I8782" s="1">
        <v>100</v>
      </c>
      <c r="J8782" s="1">
        <v>111</v>
      </c>
      <c r="K8782" s="1">
        <v>83</v>
      </c>
      <c r="L8782" s="1">
        <v>124</v>
      </c>
      <c r="M8782" s="1">
        <v>247</v>
      </c>
      <c r="N8782" s="1">
        <v>47</v>
      </c>
      <c r="O8782" s="6">
        <v>1</v>
      </c>
    </row>
    <row r="8783" spans="5:15" x14ac:dyDescent="0.3">
      <c r="E8783" s="9"/>
      <c r="F8783" s="8"/>
      <c r="G8783" s="10">
        <v>100</v>
      </c>
      <c r="H8783" s="11">
        <v>12.407862407862</v>
      </c>
      <c r="I8783" s="2">
        <v>12.285012285012</v>
      </c>
      <c r="J8783" s="2">
        <v>13.636363636364001</v>
      </c>
      <c r="K8783" s="2">
        <v>10.19656019656</v>
      </c>
      <c r="L8783" s="2">
        <v>15.233415233415</v>
      </c>
      <c r="M8783" s="2">
        <v>30.34398034398</v>
      </c>
      <c r="N8783" s="2">
        <v>5.7739557739559997</v>
      </c>
      <c r="O8783" s="13">
        <v>0.12285012284999999</v>
      </c>
    </row>
    <row r="8784" spans="5:15" x14ac:dyDescent="0.3">
      <c r="E8784" s="3" t="s">
        <v>2136</v>
      </c>
      <c r="F8784" s="4"/>
      <c r="G8784" s="5">
        <v>1430</v>
      </c>
      <c r="H8784" s="7">
        <v>207</v>
      </c>
      <c r="I8784" s="1">
        <v>161</v>
      </c>
      <c r="J8784" s="1">
        <v>213</v>
      </c>
      <c r="K8784" s="1">
        <v>167</v>
      </c>
      <c r="L8784" s="1">
        <v>166</v>
      </c>
      <c r="M8784" s="1">
        <v>348</v>
      </c>
      <c r="N8784" s="1">
        <v>162</v>
      </c>
      <c r="O8784" s="6">
        <v>6</v>
      </c>
    </row>
    <row r="8785" spans="5:15" x14ac:dyDescent="0.3">
      <c r="E8785" s="9"/>
      <c r="F8785" s="8"/>
      <c r="G8785" s="10">
        <v>100</v>
      </c>
      <c r="H8785" s="11">
        <v>14.475524475524001</v>
      </c>
      <c r="I8785" s="2">
        <v>11.258741258741001</v>
      </c>
      <c r="J8785" s="2">
        <v>14.895104895105</v>
      </c>
      <c r="K8785" s="2">
        <v>11.678321678322</v>
      </c>
      <c r="L8785" s="2">
        <v>11.608391608391999</v>
      </c>
      <c r="M8785" s="2">
        <v>24.335664335663999</v>
      </c>
      <c r="N8785" s="2">
        <v>11.328671328671</v>
      </c>
      <c r="O8785" s="13">
        <v>0.41958041957999997</v>
      </c>
    </row>
    <row r="8786" spans="5:15" x14ac:dyDescent="0.3">
      <c r="E8786" s="3" t="s">
        <v>2137</v>
      </c>
      <c r="F8786" s="4"/>
      <c r="G8786" s="5">
        <v>2460</v>
      </c>
      <c r="H8786" s="7">
        <v>416</v>
      </c>
      <c r="I8786" s="1">
        <v>222</v>
      </c>
      <c r="J8786" s="1">
        <v>359</v>
      </c>
      <c r="K8786" s="1">
        <v>227</v>
      </c>
      <c r="L8786" s="1">
        <v>213</v>
      </c>
      <c r="M8786" s="1">
        <v>507</v>
      </c>
      <c r="N8786" s="1">
        <v>503</v>
      </c>
      <c r="O8786" s="6">
        <v>13</v>
      </c>
    </row>
    <row r="8787" spans="5:15" x14ac:dyDescent="0.3">
      <c r="E8787" s="9"/>
      <c r="F8787" s="8"/>
      <c r="G8787" s="10">
        <v>100</v>
      </c>
      <c r="H8787" s="11">
        <v>16.910569105691</v>
      </c>
      <c r="I8787" s="2">
        <v>9.0243902439019994</v>
      </c>
      <c r="J8787" s="2">
        <v>14.593495934959</v>
      </c>
      <c r="K8787" s="2">
        <v>9.2276422764229995</v>
      </c>
      <c r="L8787" s="2">
        <v>8.6585365853660008</v>
      </c>
      <c r="M8787" s="2">
        <v>20.609756097561</v>
      </c>
      <c r="N8787" s="2">
        <v>20.447154471545002</v>
      </c>
      <c r="O8787" s="13">
        <v>0.52845528455299995</v>
      </c>
    </row>
    <row r="8788" spans="5:15" x14ac:dyDescent="0.3">
      <c r="E8788" s="3" t="s">
        <v>2138</v>
      </c>
      <c r="F8788" s="4"/>
      <c r="G8788" s="5">
        <v>2775</v>
      </c>
      <c r="H8788" s="7">
        <v>530</v>
      </c>
      <c r="I8788" s="1">
        <v>121</v>
      </c>
      <c r="J8788" s="1">
        <v>145</v>
      </c>
      <c r="K8788" s="1">
        <v>89</v>
      </c>
      <c r="L8788" s="1">
        <v>96</v>
      </c>
      <c r="M8788" s="1">
        <v>307</v>
      </c>
      <c r="N8788" s="1">
        <v>1433</v>
      </c>
      <c r="O8788" s="6">
        <v>54</v>
      </c>
    </row>
    <row r="8789" spans="5:15" x14ac:dyDescent="0.3">
      <c r="E8789" s="9"/>
      <c r="F8789" s="8"/>
      <c r="G8789" s="10">
        <v>100</v>
      </c>
      <c r="H8789" s="11">
        <v>19.099099099099</v>
      </c>
      <c r="I8789" s="2">
        <v>4.3603603603599996</v>
      </c>
      <c r="J8789" s="2">
        <v>5.2252252252250004</v>
      </c>
      <c r="K8789" s="2">
        <v>3.2072072072069999</v>
      </c>
      <c r="L8789" s="2">
        <v>3.459459459459</v>
      </c>
      <c r="M8789" s="2">
        <v>11.063063063063</v>
      </c>
      <c r="N8789" s="2">
        <v>51.639639639640002</v>
      </c>
      <c r="O8789" s="13">
        <v>1.945945945946</v>
      </c>
    </row>
    <row r="8790" spans="5:15" x14ac:dyDescent="0.3">
      <c r="E8790" s="3" t="s">
        <v>2139</v>
      </c>
      <c r="F8790" s="4"/>
      <c r="G8790" s="5">
        <v>0</v>
      </c>
      <c r="H8790" s="7">
        <v>0</v>
      </c>
      <c r="I8790" s="1">
        <v>0</v>
      </c>
      <c r="J8790" s="1">
        <v>0</v>
      </c>
      <c r="K8790" s="1">
        <v>0</v>
      </c>
      <c r="L8790" s="1">
        <v>0</v>
      </c>
      <c r="M8790" s="1">
        <v>0</v>
      </c>
      <c r="N8790" s="1">
        <v>0</v>
      </c>
      <c r="O8790" s="6">
        <v>0</v>
      </c>
    </row>
    <row r="8791" spans="5:15" x14ac:dyDescent="0.3">
      <c r="E8791" s="9"/>
      <c r="F8791" s="8"/>
      <c r="G8791" s="31">
        <v>0</v>
      </c>
      <c r="H8791" s="21">
        <v>0</v>
      </c>
      <c r="I8791" s="12">
        <v>0</v>
      </c>
      <c r="J8791" s="12">
        <v>0</v>
      </c>
      <c r="K8791" s="12">
        <v>0</v>
      </c>
      <c r="L8791" s="12">
        <v>0</v>
      </c>
      <c r="M8791" s="12">
        <v>0</v>
      </c>
      <c r="N8791" s="12">
        <v>0</v>
      </c>
      <c r="O8791" s="15">
        <v>0</v>
      </c>
    </row>
    <row r="8792" spans="5:15" x14ac:dyDescent="0.3">
      <c r="E8792" s="3" t="s">
        <v>1025</v>
      </c>
      <c r="F8792" s="4"/>
      <c r="G8792" s="5">
        <v>0</v>
      </c>
      <c r="H8792" s="7">
        <v>0</v>
      </c>
      <c r="I8792" s="1">
        <v>0</v>
      </c>
      <c r="J8792" s="1">
        <v>0</v>
      </c>
      <c r="K8792" s="1">
        <v>0</v>
      </c>
      <c r="L8792" s="1">
        <v>0</v>
      </c>
      <c r="M8792" s="1">
        <v>0</v>
      </c>
      <c r="N8792" s="1">
        <v>0</v>
      </c>
      <c r="O8792" s="6">
        <v>0</v>
      </c>
    </row>
    <row r="8793" spans="5:15" x14ac:dyDescent="0.3">
      <c r="E8793" s="9"/>
      <c r="F8793" s="8"/>
      <c r="G8793" s="31">
        <v>0</v>
      </c>
      <c r="H8793" s="21">
        <v>0</v>
      </c>
      <c r="I8793" s="12">
        <v>0</v>
      </c>
      <c r="J8793" s="12">
        <v>0</v>
      </c>
      <c r="K8793" s="12">
        <v>0</v>
      </c>
      <c r="L8793" s="12">
        <v>0</v>
      </c>
      <c r="M8793" s="12">
        <v>0</v>
      </c>
      <c r="N8793" s="12">
        <v>0</v>
      </c>
      <c r="O8793" s="15">
        <v>0</v>
      </c>
    </row>
    <row r="8794" spans="5:15" ht="25" x14ac:dyDescent="0.3">
      <c r="E8794" s="3" t="s">
        <v>2140</v>
      </c>
      <c r="F8794" s="4"/>
      <c r="G8794" s="5">
        <v>1165</v>
      </c>
      <c r="H8794" s="7">
        <v>61</v>
      </c>
      <c r="I8794" s="1">
        <v>68</v>
      </c>
      <c r="J8794" s="1">
        <v>127</v>
      </c>
      <c r="K8794" s="1">
        <v>129</v>
      </c>
      <c r="L8794" s="1">
        <v>160</v>
      </c>
      <c r="M8794" s="1">
        <v>561</v>
      </c>
      <c r="N8794" s="1">
        <v>55</v>
      </c>
      <c r="O8794" s="6">
        <v>4</v>
      </c>
    </row>
    <row r="8795" spans="5:15" x14ac:dyDescent="0.3">
      <c r="E8795" s="9"/>
      <c r="F8795" s="8"/>
      <c r="G8795" s="10">
        <v>100</v>
      </c>
      <c r="H8795" s="11">
        <v>5.2360515021460001</v>
      </c>
      <c r="I8795" s="2">
        <v>5.836909871245</v>
      </c>
      <c r="J8795" s="2">
        <v>10.901287553648</v>
      </c>
      <c r="K8795" s="2">
        <v>11.072961373390999</v>
      </c>
      <c r="L8795" s="2">
        <v>13.733905579399</v>
      </c>
      <c r="M8795" s="2">
        <v>48.154506437767999</v>
      </c>
      <c r="N8795" s="2">
        <v>4.7210300429179997</v>
      </c>
      <c r="O8795" s="13">
        <v>0.34334763948500002</v>
      </c>
    </row>
    <row r="8796" spans="5:15" x14ac:dyDescent="0.3">
      <c r="E8796" s="3" t="s">
        <v>2141</v>
      </c>
      <c r="F8796" s="4"/>
      <c r="G8796" s="5">
        <v>2121</v>
      </c>
      <c r="H8796" s="7">
        <v>157</v>
      </c>
      <c r="I8796" s="1">
        <v>163</v>
      </c>
      <c r="J8796" s="1">
        <v>254</v>
      </c>
      <c r="K8796" s="1">
        <v>233</v>
      </c>
      <c r="L8796" s="1">
        <v>252</v>
      </c>
      <c r="M8796" s="1">
        <v>786</v>
      </c>
      <c r="N8796" s="1">
        <v>274</v>
      </c>
      <c r="O8796" s="6">
        <v>2</v>
      </c>
    </row>
    <row r="8797" spans="5:15" x14ac:dyDescent="0.3">
      <c r="E8797" s="9"/>
      <c r="F8797" s="8"/>
      <c r="G8797" s="10">
        <v>100</v>
      </c>
      <c r="H8797" s="11">
        <v>7.4021687883069998</v>
      </c>
      <c r="I8797" s="2">
        <v>7.6850542197080003</v>
      </c>
      <c r="J8797" s="2">
        <v>11.975483262612</v>
      </c>
      <c r="K8797" s="2">
        <v>10.985384252711</v>
      </c>
      <c r="L8797" s="2">
        <v>11.881188118812</v>
      </c>
      <c r="M8797" s="2">
        <v>37.057991513437003</v>
      </c>
      <c r="N8797" s="2">
        <v>12.918434700613</v>
      </c>
      <c r="O8797" s="13">
        <v>9.4295143799999995E-2</v>
      </c>
    </row>
    <row r="8798" spans="5:15" x14ac:dyDescent="0.3">
      <c r="E8798" s="3" t="s">
        <v>2142</v>
      </c>
      <c r="F8798" s="4"/>
      <c r="G8798" s="5">
        <v>3979</v>
      </c>
      <c r="H8798" s="7">
        <v>417</v>
      </c>
      <c r="I8798" s="1">
        <v>308</v>
      </c>
      <c r="J8798" s="1">
        <v>448</v>
      </c>
      <c r="K8798" s="1">
        <v>321</v>
      </c>
      <c r="L8798" s="1">
        <v>350</v>
      </c>
      <c r="M8798" s="1">
        <v>1183</v>
      </c>
      <c r="N8798" s="1">
        <v>930</v>
      </c>
      <c r="O8798" s="6">
        <v>22</v>
      </c>
    </row>
    <row r="8799" spans="5:15" x14ac:dyDescent="0.3">
      <c r="E8799" s="9"/>
      <c r="F8799" s="8"/>
      <c r="G8799" s="10">
        <v>100</v>
      </c>
      <c r="H8799" s="11">
        <v>10.480020105554001</v>
      </c>
      <c r="I8799" s="2">
        <v>7.7406383513449999</v>
      </c>
      <c r="J8799" s="2">
        <v>11.259110329227999</v>
      </c>
      <c r="K8799" s="2">
        <v>8.0673536064340006</v>
      </c>
      <c r="L8799" s="2">
        <v>8.7961799447099995</v>
      </c>
      <c r="M8799" s="2">
        <v>29.731088213119001</v>
      </c>
      <c r="N8799" s="2">
        <v>23.372706710229</v>
      </c>
      <c r="O8799" s="13">
        <v>0.55290273938199996</v>
      </c>
    </row>
    <row r="8800" spans="5:15" x14ac:dyDescent="0.3">
      <c r="E8800" s="3" t="s">
        <v>2143</v>
      </c>
      <c r="F8800" s="4"/>
      <c r="G8800" s="5">
        <v>5395</v>
      </c>
      <c r="H8800" s="7">
        <v>752</v>
      </c>
      <c r="I8800" s="1">
        <v>180</v>
      </c>
      <c r="J8800" s="1">
        <v>213</v>
      </c>
      <c r="K8800" s="1">
        <v>177</v>
      </c>
      <c r="L8800" s="1">
        <v>136</v>
      </c>
      <c r="M8800" s="1">
        <v>745</v>
      </c>
      <c r="N8800" s="1">
        <v>3071</v>
      </c>
      <c r="O8800" s="6">
        <v>121</v>
      </c>
    </row>
    <row r="8801" spans="5:15" x14ac:dyDescent="0.3">
      <c r="E8801" s="9"/>
      <c r="F8801" s="8"/>
      <c r="G8801" s="10">
        <v>100</v>
      </c>
      <c r="H8801" s="11">
        <v>13.938832252085</v>
      </c>
      <c r="I8801" s="2">
        <v>3.336422613531</v>
      </c>
      <c r="J8801" s="2">
        <v>3.9481000926780001</v>
      </c>
      <c r="K8801" s="2">
        <v>3.2808155699719999</v>
      </c>
      <c r="L8801" s="2">
        <v>2.5208526413349999</v>
      </c>
      <c r="M8801" s="2">
        <v>13.809082483780999</v>
      </c>
      <c r="N8801" s="2">
        <v>56.923076923076998</v>
      </c>
      <c r="O8801" s="13">
        <v>2.24281742354</v>
      </c>
    </row>
    <row r="8802" spans="5:15" x14ac:dyDescent="0.3">
      <c r="E8802" s="3" t="s">
        <v>2144</v>
      </c>
      <c r="F8802" s="4"/>
      <c r="G8802" s="5">
        <v>0</v>
      </c>
      <c r="H8802" s="7">
        <v>0</v>
      </c>
      <c r="I8802" s="1">
        <v>0</v>
      </c>
      <c r="J8802" s="1">
        <v>0</v>
      </c>
      <c r="K8802" s="1">
        <v>0</v>
      </c>
      <c r="L8802" s="1">
        <v>0</v>
      </c>
      <c r="M8802" s="1">
        <v>0</v>
      </c>
      <c r="N8802" s="1">
        <v>0</v>
      </c>
      <c r="O8802" s="6">
        <v>0</v>
      </c>
    </row>
    <row r="8803" spans="5:15" x14ac:dyDescent="0.3">
      <c r="E8803" s="9"/>
      <c r="F8803" s="8"/>
      <c r="G8803" s="31">
        <v>0</v>
      </c>
      <c r="H8803" s="21">
        <v>0</v>
      </c>
      <c r="I8803" s="12">
        <v>0</v>
      </c>
      <c r="J8803" s="12">
        <v>0</v>
      </c>
      <c r="K8803" s="12">
        <v>0</v>
      </c>
      <c r="L8803" s="12">
        <v>0</v>
      </c>
      <c r="M8803" s="12">
        <v>0</v>
      </c>
      <c r="N8803" s="12">
        <v>0</v>
      </c>
      <c r="O8803" s="15">
        <v>0</v>
      </c>
    </row>
    <row r="8804" spans="5:15" x14ac:dyDescent="0.3">
      <c r="E8804" s="3" t="s">
        <v>1031</v>
      </c>
      <c r="F8804" s="4"/>
      <c r="G8804" s="5">
        <v>0</v>
      </c>
      <c r="H8804" s="7">
        <v>0</v>
      </c>
      <c r="I8804" s="1">
        <v>0</v>
      </c>
      <c r="J8804" s="1">
        <v>0</v>
      </c>
      <c r="K8804" s="1">
        <v>0</v>
      </c>
      <c r="L8804" s="1">
        <v>0</v>
      </c>
      <c r="M8804" s="1">
        <v>0</v>
      </c>
      <c r="N8804" s="1">
        <v>0</v>
      </c>
      <c r="O8804" s="6">
        <v>0</v>
      </c>
    </row>
    <row r="8805" spans="5:15" x14ac:dyDescent="0.3">
      <c r="E8805" s="9"/>
      <c r="F8805" s="8"/>
      <c r="G8805" s="31">
        <v>0</v>
      </c>
      <c r="H8805" s="21">
        <v>0</v>
      </c>
      <c r="I8805" s="12">
        <v>0</v>
      </c>
      <c r="J8805" s="12">
        <v>0</v>
      </c>
      <c r="K8805" s="12">
        <v>0</v>
      </c>
      <c r="L8805" s="12">
        <v>0</v>
      </c>
      <c r="M8805" s="12">
        <v>0</v>
      </c>
      <c r="N8805" s="12">
        <v>0</v>
      </c>
      <c r="O8805" s="15">
        <v>0</v>
      </c>
    </row>
    <row r="8806" spans="5:15" ht="25" x14ac:dyDescent="0.3">
      <c r="E8806" s="3" t="s">
        <v>2145</v>
      </c>
      <c r="F8806" s="4"/>
      <c r="G8806" s="5">
        <v>1038</v>
      </c>
      <c r="H8806" s="7">
        <v>37</v>
      </c>
      <c r="I8806" s="1">
        <v>45</v>
      </c>
      <c r="J8806" s="1">
        <v>85</v>
      </c>
      <c r="K8806" s="1">
        <v>104</v>
      </c>
      <c r="L8806" s="1">
        <v>121</v>
      </c>
      <c r="M8806" s="1">
        <v>591</v>
      </c>
      <c r="N8806" s="1">
        <v>47</v>
      </c>
      <c r="O8806" s="6">
        <v>8</v>
      </c>
    </row>
    <row r="8807" spans="5:15" x14ac:dyDescent="0.3">
      <c r="E8807" s="9"/>
      <c r="F8807" s="8"/>
      <c r="G8807" s="10">
        <v>100</v>
      </c>
      <c r="H8807" s="11">
        <v>3.564547206166</v>
      </c>
      <c r="I8807" s="2">
        <v>4.3352601156070003</v>
      </c>
      <c r="J8807" s="2">
        <v>8.1888246628129995</v>
      </c>
      <c r="K8807" s="2">
        <v>10.019267822735999</v>
      </c>
      <c r="L8807" s="2">
        <v>11.657032755298999</v>
      </c>
      <c r="M8807" s="2">
        <v>56.936416184971002</v>
      </c>
      <c r="N8807" s="2">
        <v>4.5279383429670004</v>
      </c>
      <c r="O8807" s="13">
        <v>0.77071290944100002</v>
      </c>
    </row>
    <row r="8808" spans="5:15" x14ac:dyDescent="0.3">
      <c r="E8808" s="3" t="s">
        <v>2146</v>
      </c>
      <c r="F8808" s="4"/>
      <c r="G8808" s="5">
        <v>2063</v>
      </c>
      <c r="H8808" s="7">
        <v>124</v>
      </c>
      <c r="I8808" s="1">
        <v>124</v>
      </c>
      <c r="J8808" s="1">
        <v>215</v>
      </c>
      <c r="K8808" s="1">
        <v>209</v>
      </c>
      <c r="L8808" s="1">
        <v>248</v>
      </c>
      <c r="M8808" s="1">
        <v>857</v>
      </c>
      <c r="N8808" s="1">
        <v>275</v>
      </c>
      <c r="O8808" s="6">
        <v>11</v>
      </c>
    </row>
    <row r="8809" spans="5:15" x14ac:dyDescent="0.3">
      <c r="E8809" s="9"/>
      <c r="F8809" s="8"/>
      <c r="G8809" s="10">
        <v>100</v>
      </c>
      <c r="H8809" s="11">
        <v>6.0106640814350003</v>
      </c>
      <c r="I8809" s="2">
        <v>6.0106640814350003</v>
      </c>
      <c r="J8809" s="2">
        <v>10.421715947649</v>
      </c>
      <c r="K8809" s="2">
        <v>10.130877363063</v>
      </c>
      <c r="L8809" s="2">
        <v>12.021328162870001</v>
      </c>
      <c r="M8809" s="2">
        <v>41.541444498303001</v>
      </c>
      <c r="N8809" s="2">
        <v>13.330101793504999</v>
      </c>
      <c r="O8809" s="13">
        <v>0.53320407173999995</v>
      </c>
    </row>
    <row r="8810" spans="5:15" x14ac:dyDescent="0.3">
      <c r="E8810" s="3" t="s">
        <v>2147</v>
      </c>
      <c r="F8810" s="4"/>
      <c r="G8810" s="5">
        <v>4254</v>
      </c>
      <c r="H8810" s="7">
        <v>390</v>
      </c>
      <c r="I8810" s="1">
        <v>289</v>
      </c>
      <c r="J8810" s="1">
        <v>409</v>
      </c>
      <c r="K8810" s="1">
        <v>396</v>
      </c>
      <c r="L8810" s="1">
        <v>401</v>
      </c>
      <c r="M8810" s="1">
        <v>1414</v>
      </c>
      <c r="N8810" s="1">
        <v>933</v>
      </c>
      <c r="O8810" s="6">
        <v>22</v>
      </c>
    </row>
    <row r="8811" spans="5:15" x14ac:dyDescent="0.3">
      <c r="E8811" s="9"/>
      <c r="F8811" s="8"/>
      <c r="G8811" s="10">
        <v>100</v>
      </c>
      <c r="H8811" s="11">
        <v>9.1678420310300002</v>
      </c>
      <c r="I8811" s="2">
        <v>6.7936060178659998</v>
      </c>
      <c r="J8811" s="2">
        <v>9.6144804889519992</v>
      </c>
      <c r="K8811" s="2">
        <v>9.3088857545840007</v>
      </c>
      <c r="L8811" s="2">
        <v>9.4264221908790002</v>
      </c>
      <c r="M8811" s="2">
        <v>33.239304184296998</v>
      </c>
      <c r="N8811" s="2">
        <v>21.932299012693999</v>
      </c>
      <c r="O8811" s="13">
        <v>0.517160319699</v>
      </c>
    </row>
    <row r="8812" spans="5:15" x14ac:dyDescent="0.3">
      <c r="E8812" s="3" t="s">
        <v>2148</v>
      </c>
      <c r="F8812" s="4"/>
      <c r="G8812" s="5">
        <v>5910</v>
      </c>
      <c r="H8812" s="7">
        <v>746</v>
      </c>
      <c r="I8812" s="1">
        <v>162</v>
      </c>
      <c r="J8812" s="1">
        <v>184</v>
      </c>
      <c r="K8812" s="1">
        <v>180</v>
      </c>
      <c r="L8812" s="1">
        <v>173</v>
      </c>
      <c r="M8812" s="1">
        <v>921</v>
      </c>
      <c r="N8812" s="1">
        <v>3372</v>
      </c>
      <c r="O8812" s="6">
        <v>172</v>
      </c>
    </row>
    <row r="8813" spans="5:15" x14ac:dyDescent="0.3">
      <c r="E8813" s="9"/>
      <c r="F8813" s="8"/>
      <c r="G8813" s="10">
        <v>100</v>
      </c>
      <c r="H8813" s="11">
        <v>12.622673434856001</v>
      </c>
      <c r="I8813" s="2">
        <v>2.7411167512689998</v>
      </c>
      <c r="J8813" s="2">
        <v>3.1133671742810001</v>
      </c>
      <c r="K8813" s="2">
        <v>3.045685279188</v>
      </c>
      <c r="L8813" s="2">
        <v>2.9272419627750002</v>
      </c>
      <c r="M8813" s="2">
        <v>15.583756345177999</v>
      </c>
      <c r="N8813" s="2">
        <v>57.055837563452002</v>
      </c>
      <c r="O8813" s="13">
        <v>2.9103214890019999</v>
      </c>
    </row>
    <row r="8814" spans="5:15" x14ac:dyDescent="0.3">
      <c r="E8814" s="3" t="s">
        <v>2149</v>
      </c>
      <c r="F8814" s="4"/>
      <c r="G8814" s="5">
        <v>0</v>
      </c>
      <c r="H8814" s="7">
        <v>0</v>
      </c>
      <c r="I8814" s="1">
        <v>0</v>
      </c>
      <c r="J8814" s="1">
        <v>0</v>
      </c>
      <c r="K8814" s="1">
        <v>0</v>
      </c>
      <c r="L8814" s="1">
        <v>0</v>
      </c>
      <c r="M8814" s="1">
        <v>0</v>
      </c>
      <c r="N8814" s="1">
        <v>0</v>
      </c>
      <c r="O8814" s="6">
        <v>0</v>
      </c>
    </row>
    <row r="8815" spans="5:15" x14ac:dyDescent="0.3">
      <c r="E8815" s="9"/>
      <c r="F8815" s="8"/>
      <c r="G8815" s="31">
        <v>0</v>
      </c>
      <c r="H8815" s="21">
        <v>0</v>
      </c>
      <c r="I8815" s="12">
        <v>0</v>
      </c>
      <c r="J8815" s="12">
        <v>0</v>
      </c>
      <c r="K8815" s="12">
        <v>0</v>
      </c>
      <c r="L8815" s="12">
        <v>0</v>
      </c>
      <c r="M8815" s="12">
        <v>0</v>
      </c>
      <c r="N8815" s="12">
        <v>0</v>
      </c>
      <c r="O8815" s="15">
        <v>0</v>
      </c>
    </row>
    <row r="8816" spans="5:15" x14ac:dyDescent="0.3">
      <c r="E8816" s="3" t="s">
        <v>1037</v>
      </c>
      <c r="F8816" s="4"/>
      <c r="G8816" s="5">
        <v>0</v>
      </c>
      <c r="H8816" s="7">
        <v>0</v>
      </c>
      <c r="I8816" s="1">
        <v>0</v>
      </c>
      <c r="J8816" s="1">
        <v>0</v>
      </c>
      <c r="K8816" s="1">
        <v>0</v>
      </c>
      <c r="L8816" s="1">
        <v>0</v>
      </c>
      <c r="M8816" s="1">
        <v>0</v>
      </c>
      <c r="N8816" s="1">
        <v>0</v>
      </c>
      <c r="O8816" s="6">
        <v>0</v>
      </c>
    </row>
    <row r="8817" spans="5:15" x14ac:dyDescent="0.3">
      <c r="E8817" s="9"/>
      <c r="F8817" s="8"/>
      <c r="G8817" s="31">
        <v>0</v>
      </c>
      <c r="H8817" s="21">
        <v>0</v>
      </c>
      <c r="I8817" s="12">
        <v>0</v>
      </c>
      <c r="J8817" s="12">
        <v>0</v>
      </c>
      <c r="K8817" s="12">
        <v>0</v>
      </c>
      <c r="L8817" s="12">
        <v>0</v>
      </c>
      <c r="M8817" s="12">
        <v>0</v>
      </c>
      <c r="N8817" s="12">
        <v>0</v>
      </c>
      <c r="O8817" s="15">
        <v>0</v>
      </c>
    </row>
    <row r="8818" spans="5:15" ht="25" x14ac:dyDescent="0.3">
      <c r="E8818" s="3" t="s">
        <v>2150</v>
      </c>
      <c r="F8818" s="4"/>
      <c r="G8818" s="5">
        <v>281</v>
      </c>
      <c r="H8818" s="7">
        <v>7</v>
      </c>
      <c r="I8818" s="1">
        <v>9</v>
      </c>
      <c r="J8818" s="1">
        <v>18</v>
      </c>
      <c r="K8818" s="1">
        <v>20</v>
      </c>
      <c r="L8818" s="1">
        <v>42</v>
      </c>
      <c r="M8818" s="1">
        <v>173</v>
      </c>
      <c r="N8818" s="1">
        <v>9</v>
      </c>
      <c r="O8818" s="6">
        <v>3</v>
      </c>
    </row>
    <row r="8819" spans="5:15" x14ac:dyDescent="0.3">
      <c r="E8819" s="9"/>
      <c r="F8819" s="8"/>
      <c r="G8819" s="10">
        <v>100</v>
      </c>
      <c r="H8819" s="11">
        <v>2.4911032028469999</v>
      </c>
      <c r="I8819" s="2">
        <v>3.2028469750889998</v>
      </c>
      <c r="J8819" s="2">
        <v>6.4056939501779997</v>
      </c>
      <c r="K8819" s="2">
        <v>7.1174377224200001</v>
      </c>
      <c r="L8819" s="2">
        <v>14.946619217082</v>
      </c>
      <c r="M8819" s="2">
        <v>61.565836298931998</v>
      </c>
      <c r="N8819" s="2">
        <v>3.2028469750889998</v>
      </c>
      <c r="O8819" s="13">
        <v>1.0676156583630001</v>
      </c>
    </row>
    <row r="8820" spans="5:15" x14ac:dyDescent="0.3">
      <c r="E8820" s="3" t="s">
        <v>2151</v>
      </c>
      <c r="F8820" s="4"/>
      <c r="G8820" s="5">
        <v>593</v>
      </c>
      <c r="H8820" s="7">
        <v>33</v>
      </c>
      <c r="I8820" s="1">
        <v>41</v>
      </c>
      <c r="J8820" s="1">
        <v>57</v>
      </c>
      <c r="K8820" s="1">
        <v>51</v>
      </c>
      <c r="L8820" s="1">
        <v>58</v>
      </c>
      <c r="M8820" s="1">
        <v>268</v>
      </c>
      <c r="N8820" s="1">
        <v>82</v>
      </c>
      <c r="O8820" s="6">
        <v>3</v>
      </c>
    </row>
    <row r="8821" spans="5:15" x14ac:dyDescent="0.3">
      <c r="E8821" s="9"/>
      <c r="F8821" s="8"/>
      <c r="G8821" s="10">
        <v>100</v>
      </c>
      <c r="H8821" s="11">
        <v>5.5649241146710002</v>
      </c>
      <c r="I8821" s="2">
        <v>6.9139966273190003</v>
      </c>
      <c r="J8821" s="2">
        <v>9.6121416526139996</v>
      </c>
      <c r="K8821" s="2">
        <v>8.6003372681279995</v>
      </c>
      <c r="L8821" s="2">
        <v>9.7807757166950005</v>
      </c>
      <c r="M8821" s="2">
        <v>45.193929173693</v>
      </c>
      <c r="N8821" s="2">
        <v>13.827993254637001</v>
      </c>
      <c r="O8821" s="13">
        <v>0.50590219224300004</v>
      </c>
    </row>
    <row r="8822" spans="5:15" x14ac:dyDescent="0.3">
      <c r="E8822" s="3" t="s">
        <v>2152</v>
      </c>
      <c r="F8822" s="4"/>
      <c r="G8822" s="5">
        <v>1581</v>
      </c>
      <c r="H8822" s="7">
        <v>152</v>
      </c>
      <c r="I8822" s="1">
        <v>93</v>
      </c>
      <c r="J8822" s="1">
        <v>140</v>
      </c>
      <c r="K8822" s="1">
        <v>141</v>
      </c>
      <c r="L8822" s="1">
        <v>125</v>
      </c>
      <c r="M8822" s="1">
        <v>494</v>
      </c>
      <c r="N8822" s="1">
        <v>421</v>
      </c>
      <c r="O8822" s="6">
        <v>15</v>
      </c>
    </row>
    <row r="8823" spans="5:15" x14ac:dyDescent="0.3">
      <c r="E8823" s="9"/>
      <c r="F8823" s="8"/>
      <c r="G8823" s="10">
        <v>100</v>
      </c>
      <c r="H8823" s="11">
        <v>9.6141682479440007</v>
      </c>
      <c r="I8823" s="2">
        <v>5.8823529411760003</v>
      </c>
      <c r="J8823" s="2">
        <v>8.8551549652119999</v>
      </c>
      <c r="K8823" s="2">
        <v>8.9184060721060003</v>
      </c>
      <c r="L8823" s="2">
        <v>7.906388361796</v>
      </c>
      <c r="M8823" s="2">
        <v>31.246046805818999</v>
      </c>
      <c r="N8823" s="2">
        <v>26.628716002529998</v>
      </c>
      <c r="O8823" s="13">
        <v>0.94876660341600005</v>
      </c>
    </row>
    <row r="8824" spans="5:15" x14ac:dyDescent="0.3">
      <c r="E8824" s="3" t="s">
        <v>2153</v>
      </c>
      <c r="F8824" s="4"/>
      <c r="G8824" s="5">
        <v>2840</v>
      </c>
      <c r="H8824" s="7">
        <v>316</v>
      </c>
      <c r="I8824" s="1">
        <v>68</v>
      </c>
      <c r="J8824" s="1">
        <v>65</v>
      </c>
      <c r="K8824" s="1">
        <v>58</v>
      </c>
      <c r="L8824" s="1">
        <v>67</v>
      </c>
      <c r="M8824" s="1">
        <v>405</v>
      </c>
      <c r="N8824" s="1">
        <v>1711</v>
      </c>
      <c r="O8824" s="6">
        <v>150</v>
      </c>
    </row>
    <row r="8825" spans="5:15" x14ac:dyDescent="0.3">
      <c r="E8825" s="9"/>
      <c r="F8825" s="8"/>
      <c r="G8825" s="10">
        <v>100</v>
      </c>
      <c r="H8825" s="11">
        <v>11.12676056338</v>
      </c>
      <c r="I8825" s="2">
        <v>2.3943661971829999</v>
      </c>
      <c r="J8825" s="2">
        <v>2.2887323943659998</v>
      </c>
      <c r="K8825" s="2">
        <v>2.0422535211269999</v>
      </c>
      <c r="L8825" s="2">
        <v>2.359154929577</v>
      </c>
      <c r="M8825" s="2">
        <v>14.260563380282001</v>
      </c>
      <c r="N8825" s="2">
        <v>60.246478873238999</v>
      </c>
      <c r="O8825" s="13">
        <v>5.2816901408449999</v>
      </c>
    </row>
    <row r="8826" spans="5:15" x14ac:dyDescent="0.3">
      <c r="E8826" s="3" t="s">
        <v>2154</v>
      </c>
      <c r="F8826" s="4"/>
      <c r="G8826" s="5">
        <v>0</v>
      </c>
      <c r="H8826" s="7">
        <v>0</v>
      </c>
      <c r="I8826" s="1">
        <v>0</v>
      </c>
      <c r="J8826" s="1">
        <v>0</v>
      </c>
      <c r="K8826" s="1">
        <v>0</v>
      </c>
      <c r="L8826" s="1">
        <v>0</v>
      </c>
      <c r="M8826" s="1">
        <v>0</v>
      </c>
      <c r="N8826" s="1">
        <v>0</v>
      </c>
      <c r="O8826" s="6">
        <v>0</v>
      </c>
    </row>
    <row r="8827" spans="5:15" x14ac:dyDescent="0.3">
      <c r="E8827" s="9"/>
      <c r="F8827" s="8"/>
      <c r="G8827" s="31">
        <v>0</v>
      </c>
      <c r="H8827" s="21">
        <v>0</v>
      </c>
      <c r="I8827" s="12">
        <v>0</v>
      </c>
      <c r="J8827" s="12">
        <v>0</v>
      </c>
      <c r="K8827" s="12">
        <v>0</v>
      </c>
      <c r="L8827" s="12">
        <v>0</v>
      </c>
      <c r="M8827" s="12">
        <v>0</v>
      </c>
      <c r="N8827" s="12">
        <v>0</v>
      </c>
      <c r="O8827" s="15">
        <v>0</v>
      </c>
    </row>
    <row r="8828" spans="5:15" x14ac:dyDescent="0.3">
      <c r="E8828" s="3" t="s">
        <v>1043</v>
      </c>
      <c r="F8828" s="4"/>
      <c r="G8828" s="5">
        <v>0</v>
      </c>
      <c r="H8828" s="7">
        <v>0</v>
      </c>
      <c r="I8828" s="1">
        <v>0</v>
      </c>
      <c r="J8828" s="1">
        <v>0</v>
      </c>
      <c r="K8828" s="1">
        <v>0</v>
      </c>
      <c r="L8828" s="1">
        <v>0</v>
      </c>
      <c r="M8828" s="1">
        <v>0</v>
      </c>
      <c r="N8828" s="1">
        <v>0</v>
      </c>
      <c r="O8828" s="6">
        <v>0</v>
      </c>
    </row>
    <row r="8829" spans="5:15" x14ac:dyDescent="0.3">
      <c r="E8829" s="9"/>
      <c r="F8829" s="8"/>
      <c r="G8829" s="31">
        <v>0</v>
      </c>
      <c r="H8829" s="21">
        <v>0</v>
      </c>
      <c r="I8829" s="12">
        <v>0</v>
      </c>
      <c r="J8829" s="12">
        <v>0</v>
      </c>
      <c r="K8829" s="12">
        <v>0</v>
      </c>
      <c r="L8829" s="12">
        <v>0</v>
      </c>
      <c r="M8829" s="12">
        <v>0</v>
      </c>
      <c r="N8829" s="12">
        <v>0</v>
      </c>
      <c r="O8829" s="15">
        <v>0</v>
      </c>
    </row>
    <row r="8830" spans="5:15" ht="25" x14ac:dyDescent="0.3">
      <c r="E8830" s="3" t="s">
        <v>2155</v>
      </c>
      <c r="F8830" s="4"/>
      <c r="G8830" s="5">
        <v>67</v>
      </c>
      <c r="H8830" s="7">
        <v>1</v>
      </c>
      <c r="I8830" s="1">
        <v>3</v>
      </c>
      <c r="J8830" s="1">
        <v>5</v>
      </c>
      <c r="K8830" s="1">
        <v>2</v>
      </c>
      <c r="L8830" s="1">
        <v>10</v>
      </c>
      <c r="M8830" s="1">
        <v>41</v>
      </c>
      <c r="N8830" s="1">
        <v>3</v>
      </c>
      <c r="O8830" s="6">
        <v>2</v>
      </c>
    </row>
    <row r="8831" spans="5:15" x14ac:dyDescent="0.3">
      <c r="E8831" s="9"/>
      <c r="F8831" s="8"/>
      <c r="G8831" s="10">
        <v>100</v>
      </c>
      <c r="H8831" s="11">
        <v>1.492537313433</v>
      </c>
      <c r="I8831" s="2">
        <v>4.477611940299</v>
      </c>
      <c r="J8831" s="2">
        <v>7.4626865671639999</v>
      </c>
      <c r="K8831" s="2">
        <v>2.985074626866</v>
      </c>
      <c r="L8831" s="2">
        <v>14.925373134328</v>
      </c>
      <c r="M8831" s="2">
        <v>61.194029850745999</v>
      </c>
      <c r="N8831" s="2">
        <v>4.477611940299</v>
      </c>
      <c r="O8831" s="13">
        <v>2.985074626866</v>
      </c>
    </row>
    <row r="8832" spans="5:15" x14ac:dyDescent="0.3">
      <c r="E8832" s="3" t="s">
        <v>2156</v>
      </c>
      <c r="F8832" s="4"/>
      <c r="G8832" s="5">
        <v>194</v>
      </c>
      <c r="H8832" s="7">
        <v>11</v>
      </c>
      <c r="I8832" s="1">
        <v>7</v>
      </c>
      <c r="J8832" s="1">
        <v>8</v>
      </c>
      <c r="K8832" s="1">
        <v>25</v>
      </c>
      <c r="L8832" s="1">
        <v>23</v>
      </c>
      <c r="M8832" s="1">
        <v>85</v>
      </c>
      <c r="N8832" s="1">
        <v>32</v>
      </c>
      <c r="O8832" s="6">
        <v>3</v>
      </c>
    </row>
    <row r="8833" spans="5:15" x14ac:dyDescent="0.3">
      <c r="E8833" s="9"/>
      <c r="F8833" s="8"/>
      <c r="G8833" s="10">
        <v>100</v>
      </c>
      <c r="H8833" s="11">
        <v>5.6701030927840002</v>
      </c>
      <c r="I8833" s="2">
        <v>3.6082474226799999</v>
      </c>
      <c r="J8833" s="2">
        <v>4.1237113402060004</v>
      </c>
      <c r="K8833" s="2">
        <v>12.886597938144</v>
      </c>
      <c r="L8833" s="2">
        <v>11.855670103093001</v>
      </c>
      <c r="M8833" s="2">
        <v>43.814432989690999</v>
      </c>
      <c r="N8833" s="2">
        <v>16.494845360825</v>
      </c>
      <c r="O8833" s="13">
        <v>1.5463917525769999</v>
      </c>
    </row>
    <row r="8834" spans="5:15" x14ac:dyDescent="0.3">
      <c r="E8834" s="3" t="s">
        <v>2157</v>
      </c>
      <c r="F8834" s="4"/>
      <c r="G8834" s="5">
        <v>502</v>
      </c>
      <c r="H8834" s="7">
        <v>38</v>
      </c>
      <c r="I8834" s="1">
        <v>29</v>
      </c>
      <c r="J8834" s="1">
        <v>35</v>
      </c>
      <c r="K8834" s="1">
        <v>25</v>
      </c>
      <c r="L8834" s="1">
        <v>43</v>
      </c>
      <c r="M8834" s="1">
        <v>141</v>
      </c>
      <c r="N8834" s="1">
        <v>178</v>
      </c>
      <c r="O8834" s="6">
        <v>13</v>
      </c>
    </row>
    <row r="8835" spans="5:15" x14ac:dyDescent="0.3">
      <c r="E8835" s="9"/>
      <c r="F8835" s="8"/>
      <c r="G8835" s="10">
        <v>100</v>
      </c>
      <c r="H8835" s="11">
        <v>7.569721115538</v>
      </c>
      <c r="I8835" s="2">
        <v>5.7768924302790001</v>
      </c>
      <c r="J8835" s="2">
        <v>6.972111553785</v>
      </c>
      <c r="K8835" s="2">
        <v>4.9800796812749999</v>
      </c>
      <c r="L8835" s="2">
        <v>8.5657370517930005</v>
      </c>
      <c r="M8835" s="2">
        <v>28.087649402389999</v>
      </c>
      <c r="N8835" s="2">
        <v>35.458167330677</v>
      </c>
      <c r="O8835" s="13">
        <v>2.5896414342630001</v>
      </c>
    </row>
    <row r="8836" spans="5:15" x14ac:dyDescent="0.3">
      <c r="E8836" s="3" t="s">
        <v>2158</v>
      </c>
      <c r="F8836" s="4"/>
      <c r="G8836" s="5">
        <v>1040</v>
      </c>
      <c r="H8836" s="7">
        <v>111</v>
      </c>
      <c r="I8836" s="1">
        <v>11</v>
      </c>
      <c r="J8836" s="1">
        <v>20</v>
      </c>
      <c r="K8836" s="1">
        <v>19</v>
      </c>
      <c r="L8836" s="1">
        <v>14</v>
      </c>
      <c r="M8836" s="1">
        <v>99</v>
      </c>
      <c r="N8836" s="1">
        <v>680</v>
      </c>
      <c r="O8836" s="6">
        <v>86</v>
      </c>
    </row>
    <row r="8837" spans="5:15" x14ac:dyDescent="0.3">
      <c r="E8837" s="9"/>
      <c r="F8837" s="8"/>
      <c r="G8837" s="10">
        <v>100</v>
      </c>
      <c r="H8837" s="11">
        <v>10.673076923077</v>
      </c>
      <c r="I8837" s="2">
        <v>1.057692307692</v>
      </c>
      <c r="J8837" s="2">
        <v>1.923076923077</v>
      </c>
      <c r="K8837" s="2">
        <v>1.826923076923</v>
      </c>
      <c r="L8837" s="2">
        <v>1.3461538461539999</v>
      </c>
      <c r="M8837" s="2">
        <v>9.5192307692309992</v>
      </c>
      <c r="N8837" s="2">
        <v>65.384615384615003</v>
      </c>
      <c r="O8837" s="13">
        <v>8.2692307692309992</v>
      </c>
    </row>
    <row r="8838" spans="5:15" x14ac:dyDescent="0.3">
      <c r="E8838" s="3" t="s">
        <v>2159</v>
      </c>
      <c r="F8838" s="4"/>
      <c r="G8838" s="5">
        <v>0</v>
      </c>
      <c r="H8838" s="7">
        <v>0</v>
      </c>
      <c r="I8838" s="1">
        <v>0</v>
      </c>
      <c r="J8838" s="1">
        <v>0</v>
      </c>
      <c r="K8838" s="1">
        <v>0</v>
      </c>
      <c r="L8838" s="1">
        <v>0</v>
      </c>
      <c r="M8838" s="1">
        <v>0</v>
      </c>
      <c r="N8838" s="1">
        <v>0</v>
      </c>
      <c r="O8838" s="6">
        <v>0</v>
      </c>
    </row>
    <row r="8839" spans="5:15" x14ac:dyDescent="0.3">
      <c r="E8839" s="9"/>
      <c r="F8839" s="8"/>
      <c r="G8839" s="31">
        <v>0</v>
      </c>
      <c r="H8839" s="21">
        <v>0</v>
      </c>
      <c r="I8839" s="12">
        <v>0</v>
      </c>
      <c r="J8839" s="12">
        <v>0</v>
      </c>
      <c r="K8839" s="12">
        <v>0</v>
      </c>
      <c r="L8839" s="12">
        <v>0</v>
      </c>
      <c r="M8839" s="12">
        <v>0</v>
      </c>
      <c r="N8839" s="12">
        <v>0</v>
      </c>
      <c r="O8839" s="15">
        <v>0</v>
      </c>
    </row>
    <row r="8840" spans="5:15" x14ac:dyDescent="0.3">
      <c r="E8840" s="3" t="s">
        <v>1049</v>
      </c>
      <c r="F8840" s="4"/>
      <c r="G8840" s="5">
        <v>0</v>
      </c>
      <c r="H8840" s="7">
        <v>0</v>
      </c>
      <c r="I8840" s="1">
        <v>0</v>
      </c>
      <c r="J8840" s="1">
        <v>0</v>
      </c>
      <c r="K8840" s="1">
        <v>0</v>
      </c>
      <c r="L8840" s="1">
        <v>0</v>
      </c>
      <c r="M8840" s="1">
        <v>0</v>
      </c>
      <c r="N8840" s="1">
        <v>0</v>
      </c>
      <c r="O8840" s="6">
        <v>0</v>
      </c>
    </row>
    <row r="8841" spans="5:15" x14ac:dyDescent="0.3">
      <c r="E8841" s="9"/>
      <c r="F8841" s="8"/>
      <c r="G8841" s="31">
        <v>0</v>
      </c>
      <c r="H8841" s="21">
        <v>0</v>
      </c>
      <c r="I8841" s="12">
        <v>0</v>
      </c>
      <c r="J8841" s="12">
        <v>0</v>
      </c>
      <c r="K8841" s="12">
        <v>0</v>
      </c>
      <c r="L8841" s="12">
        <v>0</v>
      </c>
      <c r="M8841" s="12">
        <v>0</v>
      </c>
      <c r="N8841" s="12">
        <v>0</v>
      </c>
      <c r="O8841" s="15">
        <v>0</v>
      </c>
    </row>
    <row r="8842" spans="5:15" ht="25" x14ac:dyDescent="0.3">
      <c r="E8842" s="3" t="s">
        <v>2160</v>
      </c>
      <c r="F8842" s="4"/>
      <c r="G8842" s="5">
        <v>12</v>
      </c>
      <c r="H8842" s="7">
        <v>2</v>
      </c>
      <c r="I8842" s="1">
        <v>0</v>
      </c>
      <c r="J8842" s="1">
        <v>1</v>
      </c>
      <c r="K8842" s="1">
        <v>1</v>
      </c>
      <c r="L8842" s="1">
        <v>3</v>
      </c>
      <c r="M8842" s="1">
        <v>4</v>
      </c>
      <c r="N8842" s="1">
        <v>1</v>
      </c>
      <c r="O8842" s="6">
        <v>0</v>
      </c>
    </row>
    <row r="8843" spans="5:15" x14ac:dyDescent="0.3">
      <c r="E8843" s="9"/>
      <c r="F8843" s="8"/>
      <c r="G8843" s="10">
        <v>100</v>
      </c>
      <c r="H8843" s="11">
        <v>16.666666666666998</v>
      </c>
      <c r="I8843" s="12">
        <v>0</v>
      </c>
      <c r="J8843" s="2">
        <v>8.333333333333</v>
      </c>
      <c r="K8843" s="2">
        <v>8.333333333333</v>
      </c>
      <c r="L8843" s="2">
        <v>25</v>
      </c>
      <c r="M8843" s="2">
        <v>33.333333333333002</v>
      </c>
      <c r="N8843" s="2">
        <v>8.333333333333</v>
      </c>
      <c r="O8843" s="15">
        <v>0</v>
      </c>
    </row>
    <row r="8844" spans="5:15" x14ac:dyDescent="0.3">
      <c r="E8844" s="3" t="s">
        <v>2161</v>
      </c>
      <c r="F8844" s="4"/>
      <c r="G8844" s="5">
        <v>31</v>
      </c>
      <c r="H8844" s="7">
        <v>5</v>
      </c>
      <c r="I8844" s="1">
        <v>1</v>
      </c>
      <c r="J8844" s="1">
        <v>2</v>
      </c>
      <c r="K8844" s="1">
        <v>2</v>
      </c>
      <c r="L8844" s="1">
        <v>2</v>
      </c>
      <c r="M8844" s="1">
        <v>10</v>
      </c>
      <c r="N8844" s="1">
        <v>7</v>
      </c>
      <c r="O8844" s="6">
        <v>2</v>
      </c>
    </row>
    <row r="8845" spans="5:15" x14ac:dyDescent="0.3">
      <c r="E8845" s="9"/>
      <c r="F8845" s="8"/>
      <c r="G8845" s="10">
        <v>100</v>
      </c>
      <c r="H8845" s="11">
        <v>16.129032258064999</v>
      </c>
      <c r="I8845" s="2">
        <v>3.2258064516129998</v>
      </c>
      <c r="J8845" s="2">
        <v>6.4516129032259997</v>
      </c>
      <c r="K8845" s="2">
        <v>6.4516129032259997</v>
      </c>
      <c r="L8845" s="2">
        <v>6.4516129032259997</v>
      </c>
      <c r="M8845" s="2">
        <v>32.258064516128997</v>
      </c>
      <c r="N8845" s="2">
        <v>22.580645161290001</v>
      </c>
      <c r="O8845" s="13">
        <v>6.4516129032259997</v>
      </c>
    </row>
    <row r="8846" spans="5:15" x14ac:dyDescent="0.3">
      <c r="E8846" s="3" t="s">
        <v>2162</v>
      </c>
      <c r="F8846" s="4"/>
      <c r="G8846" s="5">
        <v>66</v>
      </c>
      <c r="H8846" s="7">
        <v>8</v>
      </c>
      <c r="I8846" s="1">
        <v>2</v>
      </c>
      <c r="J8846" s="1">
        <v>6</v>
      </c>
      <c r="K8846" s="1">
        <v>6</v>
      </c>
      <c r="L8846" s="1">
        <v>5</v>
      </c>
      <c r="M8846" s="1">
        <v>16</v>
      </c>
      <c r="N8846" s="1">
        <v>21</v>
      </c>
      <c r="O8846" s="6">
        <v>2</v>
      </c>
    </row>
    <row r="8847" spans="5:15" x14ac:dyDescent="0.3">
      <c r="E8847" s="9"/>
      <c r="F8847" s="8"/>
      <c r="G8847" s="10">
        <v>100</v>
      </c>
      <c r="H8847" s="11">
        <v>12.121212121212</v>
      </c>
      <c r="I8847" s="2">
        <v>3.0303030303030001</v>
      </c>
      <c r="J8847" s="2">
        <v>9.0909090909089993</v>
      </c>
      <c r="K8847" s="2">
        <v>9.0909090909089993</v>
      </c>
      <c r="L8847" s="2">
        <v>7.5757575757579998</v>
      </c>
      <c r="M8847" s="2">
        <v>24.242424242424001</v>
      </c>
      <c r="N8847" s="2">
        <v>31.818181818182001</v>
      </c>
      <c r="O8847" s="13">
        <v>3.0303030303030001</v>
      </c>
    </row>
    <row r="8848" spans="5:15" x14ac:dyDescent="0.3">
      <c r="E8848" s="3" t="s">
        <v>2163</v>
      </c>
      <c r="F8848" s="4"/>
      <c r="G8848" s="5">
        <v>154</v>
      </c>
      <c r="H8848" s="7">
        <v>20</v>
      </c>
      <c r="I8848" s="1">
        <v>4</v>
      </c>
      <c r="J8848" s="1">
        <v>3</v>
      </c>
      <c r="K8848" s="1">
        <v>1</v>
      </c>
      <c r="L8848" s="1">
        <v>1</v>
      </c>
      <c r="M8848" s="1">
        <v>12</v>
      </c>
      <c r="N8848" s="1">
        <v>97</v>
      </c>
      <c r="O8848" s="6">
        <v>16</v>
      </c>
    </row>
    <row r="8849" spans="5:15" x14ac:dyDescent="0.3">
      <c r="E8849" s="9"/>
      <c r="F8849" s="8"/>
      <c r="G8849" s="10">
        <v>100</v>
      </c>
      <c r="H8849" s="11">
        <v>12.987012987012999</v>
      </c>
      <c r="I8849" s="2">
        <v>2.5974025974030002</v>
      </c>
      <c r="J8849" s="2">
        <v>1.948051948052</v>
      </c>
      <c r="K8849" s="2">
        <v>0.64935064935099995</v>
      </c>
      <c r="L8849" s="2">
        <v>0.64935064935099995</v>
      </c>
      <c r="M8849" s="2">
        <v>7.792207792208</v>
      </c>
      <c r="N8849" s="2">
        <v>62.987012987013003</v>
      </c>
      <c r="O8849" s="13">
        <v>10.38961038961</v>
      </c>
    </row>
    <row r="8850" spans="5:15" x14ac:dyDescent="0.3">
      <c r="E8850" s="3" t="s">
        <v>2164</v>
      </c>
      <c r="F8850" s="4"/>
      <c r="G8850" s="5">
        <v>0</v>
      </c>
      <c r="H8850" s="7">
        <v>0</v>
      </c>
      <c r="I8850" s="1">
        <v>0</v>
      </c>
      <c r="J8850" s="1">
        <v>0</v>
      </c>
      <c r="K8850" s="1">
        <v>0</v>
      </c>
      <c r="L8850" s="1">
        <v>0</v>
      </c>
      <c r="M8850" s="1">
        <v>0</v>
      </c>
      <c r="N8850" s="1">
        <v>0</v>
      </c>
      <c r="O8850" s="6">
        <v>0</v>
      </c>
    </row>
    <row r="8851" spans="5:15" x14ac:dyDescent="0.3">
      <c r="E8851" s="9"/>
      <c r="F8851" s="8"/>
      <c r="G8851" s="31">
        <v>0</v>
      </c>
      <c r="H8851" s="21">
        <v>0</v>
      </c>
      <c r="I8851" s="12">
        <v>0</v>
      </c>
      <c r="J8851" s="12">
        <v>0</v>
      </c>
      <c r="K8851" s="12">
        <v>0</v>
      </c>
      <c r="L8851" s="12">
        <v>0</v>
      </c>
      <c r="M8851" s="12">
        <v>0</v>
      </c>
      <c r="N8851" s="12">
        <v>0</v>
      </c>
      <c r="O8851" s="15">
        <v>0</v>
      </c>
    </row>
    <row r="8852" spans="5:15" x14ac:dyDescent="0.3">
      <c r="E8852" s="3" t="s">
        <v>1055</v>
      </c>
      <c r="F8852" s="4"/>
      <c r="G8852" s="5">
        <v>0</v>
      </c>
      <c r="H8852" s="7">
        <v>0</v>
      </c>
      <c r="I8852" s="1">
        <v>0</v>
      </c>
      <c r="J8852" s="1">
        <v>0</v>
      </c>
      <c r="K8852" s="1">
        <v>0</v>
      </c>
      <c r="L8852" s="1">
        <v>0</v>
      </c>
      <c r="M8852" s="1">
        <v>0</v>
      </c>
      <c r="N8852" s="1">
        <v>0</v>
      </c>
      <c r="O8852" s="6">
        <v>0</v>
      </c>
    </row>
    <row r="8853" spans="5:15" x14ac:dyDescent="0.3">
      <c r="E8853" s="9"/>
      <c r="F8853" s="8"/>
      <c r="G8853" s="31">
        <v>0</v>
      </c>
      <c r="H8853" s="21">
        <v>0</v>
      </c>
      <c r="I8853" s="12">
        <v>0</v>
      </c>
      <c r="J8853" s="12">
        <v>0</v>
      </c>
      <c r="K8853" s="12">
        <v>0</v>
      </c>
      <c r="L8853" s="12">
        <v>0</v>
      </c>
      <c r="M8853" s="12">
        <v>0</v>
      </c>
      <c r="N8853" s="12">
        <v>0</v>
      </c>
      <c r="O8853" s="15">
        <v>0</v>
      </c>
    </row>
    <row r="8854" spans="5:15" ht="25" x14ac:dyDescent="0.3">
      <c r="E8854" s="3" t="s">
        <v>2165</v>
      </c>
      <c r="F8854" s="4"/>
      <c r="G8854" s="5">
        <v>38</v>
      </c>
      <c r="H8854" s="7">
        <v>14</v>
      </c>
      <c r="I8854" s="1">
        <v>5</v>
      </c>
      <c r="J8854" s="1">
        <v>5</v>
      </c>
      <c r="K8854" s="1">
        <v>2</v>
      </c>
      <c r="L8854" s="1">
        <v>4</v>
      </c>
      <c r="M8854" s="1">
        <v>7</v>
      </c>
      <c r="N8854" s="1">
        <v>1</v>
      </c>
      <c r="O8854" s="6">
        <v>0</v>
      </c>
    </row>
    <row r="8855" spans="5:15" x14ac:dyDescent="0.3">
      <c r="E8855" s="9"/>
      <c r="F8855" s="8"/>
      <c r="G8855" s="10">
        <v>100</v>
      </c>
      <c r="H8855" s="11">
        <v>36.842105263157997</v>
      </c>
      <c r="I8855" s="2">
        <v>13.157894736842</v>
      </c>
      <c r="J8855" s="2">
        <v>13.157894736842</v>
      </c>
      <c r="K8855" s="2">
        <v>5.2631578947369997</v>
      </c>
      <c r="L8855" s="2">
        <v>10.526315789473999</v>
      </c>
      <c r="M8855" s="2">
        <v>18.421052631578998</v>
      </c>
      <c r="N8855" s="2">
        <v>2.6315789473679998</v>
      </c>
      <c r="O8855" s="15">
        <v>0</v>
      </c>
    </row>
    <row r="8856" spans="5:15" ht="25" x14ac:dyDescent="0.3">
      <c r="E8856" s="3" t="s">
        <v>2166</v>
      </c>
      <c r="F8856" s="4"/>
      <c r="G8856" s="5">
        <v>230</v>
      </c>
      <c r="H8856" s="7">
        <v>132</v>
      </c>
      <c r="I8856" s="1">
        <v>14</v>
      </c>
      <c r="J8856" s="1">
        <v>4</v>
      </c>
      <c r="K8856" s="1">
        <v>3</v>
      </c>
      <c r="L8856" s="1">
        <v>10</v>
      </c>
      <c r="M8856" s="1">
        <v>19</v>
      </c>
      <c r="N8856" s="1">
        <v>48</v>
      </c>
      <c r="O8856" s="6">
        <v>0</v>
      </c>
    </row>
    <row r="8857" spans="5:15" x14ac:dyDescent="0.3">
      <c r="E8857" s="9"/>
      <c r="F8857" s="8"/>
      <c r="G8857" s="10">
        <v>100</v>
      </c>
      <c r="H8857" s="11">
        <v>57.391304347826001</v>
      </c>
      <c r="I8857" s="2">
        <v>6.0869565217390003</v>
      </c>
      <c r="J8857" s="2">
        <v>1.7391304347829999</v>
      </c>
      <c r="K8857" s="2">
        <v>1.3043478260870001</v>
      </c>
      <c r="L8857" s="2">
        <v>4.3478260869570002</v>
      </c>
      <c r="M8857" s="2">
        <v>8.2608695652169999</v>
      </c>
      <c r="N8857" s="2">
        <v>20.869565217390999</v>
      </c>
      <c r="O8857" s="15">
        <v>0</v>
      </c>
    </row>
    <row r="8858" spans="5:15" ht="25" x14ac:dyDescent="0.3">
      <c r="E8858" s="3" t="s">
        <v>2167</v>
      </c>
      <c r="F8858" s="4"/>
      <c r="G8858" s="5">
        <v>103</v>
      </c>
      <c r="H8858" s="7">
        <v>43</v>
      </c>
      <c r="I8858" s="1">
        <v>0</v>
      </c>
      <c r="J8858" s="1">
        <v>3</v>
      </c>
      <c r="K8858" s="1">
        <v>0</v>
      </c>
      <c r="L8858" s="1">
        <v>2</v>
      </c>
      <c r="M8858" s="1">
        <v>8</v>
      </c>
      <c r="N8858" s="1">
        <v>43</v>
      </c>
      <c r="O8858" s="6">
        <v>4</v>
      </c>
    </row>
    <row r="8859" spans="5:15" x14ac:dyDescent="0.3">
      <c r="E8859" s="9"/>
      <c r="F8859" s="8"/>
      <c r="G8859" s="10">
        <v>100</v>
      </c>
      <c r="H8859" s="11">
        <v>41.747572815533999</v>
      </c>
      <c r="I8859" s="12">
        <v>0</v>
      </c>
      <c r="J8859" s="2">
        <v>2.9126213592229999</v>
      </c>
      <c r="K8859" s="12">
        <v>0</v>
      </c>
      <c r="L8859" s="2">
        <v>1.9417475728160001</v>
      </c>
      <c r="M8859" s="2">
        <v>7.7669902912620001</v>
      </c>
      <c r="N8859" s="2">
        <v>41.747572815533999</v>
      </c>
      <c r="O8859" s="13">
        <v>3.8834951456310001</v>
      </c>
    </row>
    <row r="8860" spans="5:15" ht="25" x14ac:dyDescent="0.3">
      <c r="E8860" s="3" t="s">
        <v>2168</v>
      </c>
      <c r="F8860" s="4"/>
      <c r="G8860" s="5">
        <v>5</v>
      </c>
      <c r="H8860" s="7">
        <v>3</v>
      </c>
      <c r="I8860" s="1">
        <v>0</v>
      </c>
      <c r="J8860" s="1">
        <v>1</v>
      </c>
      <c r="K8860" s="1">
        <v>0</v>
      </c>
      <c r="L8860" s="1">
        <v>0</v>
      </c>
      <c r="M8860" s="1">
        <v>0</v>
      </c>
      <c r="N8860" s="1">
        <v>1</v>
      </c>
      <c r="O8860" s="6">
        <v>0</v>
      </c>
    </row>
    <row r="8861" spans="5:15" x14ac:dyDescent="0.3">
      <c r="E8861" s="9"/>
      <c r="F8861" s="8"/>
      <c r="G8861" s="10">
        <v>100</v>
      </c>
      <c r="H8861" s="11">
        <v>60</v>
      </c>
      <c r="I8861" s="12">
        <v>0</v>
      </c>
      <c r="J8861" s="2">
        <v>20</v>
      </c>
      <c r="K8861" s="12">
        <v>0</v>
      </c>
      <c r="L8861" s="12">
        <v>0</v>
      </c>
      <c r="M8861" s="12">
        <v>0</v>
      </c>
      <c r="N8861" s="2">
        <v>20</v>
      </c>
      <c r="O8861" s="15">
        <v>0</v>
      </c>
    </row>
    <row r="8862" spans="5:15" ht="25" x14ac:dyDescent="0.3">
      <c r="E8862" s="3" t="s">
        <v>2169</v>
      </c>
      <c r="F8862" s="4"/>
      <c r="G8862" s="5">
        <v>369</v>
      </c>
      <c r="H8862" s="7">
        <v>109</v>
      </c>
      <c r="I8862" s="1">
        <v>44</v>
      </c>
      <c r="J8862" s="1">
        <v>52</v>
      </c>
      <c r="K8862" s="1">
        <v>37</v>
      </c>
      <c r="L8862" s="1">
        <v>33</v>
      </c>
      <c r="M8862" s="1">
        <v>56</v>
      </c>
      <c r="N8862" s="1">
        <v>37</v>
      </c>
      <c r="O8862" s="6">
        <v>1</v>
      </c>
    </row>
    <row r="8863" spans="5:15" x14ac:dyDescent="0.3">
      <c r="E8863" s="9"/>
      <c r="F8863" s="8"/>
      <c r="G8863" s="10">
        <v>100</v>
      </c>
      <c r="H8863" s="11">
        <v>29.539295392953999</v>
      </c>
      <c r="I8863" s="2">
        <v>11.924119241192001</v>
      </c>
      <c r="J8863" s="2">
        <v>14.092140921408999</v>
      </c>
      <c r="K8863" s="2">
        <v>10.027100271003</v>
      </c>
      <c r="L8863" s="2">
        <v>8.9430894308940001</v>
      </c>
      <c r="M8863" s="2">
        <v>15.176151761518</v>
      </c>
      <c r="N8863" s="2">
        <v>10.027100271003</v>
      </c>
      <c r="O8863" s="13">
        <v>0.27100271002699999</v>
      </c>
    </row>
    <row r="8864" spans="5:15" ht="25" x14ac:dyDescent="0.3">
      <c r="E8864" s="3" t="s">
        <v>2170</v>
      </c>
      <c r="F8864" s="4"/>
      <c r="G8864" s="5">
        <v>1551</v>
      </c>
      <c r="H8864" s="7">
        <v>559</v>
      </c>
      <c r="I8864" s="1">
        <v>163</v>
      </c>
      <c r="J8864" s="1">
        <v>174</v>
      </c>
      <c r="K8864" s="1">
        <v>87</v>
      </c>
      <c r="L8864" s="1">
        <v>77</v>
      </c>
      <c r="M8864" s="1">
        <v>152</v>
      </c>
      <c r="N8864" s="1">
        <v>331</v>
      </c>
      <c r="O8864" s="6">
        <v>8</v>
      </c>
    </row>
    <row r="8865" spans="5:15" x14ac:dyDescent="0.3">
      <c r="E8865" s="9"/>
      <c r="F8865" s="8"/>
      <c r="G8865" s="10">
        <v>100</v>
      </c>
      <c r="H8865" s="11">
        <v>36.041263700838002</v>
      </c>
      <c r="I8865" s="2">
        <v>10.509348807221</v>
      </c>
      <c r="J8865" s="2">
        <v>11.218568665376999</v>
      </c>
      <c r="K8865" s="2">
        <v>5.6092843326889996</v>
      </c>
      <c r="L8865" s="2">
        <v>4.9645390070920001</v>
      </c>
      <c r="M8865" s="2">
        <v>9.8001289490649999</v>
      </c>
      <c r="N8865" s="2">
        <v>21.34107027724</v>
      </c>
      <c r="O8865" s="13">
        <v>0.515796260477</v>
      </c>
    </row>
    <row r="8866" spans="5:15" ht="25" x14ac:dyDescent="0.3">
      <c r="E8866" s="3" t="s">
        <v>2171</v>
      </c>
      <c r="F8866" s="4"/>
      <c r="G8866" s="5">
        <v>676</v>
      </c>
      <c r="H8866" s="7">
        <v>237</v>
      </c>
      <c r="I8866" s="1">
        <v>33</v>
      </c>
      <c r="J8866" s="1">
        <v>26</v>
      </c>
      <c r="K8866" s="1">
        <v>15</v>
      </c>
      <c r="L8866" s="1">
        <v>17</v>
      </c>
      <c r="M8866" s="1">
        <v>40</v>
      </c>
      <c r="N8866" s="1">
        <v>293</v>
      </c>
      <c r="O8866" s="6">
        <v>15</v>
      </c>
    </row>
    <row r="8867" spans="5:15" x14ac:dyDescent="0.3">
      <c r="E8867" s="9"/>
      <c r="F8867" s="8"/>
      <c r="G8867" s="10">
        <v>100</v>
      </c>
      <c r="H8867" s="11">
        <v>35.059171597632997</v>
      </c>
      <c r="I8867" s="2">
        <v>4.8816568047339999</v>
      </c>
      <c r="J8867" s="2">
        <v>3.8461538461539999</v>
      </c>
      <c r="K8867" s="2">
        <v>2.2189349112430001</v>
      </c>
      <c r="L8867" s="2">
        <v>2.514792899408</v>
      </c>
      <c r="M8867" s="2">
        <v>5.9171597633140003</v>
      </c>
      <c r="N8867" s="2">
        <v>43.343195266271998</v>
      </c>
      <c r="O8867" s="13">
        <v>2.2189349112430001</v>
      </c>
    </row>
    <row r="8868" spans="5:15" ht="25" x14ac:dyDescent="0.3">
      <c r="E8868" s="3" t="s">
        <v>2172</v>
      </c>
      <c r="F8868" s="4"/>
      <c r="G8868" s="5">
        <v>59</v>
      </c>
      <c r="H8868" s="7">
        <v>26</v>
      </c>
      <c r="I8868" s="1">
        <v>2</v>
      </c>
      <c r="J8868" s="1">
        <v>5</v>
      </c>
      <c r="K8868" s="1">
        <v>2</v>
      </c>
      <c r="L8868" s="1">
        <v>4</v>
      </c>
      <c r="M8868" s="1">
        <v>4</v>
      </c>
      <c r="N8868" s="1">
        <v>15</v>
      </c>
      <c r="O8868" s="6">
        <v>1</v>
      </c>
    </row>
    <row r="8869" spans="5:15" x14ac:dyDescent="0.3">
      <c r="E8869" s="9"/>
      <c r="F8869" s="8"/>
      <c r="G8869" s="10">
        <v>100</v>
      </c>
      <c r="H8869" s="11">
        <v>44.067796610168998</v>
      </c>
      <c r="I8869" s="2">
        <v>3.3898305084749998</v>
      </c>
      <c r="J8869" s="2">
        <v>8.4745762711860007</v>
      </c>
      <c r="K8869" s="2">
        <v>3.3898305084749998</v>
      </c>
      <c r="L8869" s="2">
        <v>6.7796610169490004</v>
      </c>
      <c r="M8869" s="2">
        <v>6.7796610169490004</v>
      </c>
      <c r="N8869" s="2">
        <v>25.423728813558998</v>
      </c>
      <c r="O8869" s="13">
        <v>1.6949152542370001</v>
      </c>
    </row>
    <row r="8870" spans="5:15" ht="25" x14ac:dyDescent="0.3">
      <c r="E8870" s="3" t="s">
        <v>2173</v>
      </c>
      <c r="F8870" s="4"/>
      <c r="G8870" s="5">
        <v>1062</v>
      </c>
      <c r="H8870" s="7">
        <v>124</v>
      </c>
      <c r="I8870" s="1">
        <v>119</v>
      </c>
      <c r="J8870" s="1">
        <v>162</v>
      </c>
      <c r="K8870" s="1">
        <v>110</v>
      </c>
      <c r="L8870" s="1">
        <v>160</v>
      </c>
      <c r="M8870" s="1">
        <v>300</v>
      </c>
      <c r="N8870" s="1">
        <v>85</v>
      </c>
      <c r="O8870" s="6">
        <v>2</v>
      </c>
    </row>
    <row r="8871" spans="5:15" x14ac:dyDescent="0.3">
      <c r="E8871" s="9"/>
      <c r="F8871" s="8"/>
      <c r="G8871" s="10">
        <v>100</v>
      </c>
      <c r="H8871" s="11">
        <v>11.676082862524</v>
      </c>
      <c r="I8871" s="2">
        <v>11.20527306968</v>
      </c>
      <c r="J8871" s="2">
        <v>15.254237288136</v>
      </c>
      <c r="K8871" s="2">
        <v>10.357815442561</v>
      </c>
      <c r="L8871" s="2">
        <v>15.065913370998</v>
      </c>
      <c r="M8871" s="2">
        <v>28.248587570621002</v>
      </c>
      <c r="N8871" s="2">
        <v>8.0037664783429996</v>
      </c>
      <c r="O8871" s="13">
        <v>0.188323917137</v>
      </c>
    </row>
    <row r="8872" spans="5:15" ht="25" x14ac:dyDescent="0.3">
      <c r="E8872" s="3" t="s">
        <v>2174</v>
      </c>
      <c r="F8872" s="4"/>
      <c r="G8872" s="5">
        <v>4270</v>
      </c>
      <c r="H8872" s="7">
        <v>699</v>
      </c>
      <c r="I8872" s="1">
        <v>388</v>
      </c>
      <c r="J8872" s="1">
        <v>533</v>
      </c>
      <c r="K8872" s="1">
        <v>368</v>
      </c>
      <c r="L8872" s="1">
        <v>367</v>
      </c>
      <c r="M8872" s="1">
        <v>850</v>
      </c>
      <c r="N8872" s="1">
        <v>1032</v>
      </c>
      <c r="O8872" s="6">
        <v>33</v>
      </c>
    </row>
    <row r="8873" spans="5:15" x14ac:dyDescent="0.3">
      <c r="E8873" s="9"/>
      <c r="F8873" s="8"/>
      <c r="G8873" s="10">
        <v>100</v>
      </c>
      <c r="H8873" s="11">
        <v>16.370023419203999</v>
      </c>
      <c r="I8873" s="2">
        <v>9.0866510538639993</v>
      </c>
      <c r="J8873" s="2">
        <v>12.482435597189999</v>
      </c>
      <c r="K8873" s="2">
        <v>8.6182669789229998</v>
      </c>
      <c r="L8873" s="2">
        <v>8.5948477751759995</v>
      </c>
      <c r="M8873" s="2">
        <v>19.906323185011999</v>
      </c>
      <c r="N8873" s="2">
        <v>24.168618266978999</v>
      </c>
      <c r="O8873" s="13">
        <v>0.77283372365299996</v>
      </c>
    </row>
    <row r="8874" spans="5:15" ht="25" x14ac:dyDescent="0.3">
      <c r="E8874" s="3" t="s">
        <v>2175</v>
      </c>
      <c r="F8874" s="4"/>
      <c r="G8874" s="5">
        <v>1797</v>
      </c>
      <c r="H8874" s="7">
        <v>363</v>
      </c>
      <c r="I8874" s="1">
        <v>84</v>
      </c>
      <c r="J8874" s="1">
        <v>108</v>
      </c>
      <c r="K8874" s="1">
        <v>67</v>
      </c>
      <c r="L8874" s="1">
        <v>60</v>
      </c>
      <c r="M8874" s="1">
        <v>189</v>
      </c>
      <c r="N8874" s="1">
        <v>892</v>
      </c>
      <c r="O8874" s="6">
        <v>34</v>
      </c>
    </row>
    <row r="8875" spans="5:15" x14ac:dyDescent="0.3">
      <c r="E8875" s="9"/>
      <c r="F8875" s="8"/>
      <c r="G8875" s="10">
        <v>100</v>
      </c>
      <c r="H8875" s="11">
        <v>20.200333889816001</v>
      </c>
      <c r="I8875" s="2">
        <v>4.6744574290480001</v>
      </c>
      <c r="J8875" s="2">
        <v>6.0100166944910001</v>
      </c>
      <c r="K8875" s="2">
        <v>3.728436282693</v>
      </c>
      <c r="L8875" s="2">
        <v>3.3388981636059998</v>
      </c>
      <c r="M8875" s="2">
        <v>10.517529215359</v>
      </c>
      <c r="N8875" s="2">
        <v>49.638286032276</v>
      </c>
      <c r="O8875" s="13">
        <v>1.89204229271</v>
      </c>
    </row>
    <row r="8876" spans="5:15" ht="25" x14ac:dyDescent="0.3">
      <c r="E8876" s="3" t="s">
        <v>2176</v>
      </c>
      <c r="F8876" s="4"/>
      <c r="G8876" s="5">
        <v>153</v>
      </c>
      <c r="H8876" s="7">
        <v>39</v>
      </c>
      <c r="I8876" s="1">
        <v>7</v>
      </c>
      <c r="J8876" s="1">
        <v>12</v>
      </c>
      <c r="K8876" s="1">
        <v>8</v>
      </c>
      <c r="L8876" s="1">
        <v>3</v>
      </c>
      <c r="M8876" s="1">
        <v>31</v>
      </c>
      <c r="N8876" s="1">
        <v>50</v>
      </c>
      <c r="O8876" s="6">
        <v>3</v>
      </c>
    </row>
    <row r="8877" spans="5:15" x14ac:dyDescent="0.3">
      <c r="E8877" s="9"/>
      <c r="F8877" s="8"/>
      <c r="G8877" s="10">
        <v>100</v>
      </c>
      <c r="H8877" s="11">
        <v>25.490196078431001</v>
      </c>
      <c r="I8877" s="2">
        <v>4.5751633986930003</v>
      </c>
      <c r="J8877" s="2">
        <v>7.8431372549020004</v>
      </c>
      <c r="K8877" s="2">
        <v>5.2287581699350003</v>
      </c>
      <c r="L8877" s="2">
        <v>1.9607843137250001</v>
      </c>
      <c r="M8877" s="2">
        <v>20.261437908497001</v>
      </c>
      <c r="N8877" s="2">
        <v>32.679738562091998</v>
      </c>
      <c r="O8877" s="13">
        <v>1.9607843137250001</v>
      </c>
    </row>
    <row r="8878" spans="5:15" ht="25" x14ac:dyDescent="0.3">
      <c r="E8878" s="3" t="s">
        <v>2177</v>
      </c>
      <c r="F8878" s="4"/>
      <c r="G8878" s="5">
        <v>1553</v>
      </c>
      <c r="H8878" s="7">
        <v>88</v>
      </c>
      <c r="I8878" s="1">
        <v>90</v>
      </c>
      <c r="J8878" s="1">
        <v>165</v>
      </c>
      <c r="K8878" s="1">
        <v>174</v>
      </c>
      <c r="L8878" s="1">
        <v>231</v>
      </c>
      <c r="M8878" s="1">
        <v>681</v>
      </c>
      <c r="N8878" s="1">
        <v>119</v>
      </c>
      <c r="O8878" s="6">
        <v>5</v>
      </c>
    </row>
    <row r="8879" spans="5:15" x14ac:dyDescent="0.3">
      <c r="E8879" s="9"/>
      <c r="F8879" s="8"/>
      <c r="G8879" s="10">
        <v>100</v>
      </c>
      <c r="H8879" s="11">
        <v>5.6664520283320003</v>
      </c>
      <c r="I8879" s="2">
        <v>5.7952350289760002</v>
      </c>
      <c r="J8879" s="2">
        <v>10.624597553122999</v>
      </c>
      <c r="K8879" s="2">
        <v>11.204121056021</v>
      </c>
      <c r="L8879" s="2">
        <v>14.874436574372</v>
      </c>
      <c r="M8879" s="2">
        <v>43.850611719253003</v>
      </c>
      <c r="N8879" s="2">
        <v>7.6625885383129999</v>
      </c>
      <c r="O8879" s="13">
        <v>0.32195750160999997</v>
      </c>
    </row>
    <row r="8880" spans="5:15" ht="25" x14ac:dyDescent="0.3">
      <c r="E8880" s="3" t="s">
        <v>2178</v>
      </c>
      <c r="F8880" s="4"/>
      <c r="G8880" s="5">
        <v>7046</v>
      </c>
      <c r="H8880" s="7">
        <v>684</v>
      </c>
      <c r="I8880" s="1">
        <v>490</v>
      </c>
      <c r="J8880" s="1">
        <v>692</v>
      </c>
      <c r="K8880" s="1">
        <v>529</v>
      </c>
      <c r="L8880" s="1">
        <v>547</v>
      </c>
      <c r="M8880" s="1">
        <v>2001</v>
      </c>
      <c r="N8880" s="1">
        <v>2050</v>
      </c>
      <c r="O8880" s="6">
        <v>53</v>
      </c>
    </row>
    <row r="8881" spans="5:15" x14ac:dyDescent="0.3">
      <c r="E8881" s="9"/>
      <c r="F8881" s="8"/>
      <c r="G8881" s="10">
        <v>100</v>
      </c>
      <c r="H8881" s="11">
        <v>9.7076355378939994</v>
      </c>
      <c r="I8881" s="2">
        <v>6.9543003122340004</v>
      </c>
      <c r="J8881" s="2">
        <v>9.8211751348279996</v>
      </c>
      <c r="K8881" s="2">
        <v>7.5078058472890001</v>
      </c>
      <c r="L8881" s="2">
        <v>7.763269940392</v>
      </c>
      <c r="M8881" s="2">
        <v>28.399091683224999</v>
      </c>
      <c r="N8881" s="2">
        <v>29.094521714448</v>
      </c>
      <c r="O8881" s="13">
        <v>0.75219982969099997</v>
      </c>
    </row>
    <row r="8882" spans="5:15" ht="25" x14ac:dyDescent="0.3">
      <c r="E8882" s="3" t="s">
        <v>2179</v>
      </c>
      <c r="F8882" s="4"/>
      <c r="G8882" s="5">
        <v>3431</v>
      </c>
      <c r="H8882" s="7">
        <v>544</v>
      </c>
      <c r="I8882" s="1">
        <v>118</v>
      </c>
      <c r="J8882" s="1">
        <v>155</v>
      </c>
      <c r="K8882" s="1">
        <v>128</v>
      </c>
      <c r="L8882" s="1">
        <v>91</v>
      </c>
      <c r="M8882" s="1">
        <v>462</v>
      </c>
      <c r="N8882" s="1">
        <v>1851</v>
      </c>
      <c r="O8882" s="6">
        <v>82</v>
      </c>
    </row>
    <row r="8883" spans="5:15" x14ac:dyDescent="0.3">
      <c r="E8883" s="9"/>
      <c r="F8883" s="8"/>
      <c r="G8883" s="10">
        <v>100</v>
      </c>
      <c r="H8883" s="11">
        <v>15.855435733022</v>
      </c>
      <c r="I8883" s="2">
        <v>3.4392305450310001</v>
      </c>
      <c r="J8883" s="2">
        <v>4.5176333430489999</v>
      </c>
      <c r="K8883" s="2">
        <v>3.730690760711</v>
      </c>
      <c r="L8883" s="2">
        <v>2.6522879626929998</v>
      </c>
      <c r="M8883" s="2">
        <v>13.465461964441999</v>
      </c>
      <c r="N8883" s="2">
        <v>53.949285922472001</v>
      </c>
      <c r="O8883" s="13">
        <v>2.3899737685810001</v>
      </c>
    </row>
    <row r="8884" spans="5:15" ht="25" x14ac:dyDescent="0.3">
      <c r="E8884" s="3" t="s">
        <v>2180</v>
      </c>
      <c r="F8884" s="4"/>
      <c r="G8884" s="5">
        <v>239</v>
      </c>
      <c r="H8884" s="7">
        <v>46</v>
      </c>
      <c r="I8884" s="1">
        <v>10</v>
      </c>
      <c r="J8884" s="1">
        <v>7</v>
      </c>
      <c r="K8884" s="1">
        <v>14</v>
      </c>
      <c r="L8884" s="1">
        <v>11</v>
      </c>
      <c r="M8884" s="1">
        <v>42</v>
      </c>
      <c r="N8884" s="1">
        <v>103</v>
      </c>
      <c r="O8884" s="6">
        <v>6</v>
      </c>
    </row>
    <row r="8885" spans="5:15" x14ac:dyDescent="0.3">
      <c r="E8885" s="9"/>
      <c r="F8885" s="8"/>
      <c r="G8885" s="10">
        <v>100</v>
      </c>
      <c r="H8885" s="11">
        <v>19.246861924686002</v>
      </c>
      <c r="I8885" s="2">
        <v>4.1841004184099999</v>
      </c>
      <c r="J8885" s="2">
        <v>2.9288702928869998</v>
      </c>
      <c r="K8885" s="2">
        <v>5.8577405857739997</v>
      </c>
      <c r="L8885" s="2">
        <v>4.6025104602509996</v>
      </c>
      <c r="M8885" s="2">
        <v>17.573221757321999</v>
      </c>
      <c r="N8885" s="2">
        <v>43.096234309623</v>
      </c>
      <c r="O8885" s="13">
        <v>2.5104602510460001</v>
      </c>
    </row>
    <row r="8886" spans="5:15" ht="25" x14ac:dyDescent="0.3">
      <c r="E8886" s="3" t="s">
        <v>2181</v>
      </c>
      <c r="F8886" s="4"/>
      <c r="G8886" s="5">
        <v>1345</v>
      </c>
      <c r="H8886" s="7">
        <v>46</v>
      </c>
      <c r="I8886" s="1">
        <v>56</v>
      </c>
      <c r="J8886" s="1">
        <v>113</v>
      </c>
      <c r="K8886" s="1">
        <v>118</v>
      </c>
      <c r="L8886" s="1">
        <v>175</v>
      </c>
      <c r="M8886" s="1">
        <v>717</v>
      </c>
      <c r="N8886" s="1">
        <v>111</v>
      </c>
      <c r="O8886" s="6">
        <v>9</v>
      </c>
    </row>
    <row r="8887" spans="5:15" x14ac:dyDescent="0.3">
      <c r="E8887" s="9"/>
      <c r="F8887" s="8"/>
      <c r="G8887" s="10">
        <v>100</v>
      </c>
      <c r="H8887" s="11">
        <v>3.4200743494419998</v>
      </c>
      <c r="I8887" s="2">
        <v>4.1635687732340001</v>
      </c>
      <c r="J8887" s="2">
        <v>8.4014869888479993</v>
      </c>
      <c r="K8887" s="2">
        <v>8.7732342007429995</v>
      </c>
      <c r="L8887" s="2">
        <v>13.011152416357</v>
      </c>
      <c r="M8887" s="2">
        <v>53.308550185873997</v>
      </c>
      <c r="N8887" s="2">
        <v>8.2527881040889994</v>
      </c>
      <c r="O8887" s="13">
        <v>0.66914498141300005</v>
      </c>
    </row>
    <row r="8888" spans="5:15" ht="25" x14ac:dyDescent="0.3">
      <c r="E8888" s="3" t="s">
        <v>2182</v>
      </c>
      <c r="F8888" s="4"/>
      <c r="G8888" s="5">
        <v>7018</v>
      </c>
      <c r="H8888" s="7">
        <v>594</v>
      </c>
      <c r="I8888" s="1">
        <v>387</v>
      </c>
      <c r="J8888" s="1">
        <v>584</v>
      </c>
      <c r="K8888" s="1">
        <v>579</v>
      </c>
      <c r="L8888" s="1">
        <v>598</v>
      </c>
      <c r="M8888" s="1">
        <v>2226</v>
      </c>
      <c r="N8888" s="1">
        <v>1985</v>
      </c>
      <c r="O8888" s="6">
        <v>65</v>
      </c>
    </row>
    <row r="8889" spans="5:15" x14ac:dyDescent="0.3">
      <c r="E8889" s="9"/>
      <c r="F8889" s="8"/>
      <c r="G8889" s="10">
        <v>100</v>
      </c>
      <c r="H8889" s="11">
        <v>8.46394984326</v>
      </c>
      <c r="I8889" s="2">
        <v>5.5143915645480002</v>
      </c>
      <c r="J8889" s="2">
        <v>8.3214591051580005</v>
      </c>
      <c r="K8889" s="2">
        <v>8.2502137361069998</v>
      </c>
      <c r="L8889" s="2">
        <v>8.5209461385009995</v>
      </c>
      <c r="M8889" s="2">
        <v>31.718438301510002</v>
      </c>
      <c r="N8889" s="2">
        <v>28.284411513252</v>
      </c>
      <c r="O8889" s="13">
        <v>0.92618979766300003</v>
      </c>
    </row>
    <row r="8890" spans="5:15" ht="25" x14ac:dyDescent="0.3">
      <c r="E8890" s="3" t="s">
        <v>2183</v>
      </c>
      <c r="F8890" s="4"/>
      <c r="G8890" s="5">
        <v>4134</v>
      </c>
      <c r="H8890" s="7">
        <v>583</v>
      </c>
      <c r="I8890" s="1">
        <v>150</v>
      </c>
      <c r="J8890" s="1">
        <v>166</v>
      </c>
      <c r="K8890" s="1">
        <v>148</v>
      </c>
      <c r="L8890" s="1">
        <v>137</v>
      </c>
      <c r="M8890" s="1">
        <v>675</v>
      </c>
      <c r="N8890" s="1">
        <v>2161</v>
      </c>
      <c r="O8890" s="6">
        <v>114</v>
      </c>
    </row>
    <row r="8891" spans="5:15" x14ac:dyDescent="0.3">
      <c r="E8891" s="9"/>
      <c r="F8891" s="8"/>
      <c r="G8891" s="10">
        <v>100</v>
      </c>
      <c r="H8891" s="11">
        <v>14.102564102563999</v>
      </c>
      <c r="I8891" s="2">
        <v>3.6284470246730001</v>
      </c>
      <c r="J8891" s="2">
        <v>4.0154813739720003</v>
      </c>
      <c r="K8891" s="2">
        <v>3.5800677310109998</v>
      </c>
      <c r="L8891" s="2">
        <v>3.3139816158680002</v>
      </c>
      <c r="M8891" s="2">
        <v>16.32801161103</v>
      </c>
      <c r="N8891" s="2">
        <v>52.273826802129001</v>
      </c>
      <c r="O8891" s="13">
        <v>2.7576197387520001</v>
      </c>
    </row>
    <row r="8892" spans="5:15" ht="25" x14ac:dyDescent="0.3">
      <c r="E8892" s="3" t="s">
        <v>2184</v>
      </c>
      <c r="F8892" s="4"/>
      <c r="G8892" s="5">
        <v>330</v>
      </c>
      <c r="H8892" s="7">
        <v>51</v>
      </c>
      <c r="I8892" s="1">
        <v>14</v>
      </c>
      <c r="J8892" s="1">
        <v>16</v>
      </c>
      <c r="K8892" s="1">
        <v>23</v>
      </c>
      <c r="L8892" s="1">
        <v>7</v>
      </c>
      <c r="M8892" s="1">
        <v>68</v>
      </c>
      <c r="N8892" s="1">
        <v>145</v>
      </c>
      <c r="O8892" s="6">
        <v>6</v>
      </c>
    </row>
    <row r="8893" spans="5:15" x14ac:dyDescent="0.3">
      <c r="E8893" s="9"/>
      <c r="F8893" s="8"/>
      <c r="G8893" s="10">
        <v>100</v>
      </c>
      <c r="H8893" s="11">
        <v>15.454545454545</v>
      </c>
      <c r="I8893" s="2">
        <v>4.2424242424239997</v>
      </c>
      <c r="J8893" s="2">
        <v>4.8484848484849996</v>
      </c>
      <c r="K8893" s="2">
        <v>6.9696969696969999</v>
      </c>
      <c r="L8893" s="2">
        <v>2.1212121212119999</v>
      </c>
      <c r="M8893" s="2">
        <v>20.606060606061</v>
      </c>
      <c r="N8893" s="2">
        <v>43.939393939394002</v>
      </c>
      <c r="O8893" s="13">
        <v>1.818181818182</v>
      </c>
    </row>
    <row r="8894" spans="5:15" ht="25" x14ac:dyDescent="0.3">
      <c r="E8894" s="3" t="s">
        <v>2185</v>
      </c>
      <c r="F8894" s="4"/>
      <c r="G8894" s="5">
        <v>371</v>
      </c>
      <c r="H8894" s="7">
        <v>14</v>
      </c>
      <c r="I8894" s="1">
        <v>17</v>
      </c>
      <c r="J8894" s="1">
        <v>19</v>
      </c>
      <c r="K8894" s="1">
        <v>34</v>
      </c>
      <c r="L8894" s="1">
        <v>55</v>
      </c>
      <c r="M8894" s="1">
        <v>193</v>
      </c>
      <c r="N8894" s="1">
        <v>36</v>
      </c>
      <c r="O8894" s="6">
        <v>3</v>
      </c>
    </row>
    <row r="8895" spans="5:15" x14ac:dyDescent="0.3">
      <c r="E8895" s="9"/>
      <c r="F8895" s="8"/>
      <c r="G8895" s="10">
        <v>100</v>
      </c>
      <c r="H8895" s="11">
        <v>3.7735849056599999</v>
      </c>
      <c r="I8895" s="2">
        <v>4.5822102425880002</v>
      </c>
      <c r="J8895" s="2">
        <v>5.1212938005390001</v>
      </c>
      <c r="K8895" s="2">
        <v>9.1644204851750004</v>
      </c>
      <c r="L8895" s="2">
        <v>14.824797843666</v>
      </c>
      <c r="M8895" s="2">
        <v>52.021563342317997</v>
      </c>
      <c r="N8895" s="2">
        <v>9.7035040431269994</v>
      </c>
      <c r="O8895" s="13">
        <v>0.808625336927</v>
      </c>
    </row>
    <row r="8896" spans="5:15" ht="25" x14ac:dyDescent="0.3">
      <c r="E8896" s="3" t="s">
        <v>2186</v>
      </c>
      <c r="F8896" s="4"/>
      <c r="G8896" s="5">
        <v>2559</v>
      </c>
      <c r="H8896" s="7">
        <v>223</v>
      </c>
      <c r="I8896" s="1">
        <v>140</v>
      </c>
      <c r="J8896" s="1">
        <v>189</v>
      </c>
      <c r="K8896" s="1">
        <v>172</v>
      </c>
      <c r="L8896" s="1">
        <v>168</v>
      </c>
      <c r="M8896" s="1">
        <v>769</v>
      </c>
      <c r="N8896" s="1">
        <v>856</v>
      </c>
      <c r="O8896" s="6">
        <v>42</v>
      </c>
    </row>
    <row r="8897" spans="5:15" x14ac:dyDescent="0.3">
      <c r="E8897" s="9"/>
      <c r="F8897" s="8"/>
      <c r="G8897" s="10">
        <v>100</v>
      </c>
      <c r="H8897" s="11">
        <v>8.7143415396639998</v>
      </c>
      <c r="I8897" s="2">
        <v>5.4708870652600003</v>
      </c>
      <c r="J8897" s="2">
        <v>7.3856975381009997</v>
      </c>
      <c r="K8897" s="2">
        <v>6.7213755373190001</v>
      </c>
      <c r="L8897" s="2">
        <v>6.5650644783120002</v>
      </c>
      <c r="M8897" s="2">
        <v>30.050801094177</v>
      </c>
      <c r="N8897" s="2">
        <v>33.450566627588998</v>
      </c>
      <c r="O8897" s="13">
        <v>1.6412661195780001</v>
      </c>
    </row>
    <row r="8898" spans="5:15" ht="25" x14ac:dyDescent="0.3">
      <c r="E8898" s="3" t="s">
        <v>2187</v>
      </c>
      <c r="F8898" s="4"/>
      <c r="G8898" s="5">
        <v>1990</v>
      </c>
      <c r="H8898" s="7">
        <v>243</v>
      </c>
      <c r="I8898" s="1">
        <v>43</v>
      </c>
      <c r="J8898" s="1">
        <v>58</v>
      </c>
      <c r="K8898" s="1">
        <v>54</v>
      </c>
      <c r="L8898" s="1">
        <v>60</v>
      </c>
      <c r="M8898" s="1">
        <v>297</v>
      </c>
      <c r="N8898" s="1">
        <v>1130</v>
      </c>
      <c r="O8898" s="6">
        <v>105</v>
      </c>
    </row>
    <row r="8899" spans="5:15" x14ac:dyDescent="0.3">
      <c r="E8899" s="9"/>
      <c r="F8899" s="8"/>
      <c r="G8899" s="10">
        <v>100</v>
      </c>
      <c r="H8899" s="11">
        <v>12.211055276382</v>
      </c>
      <c r="I8899" s="2">
        <v>2.1608040201010001</v>
      </c>
      <c r="J8899" s="2">
        <v>2.9145728643219999</v>
      </c>
      <c r="K8899" s="2">
        <v>2.7135678391960001</v>
      </c>
      <c r="L8899" s="2">
        <v>3.015075376884</v>
      </c>
      <c r="M8899" s="2">
        <v>14.924623115577999</v>
      </c>
      <c r="N8899" s="2">
        <v>56.78391959799</v>
      </c>
      <c r="O8899" s="13">
        <v>5.2763819095480002</v>
      </c>
    </row>
    <row r="8900" spans="5:15" ht="25" x14ac:dyDescent="0.3">
      <c r="E8900" s="3" t="s">
        <v>2188</v>
      </c>
      <c r="F8900" s="4"/>
      <c r="G8900" s="5">
        <v>201</v>
      </c>
      <c r="H8900" s="7">
        <v>24</v>
      </c>
      <c r="I8900" s="1">
        <v>4</v>
      </c>
      <c r="J8900" s="1">
        <v>8</v>
      </c>
      <c r="K8900" s="1">
        <v>4</v>
      </c>
      <c r="L8900" s="1">
        <v>4</v>
      </c>
      <c r="M8900" s="1">
        <v>39</v>
      </c>
      <c r="N8900" s="1">
        <v>112</v>
      </c>
      <c r="O8900" s="6">
        <v>6</v>
      </c>
    </row>
    <row r="8901" spans="5:15" x14ac:dyDescent="0.3">
      <c r="E8901" s="9"/>
      <c r="F8901" s="8"/>
      <c r="G8901" s="10">
        <v>100</v>
      </c>
      <c r="H8901" s="11">
        <v>11.940298507463</v>
      </c>
      <c r="I8901" s="2">
        <v>1.9900497512440001</v>
      </c>
      <c r="J8901" s="2">
        <v>3.9800995024880002</v>
      </c>
      <c r="K8901" s="2">
        <v>1.9900497512440001</v>
      </c>
      <c r="L8901" s="2">
        <v>1.9900497512440001</v>
      </c>
      <c r="M8901" s="2">
        <v>19.402985074627001</v>
      </c>
      <c r="N8901" s="2">
        <v>55.721393034826001</v>
      </c>
      <c r="O8901" s="13">
        <v>2.985074626866</v>
      </c>
    </row>
    <row r="8902" spans="5:15" ht="25" x14ac:dyDescent="0.3">
      <c r="E8902" s="3" t="s">
        <v>2189</v>
      </c>
      <c r="F8902" s="4"/>
      <c r="G8902" s="5">
        <v>94</v>
      </c>
      <c r="H8902" s="7">
        <v>6</v>
      </c>
      <c r="I8902" s="1">
        <v>1</v>
      </c>
      <c r="J8902" s="1">
        <v>7</v>
      </c>
      <c r="K8902" s="1">
        <v>5</v>
      </c>
      <c r="L8902" s="1">
        <v>13</v>
      </c>
      <c r="M8902" s="1">
        <v>46</v>
      </c>
      <c r="N8902" s="1">
        <v>16</v>
      </c>
      <c r="O8902" s="6">
        <v>0</v>
      </c>
    </row>
    <row r="8903" spans="5:15" x14ac:dyDescent="0.3">
      <c r="E8903" s="9"/>
      <c r="F8903" s="8"/>
      <c r="G8903" s="10">
        <v>100</v>
      </c>
      <c r="H8903" s="11">
        <v>6.3829787234040003</v>
      </c>
      <c r="I8903" s="2">
        <v>1.0638297872339999</v>
      </c>
      <c r="J8903" s="2">
        <v>7.4468085106380002</v>
      </c>
      <c r="K8903" s="2">
        <v>5.3191489361700004</v>
      </c>
      <c r="L8903" s="2">
        <v>13.829787234043</v>
      </c>
      <c r="M8903" s="2">
        <v>48.936170212766001</v>
      </c>
      <c r="N8903" s="2">
        <v>17.021276595745</v>
      </c>
      <c r="O8903" s="15">
        <v>0</v>
      </c>
    </row>
    <row r="8904" spans="5:15" ht="25" x14ac:dyDescent="0.3">
      <c r="E8904" s="3" t="s">
        <v>2190</v>
      </c>
      <c r="F8904" s="4"/>
      <c r="G8904" s="5">
        <v>762</v>
      </c>
      <c r="H8904" s="7">
        <v>54</v>
      </c>
      <c r="I8904" s="1">
        <v>34</v>
      </c>
      <c r="J8904" s="1">
        <v>40</v>
      </c>
      <c r="K8904" s="1">
        <v>38</v>
      </c>
      <c r="L8904" s="1">
        <v>58</v>
      </c>
      <c r="M8904" s="1">
        <v>202</v>
      </c>
      <c r="N8904" s="1">
        <v>304</v>
      </c>
      <c r="O8904" s="6">
        <v>32</v>
      </c>
    </row>
    <row r="8905" spans="5:15" x14ac:dyDescent="0.3">
      <c r="E8905" s="9"/>
      <c r="F8905" s="8"/>
      <c r="G8905" s="10">
        <v>100</v>
      </c>
      <c r="H8905" s="11">
        <v>7.0866141732279999</v>
      </c>
      <c r="I8905" s="2">
        <v>4.4619422572180003</v>
      </c>
      <c r="J8905" s="2">
        <v>5.2493438320210002</v>
      </c>
      <c r="K8905" s="2">
        <v>4.9868766404200002</v>
      </c>
      <c r="L8905" s="2">
        <v>7.6115485564299998</v>
      </c>
      <c r="M8905" s="2">
        <v>26.509186351705999</v>
      </c>
      <c r="N8905" s="2">
        <v>39.895013123360002</v>
      </c>
      <c r="O8905" s="13">
        <v>4.1994750656170003</v>
      </c>
    </row>
    <row r="8906" spans="5:15" ht="25" x14ac:dyDescent="0.3">
      <c r="E8906" s="3" t="s">
        <v>2191</v>
      </c>
      <c r="F8906" s="4"/>
      <c r="G8906" s="5">
        <v>792</v>
      </c>
      <c r="H8906" s="7">
        <v>89</v>
      </c>
      <c r="I8906" s="1">
        <v>10</v>
      </c>
      <c r="J8906" s="1">
        <v>15</v>
      </c>
      <c r="K8906" s="1">
        <v>19</v>
      </c>
      <c r="L8906" s="1">
        <v>14</v>
      </c>
      <c r="M8906" s="1">
        <v>91</v>
      </c>
      <c r="N8906" s="1">
        <v>497</v>
      </c>
      <c r="O8906" s="6">
        <v>57</v>
      </c>
    </row>
    <row r="8907" spans="5:15" x14ac:dyDescent="0.3">
      <c r="E8907" s="9"/>
      <c r="F8907" s="8"/>
      <c r="G8907" s="10">
        <v>100</v>
      </c>
      <c r="H8907" s="11">
        <v>11.237373737374</v>
      </c>
      <c r="I8907" s="2">
        <v>1.2626262626260001</v>
      </c>
      <c r="J8907" s="2">
        <v>1.8939393939389999</v>
      </c>
      <c r="K8907" s="2">
        <v>2.39898989899</v>
      </c>
      <c r="L8907" s="2">
        <v>1.767676767677</v>
      </c>
      <c r="M8907" s="2">
        <v>11.489898989899</v>
      </c>
      <c r="N8907" s="2">
        <v>62.752525252524997</v>
      </c>
      <c r="O8907" s="13">
        <v>7.1969696969700001</v>
      </c>
    </row>
    <row r="8908" spans="5:15" ht="25" x14ac:dyDescent="0.3">
      <c r="E8908" s="3" t="s">
        <v>2192</v>
      </c>
      <c r="F8908" s="4"/>
      <c r="G8908" s="5">
        <v>92</v>
      </c>
      <c r="H8908" s="7">
        <v>10</v>
      </c>
      <c r="I8908" s="1">
        <v>3</v>
      </c>
      <c r="J8908" s="1">
        <v>4</v>
      </c>
      <c r="K8908" s="1">
        <v>7</v>
      </c>
      <c r="L8908" s="1">
        <v>1</v>
      </c>
      <c r="M8908" s="1">
        <v>14</v>
      </c>
      <c r="N8908" s="1">
        <v>45</v>
      </c>
      <c r="O8908" s="6">
        <v>8</v>
      </c>
    </row>
    <row r="8909" spans="5:15" x14ac:dyDescent="0.3">
      <c r="E8909" s="9"/>
      <c r="F8909" s="8"/>
      <c r="G8909" s="10">
        <v>100</v>
      </c>
      <c r="H8909" s="11">
        <v>10.869565217390999</v>
      </c>
      <c r="I8909" s="2">
        <v>3.2608695652169999</v>
      </c>
      <c r="J8909" s="2">
        <v>4.3478260869570002</v>
      </c>
      <c r="K8909" s="2">
        <v>7.6086956521740001</v>
      </c>
      <c r="L8909" s="2">
        <v>1.086956521739</v>
      </c>
      <c r="M8909" s="2">
        <v>15.217391304348</v>
      </c>
      <c r="N8909" s="2">
        <v>48.913043478261002</v>
      </c>
      <c r="O8909" s="13">
        <v>8.6956521739130004</v>
      </c>
    </row>
    <row r="8910" spans="5:15" ht="25" x14ac:dyDescent="0.3">
      <c r="E8910" s="3" t="s">
        <v>2193</v>
      </c>
      <c r="F8910" s="4"/>
      <c r="G8910" s="5">
        <v>13</v>
      </c>
      <c r="H8910" s="7">
        <v>1</v>
      </c>
      <c r="I8910" s="1">
        <v>1</v>
      </c>
      <c r="J8910" s="1">
        <v>1</v>
      </c>
      <c r="K8910" s="1">
        <v>2</v>
      </c>
      <c r="L8910" s="1">
        <v>3</v>
      </c>
      <c r="M8910" s="1">
        <v>3</v>
      </c>
      <c r="N8910" s="1">
        <v>2</v>
      </c>
      <c r="O8910" s="6">
        <v>0</v>
      </c>
    </row>
    <row r="8911" spans="5:15" x14ac:dyDescent="0.3">
      <c r="E8911" s="9"/>
      <c r="F8911" s="8"/>
      <c r="G8911" s="10">
        <v>100</v>
      </c>
      <c r="H8911" s="11">
        <v>7.6923076923079998</v>
      </c>
      <c r="I8911" s="2">
        <v>7.6923076923079998</v>
      </c>
      <c r="J8911" s="2">
        <v>7.6923076923079998</v>
      </c>
      <c r="K8911" s="2">
        <v>15.384615384615</v>
      </c>
      <c r="L8911" s="2">
        <v>23.076923076922998</v>
      </c>
      <c r="M8911" s="2">
        <v>23.076923076922998</v>
      </c>
      <c r="N8911" s="2">
        <v>15.384615384615</v>
      </c>
      <c r="O8911" s="15">
        <v>0</v>
      </c>
    </row>
    <row r="8912" spans="5:15" ht="25" x14ac:dyDescent="0.3">
      <c r="E8912" s="3" t="s">
        <v>2194</v>
      </c>
      <c r="F8912" s="4"/>
      <c r="G8912" s="5">
        <v>106</v>
      </c>
      <c r="H8912" s="7">
        <v>15</v>
      </c>
      <c r="I8912" s="1">
        <v>1</v>
      </c>
      <c r="J8912" s="1">
        <v>6</v>
      </c>
      <c r="K8912" s="1">
        <v>5</v>
      </c>
      <c r="L8912" s="1">
        <v>6</v>
      </c>
      <c r="M8912" s="1">
        <v>23</v>
      </c>
      <c r="N8912" s="1">
        <v>45</v>
      </c>
      <c r="O8912" s="6">
        <v>5</v>
      </c>
    </row>
    <row r="8913" spans="2:28" x14ac:dyDescent="0.3">
      <c r="E8913" s="9"/>
      <c r="F8913" s="8"/>
      <c r="G8913" s="10">
        <v>100</v>
      </c>
      <c r="H8913" s="11">
        <v>14.150943396225999</v>
      </c>
      <c r="I8913" s="2">
        <v>0.94339622641499998</v>
      </c>
      <c r="J8913" s="2">
        <v>5.660377358491</v>
      </c>
      <c r="K8913" s="2">
        <v>4.7169811320750004</v>
      </c>
      <c r="L8913" s="2">
        <v>5.660377358491</v>
      </c>
      <c r="M8913" s="2">
        <v>21.698113207546999</v>
      </c>
      <c r="N8913" s="2">
        <v>42.452830188679002</v>
      </c>
      <c r="O8913" s="13">
        <v>4.7169811320750004</v>
      </c>
    </row>
    <row r="8914" spans="2:28" ht="25" x14ac:dyDescent="0.3">
      <c r="E8914" s="3" t="s">
        <v>2195</v>
      </c>
      <c r="F8914" s="4"/>
      <c r="G8914" s="5">
        <v>116</v>
      </c>
      <c r="H8914" s="7">
        <v>15</v>
      </c>
      <c r="I8914" s="1">
        <v>3</v>
      </c>
      <c r="J8914" s="1">
        <v>5</v>
      </c>
      <c r="K8914" s="1">
        <v>3</v>
      </c>
      <c r="L8914" s="1">
        <v>1</v>
      </c>
      <c r="M8914" s="1">
        <v>11</v>
      </c>
      <c r="N8914" s="1">
        <v>68</v>
      </c>
      <c r="O8914" s="6">
        <v>10</v>
      </c>
    </row>
    <row r="8915" spans="2:28" x14ac:dyDescent="0.3">
      <c r="E8915" s="9"/>
      <c r="F8915" s="8"/>
      <c r="G8915" s="10">
        <v>100</v>
      </c>
      <c r="H8915" s="11">
        <v>12.931034482758999</v>
      </c>
      <c r="I8915" s="2">
        <v>2.586206896552</v>
      </c>
      <c r="J8915" s="2">
        <v>4.3103448275860003</v>
      </c>
      <c r="K8915" s="2">
        <v>2.586206896552</v>
      </c>
      <c r="L8915" s="2">
        <v>0.86206896551699996</v>
      </c>
      <c r="M8915" s="2">
        <v>9.4827586206899994</v>
      </c>
      <c r="N8915" s="2">
        <v>58.620689655172001</v>
      </c>
      <c r="O8915" s="13">
        <v>8.6206896551720007</v>
      </c>
    </row>
    <row r="8916" spans="2:28" ht="25" x14ac:dyDescent="0.3">
      <c r="E8916" s="3" t="s">
        <v>2196</v>
      </c>
      <c r="F8916" s="4"/>
      <c r="G8916" s="5">
        <v>19</v>
      </c>
      <c r="H8916" s="7">
        <v>3</v>
      </c>
      <c r="I8916" s="1">
        <v>2</v>
      </c>
      <c r="J8916" s="1">
        <v>0</v>
      </c>
      <c r="K8916" s="1">
        <v>0</v>
      </c>
      <c r="L8916" s="1">
        <v>0</v>
      </c>
      <c r="M8916" s="1">
        <v>4</v>
      </c>
      <c r="N8916" s="1">
        <v>7</v>
      </c>
      <c r="O8916" s="6">
        <v>3</v>
      </c>
    </row>
    <row r="8917" spans="2:28" x14ac:dyDescent="0.3">
      <c r="E8917" s="53"/>
      <c r="F8917" s="57"/>
      <c r="G8917" s="64">
        <v>100</v>
      </c>
      <c r="H8917" s="71">
        <v>15.789473684211</v>
      </c>
      <c r="I8917" s="44">
        <v>10.526315789473999</v>
      </c>
      <c r="J8917" s="43">
        <v>0</v>
      </c>
      <c r="K8917" s="43">
        <v>0</v>
      </c>
      <c r="L8917" s="43">
        <v>0</v>
      </c>
      <c r="M8917" s="44">
        <v>21.052631578947</v>
      </c>
      <c r="N8917" s="44">
        <v>36.842105263157997</v>
      </c>
      <c r="O8917" s="73">
        <v>15.789473684211</v>
      </c>
    </row>
    <row r="8919" spans="2:28" x14ac:dyDescent="0.3">
      <c r="B8919" s="35" t="str">
        <f xml:space="preserve"> HYPERLINK("#'目次'!B74", "[68]")</f>
        <v>[68]</v>
      </c>
      <c r="C8919" s="25" t="s">
        <v>2199</v>
      </c>
    </row>
    <row r="8920" spans="2:28" x14ac:dyDescent="0.3">
      <c r="C8920" s="83" t="s">
        <v>2084</v>
      </c>
    </row>
    <row r="8922" spans="2:28" x14ac:dyDescent="0.3">
      <c r="C8922" s="25" t="s">
        <v>2085</v>
      </c>
    </row>
    <row r="8923" spans="2:28" ht="75" x14ac:dyDescent="0.3">
      <c r="E8923" s="95"/>
      <c r="F8923" s="96"/>
      <c r="G8923" s="37" t="s">
        <v>16</v>
      </c>
      <c r="H8923" s="41" t="s">
        <v>2200</v>
      </c>
      <c r="I8923" s="18" t="s">
        <v>2201</v>
      </c>
      <c r="J8923" s="18" t="s">
        <v>2202</v>
      </c>
      <c r="K8923" s="18" t="s">
        <v>2203</v>
      </c>
      <c r="L8923" s="18" t="s">
        <v>2204</v>
      </c>
      <c r="M8923" s="18" t="s">
        <v>2205</v>
      </c>
      <c r="N8923" s="18" t="s">
        <v>2206</v>
      </c>
      <c r="O8923" s="18" t="s">
        <v>2207</v>
      </c>
      <c r="P8923" s="18" t="s">
        <v>2208</v>
      </c>
      <c r="Q8923" s="18" t="s">
        <v>2209</v>
      </c>
      <c r="R8923" s="18" t="s">
        <v>2210</v>
      </c>
      <c r="S8923" s="18" t="s">
        <v>2211</v>
      </c>
      <c r="T8923" s="18" t="s">
        <v>2212</v>
      </c>
      <c r="U8923" s="18" t="s">
        <v>2213</v>
      </c>
      <c r="V8923" s="18" t="s">
        <v>2214</v>
      </c>
      <c r="W8923" s="18" t="s">
        <v>2215</v>
      </c>
      <c r="X8923" s="18" t="s">
        <v>2216</v>
      </c>
      <c r="Y8923" s="18" t="s">
        <v>2217</v>
      </c>
      <c r="Z8923" s="18" t="s">
        <v>836</v>
      </c>
      <c r="AA8923" s="18" t="s">
        <v>22</v>
      </c>
      <c r="AB8923" s="34" t="s">
        <v>23</v>
      </c>
    </row>
    <row r="8924" spans="2:28" x14ac:dyDescent="0.3">
      <c r="E8924" s="97"/>
      <c r="F8924" s="98"/>
      <c r="G8924" s="40"/>
      <c r="H8924" s="36"/>
      <c r="I8924" s="19"/>
      <c r="J8924" s="19"/>
      <c r="K8924" s="19"/>
      <c r="L8924" s="19"/>
      <c r="M8924" s="19"/>
      <c r="N8924" s="19"/>
      <c r="O8924" s="19"/>
      <c r="P8924" s="19"/>
      <c r="Q8924" s="19"/>
      <c r="R8924" s="19"/>
      <c r="S8924" s="19"/>
      <c r="T8924" s="19"/>
      <c r="U8924" s="19"/>
      <c r="V8924" s="19"/>
      <c r="W8924" s="19"/>
      <c r="X8924" s="19"/>
      <c r="Y8924" s="19"/>
      <c r="Z8924" s="19"/>
      <c r="AA8924" s="19"/>
      <c r="AB8924" s="39"/>
    </row>
    <row r="8925" spans="2:28" x14ac:dyDescent="0.3">
      <c r="E8925" s="63" t="s">
        <v>16</v>
      </c>
      <c r="F8925" s="58"/>
      <c r="G8925" s="38">
        <v>43967</v>
      </c>
      <c r="H8925" s="20">
        <v>9500</v>
      </c>
      <c r="I8925" s="20">
        <v>8779</v>
      </c>
      <c r="J8925" s="20">
        <v>7088</v>
      </c>
      <c r="K8925" s="20">
        <v>3461</v>
      </c>
      <c r="L8925" s="20">
        <v>5423</v>
      </c>
      <c r="M8925" s="20">
        <v>3758</v>
      </c>
      <c r="N8925" s="20">
        <v>3998</v>
      </c>
      <c r="O8925" s="20">
        <v>1539</v>
      </c>
      <c r="P8925" s="20">
        <v>2148</v>
      </c>
      <c r="Q8925" s="20">
        <v>4744</v>
      </c>
      <c r="R8925" s="20">
        <v>4557</v>
      </c>
      <c r="S8925" s="20">
        <v>961</v>
      </c>
      <c r="T8925" s="20">
        <v>2914</v>
      </c>
      <c r="U8925" s="20">
        <v>1594</v>
      </c>
      <c r="V8925" s="20">
        <v>9422</v>
      </c>
      <c r="W8925" s="20">
        <v>10895</v>
      </c>
      <c r="X8925" s="20">
        <v>313</v>
      </c>
      <c r="Y8925" s="20">
        <v>519</v>
      </c>
      <c r="Z8925" s="20">
        <v>4513</v>
      </c>
      <c r="AA8925" s="20">
        <v>7586</v>
      </c>
      <c r="AB8925" s="51">
        <v>644</v>
      </c>
    </row>
    <row r="8926" spans="2:28" x14ac:dyDescent="0.3">
      <c r="E8926" s="53"/>
      <c r="F8926" s="59"/>
      <c r="G8926" s="10">
        <v>100</v>
      </c>
      <c r="H8926" s="2">
        <v>21.607114426729002</v>
      </c>
      <c r="I8926" s="2">
        <v>19.967248163394999</v>
      </c>
      <c r="J8926" s="2">
        <v>16.121181795437</v>
      </c>
      <c r="K8926" s="2">
        <v>7.871812950622</v>
      </c>
      <c r="L8926" s="2">
        <v>12.334250688016001</v>
      </c>
      <c r="M8926" s="2">
        <v>8.5473195805949995</v>
      </c>
      <c r="N8926" s="2">
        <v>9.0931835240069994</v>
      </c>
      <c r="O8926" s="2">
        <v>3.5003525371299999</v>
      </c>
      <c r="P8926" s="2">
        <v>4.8854822935379998</v>
      </c>
      <c r="Q8926" s="2">
        <v>10.789910614779</v>
      </c>
      <c r="R8926" s="2">
        <v>10.364591625537001</v>
      </c>
      <c r="S8926" s="2">
        <v>2.1857302067459998</v>
      </c>
      <c r="T8926" s="2">
        <v>6.6276980462620001</v>
      </c>
      <c r="U8926" s="2">
        <v>3.625446357495</v>
      </c>
      <c r="V8926" s="2">
        <v>21.429708645120002</v>
      </c>
      <c r="W8926" s="2">
        <v>24.779948597812002</v>
      </c>
      <c r="X8926" s="2">
        <v>0.71189755953300005</v>
      </c>
      <c r="Y8926" s="2">
        <v>1.1804307776289999</v>
      </c>
      <c r="Z8926" s="2">
        <v>10.264516569245</v>
      </c>
      <c r="AA8926" s="2">
        <v>17.253849478018001</v>
      </c>
      <c r="AB8926" s="13">
        <v>1.4647349148219999</v>
      </c>
    </row>
    <row r="8927" spans="2:28" ht="25" x14ac:dyDescent="0.3">
      <c r="E8927" s="3" t="s">
        <v>2092</v>
      </c>
      <c r="F8927" s="4"/>
      <c r="G8927" s="29">
        <v>1365</v>
      </c>
      <c r="H8927" s="32">
        <v>493</v>
      </c>
      <c r="I8927" s="17">
        <v>322</v>
      </c>
      <c r="J8927" s="17">
        <v>463</v>
      </c>
      <c r="K8927" s="17">
        <v>116</v>
      </c>
      <c r="L8927" s="17">
        <v>206</v>
      </c>
      <c r="M8927" s="17">
        <v>150</v>
      </c>
      <c r="N8927" s="17">
        <v>109</v>
      </c>
      <c r="O8927" s="17">
        <v>49</v>
      </c>
      <c r="P8927" s="17">
        <v>100</v>
      </c>
      <c r="Q8927" s="17">
        <v>172</v>
      </c>
      <c r="R8927" s="17">
        <v>225</v>
      </c>
      <c r="S8927" s="17">
        <v>59</v>
      </c>
      <c r="T8927" s="17">
        <v>198</v>
      </c>
      <c r="U8927" s="17">
        <v>116</v>
      </c>
      <c r="V8927" s="17">
        <v>354</v>
      </c>
      <c r="W8927" s="17">
        <v>411</v>
      </c>
      <c r="X8927" s="17">
        <v>23</v>
      </c>
      <c r="Y8927" s="17">
        <v>25</v>
      </c>
      <c r="Z8927" s="17">
        <v>194</v>
      </c>
      <c r="AA8927" s="17">
        <v>85</v>
      </c>
      <c r="AB8927" s="33">
        <v>14</v>
      </c>
    </row>
    <row r="8928" spans="2:28" x14ac:dyDescent="0.3">
      <c r="E8928" s="9"/>
      <c r="F8928" s="8"/>
      <c r="G8928" s="10">
        <v>100</v>
      </c>
      <c r="H8928" s="11">
        <v>36.117216117216003</v>
      </c>
      <c r="I8928" s="2">
        <v>23.589743589744</v>
      </c>
      <c r="J8928" s="2">
        <v>33.919413919413998</v>
      </c>
      <c r="K8928" s="2">
        <v>8.4981684981680008</v>
      </c>
      <c r="L8928" s="2">
        <v>15.091575091575001</v>
      </c>
      <c r="M8928" s="2">
        <v>10.989010989011</v>
      </c>
      <c r="N8928" s="2">
        <v>7.9853479853479996</v>
      </c>
      <c r="O8928" s="2">
        <v>3.5897435897440002</v>
      </c>
      <c r="P8928" s="2">
        <v>7.3260073260069998</v>
      </c>
      <c r="Q8928" s="2">
        <v>12.600732600733</v>
      </c>
      <c r="R8928" s="2">
        <v>16.483516483515999</v>
      </c>
      <c r="S8928" s="2">
        <v>4.3223443223439997</v>
      </c>
      <c r="T8928" s="2">
        <v>14.505494505494999</v>
      </c>
      <c r="U8928" s="2">
        <v>8.4981684981680008</v>
      </c>
      <c r="V8928" s="2">
        <v>25.934065934065998</v>
      </c>
      <c r="W8928" s="2">
        <v>30.109890109889999</v>
      </c>
      <c r="X8928" s="2">
        <v>1.6849816849820001</v>
      </c>
      <c r="Y8928" s="2">
        <v>1.831501831502</v>
      </c>
      <c r="Z8928" s="2">
        <v>14.212454212454</v>
      </c>
      <c r="AA8928" s="2">
        <v>6.2271062271059998</v>
      </c>
      <c r="AB8928" s="13">
        <v>1.025641025641</v>
      </c>
    </row>
    <row r="8929" spans="5:28" x14ac:dyDescent="0.3">
      <c r="E8929" s="3" t="s">
        <v>2093</v>
      </c>
      <c r="F8929" s="4"/>
      <c r="G8929" s="5">
        <v>3091</v>
      </c>
      <c r="H8929" s="7">
        <v>1026</v>
      </c>
      <c r="I8929" s="1">
        <v>615</v>
      </c>
      <c r="J8929" s="1">
        <v>1167</v>
      </c>
      <c r="K8929" s="1">
        <v>188</v>
      </c>
      <c r="L8929" s="1">
        <v>338</v>
      </c>
      <c r="M8929" s="1">
        <v>279</v>
      </c>
      <c r="N8929" s="1">
        <v>208</v>
      </c>
      <c r="O8929" s="1">
        <v>113</v>
      </c>
      <c r="P8929" s="1">
        <v>112</v>
      </c>
      <c r="Q8929" s="1">
        <v>306</v>
      </c>
      <c r="R8929" s="1">
        <v>365</v>
      </c>
      <c r="S8929" s="1">
        <v>97</v>
      </c>
      <c r="T8929" s="1">
        <v>384</v>
      </c>
      <c r="U8929" s="1">
        <v>112</v>
      </c>
      <c r="V8929" s="1">
        <v>641</v>
      </c>
      <c r="W8929" s="1">
        <v>821</v>
      </c>
      <c r="X8929" s="1">
        <v>18</v>
      </c>
      <c r="Y8929" s="1">
        <v>40</v>
      </c>
      <c r="Z8929" s="1">
        <v>277</v>
      </c>
      <c r="AA8929" s="1">
        <v>251</v>
      </c>
      <c r="AB8929" s="6">
        <v>30</v>
      </c>
    </row>
    <row r="8930" spans="5:28" x14ac:dyDescent="0.3">
      <c r="E8930" s="9"/>
      <c r="F8930" s="8"/>
      <c r="G8930" s="10">
        <v>100</v>
      </c>
      <c r="H8930" s="11">
        <v>33.193141378195001</v>
      </c>
      <c r="I8930" s="2">
        <v>19.896473633128</v>
      </c>
      <c r="J8930" s="2">
        <v>37.754771918472997</v>
      </c>
      <c r="K8930" s="2">
        <v>6.0821740537039997</v>
      </c>
      <c r="L8930" s="2">
        <v>10.934972500809</v>
      </c>
      <c r="M8930" s="2">
        <v>9.0262051116140007</v>
      </c>
      <c r="N8930" s="2">
        <v>6.7292138466519997</v>
      </c>
      <c r="O8930" s="2">
        <v>3.6557748301520001</v>
      </c>
      <c r="P8930" s="2">
        <v>3.623422840505</v>
      </c>
      <c r="Q8930" s="2">
        <v>9.8997088320929993</v>
      </c>
      <c r="R8930" s="2">
        <v>11.808476221288</v>
      </c>
      <c r="S8930" s="2">
        <v>3.1381429957939999</v>
      </c>
      <c r="T8930" s="2">
        <v>12.423164024588001</v>
      </c>
      <c r="U8930" s="2">
        <v>3.623422840505</v>
      </c>
      <c r="V8930" s="2">
        <v>20.737625363959999</v>
      </c>
      <c r="W8930" s="2">
        <v>26.560983500485001</v>
      </c>
      <c r="X8930" s="2">
        <v>0.58233581365300002</v>
      </c>
      <c r="Y8930" s="2">
        <v>1.2940795858950001</v>
      </c>
      <c r="Z8930" s="2">
        <v>8.9615011323200005</v>
      </c>
      <c r="AA8930" s="2">
        <v>8.1203494014879993</v>
      </c>
      <c r="AB8930" s="13">
        <v>0.97055968942100002</v>
      </c>
    </row>
    <row r="8931" spans="5:28" x14ac:dyDescent="0.3">
      <c r="E8931" s="3" t="s">
        <v>2094</v>
      </c>
      <c r="F8931" s="4"/>
      <c r="G8931" s="5">
        <v>6002</v>
      </c>
      <c r="H8931" s="7">
        <v>1952</v>
      </c>
      <c r="I8931" s="1">
        <v>1146</v>
      </c>
      <c r="J8931" s="1">
        <v>2320</v>
      </c>
      <c r="K8931" s="1">
        <v>295</v>
      </c>
      <c r="L8931" s="1">
        <v>593</v>
      </c>
      <c r="M8931" s="1">
        <v>408</v>
      </c>
      <c r="N8931" s="1">
        <v>394</v>
      </c>
      <c r="O8931" s="1">
        <v>162</v>
      </c>
      <c r="P8931" s="1">
        <v>192</v>
      </c>
      <c r="Q8931" s="1">
        <v>516</v>
      </c>
      <c r="R8931" s="1">
        <v>492</v>
      </c>
      <c r="S8931" s="1">
        <v>122</v>
      </c>
      <c r="T8931" s="1">
        <v>723</v>
      </c>
      <c r="U8931" s="1">
        <v>140</v>
      </c>
      <c r="V8931" s="1">
        <v>969</v>
      </c>
      <c r="W8931" s="1">
        <v>1207</v>
      </c>
      <c r="X8931" s="1">
        <v>34</v>
      </c>
      <c r="Y8931" s="1">
        <v>50</v>
      </c>
      <c r="Z8931" s="1">
        <v>507</v>
      </c>
      <c r="AA8931" s="1">
        <v>556</v>
      </c>
      <c r="AB8931" s="6">
        <v>33</v>
      </c>
    </row>
    <row r="8932" spans="5:28" x14ac:dyDescent="0.3">
      <c r="E8932" s="9"/>
      <c r="F8932" s="8"/>
      <c r="G8932" s="10">
        <v>100</v>
      </c>
      <c r="H8932" s="11">
        <v>32.522492502498999</v>
      </c>
      <c r="I8932" s="2">
        <v>19.093635454847998</v>
      </c>
      <c r="J8932" s="2">
        <v>38.653782072642002</v>
      </c>
      <c r="K8932" s="2">
        <v>4.9150283238919998</v>
      </c>
      <c r="L8932" s="2">
        <v>9.8800399866709991</v>
      </c>
      <c r="M8932" s="2">
        <v>6.7977340886370001</v>
      </c>
      <c r="N8932" s="2">
        <v>6.5644785071639999</v>
      </c>
      <c r="O8932" s="2">
        <v>2.6991002999</v>
      </c>
      <c r="P8932" s="2">
        <v>3.19893368877</v>
      </c>
      <c r="Q8932" s="2">
        <v>8.5971342885700004</v>
      </c>
      <c r="R8932" s="2">
        <v>8.1972675774739994</v>
      </c>
      <c r="S8932" s="2">
        <v>2.032655781406</v>
      </c>
      <c r="T8932" s="2">
        <v>12.045984671776001</v>
      </c>
      <c r="U8932" s="2">
        <v>2.3325558147279999</v>
      </c>
      <c r="V8932" s="2">
        <v>16.144618460513001</v>
      </c>
      <c r="W8932" s="2">
        <v>20.109963345551002</v>
      </c>
      <c r="X8932" s="2">
        <v>0.56647784071999996</v>
      </c>
      <c r="Y8932" s="2">
        <v>0.83305564811699995</v>
      </c>
      <c r="Z8932" s="2">
        <v>8.4471842719090002</v>
      </c>
      <c r="AA8932" s="2">
        <v>9.2635788070640004</v>
      </c>
      <c r="AB8932" s="13">
        <v>0.54981672775699997</v>
      </c>
    </row>
    <row r="8933" spans="5:28" x14ac:dyDescent="0.3">
      <c r="E8933" s="3" t="s">
        <v>2095</v>
      </c>
      <c r="F8933" s="4"/>
      <c r="G8933" s="5">
        <v>9804</v>
      </c>
      <c r="H8933" s="7">
        <v>2136</v>
      </c>
      <c r="I8933" s="1">
        <v>1025</v>
      </c>
      <c r="J8933" s="1">
        <v>2632</v>
      </c>
      <c r="K8933" s="1">
        <v>336</v>
      </c>
      <c r="L8933" s="1">
        <v>606</v>
      </c>
      <c r="M8933" s="1">
        <v>416</v>
      </c>
      <c r="N8933" s="1">
        <v>447</v>
      </c>
      <c r="O8933" s="1">
        <v>184</v>
      </c>
      <c r="P8933" s="1">
        <v>127</v>
      </c>
      <c r="Q8933" s="1">
        <v>492</v>
      </c>
      <c r="R8933" s="1">
        <v>366</v>
      </c>
      <c r="S8933" s="1">
        <v>117</v>
      </c>
      <c r="T8933" s="1">
        <v>641</v>
      </c>
      <c r="U8933" s="1">
        <v>117</v>
      </c>
      <c r="V8933" s="1">
        <v>802</v>
      </c>
      <c r="W8933" s="1">
        <v>1100</v>
      </c>
      <c r="X8933" s="1">
        <v>22</v>
      </c>
      <c r="Y8933" s="1">
        <v>50</v>
      </c>
      <c r="Z8933" s="1">
        <v>636</v>
      </c>
      <c r="AA8933" s="1">
        <v>3133</v>
      </c>
      <c r="AB8933" s="6">
        <v>198</v>
      </c>
    </row>
    <row r="8934" spans="5:28" x14ac:dyDescent="0.3">
      <c r="E8934" s="9"/>
      <c r="F8934" s="8"/>
      <c r="G8934" s="10">
        <v>100</v>
      </c>
      <c r="H8934" s="11">
        <v>21.787025703794001</v>
      </c>
      <c r="I8934" s="2">
        <v>10.454916360668999</v>
      </c>
      <c r="J8934" s="2">
        <v>26.846185230518</v>
      </c>
      <c r="K8934" s="2">
        <v>3.4271725826189998</v>
      </c>
      <c r="L8934" s="2">
        <v>6.1811505507959996</v>
      </c>
      <c r="M8934" s="2">
        <v>4.2431660546719998</v>
      </c>
      <c r="N8934" s="2">
        <v>4.5593635250920004</v>
      </c>
      <c r="O8934" s="2">
        <v>1.8767849857200001</v>
      </c>
      <c r="P8934" s="2">
        <v>1.295389636883</v>
      </c>
      <c r="Q8934" s="2">
        <v>5.0183598531209999</v>
      </c>
      <c r="R8934" s="2">
        <v>3.7331701346389998</v>
      </c>
      <c r="S8934" s="2">
        <v>1.193390452876</v>
      </c>
      <c r="T8934" s="2">
        <v>6.538147694818</v>
      </c>
      <c r="U8934" s="2">
        <v>1.193390452876</v>
      </c>
      <c r="V8934" s="2">
        <v>8.1803345573240005</v>
      </c>
      <c r="W8934" s="2">
        <v>11.219910240718001</v>
      </c>
      <c r="X8934" s="2">
        <v>0.224398204814</v>
      </c>
      <c r="Y8934" s="2">
        <v>0.50999592003299998</v>
      </c>
      <c r="Z8934" s="2">
        <v>6.4871481028150004</v>
      </c>
      <c r="AA8934" s="2">
        <v>31.956344349245001</v>
      </c>
      <c r="AB8934" s="13">
        <v>2.0195838433289999</v>
      </c>
    </row>
    <row r="8935" spans="5:28" x14ac:dyDescent="0.3">
      <c r="E8935" s="3" t="s">
        <v>2096</v>
      </c>
      <c r="F8935" s="4"/>
      <c r="G8935" s="5">
        <v>0</v>
      </c>
      <c r="H8935" s="7">
        <v>0</v>
      </c>
      <c r="I8935" s="1">
        <v>0</v>
      </c>
      <c r="J8935" s="1">
        <v>0</v>
      </c>
      <c r="K8935" s="1">
        <v>0</v>
      </c>
      <c r="L8935" s="1">
        <v>0</v>
      </c>
      <c r="M8935" s="1">
        <v>0</v>
      </c>
      <c r="N8935" s="1">
        <v>0</v>
      </c>
      <c r="O8935" s="1">
        <v>0</v>
      </c>
      <c r="P8935" s="1">
        <v>0</v>
      </c>
      <c r="Q8935" s="1">
        <v>0</v>
      </c>
      <c r="R8935" s="1">
        <v>0</v>
      </c>
      <c r="S8935" s="1">
        <v>0</v>
      </c>
      <c r="T8935" s="1">
        <v>0</v>
      </c>
      <c r="U8935" s="1">
        <v>0</v>
      </c>
      <c r="V8935" s="1">
        <v>0</v>
      </c>
      <c r="W8935" s="1">
        <v>0</v>
      </c>
      <c r="X8935" s="1">
        <v>0</v>
      </c>
      <c r="Y8935" s="1">
        <v>0</v>
      </c>
      <c r="Z8935" s="1">
        <v>0</v>
      </c>
      <c r="AA8935" s="1">
        <v>0</v>
      </c>
      <c r="AB8935" s="6">
        <v>0</v>
      </c>
    </row>
    <row r="8936" spans="5:28" x14ac:dyDescent="0.3">
      <c r="E8936" s="9"/>
      <c r="F8936" s="8"/>
      <c r="G8936" s="31">
        <v>0</v>
      </c>
      <c r="H8936" s="21">
        <v>0</v>
      </c>
      <c r="I8936" s="12">
        <v>0</v>
      </c>
      <c r="J8936" s="12">
        <v>0</v>
      </c>
      <c r="K8936" s="12">
        <v>0</v>
      </c>
      <c r="L8936" s="12">
        <v>0</v>
      </c>
      <c r="M8936" s="12">
        <v>0</v>
      </c>
      <c r="N8936" s="12">
        <v>0</v>
      </c>
      <c r="O8936" s="12">
        <v>0</v>
      </c>
      <c r="P8936" s="12">
        <v>0</v>
      </c>
      <c r="Q8936" s="12">
        <v>0</v>
      </c>
      <c r="R8936" s="12">
        <v>0</v>
      </c>
      <c r="S8936" s="12">
        <v>0</v>
      </c>
      <c r="T8936" s="12">
        <v>0</v>
      </c>
      <c r="U8936" s="12">
        <v>0</v>
      </c>
      <c r="V8936" s="12">
        <v>0</v>
      </c>
      <c r="W8936" s="12">
        <v>0</v>
      </c>
      <c r="X8936" s="12">
        <v>0</v>
      </c>
      <c r="Y8936" s="12">
        <v>0</v>
      </c>
      <c r="Z8936" s="12">
        <v>0</v>
      </c>
      <c r="AA8936" s="12">
        <v>0</v>
      </c>
      <c r="AB8936" s="15">
        <v>0</v>
      </c>
    </row>
    <row r="8937" spans="5:28" x14ac:dyDescent="0.3">
      <c r="E8937" s="3" t="s">
        <v>992</v>
      </c>
      <c r="F8937" s="4"/>
      <c r="G8937" s="5">
        <v>0</v>
      </c>
      <c r="H8937" s="7">
        <v>0</v>
      </c>
      <c r="I8937" s="1">
        <v>0</v>
      </c>
      <c r="J8937" s="1">
        <v>0</v>
      </c>
      <c r="K8937" s="1">
        <v>0</v>
      </c>
      <c r="L8937" s="1">
        <v>0</v>
      </c>
      <c r="M8937" s="1">
        <v>0</v>
      </c>
      <c r="N8937" s="1">
        <v>0</v>
      </c>
      <c r="O8937" s="1">
        <v>0</v>
      </c>
      <c r="P8937" s="1">
        <v>0</v>
      </c>
      <c r="Q8937" s="1">
        <v>0</v>
      </c>
      <c r="R8937" s="1">
        <v>0</v>
      </c>
      <c r="S8937" s="1">
        <v>0</v>
      </c>
      <c r="T8937" s="1">
        <v>0</v>
      </c>
      <c r="U8937" s="1">
        <v>0</v>
      </c>
      <c r="V8937" s="1">
        <v>0</v>
      </c>
      <c r="W8937" s="1">
        <v>0</v>
      </c>
      <c r="X8937" s="1">
        <v>0</v>
      </c>
      <c r="Y8937" s="1">
        <v>0</v>
      </c>
      <c r="Z8937" s="1">
        <v>0</v>
      </c>
      <c r="AA8937" s="1">
        <v>0</v>
      </c>
      <c r="AB8937" s="6">
        <v>0</v>
      </c>
    </row>
    <row r="8938" spans="5:28" x14ac:dyDescent="0.3">
      <c r="E8938" s="9"/>
      <c r="F8938" s="8"/>
      <c r="G8938" s="31">
        <v>0</v>
      </c>
      <c r="H8938" s="21">
        <v>0</v>
      </c>
      <c r="I8938" s="12">
        <v>0</v>
      </c>
      <c r="J8938" s="12">
        <v>0</v>
      </c>
      <c r="K8938" s="12">
        <v>0</v>
      </c>
      <c r="L8938" s="12">
        <v>0</v>
      </c>
      <c r="M8938" s="12">
        <v>0</v>
      </c>
      <c r="N8938" s="12">
        <v>0</v>
      </c>
      <c r="O8938" s="12">
        <v>0</v>
      </c>
      <c r="P8938" s="12">
        <v>0</v>
      </c>
      <c r="Q8938" s="12">
        <v>0</v>
      </c>
      <c r="R8938" s="12">
        <v>0</v>
      </c>
      <c r="S8938" s="12">
        <v>0</v>
      </c>
      <c r="T8938" s="12">
        <v>0</v>
      </c>
      <c r="U8938" s="12">
        <v>0</v>
      </c>
      <c r="V8938" s="12">
        <v>0</v>
      </c>
      <c r="W8938" s="12">
        <v>0</v>
      </c>
      <c r="X8938" s="12">
        <v>0</v>
      </c>
      <c r="Y8938" s="12">
        <v>0</v>
      </c>
      <c r="Z8938" s="12">
        <v>0</v>
      </c>
      <c r="AA8938" s="12">
        <v>0</v>
      </c>
      <c r="AB8938" s="15">
        <v>0</v>
      </c>
    </row>
    <row r="8939" spans="5:28" ht="25" x14ac:dyDescent="0.3">
      <c r="E8939" s="3" t="s">
        <v>2097</v>
      </c>
      <c r="F8939" s="4"/>
      <c r="G8939" s="5">
        <v>2347</v>
      </c>
      <c r="H8939" s="7">
        <v>487</v>
      </c>
      <c r="I8939" s="1">
        <v>813</v>
      </c>
      <c r="J8939" s="1">
        <v>51</v>
      </c>
      <c r="K8939" s="1">
        <v>328</v>
      </c>
      <c r="L8939" s="1">
        <v>539</v>
      </c>
      <c r="M8939" s="1">
        <v>353</v>
      </c>
      <c r="N8939" s="1">
        <v>352</v>
      </c>
      <c r="O8939" s="1">
        <v>110</v>
      </c>
      <c r="P8939" s="1">
        <v>319</v>
      </c>
      <c r="Q8939" s="1">
        <v>513</v>
      </c>
      <c r="R8939" s="1">
        <v>586</v>
      </c>
      <c r="S8939" s="1">
        <v>130</v>
      </c>
      <c r="T8939" s="1">
        <v>168</v>
      </c>
      <c r="U8939" s="1">
        <v>318</v>
      </c>
      <c r="V8939" s="1">
        <v>965</v>
      </c>
      <c r="W8939" s="1">
        <v>1042</v>
      </c>
      <c r="X8939" s="1">
        <v>47</v>
      </c>
      <c r="Y8939" s="1">
        <v>63</v>
      </c>
      <c r="Z8939" s="1">
        <v>325</v>
      </c>
      <c r="AA8939" s="1">
        <v>142</v>
      </c>
      <c r="AB8939" s="6">
        <v>22</v>
      </c>
    </row>
    <row r="8940" spans="5:28" x14ac:dyDescent="0.3">
      <c r="E8940" s="9"/>
      <c r="F8940" s="8"/>
      <c r="G8940" s="10">
        <v>100</v>
      </c>
      <c r="H8940" s="11">
        <v>20.749893481040001</v>
      </c>
      <c r="I8940" s="2">
        <v>34.639965913932997</v>
      </c>
      <c r="J8940" s="2">
        <v>2.172986791649</v>
      </c>
      <c r="K8940" s="2">
        <v>13.975287601192999</v>
      </c>
      <c r="L8940" s="2">
        <v>22.965487856839001</v>
      </c>
      <c r="M8940" s="2">
        <v>15.040477204942</v>
      </c>
      <c r="N8940" s="2">
        <v>14.997869620793001</v>
      </c>
      <c r="O8940" s="2">
        <v>4.6868342564979999</v>
      </c>
      <c r="P8940" s="2">
        <v>13.591819343843</v>
      </c>
      <c r="Q8940" s="2">
        <v>21.857690668939</v>
      </c>
      <c r="R8940" s="2">
        <v>24.968044311888001</v>
      </c>
      <c r="S8940" s="2">
        <v>5.5389859394969996</v>
      </c>
      <c r="T8940" s="2">
        <v>7.1580741371960004</v>
      </c>
      <c r="U8940" s="2">
        <v>13.549211759693</v>
      </c>
      <c r="V8940" s="2">
        <v>41.116318704728997</v>
      </c>
      <c r="W8940" s="2">
        <v>44.397102684278003</v>
      </c>
      <c r="X8940" s="2">
        <v>2.002556455049</v>
      </c>
      <c r="Y8940" s="2">
        <v>2.6842778014489999</v>
      </c>
      <c r="Z8940" s="2">
        <v>13.847464848743</v>
      </c>
      <c r="AA8940" s="2">
        <v>6.0502769492970003</v>
      </c>
      <c r="AB8940" s="13">
        <v>0.93736685129999997</v>
      </c>
    </row>
    <row r="8941" spans="5:28" x14ac:dyDescent="0.3">
      <c r="E8941" s="3" t="s">
        <v>2098</v>
      </c>
      <c r="F8941" s="4"/>
      <c r="G8941" s="5">
        <v>3862</v>
      </c>
      <c r="H8941" s="7">
        <v>700</v>
      </c>
      <c r="I8941" s="1">
        <v>1165</v>
      </c>
      <c r="J8941" s="1">
        <v>90</v>
      </c>
      <c r="K8941" s="1">
        <v>503</v>
      </c>
      <c r="L8941" s="1">
        <v>779</v>
      </c>
      <c r="M8941" s="1">
        <v>509</v>
      </c>
      <c r="N8941" s="1">
        <v>494</v>
      </c>
      <c r="O8941" s="1">
        <v>170</v>
      </c>
      <c r="P8941" s="1">
        <v>330</v>
      </c>
      <c r="Q8941" s="1">
        <v>683</v>
      </c>
      <c r="R8941" s="1">
        <v>685</v>
      </c>
      <c r="S8941" s="1">
        <v>116</v>
      </c>
      <c r="T8941" s="1">
        <v>200</v>
      </c>
      <c r="U8941" s="1">
        <v>220</v>
      </c>
      <c r="V8941" s="1">
        <v>1395</v>
      </c>
      <c r="W8941" s="1">
        <v>1593</v>
      </c>
      <c r="X8941" s="1">
        <v>50</v>
      </c>
      <c r="Y8941" s="1">
        <v>74</v>
      </c>
      <c r="Z8941" s="1">
        <v>487</v>
      </c>
      <c r="AA8941" s="1">
        <v>293</v>
      </c>
      <c r="AB8941" s="6">
        <v>33</v>
      </c>
    </row>
    <row r="8942" spans="5:28" x14ac:dyDescent="0.3">
      <c r="E8942" s="9"/>
      <c r="F8942" s="8"/>
      <c r="G8942" s="10">
        <v>100</v>
      </c>
      <c r="H8942" s="11">
        <v>18.125323666494001</v>
      </c>
      <c r="I8942" s="2">
        <v>30.165717244951001</v>
      </c>
      <c r="J8942" s="2">
        <v>2.3303987571209999</v>
      </c>
      <c r="K8942" s="2">
        <v>13.024339720352</v>
      </c>
      <c r="L8942" s="2">
        <v>20.170895908856</v>
      </c>
      <c r="M8942" s="2">
        <v>13.179699637494</v>
      </c>
      <c r="N8942" s="2">
        <v>12.791299844639999</v>
      </c>
      <c r="O8942" s="2">
        <v>4.4018643190060001</v>
      </c>
      <c r="P8942" s="2">
        <v>8.5447954427759996</v>
      </c>
      <c r="Q8942" s="2">
        <v>17.685137234593</v>
      </c>
      <c r="R8942" s="2">
        <v>17.736923873641</v>
      </c>
      <c r="S8942" s="2">
        <v>3.0036250647329998</v>
      </c>
      <c r="T8942" s="2">
        <v>5.1786639047129999</v>
      </c>
      <c r="U8942" s="2">
        <v>5.696530295184</v>
      </c>
      <c r="V8942" s="2">
        <v>36.121180735369997</v>
      </c>
      <c r="W8942" s="2">
        <v>41.248058001036</v>
      </c>
      <c r="X8942" s="2">
        <v>1.2946659761779999</v>
      </c>
      <c r="Y8942" s="2">
        <v>1.9161056447439999</v>
      </c>
      <c r="Z8942" s="2">
        <v>12.610046607975001</v>
      </c>
      <c r="AA8942" s="2">
        <v>7.5867426204040003</v>
      </c>
      <c r="AB8942" s="13">
        <v>0.85447954427799999</v>
      </c>
    </row>
    <row r="8943" spans="5:28" x14ac:dyDescent="0.3">
      <c r="E8943" s="3" t="s">
        <v>2099</v>
      </c>
      <c r="F8943" s="4"/>
      <c r="G8943" s="5">
        <v>7841</v>
      </c>
      <c r="H8943" s="7">
        <v>1408</v>
      </c>
      <c r="I8943" s="1">
        <v>2039</v>
      </c>
      <c r="J8943" s="1">
        <v>195</v>
      </c>
      <c r="K8943" s="1">
        <v>890</v>
      </c>
      <c r="L8943" s="1">
        <v>1297</v>
      </c>
      <c r="M8943" s="1">
        <v>904</v>
      </c>
      <c r="N8943" s="1">
        <v>1036</v>
      </c>
      <c r="O8943" s="1">
        <v>391</v>
      </c>
      <c r="P8943" s="1">
        <v>575</v>
      </c>
      <c r="Q8943" s="1">
        <v>1138</v>
      </c>
      <c r="R8943" s="1">
        <v>1101</v>
      </c>
      <c r="S8943" s="1">
        <v>196</v>
      </c>
      <c r="T8943" s="1">
        <v>320</v>
      </c>
      <c r="U8943" s="1">
        <v>358</v>
      </c>
      <c r="V8943" s="1">
        <v>2509</v>
      </c>
      <c r="W8943" s="1">
        <v>2674</v>
      </c>
      <c r="X8943" s="1">
        <v>71</v>
      </c>
      <c r="Y8943" s="1">
        <v>106</v>
      </c>
      <c r="Z8943" s="1">
        <v>1084</v>
      </c>
      <c r="AA8943" s="1">
        <v>649</v>
      </c>
      <c r="AB8943" s="6">
        <v>66</v>
      </c>
    </row>
    <row r="8944" spans="5:28" x14ac:dyDescent="0.3">
      <c r="E8944" s="9"/>
      <c r="F8944" s="8"/>
      <c r="G8944" s="10">
        <v>100</v>
      </c>
      <c r="H8944" s="11">
        <v>17.956893253412002</v>
      </c>
      <c r="I8944" s="2">
        <v>26.004336181608998</v>
      </c>
      <c r="J8944" s="2">
        <v>2.4869276877950002</v>
      </c>
      <c r="K8944" s="2">
        <v>11.350593036602</v>
      </c>
      <c r="L8944" s="2">
        <v>16.541257492667</v>
      </c>
      <c r="M8944" s="2">
        <v>11.529141691111001</v>
      </c>
      <c r="N8944" s="2">
        <v>13.212600433618</v>
      </c>
      <c r="O8944" s="2">
        <v>4.9866088509119999</v>
      </c>
      <c r="P8944" s="2">
        <v>7.3332483101649997</v>
      </c>
      <c r="Q8944" s="2">
        <v>14.513454916464999</v>
      </c>
      <c r="R8944" s="2">
        <v>14.041576329550001</v>
      </c>
      <c r="S8944" s="2">
        <v>2.4996811631170002</v>
      </c>
      <c r="T8944" s="2">
        <v>4.0811121030480004</v>
      </c>
      <c r="U8944" s="2">
        <v>4.5657441652850004</v>
      </c>
      <c r="V8944" s="2">
        <v>31.998469582961</v>
      </c>
      <c r="W8944" s="2">
        <v>34.102793011095997</v>
      </c>
      <c r="X8944" s="2">
        <v>0.90549674786400003</v>
      </c>
      <c r="Y8944" s="2">
        <v>1.3518683841350001</v>
      </c>
      <c r="Z8944" s="2">
        <v>13.824767249075</v>
      </c>
      <c r="AA8944" s="2">
        <v>8.2770054839939995</v>
      </c>
      <c r="AB8944" s="13">
        <v>0.84172937125400005</v>
      </c>
    </row>
    <row r="8945" spans="5:28" x14ac:dyDescent="0.3">
      <c r="E8945" s="3" t="s">
        <v>2100</v>
      </c>
      <c r="F8945" s="4"/>
      <c r="G8945" s="5">
        <v>9237</v>
      </c>
      <c r="H8945" s="7">
        <v>1224</v>
      </c>
      <c r="I8945" s="1">
        <v>1552</v>
      </c>
      <c r="J8945" s="1">
        <v>154</v>
      </c>
      <c r="K8945" s="1">
        <v>764</v>
      </c>
      <c r="L8945" s="1">
        <v>989</v>
      </c>
      <c r="M8945" s="1">
        <v>693</v>
      </c>
      <c r="N8945" s="1">
        <v>916</v>
      </c>
      <c r="O8945" s="1">
        <v>337</v>
      </c>
      <c r="P8945" s="1">
        <v>350</v>
      </c>
      <c r="Q8945" s="1">
        <v>855</v>
      </c>
      <c r="R8945" s="1">
        <v>666</v>
      </c>
      <c r="S8945" s="1">
        <v>102</v>
      </c>
      <c r="T8945" s="1">
        <v>253</v>
      </c>
      <c r="U8945" s="1">
        <v>185</v>
      </c>
      <c r="V8945" s="1">
        <v>1669</v>
      </c>
      <c r="W8945" s="1">
        <v>1938</v>
      </c>
      <c r="X8945" s="1">
        <v>39</v>
      </c>
      <c r="Y8945" s="1">
        <v>101</v>
      </c>
      <c r="Z8945" s="1">
        <v>923</v>
      </c>
      <c r="AA8945" s="1">
        <v>2408</v>
      </c>
      <c r="AB8945" s="6">
        <v>223</v>
      </c>
    </row>
    <row r="8946" spans="5:28" x14ac:dyDescent="0.3">
      <c r="E8946" s="9"/>
      <c r="F8946" s="8"/>
      <c r="G8946" s="10">
        <v>100</v>
      </c>
      <c r="H8946" s="11">
        <v>13.251055537512</v>
      </c>
      <c r="I8946" s="2">
        <v>16.801991988741001</v>
      </c>
      <c r="J8946" s="2">
        <v>1.667207967955</v>
      </c>
      <c r="K8946" s="2">
        <v>8.2710836851790006</v>
      </c>
      <c r="L8946" s="2">
        <v>10.706939482516001</v>
      </c>
      <c r="M8946" s="2">
        <v>7.5024358557969997</v>
      </c>
      <c r="N8946" s="2">
        <v>9.9166396016020002</v>
      </c>
      <c r="O8946" s="2">
        <v>3.6483706831220002</v>
      </c>
      <c r="P8946" s="2">
        <v>3.7891090180789999</v>
      </c>
      <c r="Q8946" s="2">
        <v>9.2562520298800006</v>
      </c>
      <c r="R8946" s="2">
        <v>7.2101331601169996</v>
      </c>
      <c r="S8946" s="2">
        <v>1.1042546281259999</v>
      </c>
      <c r="T8946" s="2">
        <v>2.738984518783</v>
      </c>
      <c r="U8946" s="2">
        <v>2.0028147666990002</v>
      </c>
      <c r="V8946" s="2">
        <v>18.068637003355999</v>
      </c>
      <c r="W8946" s="2">
        <v>20.980837934394</v>
      </c>
      <c r="X8946" s="2">
        <v>0.42221500487199998</v>
      </c>
      <c r="Y8946" s="2">
        <v>1.0934286023599999</v>
      </c>
      <c r="Z8946" s="2">
        <v>9.9924217819639995</v>
      </c>
      <c r="AA8946" s="2">
        <v>26.069070044387001</v>
      </c>
      <c r="AB8946" s="13">
        <v>2.4142037458050001</v>
      </c>
    </row>
    <row r="8947" spans="5:28" x14ac:dyDescent="0.3">
      <c r="E8947" s="3" t="s">
        <v>2101</v>
      </c>
      <c r="F8947" s="4"/>
      <c r="G8947" s="5">
        <v>0</v>
      </c>
      <c r="H8947" s="7">
        <v>0</v>
      </c>
      <c r="I8947" s="1">
        <v>0</v>
      </c>
      <c r="J8947" s="1">
        <v>0</v>
      </c>
      <c r="K8947" s="1">
        <v>0</v>
      </c>
      <c r="L8947" s="1">
        <v>0</v>
      </c>
      <c r="M8947" s="1">
        <v>0</v>
      </c>
      <c r="N8947" s="1">
        <v>0</v>
      </c>
      <c r="O8947" s="1">
        <v>0</v>
      </c>
      <c r="P8947" s="1">
        <v>0</v>
      </c>
      <c r="Q8947" s="1">
        <v>0</v>
      </c>
      <c r="R8947" s="1">
        <v>0</v>
      </c>
      <c r="S8947" s="1">
        <v>0</v>
      </c>
      <c r="T8947" s="1">
        <v>0</v>
      </c>
      <c r="U8947" s="1">
        <v>0</v>
      </c>
      <c r="V8947" s="1">
        <v>0</v>
      </c>
      <c r="W8947" s="1">
        <v>0</v>
      </c>
      <c r="X8947" s="1">
        <v>0</v>
      </c>
      <c r="Y8947" s="1">
        <v>0</v>
      </c>
      <c r="Z8947" s="1">
        <v>0</v>
      </c>
      <c r="AA8947" s="1">
        <v>0</v>
      </c>
      <c r="AB8947" s="6">
        <v>0</v>
      </c>
    </row>
    <row r="8948" spans="5:28" x14ac:dyDescent="0.3">
      <c r="E8948" s="9"/>
      <c r="F8948" s="8"/>
      <c r="G8948" s="31">
        <v>0</v>
      </c>
      <c r="H8948" s="21">
        <v>0</v>
      </c>
      <c r="I8948" s="12">
        <v>0</v>
      </c>
      <c r="J8948" s="12">
        <v>0</v>
      </c>
      <c r="K8948" s="12">
        <v>0</v>
      </c>
      <c r="L8948" s="12">
        <v>0</v>
      </c>
      <c r="M8948" s="12">
        <v>0</v>
      </c>
      <c r="N8948" s="12">
        <v>0</v>
      </c>
      <c r="O8948" s="12">
        <v>0</v>
      </c>
      <c r="P8948" s="12">
        <v>0</v>
      </c>
      <c r="Q8948" s="12">
        <v>0</v>
      </c>
      <c r="R8948" s="12">
        <v>0</v>
      </c>
      <c r="S8948" s="12">
        <v>0</v>
      </c>
      <c r="T8948" s="12">
        <v>0</v>
      </c>
      <c r="U8948" s="12">
        <v>0</v>
      </c>
      <c r="V8948" s="12">
        <v>0</v>
      </c>
      <c r="W8948" s="12">
        <v>0</v>
      </c>
      <c r="X8948" s="12">
        <v>0</v>
      </c>
      <c r="Y8948" s="12">
        <v>0</v>
      </c>
      <c r="Z8948" s="12">
        <v>0</v>
      </c>
      <c r="AA8948" s="12">
        <v>0</v>
      </c>
      <c r="AB8948" s="15">
        <v>0</v>
      </c>
    </row>
    <row r="8949" spans="5:28" x14ac:dyDescent="0.3">
      <c r="E8949" s="3" t="s">
        <v>998</v>
      </c>
      <c r="F8949" s="4"/>
      <c r="G8949" s="5">
        <v>0</v>
      </c>
      <c r="H8949" s="7">
        <v>0</v>
      </c>
      <c r="I8949" s="1">
        <v>0</v>
      </c>
      <c r="J8949" s="1">
        <v>0</v>
      </c>
      <c r="K8949" s="1">
        <v>0</v>
      </c>
      <c r="L8949" s="1">
        <v>0</v>
      </c>
      <c r="M8949" s="1">
        <v>0</v>
      </c>
      <c r="N8949" s="1">
        <v>0</v>
      </c>
      <c r="O8949" s="1">
        <v>0</v>
      </c>
      <c r="P8949" s="1">
        <v>0</v>
      </c>
      <c r="Q8949" s="1">
        <v>0</v>
      </c>
      <c r="R8949" s="1">
        <v>0</v>
      </c>
      <c r="S8949" s="1">
        <v>0</v>
      </c>
      <c r="T8949" s="1">
        <v>0</v>
      </c>
      <c r="U8949" s="1">
        <v>0</v>
      </c>
      <c r="V8949" s="1">
        <v>0</v>
      </c>
      <c r="W8949" s="1">
        <v>0</v>
      </c>
      <c r="X8949" s="1">
        <v>0</v>
      </c>
      <c r="Y8949" s="1">
        <v>0</v>
      </c>
      <c r="Z8949" s="1">
        <v>0</v>
      </c>
      <c r="AA8949" s="1">
        <v>0</v>
      </c>
      <c r="AB8949" s="6">
        <v>0</v>
      </c>
    </row>
    <row r="8950" spans="5:28" x14ac:dyDescent="0.3">
      <c r="E8950" s="9"/>
      <c r="F8950" s="8"/>
      <c r="G8950" s="31">
        <v>0</v>
      </c>
      <c r="H8950" s="21">
        <v>0</v>
      </c>
      <c r="I8950" s="12">
        <v>0</v>
      </c>
      <c r="J8950" s="12">
        <v>0</v>
      </c>
      <c r="K8950" s="12">
        <v>0</v>
      </c>
      <c r="L8950" s="12">
        <v>0</v>
      </c>
      <c r="M8950" s="12">
        <v>0</v>
      </c>
      <c r="N8950" s="12">
        <v>0</v>
      </c>
      <c r="O8950" s="12">
        <v>0</v>
      </c>
      <c r="P8950" s="12">
        <v>0</v>
      </c>
      <c r="Q8950" s="12">
        <v>0</v>
      </c>
      <c r="R8950" s="12">
        <v>0</v>
      </c>
      <c r="S8950" s="12">
        <v>0</v>
      </c>
      <c r="T8950" s="12">
        <v>0</v>
      </c>
      <c r="U8950" s="12">
        <v>0</v>
      </c>
      <c r="V8950" s="12">
        <v>0</v>
      </c>
      <c r="W8950" s="12">
        <v>0</v>
      </c>
      <c r="X8950" s="12">
        <v>0</v>
      </c>
      <c r="Y8950" s="12">
        <v>0</v>
      </c>
      <c r="Z8950" s="12">
        <v>0</v>
      </c>
      <c r="AA8950" s="12">
        <v>0</v>
      </c>
      <c r="AB8950" s="15">
        <v>0</v>
      </c>
    </row>
    <row r="8951" spans="5:28" ht="25" x14ac:dyDescent="0.3">
      <c r="E8951" s="3" t="s">
        <v>2102</v>
      </c>
      <c r="F8951" s="4"/>
      <c r="G8951" s="5">
        <v>70</v>
      </c>
      <c r="H8951" s="7">
        <v>17</v>
      </c>
      <c r="I8951" s="1">
        <v>32</v>
      </c>
      <c r="J8951" s="1">
        <v>5</v>
      </c>
      <c r="K8951" s="1">
        <v>11</v>
      </c>
      <c r="L8951" s="1">
        <v>24</v>
      </c>
      <c r="M8951" s="1">
        <v>11</v>
      </c>
      <c r="N8951" s="1">
        <v>12</v>
      </c>
      <c r="O8951" s="1">
        <v>5</v>
      </c>
      <c r="P8951" s="1">
        <v>10</v>
      </c>
      <c r="Q8951" s="1">
        <v>17</v>
      </c>
      <c r="R8951" s="1">
        <v>21</v>
      </c>
      <c r="S8951" s="1">
        <v>6</v>
      </c>
      <c r="T8951" s="1">
        <v>8</v>
      </c>
      <c r="U8951" s="1">
        <v>10</v>
      </c>
      <c r="V8951" s="1">
        <v>28</v>
      </c>
      <c r="W8951" s="1">
        <v>29</v>
      </c>
      <c r="X8951" s="1">
        <v>4</v>
      </c>
      <c r="Y8951" s="1">
        <v>3</v>
      </c>
      <c r="Z8951" s="1">
        <v>18</v>
      </c>
      <c r="AA8951" s="1">
        <v>3</v>
      </c>
      <c r="AB8951" s="6">
        <v>4</v>
      </c>
    </row>
    <row r="8952" spans="5:28" x14ac:dyDescent="0.3">
      <c r="E8952" s="9"/>
      <c r="F8952" s="8"/>
      <c r="G8952" s="10">
        <v>100</v>
      </c>
      <c r="H8952" s="11">
        <v>24.285714285714</v>
      </c>
      <c r="I8952" s="2">
        <v>45.714285714286</v>
      </c>
      <c r="J8952" s="2">
        <v>7.1428571428570002</v>
      </c>
      <c r="K8952" s="2">
        <v>15.714285714286</v>
      </c>
      <c r="L8952" s="2">
        <v>34.285714285714</v>
      </c>
      <c r="M8952" s="2">
        <v>15.714285714286</v>
      </c>
      <c r="N8952" s="2">
        <v>17.142857142857</v>
      </c>
      <c r="O8952" s="2">
        <v>7.1428571428570002</v>
      </c>
      <c r="P8952" s="2">
        <v>14.285714285714</v>
      </c>
      <c r="Q8952" s="2">
        <v>24.285714285714</v>
      </c>
      <c r="R8952" s="2">
        <v>30</v>
      </c>
      <c r="S8952" s="2">
        <v>8.5714285714289993</v>
      </c>
      <c r="T8952" s="2">
        <v>11.428571428571001</v>
      </c>
      <c r="U8952" s="2">
        <v>14.285714285714</v>
      </c>
      <c r="V8952" s="2">
        <v>40</v>
      </c>
      <c r="W8952" s="2">
        <v>41.428571428570997</v>
      </c>
      <c r="X8952" s="2">
        <v>5.7142857142860004</v>
      </c>
      <c r="Y8952" s="2">
        <v>4.2857142857139996</v>
      </c>
      <c r="Z8952" s="2">
        <v>25.714285714286</v>
      </c>
      <c r="AA8952" s="2">
        <v>4.2857142857139996</v>
      </c>
      <c r="AB8952" s="13">
        <v>5.7142857142860004</v>
      </c>
    </row>
    <row r="8953" spans="5:28" x14ac:dyDescent="0.3">
      <c r="E8953" s="3" t="s">
        <v>2103</v>
      </c>
      <c r="F8953" s="4"/>
      <c r="G8953" s="5">
        <v>54</v>
      </c>
      <c r="H8953" s="7">
        <v>9</v>
      </c>
      <c r="I8953" s="1">
        <v>17</v>
      </c>
      <c r="J8953" s="1">
        <v>2</v>
      </c>
      <c r="K8953" s="1">
        <v>5</v>
      </c>
      <c r="L8953" s="1">
        <v>13</v>
      </c>
      <c r="M8953" s="1">
        <v>5</v>
      </c>
      <c r="N8953" s="1">
        <v>3</v>
      </c>
      <c r="O8953" s="1">
        <v>2</v>
      </c>
      <c r="P8953" s="1">
        <v>8</v>
      </c>
      <c r="Q8953" s="1">
        <v>7</v>
      </c>
      <c r="R8953" s="1">
        <v>8</v>
      </c>
      <c r="S8953" s="1">
        <v>2</v>
      </c>
      <c r="T8953" s="1">
        <v>1</v>
      </c>
      <c r="U8953" s="1">
        <v>3</v>
      </c>
      <c r="V8953" s="1">
        <v>12</v>
      </c>
      <c r="W8953" s="1">
        <v>12</v>
      </c>
      <c r="X8953" s="1">
        <v>0</v>
      </c>
      <c r="Y8953" s="1">
        <v>0</v>
      </c>
      <c r="Z8953" s="1">
        <v>14</v>
      </c>
      <c r="AA8953" s="1">
        <v>6</v>
      </c>
      <c r="AB8953" s="6">
        <v>1</v>
      </c>
    </row>
    <row r="8954" spans="5:28" x14ac:dyDescent="0.3">
      <c r="E8954" s="9"/>
      <c r="F8954" s="8"/>
      <c r="G8954" s="10">
        <v>100</v>
      </c>
      <c r="H8954" s="11">
        <v>16.666666666666998</v>
      </c>
      <c r="I8954" s="2">
        <v>31.481481481481001</v>
      </c>
      <c r="J8954" s="2">
        <v>3.7037037037039999</v>
      </c>
      <c r="K8954" s="2">
        <v>9.2592592592590002</v>
      </c>
      <c r="L8954" s="2">
        <v>24.074074074074002</v>
      </c>
      <c r="M8954" s="2">
        <v>9.2592592592590002</v>
      </c>
      <c r="N8954" s="2">
        <v>5.5555555555560003</v>
      </c>
      <c r="O8954" s="2">
        <v>3.7037037037039999</v>
      </c>
      <c r="P8954" s="2">
        <v>14.814814814815</v>
      </c>
      <c r="Q8954" s="2">
        <v>12.962962962962999</v>
      </c>
      <c r="R8954" s="2">
        <v>14.814814814815</v>
      </c>
      <c r="S8954" s="2">
        <v>3.7037037037039999</v>
      </c>
      <c r="T8954" s="2">
        <v>1.851851851852</v>
      </c>
      <c r="U8954" s="2">
        <v>5.5555555555560003</v>
      </c>
      <c r="V8954" s="2">
        <v>22.222222222222001</v>
      </c>
      <c r="W8954" s="2">
        <v>22.222222222222001</v>
      </c>
      <c r="X8954" s="12">
        <v>0</v>
      </c>
      <c r="Y8954" s="12">
        <v>0</v>
      </c>
      <c r="Z8954" s="2">
        <v>25.925925925925998</v>
      </c>
      <c r="AA8954" s="2">
        <v>11.111111111111001</v>
      </c>
      <c r="AB8954" s="13">
        <v>1.851851851852</v>
      </c>
    </row>
    <row r="8955" spans="5:28" x14ac:dyDescent="0.3">
      <c r="E8955" s="3" t="s">
        <v>2104</v>
      </c>
      <c r="F8955" s="4"/>
      <c r="G8955" s="5">
        <v>103</v>
      </c>
      <c r="H8955" s="7">
        <v>17</v>
      </c>
      <c r="I8955" s="1">
        <v>21</v>
      </c>
      <c r="J8955" s="1">
        <v>5</v>
      </c>
      <c r="K8955" s="1">
        <v>14</v>
      </c>
      <c r="L8955" s="1">
        <v>15</v>
      </c>
      <c r="M8955" s="1">
        <v>14</v>
      </c>
      <c r="N8955" s="1">
        <v>8</v>
      </c>
      <c r="O8955" s="1">
        <v>4</v>
      </c>
      <c r="P8955" s="1">
        <v>9</v>
      </c>
      <c r="Q8955" s="1">
        <v>21</v>
      </c>
      <c r="R8955" s="1">
        <v>16</v>
      </c>
      <c r="S8955" s="1">
        <v>4</v>
      </c>
      <c r="T8955" s="1">
        <v>6</v>
      </c>
      <c r="U8955" s="1">
        <v>6</v>
      </c>
      <c r="V8955" s="1">
        <v>30</v>
      </c>
      <c r="W8955" s="1">
        <v>25</v>
      </c>
      <c r="X8955" s="1">
        <v>1</v>
      </c>
      <c r="Y8955" s="1">
        <v>2</v>
      </c>
      <c r="Z8955" s="1">
        <v>15</v>
      </c>
      <c r="AA8955" s="1">
        <v>12</v>
      </c>
      <c r="AB8955" s="6">
        <v>3</v>
      </c>
    </row>
    <row r="8956" spans="5:28" x14ac:dyDescent="0.3">
      <c r="E8956" s="9"/>
      <c r="F8956" s="8"/>
      <c r="G8956" s="10">
        <v>100</v>
      </c>
      <c r="H8956" s="11">
        <v>16.504854368932001</v>
      </c>
      <c r="I8956" s="2">
        <v>20.388349514563</v>
      </c>
      <c r="J8956" s="2">
        <v>4.8543689320389998</v>
      </c>
      <c r="K8956" s="2">
        <v>13.592233009709</v>
      </c>
      <c r="L8956" s="2">
        <v>14.563106796116999</v>
      </c>
      <c r="M8956" s="2">
        <v>13.592233009709</v>
      </c>
      <c r="N8956" s="2">
        <v>7.7669902912620001</v>
      </c>
      <c r="O8956" s="2">
        <v>3.8834951456310001</v>
      </c>
      <c r="P8956" s="2">
        <v>8.7378640776700003</v>
      </c>
      <c r="Q8956" s="2">
        <v>20.388349514563</v>
      </c>
      <c r="R8956" s="2">
        <v>15.533980582524</v>
      </c>
      <c r="S8956" s="2">
        <v>3.8834951456310001</v>
      </c>
      <c r="T8956" s="2">
        <v>5.8252427184469999</v>
      </c>
      <c r="U8956" s="2">
        <v>5.8252427184469999</v>
      </c>
      <c r="V8956" s="2">
        <v>29.126213592233</v>
      </c>
      <c r="W8956" s="2">
        <v>24.271844660193999</v>
      </c>
      <c r="X8956" s="2">
        <v>0.97087378640800004</v>
      </c>
      <c r="Y8956" s="2">
        <v>1.9417475728160001</v>
      </c>
      <c r="Z8956" s="2">
        <v>14.563106796116999</v>
      </c>
      <c r="AA8956" s="2">
        <v>11.650485436893</v>
      </c>
      <c r="AB8956" s="13">
        <v>2.9126213592229999</v>
      </c>
    </row>
    <row r="8957" spans="5:28" x14ac:dyDescent="0.3">
      <c r="E8957" s="3" t="s">
        <v>2105</v>
      </c>
      <c r="F8957" s="4"/>
      <c r="G8957" s="5">
        <v>104</v>
      </c>
      <c r="H8957" s="7">
        <v>17</v>
      </c>
      <c r="I8957" s="1">
        <v>14</v>
      </c>
      <c r="J8957" s="1">
        <v>4</v>
      </c>
      <c r="K8957" s="1">
        <v>7</v>
      </c>
      <c r="L8957" s="1">
        <v>9</v>
      </c>
      <c r="M8957" s="1">
        <v>8</v>
      </c>
      <c r="N8957" s="1">
        <v>8</v>
      </c>
      <c r="O8957" s="1">
        <v>5</v>
      </c>
      <c r="P8957" s="1">
        <v>8</v>
      </c>
      <c r="Q8957" s="1">
        <v>11</v>
      </c>
      <c r="R8957" s="1">
        <v>15</v>
      </c>
      <c r="S8957" s="1">
        <v>4</v>
      </c>
      <c r="T8957" s="1">
        <v>5</v>
      </c>
      <c r="U8957" s="1">
        <v>5</v>
      </c>
      <c r="V8957" s="1">
        <v>23</v>
      </c>
      <c r="W8957" s="1">
        <v>24</v>
      </c>
      <c r="X8957" s="1">
        <v>2</v>
      </c>
      <c r="Y8957" s="1">
        <v>3</v>
      </c>
      <c r="Z8957" s="1">
        <v>13</v>
      </c>
      <c r="AA8957" s="1">
        <v>29</v>
      </c>
      <c r="AB8957" s="6">
        <v>12</v>
      </c>
    </row>
    <row r="8958" spans="5:28" x14ac:dyDescent="0.3">
      <c r="E8958" s="9"/>
      <c r="F8958" s="8"/>
      <c r="G8958" s="10">
        <v>100</v>
      </c>
      <c r="H8958" s="11">
        <v>16.346153846153999</v>
      </c>
      <c r="I8958" s="2">
        <v>13.461538461538</v>
      </c>
      <c r="J8958" s="2">
        <v>3.8461538461539999</v>
      </c>
      <c r="K8958" s="2">
        <v>6.7307692307689999</v>
      </c>
      <c r="L8958" s="2">
        <v>8.6538461538460005</v>
      </c>
      <c r="M8958" s="2">
        <v>7.6923076923079998</v>
      </c>
      <c r="N8958" s="2">
        <v>7.6923076923079998</v>
      </c>
      <c r="O8958" s="2">
        <v>4.8076923076920002</v>
      </c>
      <c r="P8958" s="2">
        <v>7.6923076923079998</v>
      </c>
      <c r="Q8958" s="2">
        <v>10.576923076923</v>
      </c>
      <c r="R8958" s="2">
        <v>14.423076923077</v>
      </c>
      <c r="S8958" s="2">
        <v>3.8461538461539999</v>
      </c>
      <c r="T8958" s="2">
        <v>4.8076923076920002</v>
      </c>
      <c r="U8958" s="2">
        <v>4.8076923076920002</v>
      </c>
      <c r="V8958" s="2">
        <v>22.115384615385</v>
      </c>
      <c r="W8958" s="2">
        <v>23.076923076922998</v>
      </c>
      <c r="X8958" s="2">
        <v>1.923076923077</v>
      </c>
      <c r="Y8958" s="2">
        <v>2.884615384615</v>
      </c>
      <c r="Z8958" s="2">
        <v>12.5</v>
      </c>
      <c r="AA8958" s="2">
        <v>27.884615384615</v>
      </c>
      <c r="AB8958" s="13">
        <v>11.538461538462</v>
      </c>
    </row>
    <row r="8959" spans="5:28" x14ac:dyDescent="0.3">
      <c r="E8959" s="3" t="s">
        <v>2106</v>
      </c>
      <c r="F8959" s="4"/>
      <c r="G8959" s="5">
        <v>0</v>
      </c>
      <c r="H8959" s="7">
        <v>0</v>
      </c>
      <c r="I8959" s="1">
        <v>0</v>
      </c>
      <c r="J8959" s="1">
        <v>0</v>
      </c>
      <c r="K8959" s="1">
        <v>0</v>
      </c>
      <c r="L8959" s="1">
        <v>0</v>
      </c>
      <c r="M8959" s="1">
        <v>0</v>
      </c>
      <c r="N8959" s="1">
        <v>0</v>
      </c>
      <c r="O8959" s="1">
        <v>0</v>
      </c>
      <c r="P8959" s="1">
        <v>0</v>
      </c>
      <c r="Q8959" s="1">
        <v>0</v>
      </c>
      <c r="R8959" s="1">
        <v>0</v>
      </c>
      <c r="S8959" s="1">
        <v>0</v>
      </c>
      <c r="T8959" s="1">
        <v>0</v>
      </c>
      <c r="U8959" s="1">
        <v>0</v>
      </c>
      <c r="V8959" s="1">
        <v>0</v>
      </c>
      <c r="W8959" s="1">
        <v>0</v>
      </c>
      <c r="X8959" s="1">
        <v>0</v>
      </c>
      <c r="Y8959" s="1">
        <v>0</v>
      </c>
      <c r="Z8959" s="1">
        <v>0</v>
      </c>
      <c r="AA8959" s="1">
        <v>0</v>
      </c>
      <c r="AB8959" s="6">
        <v>0</v>
      </c>
    </row>
    <row r="8960" spans="5:28" x14ac:dyDescent="0.3">
      <c r="E8960" s="9"/>
      <c r="F8960" s="8"/>
      <c r="G8960" s="31">
        <v>0</v>
      </c>
      <c r="H8960" s="21">
        <v>0</v>
      </c>
      <c r="I8960" s="12">
        <v>0</v>
      </c>
      <c r="J8960" s="12">
        <v>0</v>
      </c>
      <c r="K8960" s="12">
        <v>0</v>
      </c>
      <c r="L8960" s="12">
        <v>0</v>
      </c>
      <c r="M8960" s="12">
        <v>0</v>
      </c>
      <c r="N8960" s="12">
        <v>0</v>
      </c>
      <c r="O8960" s="12">
        <v>0</v>
      </c>
      <c r="P8960" s="12">
        <v>0</v>
      </c>
      <c r="Q8960" s="12">
        <v>0</v>
      </c>
      <c r="R8960" s="12">
        <v>0</v>
      </c>
      <c r="S8960" s="12">
        <v>0</v>
      </c>
      <c r="T8960" s="12">
        <v>0</v>
      </c>
      <c r="U8960" s="12">
        <v>0</v>
      </c>
      <c r="V8960" s="12">
        <v>0</v>
      </c>
      <c r="W8960" s="12">
        <v>0</v>
      </c>
      <c r="X8960" s="12">
        <v>0</v>
      </c>
      <c r="Y8960" s="12">
        <v>0</v>
      </c>
      <c r="Z8960" s="12">
        <v>0</v>
      </c>
      <c r="AA8960" s="12">
        <v>0</v>
      </c>
      <c r="AB8960" s="15">
        <v>0</v>
      </c>
    </row>
    <row r="8961" spans="5:28" x14ac:dyDescent="0.3">
      <c r="E8961" s="3" t="s">
        <v>1004</v>
      </c>
      <c r="F8961" s="4"/>
      <c r="G8961" s="5">
        <v>0</v>
      </c>
      <c r="H8961" s="7">
        <v>0</v>
      </c>
      <c r="I8961" s="1">
        <v>0</v>
      </c>
      <c r="J8961" s="1">
        <v>0</v>
      </c>
      <c r="K8961" s="1">
        <v>0</v>
      </c>
      <c r="L8961" s="1">
        <v>0</v>
      </c>
      <c r="M8961" s="1">
        <v>0</v>
      </c>
      <c r="N8961" s="1">
        <v>0</v>
      </c>
      <c r="O8961" s="1">
        <v>0</v>
      </c>
      <c r="P8961" s="1">
        <v>0</v>
      </c>
      <c r="Q8961" s="1">
        <v>0</v>
      </c>
      <c r="R8961" s="1">
        <v>0</v>
      </c>
      <c r="S8961" s="1">
        <v>0</v>
      </c>
      <c r="T8961" s="1">
        <v>0</v>
      </c>
      <c r="U8961" s="1">
        <v>0</v>
      </c>
      <c r="V8961" s="1">
        <v>0</v>
      </c>
      <c r="W8961" s="1">
        <v>0</v>
      </c>
      <c r="X8961" s="1">
        <v>0</v>
      </c>
      <c r="Y8961" s="1">
        <v>0</v>
      </c>
      <c r="Z8961" s="1">
        <v>0</v>
      </c>
      <c r="AA8961" s="1">
        <v>0</v>
      </c>
      <c r="AB8961" s="6">
        <v>0</v>
      </c>
    </row>
    <row r="8962" spans="5:28" x14ac:dyDescent="0.3">
      <c r="E8962" s="9"/>
      <c r="F8962" s="8"/>
      <c r="G8962" s="31">
        <v>0</v>
      </c>
      <c r="H8962" s="21">
        <v>0</v>
      </c>
      <c r="I8962" s="12">
        <v>0</v>
      </c>
      <c r="J8962" s="12">
        <v>0</v>
      </c>
      <c r="K8962" s="12">
        <v>0</v>
      </c>
      <c r="L8962" s="12">
        <v>0</v>
      </c>
      <c r="M8962" s="12">
        <v>0</v>
      </c>
      <c r="N8962" s="12">
        <v>0</v>
      </c>
      <c r="O8962" s="12">
        <v>0</v>
      </c>
      <c r="P8962" s="12">
        <v>0</v>
      </c>
      <c r="Q8962" s="12">
        <v>0</v>
      </c>
      <c r="R8962" s="12">
        <v>0</v>
      </c>
      <c r="S8962" s="12">
        <v>0</v>
      </c>
      <c r="T8962" s="12">
        <v>0</v>
      </c>
      <c r="U8962" s="12">
        <v>0</v>
      </c>
      <c r="V8962" s="12">
        <v>0</v>
      </c>
      <c r="W8962" s="12">
        <v>0</v>
      </c>
      <c r="X8962" s="12">
        <v>0</v>
      </c>
      <c r="Y8962" s="12">
        <v>0</v>
      </c>
      <c r="Z8962" s="12">
        <v>0</v>
      </c>
      <c r="AA8962" s="12">
        <v>0</v>
      </c>
      <c r="AB8962" s="15">
        <v>0</v>
      </c>
    </row>
    <row r="8963" spans="5:28" ht="25" x14ac:dyDescent="0.3">
      <c r="E8963" s="3" t="s">
        <v>2107</v>
      </c>
      <c r="F8963" s="4"/>
      <c r="G8963" s="5">
        <v>1738</v>
      </c>
      <c r="H8963" s="7">
        <v>542</v>
      </c>
      <c r="I8963" s="1">
        <v>389</v>
      </c>
      <c r="J8963" s="1">
        <v>552</v>
      </c>
      <c r="K8963" s="1">
        <v>134</v>
      </c>
      <c r="L8963" s="1">
        <v>245</v>
      </c>
      <c r="M8963" s="1">
        <v>163</v>
      </c>
      <c r="N8963" s="1">
        <v>120</v>
      </c>
      <c r="O8963" s="1">
        <v>59</v>
      </c>
      <c r="P8963" s="1">
        <v>111</v>
      </c>
      <c r="Q8963" s="1">
        <v>194</v>
      </c>
      <c r="R8963" s="1">
        <v>263</v>
      </c>
      <c r="S8963" s="1">
        <v>72</v>
      </c>
      <c r="T8963" s="1">
        <v>246</v>
      </c>
      <c r="U8963" s="1">
        <v>132</v>
      </c>
      <c r="V8963" s="1">
        <v>426</v>
      </c>
      <c r="W8963" s="1">
        <v>526</v>
      </c>
      <c r="X8963" s="1">
        <v>23</v>
      </c>
      <c r="Y8963" s="1">
        <v>28</v>
      </c>
      <c r="Z8963" s="1">
        <v>213</v>
      </c>
      <c r="AA8963" s="1">
        <v>145</v>
      </c>
      <c r="AB8963" s="6">
        <v>18</v>
      </c>
    </row>
    <row r="8964" spans="5:28" x14ac:dyDescent="0.3">
      <c r="E8964" s="9"/>
      <c r="F8964" s="8"/>
      <c r="G8964" s="10">
        <v>100</v>
      </c>
      <c r="H8964" s="11">
        <v>31.185270425776999</v>
      </c>
      <c r="I8964" s="2">
        <v>22.382048331415</v>
      </c>
      <c r="J8964" s="2">
        <v>31.760644418872001</v>
      </c>
      <c r="K8964" s="2">
        <v>7.71001150748</v>
      </c>
      <c r="L8964" s="2">
        <v>14.09666283084</v>
      </c>
      <c r="M8964" s="2">
        <v>9.3785960874569998</v>
      </c>
      <c r="N8964" s="2">
        <v>6.9044879171459996</v>
      </c>
      <c r="O8964" s="2">
        <v>3.3947065592639998</v>
      </c>
      <c r="P8964" s="2">
        <v>6.3866513233599997</v>
      </c>
      <c r="Q8964" s="2">
        <v>11.162255466053001</v>
      </c>
      <c r="R8964" s="2">
        <v>15.132336018411999</v>
      </c>
      <c r="S8964" s="2">
        <v>4.142692750288</v>
      </c>
      <c r="T8964" s="2">
        <v>14.15420023015</v>
      </c>
      <c r="U8964" s="2">
        <v>7.5949367088609998</v>
      </c>
      <c r="V8964" s="2">
        <v>24.510932105868999</v>
      </c>
      <c r="W8964" s="2">
        <v>30.264672036823999</v>
      </c>
      <c r="X8964" s="2">
        <v>1.32336018412</v>
      </c>
      <c r="Y8964" s="2">
        <v>1.6110471806669999</v>
      </c>
      <c r="Z8964" s="2">
        <v>12.255466052934</v>
      </c>
      <c r="AA8964" s="2">
        <v>8.342922899885</v>
      </c>
      <c r="AB8964" s="13">
        <v>1.035673187572</v>
      </c>
    </row>
    <row r="8965" spans="5:28" ht="25" x14ac:dyDescent="0.3">
      <c r="E8965" s="3" t="s">
        <v>2108</v>
      </c>
      <c r="F8965" s="4"/>
      <c r="G8965" s="5">
        <v>10757</v>
      </c>
      <c r="H8965" s="7">
        <v>3145</v>
      </c>
      <c r="I8965" s="1">
        <v>1915</v>
      </c>
      <c r="J8965" s="1">
        <v>3727</v>
      </c>
      <c r="K8965" s="1">
        <v>553</v>
      </c>
      <c r="L8965" s="1">
        <v>1019</v>
      </c>
      <c r="M8965" s="1">
        <v>715</v>
      </c>
      <c r="N8965" s="1">
        <v>659</v>
      </c>
      <c r="O8965" s="1">
        <v>284</v>
      </c>
      <c r="P8965" s="1">
        <v>304</v>
      </c>
      <c r="Q8965" s="1">
        <v>849</v>
      </c>
      <c r="R8965" s="1">
        <v>886</v>
      </c>
      <c r="S8965" s="1">
        <v>219</v>
      </c>
      <c r="T8965" s="1">
        <v>1164</v>
      </c>
      <c r="U8965" s="1">
        <v>252</v>
      </c>
      <c r="V8965" s="1">
        <v>1696</v>
      </c>
      <c r="W8965" s="1">
        <v>2199</v>
      </c>
      <c r="X8965" s="1">
        <v>47</v>
      </c>
      <c r="Y8965" s="1">
        <v>90</v>
      </c>
      <c r="Z8965" s="1">
        <v>884</v>
      </c>
      <c r="AA8965" s="1">
        <v>1585</v>
      </c>
      <c r="AB8965" s="6">
        <v>96</v>
      </c>
    </row>
    <row r="8966" spans="5:28" x14ac:dyDescent="0.3">
      <c r="E8966" s="9"/>
      <c r="F8966" s="8"/>
      <c r="G8966" s="10">
        <v>100</v>
      </c>
      <c r="H8966" s="11">
        <v>29.236776052802998</v>
      </c>
      <c r="I8966" s="2">
        <v>17.802361253137001</v>
      </c>
      <c r="J8966" s="2">
        <v>34.647206470204999</v>
      </c>
      <c r="K8966" s="2">
        <v>5.1408385237519996</v>
      </c>
      <c r="L8966" s="2">
        <v>9.4729013665519997</v>
      </c>
      <c r="M8966" s="2">
        <v>6.6468346193179997</v>
      </c>
      <c r="N8966" s="2">
        <v>6.1262433764060003</v>
      </c>
      <c r="O8966" s="2">
        <v>2.6401413033369998</v>
      </c>
      <c r="P8966" s="2">
        <v>2.826066747234</v>
      </c>
      <c r="Q8966" s="2">
        <v>7.8925350934280001</v>
      </c>
      <c r="R8966" s="2">
        <v>8.2364971646370009</v>
      </c>
      <c r="S8966" s="2">
        <v>2.0358836106720002</v>
      </c>
      <c r="T8966" s="2">
        <v>10.820860834805</v>
      </c>
      <c r="U8966" s="2">
        <v>2.3426605931019999</v>
      </c>
      <c r="V8966" s="2">
        <v>15.766477642465</v>
      </c>
      <c r="W8966" s="2">
        <v>20.442502556474999</v>
      </c>
      <c r="X8966" s="2">
        <v>0.43692479315799998</v>
      </c>
      <c r="Y8966" s="2">
        <v>0.83666449753600003</v>
      </c>
      <c r="Z8966" s="2">
        <v>8.2179046202469994</v>
      </c>
      <c r="AA8966" s="2">
        <v>14.734591428837</v>
      </c>
      <c r="AB8966" s="13">
        <v>0.89244213070599998</v>
      </c>
    </row>
    <row r="8967" spans="5:28" ht="25" x14ac:dyDescent="0.3">
      <c r="E8967" s="3" t="s">
        <v>2109</v>
      </c>
      <c r="F8967" s="4"/>
      <c r="G8967" s="5">
        <v>6750</v>
      </c>
      <c r="H8967" s="7">
        <v>1630</v>
      </c>
      <c r="I8967" s="1">
        <v>697</v>
      </c>
      <c r="J8967" s="1">
        <v>2013</v>
      </c>
      <c r="K8967" s="1">
        <v>208</v>
      </c>
      <c r="L8967" s="1">
        <v>420</v>
      </c>
      <c r="M8967" s="1">
        <v>310</v>
      </c>
      <c r="N8967" s="1">
        <v>322</v>
      </c>
      <c r="O8967" s="1">
        <v>141</v>
      </c>
      <c r="P8967" s="1">
        <v>99</v>
      </c>
      <c r="Q8967" s="1">
        <v>364</v>
      </c>
      <c r="R8967" s="1">
        <v>233</v>
      </c>
      <c r="S8967" s="1">
        <v>81</v>
      </c>
      <c r="T8967" s="1">
        <v>446</v>
      </c>
      <c r="U8967" s="1">
        <v>72</v>
      </c>
      <c r="V8967" s="1">
        <v>520</v>
      </c>
      <c r="W8967" s="1">
        <v>673</v>
      </c>
      <c r="X8967" s="1">
        <v>23</v>
      </c>
      <c r="Y8967" s="1">
        <v>40</v>
      </c>
      <c r="Z8967" s="1">
        <v>444</v>
      </c>
      <c r="AA8967" s="1">
        <v>2039</v>
      </c>
      <c r="AB8967" s="6">
        <v>144</v>
      </c>
    </row>
    <row r="8968" spans="5:28" x14ac:dyDescent="0.3">
      <c r="E8968" s="9"/>
      <c r="F8968" s="8"/>
      <c r="G8968" s="10">
        <v>100</v>
      </c>
      <c r="H8968" s="11">
        <v>24.148148148148</v>
      </c>
      <c r="I8968" s="2">
        <v>10.325925925926001</v>
      </c>
      <c r="J8968" s="2">
        <v>29.822222222221999</v>
      </c>
      <c r="K8968" s="2">
        <v>3.0814814814810001</v>
      </c>
      <c r="L8968" s="2">
        <v>6.2222222222220003</v>
      </c>
      <c r="M8968" s="2">
        <v>4.5925925925930002</v>
      </c>
      <c r="N8968" s="2">
        <v>4.7703703703700002</v>
      </c>
      <c r="O8968" s="2">
        <v>2.088888888889</v>
      </c>
      <c r="P8968" s="2">
        <v>1.4666666666670001</v>
      </c>
      <c r="Q8968" s="2">
        <v>5.3925925925930001</v>
      </c>
      <c r="R8968" s="2">
        <v>3.4518518518520001</v>
      </c>
      <c r="S8968" s="2">
        <v>1.2</v>
      </c>
      <c r="T8968" s="2">
        <v>6.6074074074069999</v>
      </c>
      <c r="U8968" s="2">
        <v>1.0666666666669999</v>
      </c>
      <c r="V8968" s="2">
        <v>7.7037037037039999</v>
      </c>
      <c r="W8968" s="2">
        <v>9.9703703703700004</v>
      </c>
      <c r="X8968" s="2">
        <v>0.34074074074100003</v>
      </c>
      <c r="Y8968" s="2">
        <v>0.59259259259300001</v>
      </c>
      <c r="Z8968" s="2">
        <v>6.5777777777780004</v>
      </c>
      <c r="AA8968" s="2">
        <v>30.207407407407</v>
      </c>
      <c r="AB8968" s="13">
        <v>2.1333333333329998</v>
      </c>
    </row>
    <row r="8969" spans="5:28" ht="25" x14ac:dyDescent="0.3">
      <c r="E8969" s="3" t="s">
        <v>2110</v>
      </c>
      <c r="F8969" s="4"/>
      <c r="G8969" s="5">
        <v>475</v>
      </c>
      <c r="H8969" s="7">
        <v>133</v>
      </c>
      <c r="I8969" s="1">
        <v>43</v>
      </c>
      <c r="J8969" s="1">
        <v>166</v>
      </c>
      <c r="K8969" s="1">
        <v>22</v>
      </c>
      <c r="L8969" s="1">
        <v>20</v>
      </c>
      <c r="M8969" s="1">
        <v>29</v>
      </c>
      <c r="N8969" s="1">
        <v>28</v>
      </c>
      <c r="O8969" s="1">
        <v>13</v>
      </c>
      <c r="P8969" s="1">
        <v>5</v>
      </c>
      <c r="Q8969" s="1">
        <v>31</v>
      </c>
      <c r="R8969" s="1">
        <v>26</v>
      </c>
      <c r="S8969" s="1">
        <v>5</v>
      </c>
      <c r="T8969" s="1">
        <v>46</v>
      </c>
      <c r="U8969" s="1">
        <v>4</v>
      </c>
      <c r="V8969" s="1">
        <v>42</v>
      </c>
      <c r="W8969" s="1">
        <v>45</v>
      </c>
      <c r="X8969" s="1">
        <v>2</v>
      </c>
      <c r="Y8969" s="1">
        <v>4</v>
      </c>
      <c r="Z8969" s="1">
        <v>35</v>
      </c>
      <c r="AA8969" s="1">
        <v>103</v>
      </c>
      <c r="AB8969" s="6">
        <v>5</v>
      </c>
    </row>
    <row r="8970" spans="5:28" x14ac:dyDescent="0.3">
      <c r="E8970" s="9"/>
      <c r="F8970" s="8"/>
      <c r="G8970" s="10">
        <v>100</v>
      </c>
      <c r="H8970" s="11">
        <v>28</v>
      </c>
      <c r="I8970" s="2">
        <v>9.0526315789470004</v>
      </c>
      <c r="J8970" s="2">
        <v>34.947368421053</v>
      </c>
      <c r="K8970" s="2">
        <v>4.6315789473680002</v>
      </c>
      <c r="L8970" s="2">
        <v>4.2105263157890001</v>
      </c>
      <c r="M8970" s="2">
        <v>6.1052631578950001</v>
      </c>
      <c r="N8970" s="2">
        <v>5.8947368421049999</v>
      </c>
      <c r="O8970" s="2">
        <v>2.7368421052629999</v>
      </c>
      <c r="P8970" s="2">
        <v>1.052631578947</v>
      </c>
      <c r="Q8970" s="2">
        <v>6.5263157894740003</v>
      </c>
      <c r="R8970" s="2">
        <v>5.4736842105259997</v>
      </c>
      <c r="S8970" s="2">
        <v>1.052631578947</v>
      </c>
      <c r="T8970" s="2">
        <v>9.6842105263160008</v>
      </c>
      <c r="U8970" s="2">
        <v>0.84210526315800005</v>
      </c>
      <c r="V8970" s="2">
        <v>8.8421052631580004</v>
      </c>
      <c r="W8970" s="2">
        <v>9.4736842105260006</v>
      </c>
      <c r="X8970" s="2">
        <v>0.42105263157900003</v>
      </c>
      <c r="Y8970" s="2">
        <v>0.84210526315800005</v>
      </c>
      <c r="Z8970" s="2">
        <v>7.3684210526319998</v>
      </c>
      <c r="AA8970" s="2">
        <v>21.684210526316001</v>
      </c>
      <c r="AB8970" s="13">
        <v>1.052631578947</v>
      </c>
    </row>
    <row r="8971" spans="5:28" ht="25" x14ac:dyDescent="0.3">
      <c r="E8971" s="3" t="s">
        <v>2111</v>
      </c>
      <c r="F8971" s="4"/>
      <c r="G8971" s="5">
        <v>3028</v>
      </c>
      <c r="H8971" s="7">
        <v>541</v>
      </c>
      <c r="I8971" s="1">
        <v>1040</v>
      </c>
      <c r="J8971" s="1">
        <v>63</v>
      </c>
      <c r="K8971" s="1">
        <v>367</v>
      </c>
      <c r="L8971" s="1">
        <v>702</v>
      </c>
      <c r="M8971" s="1">
        <v>420</v>
      </c>
      <c r="N8971" s="1">
        <v>431</v>
      </c>
      <c r="O8971" s="1">
        <v>129</v>
      </c>
      <c r="P8971" s="1">
        <v>331</v>
      </c>
      <c r="Q8971" s="1">
        <v>631</v>
      </c>
      <c r="R8971" s="1">
        <v>668</v>
      </c>
      <c r="S8971" s="1">
        <v>152</v>
      </c>
      <c r="T8971" s="1">
        <v>184</v>
      </c>
      <c r="U8971" s="1">
        <v>344</v>
      </c>
      <c r="V8971" s="1">
        <v>1210</v>
      </c>
      <c r="W8971" s="1">
        <v>1366</v>
      </c>
      <c r="X8971" s="1">
        <v>58</v>
      </c>
      <c r="Y8971" s="1">
        <v>74</v>
      </c>
      <c r="Z8971" s="1">
        <v>407</v>
      </c>
      <c r="AA8971" s="1">
        <v>200</v>
      </c>
      <c r="AB8971" s="6">
        <v>28</v>
      </c>
    </row>
    <row r="8972" spans="5:28" x14ac:dyDescent="0.3">
      <c r="E8972" s="9"/>
      <c r="F8972" s="8"/>
      <c r="G8972" s="10">
        <v>100</v>
      </c>
      <c r="H8972" s="11">
        <v>17.866578599735998</v>
      </c>
      <c r="I8972" s="2">
        <v>34.346103038309003</v>
      </c>
      <c r="J8972" s="2">
        <v>2.0805812417439999</v>
      </c>
      <c r="K8972" s="2">
        <v>12.120211360634</v>
      </c>
      <c r="L8972" s="2">
        <v>23.183619550859</v>
      </c>
      <c r="M8972" s="2">
        <v>13.870541611625001</v>
      </c>
      <c r="N8972" s="2">
        <v>14.233817701453001</v>
      </c>
      <c r="O8972" s="2">
        <v>4.2602377807130001</v>
      </c>
      <c r="P8972" s="2">
        <v>10.931307793923001</v>
      </c>
      <c r="Q8972" s="2">
        <v>20.838837516512999</v>
      </c>
      <c r="R8972" s="2">
        <v>22.060766182299002</v>
      </c>
      <c r="S8972" s="2">
        <v>5.0198150594450004</v>
      </c>
      <c r="T8972" s="2">
        <v>6.0766182298549998</v>
      </c>
      <c r="U8972" s="2">
        <v>11.360634081902001</v>
      </c>
      <c r="V8972" s="2">
        <v>39.960369881109997</v>
      </c>
      <c r="W8972" s="2">
        <v>45.112285336855997</v>
      </c>
      <c r="X8972" s="2">
        <v>1.9154557463669999</v>
      </c>
      <c r="Y8972" s="2">
        <v>2.443857331572</v>
      </c>
      <c r="Z8972" s="2">
        <v>13.441215323646</v>
      </c>
      <c r="AA8972" s="2">
        <v>6.6050198150590003</v>
      </c>
      <c r="AB8972" s="13">
        <v>0.92470277410799995</v>
      </c>
    </row>
    <row r="8973" spans="5:28" ht="25" x14ac:dyDescent="0.3">
      <c r="E8973" s="3" t="s">
        <v>2112</v>
      </c>
      <c r="F8973" s="4"/>
      <c r="G8973" s="5">
        <v>12634</v>
      </c>
      <c r="H8973" s="7">
        <v>2135</v>
      </c>
      <c r="I8973" s="1">
        <v>3296</v>
      </c>
      <c r="J8973" s="1">
        <v>287</v>
      </c>
      <c r="K8973" s="1">
        <v>1437</v>
      </c>
      <c r="L8973" s="1">
        <v>2170</v>
      </c>
      <c r="M8973" s="1">
        <v>1367</v>
      </c>
      <c r="N8973" s="1">
        <v>1451</v>
      </c>
      <c r="O8973" s="1">
        <v>524</v>
      </c>
      <c r="P8973" s="1">
        <v>883</v>
      </c>
      <c r="Q8973" s="1">
        <v>1773</v>
      </c>
      <c r="R8973" s="1">
        <v>1732</v>
      </c>
      <c r="S8973" s="1">
        <v>292</v>
      </c>
      <c r="T8973" s="1">
        <v>519</v>
      </c>
      <c r="U8973" s="1">
        <v>559</v>
      </c>
      <c r="V8973" s="1">
        <v>3906</v>
      </c>
      <c r="W8973" s="1">
        <v>4337</v>
      </c>
      <c r="X8973" s="1">
        <v>117</v>
      </c>
      <c r="Y8973" s="1">
        <v>185</v>
      </c>
      <c r="Z8973" s="1">
        <v>1605</v>
      </c>
      <c r="AA8973" s="1">
        <v>1470</v>
      </c>
      <c r="AB8973" s="6">
        <v>124</v>
      </c>
    </row>
    <row r="8974" spans="5:28" x14ac:dyDescent="0.3">
      <c r="E8974" s="9"/>
      <c r="F8974" s="8"/>
      <c r="G8974" s="10">
        <v>100</v>
      </c>
      <c r="H8974" s="11">
        <v>16.898844388158999</v>
      </c>
      <c r="I8974" s="2">
        <v>26.088333069495</v>
      </c>
      <c r="J8974" s="2">
        <v>2.2716479341459999</v>
      </c>
      <c r="K8974" s="2">
        <v>11.374069969921999</v>
      </c>
      <c r="L8974" s="2">
        <v>17.175874624030001</v>
      </c>
      <c r="M8974" s="2">
        <v>10.820009498179999</v>
      </c>
      <c r="N8974" s="2">
        <v>11.484882064271</v>
      </c>
      <c r="O8974" s="2">
        <v>4.1475383884759998</v>
      </c>
      <c r="P8974" s="2">
        <v>6.9890770935570004</v>
      </c>
      <c r="Q8974" s="2">
        <v>14.033560234288</v>
      </c>
      <c r="R8974" s="2">
        <v>13.709039100839</v>
      </c>
      <c r="S8974" s="2">
        <v>2.3112236821279999</v>
      </c>
      <c r="T8974" s="2">
        <v>4.1079626404939997</v>
      </c>
      <c r="U8974" s="2">
        <v>4.4245686243469997</v>
      </c>
      <c r="V8974" s="2">
        <v>30.916574323254999</v>
      </c>
      <c r="W8974" s="2">
        <v>34.328003799271997</v>
      </c>
      <c r="X8974" s="2">
        <v>0.92607250276999997</v>
      </c>
      <c r="Y8974" s="2">
        <v>1.464302675321</v>
      </c>
      <c r="Z8974" s="2">
        <v>12.703815102105001</v>
      </c>
      <c r="AA8974" s="2">
        <v>11.635269906601</v>
      </c>
      <c r="AB8974" s="13">
        <v>0.98147854994499995</v>
      </c>
    </row>
    <row r="8975" spans="5:28" ht="25" x14ac:dyDescent="0.3">
      <c r="E8975" s="3" t="s">
        <v>2113</v>
      </c>
      <c r="F8975" s="4"/>
      <c r="G8975" s="5">
        <v>6227</v>
      </c>
      <c r="H8975" s="7">
        <v>934</v>
      </c>
      <c r="I8975" s="1">
        <v>1012</v>
      </c>
      <c r="J8975" s="1">
        <v>115</v>
      </c>
      <c r="K8975" s="1">
        <v>572</v>
      </c>
      <c r="L8975" s="1">
        <v>588</v>
      </c>
      <c r="M8975" s="1">
        <v>535</v>
      </c>
      <c r="N8975" s="1">
        <v>726</v>
      </c>
      <c r="O8975" s="1">
        <v>277</v>
      </c>
      <c r="P8975" s="1">
        <v>287</v>
      </c>
      <c r="Q8975" s="1">
        <v>612</v>
      </c>
      <c r="R8975" s="1">
        <v>508</v>
      </c>
      <c r="S8975" s="1">
        <v>77</v>
      </c>
      <c r="T8975" s="1">
        <v>195</v>
      </c>
      <c r="U8975" s="1">
        <v>144</v>
      </c>
      <c r="V8975" s="1">
        <v>1126</v>
      </c>
      <c r="W8975" s="1">
        <v>1245</v>
      </c>
      <c r="X8975" s="1">
        <v>27</v>
      </c>
      <c r="Y8975" s="1">
        <v>70</v>
      </c>
      <c r="Z8975" s="1">
        <v>632</v>
      </c>
      <c r="AA8975" s="1">
        <v>1547</v>
      </c>
      <c r="AB8975" s="6">
        <v>145</v>
      </c>
    </row>
    <row r="8976" spans="5:28" x14ac:dyDescent="0.3">
      <c r="E8976" s="9"/>
      <c r="F8976" s="8"/>
      <c r="G8976" s="10">
        <v>100</v>
      </c>
      <c r="H8976" s="11">
        <v>14.999197045125999</v>
      </c>
      <c r="I8976" s="2">
        <v>16.251806648466001</v>
      </c>
      <c r="J8976" s="2">
        <v>1.846796210053</v>
      </c>
      <c r="K8976" s="2">
        <v>9.1858037578289995</v>
      </c>
      <c r="L8976" s="2">
        <v>9.4427493174879995</v>
      </c>
      <c r="M8976" s="2">
        <v>8.5916171511160009</v>
      </c>
      <c r="N8976" s="2">
        <v>11.658904769552001</v>
      </c>
      <c r="O8976" s="2">
        <v>4.4483700016060004</v>
      </c>
      <c r="P8976" s="2">
        <v>4.608960976393</v>
      </c>
      <c r="Q8976" s="2">
        <v>9.8281676569779997</v>
      </c>
      <c r="R8976" s="2">
        <v>8.1580215191909993</v>
      </c>
      <c r="S8976" s="2">
        <v>1.2365505058620001</v>
      </c>
      <c r="T8976" s="2">
        <v>3.1315240083510001</v>
      </c>
      <c r="U8976" s="2">
        <v>2.3125100369360001</v>
      </c>
      <c r="V8976" s="2">
        <v>18.082543761040998</v>
      </c>
      <c r="W8976" s="2">
        <v>19.993576361009001</v>
      </c>
      <c r="X8976" s="2">
        <v>0.433595631925</v>
      </c>
      <c r="Y8976" s="2">
        <v>1.1241368235110001</v>
      </c>
      <c r="Z8976" s="2">
        <v>10.149349606552001</v>
      </c>
      <c r="AA8976" s="2">
        <v>24.843423799581998</v>
      </c>
      <c r="AB8976" s="13">
        <v>2.3285691344149999</v>
      </c>
    </row>
    <row r="8977" spans="2:28" ht="25" x14ac:dyDescent="0.3">
      <c r="E8977" s="3" t="s">
        <v>2114</v>
      </c>
      <c r="F8977" s="4"/>
      <c r="G8977" s="5">
        <v>620</v>
      </c>
      <c r="H8977" s="7">
        <v>107</v>
      </c>
      <c r="I8977" s="1">
        <v>99</v>
      </c>
      <c r="J8977" s="1">
        <v>14</v>
      </c>
      <c r="K8977" s="1">
        <v>48</v>
      </c>
      <c r="L8977" s="1">
        <v>58</v>
      </c>
      <c r="M8977" s="1">
        <v>73</v>
      </c>
      <c r="N8977" s="1">
        <v>89</v>
      </c>
      <c r="O8977" s="1">
        <v>47</v>
      </c>
      <c r="P8977" s="1">
        <v>30</v>
      </c>
      <c r="Q8977" s="1">
        <v>76</v>
      </c>
      <c r="R8977" s="1">
        <v>46</v>
      </c>
      <c r="S8977" s="1">
        <v>8</v>
      </c>
      <c r="T8977" s="1">
        <v>18</v>
      </c>
      <c r="U8977" s="1">
        <v>8</v>
      </c>
      <c r="V8977" s="1">
        <v>113</v>
      </c>
      <c r="W8977" s="1">
        <v>96</v>
      </c>
      <c r="X8977" s="1">
        <v>1</v>
      </c>
      <c r="Y8977" s="1">
        <v>6</v>
      </c>
      <c r="Z8977" s="1">
        <v>68</v>
      </c>
      <c r="AA8977" s="1">
        <v>98</v>
      </c>
      <c r="AB8977" s="6">
        <v>19</v>
      </c>
    </row>
    <row r="8978" spans="2:28" x14ac:dyDescent="0.3">
      <c r="E8978" s="9"/>
      <c r="F8978" s="8"/>
      <c r="G8978" s="10">
        <v>100</v>
      </c>
      <c r="H8978" s="11">
        <v>17.258064516129</v>
      </c>
      <c r="I8978" s="2">
        <v>15.967741935484</v>
      </c>
      <c r="J8978" s="2">
        <v>2.2580645161290001</v>
      </c>
      <c r="K8978" s="2">
        <v>7.7419354838709999</v>
      </c>
      <c r="L8978" s="2">
        <v>9.3548387096770007</v>
      </c>
      <c r="M8978" s="2">
        <v>11.774193548387</v>
      </c>
      <c r="N8978" s="2">
        <v>14.354838709677001</v>
      </c>
      <c r="O8978" s="2">
        <v>7.5806451612899997</v>
      </c>
      <c r="P8978" s="2">
        <v>4.8387096774189997</v>
      </c>
      <c r="Q8978" s="2">
        <v>12.258064516129</v>
      </c>
      <c r="R8978" s="2">
        <v>7.4193548387100003</v>
      </c>
      <c r="S8978" s="2">
        <v>1.2903225806450001</v>
      </c>
      <c r="T8978" s="2">
        <v>2.9032258064519998</v>
      </c>
      <c r="U8978" s="2">
        <v>1.2903225806450001</v>
      </c>
      <c r="V8978" s="2">
        <v>18.225806451613</v>
      </c>
      <c r="W8978" s="2">
        <v>15.483870967742</v>
      </c>
      <c r="X8978" s="2">
        <v>0.16129032258100001</v>
      </c>
      <c r="Y8978" s="2">
        <v>0.967741935484</v>
      </c>
      <c r="Z8978" s="2">
        <v>10.967741935484</v>
      </c>
      <c r="AA8978" s="2">
        <v>15.806451612903</v>
      </c>
      <c r="AB8978" s="13">
        <v>3.064516129032</v>
      </c>
    </row>
    <row r="8979" spans="2:28" ht="25" x14ac:dyDescent="0.3">
      <c r="E8979" s="3" t="s">
        <v>2115</v>
      </c>
      <c r="F8979" s="4"/>
      <c r="G8979" s="5">
        <v>79</v>
      </c>
      <c r="H8979" s="7">
        <v>16</v>
      </c>
      <c r="I8979" s="1">
        <v>33</v>
      </c>
      <c r="J8979" s="1">
        <v>4</v>
      </c>
      <c r="K8979" s="1">
        <v>12</v>
      </c>
      <c r="L8979" s="1">
        <v>26</v>
      </c>
      <c r="M8979" s="1">
        <v>12</v>
      </c>
      <c r="N8979" s="1">
        <v>12</v>
      </c>
      <c r="O8979" s="1">
        <v>5</v>
      </c>
      <c r="P8979" s="1">
        <v>12</v>
      </c>
      <c r="Q8979" s="1">
        <v>19</v>
      </c>
      <c r="R8979" s="1">
        <v>20</v>
      </c>
      <c r="S8979" s="1">
        <v>5</v>
      </c>
      <c r="T8979" s="1">
        <v>6</v>
      </c>
      <c r="U8979" s="1">
        <v>9</v>
      </c>
      <c r="V8979" s="1">
        <v>30</v>
      </c>
      <c r="W8979" s="1">
        <v>30</v>
      </c>
      <c r="X8979" s="1">
        <v>3</v>
      </c>
      <c r="Y8979" s="1">
        <v>3</v>
      </c>
      <c r="Z8979" s="1">
        <v>16</v>
      </c>
      <c r="AA8979" s="1">
        <v>5</v>
      </c>
      <c r="AB8979" s="6">
        <v>2</v>
      </c>
    </row>
    <row r="8980" spans="2:28" x14ac:dyDescent="0.3">
      <c r="E8980" s="9"/>
      <c r="F8980" s="8"/>
      <c r="G8980" s="10">
        <v>100</v>
      </c>
      <c r="H8980" s="11">
        <v>20.253164556961998</v>
      </c>
      <c r="I8980" s="2">
        <v>41.772151898734002</v>
      </c>
      <c r="J8980" s="2">
        <v>5.0632911392409996</v>
      </c>
      <c r="K8980" s="2">
        <v>15.189873417722</v>
      </c>
      <c r="L8980" s="2">
        <v>32.911392405062998</v>
      </c>
      <c r="M8980" s="2">
        <v>15.189873417722</v>
      </c>
      <c r="N8980" s="2">
        <v>15.189873417722</v>
      </c>
      <c r="O8980" s="2">
        <v>6.3291139240509997</v>
      </c>
      <c r="P8980" s="2">
        <v>15.189873417722</v>
      </c>
      <c r="Q8980" s="2">
        <v>24.050632911392</v>
      </c>
      <c r="R8980" s="2">
        <v>25.316455696203001</v>
      </c>
      <c r="S8980" s="2">
        <v>6.3291139240509997</v>
      </c>
      <c r="T8980" s="2">
        <v>7.5949367088609998</v>
      </c>
      <c r="U8980" s="2">
        <v>11.392405063290999</v>
      </c>
      <c r="V8980" s="2">
        <v>37.974683544304</v>
      </c>
      <c r="W8980" s="2">
        <v>37.974683544304</v>
      </c>
      <c r="X8980" s="2">
        <v>3.7974683544299999</v>
      </c>
      <c r="Y8980" s="2">
        <v>3.7974683544299999</v>
      </c>
      <c r="Z8980" s="2">
        <v>20.253164556961998</v>
      </c>
      <c r="AA8980" s="2">
        <v>6.3291139240509997</v>
      </c>
      <c r="AB8980" s="13">
        <v>2.5316455696200002</v>
      </c>
    </row>
    <row r="8981" spans="2:28" ht="25" x14ac:dyDescent="0.3">
      <c r="E8981" s="3" t="s">
        <v>2116</v>
      </c>
      <c r="F8981" s="4"/>
      <c r="G8981" s="5">
        <v>151</v>
      </c>
      <c r="H8981" s="7">
        <v>33</v>
      </c>
      <c r="I8981" s="1">
        <v>36</v>
      </c>
      <c r="J8981" s="1">
        <v>7</v>
      </c>
      <c r="K8981" s="1">
        <v>17</v>
      </c>
      <c r="L8981" s="1">
        <v>27</v>
      </c>
      <c r="M8981" s="1">
        <v>16</v>
      </c>
      <c r="N8981" s="1">
        <v>10</v>
      </c>
      <c r="O8981" s="1">
        <v>6</v>
      </c>
      <c r="P8981" s="1">
        <v>15</v>
      </c>
      <c r="Q8981" s="1">
        <v>25</v>
      </c>
      <c r="R8981" s="1">
        <v>22</v>
      </c>
      <c r="S8981" s="1">
        <v>6</v>
      </c>
      <c r="T8981" s="1">
        <v>8</v>
      </c>
      <c r="U8981" s="1">
        <v>7</v>
      </c>
      <c r="V8981" s="1">
        <v>42</v>
      </c>
      <c r="W8981" s="1">
        <v>39</v>
      </c>
      <c r="X8981" s="1">
        <v>4</v>
      </c>
      <c r="Y8981" s="1">
        <v>3</v>
      </c>
      <c r="Z8981" s="1">
        <v>22</v>
      </c>
      <c r="AA8981" s="1">
        <v>25</v>
      </c>
      <c r="AB8981" s="6">
        <v>6</v>
      </c>
    </row>
    <row r="8982" spans="2:28" x14ac:dyDescent="0.3">
      <c r="E8982" s="9"/>
      <c r="F8982" s="8"/>
      <c r="G8982" s="10">
        <v>100</v>
      </c>
      <c r="H8982" s="11">
        <v>21.854304635761999</v>
      </c>
      <c r="I8982" s="2">
        <v>23.841059602649</v>
      </c>
      <c r="J8982" s="2">
        <v>4.6357615894039998</v>
      </c>
      <c r="K8982" s="2">
        <v>11.258278145695</v>
      </c>
      <c r="L8982" s="2">
        <v>17.880794701987</v>
      </c>
      <c r="M8982" s="2">
        <v>10.596026490066</v>
      </c>
      <c r="N8982" s="2">
        <v>6.622516556291</v>
      </c>
      <c r="O8982" s="2">
        <v>3.9735099337749999</v>
      </c>
      <c r="P8982" s="2">
        <v>9.9337748344369992</v>
      </c>
      <c r="Q8982" s="2">
        <v>16.556291390727999</v>
      </c>
      <c r="R8982" s="2">
        <v>14.569536423841001</v>
      </c>
      <c r="S8982" s="2">
        <v>3.9735099337749999</v>
      </c>
      <c r="T8982" s="2">
        <v>5.2980132450330002</v>
      </c>
      <c r="U8982" s="2">
        <v>4.6357615894039998</v>
      </c>
      <c r="V8982" s="2">
        <v>27.814569536423999</v>
      </c>
      <c r="W8982" s="2">
        <v>25.827814569535999</v>
      </c>
      <c r="X8982" s="2">
        <v>2.6490066225170001</v>
      </c>
      <c r="Y8982" s="2">
        <v>1.9867549668869999</v>
      </c>
      <c r="Z8982" s="2">
        <v>14.569536423841001</v>
      </c>
      <c r="AA8982" s="2">
        <v>16.556291390727999</v>
      </c>
      <c r="AB8982" s="13">
        <v>3.9735099337749999</v>
      </c>
    </row>
    <row r="8983" spans="2:28" ht="25" x14ac:dyDescent="0.3">
      <c r="E8983" s="3" t="s">
        <v>2117</v>
      </c>
      <c r="F8983" s="4"/>
      <c r="G8983" s="5">
        <v>62</v>
      </c>
      <c r="H8983" s="7">
        <v>8</v>
      </c>
      <c r="I8983" s="1">
        <v>7</v>
      </c>
      <c r="J8983" s="1">
        <v>3</v>
      </c>
      <c r="K8983" s="1">
        <v>4</v>
      </c>
      <c r="L8983" s="1">
        <v>5</v>
      </c>
      <c r="M8983" s="1">
        <v>6</v>
      </c>
      <c r="N8983" s="1">
        <v>6</v>
      </c>
      <c r="O8983" s="1">
        <v>3</v>
      </c>
      <c r="P8983" s="1">
        <v>2</v>
      </c>
      <c r="Q8983" s="1">
        <v>7</v>
      </c>
      <c r="R8983" s="1">
        <v>10</v>
      </c>
      <c r="S8983" s="1">
        <v>3</v>
      </c>
      <c r="T8983" s="1">
        <v>3</v>
      </c>
      <c r="U8983" s="1">
        <v>2</v>
      </c>
      <c r="V8983" s="1">
        <v>12</v>
      </c>
      <c r="W8983" s="1">
        <v>16</v>
      </c>
      <c r="X8983" s="1">
        <v>0</v>
      </c>
      <c r="Y8983" s="1">
        <v>2</v>
      </c>
      <c r="Z8983" s="1">
        <v>13</v>
      </c>
      <c r="AA8983" s="1">
        <v>16</v>
      </c>
      <c r="AB8983" s="6">
        <v>7</v>
      </c>
    </row>
    <row r="8984" spans="2:28" x14ac:dyDescent="0.3">
      <c r="E8984" s="9"/>
      <c r="F8984" s="8"/>
      <c r="G8984" s="10">
        <v>100</v>
      </c>
      <c r="H8984" s="11">
        <v>12.903225806451999</v>
      </c>
      <c r="I8984" s="2">
        <v>11.290322580645</v>
      </c>
      <c r="J8984" s="2">
        <v>4.8387096774189997</v>
      </c>
      <c r="K8984" s="2">
        <v>6.4516129032259997</v>
      </c>
      <c r="L8984" s="2">
        <v>8.0645161290320004</v>
      </c>
      <c r="M8984" s="2">
        <v>9.6774193548389995</v>
      </c>
      <c r="N8984" s="2">
        <v>9.6774193548389995</v>
      </c>
      <c r="O8984" s="2">
        <v>4.8387096774189997</v>
      </c>
      <c r="P8984" s="2">
        <v>3.2258064516129998</v>
      </c>
      <c r="Q8984" s="2">
        <v>11.290322580645</v>
      </c>
      <c r="R8984" s="2">
        <v>16.129032258064999</v>
      </c>
      <c r="S8984" s="2">
        <v>4.8387096774189997</v>
      </c>
      <c r="T8984" s="2">
        <v>4.8387096774189997</v>
      </c>
      <c r="U8984" s="2">
        <v>3.2258064516129998</v>
      </c>
      <c r="V8984" s="2">
        <v>19.354838709677001</v>
      </c>
      <c r="W8984" s="2">
        <v>25.806451612903</v>
      </c>
      <c r="X8984" s="12">
        <v>0</v>
      </c>
      <c r="Y8984" s="2">
        <v>3.2258064516129998</v>
      </c>
      <c r="Z8984" s="2">
        <v>20.967741935484</v>
      </c>
      <c r="AA8984" s="2">
        <v>25.806451612903</v>
      </c>
      <c r="AB8984" s="13">
        <v>11.290322580645</v>
      </c>
    </row>
    <row r="8985" spans="2:28" ht="25" x14ac:dyDescent="0.3">
      <c r="E8985" s="3" t="s">
        <v>2118</v>
      </c>
      <c r="F8985" s="4"/>
      <c r="G8985" s="5">
        <v>3</v>
      </c>
      <c r="H8985" s="7">
        <v>0</v>
      </c>
      <c r="I8985" s="1">
        <v>0</v>
      </c>
      <c r="J8985" s="1">
        <v>0</v>
      </c>
      <c r="K8985" s="1">
        <v>0</v>
      </c>
      <c r="L8985" s="1">
        <v>1</v>
      </c>
      <c r="M8985" s="1">
        <v>0</v>
      </c>
      <c r="N8985" s="1">
        <v>0</v>
      </c>
      <c r="O8985" s="1">
        <v>0</v>
      </c>
      <c r="P8985" s="1">
        <v>0</v>
      </c>
      <c r="Q8985" s="1">
        <v>0</v>
      </c>
      <c r="R8985" s="1">
        <v>2</v>
      </c>
      <c r="S8985" s="1">
        <v>0</v>
      </c>
      <c r="T8985" s="1">
        <v>0</v>
      </c>
      <c r="U8985" s="1">
        <v>0</v>
      </c>
      <c r="V8985" s="1">
        <v>0</v>
      </c>
      <c r="W8985" s="1">
        <v>0</v>
      </c>
      <c r="X8985" s="1">
        <v>0</v>
      </c>
      <c r="Y8985" s="1">
        <v>0</v>
      </c>
      <c r="Z8985" s="1">
        <v>1</v>
      </c>
      <c r="AA8985" s="1">
        <v>0</v>
      </c>
      <c r="AB8985" s="6">
        <v>0</v>
      </c>
    </row>
    <row r="8986" spans="2:28" x14ac:dyDescent="0.3">
      <c r="E8986" s="53"/>
      <c r="F8986" s="57"/>
      <c r="G8986" s="64">
        <v>100</v>
      </c>
      <c r="H8986" s="68">
        <v>0</v>
      </c>
      <c r="I8986" s="43">
        <v>0</v>
      </c>
      <c r="J8986" s="43">
        <v>0</v>
      </c>
      <c r="K8986" s="43">
        <v>0</v>
      </c>
      <c r="L8986" s="44">
        <v>33.333333333333002</v>
      </c>
      <c r="M8986" s="43">
        <v>0</v>
      </c>
      <c r="N8986" s="43">
        <v>0</v>
      </c>
      <c r="O8986" s="43">
        <v>0</v>
      </c>
      <c r="P8986" s="43">
        <v>0</v>
      </c>
      <c r="Q8986" s="43">
        <v>0</v>
      </c>
      <c r="R8986" s="44">
        <v>66.666666666666998</v>
      </c>
      <c r="S8986" s="43">
        <v>0</v>
      </c>
      <c r="T8986" s="43">
        <v>0</v>
      </c>
      <c r="U8986" s="43">
        <v>0</v>
      </c>
      <c r="V8986" s="43">
        <v>0</v>
      </c>
      <c r="W8986" s="43">
        <v>0</v>
      </c>
      <c r="X8986" s="43">
        <v>0</v>
      </c>
      <c r="Y8986" s="43">
        <v>0</v>
      </c>
      <c r="Z8986" s="44">
        <v>33.333333333333002</v>
      </c>
      <c r="AA8986" s="43">
        <v>0</v>
      </c>
      <c r="AB8986" s="66">
        <v>0</v>
      </c>
    </row>
    <row r="8988" spans="2:28" x14ac:dyDescent="0.3">
      <c r="B8988" s="35" t="str">
        <f xml:space="preserve"> HYPERLINK("#'目次'!B75", "[69]")</f>
        <v>[69]</v>
      </c>
      <c r="C8988" s="25" t="s">
        <v>2199</v>
      </c>
    </row>
    <row r="8989" spans="2:28" x14ac:dyDescent="0.3">
      <c r="C8989" s="83" t="s">
        <v>2084</v>
      </c>
    </row>
    <row r="8991" spans="2:28" x14ac:dyDescent="0.3">
      <c r="C8991" s="25" t="s">
        <v>2124</v>
      </c>
    </row>
    <row r="8992" spans="2:28" ht="75" x14ac:dyDescent="0.3">
      <c r="E8992" s="95"/>
      <c r="F8992" s="96"/>
      <c r="G8992" s="37" t="s">
        <v>16</v>
      </c>
      <c r="H8992" s="41" t="s">
        <v>2200</v>
      </c>
      <c r="I8992" s="18" t="s">
        <v>2201</v>
      </c>
      <c r="J8992" s="18" t="s">
        <v>2202</v>
      </c>
      <c r="K8992" s="18" t="s">
        <v>2203</v>
      </c>
      <c r="L8992" s="18" t="s">
        <v>2204</v>
      </c>
      <c r="M8992" s="18" t="s">
        <v>2205</v>
      </c>
      <c r="N8992" s="18" t="s">
        <v>2206</v>
      </c>
      <c r="O8992" s="18" t="s">
        <v>2207</v>
      </c>
      <c r="P8992" s="18" t="s">
        <v>2208</v>
      </c>
      <c r="Q8992" s="18" t="s">
        <v>2209</v>
      </c>
      <c r="R8992" s="18" t="s">
        <v>2210</v>
      </c>
      <c r="S8992" s="18" t="s">
        <v>2211</v>
      </c>
      <c r="T8992" s="18" t="s">
        <v>2212</v>
      </c>
      <c r="U8992" s="18" t="s">
        <v>2213</v>
      </c>
      <c r="V8992" s="18" t="s">
        <v>2214</v>
      </c>
      <c r="W8992" s="18" t="s">
        <v>2215</v>
      </c>
      <c r="X8992" s="18" t="s">
        <v>2216</v>
      </c>
      <c r="Y8992" s="18" t="s">
        <v>2217</v>
      </c>
      <c r="Z8992" s="18" t="s">
        <v>836</v>
      </c>
      <c r="AA8992" s="18" t="s">
        <v>22</v>
      </c>
      <c r="AB8992" s="34" t="s">
        <v>23</v>
      </c>
    </row>
    <row r="8993" spans="5:28" x14ac:dyDescent="0.3">
      <c r="E8993" s="97"/>
      <c r="F8993" s="98"/>
      <c r="G8993" s="40"/>
      <c r="H8993" s="36"/>
      <c r="I8993" s="19"/>
      <c r="J8993" s="19"/>
      <c r="K8993" s="19"/>
      <c r="L8993" s="19"/>
      <c r="M8993" s="19"/>
      <c r="N8993" s="19"/>
      <c r="O8993" s="19"/>
      <c r="P8993" s="19"/>
      <c r="Q8993" s="19"/>
      <c r="R8993" s="19"/>
      <c r="S8993" s="19"/>
      <c r="T8993" s="19"/>
      <c r="U8993" s="19"/>
      <c r="V8993" s="19"/>
      <c r="W8993" s="19"/>
      <c r="X8993" s="19"/>
      <c r="Y8993" s="19"/>
      <c r="Z8993" s="19"/>
      <c r="AA8993" s="19"/>
      <c r="AB8993" s="39"/>
    </row>
    <row r="8994" spans="5:28" x14ac:dyDescent="0.3">
      <c r="E8994" s="63" t="s">
        <v>16</v>
      </c>
      <c r="F8994" s="58"/>
      <c r="G8994" s="38">
        <v>43967</v>
      </c>
      <c r="H8994" s="20">
        <v>9500</v>
      </c>
      <c r="I8994" s="20">
        <v>8779</v>
      </c>
      <c r="J8994" s="20">
        <v>7088</v>
      </c>
      <c r="K8994" s="20">
        <v>3461</v>
      </c>
      <c r="L8994" s="20">
        <v>5423</v>
      </c>
      <c r="M8994" s="20">
        <v>3758</v>
      </c>
      <c r="N8994" s="20">
        <v>3998</v>
      </c>
      <c r="O8994" s="20">
        <v>1539</v>
      </c>
      <c r="P8994" s="20">
        <v>2148</v>
      </c>
      <c r="Q8994" s="20">
        <v>4744</v>
      </c>
      <c r="R8994" s="20">
        <v>4557</v>
      </c>
      <c r="S8994" s="20">
        <v>961</v>
      </c>
      <c r="T8994" s="20">
        <v>2914</v>
      </c>
      <c r="U8994" s="20">
        <v>1594</v>
      </c>
      <c r="V8994" s="20">
        <v>9422</v>
      </c>
      <c r="W8994" s="20">
        <v>10895</v>
      </c>
      <c r="X8994" s="20">
        <v>313</v>
      </c>
      <c r="Y8994" s="20">
        <v>519</v>
      </c>
      <c r="Z8994" s="20">
        <v>4513</v>
      </c>
      <c r="AA8994" s="20">
        <v>7586</v>
      </c>
      <c r="AB8994" s="51">
        <v>644</v>
      </c>
    </row>
    <row r="8995" spans="5:28" x14ac:dyDescent="0.3">
      <c r="E8995" s="53"/>
      <c r="F8995" s="59"/>
      <c r="G8995" s="10">
        <v>100</v>
      </c>
      <c r="H8995" s="2">
        <v>21.607114426729002</v>
      </c>
      <c r="I8995" s="2">
        <v>19.967248163394999</v>
      </c>
      <c r="J8995" s="2">
        <v>16.121181795437</v>
      </c>
      <c r="K8995" s="2">
        <v>7.871812950622</v>
      </c>
      <c r="L8995" s="2">
        <v>12.334250688016001</v>
      </c>
      <c r="M8995" s="2">
        <v>8.5473195805949995</v>
      </c>
      <c r="N8995" s="2">
        <v>9.0931835240069994</v>
      </c>
      <c r="O8995" s="2">
        <v>3.5003525371299999</v>
      </c>
      <c r="P8995" s="2">
        <v>4.8854822935379998</v>
      </c>
      <c r="Q8995" s="2">
        <v>10.789910614779</v>
      </c>
      <c r="R8995" s="2">
        <v>10.364591625537001</v>
      </c>
      <c r="S8995" s="2">
        <v>2.1857302067459998</v>
      </c>
      <c r="T8995" s="2">
        <v>6.6276980462620001</v>
      </c>
      <c r="U8995" s="2">
        <v>3.625446357495</v>
      </c>
      <c r="V8995" s="2">
        <v>21.429708645120002</v>
      </c>
      <c r="W8995" s="2">
        <v>24.779948597812002</v>
      </c>
      <c r="X8995" s="2">
        <v>0.71189755953300005</v>
      </c>
      <c r="Y8995" s="2">
        <v>1.1804307776289999</v>
      </c>
      <c r="Z8995" s="2">
        <v>10.264516569245</v>
      </c>
      <c r="AA8995" s="2">
        <v>17.253849478018001</v>
      </c>
      <c r="AB8995" s="13">
        <v>1.4647349148219999</v>
      </c>
    </row>
    <row r="8996" spans="5:28" ht="25" x14ac:dyDescent="0.3">
      <c r="E8996" s="3" t="s">
        <v>2125</v>
      </c>
      <c r="F8996" s="4"/>
      <c r="G8996" s="29">
        <v>46</v>
      </c>
      <c r="H8996" s="32">
        <v>11</v>
      </c>
      <c r="I8996" s="17">
        <v>7</v>
      </c>
      <c r="J8996" s="17">
        <v>0</v>
      </c>
      <c r="K8996" s="17">
        <v>29</v>
      </c>
      <c r="L8996" s="17">
        <v>6</v>
      </c>
      <c r="M8996" s="17">
        <v>7</v>
      </c>
      <c r="N8996" s="17">
        <v>0</v>
      </c>
      <c r="O8996" s="17">
        <v>0</v>
      </c>
      <c r="P8996" s="17">
        <v>4</v>
      </c>
      <c r="Q8996" s="17">
        <v>12</v>
      </c>
      <c r="R8996" s="17">
        <v>11</v>
      </c>
      <c r="S8996" s="17">
        <v>3</v>
      </c>
      <c r="T8996" s="17">
        <v>2</v>
      </c>
      <c r="U8996" s="17">
        <v>4</v>
      </c>
      <c r="V8996" s="17">
        <v>10</v>
      </c>
      <c r="W8996" s="17">
        <v>19</v>
      </c>
      <c r="X8996" s="17">
        <v>0</v>
      </c>
      <c r="Y8996" s="17">
        <v>1</v>
      </c>
      <c r="Z8996" s="17">
        <v>2</v>
      </c>
      <c r="AA8996" s="17">
        <v>5</v>
      </c>
      <c r="AB8996" s="33">
        <v>0</v>
      </c>
    </row>
    <row r="8997" spans="5:28" x14ac:dyDescent="0.3">
      <c r="E8997" s="9"/>
      <c r="F8997" s="8"/>
      <c r="G8997" s="10">
        <v>100</v>
      </c>
      <c r="H8997" s="11">
        <v>23.913043478260999</v>
      </c>
      <c r="I8997" s="2">
        <v>15.217391304348</v>
      </c>
      <c r="J8997" s="12">
        <v>0</v>
      </c>
      <c r="K8997" s="2">
        <v>63.043478260870003</v>
      </c>
      <c r="L8997" s="2">
        <v>13.04347826087</v>
      </c>
      <c r="M8997" s="2">
        <v>15.217391304348</v>
      </c>
      <c r="N8997" s="12">
        <v>0</v>
      </c>
      <c r="O8997" s="12">
        <v>0</v>
      </c>
      <c r="P8997" s="2">
        <v>8.6956521739130004</v>
      </c>
      <c r="Q8997" s="2">
        <v>26.086956521739001</v>
      </c>
      <c r="R8997" s="2">
        <v>23.913043478260999</v>
      </c>
      <c r="S8997" s="2">
        <v>6.5217391304349999</v>
      </c>
      <c r="T8997" s="2">
        <v>4.3478260869570002</v>
      </c>
      <c r="U8997" s="2">
        <v>8.6956521739130004</v>
      </c>
      <c r="V8997" s="2">
        <v>21.739130434783</v>
      </c>
      <c r="W8997" s="2">
        <v>41.304347826087003</v>
      </c>
      <c r="X8997" s="12">
        <v>0</v>
      </c>
      <c r="Y8997" s="2">
        <v>2.1739130434780001</v>
      </c>
      <c r="Z8997" s="2">
        <v>4.3478260869570002</v>
      </c>
      <c r="AA8997" s="2">
        <v>10.869565217390999</v>
      </c>
      <c r="AB8997" s="15">
        <v>0</v>
      </c>
    </row>
    <row r="8998" spans="5:28" x14ac:dyDescent="0.3">
      <c r="E8998" s="3" t="s">
        <v>2126</v>
      </c>
      <c r="F8998" s="4"/>
      <c r="G8998" s="5">
        <v>81</v>
      </c>
      <c r="H8998" s="7">
        <v>14</v>
      </c>
      <c r="I8998" s="1">
        <v>10</v>
      </c>
      <c r="J8998" s="1">
        <v>0</v>
      </c>
      <c r="K8998" s="1">
        <v>61</v>
      </c>
      <c r="L8998" s="1">
        <v>9</v>
      </c>
      <c r="M8998" s="1">
        <v>10</v>
      </c>
      <c r="N8998" s="1">
        <v>2</v>
      </c>
      <c r="O8998" s="1">
        <v>0</v>
      </c>
      <c r="P8998" s="1">
        <v>2</v>
      </c>
      <c r="Q8998" s="1">
        <v>5</v>
      </c>
      <c r="R8998" s="1">
        <v>6</v>
      </c>
      <c r="S8998" s="1">
        <v>1</v>
      </c>
      <c r="T8998" s="1">
        <v>1</v>
      </c>
      <c r="U8998" s="1">
        <v>2</v>
      </c>
      <c r="V8998" s="1">
        <v>19</v>
      </c>
      <c r="W8998" s="1">
        <v>40</v>
      </c>
      <c r="X8998" s="1">
        <v>0</v>
      </c>
      <c r="Y8998" s="1">
        <v>0</v>
      </c>
      <c r="Z8998" s="1">
        <v>6</v>
      </c>
      <c r="AA8998" s="1">
        <v>5</v>
      </c>
      <c r="AB8998" s="6">
        <v>1</v>
      </c>
    </row>
    <row r="8999" spans="5:28" x14ac:dyDescent="0.3">
      <c r="E8999" s="9"/>
      <c r="F8999" s="8"/>
      <c r="G8999" s="10">
        <v>100</v>
      </c>
      <c r="H8999" s="11">
        <v>17.283950617283999</v>
      </c>
      <c r="I8999" s="2">
        <v>12.345679012346</v>
      </c>
      <c r="J8999" s="12">
        <v>0</v>
      </c>
      <c r="K8999" s="2">
        <v>75.308641975309001</v>
      </c>
      <c r="L8999" s="2">
        <v>11.111111111111001</v>
      </c>
      <c r="M8999" s="2">
        <v>12.345679012346</v>
      </c>
      <c r="N8999" s="2">
        <v>2.4691358024690002</v>
      </c>
      <c r="O8999" s="12">
        <v>0</v>
      </c>
      <c r="P8999" s="2">
        <v>2.4691358024690002</v>
      </c>
      <c r="Q8999" s="2">
        <v>6.1728395061730001</v>
      </c>
      <c r="R8999" s="2">
        <v>7.4074074074069998</v>
      </c>
      <c r="S8999" s="2">
        <v>1.2345679012349999</v>
      </c>
      <c r="T8999" s="2">
        <v>1.2345679012349999</v>
      </c>
      <c r="U8999" s="2">
        <v>2.4691358024690002</v>
      </c>
      <c r="V8999" s="2">
        <v>23.456790123457001</v>
      </c>
      <c r="W8999" s="2">
        <v>49.382716049382999</v>
      </c>
      <c r="X8999" s="12">
        <v>0</v>
      </c>
      <c r="Y8999" s="12">
        <v>0</v>
      </c>
      <c r="Z8999" s="2">
        <v>7.4074074074069998</v>
      </c>
      <c r="AA8999" s="2">
        <v>6.1728395061730001</v>
      </c>
      <c r="AB8999" s="13">
        <v>1.2345679012349999</v>
      </c>
    </row>
    <row r="9000" spans="5:28" x14ac:dyDescent="0.3">
      <c r="E9000" s="3" t="s">
        <v>2127</v>
      </c>
      <c r="F9000" s="4"/>
      <c r="G9000" s="5">
        <v>131</v>
      </c>
      <c r="H9000" s="7">
        <v>18</v>
      </c>
      <c r="I9000" s="1">
        <v>11</v>
      </c>
      <c r="J9000" s="1">
        <v>0</v>
      </c>
      <c r="K9000" s="1">
        <v>80</v>
      </c>
      <c r="L9000" s="1">
        <v>7</v>
      </c>
      <c r="M9000" s="1">
        <v>6</v>
      </c>
      <c r="N9000" s="1">
        <v>5</v>
      </c>
      <c r="O9000" s="1">
        <v>2</v>
      </c>
      <c r="P9000" s="1">
        <v>4</v>
      </c>
      <c r="Q9000" s="1">
        <v>12</v>
      </c>
      <c r="R9000" s="1">
        <v>18</v>
      </c>
      <c r="S9000" s="1">
        <v>0</v>
      </c>
      <c r="T9000" s="1">
        <v>2</v>
      </c>
      <c r="U9000" s="1">
        <v>0</v>
      </c>
      <c r="V9000" s="1">
        <v>31</v>
      </c>
      <c r="W9000" s="1">
        <v>53</v>
      </c>
      <c r="X9000" s="1">
        <v>2</v>
      </c>
      <c r="Y9000" s="1">
        <v>0</v>
      </c>
      <c r="Z9000" s="1">
        <v>7</v>
      </c>
      <c r="AA9000" s="1">
        <v>8</v>
      </c>
      <c r="AB9000" s="6">
        <v>0</v>
      </c>
    </row>
    <row r="9001" spans="5:28" x14ac:dyDescent="0.3">
      <c r="E9001" s="9"/>
      <c r="F9001" s="8"/>
      <c r="G9001" s="10">
        <v>100</v>
      </c>
      <c r="H9001" s="11">
        <v>13.740458015267</v>
      </c>
      <c r="I9001" s="2">
        <v>8.3969465648850008</v>
      </c>
      <c r="J9001" s="12">
        <v>0</v>
      </c>
      <c r="K9001" s="2">
        <v>61.068702290075997</v>
      </c>
      <c r="L9001" s="2">
        <v>5.3435114503819996</v>
      </c>
      <c r="M9001" s="2">
        <v>4.5801526717560002</v>
      </c>
      <c r="N9001" s="2">
        <v>3.8167938931299998</v>
      </c>
      <c r="O9001" s="2">
        <v>1.526717557252</v>
      </c>
      <c r="P9001" s="2">
        <v>3.053435114504</v>
      </c>
      <c r="Q9001" s="2">
        <v>9.1603053435110002</v>
      </c>
      <c r="R9001" s="2">
        <v>13.740458015267</v>
      </c>
      <c r="S9001" s="12">
        <v>0</v>
      </c>
      <c r="T9001" s="2">
        <v>1.526717557252</v>
      </c>
      <c r="U9001" s="12">
        <v>0</v>
      </c>
      <c r="V9001" s="2">
        <v>23.664122137404998</v>
      </c>
      <c r="W9001" s="2">
        <v>40.458015267176002</v>
      </c>
      <c r="X9001" s="2">
        <v>1.526717557252</v>
      </c>
      <c r="Y9001" s="12">
        <v>0</v>
      </c>
      <c r="Z9001" s="2">
        <v>5.3435114503819996</v>
      </c>
      <c r="AA9001" s="2">
        <v>6.1068702290079999</v>
      </c>
      <c r="AB9001" s="15">
        <v>0</v>
      </c>
    </row>
    <row r="9002" spans="5:28" x14ac:dyDescent="0.3">
      <c r="E9002" s="3" t="s">
        <v>2128</v>
      </c>
      <c r="F9002" s="4"/>
      <c r="G9002" s="5">
        <v>127</v>
      </c>
      <c r="H9002" s="7">
        <v>14</v>
      </c>
      <c r="I9002" s="1">
        <v>6</v>
      </c>
      <c r="J9002" s="1">
        <v>1</v>
      </c>
      <c r="K9002" s="1">
        <v>62</v>
      </c>
      <c r="L9002" s="1">
        <v>3</v>
      </c>
      <c r="M9002" s="1">
        <v>7</v>
      </c>
      <c r="N9002" s="1">
        <v>1</v>
      </c>
      <c r="O9002" s="1">
        <v>0</v>
      </c>
      <c r="P9002" s="1">
        <v>0</v>
      </c>
      <c r="Q9002" s="1">
        <v>3</v>
      </c>
      <c r="R9002" s="1">
        <v>15</v>
      </c>
      <c r="S9002" s="1">
        <v>1</v>
      </c>
      <c r="T9002" s="1">
        <v>0</v>
      </c>
      <c r="U9002" s="1">
        <v>1</v>
      </c>
      <c r="V9002" s="1">
        <v>21</v>
      </c>
      <c r="W9002" s="1">
        <v>37</v>
      </c>
      <c r="X9002" s="1">
        <v>0</v>
      </c>
      <c r="Y9002" s="1">
        <v>0</v>
      </c>
      <c r="Z9002" s="1">
        <v>8</v>
      </c>
      <c r="AA9002" s="1">
        <v>34</v>
      </c>
      <c r="AB9002" s="6">
        <v>0</v>
      </c>
    </row>
    <row r="9003" spans="5:28" x14ac:dyDescent="0.3">
      <c r="E9003" s="9"/>
      <c r="F9003" s="8"/>
      <c r="G9003" s="10">
        <v>100</v>
      </c>
      <c r="H9003" s="11">
        <v>11.023622047244</v>
      </c>
      <c r="I9003" s="2">
        <v>4.7244094488190003</v>
      </c>
      <c r="J9003" s="2">
        <v>0.78740157480299999</v>
      </c>
      <c r="K9003" s="2">
        <v>48.818897637794997</v>
      </c>
      <c r="L9003" s="2">
        <v>2.3622047244090001</v>
      </c>
      <c r="M9003" s="2">
        <v>5.5118110236220001</v>
      </c>
      <c r="N9003" s="2">
        <v>0.78740157480299999</v>
      </c>
      <c r="O9003" s="12">
        <v>0</v>
      </c>
      <c r="P9003" s="12">
        <v>0</v>
      </c>
      <c r="Q9003" s="2">
        <v>2.3622047244090001</v>
      </c>
      <c r="R9003" s="2">
        <v>11.811023622046999</v>
      </c>
      <c r="S9003" s="2">
        <v>0.78740157480299999</v>
      </c>
      <c r="T9003" s="12">
        <v>0</v>
      </c>
      <c r="U9003" s="2">
        <v>0.78740157480299999</v>
      </c>
      <c r="V9003" s="2">
        <v>16.535433070865999</v>
      </c>
      <c r="W9003" s="2">
        <v>29.133858267716999</v>
      </c>
      <c r="X9003" s="12">
        <v>0</v>
      </c>
      <c r="Y9003" s="12">
        <v>0</v>
      </c>
      <c r="Z9003" s="2">
        <v>6.299212598425</v>
      </c>
      <c r="AA9003" s="2">
        <v>26.771653543307</v>
      </c>
      <c r="AB9003" s="15">
        <v>0</v>
      </c>
    </row>
    <row r="9004" spans="5:28" x14ac:dyDescent="0.3">
      <c r="E9004" s="3" t="s">
        <v>2129</v>
      </c>
      <c r="F9004" s="4"/>
      <c r="G9004" s="5">
        <v>0</v>
      </c>
      <c r="H9004" s="7">
        <v>0</v>
      </c>
      <c r="I9004" s="1">
        <v>0</v>
      </c>
      <c r="J9004" s="1">
        <v>0</v>
      </c>
      <c r="K9004" s="1">
        <v>0</v>
      </c>
      <c r="L9004" s="1">
        <v>0</v>
      </c>
      <c r="M9004" s="1">
        <v>0</v>
      </c>
      <c r="N9004" s="1">
        <v>0</v>
      </c>
      <c r="O9004" s="1">
        <v>0</v>
      </c>
      <c r="P9004" s="1">
        <v>0</v>
      </c>
      <c r="Q9004" s="1">
        <v>0</v>
      </c>
      <c r="R9004" s="1">
        <v>0</v>
      </c>
      <c r="S9004" s="1">
        <v>0</v>
      </c>
      <c r="T9004" s="1">
        <v>0</v>
      </c>
      <c r="U9004" s="1">
        <v>0</v>
      </c>
      <c r="V9004" s="1">
        <v>0</v>
      </c>
      <c r="W9004" s="1">
        <v>0</v>
      </c>
      <c r="X9004" s="1">
        <v>0</v>
      </c>
      <c r="Y9004" s="1">
        <v>0</v>
      </c>
      <c r="Z9004" s="1">
        <v>0</v>
      </c>
      <c r="AA9004" s="1">
        <v>0</v>
      </c>
      <c r="AB9004" s="6">
        <v>0</v>
      </c>
    </row>
    <row r="9005" spans="5:28" x14ac:dyDescent="0.3">
      <c r="E9005" s="9"/>
      <c r="F9005" s="8"/>
      <c r="G9005" s="31">
        <v>0</v>
      </c>
      <c r="H9005" s="21">
        <v>0</v>
      </c>
      <c r="I9005" s="12">
        <v>0</v>
      </c>
      <c r="J9005" s="12">
        <v>0</v>
      </c>
      <c r="K9005" s="12">
        <v>0</v>
      </c>
      <c r="L9005" s="12">
        <v>0</v>
      </c>
      <c r="M9005" s="12">
        <v>0</v>
      </c>
      <c r="N9005" s="12">
        <v>0</v>
      </c>
      <c r="O9005" s="12">
        <v>0</v>
      </c>
      <c r="P9005" s="12">
        <v>0</v>
      </c>
      <c r="Q9005" s="12">
        <v>0</v>
      </c>
      <c r="R9005" s="12">
        <v>0</v>
      </c>
      <c r="S9005" s="12">
        <v>0</v>
      </c>
      <c r="T9005" s="12">
        <v>0</v>
      </c>
      <c r="U9005" s="12">
        <v>0</v>
      </c>
      <c r="V9005" s="12">
        <v>0</v>
      </c>
      <c r="W9005" s="12">
        <v>0</v>
      </c>
      <c r="X9005" s="12">
        <v>0</v>
      </c>
      <c r="Y9005" s="12">
        <v>0</v>
      </c>
      <c r="Z9005" s="12">
        <v>0</v>
      </c>
      <c r="AA9005" s="12">
        <v>0</v>
      </c>
      <c r="AB9005" s="15">
        <v>0</v>
      </c>
    </row>
    <row r="9006" spans="5:28" x14ac:dyDescent="0.3">
      <c r="E9006" s="3" t="s">
        <v>1013</v>
      </c>
      <c r="F9006" s="4"/>
      <c r="G9006" s="5">
        <v>0</v>
      </c>
      <c r="H9006" s="7">
        <v>0</v>
      </c>
      <c r="I9006" s="1">
        <v>0</v>
      </c>
      <c r="J9006" s="1">
        <v>0</v>
      </c>
      <c r="K9006" s="1">
        <v>0</v>
      </c>
      <c r="L9006" s="1">
        <v>0</v>
      </c>
      <c r="M9006" s="1">
        <v>0</v>
      </c>
      <c r="N9006" s="1">
        <v>0</v>
      </c>
      <c r="O9006" s="1">
        <v>0</v>
      </c>
      <c r="P9006" s="1">
        <v>0</v>
      </c>
      <c r="Q9006" s="1">
        <v>0</v>
      </c>
      <c r="R9006" s="1">
        <v>0</v>
      </c>
      <c r="S9006" s="1">
        <v>0</v>
      </c>
      <c r="T9006" s="1">
        <v>0</v>
      </c>
      <c r="U9006" s="1">
        <v>0</v>
      </c>
      <c r="V9006" s="1">
        <v>0</v>
      </c>
      <c r="W9006" s="1">
        <v>0</v>
      </c>
      <c r="X9006" s="1">
        <v>0</v>
      </c>
      <c r="Y9006" s="1">
        <v>0</v>
      </c>
      <c r="Z9006" s="1">
        <v>0</v>
      </c>
      <c r="AA9006" s="1">
        <v>0</v>
      </c>
      <c r="AB9006" s="6">
        <v>0</v>
      </c>
    </row>
    <row r="9007" spans="5:28" x14ac:dyDescent="0.3">
      <c r="E9007" s="9"/>
      <c r="F9007" s="8"/>
      <c r="G9007" s="31">
        <v>0</v>
      </c>
      <c r="H9007" s="21">
        <v>0</v>
      </c>
      <c r="I9007" s="12">
        <v>0</v>
      </c>
      <c r="J9007" s="12">
        <v>0</v>
      </c>
      <c r="K9007" s="12">
        <v>0</v>
      </c>
      <c r="L9007" s="12">
        <v>0</v>
      </c>
      <c r="M9007" s="12">
        <v>0</v>
      </c>
      <c r="N9007" s="12">
        <v>0</v>
      </c>
      <c r="O9007" s="12">
        <v>0</v>
      </c>
      <c r="P9007" s="12">
        <v>0</v>
      </c>
      <c r="Q9007" s="12">
        <v>0</v>
      </c>
      <c r="R9007" s="12">
        <v>0</v>
      </c>
      <c r="S9007" s="12">
        <v>0</v>
      </c>
      <c r="T9007" s="12">
        <v>0</v>
      </c>
      <c r="U9007" s="12">
        <v>0</v>
      </c>
      <c r="V9007" s="12">
        <v>0</v>
      </c>
      <c r="W9007" s="12">
        <v>0</v>
      </c>
      <c r="X9007" s="12">
        <v>0</v>
      </c>
      <c r="Y9007" s="12">
        <v>0</v>
      </c>
      <c r="Z9007" s="12">
        <v>0</v>
      </c>
      <c r="AA9007" s="12">
        <v>0</v>
      </c>
      <c r="AB9007" s="15">
        <v>0</v>
      </c>
    </row>
    <row r="9008" spans="5:28" ht="25" x14ac:dyDescent="0.3">
      <c r="E9008" s="3" t="s">
        <v>2130</v>
      </c>
      <c r="F9008" s="4"/>
      <c r="G9008" s="5">
        <v>359</v>
      </c>
      <c r="H9008" s="7">
        <v>122</v>
      </c>
      <c r="I9008" s="1">
        <v>95</v>
      </c>
      <c r="J9008" s="1">
        <v>27</v>
      </c>
      <c r="K9008" s="1">
        <v>151</v>
      </c>
      <c r="L9008" s="1">
        <v>63</v>
      </c>
      <c r="M9008" s="1">
        <v>35</v>
      </c>
      <c r="N9008" s="1">
        <v>18</v>
      </c>
      <c r="O9008" s="1">
        <v>8</v>
      </c>
      <c r="P9008" s="1">
        <v>28</v>
      </c>
      <c r="Q9008" s="1">
        <v>74</v>
      </c>
      <c r="R9008" s="1">
        <v>89</v>
      </c>
      <c r="S9008" s="1">
        <v>14</v>
      </c>
      <c r="T9008" s="1">
        <v>21</v>
      </c>
      <c r="U9008" s="1">
        <v>44</v>
      </c>
      <c r="V9008" s="1">
        <v>124</v>
      </c>
      <c r="W9008" s="1">
        <v>159</v>
      </c>
      <c r="X9008" s="1">
        <v>6</v>
      </c>
      <c r="Y9008" s="1">
        <v>7</v>
      </c>
      <c r="Z9008" s="1">
        <v>43</v>
      </c>
      <c r="AA9008" s="1">
        <v>17</v>
      </c>
      <c r="AB9008" s="6">
        <v>1</v>
      </c>
    </row>
    <row r="9009" spans="5:28" x14ac:dyDescent="0.3">
      <c r="E9009" s="9"/>
      <c r="F9009" s="8"/>
      <c r="G9009" s="10">
        <v>100</v>
      </c>
      <c r="H9009" s="11">
        <v>33.983286908078</v>
      </c>
      <c r="I9009" s="2">
        <v>26.462395543174999</v>
      </c>
      <c r="J9009" s="2">
        <v>7.520891364903</v>
      </c>
      <c r="K9009" s="2">
        <v>42.061281337046999</v>
      </c>
      <c r="L9009" s="2">
        <v>17.548746518106</v>
      </c>
      <c r="M9009" s="2">
        <v>9.7493036211700002</v>
      </c>
      <c r="N9009" s="2">
        <v>5.0139275766019997</v>
      </c>
      <c r="O9009" s="2">
        <v>2.2284122562670001</v>
      </c>
      <c r="P9009" s="2">
        <v>7.7994428969360001</v>
      </c>
      <c r="Q9009" s="2">
        <v>20.612813370474001</v>
      </c>
      <c r="R9009" s="2">
        <v>24.791086350975</v>
      </c>
      <c r="S9009" s="2">
        <v>3.8997214484680001</v>
      </c>
      <c r="T9009" s="2">
        <v>5.8495821727020001</v>
      </c>
      <c r="U9009" s="2">
        <v>12.256267409471</v>
      </c>
      <c r="V9009" s="2">
        <v>34.540389972145</v>
      </c>
      <c r="W9009" s="2">
        <v>44.289693593315</v>
      </c>
      <c r="X9009" s="2">
        <v>1.6713091922009999</v>
      </c>
      <c r="Y9009" s="2">
        <v>1.949860724234</v>
      </c>
      <c r="Z9009" s="2">
        <v>11.977715877436999</v>
      </c>
      <c r="AA9009" s="2">
        <v>4.7353760445680004</v>
      </c>
      <c r="AB9009" s="13">
        <v>0.27855153203299998</v>
      </c>
    </row>
    <row r="9010" spans="5:28" x14ac:dyDescent="0.3">
      <c r="E9010" s="3" t="s">
        <v>2131</v>
      </c>
      <c r="F9010" s="4"/>
      <c r="G9010" s="5">
        <v>494</v>
      </c>
      <c r="H9010" s="7">
        <v>177</v>
      </c>
      <c r="I9010" s="1">
        <v>134</v>
      </c>
      <c r="J9010" s="1">
        <v>30</v>
      </c>
      <c r="K9010" s="1">
        <v>209</v>
      </c>
      <c r="L9010" s="1">
        <v>92</v>
      </c>
      <c r="M9010" s="1">
        <v>52</v>
      </c>
      <c r="N9010" s="1">
        <v>29</v>
      </c>
      <c r="O9010" s="1">
        <v>9</v>
      </c>
      <c r="P9010" s="1">
        <v>18</v>
      </c>
      <c r="Q9010" s="1">
        <v>66</v>
      </c>
      <c r="R9010" s="1">
        <v>104</v>
      </c>
      <c r="S9010" s="1">
        <v>13</v>
      </c>
      <c r="T9010" s="1">
        <v>26</v>
      </c>
      <c r="U9010" s="1">
        <v>19</v>
      </c>
      <c r="V9010" s="1">
        <v>147</v>
      </c>
      <c r="W9010" s="1">
        <v>199</v>
      </c>
      <c r="X9010" s="1">
        <v>9</v>
      </c>
      <c r="Y9010" s="1">
        <v>8</v>
      </c>
      <c r="Z9010" s="1">
        <v>30</v>
      </c>
      <c r="AA9010" s="1">
        <v>22</v>
      </c>
      <c r="AB9010" s="6">
        <v>4</v>
      </c>
    </row>
    <row r="9011" spans="5:28" x14ac:dyDescent="0.3">
      <c r="E9011" s="9"/>
      <c r="F9011" s="8"/>
      <c r="G9011" s="10">
        <v>100</v>
      </c>
      <c r="H9011" s="11">
        <v>35.82995951417</v>
      </c>
      <c r="I9011" s="2">
        <v>27.125506072874</v>
      </c>
      <c r="J9011" s="2">
        <v>6.0728744939270003</v>
      </c>
      <c r="K9011" s="2">
        <v>42.307692307692001</v>
      </c>
      <c r="L9011" s="2">
        <v>18.623481781376999</v>
      </c>
      <c r="M9011" s="2">
        <v>10.526315789473999</v>
      </c>
      <c r="N9011" s="2">
        <v>5.8704453441300002</v>
      </c>
      <c r="O9011" s="2">
        <v>1.8218623481780001</v>
      </c>
      <c r="P9011" s="2">
        <v>3.6437246963560002</v>
      </c>
      <c r="Q9011" s="2">
        <v>13.36032388664</v>
      </c>
      <c r="R9011" s="2">
        <v>21.052631578947</v>
      </c>
      <c r="S9011" s="2">
        <v>2.6315789473679998</v>
      </c>
      <c r="T9011" s="2">
        <v>5.2631578947369997</v>
      </c>
      <c r="U9011" s="2">
        <v>3.8461538461539999</v>
      </c>
      <c r="V9011" s="2">
        <v>29.757085020243</v>
      </c>
      <c r="W9011" s="2">
        <v>40.283400809717001</v>
      </c>
      <c r="X9011" s="2">
        <v>1.8218623481780001</v>
      </c>
      <c r="Y9011" s="2">
        <v>1.619433198381</v>
      </c>
      <c r="Z9011" s="2">
        <v>6.0728744939270003</v>
      </c>
      <c r="AA9011" s="2">
        <v>4.453441295547</v>
      </c>
      <c r="AB9011" s="13">
        <v>0.80971659919000005</v>
      </c>
    </row>
    <row r="9012" spans="5:28" x14ac:dyDescent="0.3">
      <c r="E9012" s="3" t="s">
        <v>2132</v>
      </c>
      <c r="F9012" s="4"/>
      <c r="G9012" s="5">
        <v>973</v>
      </c>
      <c r="H9012" s="7">
        <v>370</v>
      </c>
      <c r="I9012" s="1">
        <v>235</v>
      </c>
      <c r="J9012" s="1">
        <v>71</v>
      </c>
      <c r="K9012" s="1">
        <v>400</v>
      </c>
      <c r="L9012" s="1">
        <v>157</v>
      </c>
      <c r="M9012" s="1">
        <v>89</v>
      </c>
      <c r="N9012" s="1">
        <v>50</v>
      </c>
      <c r="O9012" s="1">
        <v>11</v>
      </c>
      <c r="P9012" s="1">
        <v>28</v>
      </c>
      <c r="Q9012" s="1">
        <v>92</v>
      </c>
      <c r="R9012" s="1">
        <v>150</v>
      </c>
      <c r="S9012" s="1">
        <v>20</v>
      </c>
      <c r="T9012" s="1">
        <v>30</v>
      </c>
      <c r="U9012" s="1">
        <v>44</v>
      </c>
      <c r="V9012" s="1">
        <v>257</v>
      </c>
      <c r="W9012" s="1">
        <v>327</v>
      </c>
      <c r="X9012" s="1">
        <v>9</v>
      </c>
      <c r="Y9012" s="1">
        <v>13</v>
      </c>
      <c r="Z9012" s="1">
        <v>48</v>
      </c>
      <c r="AA9012" s="1">
        <v>68</v>
      </c>
      <c r="AB9012" s="6">
        <v>4</v>
      </c>
    </row>
    <row r="9013" spans="5:28" x14ac:dyDescent="0.3">
      <c r="E9013" s="9"/>
      <c r="F9013" s="8"/>
      <c r="G9013" s="10">
        <v>100</v>
      </c>
      <c r="H9013" s="11">
        <v>38.026721479959001</v>
      </c>
      <c r="I9013" s="2">
        <v>24.152106885919999</v>
      </c>
      <c r="J9013" s="2">
        <v>7.2970195272350002</v>
      </c>
      <c r="K9013" s="2">
        <v>41.109969167522998</v>
      </c>
      <c r="L9013" s="2">
        <v>16.135662898252999</v>
      </c>
      <c r="M9013" s="2">
        <v>9.1469681397739997</v>
      </c>
      <c r="N9013" s="2">
        <v>5.1387461459399999</v>
      </c>
      <c r="O9013" s="2">
        <v>1.130524152107</v>
      </c>
      <c r="P9013" s="2">
        <v>2.877697841727</v>
      </c>
      <c r="Q9013" s="2">
        <v>9.4552929085299997</v>
      </c>
      <c r="R9013" s="2">
        <v>15.416238437821001</v>
      </c>
      <c r="S9013" s="2">
        <v>2.0554984583759999</v>
      </c>
      <c r="T9013" s="2">
        <v>3.083247687564</v>
      </c>
      <c r="U9013" s="2">
        <v>4.5220966084279999</v>
      </c>
      <c r="V9013" s="2">
        <v>26.413155190133999</v>
      </c>
      <c r="W9013" s="2">
        <v>33.607399794449996</v>
      </c>
      <c r="X9013" s="2">
        <v>0.92497430626900001</v>
      </c>
      <c r="Y9013" s="2">
        <v>1.336073997945</v>
      </c>
      <c r="Z9013" s="2">
        <v>4.9331963001029999</v>
      </c>
      <c r="AA9013" s="2">
        <v>6.9886947584790002</v>
      </c>
      <c r="AB9013" s="13">
        <v>0.41109969167499999</v>
      </c>
    </row>
    <row r="9014" spans="5:28" x14ac:dyDescent="0.3">
      <c r="E9014" s="3" t="s">
        <v>2133</v>
      </c>
      <c r="F9014" s="4"/>
      <c r="G9014" s="5">
        <v>904</v>
      </c>
      <c r="H9014" s="7">
        <v>296</v>
      </c>
      <c r="I9014" s="1">
        <v>162</v>
      </c>
      <c r="J9014" s="1">
        <v>60</v>
      </c>
      <c r="K9014" s="1">
        <v>292</v>
      </c>
      <c r="L9014" s="1">
        <v>90</v>
      </c>
      <c r="M9014" s="1">
        <v>63</v>
      </c>
      <c r="N9014" s="1">
        <v>24</v>
      </c>
      <c r="O9014" s="1">
        <v>9</v>
      </c>
      <c r="P9014" s="1">
        <v>13</v>
      </c>
      <c r="Q9014" s="1">
        <v>45</v>
      </c>
      <c r="R9014" s="1">
        <v>80</v>
      </c>
      <c r="S9014" s="1">
        <v>11</v>
      </c>
      <c r="T9014" s="1">
        <v>25</v>
      </c>
      <c r="U9014" s="1">
        <v>24</v>
      </c>
      <c r="V9014" s="1">
        <v>136</v>
      </c>
      <c r="W9014" s="1">
        <v>228</v>
      </c>
      <c r="X9014" s="1">
        <v>2</v>
      </c>
      <c r="Y9014" s="1">
        <v>2</v>
      </c>
      <c r="Z9014" s="1">
        <v>37</v>
      </c>
      <c r="AA9014" s="1">
        <v>176</v>
      </c>
      <c r="AB9014" s="6">
        <v>7</v>
      </c>
    </row>
    <row r="9015" spans="5:28" x14ac:dyDescent="0.3">
      <c r="E9015" s="9"/>
      <c r="F9015" s="8"/>
      <c r="G9015" s="10">
        <v>100</v>
      </c>
      <c r="H9015" s="11">
        <v>32.743362831858001</v>
      </c>
      <c r="I9015" s="2">
        <v>17.920353982300998</v>
      </c>
      <c r="J9015" s="2">
        <v>6.6371681415930004</v>
      </c>
      <c r="K9015" s="2">
        <v>32.300884955751997</v>
      </c>
      <c r="L9015" s="2">
        <v>9.9557522123889992</v>
      </c>
      <c r="M9015" s="2">
        <v>6.9690265486729999</v>
      </c>
      <c r="N9015" s="2">
        <v>2.654867256637</v>
      </c>
      <c r="O9015" s="2">
        <v>0.995575221239</v>
      </c>
      <c r="P9015" s="2">
        <v>1.4380530973450001</v>
      </c>
      <c r="Q9015" s="2">
        <v>4.9778761061949997</v>
      </c>
      <c r="R9015" s="2">
        <v>8.8495575221239999</v>
      </c>
      <c r="S9015" s="2">
        <v>1.2168141592920001</v>
      </c>
      <c r="T9015" s="2">
        <v>2.7654867256640001</v>
      </c>
      <c r="U9015" s="2">
        <v>2.654867256637</v>
      </c>
      <c r="V9015" s="2">
        <v>15.044247787611001</v>
      </c>
      <c r="W9015" s="2">
        <v>25.221238938052998</v>
      </c>
      <c r="X9015" s="2">
        <v>0.22123893805299999</v>
      </c>
      <c r="Y9015" s="2">
        <v>0.22123893805299999</v>
      </c>
      <c r="Z9015" s="2">
        <v>4.0929203539819996</v>
      </c>
      <c r="AA9015" s="2">
        <v>19.469026548673</v>
      </c>
      <c r="AB9015" s="13">
        <v>0.77433628318600001</v>
      </c>
    </row>
    <row r="9016" spans="5:28" x14ac:dyDescent="0.3">
      <c r="E9016" s="3" t="s">
        <v>2134</v>
      </c>
      <c r="F9016" s="4"/>
      <c r="G9016" s="5">
        <v>0</v>
      </c>
      <c r="H9016" s="7">
        <v>0</v>
      </c>
      <c r="I9016" s="1">
        <v>0</v>
      </c>
      <c r="J9016" s="1">
        <v>0</v>
      </c>
      <c r="K9016" s="1">
        <v>0</v>
      </c>
      <c r="L9016" s="1">
        <v>0</v>
      </c>
      <c r="M9016" s="1">
        <v>0</v>
      </c>
      <c r="N9016" s="1">
        <v>0</v>
      </c>
      <c r="O9016" s="1">
        <v>0</v>
      </c>
      <c r="P9016" s="1">
        <v>0</v>
      </c>
      <c r="Q9016" s="1">
        <v>0</v>
      </c>
      <c r="R9016" s="1">
        <v>0</v>
      </c>
      <c r="S9016" s="1">
        <v>0</v>
      </c>
      <c r="T9016" s="1">
        <v>0</v>
      </c>
      <c r="U9016" s="1">
        <v>0</v>
      </c>
      <c r="V9016" s="1">
        <v>0</v>
      </c>
      <c r="W9016" s="1">
        <v>0</v>
      </c>
      <c r="X9016" s="1">
        <v>0</v>
      </c>
      <c r="Y9016" s="1">
        <v>0</v>
      </c>
      <c r="Z9016" s="1">
        <v>0</v>
      </c>
      <c r="AA9016" s="1">
        <v>0</v>
      </c>
      <c r="AB9016" s="6">
        <v>0</v>
      </c>
    </row>
    <row r="9017" spans="5:28" x14ac:dyDescent="0.3">
      <c r="E9017" s="9"/>
      <c r="F9017" s="8"/>
      <c r="G9017" s="31">
        <v>0</v>
      </c>
      <c r="H9017" s="21">
        <v>0</v>
      </c>
      <c r="I9017" s="12">
        <v>0</v>
      </c>
      <c r="J9017" s="12">
        <v>0</v>
      </c>
      <c r="K9017" s="12">
        <v>0</v>
      </c>
      <c r="L9017" s="12">
        <v>0</v>
      </c>
      <c r="M9017" s="12">
        <v>0</v>
      </c>
      <c r="N9017" s="12">
        <v>0</v>
      </c>
      <c r="O9017" s="12">
        <v>0</v>
      </c>
      <c r="P9017" s="12">
        <v>0</v>
      </c>
      <c r="Q9017" s="12">
        <v>0</v>
      </c>
      <c r="R9017" s="12">
        <v>0</v>
      </c>
      <c r="S9017" s="12">
        <v>0</v>
      </c>
      <c r="T9017" s="12">
        <v>0</v>
      </c>
      <c r="U9017" s="12">
        <v>0</v>
      </c>
      <c r="V9017" s="12">
        <v>0</v>
      </c>
      <c r="W9017" s="12">
        <v>0</v>
      </c>
      <c r="X9017" s="12">
        <v>0</v>
      </c>
      <c r="Y9017" s="12">
        <v>0</v>
      </c>
      <c r="Z9017" s="12">
        <v>0</v>
      </c>
      <c r="AA9017" s="12">
        <v>0</v>
      </c>
      <c r="AB9017" s="15">
        <v>0</v>
      </c>
    </row>
    <row r="9018" spans="5:28" x14ac:dyDescent="0.3">
      <c r="E9018" s="3" t="s">
        <v>1019</v>
      </c>
      <c r="F9018" s="4"/>
      <c r="G9018" s="5">
        <v>0</v>
      </c>
      <c r="H9018" s="7">
        <v>0</v>
      </c>
      <c r="I9018" s="1">
        <v>0</v>
      </c>
      <c r="J9018" s="1">
        <v>0</v>
      </c>
      <c r="K9018" s="1">
        <v>0</v>
      </c>
      <c r="L9018" s="1">
        <v>0</v>
      </c>
      <c r="M9018" s="1">
        <v>0</v>
      </c>
      <c r="N9018" s="1">
        <v>0</v>
      </c>
      <c r="O9018" s="1">
        <v>0</v>
      </c>
      <c r="P9018" s="1">
        <v>0</v>
      </c>
      <c r="Q9018" s="1">
        <v>0</v>
      </c>
      <c r="R9018" s="1">
        <v>0</v>
      </c>
      <c r="S9018" s="1">
        <v>0</v>
      </c>
      <c r="T9018" s="1">
        <v>0</v>
      </c>
      <c r="U9018" s="1">
        <v>0</v>
      </c>
      <c r="V9018" s="1">
        <v>0</v>
      </c>
      <c r="W9018" s="1">
        <v>0</v>
      </c>
      <c r="X9018" s="1">
        <v>0</v>
      </c>
      <c r="Y9018" s="1">
        <v>0</v>
      </c>
      <c r="Z9018" s="1">
        <v>0</v>
      </c>
      <c r="AA9018" s="1">
        <v>0</v>
      </c>
      <c r="AB9018" s="6">
        <v>0</v>
      </c>
    </row>
    <row r="9019" spans="5:28" x14ac:dyDescent="0.3">
      <c r="E9019" s="9"/>
      <c r="F9019" s="8"/>
      <c r="G9019" s="31">
        <v>0</v>
      </c>
      <c r="H9019" s="21">
        <v>0</v>
      </c>
      <c r="I9019" s="12">
        <v>0</v>
      </c>
      <c r="J9019" s="12">
        <v>0</v>
      </c>
      <c r="K9019" s="12">
        <v>0</v>
      </c>
      <c r="L9019" s="12">
        <v>0</v>
      </c>
      <c r="M9019" s="12">
        <v>0</v>
      </c>
      <c r="N9019" s="12">
        <v>0</v>
      </c>
      <c r="O9019" s="12">
        <v>0</v>
      </c>
      <c r="P9019" s="12">
        <v>0</v>
      </c>
      <c r="Q9019" s="12">
        <v>0</v>
      </c>
      <c r="R9019" s="12">
        <v>0</v>
      </c>
      <c r="S9019" s="12">
        <v>0</v>
      </c>
      <c r="T9019" s="12">
        <v>0</v>
      </c>
      <c r="U9019" s="12">
        <v>0</v>
      </c>
      <c r="V9019" s="12">
        <v>0</v>
      </c>
      <c r="W9019" s="12">
        <v>0</v>
      </c>
      <c r="X9019" s="12">
        <v>0</v>
      </c>
      <c r="Y9019" s="12">
        <v>0</v>
      </c>
      <c r="Z9019" s="12">
        <v>0</v>
      </c>
      <c r="AA9019" s="12">
        <v>0</v>
      </c>
      <c r="AB9019" s="15">
        <v>0</v>
      </c>
    </row>
    <row r="9020" spans="5:28" ht="25" x14ac:dyDescent="0.3">
      <c r="E9020" s="3" t="s">
        <v>2135</v>
      </c>
      <c r="F9020" s="4"/>
      <c r="G9020" s="5">
        <v>814</v>
      </c>
      <c r="H9020" s="7">
        <v>227</v>
      </c>
      <c r="I9020" s="1">
        <v>335</v>
      </c>
      <c r="J9020" s="1">
        <v>87</v>
      </c>
      <c r="K9020" s="1">
        <v>122</v>
      </c>
      <c r="L9020" s="1">
        <v>224</v>
      </c>
      <c r="M9020" s="1">
        <v>98</v>
      </c>
      <c r="N9020" s="1">
        <v>78</v>
      </c>
      <c r="O9020" s="1">
        <v>29</v>
      </c>
      <c r="P9020" s="1">
        <v>73</v>
      </c>
      <c r="Q9020" s="1">
        <v>131</v>
      </c>
      <c r="R9020" s="1">
        <v>174</v>
      </c>
      <c r="S9020" s="1">
        <v>34</v>
      </c>
      <c r="T9020" s="1">
        <v>83</v>
      </c>
      <c r="U9020" s="1">
        <v>92</v>
      </c>
      <c r="V9020" s="1">
        <v>318</v>
      </c>
      <c r="W9020" s="1">
        <v>370</v>
      </c>
      <c r="X9020" s="1">
        <v>14</v>
      </c>
      <c r="Y9020" s="1">
        <v>25</v>
      </c>
      <c r="Z9020" s="1">
        <v>114</v>
      </c>
      <c r="AA9020" s="1">
        <v>46</v>
      </c>
      <c r="AB9020" s="6">
        <v>5</v>
      </c>
    </row>
    <row r="9021" spans="5:28" x14ac:dyDescent="0.3">
      <c r="E9021" s="9"/>
      <c r="F9021" s="8"/>
      <c r="G9021" s="10">
        <v>100</v>
      </c>
      <c r="H9021" s="11">
        <v>27.886977886977999</v>
      </c>
      <c r="I9021" s="2">
        <v>41.154791154790999</v>
      </c>
      <c r="J9021" s="2">
        <v>10.687960687961001</v>
      </c>
      <c r="K9021" s="2">
        <v>14.987714987715</v>
      </c>
      <c r="L9021" s="2">
        <v>27.518427518427998</v>
      </c>
      <c r="M9021" s="2">
        <v>12.039312039312</v>
      </c>
      <c r="N9021" s="2">
        <v>9.5823095823099997</v>
      </c>
      <c r="O9021" s="2">
        <v>3.5626535626539999</v>
      </c>
      <c r="P9021" s="2">
        <v>8.9680589680589993</v>
      </c>
      <c r="Q9021" s="2">
        <v>16.093366093366001</v>
      </c>
      <c r="R9021" s="2">
        <v>21.375921375920999</v>
      </c>
      <c r="S9021" s="2">
        <v>4.1769041769040003</v>
      </c>
      <c r="T9021" s="2">
        <v>10.19656019656</v>
      </c>
      <c r="U9021" s="2">
        <v>11.302211302210999</v>
      </c>
      <c r="V9021" s="2">
        <v>39.066339066338998</v>
      </c>
      <c r="W9021" s="2">
        <v>45.454545454544999</v>
      </c>
      <c r="X9021" s="2">
        <v>1.7199017199019999</v>
      </c>
      <c r="Y9021" s="2">
        <v>3.071253071253</v>
      </c>
      <c r="Z9021" s="2">
        <v>14.004914004913999</v>
      </c>
      <c r="AA9021" s="2">
        <v>5.6511056511059996</v>
      </c>
      <c r="AB9021" s="13">
        <v>0.61425061425100003</v>
      </c>
    </row>
    <row r="9022" spans="5:28" x14ac:dyDescent="0.3">
      <c r="E9022" s="3" t="s">
        <v>2136</v>
      </c>
      <c r="F9022" s="4"/>
      <c r="G9022" s="5">
        <v>1430</v>
      </c>
      <c r="H9022" s="7">
        <v>382</v>
      </c>
      <c r="I9022" s="1">
        <v>548</v>
      </c>
      <c r="J9022" s="1">
        <v>197</v>
      </c>
      <c r="K9022" s="1">
        <v>176</v>
      </c>
      <c r="L9022" s="1">
        <v>305</v>
      </c>
      <c r="M9022" s="1">
        <v>152</v>
      </c>
      <c r="N9022" s="1">
        <v>94</v>
      </c>
      <c r="O9022" s="1">
        <v>31</v>
      </c>
      <c r="P9022" s="1">
        <v>84</v>
      </c>
      <c r="Q9022" s="1">
        <v>162</v>
      </c>
      <c r="R9022" s="1">
        <v>234</v>
      </c>
      <c r="S9022" s="1">
        <v>27</v>
      </c>
      <c r="T9022" s="1">
        <v>110</v>
      </c>
      <c r="U9022" s="1">
        <v>73</v>
      </c>
      <c r="V9022" s="1">
        <v>450</v>
      </c>
      <c r="W9022" s="1">
        <v>581</v>
      </c>
      <c r="X9022" s="1">
        <v>17</v>
      </c>
      <c r="Y9022" s="1">
        <v>22</v>
      </c>
      <c r="Z9022" s="1">
        <v>154</v>
      </c>
      <c r="AA9022" s="1">
        <v>101</v>
      </c>
      <c r="AB9022" s="6">
        <v>10</v>
      </c>
    </row>
    <row r="9023" spans="5:28" x14ac:dyDescent="0.3">
      <c r="E9023" s="9"/>
      <c r="F9023" s="8"/>
      <c r="G9023" s="10">
        <v>100</v>
      </c>
      <c r="H9023" s="11">
        <v>26.713286713287001</v>
      </c>
      <c r="I9023" s="2">
        <v>38.321678321678</v>
      </c>
      <c r="J9023" s="2">
        <v>13.776223776224001</v>
      </c>
      <c r="K9023" s="2">
        <v>12.307692307691999</v>
      </c>
      <c r="L9023" s="2">
        <v>21.328671328671</v>
      </c>
      <c r="M9023" s="2">
        <v>10.629370629371</v>
      </c>
      <c r="N9023" s="2">
        <v>6.5734265734269997</v>
      </c>
      <c r="O9023" s="2">
        <v>2.1678321678320001</v>
      </c>
      <c r="P9023" s="2">
        <v>5.8741258741260003</v>
      </c>
      <c r="Q9023" s="2">
        <v>11.328671328671</v>
      </c>
      <c r="R9023" s="2">
        <v>16.363636363636001</v>
      </c>
      <c r="S9023" s="2">
        <v>1.888111888112</v>
      </c>
      <c r="T9023" s="2">
        <v>7.6923076923079998</v>
      </c>
      <c r="U9023" s="2">
        <v>5.1048951048950002</v>
      </c>
      <c r="V9023" s="2">
        <v>31.468531468531001</v>
      </c>
      <c r="W9023" s="2">
        <v>40.629370629371003</v>
      </c>
      <c r="X9023" s="2">
        <v>1.188811188811</v>
      </c>
      <c r="Y9023" s="2">
        <v>1.538461538462</v>
      </c>
      <c r="Z9023" s="2">
        <v>10.769230769230999</v>
      </c>
      <c r="AA9023" s="2">
        <v>7.0629370629370003</v>
      </c>
      <c r="AB9023" s="13">
        <v>0.69930069930100003</v>
      </c>
    </row>
    <row r="9024" spans="5:28" x14ac:dyDescent="0.3">
      <c r="E9024" s="3" t="s">
        <v>2137</v>
      </c>
      <c r="F9024" s="4"/>
      <c r="G9024" s="5">
        <v>2460</v>
      </c>
      <c r="H9024" s="7">
        <v>656</v>
      </c>
      <c r="I9024" s="1">
        <v>862</v>
      </c>
      <c r="J9024" s="1">
        <v>317</v>
      </c>
      <c r="K9024" s="1">
        <v>301</v>
      </c>
      <c r="L9024" s="1">
        <v>451</v>
      </c>
      <c r="M9024" s="1">
        <v>209</v>
      </c>
      <c r="N9024" s="1">
        <v>141</v>
      </c>
      <c r="O9024" s="1">
        <v>46</v>
      </c>
      <c r="P9024" s="1">
        <v>101</v>
      </c>
      <c r="Q9024" s="1">
        <v>251</v>
      </c>
      <c r="R9024" s="1">
        <v>298</v>
      </c>
      <c r="S9024" s="1">
        <v>46</v>
      </c>
      <c r="T9024" s="1">
        <v>166</v>
      </c>
      <c r="U9024" s="1">
        <v>108</v>
      </c>
      <c r="V9024" s="1">
        <v>688</v>
      </c>
      <c r="W9024" s="1">
        <v>839</v>
      </c>
      <c r="X9024" s="1">
        <v>16</v>
      </c>
      <c r="Y9024" s="1">
        <v>33</v>
      </c>
      <c r="Z9024" s="1">
        <v>251</v>
      </c>
      <c r="AA9024" s="1">
        <v>197</v>
      </c>
      <c r="AB9024" s="6">
        <v>21</v>
      </c>
    </row>
    <row r="9025" spans="5:28" x14ac:dyDescent="0.3">
      <c r="E9025" s="9"/>
      <c r="F9025" s="8"/>
      <c r="G9025" s="10">
        <v>100</v>
      </c>
      <c r="H9025" s="11">
        <v>26.666666666666998</v>
      </c>
      <c r="I9025" s="2">
        <v>35.040650406504</v>
      </c>
      <c r="J9025" s="2">
        <v>12.886178861789</v>
      </c>
      <c r="K9025" s="2">
        <v>12.235772357724001</v>
      </c>
      <c r="L9025" s="2">
        <v>18.333333333333002</v>
      </c>
      <c r="M9025" s="2">
        <v>8.4959349593500004</v>
      </c>
      <c r="N9025" s="2">
        <v>5.731707317073</v>
      </c>
      <c r="O9025" s="2">
        <v>1.869918699187</v>
      </c>
      <c r="P9025" s="2">
        <v>4.1056910569109997</v>
      </c>
      <c r="Q9025" s="2">
        <v>10.20325203252</v>
      </c>
      <c r="R9025" s="2">
        <v>12.113821138211</v>
      </c>
      <c r="S9025" s="2">
        <v>1.869918699187</v>
      </c>
      <c r="T9025" s="2">
        <v>6.7479674796750002</v>
      </c>
      <c r="U9025" s="2">
        <v>4.3902439024389999</v>
      </c>
      <c r="V9025" s="2">
        <v>27.967479674797001</v>
      </c>
      <c r="W9025" s="2">
        <v>34.105691056910999</v>
      </c>
      <c r="X9025" s="2">
        <v>0.650406504065</v>
      </c>
      <c r="Y9025" s="2">
        <v>1.3414634146340001</v>
      </c>
      <c r="Z9025" s="2">
        <v>10.20325203252</v>
      </c>
      <c r="AA9025" s="2">
        <v>8.0081300813009992</v>
      </c>
      <c r="AB9025" s="13">
        <v>0.85365853658500002</v>
      </c>
    </row>
    <row r="9026" spans="5:28" x14ac:dyDescent="0.3">
      <c r="E9026" s="3" t="s">
        <v>2138</v>
      </c>
      <c r="F9026" s="4"/>
      <c r="G9026" s="5">
        <v>2775</v>
      </c>
      <c r="H9026" s="7">
        <v>611</v>
      </c>
      <c r="I9026" s="1">
        <v>650</v>
      </c>
      <c r="J9026" s="1">
        <v>347</v>
      </c>
      <c r="K9026" s="1">
        <v>284</v>
      </c>
      <c r="L9026" s="1">
        <v>359</v>
      </c>
      <c r="M9026" s="1">
        <v>117</v>
      </c>
      <c r="N9026" s="1">
        <v>112</v>
      </c>
      <c r="O9026" s="1">
        <v>31</v>
      </c>
      <c r="P9026" s="1">
        <v>72</v>
      </c>
      <c r="Q9026" s="1">
        <v>192</v>
      </c>
      <c r="R9026" s="1">
        <v>204</v>
      </c>
      <c r="S9026" s="1">
        <v>35</v>
      </c>
      <c r="T9026" s="1">
        <v>130</v>
      </c>
      <c r="U9026" s="1">
        <v>77</v>
      </c>
      <c r="V9026" s="1">
        <v>462</v>
      </c>
      <c r="W9026" s="1">
        <v>610</v>
      </c>
      <c r="X9026" s="1">
        <v>12</v>
      </c>
      <c r="Y9026" s="1">
        <v>26</v>
      </c>
      <c r="Z9026" s="1">
        <v>191</v>
      </c>
      <c r="AA9026" s="1">
        <v>673</v>
      </c>
      <c r="AB9026" s="6">
        <v>39</v>
      </c>
    </row>
    <row r="9027" spans="5:28" x14ac:dyDescent="0.3">
      <c r="E9027" s="9"/>
      <c r="F9027" s="8"/>
      <c r="G9027" s="10">
        <v>100</v>
      </c>
      <c r="H9027" s="11">
        <v>22.018018018018001</v>
      </c>
      <c r="I9027" s="2">
        <v>23.423423423422999</v>
      </c>
      <c r="J9027" s="2">
        <v>12.504504504505</v>
      </c>
      <c r="K9027" s="2">
        <v>10.234234234234</v>
      </c>
      <c r="L9027" s="2">
        <v>12.936936936937</v>
      </c>
      <c r="M9027" s="2">
        <v>4.216216216216</v>
      </c>
      <c r="N9027" s="2">
        <v>4.0360360360360001</v>
      </c>
      <c r="O9027" s="2">
        <v>1.117117117117</v>
      </c>
      <c r="P9027" s="2">
        <v>2.5945945945950002</v>
      </c>
      <c r="Q9027" s="2">
        <v>6.9189189189190001</v>
      </c>
      <c r="R9027" s="2">
        <v>7.351351351351</v>
      </c>
      <c r="S9027" s="2">
        <v>1.2612612612609999</v>
      </c>
      <c r="T9027" s="2">
        <v>4.6846846846850001</v>
      </c>
      <c r="U9027" s="2">
        <v>2.774774774775</v>
      </c>
      <c r="V9027" s="2">
        <v>16.648648648649001</v>
      </c>
      <c r="W9027" s="2">
        <v>21.981981981981999</v>
      </c>
      <c r="X9027" s="2">
        <v>0.43243243243200002</v>
      </c>
      <c r="Y9027" s="2">
        <v>0.93693693693699998</v>
      </c>
      <c r="Z9027" s="2">
        <v>6.882882882883</v>
      </c>
      <c r="AA9027" s="2">
        <v>24.252252252251999</v>
      </c>
      <c r="AB9027" s="13">
        <v>1.405405405405</v>
      </c>
    </row>
    <row r="9028" spans="5:28" x14ac:dyDescent="0.3">
      <c r="E9028" s="3" t="s">
        <v>2139</v>
      </c>
      <c r="F9028" s="4"/>
      <c r="G9028" s="5">
        <v>0</v>
      </c>
      <c r="H9028" s="7">
        <v>0</v>
      </c>
      <c r="I9028" s="1">
        <v>0</v>
      </c>
      <c r="J9028" s="1">
        <v>0</v>
      </c>
      <c r="K9028" s="1">
        <v>0</v>
      </c>
      <c r="L9028" s="1">
        <v>0</v>
      </c>
      <c r="M9028" s="1">
        <v>0</v>
      </c>
      <c r="N9028" s="1">
        <v>0</v>
      </c>
      <c r="O9028" s="1">
        <v>0</v>
      </c>
      <c r="P9028" s="1">
        <v>0</v>
      </c>
      <c r="Q9028" s="1">
        <v>0</v>
      </c>
      <c r="R9028" s="1">
        <v>0</v>
      </c>
      <c r="S9028" s="1">
        <v>0</v>
      </c>
      <c r="T9028" s="1">
        <v>0</v>
      </c>
      <c r="U9028" s="1">
        <v>0</v>
      </c>
      <c r="V9028" s="1">
        <v>0</v>
      </c>
      <c r="W9028" s="1">
        <v>0</v>
      </c>
      <c r="X9028" s="1">
        <v>0</v>
      </c>
      <c r="Y9028" s="1">
        <v>0</v>
      </c>
      <c r="Z9028" s="1">
        <v>0</v>
      </c>
      <c r="AA9028" s="1">
        <v>0</v>
      </c>
      <c r="AB9028" s="6">
        <v>0</v>
      </c>
    </row>
    <row r="9029" spans="5:28" x14ac:dyDescent="0.3">
      <c r="E9029" s="9"/>
      <c r="F9029" s="8"/>
      <c r="G9029" s="31">
        <v>0</v>
      </c>
      <c r="H9029" s="21">
        <v>0</v>
      </c>
      <c r="I9029" s="12">
        <v>0</v>
      </c>
      <c r="J9029" s="12">
        <v>0</v>
      </c>
      <c r="K9029" s="12">
        <v>0</v>
      </c>
      <c r="L9029" s="12">
        <v>0</v>
      </c>
      <c r="M9029" s="12">
        <v>0</v>
      </c>
      <c r="N9029" s="12">
        <v>0</v>
      </c>
      <c r="O9029" s="12">
        <v>0</v>
      </c>
      <c r="P9029" s="12">
        <v>0</v>
      </c>
      <c r="Q9029" s="12">
        <v>0</v>
      </c>
      <c r="R9029" s="12">
        <v>0</v>
      </c>
      <c r="S9029" s="12">
        <v>0</v>
      </c>
      <c r="T9029" s="12">
        <v>0</v>
      </c>
      <c r="U9029" s="12">
        <v>0</v>
      </c>
      <c r="V9029" s="12">
        <v>0</v>
      </c>
      <c r="W9029" s="12">
        <v>0</v>
      </c>
      <c r="X9029" s="12">
        <v>0</v>
      </c>
      <c r="Y9029" s="12">
        <v>0</v>
      </c>
      <c r="Z9029" s="12">
        <v>0</v>
      </c>
      <c r="AA9029" s="12">
        <v>0</v>
      </c>
      <c r="AB9029" s="15">
        <v>0</v>
      </c>
    </row>
    <row r="9030" spans="5:28" x14ac:dyDescent="0.3">
      <c r="E9030" s="3" t="s">
        <v>1025</v>
      </c>
      <c r="F9030" s="4"/>
      <c r="G9030" s="5">
        <v>0</v>
      </c>
      <c r="H9030" s="7">
        <v>0</v>
      </c>
      <c r="I9030" s="1">
        <v>0</v>
      </c>
      <c r="J9030" s="1">
        <v>0</v>
      </c>
      <c r="K9030" s="1">
        <v>0</v>
      </c>
      <c r="L9030" s="1">
        <v>0</v>
      </c>
      <c r="M9030" s="1">
        <v>0</v>
      </c>
      <c r="N9030" s="1">
        <v>0</v>
      </c>
      <c r="O9030" s="1">
        <v>0</v>
      </c>
      <c r="P9030" s="1">
        <v>0</v>
      </c>
      <c r="Q9030" s="1">
        <v>0</v>
      </c>
      <c r="R9030" s="1">
        <v>0</v>
      </c>
      <c r="S9030" s="1">
        <v>0</v>
      </c>
      <c r="T9030" s="1">
        <v>0</v>
      </c>
      <c r="U9030" s="1">
        <v>0</v>
      </c>
      <c r="V9030" s="1">
        <v>0</v>
      </c>
      <c r="W9030" s="1">
        <v>0</v>
      </c>
      <c r="X9030" s="1">
        <v>0</v>
      </c>
      <c r="Y9030" s="1">
        <v>0</v>
      </c>
      <c r="Z9030" s="1">
        <v>0</v>
      </c>
      <c r="AA9030" s="1">
        <v>0</v>
      </c>
      <c r="AB9030" s="6">
        <v>0</v>
      </c>
    </row>
    <row r="9031" spans="5:28" x14ac:dyDescent="0.3">
      <c r="E9031" s="9"/>
      <c r="F9031" s="8"/>
      <c r="G9031" s="31">
        <v>0</v>
      </c>
      <c r="H9031" s="21">
        <v>0</v>
      </c>
      <c r="I9031" s="12">
        <v>0</v>
      </c>
      <c r="J9031" s="12">
        <v>0</v>
      </c>
      <c r="K9031" s="12">
        <v>0</v>
      </c>
      <c r="L9031" s="12">
        <v>0</v>
      </c>
      <c r="M9031" s="12">
        <v>0</v>
      </c>
      <c r="N9031" s="12">
        <v>0</v>
      </c>
      <c r="O9031" s="12">
        <v>0</v>
      </c>
      <c r="P9031" s="12">
        <v>0</v>
      </c>
      <c r="Q9031" s="12">
        <v>0</v>
      </c>
      <c r="R9031" s="12">
        <v>0</v>
      </c>
      <c r="S9031" s="12">
        <v>0</v>
      </c>
      <c r="T9031" s="12">
        <v>0</v>
      </c>
      <c r="U9031" s="12">
        <v>0</v>
      </c>
      <c r="V9031" s="12">
        <v>0</v>
      </c>
      <c r="W9031" s="12">
        <v>0</v>
      </c>
      <c r="X9031" s="12">
        <v>0</v>
      </c>
      <c r="Y9031" s="12">
        <v>0</v>
      </c>
      <c r="Z9031" s="12">
        <v>0</v>
      </c>
      <c r="AA9031" s="12">
        <v>0</v>
      </c>
      <c r="AB9031" s="15">
        <v>0</v>
      </c>
    </row>
    <row r="9032" spans="5:28" ht="25" x14ac:dyDescent="0.3">
      <c r="E9032" s="3" t="s">
        <v>2140</v>
      </c>
      <c r="F9032" s="4"/>
      <c r="G9032" s="5">
        <v>1165</v>
      </c>
      <c r="H9032" s="7">
        <v>276</v>
      </c>
      <c r="I9032" s="1">
        <v>412</v>
      </c>
      <c r="J9032" s="1">
        <v>160</v>
      </c>
      <c r="K9032" s="1">
        <v>98</v>
      </c>
      <c r="L9032" s="1">
        <v>249</v>
      </c>
      <c r="M9032" s="1">
        <v>147</v>
      </c>
      <c r="N9032" s="1">
        <v>123</v>
      </c>
      <c r="O9032" s="1">
        <v>38</v>
      </c>
      <c r="P9032" s="1">
        <v>151</v>
      </c>
      <c r="Q9032" s="1">
        <v>223</v>
      </c>
      <c r="R9032" s="1">
        <v>259</v>
      </c>
      <c r="S9032" s="1">
        <v>55</v>
      </c>
      <c r="T9032" s="1">
        <v>127</v>
      </c>
      <c r="U9032" s="1">
        <v>130</v>
      </c>
      <c r="V9032" s="1">
        <v>434</v>
      </c>
      <c r="W9032" s="1">
        <v>479</v>
      </c>
      <c r="X9032" s="1">
        <v>23</v>
      </c>
      <c r="Y9032" s="1">
        <v>29</v>
      </c>
      <c r="Z9032" s="1">
        <v>174</v>
      </c>
      <c r="AA9032" s="1">
        <v>83</v>
      </c>
      <c r="AB9032" s="6">
        <v>14</v>
      </c>
    </row>
    <row r="9033" spans="5:28" x14ac:dyDescent="0.3">
      <c r="E9033" s="9"/>
      <c r="F9033" s="8"/>
      <c r="G9033" s="10">
        <v>100</v>
      </c>
      <c r="H9033" s="11">
        <v>23.690987124464002</v>
      </c>
      <c r="I9033" s="2">
        <v>35.364806866953003</v>
      </c>
      <c r="J9033" s="2">
        <v>13.733905579399</v>
      </c>
      <c r="K9033" s="2">
        <v>8.4120171673820003</v>
      </c>
      <c r="L9033" s="2">
        <v>21.373390557939999</v>
      </c>
      <c r="M9033" s="2">
        <v>12.618025751073001</v>
      </c>
      <c r="N9033" s="2">
        <v>10.557939914163001</v>
      </c>
      <c r="O9033" s="2">
        <v>3.2618025751070001</v>
      </c>
      <c r="P9033" s="2">
        <v>12.961373390558</v>
      </c>
      <c r="Q9033" s="2">
        <v>19.141630901288</v>
      </c>
      <c r="R9033" s="2">
        <v>22.231759656651999</v>
      </c>
      <c r="S9033" s="2">
        <v>4.7210300429179997</v>
      </c>
      <c r="T9033" s="2">
        <v>10.901287553648</v>
      </c>
      <c r="U9033" s="2">
        <v>11.158798283262</v>
      </c>
      <c r="V9033" s="2">
        <v>37.253218884120002</v>
      </c>
      <c r="W9033" s="2">
        <v>41.115879828326001</v>
      </c>
      <c r="X9033" s="2">
        <v>1.974248927039</v>
      </c>
      <c r="Y9033" s="2">
        <v>2.4892703862659999</v>
      </c>
      <c r="Z9033" s="2">
        <v>14.935622317597</v>
      </c>
      <c r="AA9033" s="2">
        <v>7.1244635193130001</v>
      </c>
      <c r="AB9033" s="13">
        <v>1.201716738197</v>
      </c>
    </row>
    <row r="9034" spans="5:28" x14ac:dyDescent="0.3">
      <c r="E9034" s="3" t="s">
        <v>2141</v>
      </c>
      <c r="F9034" s="4"/>
      <c r="G9034" s="5">
        <v>2121</v>
      </c>
      <c r="H9034" s="7">
        <v>447</v>
      </c>
      <c r="I9034" s="1">
        <v>573</v>
      </c>
      <c r="J9034" s="1">
        <v>338</v>
      </c>
      <c r="K9034" s="1">
        <v>151</v>
      </c>
      <c r="L9034" s="1">
        <v>348</v>
      </c>
      <c r="M9034" s="1">
        <v>228</v>
      </c>
      <c r="N9034" s="1">
        <v>178</v>
      </c>
      <c r="O9034" s="1">
        <v>64</v>
      </c>
      <c r="P9034" s="1">
        <v>167</v>
      </c>
      <c r="Q9034" s="1">
        <v>291</v>
      </c>
      <c r="R9034" s="1">
        <v>315</v>
      </c>
      <c r="S9034" s="1">
        <v>67</v>
      </c>
      <c r="T9034" s="1">
        <v>175</v>
      </c>
      <c r="U9034" s="1">
        <v>111</v>
      </c>
      <c r="V9034" s="1">
        <v>635</v>
      </c>
      <c r="W9034" s="1">
        <v>726</v>
      </c>
      <c r="X9034" s="1">
        <v>17</v>
      </c>
      <c r="Y9034" s="1">
        <v>34</v>
      </c>
      <c r="Z9034" s="1">
        <v>252</v>
      </c>
      <c r="AA9034" s="1">
        <v>199</v>
      </c>
      <c r="AB9034" s="6">
        <v>15</v>
      </c>
    </row>
    <row r="9035" spans="5:28" x14ac:dyDescent="0.3">
      <c r="E9035" s="9"/>
      <c r="F9035" s="8"/>
      <c r="G9035" s="10">
        <v>100</v>
      </c>
      <c r="H9035" s="11">
        <v>21.074964639320999</v>
      </c>
      <c r="I9035" s="2">
        <v>27.015558698726998</v>
      </c>
      <c r="J9035" s="2">
        <v>15.935879302216</v>
      </c>
      <c r="K9035" s="2">
        <v>7.1192833569070002</v>
      </c>
      <c r="L9035" s="2">
        <v>16.407355021215999</v>
      </c>
      <c r="M9035" s="2">
        <v>10.749646393211</v>
      </c>
      <c r="N9035" s="2">
        <v>8.3922677982079996</v>
      </c>
      <c r="O9035" s="2">
        <v>3.0174446016030001</v>
      </c>
      <c r="P9035" s="2">
        <v>7.8736445073079997</v>
      </c>
      <c r="Q9035" s="2">
        <v>13.719943422914</v>
      </c>
      <c r="R9035" s="2">
        <v>14.851485148515</v>
      </c>
      <c r="S9035" s="2">
        <v>3.1588873173029999</v>
      </c>
      <c r="T9035" s="2">
        <v>8.2508250825079994</v>
      </c>
      <c r="U9035" s="2">
        <v>5.2333804809049997</v>
      </c>
      <c r="V9035" s="2">
        <v>29.938708156530002</v>
      </c>
      <c r="W9035" s="2">
        <v>34.229137199434</v>
      </c>
      <c r="X9035" s="2">
        <v>0.80150872230100001</v>
      </c>
      <c r="Y9035" s="2">
        <v>1.603017444602</v>
      </c>
      <c r="Z9035" s="2">
        <v>11.881188118812</v>
      </c>
      <c r="AA9035" s="2">
        <v>9.3823668081089995</v>
      </c>
      <c r="AB9035" s="13">
        <v>0.70721357850099997</v>
      </c>
    </row>
    <row r="9036" spans="5:28" x14ac:dyDescent="0.3">
      <c r="E9036" s="3" t="s">
        <v>2142</v>
      </c>
      <c r="F9036" s="4"/>
      <c r="G9036" s="5">
        <v>3979</v>
      </c>
      <c r="H9036" s="7">
        <v>777</v>
      </c>
      <c r="I9036" s="1">
        <v>1059</v>
      </c>
      <c r="J9036" s="1">
        <v>681</v>
      </c>
      <c r="K9036" s="1">
        <v>228</v>
      </c>
      <c r="L9036" s="1">
        <v>572</v>
      </c>
      <c r="M9036" s="1">
        <v>335</v>
      </c>
      <c r="N9036" s="1">
        <v>311</v>
      </c>
      <c r="O9036" s="1">
        <v>131</v>
      </c>
      <c r="P9036" s="1">
        <v>236</v>
      </c>
      <c r="Q9036" s="1">
        <v>470</v>
      </c>
      <c r="R9036" s="1">
        <v>504</v>
      </c>
      <c r="S9036" s="1">
        <v>68</v>
      </c>
      <c r="T9036" s="1">
        <v>287</v>
      </c>
      <c r="U9036" s="1">
        <v>144</v>
      </c>
      <c r="V9036" s="1">
        <v>1085</v>
      </c>
      <c r="W9036" s="1">
        <v>1236</v>
      </c>
      <c r="X9036" s="1">
        <v>32</v>
      </c>
      <c r="Y9036" s="1">
        <v>50</v>
      </c>
      <c r="Z9036" s="1">
        <v>506</v>
      </c>
      <c r="AA9036" s="1">
        <v>385</v>
      </c>
      <c r="AB9036" s="6">
        <v>29</v>
      </c>
    </row>
    <row r="9037" spans="5:28" x14ac:dyDescent="0.3">
      <c r="E9037" s="9"/>
      <c r="F9037" s="8"/>
      <c r="G9037" s="10">
        <v>100</v>
      </c>
      <c r="H9037" s="11">
        <v>19.527519477256</v>
      </c>
      <c r="I9037" s="2">
        <v>26.614727318421998</v>
      </c>
      <c r="J9037" s="2">
        <v>17.114852978135001</v>
      </c>
      <c r="K9037" s="2">
        <v>5.7300829354109997</v>
      </c>
      <c r="L9037" s="2">
        <v>14.375471223926001</v>
      </c>
      <c r="M9037" s="2">
        <v>8.4192008042219992</v>
      </c>
      <c r="N9037" s="2">
        <v>7.8160341794420001</v>
      </c>
      <c r="O9037" s="2">
        <v>3.2922844935910001</v>
      </c>
      <c r="P9037" s="2">
        <v>5.9311384770039997</v>
      </c>
      <c r="Q9037" s="2">
        <v>11.81201306861</v>
      </c>
      <c r="R9037" s="2">
        <v>12.666499120381999</v>
      </c>
      <c r="S9037" s="2">
        <v>1.708972103544</v>
      </c>
      <c r="T9037" s="2">
        <v>7.212867554662</v>
      </c>
      <c r="U9037" s="2">
        <v>3.6189997486809999</v>
      </c>
      <c r="V9037" s="2">
        <v>27.2681578286</v>
      </c>
      <c r="W9037" s="2">
        <v>31.063081176175</v>
      </c>
      <c r="X9037" s="2">
        <v>0.80422216637300004</v>
      </c>
      <c r="Y9037" s="2">
        <v>1.2565971349589999</v>
      </c>
      <c r="Z9037" s="2">
        <v>12.716763005780001</v>
      </c>
      <c r="AA9037" s="2">
        <v>9.6757979391810007</v>
      </c>
      <c r="AB9037" s="13">
        <v>0.72882633827599996</v>
      </c>
    </row>
    <row r="9038" spans="5:28" x14ac:dyDescent="0.3">
      <c r="E9038" s="3" t="s">
        <v>2143</v>
      </c>
      <c r="F9038" s="4"/>
      <c r="G9038" s="5">
        <v>5395</v>
      </c>
      <c r="H9038" s="7">
        <v>843</v>
      </c>
      <c r="I9038" s="1">
        <v>912</v>
      </c>
      <c r="J9038" s="1">
        <v>713</v>
      </c>
      <c r="K9038" s="1">
        <v>277</v>
      </c>
      <c r="L9038" s="1">
        <v>521</v>
      </c>
      <c r="M9038" s="1">
        <v>306</v>
      </c>
      <c r="N9038" s="1">
        <v>297</v>
      </c>
      <c r="O9038" s="1">
        <v>98</v>
      </c>
      <c r="P9038" s="1">
        <v>160</v>
      </c>
      <c r="Q9038" s="1">
        <v>339</v>
      </c>
      <c r="R9038" s="1">
        <v>333</v>
      </c>
      <c r="S9038" s="1">
        <v>58</v>
      </c>
      <c r="T9038" s="1">
        <v>320</v>
      </c>
      <c r="U9038" s="1">
        <v>74</v>
      </c>
      <c r="V9038" s="1">
        <v>802</v>
      </c>
      <c r="W9038" s="1">
        <v>965</v>
      </c>
      <c r="X9038" s="1">
        <v>21</v>
      </c>
      <c r="Y9038" s="1">
        <v>53</v>
      </c>
      <c r="Z9038" s="1">
        <v>444</v>
      </c>
      <c r="AA9038" s="1">
        <v>1610</v>
      </c>
      <c r="AB9038" s="6">
        <v>101</v>
      </c>
    </row>
    <row r="9039" spans="5:28" x14ac:dyDescent="0.3">
      <c r="E9039" s="9"/>
      <c r="F9039" s="8"/>
      <c r="G9039" s="10">
        <v>100</v>
      </c>
      <c r="H9039" s="11">
        <v>15.625579240037</v>
      </c>
      <c r="I9039" s="2">
        <v>16.904541241891</v>
      </c>
      <c r="J9039" s="2">
        <v>13.21594068582</v>
      </c>
      <c r="K9039" s="2">
        <v>5.1343836886009999</v>
      </c>
      <c r="L9039" s="2">
        <v>9.6570898980540001</v>
      </c>
      <c r="M9039" s="2">
        <v>5.6719184430030003</v>
      </c>
      <c r="N9039" s="2">
        <v>5.5050973123259999</v>
      </c>
      <c r="O9039" s="2">
        <v>1.8164967562559999</v>
      </c>
      <c r="P9039" s="2">
        <v>2.965708989805</v>
      </c>
      <c r="Q9039" s="2">
        <v>6.28359592215</v>
      </c>
      <c r="R9039" s="2">
        <v>6.1723818350319997</v>
      </c>
      <c r="S9039" s="2">
        <v>1.0750695088040001</v>
      </c>
      <c r="T9039" s="2">
        <v>5.931417979611</v>
      </c>
      <c r="U9039" s="2">
        <v>1.371640407785</v>
      </c>
      <c r="V9039" s="2">
        <v>14.865616311399</v>
      </c>
      <c r="W9039" s="2">
        <v>17.886932344763999</v>
      </c>
      <c r="X9039" s="2">
        <v>0.38924930491199999</v>
      </c>
      <c r="Y9039" s="2">
        <v>0.98239110287300002</v>
      </c>
      <c r="Z9039" s="2">
        <v>8.2298424467100002</v>
      </c>
      <c r="AA9039" s="2">
        <v>29.842446709916999</v>
      </c>
      <c r="AB9039" s="13">
        <v>1.8721037998150001</v>
      </c>
    </row>
    <row r="9040" spans="5:28" x14ac:dyDescent="0.3">
      <c r="E9040" s="3" t="s">
        <v>2144</v>
      </c>
      <c r="F9040" s="4"/>
      <c r="G9040" s="5">
        <v>0</v>
      </c>
      <c r="H9040" s="7">
        <v>0</v>
      </c>
      <c r="I9040" s="1">
        <v>0</v>
      </c>
      <c r="J9040" s="1">
        <v>0</v>
      </c>
      <c r="K9040" s="1">
        <v>0</v>
      </c>
      <c r="L9040" s="1">
        <v>0</v>
      </c>
      <c r="M9040" s="1">
        <v>0</v>
      </c>
      <c r="N9040" s="1">
        <v>0</v>
      </c>
      <c r="O9040" s="1">
        <v>0</v>
      </c>
      <c r="P9040" s="1">
        <v>0</v>
      </c>
      <c r="Q9040" s="1">
        <v>0</v>
      </c>
      <c r="R9040" s="1">
        <v>0</v>
      </c>
      <c r="S9040" s="1">
        <v>0</v>
      </c>
      <c r="T9040" s="1">
        <v>0</v>
      </c>
      <c r="U9040" s="1">
        <v>0</v>
      </c>
      <c r="V9040" s="1">
        <v>0</v>
      </c>
      <c r="W9040" s="1">
        <v>0</v>
      </c>
      <c r="X9040" s="1">
        <v>0</v>
      </c>
      <c r="Y9040" s="1">
        <v>0</v>
      </c>
      <c r="Z9040" s="1">
        <v>0</v>
      </c>
      <c r="AA9040" s="1">
        <v>0</v>
      </c>
      <c r="AB9040" s="6">
        <v>0</v>
      </c>
    </row>
    <row r="9041" spans="5:28" x14ac:dyDescent="0.3">
      <c r="E9041" s="9"/>
      <c r="F9041" s="8"/>
      <c r="G9041" s="31">
        <v>0</v>
      </c>
      <c r="H9041" s="21">
        <v>0</v>
      </c>
      <c r="I9041" s="12">
        <v>0</v>
      </c>
      <c r="J9041" s="12">
        <v>0</v>
      </c>
      <c r="K9041" s="12">
        <v>0</v>
      </c>
      <c r="L9041" s="12">
        <v>0</v>
      </c>
      <c r="M9041" s="12">
        <v>0</v>
      </c>
      <c r="N9041" s="12">
        <v>0</v>
      </c>
      <c r="O9041" s="12">
        <v>0</v>
      </c>
      <c r="P9041" s="12">
        <v>0</v>
      </c>
      <c r="Q9041" s="12">
        <v>0</v>
      </c>
      <c r="R9041" s="12">
        <v>0</v>
      </c>
      <c r="S9041" s="12">
        <v>0</v>
      </c>
      <c r="T9041" s="12">
        <v>0</v>
      </c>
      <c r="U9041" s="12">
        <v>0</v>
      </c>
      <c r="V9041" s="12">
        <v>0</v>
      </c>
      <c r="W9041" s="12">
        <v>0</v>
      </c>
      <c r="X9041" s="12">
        <v>0</v>
      </c>
      <c r="Y9041" s="12">
        <v>0</v>
      </c>
      <c r="Z9041" s="12">
        <v>0</v>
      </c>
      <c r="AA9041" s="12">
        <v>0</v>
      </c>
      <c r="AB9041" s="15">
        <v>0</v>
      </c>
    </row>
    <row r="9042" spans="5:28" x14ac:dyDescent="0.3">
      <c r="E9042" s="3" t="s">
        <v>1031</v>
      </c>
      <c r="F9042" s="4"/>
      <c r="G9042" s="5">
        <v>0</v>
      </c>
      <c r="H9042" s="7">
        <v>0</v>
      </c>
      <c r="I9042" s="1">
        <v>0</v>
      </c>
      <c r="J9042" s="1">
        <v>0</v>
      </c>
      <c r="K9042" s="1">
        <v>0</v>
      </c>
      <c r="L9042" s="1">
        <v>0</v>
      </c>
      <c r="M9042" s="1">
        <v>0</v>
      </c>
      <c r="N9042" s="1">
        <v>0</v>
      </c>
      <c r="O9042" s="1">
        <v>0</v>
      </c>
      <c r="P9042" s="1">
        <v>0</v>
      </c>
      <c r="Q9042" s="1">
        <v>0</v>
      </c>
      <c r="R9042" s="1">
        <v>0</v>
      </c>
      <c r="S9042" s="1">
        <v>0</v>
      </c>
      <c r="T9042" s="1">
        <v>0</v>
      </c>
      <c r="U9042" s="1">
        <v>0</v>
      </c>
      <c r="V9042" s="1">
        <v>0</v>
      </c>
      <c r="W9042" s="1">
        <v>0</v>
      </c>
      <c r="X9042" s="1">
        <v>0</v>
      </c>
      <c r="Y9042" s="1">
        <v>0</v>
      </c>
      <c r="Z9042" s="1">
        <v>0</v>
      </c>
      <c r="AA9042" s="1">
        <v>0</v>
      </c>
      <c r="AB9042" s="6">
        <v>0</v>
      </c>
    </row>
    <row r="9043" spans="5:28" x14ac:dyDescent="0.3">
      <c r="E9043" s="9"/>
      <c r="F9043" s="8"/>
      <c r="G9043" s="31">
        <v>0</v>
      </c>
      <c r="H9043" s="21">
        <v>0</v>
      </c>
      <c r="I9043" s="12">
        <v>0</v>
      </c>
      <c r="J9043" s="12">
        <v>0</v>
      </c>
      <c r="K9043" s="12">
        <v>0</v>
      </c>
      <c r="L9043" s="12">
        <v>0</v>
      </c>
      <c r="M9043" s="12">
        <v>0</v>
      </c>
      <c r="N9043" s="12">
        <v>0</v>
      </c>
      <c r="O9043" s="12">
        <v>0</v>
      </c>
      <c r="P9043" s="12">
        <v>0</v>
      </c>
      <c r="Q9043" s="12">
        <v>0</v>
      </c>
      <c r="R9043" s="12">
        <v>0</v>
      </c>
      <c r="S9043" s="12">
        <v>0</v>
      </c>
      <c r="T9043" s="12">
        <v>0</v>
      </c>
      <c r="U9043" s="12">
        <v>0</v>
      </c>
      <c r="V9043" s="12">
        <v>0</v>
      </c>
      <c r="W9043" s="12">
        <v>0</v>
      </c>
      <c r="X9043" s="12">
        <v>0</v>
      </c>
      <c r="Y9043" s="12">
        <v>0</v>
      </c>
      <c r="Z9043" s="12">
        <v>0</v>
      </c>
      <c r="AA9043" s="12">
        <v>0</v>
      </c>
      <c r="AB9043" s="15">
        <v>0</v>
      </c>
    </row>
    <row r="9044" spans="5:28" ht="25" x14ac:dyDescent="0.3">
      <c r="E9044" s="3" t="s">
        <v>2145</v>
      </c>
      <c r="F9044" s="4"/>
      <c r="G9044" s="5">
        <v>1038</v>
      </c>
      <c r="H9044" s="7">
        <v>243</v>
      </c>
      <c r="I9044" s="1">
        <v>256</v>
      </c>
      <c r="J9044" s="1">
        <v>196</v>
      </c>
      <c r="K9044" s="1">
        <v>46</v>
      </c>
      <c r="L9044" s="1">
        <v>179</v>
      </c>
      <c r="M9044" s="1">
        <v>165</v>
      </c>
      <c r="N9044" s="1">
        <v>167</v>
      </c>
      <c r="O9044" s="1">
        <v>59</v>
      </c>
      <c r="P9044" s="1">
        <v>124</v>
      </c>
      <c r="Q9044" s="1">
        <v>185</v>
      </c>
      <c r="R9044" s="1">
        <v>237</v>
      </c>
      <c r="S9044" s="1">
        <v>61</v>
      </c>
      <c r="T9044" s="1">
        <v>109</v>
      </c>
      <c r="U9044" s="1">
        <v>124</v>
      </c>
      <c r="V9044" s="1">
        <v>350</v>
      </c>
      <c r="W9044" s="1">
        <v>347</v>
      </c>
      <c r="X9044" s="1">
        <v>21</v>
      </c>
      <c r="Y9044" s="1">
        <v>22</v>
      </c>
      <c r="Z9044" s="1">
        <v>139</v>
      </c>
      <c r="AA9044" s="1">
        <v>69</v>
      </c>
      <c r="AB9044" s="6">
        <v>17</v>
      </c>
    </row>
    <row r="9045" spans="5:28" x14ac:dyDescent="0.3">
      <c r="E9045" s="9"/>
      <c r="F9045" s="8"/>
      <c r="G9045" s="10">
        <v>100</v>
      </c>
      <c r="H9045" s="11">
        <v>23.410404624277</v>
      </c>
      <c r="I9045" s="2">
        <v>24.662813102118999</v>
      </c>
      <c r="J9045" s="2">
        <v>18.882466281309998</v>
      </c>
      <c r="K9045" s="2">
        <v>4.4315992292870003</v>
      </c>
      <c r="L9045" s="2">
        <v>17.244701348747999</v>
      </c>
      <c r="M9045" s="2">
        <v>15.895953757225</v>
      </c>
      <c r="N9045" s="2">
        <v>16.088631984586002</v>
      </c>
      <c r="O9045" s="2">
        <v>5.6840077071290001</v>
      </c>
      <c r="P9045" s="2">
        <v>11.946050096339</v>
      </c>
      <c r="Q9045" s="2">
        <v>17.822736030828999</v>
      </c>
      <c r="R9045" s="2">
        <v>22.832369942197001</v>
      </c>
      <c r="S9045" s="2">
        <v>5.8766859344890001</v>
      </c>
      <c r="T9045" s="2">
        <v>10.500963391137001</v>
      </c>
      <c r="U9045" s="2">
        <v>11.946050096339</v>
      </c>
      <c r="V9045" s="2">
        <v>33.718689788054</v>
      </c>
      <c r="W9045" s="2">
        <v>33.429672447012997</v>
      </c>
      <c r="X9045" s="2">
        <v>2.0231213872830001</v>
      </c>
      <c r="Y9045" s="2">
        <v>2.1194605009630001</v>
      </c>
      <c r="Z9045" s="2">
        <v>13.391136801541</v>
      </c>
      <c r="AA9045" s="2">
        <v>6.6473988439309997</v>
      </c>
      <c r="AB9045" s="13">
        <v>1.6377649325629999</v>
      </c>
    </row>
    <row r="9046" spans="5:28" x14ac:dyDescent="0.3">
      <c r="E9046" s="3" t="s">
        <v>2146</v>
      </c>
      <c r="F9046" s="4"/>
      <c r="G9046" s="5">
        <v>2063</v>
      </c>
      <c r="H9046" s="7">
        <v>490</v>
      </c>
      <c r="I9046" s="1">
        <v>433</v>
      </c>
      <c r="J9046" s="1">
        <v>551</v>
      </c>
      <c r="K9046" s="1">
        <v>84</v>
      </c>
      <c r="L9046" s="1">
        <v>262</v>
      </c>
      <c r="M9046" s="1">
        <v>243</v>
      </c>
      <c r="N9046" s="1">
        <v>237</v>
      </c>
      <c r="O9046" s="1">
        <v>111</v>
      </c>
      <c r="P9046" s="1">
        <v>130</v>
      </c>
      <c r="Q9046" s="1">
        <v>312</v>
      </c>
      <c r="R9046" s="1">
        <v>306</v>
      </c>
      <c r="S9046" s="1">
        <v>77</v>
      </c>
      <c r="T9046" s="1">
        <v>218</v>
      </c>
      <c r="U9046" s="1">
        <v>99</v>
      </c>
      <c r="V9046" s="1">
        <v>579</v>
      </c>
      <c r="W9046" s="1">
        <v>661</v>
      </c>
      <c r="X9046" s="1">
        <v>16</v>
      </c>
      <c r="Y9046" s="1">
        <v>37</v>
      </c>
      <c r="Z9046" s="1">
        <v>248</v>
      </c>
      <c r="AA9046" s="1">
        <v>176</v>
      </c>
      <c r="AB9046" s="6">
        <v>19</v>
      </c>
    </row>
    <row r="9047" spans="5:28" x14ac:dyDescent="0.3">
      <c r="E9047" s="9"/>
      <c r="F9047" s="8"/>
      <c r="G9047" s="10">
        <v>100</v>
      </c>
      <c r="H9047" s="11">
        <v>23.751817741153999</v>
      </c>
      <c r="I9047" s="2">
        <v>20.988851187590999</v>
      </c>
      <c r="J9047" s="2">
        <v>26.70867668444</v>
      </c>
      <c r="K9047" s="2">
        <v>4.0717401841980001</v>
      </c>
      <c r="L9047" s="2">
        <v>12.699951526903</v>
      </c>
      <c r="M9047" s="2">
        <v>11.778962675715</v>
      </c>
      <c r="N9047" s="2">
        <v>11.488124091129</v>
      </c>
      <c r="O9047" s="2">
        <v>5.3805138148329998</v>
      </c>
      <c r="P9047" s="2">
        <v>6.3015026660200002</v>
      </c>
      <c r="Q9047" s="2">
        <v>15.123606398449001</v>
      </c>
      <c r="R9047" s="2">
        <v>14.832767813863001</v>
      </c>
      <c r="S9047" s="2">
        <v>3.732428502181</v>
      </c>
      <c r="T9047" s="2">
        <v>10.567135239942001</v>
      </c>
      <c r="U9047" s="2">
        <v>4.798836645662</v>
      </c>
      <c r="V9047" s="2">
        <v>28.065923412505999</v>
      </c>
      <c r="W9047" s="2">
        <v>32.040717401842002</v>
      </c>
      <c r="X9047" s="2">
        <v>0.77556955889500001</v>
      </c>
      <c r="Y9047" s="2">
        <v>1.793504604944</v>
      </c>
      <c r="Z9047" s="2">
        <v>12.021328162870001</v>
      </c>
      <c r="AA9047" s="2">
        <v>8.5312651478429995</v>
      </c>
      <c r="AB9047" s="13">
        <v>0.920988851188</v>
      </c>
    </row>
    <row r="9048" spans="5:28" x14ac:dyDescent="0.3">
      <c r="E9048" s="3" t="s">
        <v>2147</v>
      </c>
      <c r="F9048" s="4"/>
      <c r="G9048" s="5">
        <v>4254</v>
      </c>
      <c r="H9048" s="7">
        <v>1011</v>
      </c>
      <c r="I9048" s="1">
        <v>790</v>
      </c>
      <c r="J9048" s="1">
        <v>1077</v>
      </c>
      <c r="K9048" s="1">
        <v>155</v>
      </c>
      <c r="L9048" s="1">
        <v>471</v>
      </c>
      <c r="M9048" s="1">
        <v>470</v>
      </c>
      <c r="N9048" s="1">
        <v>532</v>
      </c>
      <c r="O9048" s="1">
        <v>183</v>
      </c>
      <c r="P9048" s="1">
        <v>303</v>
      </c>
      <c r="Q9048" s="1">
        <v>510</v>
      </c>
      <c r="R9048" s="1">
        <v>474</v>
      </c>
      <c r="S9048" s="1">
        <v>115</v>
      </c>
      <c r="T9048" s="1">
        <v>420</v>
      </c>
      <c r="U9048" s="1">
        <v>152</v>
      </c>
      <c r="V9048" s="1">
        <v>991</v>
      </c>
      <c r="W9048" s="1">
        <v>1011</v>
      </c>
      <c r="X9048" s="1">
        <v>27</v>
      </c>
      <c r="Y9048" s="1">
        <v>40</v>
      </c>
      <c r="Z9048" s="1">
        <v>546</v>
      </c>
      <c r="AA9048" s="1">
        <v>380</v>
      </c>
      <c r="AB9048" s="6">
        <v>22</v>
      </c>
    </row>
    <row r="9049" spans="5:28" x14ac:dyDescent="0.3">
      <c r="E9049" s="9"/>
      <c r="F9049" s="8"/>
      <c r="G9049" s="10">
        <v>100</v>
      </c>
      <c r="H9049" s="11">
        <v>23.765867418900001</v>
      </c>
      <c r="I9049" s="2">
        <v>18.570756934649999</v>
      </c>
      <c r="J9049" s="2">
        <v>25.317348377997</v>
      </c>
      <c r="K9049" s="2">
        <v>3.643629525153</v>
      </c>
      <c r="L9049" s="2">
        <v>11.071932299013</v>
      </c>
      <c r="M9049" s="2">
        <v>11.048425011754</v>
      </c>
      <c r="N9049" s="2">
        <v>12.505876821815001</v>
      </c>
      <c r="O9049" s="2">
        <v>4.3018335684059998</v>
      </c>
      <c r="P9049" s="2">
        <v>7.1227080394920002</v>
      </c>
      <c r="Q9049" s="2">
        <v>11.988716502116</v>
      </c>
      <c r="R9049" s="2">
        <v>11.142454160790001</v>
      </c>
      <c r="S9049" s="2">
        <v>2.7033380347909999</v>
      </c>
      <c r="T9049" s="2">
        <v>9.8730606488009993</v>
      </c>
      <c r="U9049" s="2">
        <v>3.5731076633760002</v>
      </c>
      <c r="V9049" s="2">
        <v>23.295721673719001</v>
      </c>
      <c r="W9049" s="2">
        <v>23.765867418900001</v>
      </c>
      <c r="X9049" s="2">
        <v>0.63469675599399999</v>
      </c>
      <c r="Y9049" s="2">
        <v>0.94029149036199999</v>
      </c>
      <c r="Z9049" s="2">
        <v>12.834978843441</v>
      </c>
      <c r="AA9049" s="2">
        <v>8.9327691584389992</v>
      </c>
      <c r="AB9049" s="13">
        <v>0.517160319699</v>
      </c>
    </row>
    <row r="9050" spans="5:28" x14ac:dyDescent="0.3">
      <c r="E9050" s="3" t="s">
        <v>2148</v>
      </c>
      <c r="F9050" s="4"/>
      <c r="G9050" s="5">
        <v>5910</v>
      </c>
      <c r="H9050" s="7">
        <v>1003</v>
      </c>
      <c r="I9050" s="1">
        <v>635</v>
      </c>
      <c r="J9050" s="1">
        <v>1162</v>
      </c>
      <c r="K9050" s="1">
        <v>141</v>
      </c>
      <c r="L9050" s="1">
        <v>374</v>
      </c>
      <c r="M9050" s="1">
        <v>390</v>
      </c>
      <c r="N9050" s="1">
        <v>464</v>
      </c>
      <c r="O9050" s="1">
        <v>171</v>
      </c>
      <c r="P9050" s="1">
        <v>159</v>
      </c>
      <c r="Q9050" s="1">
        <v>421</v>
      </c>
      <c r="R9050" s="1">
        <v>289</v>
      </c>
      <c r="S9050" s="1">
        <v>65</v>
      </c>
      <c r="T9050" s="1">
        <v>301</v>
      </c>
      <c r="U9050" s="1">
        <v>79</v>
      </c>
      <c r="V9050" s="1">
        <v>663</v>
      </c>
      <c r="W9050" s="1">
        <v>793</v>
      </c>
      <c r="X9050" s="1">
        <v>14</v>
      </c>
      <c r="Y9050" s="1">
        <v>44</v>
      </c>
      <c r="Z9050" s="1">
        <v>484</v>
      </c>
      <c r="AA9050" s="1">
        <v>1786</v>
      </c>
      <c r="AB9050" s="6">
        <v>120</v>
      </c>
    </row>
    <row r="9051" spans="5:28" x14ac:dyDescent="0.3">
      <c r="E9051" s="9"/>
      <c r="F9051" s="8"/>
      <c r="G9051" s="10">
        <v>100</v>
      </c>
      <c r="H9051" s="11">
        <v>16.971235194584999</v>
      </c>
      <c r="I9051" s="2">
        <v>10.744500846024</v>
      </c>
      <c r="J9051" s="2">
        <v>19.661590524535001</v>
      </c>
      <c r="K9051" s="2">
        <v>2.3857868020300002</v>
      </c>
      <c r="L9051" s="2">
        <v>6.3282571912009997</v>
      </c>
      <c r="M9051" s="2">
        <v>6.598984771574</v>
      </c>
      <c r="N9051" s="2">
        <v>7.8510998307950004</v>
      </c>
      <c r="O9051" s="2">
        <v>2.8934010152280001</v>
      </c>
      <c r="P9051" s="2">
        <v>2.690355329949</v>
      </c>
      <c r="Q9051" s="2">
        <v>7.1235194585450001</v>
      </c>
      <c r="R9051" s="2">
        <v>4.8900169204740003</v>
      </c>
      <c r="S9051" s="2">
        <v>1.0998307952619999</v>
      </c>
      <c r="T9051" s="2">
        <v>5.0930626057530004</v>
      </c>
      <c r="U9051" s="2">
        <v>1.3367174280880001</v>
      </c>
      <c r="V9051" s="2">
        <v>11.218274111675001</v>
      </c>
      <c r="W9051" s="2">
        <v>13.417935702199999</v>
      </c>
      <c r="X9051" s="2">
        <v>0.236886632826</v>
      </c>
      <c r="Y9051" s="2">
        <v>0.74450084602400002</v>
      </c>
      <c r="Z9051" s="2">
        <v>8.1895093062609998</v>
      </c>
      <c r="AA9051" s="2">
        <v>30.219966159051999</v>
      </c>
      <c r="AB9051" s="13">
        <v>2.0304568527920002</v>
      </c>
    </row>
    <row r="9052" spans="5:28" x14ac:dyDescent="0.3">
      <c r="E9052" s="3" t="s">
        <v>2149</v>
      </c>
      <c r="F9052" s="4"/>
      <c r="G9052" s="5">
        <v>0</v>
      </c>
      <c r="H9052" s="7">
        <v>0</v>
      </c>
      <c r="I9052" s="1">
        <v>0</v>
      </c>
      <c r="J9052" s="1">
        <v>0</v>
      </c>
      <c r="K9052" s="1">
        <v>0</v>
      </c>
      <c r="L9052" s="1">
        <v>0</v>
      </c>
      <c r="M9052" s="1">
        <v>0</v>
      </c>
      <c r="N9052" s="1">
        <v>0</v>
      </c>
      <c r="O9052" s="1">
        <v>0</v>
      </c>
      <c r="P9052" s="1">
        <v>0</v>
      </c>
      <c r="Q9052" s="1">
        <v>0</v>
      </c>
      <c r="R9052" s="1">
        <v>0</v>
      </c>
      <c r="S9052" s="1">
        <v>0</v>
      </c>
      <c r="T9052" s="1">
        <v>0</v>
      </c>
      <c r="U9052" s="1">
        <v>0</v>
      </c>
      <c r="V9052" s="1">
        <v>0</v>
      </c>
      <c r="W9052" s="1">
        <v>0</v>
      </c>
      <c r="X9052" s="1">
        <v>0</v>
      </c>
      <c r="Y9052" s="1">
        <v>0</v>
      </c>
      <c r="Z9052" s="1">
        <v>0</v>
      </c>
      <c r="AA9052" s="1">
        <v>0</v>
      </c>
      <c r="AB9052" s="6">
        <v>0</v>
      </c>
    </row>
    <row r="9053" spans="5:28" x14ac:dyDescent="0.3">
      <c r="E9053" s="9"/>
      <c r="F9053" s="8"/>
      <c r="G9053" s="31">
        <v>0</v>
      </c>
      <c r="H9053" s="21">
        <v>0</v>
      </c>
      <c r="I9053" s="12">
        <v>0</v>
      </c>
      <c r="J9053" s="12">
        <v>0</v>
      </c>
      <c r="K9053" s="12">
        <v>0</v>
      </c>
      <c r="L9053" s="12">
        <v>0</v>
      </c>
      <c r="M9053" s="12">
        <v>0</v>
      </c>
      <c r="N9053" s="12">
        <v>0</v>
      </c>
      <c r="O9053" s="12">
        <v>0</v>
      </c>
      <c r="P9053" s="12">
        <v>0</v>
      </c>
      <c r="Q9053" s="12">
        <v>0</v>
      </c>
      <c r="R9053" s="12">
        <v>0</v>
      </c>
      <c r="S9053" s="12">
        <v>0</v>
      </c>
      <c r="T9053" s="12">
        <v>0</v>
      </c>
      <c r="U9053" s="12">
        <v>0</v>
      </c>
      <c r="V9053" s="12">
        <v>0</v>
      </c>
      <c r="W9053" s="12">
        <v>0</v>
      </c>
      <c r="X9053" s="12">
        <v>0</v>
      </c>
      <c r="Y9053" s="12">
        <v>0</v>
      </c>
      <c r="Z9053" s="12">
        <v>0</v>
      </c>
      <c r="AA9053" s="12">
        <v>0</v>
      </c>
      <c r="AB9053" s="15">
        <v>0</v>
      </c>
    </row>
    <row r="9054" spans="5:28" x14ac:dyDescent="0.3">
      <c r="E9054" s="3" t="s">
        <v>1037</v>
      </c>
      <c r="F9054" s="4"/>
      <c r="G9054" s="5">
        <v>0</v>
      </c>
      <c r="H9054" s="7">
        <v>0</v>
      </c>
      <c r="I9054" s="1">
        <v>0</v>
      </c>
      <c r="J9054" s="1">
        <v>0</v>
      </c>
      <c r="K9054" s="1">
        <v>0</v>
      </c>
      <c r="L9054" s="1">
        <v>0</v>
      </c>
      <c r="M9054" s="1">
        <v>0</v>
      </c>
      <c r="N9054" s="1">
        <v>0</v>
      </c>
      <c r="O9054" s="1">
        <v>0</v>
      </c>
      <c r="P9054" s="1">
        <v>0</v>
      </c>
      <c r="Q9054" s="1">
        <v>0</v>
      </c>
      <c r="R9054" s="1">
        <v>0</v>
      </c>
      <c r="S9054" s="1">
        <v>0</v>
      </c>
      <c r="T9054" s="1">
        <v>0</v>
      </c>
      <c r="U9054" s="1">
        <v>0</v>
      </c>
      <c r="V9054" s="1">
        <v>0</v>
      </c>
      <c r="W9054" s="1">
        <v>0</v>
      </c>
      <c r="X9054" s="1">
        <v>0</v>
      </c>
      <c r="Y9054" s="1">
        <v>0</v>
      </c>
      <c r="Z9054" s="1">
        <v>0</v>
      </c>
      <c r="AA9054" s="1">
        <v>0</v>
      </c>
      <c r="AB9054" s="6">
        <v>0</v>
      </c>
    </row>
    <row r="9055" spans="5:28" x14ac:dyDescent="0.3">
      <c r="E9055" s="9"/>
      <c r="F9055" s="8"/>
      <c r="G9055" s="31">
        <v>0</v>
      </c>
      <c r="H9055" s="21">
        <v>0</v>
      </c>
      <c r="I9055" s="12">
        <v>0</v>
      </c>
      <c r="J9055" s="12">
        <v>0</v>
      </c>
      <c r="K9055" s="12">
        <v>0</v>
      </c>
      <c r="L9055" s="12">
        <v>0</v>
      </c>
      <c r="M9055" s="12">
        <v>0</v>
      </c>
      <c r="N9055" s="12">
        <v>0</v>
      </c>
      <c r="O9055" s="12">
        <v>0</v>
      </c>
      <c r="P9055" s="12">
        <v>0</v>
      </c>
      <c r="Q9055" s="12">
        <v>0</v>
      </c>
      <c r="R9055" s="12">
        <v>0</v>
      </c>
      <c r="S9055" s="12">
        <v>0</v>
      </c>
      <c r="T9055" s="12">
        <v>0</v>
      </c>
      <c r="U9055" s="12">
        <v>0</v>
      </c>
      <c r="V9055" s="12">
        <v>0</v>
      </c>
      <c r="W9055" s="12">
        <v>0</v>
      </c>
      <c r="X9055" s="12">
        <v>0</v>
      </c>
      <c r="Y9055" s="12">
        <v>0</v>
      </c>
      <c r="Z9055" s="12">
        <v>0</v>
      </c>
      <c r="AA9055" s="12">
        <v>0</v>
      </c>
      <c r="AB9055" s="15">
        <v>0</v>
      </c>
    </row>
    <row r="9056" spans="5:28" ht="25" x14ac:dyDescent="0.3">
      <c r="E9056" s="3" t="s">
        <v>2150</v>
      </c>
      <c r="F9056" s="4"/>
      <c r="G9056" s="5">
        <v>281</v>
      </c>
      <c r="H9056" s="7">
        <v>95</v>
      </c>
      <c r="I9056" s="1">
        <v>48</v>
      </c>
      <c r="J9056" s="1">
        <v>43</v>
      </c>
      <c r="K9056" s="1">
        <v>8</v>
      </c>
      <c r="L9056" s="1">
        <v>39</v>
      </c>
      <c r="M9056" s="1">
        <v>46</v>
      </c>
      <c r="N9056" s="1">
        <v>64</v>
      </c>
      <c r="O9056" s="1">
        <v>23</v>
      </c>
      <c r="P9056" s="1">
        <v>39</v>
      </c>
      <c r="Q9056" s="1">
        <v>63</v>
      </c>
      <c r="R9056" s="1">
        <v>52</v>
      </c>
      <c r="S9056" s="1">
        <v>24</v>
      </c>
      <c r="T9056" s="1">
        <v>31</v>
      </c>
      <c r="U9056" s="1">
        <v>41</v>
      </c>
      <c r="V9056" s="1">
        <v>92</v>
      </c>
      <c r="W9056" s="1">
        <v>90</v>
      </c>
      <c r="X9056" s="1">
        <v>9</v>
      </c>
      <c r="Y9056" s="1">
        <v>7</v>
      </c>
      <c r="Z9056" s="1">
        <v>46</v>
      </c>
      <c r="AA9056" s="1">
        <v>6</v>
      </c>
      <c r="AB9056" s="6">
        <v>3</v>
      </c>
    </row>
    <row r="9057" spans="5:28" x14ac:dyDescent="0.3">
      <c r="E9057" s="9"/>
      <c r="F9057" s="8"/>
      <c r="G9057" s="10">
        <v>100</v>
      </c>
      <c r="H9057" s="11">
        <v>33.807829181495002</v>
      </c>
      <c r="I9057" s="2">
        <v>17.081850533808002</v>
      </c>
      <c r="J9057" s="2">
        <v>15.302491103203</v>
      </c>
      <c r="K9057" s="2">
        <v>2.8469750889680001</v>
      </c>
      <c r="L9057" s="2">
        <v>13.879003558719001</v>
      </c>
      <c r="M9057" s="2">
        <v>16.370106761565999</v>
      </c>
      <c r="N9057" s="2">
        <v>22.775800711744001</v>
      </c>
      <c r="O9057" s="2">
        <v>8.1850533807829997</v>
      </c>
      <c r="P9057" s="2">
        <v>13.879003558719001</v>
      </c>
      <c r="Q9057" s="2">
        <v>22.419928825623</v>
      </c>
      <c r="R9057" s="2">
        <v>18.505338078291999</v>
      </c>
      <c r="S9057" s="2">
        <v>8.5409252669040008</v>
      </c>
      <c r="T9057" s="2">
        <v>11.032028469750999</v>
      </c>
      <c r="U9057" s="2">
        <v>14.590747330960999</v>
      </c>
      <c r="V9057" s="2">
        <v>32.740213523131999</v>
      </c>
      <c r="W9057" s="2">
        <v>32.028469750889997</v>
      </c>
      <c r="X9057" s="2">
        <v>3.2028469750889998</v>
      </c>
      <c r="Y9057" s="2">
        <v>2.4911032028469999</v>
      </c>
      <c r="Z9057" s="2">
        <v>16.370106761565999</v>
      </c>
      <c r="AA9057" s="2">
        <v>2.1352313167260002</v>
      </c>
      <c r="AB9057" s="13">
        <v>1.0676156583630001</v>
      </c>
    </row>
    <row r="9058" spans="5:28" x14ac:dyDescent="0.3">
      <c r="E9058" s="3" t="s">
        <v>2151</v>
      </c>
      <c r="F9058" s="4"/>
      <c r="G9058" s="5">
        <v>593</v>
      </c>
      <c r="H9058" s="7">
        <v>164</v>
      </c>
      <c r="I9058" s="1">
        <v>86</v>
      </c>
      <c r="J9058" s="1">
        <v>126</v>
      </c>
      <c r="K9058" s="1">
        <v>13</v>
      </c>
      <c r="L9058" s="1">
        <v>94</v>
      </c>
      <c r="M9058" s="1">
        <v>87</v>
      </c>
      <c r="N9058" s="1">
        <v>112</v>
      </c>
      <c r="O9058" s="1">
        <v>50</v>
      </c>
      <c r="P9058" s="1">
        <v>37</v>
      </c>
      <c r="Q9058" s="1">
        <v>112</v>
      </c>
      <c r="R9058" s="1">
        <v>81</v>
      </c>
      <c r="S9058" s="1">
        <v>25</v>
      </c>
      <c r="T9058" s="1">
        <v>49</v>
      </c>
      <c r="U9058" s="1">
        <v>25</v>
      </c>
      <c r="V9058" s="1">
        <v>163</v>
      </c>
      <c r="W9058" s="1">
        <v>167</v>
      </c>
      <c r="X9058" s="1">
        <v>5</v>
      </c>
      <c r="Y9058" s="1">
        <v>9</v>
      </c>
      <c r="Z9058" s="1">
        <v>62</v>
      </c>
      <c r="AA9058" s="1">
        <v>33</v>
      </c>
      <c r="AB9058" s="6">
        <v>11</v>
      </c>
    </row>
    <row r="9059" spans="5:28" x14ac:dyDescent="0.3">
      <c r="E9059" s="9"/>
      <c r="F9059" s="8"/>
      <c r="G9059" s="10">
        <v>100</v>
      </c>
      <c r="H9059" s="11">
        <v>27.655986509274999</v>
      </c>
      <c r="I9059" s="2">
        <v>14.502529510961001</v>
      </c>
      <c r="J9059" s="2">
        <v>21.247892074199001</v>
      </c>
      <c r="K9059" s="2">
        <v>2.1922428330520001</v>
      </c>
      <c r="L9059" s="2">
        <v>15.851602023609001</v>
      </c>
      <c r="M9059" s="2">
        <v>14.671163575042</v>
      </c>
      <c r="N9059" s="2">
        <v>18.887015177066001</v>
      </c>
      <c r="O9059" s="2">
        <v>8.4317032040470004</v>
      </c>
      <c r="P9059" s="2">
        <v>6.2394603709950003</v>
      </c>
      <c r="Q9059" s="2">
        <v>18.887015177066001</v>
      </c>
      <c r="R9059" s="2">
        <v>13.659359190556</v>
      </c>
      <c r="S9059" s="2">
        <v>4.2158516020240002</v>
      </c>
      <c r="T9059" s="2">
        <v>8.2630691399659995</v>
      </c>
      <c r="U9059" s="2">
        <v>4.2158516020240002</v>
      </c>
      <c r="V9059" s="2">
        <v>27.487352445193999</v>
      </c>
      <c r="W9059" s="2">
        <v>28.161888701517999</v>
      </c>
      <c r="X9059" s="2">
        <v>0.84317032040499995</v>
      </c>
      <c r="Y9059" s="2">
        <v>1.517706576728</v>
      </c>
      <c r="Z9059" s="2">
        <v>10.455311973019001</v>
      </c>
      <c r="AA9059" s="2">
        <v>5.5649241146710002</v>
      </c>
      <c r="AB9059" s="13">
        <v>1.85497470489</v>
      </c>
    </row>
    <row r="9060" spans="5:28" x14ac:dyDescent="0.3">
      <c r="E9060" s="3" t="s">
        <v>2152</v>
      </c>
      <c r="F9060" s="4"/>
      <c r="G9060" s="5">
        <v>1581</v>
      </c>
      <c r="H9060" s="7">
        <v>409</v>
      </c>
      <c r="I9060" s="1">
        <v>204</v>
      </c>
      <c r="J9060" s="1">
        <v>342</v>
      </c>
      <c r="K9060" s="1">
        <v>22</v>
      </c>
      <c r="L9060" s="1">
        <v>199</v>
      </c>
      <c r="M9060" s="1">
        <v>165</v>
      </c>
      <c r="N9060" s="1">
        <v>280</v>
      </c>
      <c r="O9060" s="1">
        <v>106</v>
      </c>
      <c r="P9060" s="1">
        <v>76</v>
      </c>
      <c r="Q9060" s="1">
        <v>236</v>
      </c>
      <c r="R9060" s="1">
        <v>132</v>
      </c>
      <c r="S9060" s="1">
        <v>52</v>
      </c>
      <c r="T9060" s="1">
        <v>124</v>
      </c>
      <c r="U9060" s="1">
        <v>45</v>
      </c>
      <c r="V9060" s="1">
        <v>328</v>
      </c>
      <c r="W9060" s="1">
        <v>323</v>
      </c>
      <c r="X9060" s="1">
        <v>16</v>
      </c>
      <c r="Y9060" s="1">
        <v>16</v>
      </c>
      <c r="Z9060" s="1">
        <v>183</v>
      </c>
      <c r="AA9060" s="1">
        <v>124</v>
      </c>
      <c r="AB9060" s="6">
        <v>22</v>
      </c>
    </row>
    <row r="9061" spans="5:28" x14ac:dyDescent="0.3">
      <c r="E9061" s="9"/>
      <c r="F9061" s="8"/>
      <c r="G9061" s="10">
        <v>100</v>
      </c>
      <c r="H9061" s="11">
        <v>25.869702719797999</v>
      </c>
      <c r="I9061" s="2">
        <v>12.903225806451999</v>
      </c>
      <c r="J9061" s="2">
        <v>21.631878557875002</v>
      </c>
      <c r="K9061" s="2">
        <v>1.3915243516760001</v>
      </c>
      <c r="L9061" s="2">
        <v>12.58697027198</v>
      </c>
      <c r="M9061" s="2">
        <v>10.436432637571</v>
      </c>
      <c r="N9061" s="2">
        <v>17.710309930424</v>
      </c>
      <c r="O9061" s="2">
        <v>6.7046173308029999</v>
      </c>
      <c r="P9061" s="2">
        <v>4.8070841239720004</v>
      </c>
      <c r="Q9061" s="2">
        <v>14.927261227071</v>
      </c>
      <c r="R9061" s="2">
        <v>8.3491461100569992</v>
      </c>
      <c r="S9061" s="2">
        <v>3.2890575585069999</v>
      </c>
      <c r="T9061" s="2">
        <v>7.8431372549020004</v>
      </c>
      <c r="U9061" s="2">
        <v>2.8462998102469999</v>
      </c>
      <c r="V9061" s="2">
        <v>20.746363061354</v>
      </c>
      <c r="W9061" s="2">
        <v>20.430107526882001</v>
      </c>
      <c r="X9061" s="2">
        <v>1.0120177103100001</v>
      </c>
      <c r="Y9061" s="2">
        <v>1.0120177103100001</v>
      </c>
      <c r="Z9061" s="2">
        <v>11.574952561670001</v>
      </c>
      <c r="AA9061" s="2">
        <v>7.8431372549020004</v>
      </c>
      <c r="AB9061" s="13">
        <v>1.3915243516760001</v>
      </c>
    </row>
    <row r="9062" spans="5:28" x14ac:dyDescent="0.3">
      <c r="E9062" s="3" t="s">
        <v>2153</v>
      </c>
      <c r="F9062" s="4"/>
      <c r="G9062" s="5">
        <v>2840</v>
      </c>
      <c r="H9062" s="7">
        <v>463</v>
      </c>
      <c r="I9062" s="1">
        <v>194</v>
      </c>
      <c r="J9062" s="1">
        <v>448</v>
      </c>
      <c r="K9062" s="1">
        <v>44</v>
      </c>
      <c r="L9062" s="1">
        <v>214</v>
      </c>
      <c r="M9062" s="1">
        <v>180</v>
      </c>
      <c r="N9062" s="1">
        <v>318</v>
      </c>
      <c r="O9062" s="1">
        <v>117</v>
      </c>
      <c r="P9062" s="1">
        <v>66</v>
      </c>
      <c r="Q9062" s="1">
        <v>233</v>
      </c>
      <c r="R9062" s="1">
        <v>110</v>
      </c>
      <c r="S9062" s="1">
        <v>39</v>
      </c>
      <c r="T9062" s="1">
        <v>108</v>
      </c>
      <c r="U9062" s="1">
        <v>41</v>
      </c>
      <c r="V9062" s="1">
        <v>298</v>
      </c>
      <c r="W9062" s="1">
        <v>305</v>
      </c>
      <c r="X9062" s="1">
        <v>12</v>
      </c>
      <c r="Y9062" s="1">
        <v>26</v>
      </c>
      <c r="Z9062" s="1">
        <v>269</v>
      </c>
      <c r="AA9062" s="1">
        <v>871</v>
      </c>
      <c r="AB9062" s="6">
        <v>104</v>
      </c>
    </row>
    <row r="9063" spans="5:28" x14ac:dyDescent="0.3">
      <c r="E9063" s="9"/>
      <c r="F9063" s="8"/>
      <c r="G9063" s="10">
        <v>100</v>
      </c>
      <c r="H9063" s="11">
        <v>16.302816901408001</v>
      </c>
      <c r="I9063" s="2">
        <v>6.8309859154929997</v>
      </c>
      <c r="J9063" s="2">
        <v>15.774647887324001</v>
      </c>
      <c r="K9063" s="2">
        <v>1.5492957746480001</v>
      </c>
      <c r="L9063" s="2">
        <v>7.5352112676059999</v>
      </c>
      <c r="M9063" s="2">
        <v>6.3380281690139997</v>
      </c>
      <c r="N9063" s="2">
        <v>11.197183098591999</v>
      </c>
      <c r="O9063" s="2">
        <v>4.1197183098589996</v>
      </c>
      <c r="P9063" s="2">
        <v>2.3239436619720002</v>
      </c>
      <c r="Q9063" s="2">
        <v>8.2042253521129993</v>
      </c>
      <c r="R9063" s="2">
        <v>3.87323943662</v>
      </c>
      <c r="S9063" s="2">
        <v>1.37323943662</v>
      </c>
      <c r="T9063" s="2">
        <v>3.8028169014080002</v>
      </c>
      <c r="U9063" s="2">
        <v>1.443661971831</v>
      </c>
      <c r="V9063" s="2">
        <v>10.492957746479</v>
      </c>
      <c r="W9063" s="2">
        <v>10.739436619717999</v>
      </c>
      <c r="X9063" s="2">
        <v>0.42253521126799998</v>
      </c>
      <c r="Y9063" s="2">
        <v>0.91549295774600004</v>
      </c>
      <c r="Z9063" s="2">
        <v>9.4718309859150001</v>
      </c>
      <c r="AA9063" s="2">
        <v>30.669014084507001</v>
      </c>
      <c r="AB9063" s="13">
        <v>3.6619718309859999</v>
      </c>
    </row>
    <row r="9064" spans="5:28" x14ac:dyDescent="0.3">
      <c r="E9064" s="3" t="s">
        <v>2154</v>
      </c>
      <c r="F9064" s="4"/>
      <c r="G9064" s="5">
        <v>0</v>
      </c>
      <c r="H9064" s="7">
        <v>0</v>
      </c>
      <c r="I9064" s="1">
        <v>0</v>
      </c>
      <c r="J9064" s="1">
        <v>0</v>
      </c>
      <c r="K9064" s="1">
        <v>0</v>
      </c>
      <c r="L9064" s="1">
        <v>0</v>
      </c>
      <c r="M9064" s="1">
        <v>0</v>
      </c>
      <c r="N9064" s="1">
        <v>0</v>
      </c>
      <c r="O9064" s="1">
        <v>0</v>
      </c>
      <c r="P9064" s="1">
        <v>0</v>
      </c>
      <c r="Q9064" s="1">
        <v>0</v>
      </c>
      <c r="R9064" s="1">
        <v>0</v>
      </c>
      <c r="S9064" s="1">
        <v>0</v>
      </c>
      <c r="T9064" s="1">
        <v>0</v>
      </c>
      <c r="U9064" s="1">
        <v>0</v>
      </c>
      <c r="V9064" s="1">
        <v>0</v>
      </c>
      <c r="W9064" s="1">
        <v>0</v>
      </c>
      <c r="X9064" s="1">
        <v>0</v>
      </c>
      <c r="Y9064" s="1">
        <v>0</v>
      </c>
      <c r="Z9064" s="1">
        <v>0</v>
      </c>
      <c r="AA9064" s="1">
        <v>0</v>
      </c>
      <c r="AB9064" s="6">
        <v>0</v>
      </c>
    </row>
    <row r="9065" spans="5:28" x14ac:dyDescent="0.3">
      <c r="E9065" s="9"/>
      <c r="F9065" s="8"/>
      <c r="G9065" s="31">
        <v>0</v>
      </c>
      <c r="H9065" s="21">
        <v>0</v>
      </c>
      <c r="I9065" s="12">
        <v>0</v>
      </c>
      <c r="J9065" s="12">
        <v>0</v>
      </c>
      <c r="K9065" s="12">
        <v>0</v>
      </c>
      <c r="L9065" s="12">
        <v>0</v>
      </c>
      <c r="M9065" s="12">
        <v>0</v>
      </c>
      <c r="N9065" s="12">
        <v>0</v>
      </c>
      <c r="O9065" s="12">
        <v>0</v>
      </c>
      <c r="P9065" s="12">
        <v>0</v>
      </c>
      <c r="Q9065" s="12">
        <v>0</v>
      </c>
      <c r="R9065" s="12">
        <v>0</v>
      </c>
      <c r="S9065" s="12">
        <v>0</v>
      </c>
      <c r="T9065" s="12">
        <v>0</v>
      </c>
      <c r="U9065" s="12">
        <v>0</v>
      </c>
      <c r="V9065" s="12">
        <v>0</v>
      </c>
      <c r="W9065" s="12">
        <v>0</v>
      </c>
      <c r="X9065" s="12">
        <v>0</v>
      </c>
      <c r="Y9065" s="12">
        <v>0</v>
      </c>
      <c r="Z9065" s="12">
        <v>0</v>
      </c>
      <c r="AA9065" s="12">
        <v>0</v>
      </c>
      <c r="AB9065" s="15">
        <v>0</v>
      </c>
    </row>
    <row r="9066" spans="5:28" x14ac:dyDescent="0.3">
      <c r="E9066" s="3" t="s">
        <v>1043</v>
      </c>
      <c r="F9066" s="4"/>
      <c r="G9066" s="5">
        <v>0</v>
      </c>
      <c r="H9066" s="7">
        <v>0</v>
      </c>
      <c r="I9066" s="1">
        <v>0</v>
      </c>
      <c r="J9066" s="1">
        <v>0</v>
      </c>
      <c r="K9066" s="1">
        <v>0</v>
      </c>
      <c r="L9066" s="1">
        <v>0</v>
      </c>
      <c r="M9066" s="1">
        <v>0</v>
      </c>
      <c r="N9066" s="1">
        <v>0</v>
      </c>
      <c r="O9066" s="1">
        <v>0</v>
      </c>
      <c r="P9066" s="1">
        <v>0</v>
      </c>
      <c r="Q9066" s="1">
        <v>0</v>
      </c>
      <c r="R9066" s="1">
        <v>0</v>
      </c>
      <c r="S9066" s="1">
        <v>0</v>
      </c>
      <c r="T9066" s="1">
        <v>0</v>
      </c>
      <c r="U9066" s="1">
        <v>0</v>
      </c>
      <c r="V9066" s="1">
        <v>0</v>
      </c>
      <c r="W9066" s="1">
        <v>0</v>
      </c>
      <c r="X9066" s="1">
        <v>0</v>
      </c>
      <c r="Y9066" s="1">
        <v>0</v>
      </c>
      <c r="Z9066" s="1">
        <v>0</v>
      </c>
      <c r="AA9066" s="1">
        <v>0</v>
      </c>
      <c r="AB9066" s="6">
        <v>0</v>
      </c>
    </row>
    <row r="9067" spans="5:28" x14ac:dyDescent="0.3">
      <c r="E9067" s="9"/>
      <c r="F9067" s="8"/>
      <c r="G9067" s="31">
        <v>0</v>
      </c>
      <c r="H9067" s="21">
        <v>0</v>
      </c>
      <c r="I9067" s="12">
        <v>0</v>
      </c>
      <c r="J9067" s="12">
        <v>0</v>
      </c>
      <c r="K9067" s="12">
        <v>0</v>
      </c>
      <c r="L9067" s="12">
        <v>0</v>
      </c>
      <c r="M9067" s="12">
        <v>0</v>
      </c>
      <c r="N9067" s="12">
        <v>0</v>
      </c>
      <c r="O9067" s="12">
        <v>0</v>
      </c>
      <c r="P9067" s="12">
        <v>0</v>
      </c>
      <c r="Q9067" s="12">
        <v>0</v>
      </c>
      <c r="R9067" s="12">
        <v>0</v>
      </c>
      <c r="S9067" s="12">
        <v>0</v>
      </c>
      <c r="T9067" s="12">
        <v>0</v>
      </c>
      <c r="U9067" s="12">
        <v>0</v>
      </c>
      <c r="V9067" s="12">
        <v>0</v>
      </c>
      <c r="W9067" s="12">
        <v>0</v>
      </c>
      <c r="X9067" s="12">
        <v>0</v>
      </c>
      <c r="Y9067" s="12">
        <v>0</v>
      </c>
      <c r="Z9067" s="12">
        <v>0</v>
      </c>
      <c r="AA9067" s="12">
        <v>0</v>
      </c>
      <c r="AB9067" s="15">
        <v>0</v>
      </c>
    </row>
    <row r="9068" spans="5:28" ht="25" x14ac:dyDescent="0.3">
      <c r="E9068" s="3" t="s">
        <v>2155</v>
      </c>
      <c r="F9068" s="4"/>
      <c r="G9068" s="5">
        <v>67</v>
      </c>
      <c r="H9068" s="7">
        <v>20</v>
      </c>
      <c r="I9068" s="1">
        <v>13</v>
      </c>
      <c r="J9068" s="1">
        <v>6</v>
      </c>
      <c r="K9068" s="1">
        <v>1</v>
      </c>
      <c r="L9068" s="1">
        <v>7</v>
      </c>
      <c r="M9068" s="1">
        <v>14</v>
      </c>
      <c r="N9068" s="1">
        <v>17</v>
      </c>
      <c r="O9068" s="1">
        <v>7</v>
      </c>
      <c r="P9068" s="1">
        <v>9</v>
      </c>
      <c r="Q9068" s="1">
        <v>12</v>
      </c>
      <c r="R9068" s="1">
        <v>10</v>
      </c>
      <c r="S9068" s="1">
        <v>4</v>
      </c>
      <c r="T9068" s="1">
        <v>1</v>
      </c>
      <c r="U9068" s="1">
        <v>9</v>
      </c>
      <c r="V9068" s="1">
        <v>19</v>
      </c>
      <c r="W9068" s="1">
        <v>16</v>
      </c>
      <c r="X9068" s="1">
        <v>1</v>
      </c>
      <c r="Y9068" s="1">
        <v>0</v>
      </c>
      <c r="Z9068" s="1">
        <v>15</v>
      </c>
      <c r="AA9068" s="1">
        <v>4</v>
      </c>
      <c r="AB9068" s="6">
        <v>0</v>
      </c>
    </row>
    <row r="9069" spans="5:28" x14ac:dyDescent="0.3">
      <c r="E9069" s="9"/>
      <c r="F9069" s="8"/>
      <c r="G9069" s="10">
        <v>100</v>
      </c>
      <c r="H9069" s="11">
        <v>29.850746268657002</v>
      </c>
      <c r="I9069" s="2">
        <v>19.402985074627001</v>
      </c>
      <c r="J9069" s="2">
        <v>8.9552238805969999</v>
      </c>
      <c r="K9069" s="2">
        <v>1.492537313433</v>
      </c>
      <c r="L9069" s="2">
        <v>10.447761194030001</v>
      </c>
      <c r="M9069" s="2">
        <v>20.895522388060002</v>
      </c>
      <c r="N9069" s="2">
        <v>25.373134328357999</v>
      </c>
      <c r="O9069" s="2">
        <v>10.447761194030001</v>
      </c>
      <c r="P9069" s="2">
        <v>13.432835820896001</v>
      </c>
      <c r="Q9069" s="2">
        <v>17.910447761194</v>
      </c>
      <c r="R9069" s="2">
        <v>14.925373134328</v>
      </c>
      <c r="S9069" s="2">
        <v>5.9701492537309999</v>
      </c>
      <c r="T9069" s="2">
        <v>1.492537313433</v>
      </c>
      <c r="U9069" s="2">
        <v>13.432835820896001</v>
      </c>
      <c r="V9069" s="2">
        <v>28.358208955224001</v>
      </c>
      <c r="W9069" s="2">
        <v>23.880597014925002</v>
      </c>
      <c r="X9069" s="2">
        <v>1.492537313433</v>
      </c>
      <c r="Y9069" s="12">
        <v>0</v>
      </c>
      <c r="Z9069" s="2">
        <v>22.388059701492999</v>
      </c>
      <c r="AA9069" s="2">
        <v>5.9701492537309999</v>
      </c>
      <c r="AB9069" s="15">
        <v>0</v>
      </c>
    </row>
    <row r="9070" spans="5:28" x14ac:dyDescent="0.3">
      <c r="E9070" s="3" t="s">
        <v>2156</v>
      </c>
      <c r="F9070" s="4"/>
      <c r="G9070" s="5">
        <v>194</v>
      </c>
      <c r="H9070" s="7">
        <v>51</v>
      </c>
      <c r="I9070" s="1">
        <v>10</v>
      </c>
      <c r="J9070" s="1">
        <v>15</v>
      </c>
      <c r="K9070" s="1">
        <v>1</v>
      </c>
      <c r="L9070" s="1">
        <v>18</v>
      </c>
      <c r="M9070" s="1">
        <v>16</v>
      </c>
      <c r="N9070" s="1">
        <v>44</v>
      </c>
      <c r="O9070" s="1">
        <v>16</v>
      </c>
      <c r="P9070" s="1">
        <v>9</v>
      </c>
      <c r="Q9070" s="1">
        <v>38</v>
      </c>
      <c r="R9070" s="1">
        <v>10</v>
      </c>
      <c r="S9070" s="1">
        <v>3</v>
      </c>
      <c r="T9070" s="1">
        <v>5</v>
      </c>
      <c r="U9070" s="1">
        <v>5</v>
      </c>
      <c r="V9070" s="1">
        <v>51</v>
      </c>
      <c r="W9070" s="1">
        <v>46</v>
      </c>
      <c r="X9070" s="1">
        <v>4</v>
      </c>
      <c r="Y9070" s="1">
        <v>4</v>
      </c>
      <c r="Z9070" s="1">
        <v>25</v>
      </c>
      <c r="AA9070" s="1">
        <v>13</v>
      </c>
      <c r="AB9070" s="6">
        <v>4</v>
      </c>
    </row>
    <row r="9071" spans="5:28" x14ac:dyDescent="0.3">
      <c r="E9071" s="9"/>
      <c r="F9071" s="8"/>
      <c r="G9071" s="10">
        <v>100</v>
      </c>
      <c r="H9071" s="11">
        <v>26.288659793813999</v>
      </c>
      <c r="I9071" s="2">
        <v>5.1546391752579996</v>
      </c>
      <c r="J9071" s="2">
        <v>7.7319587628870003</v>
      </c>
      <c r="K9071" s="2">
        <v>0.51546391752599996</v>
      </c>
      <c r="L9071" s="2">
        <v>9.278350515464</v>
      </c>
      <c r="M9071" s="2">
        <v>8.2474226804120008</v>
      </c>
      <c r="N9071" s="2">
        <v>22.680412371134</v>
      </c>
      <c r="O9071" s="2">
        <v>8.2474226804120008</v>
      </c>
      <c r="P9071" s="2">
        <v>4.639175257732</v>
      </c>
      <c r="Q9071" s="2">
        <v>19.587628865978999</v>
      </c>
      <c r="R9071" s="2">
        <v>5.1546391752579996</v>
      </c>
      <c r="S9071" s="2">
        <v>1.5463917525769999</v>
      </c>
      <c r="T9071" s="2">
        <v>2.5773195876289998</v>
      </c>
      <c r="U9071" s="2">
        <v>2.5773195876289998</v>
      </c>
      <c r="V9071" s="2">
        <v>26.288659793813999</v>
      </c>
      <c r="W9071" s="2">
        <v>23.711340206186001</v>
      </c>
      <c r="X9071" s="2">
        <v>2.0618556701030002</v>
      </c>
      <c r="Y9071" s="2">
        <v>2.0618556701030002</v>
      </c>
      <c r="Z9071" s="2">
        <v>12.886597938144</v>
      </c>
      <c r="AA9071" s="2">
        <v>6.7010309278350002</v>
      </c>
      <c r="AB9071" s="13">
        <v>2.0618556701030002</v>
      </c>
    </row>
    <row r="9072" spans="5:28" x14ac:dyDescent="0.3">
      <c r="E9072" s="3" t="s">
        <v>2157</v>
      </c>
      <c r="F9072" s="4"/>
      <c r="G9072" s="5">
        <v>502</v>
      </c>
      <c r="H9072" s="7">
        <v>118</v>
      </c>
      <c r="I9072" s="1">
        <v>36</v>
      </c>
      <c r="J9072" s="1">
        <v>31</v>
      </c>
      <c r="K9072" s="1">
        <v>10</v>
      </c>
      <c r="L9072" s="1">
        <v>44</v>
      </c>
      <c r="M9072" s="1">
        <v>47</v>
      </c>
      <c r="N9072" s="1">
        <v>97</v>
      </c>
      <c r="O9072" s="1">
        <v>67</v>
      </c>
      <c r="P9072" s="1">
        <v>23</v>
      </c>
      <c r="Q9072" s="1">
        <v>90</v>
      </c>
      <c r="R9072" s="1">
        <v>29</v>
      </c>
      <c r="S9072" s="1">
        <v>18</v>
      </c>
      <c r="T9072" s="1">
        <v>19</v>
      </c>
      <c r="U9072" s="1">
        <v>11</v>
      </c>
      <c r="V9072" s="1">
        <v>113</v>
      </c>
      <c r="W9072" s="1">
        <v>104</v>
      </c>
      <c r="X9072" s="1">
        <v>3</v>
      </c>
      <c r="Y9072" s="1">
        <v>5</v>
      </c>
      <c r="Z9072" s="1">
        <v>57</v>
      </c>
      <c r="AA9072" s="1">
        <v>51</v>
      </c>
      <c r="AB9072" s="6">
        <v>2</v>
      </c>
    </row>
    <row r="9073" spans="5:28" x14ac:dyDescent="0.3">
      <c r="E9073" s="9"/>
      <c r="F9073" s="8"/>
      <c r="G9073" s="10">
        <v>100</v>
      </c>
      <c r="H9073" s="11">
        <v>23.505976095617999</v>
      </c>
      <c r="I9073" s="2">
        <v>7.1713147410360003</v>
      </c>
      <c r="J9073" s="2">
        <v>6.1752988047809998</v>
      </c>
      <c r="K9073" s="2">
        <v>1.9920318725099999</v>
      </c>
      <c r="L9073" s="2">
        <v>8.7649402390439999</v>
      </c>
      <c r="M9073" s="2">
        <v>9.3625498007969998</v>
      </c>
      <c r="N9073" s="2">
        <v>19.322709163347</v>
      </c>
      <c r="O9073" s="2">
        <v>13.346613545817</v>
      </c>
      <c r="P9073" s="2">
        <v>4.5816733067730002</v>
      </c>
      <c r="Q9073" s="2">
        <v>17.928286852589999</v>
      </c>
      <c r="R9073" s="2">
        <v>5.7768924302790001</v>
      </c>
      <c r="S9073" s="2">
        <v>3.5856573705180002</v>
      </c>
      <c r="T9073" s="2">
        <v>3.784860557769</v>
      </c>
      <c r="U9073" s="2">
        <v>2.191235059761</v>
      </c>
      <c r="V9073" s="2">
        <v>22.509960159363001</v>
      </c>
      <c r="W9073" s="2">
        <v>20.717131474104001</v>
      </c>
      <c r="X9073" s="2">
        <v>0.59760956175299995</v>
      </c>
      <c r="Y9073" s="2">
        <v>0.99601593625499996</v>
      </c>
      <c r="Z9073" s="2">
        <v>11.354581673307001</v>
      </c>
      <c r="AA9073" s="2">
        <v>10.159362549800999</v>
      </c>
      <c r="AB9073" s="13">
        <v>0.398406374502</v>
      </c>
    </row>
    <row r="9074" spans="5:28" x14ac:dyDescent="0.3">
      <c r="E9074" s="3" t="s">
        <v>2158</v>
      </c>
      <c r="F9074" s="4"/>
      <c r="G9074" s="5">
        <v>1040</v>
      </c>
      <c r="H9074" s="7">
        <v>132</v>
      </c>
      <c r="I9074" s="1">
        <v>27</v>
      </c>
      <c r="J9074" s="1">
        <v>54</v>
      </c>
      <c r="K9074" s="1">
        <v>6</v>
      </c>
      <c r="L9074" s="1">
        <v>41</v>
      </c>
      <c r="M9074" s="1">
        <v>52</v>
      </c>
      <c r="N9074" s="1">
        <v>132</v>
      </c>
      <c r="O9074" s="1">
        <v>82</v>
      </c>
      <c r="P9074" s="1">
        <v>14</v>
      </c>
      <c r="Q9074" s="1">
        <v>104</v>
      </c>
      <c r="R9074" s="1">
        <v>14</v>
      </c>
      <c r="S9074" s="1">
        <v>11</v>
      </c>
      <c r="T9074" s="1">
        <v>14</v>
      </c>
      <c r="U9074" s="1">
        <v>11</v>
      </c>
      <c r="V9074" s="1">
        <v>97</v>
      </c>
      <c r="W9074" s="1">
        <v>106</v>
      </c>
      <c r="X9074" s="1">
        <v>2</v>
      </c>
      <c r="Y9074" s="1">
        <v>3</v>
      </c>
      <c r="Z9074" s="1">
        <v>119</v>
      </c>
      <c r="AA9074" s="1">
        <v>375</v>
      </c>
      <c r="AB9074" s="6">
        <v>54</v>
      </c>
    </row>
    <row r="9075" spans="5:28" x14ac:dyDescent="0.3">
      <c r="E9075" s="9"/>
      <c r="F9075" s="8"/>
      <c r="G9075" s="10">
        <v>100</v>
      </c>
      <c r="H9075" s="11">
        <v>12.692307692308001</v>
      </c>
      <c r="I9075" s="2">
        <v>2.5961538461539999</v>
      </c>
      <c r="J9075" s="2">
        <v>5.1923076923079998</v>
      </c>
      <c r="K9075" s="2">
        <v>0.57692307692300004</v>
      </c>
      <c r="L9075" s="2">
        <v>3.9423076923079998</v>
      </c>
      <c r="M9075" s="2">
        <v>5</v>
      </c>
      <c r="N9075" s="2">
        <v>12.692307692308001</v>
      </c>
      <c r="O9075" s="2">
        <v>7.8846153846150004</v>
      </c>
      <c r="P9075" s="2">
        <v>1.3461538461539999</v>
      </c>
      <c r="Q9075" s="2">
        <v>10</v>
      </c>
      <c r="R9075" s="2">
        <v>1.3461538461539999</v>
      </c>
      <c r="S9075" s="2">
        <v>1.057692307692</v>
      </c>
      <c r="T9075" s="2">
        <v>1.3461538461539999</v>
      </c>
      <c r="U9075" s="2">
        <v>1.057692307692</v>
      </c>
      <c r="V9075" s="2">
        <v>9.3269230769230003</v>
      </c>
      <c r="W9075" s="2">
        <v>10.192307692308001</v>
      </c>
      <c r="X9075" s="2">
        <v>0.19230769230799999</v>
      </c>
      <c r="Y9075" s="2">
        <v>0.28846153846200001</v>
      </c>
      <c r="Z9075" s="2">
        <v>11.442307692308001</v>
      </c>
      <c r="AA9075" s="2">
        <v>36.057692307692001</v>
      </c>
      <c r="AB9075" s="13">
        <v>5.1923076923079998</v>
      </c>
    </row>
    <row r="9076" spans="5:28" x14ac:dyDescent="0.3">
      <c r="E9076" s="3" t="s">
        <v>2159</v>
      </c>
      <c r="F9076" s="4"/>
      <c r="G9076" s="5">
        <v>0</v>
      </c>
      <c r="H9076" s="7">
        <v>0</v>
      </c>
      <c r="I9076" s="1">
        <v>0</v>
      </c>
      <c r="J9076" s="1">
        <v>0</v>
      </c>
      <c r="K9076" s="1">
        <v>0</v>
      </c>
      <c r="L9076" s="1">
        <v>0</v>
      </c>
      <c r="M9076" s="1">
        <v>0</v>
      </c>
      <c r="N9076" s="1">
        <v>0</v>
      </c>
      <c r="O9076" s="1">
        <v>0</v>
      </c>
      <c r="P9076" s="1">
        <v>0</v>
      </c>
      <c r="Q9076" s="1">
        <v>0</v>
      </c>
      <c r="R9076" s="1">
        <v>0</v>
      </c>
      <c r="S9076" s="1">
        <v>0</v>
      </c>
      <c r="T9076" s="1">
        <v>0</v>
      </c>
      <c r="U9076" s="1">
        <v>0</v>
      </c>
      <c r="V9076" s="1">
        <v>0</v>
      </c>
      <c r="W9076" s="1">
        <v>0</v>
      </c>
      <c r="X9076" s="1">
        <v>0</v>
      </c>
      <c r="Y9076" s="1">
        <v>0</v>
      </c>
      <c r="Z9076" s="1">
        <v>0</v>
      </c>
      <c r="AA9076" s="1">
        <v>0</v>
      </c>
      <c r="AB9076" s="6">
        <v>0</v>
      </c>
    </row>
    <row r="9077" spans="5:28" x14ac:dyDescent="0.3">
      <c r="E9077" s="9"/>
      <c r="F9077" s="8"/>
      <c r="G9077" s="31">
        <v>0</v>
      </c>
      <c r="H9077" s="21">
        <v>0</v>
      </c>
      <c r="I9077" s="12">
        <v>0</v>
      </c>
      <c r="J9077" s="12">
        <v>0</v>
      </c>
      <c r="K9077" s="12">
        <v>0</v>
      </c>
      <c r="L9077" s="12">
        <v>0</v>
      </c>
      <c r="M9077" s="12">
        <v>0</v>
      </c>
      <c r="N9077" s="12">
        <v>0</v>
      </c>
      <c r="O9077" s="12">
        <v>0</v>
      </c>
      <c r="P9077" s="12">
        <v>0</v>
      </c>
      <c r="Q9077" s="12">
        <v>0</v>
      </c>
      <c r="R9077" s="12">
        <v>0</v>
      </c>
      <c r="S9077" s="12">
        <v>0</v>
      </c>
      <c r="T9077" s="12">
        <v>0</v>
      </c>
      <c r="U9077" s="12">
        <v>0</v>
      </c>
      <c r="V9077" s="12">
        <v>0</v>
      </c>
      <c r="W9077" s="12">
        <v>0</v>
      </c>
      <c r="X9077" s="12">
        <v>0</v>
      </c>
      <c r="Y9077" s="12">
        <v>0</v>
      </c>
      <c r="Z9077" s="12">
        <v>0</v>
      </c>
      <c r="AA9077" s="12">
        <v>0</v>
      </c>
      <c r="AB9077" s="15">
        <v>0</v>
      </c>
    </row>
    <row r="9078" spans="5:28" x14ac:dyDescent="0.3">
      <c r="E9078" s="3" t="s">
        <v>1049</v>
      </c>
      <c r="F9078" s="4"/>
      <c r="G9078" s="5">
        <v>0</v>
      </c>
      <c r="H9078" s="7">
        <v>0</v>
      </c>
      <c r="I9078" s="1">
        <v>0</v>
      </c>
      <c r="J9078" s="1">
        <v>0</v>
      </c>
      <c r="K9078" s="1">
        <v>0</v>
      </c>
      <c r="L9078" s="1">
        <v>0</v>
      </c>
      <c r="M9078" s="1">
        <v>0</v>
      </c>
      <c r="N9078" s="1">
        <v>0</v>
      </c>
      <c r="O9078" s="1">
        <v>0</v>
      </c>
      <c r="P9078" s="1">
        <v>0</v>
      </c>
      <c r="Q9078" s="1">
        <v>0</v>
      </c>
      <c r="R9078" s="1">
        <v>0</v>
      </c>
      <c r="S9078" s="1">
        <v>0</v>
      </c>
      <c r="T9078" s="1">
        <v>0</v>
      </c>
      <c r="U9078" s="1">
        <v>0</v>
      </c>
      <c r="V9078" s="1">
        <v>0</v>
      </c>
      <c r="W9078" s="1">
        <v>0</v>
      </c>
      <c r="X9078" s="1">
        <v>0</v>
      </c>
      <c r="Y9078" s="1">
        <v>0</v>
      </c>
      <c r="Z9078" s="1">
        <v>0</v>
      </c>
      <c r="AA9078" s="1">
        <v>0</v>
      </c>
      <c r="AB9078" s="6">
        <v>0</v>
      </c>
    </row>
    <row r="9079" spans="5:28" x14ac:dyDescent="0.3">
      <c r="E9079" s="9"/>
      <c r="F9079" s="8"/>
      <c r="G9079" s="31">
        <v>0</v>
      </c>
      <c r="H9079" s="21">
        <v>0</v>
      </c>
      <c r="I9079" s="12">
        <v>0</v>
      </c>
      <c r="J9079" s="12">
        <v>0</v>
      </c>
      <c r="K9079" s="12">
        <v>0</v>
      </c>
      <c r="L9079" s="12">
        <v>0</v>
      </c>
      <c r="M9079" s="12">
        <v>0</v>
      </c>
      <c r="N9079" s="12">
        <v>0</v>
      </c>
      <c r="O9079" s="12">
        <v>0</v>
      </c>
      <c r="P9079" s="12">
        <v>0</v>
      </c>
      <c r="Q9079" s="12">
        <v>0</v>
      </c>
      <c r="R9079" s="12">
        <v>0</v>
      </c>
      <c r="S9079" s="12">
        <v>0</v>
      </c>
      <c r="T9079" s="12">
        <v>0</v>
      </c>
      <c r="U9079" s="12">
        <v>0</v>
      </c>
      <c r="V9079" s="12">
        <v>0</v>
      </c>
      <c r="W9079" s="12">
        <v>0</v>
      </c>
      <c r="X9079" s="12">
        <v>0</v>
      </c>
      <c r="Y9079" s="12">
        <v>0</v>
      </c>
      <c r="Z9079" s="12">
        <v>0</v>
      </c>
      <c r="AA9079" s="12">
        <v>0</v>
      </c>
      <c r="AB9079" s="15">
        <v>0</v>
      </c>
    </row>
    <row r="9080" spans="5:28" ht="25" x14ac:dyDescent="0.3">
      <c r="E9080" s="3" t="s">
        <v>2160</v>
      </c>
      <c r="F9080" s="4"/>
      <c r="G9080" s="5">
        <v>12</v>
      </c>
      <c r="H9080" s="7">
        <v>3</v>
      </c>
      <c r="I9080" s="1">
        <v>1</v>
      </c>
      <c r="J9080" s="1">
        <v>0</v>
      </c>
      <c r="K9080" s="1">
        <v>0</v>
      </c>
      <c r="L9080" s="1">
        <v>2</v>
      </c>
      <c r="M9080" s="1">
        <v>2</v>
      </c>
      <c r="N9080" s="1">
        <v>6</v>
      </c>
      <c r="O9080" s="1">
        <v>0</v>
      </c>
      <c r="P9080" s="1">
        <v>1</v>
      </c>
      <c r="Q9080" s="1">
        <v>2</v>
      </c>
      <c r="R9080" s="1">
        <v>0</v>
      </c>
      <c r="S9080" s="1">
        <v>0</v>
      </c>
      <c r="T9080" s="1">
        <v>0</v>
      </c>
      <c r="U9080" s="1">
        <v>0</v>
      </c>
      <c r="V9080" s="1">
        <v>0</v>
      </c>
      <c r="W9080" s="1">
        <v>2</v>
      </c>
      <c r="X9080" s="1">
        <v>0</v>
      </c>
      <c r="Y9080" s="1">
        <v>0</v>
      </c>
      <c r="Z9080" s="1">
        <v>4</v>
      </c>
      <c r="AA9080" s="1">
        <v>0</v>
      </c>
      <c r="AB9080" s="6">
        <v>0</v>
      </c>
    </row>
    <row r="9081" spans="5:28" x14ac:dyDescent="0.3">
      <c r="E9081" s="9"/>
      <c r="F9081" s="8"/>
      <c r="G9081" s="10">
        <v>100</v>
      </c>
      <c r="H9081" s="11">
        <v>25</v>
      </c>
      <c r="I9081" s="2">
        <v>8.333333333333</v>
      </c>
      <c r="J9081" s="12">
        <v>0</v>
      </c>
      <c r="K9081" s="12">
        <v>0</v>
      </c>
      <c r="L9081" s="2">
        <v>16.666666666666998</v>
      </c>
      <c r="M9081" s="2">
        <v>16.666666666666998</v>
      </c>
      <c r="N9081" s="2">
        <v>50</v>
      </c>
      <c r="O9081" s="12">
        <v>0</v>
      </c>
      <c r="P9081" s="2">
        <v>8.333333333333</v>
      </c>
      <c r="Q9081" s="2">
        <v>16.666666666666998</v>
      </c>
      <c r="R9081" s="12">
        <v>0</v>
      </c>
      <c r="S9081" s="12">
        <v>0</v>
      </c>
      <c r="T9081" s="12">
        <v>0</v>
      </c>
      <c r="U9081" s="12">
        <v>0</v>
      </c>
      <c r="V9081" s="12">
        <v>0</v>
      </c>
      <c r="W9081" s="2">
        <v>16.666666666666998</v>
      </c>
      <c r="X9081" s="12">
        <v>0</v>
      </c>
      <c r="Y9081" s="12">
        <v>0</v>
      </c>
      <c r="Z9081" s="2">
        <v>33.333333333333002</v>
      </c>
      <c r="AA9081" s="12">
        <v>0</v>
      </c>
      <c r="AB9081" s="15">
        <v>0</v>
      </c>
    </row>
    <row r="9082" spans="5:28" x14ac:dyDescent="0.3">
      <c r="E9082" s="3" t="s">
        <v>2161</v>
      </c>
      <c r="F9082" s="4"/>
      <c r="G9082" s="5">
        <v>31</v>
      </c>
      <c r="H9082" s="7">
        <v>10</v>
      </c>
      <c r="I9082" s="1">
        <v>3</v>
      </c>
      <c r="J9082" s="1">
        <v>2</v>
      </c>
      <c r="K9082" s="1">
        <v>1</v>
      </c>
      <c r="L9082" s="1">
        <v>2</v>
      </c>
      <c r="M9082" s="1">
        <v>5</v>
      </c>
      <c r="N9082" s="1">
        <v>9</v>
      </c>
      <c r="O9082" s="1">
        <v>4</v>
      </c>
      <c r="P9082" s="1">
        <v>3</v>
      </c>
      <c r="Q9082" s="1">
        <v>10</v>
      </c>
      <c r="R9082" s="1">
        <v>2</v>
      </c>
      <c r="S9082" s="1">
        <v>2</v>
      </c>
      <c r="T9082" s="1">
        <v>1</v>
      </c>
      <c r="U9082" s="1">
        <v>1</v>
      </c>
      <c r="V9082" s="1">
        <v>4</v>
      </c>
      <c r="W9082" s="1">
        <v>6</v>
      </c>
      <c r="X9082" s="1">
        <v>0</v>
      </c>
      <c r="Y9082" s="1">
        <v>0</v>
      </c>
      <c r="Z9082" s="1">
        <v>1</v>
      </c>
      <c r="AA9082" s="1">
        <v>1</v>
      </c>
      <c r="AB9082" s="6">
        <v>0</v>
      </c>
    </row>
    <row r="9083" spans="5:28" x14ac:dyDescent="0.3">
      <c r="E9083" s="9"/>
      <c r="F9083" s="8"/>
      <c r="G9083" s="10">
        <v>100</v>
      </c>
      <c r="H9083" s="11">
        <v>32.258064516128997</v>
      </c>
      <c r="I9083" s="2">
        <v>9.6774193548389995</v>
      </c>
      <c r="J9083" s="2">
        <v>6.4516129032259997</v>
      </c>
      <c r="K9083" s="2">
        <v>3.2258064516129998</v>
      </c>
      <c r="L9083" s="2">
        <v>6.4516129032259997</v>
      </c>
      <c r="M9083" s="2">
        <v>16.129032258064999</v>
      </c>
      <c r="N9083" s="2">
        <v>29.032258064516</v>
      </c>
      <c r="O9083" s="2">
        <v>12.903225806451999</v>
      </c>
      <c r="P9083" s="2">
        <v>9.6774193548389995</v>
      </c>
      <c r="Q9083" s="2">
        <v>32.258064516128997</v>
      </c>
      <c r="R9083" s="2">
        <v>6.4516129032259997</v>
      </c>
      <c r="S9083" s="2">
        <v>6.4516129032259997</v>
      </c>
      <c r="T9083" s="2">
        <v>3.2258064516129998</v>
      </c>
      <c r="U9083" s="2">
        <v>3.2258064516129998</v>
      </c>
      <c r="V9083" s="2">
        <v>12.903225806451999</v>
      </c>
      <c r="W9083" s="2">
        <v>19.354838709677001</v>
      </c>
      <c r="X9083" s="12">
        <v>0</v>
      </c>
      <c r="Y9083" s="12">
        <v>0</v>
      </c>
      <c r="Z9083" s="2">
        <v>3.2258064516129998</v>
      </c>
      <c r="AA9083" s="2">
        <v>3.2258064516129998</v>
      </c>
      <c r="AB9083" s="15">
        <v>0</v>
      </c>
    </row>
    <row r="9084" spans="5:28" x14ac:dyDescent="0.3">
      <c r="E9084" s="3" t="s">
        <v>2162</v>
      </c>
      <c r="F9084" s="4"/>
      <c r="G9084" s="5">
        <v>66</v>
      </c>
      <c r="H9084" s="7">
        <v>18</v>
      </c>
      <c r="I9084" s="1">
        <v>9</v>
      </c>
      <c r="J9084" s="1">
        <v>1</v>
      </c>
      <c r="K9084" s="1">
        <v>3</v>
      </c>
      <c r="L9084" s="1">
        <v>4</v>
      </c>
      <c r="M9084" s="1">
        <v>5</v>
      </c>
      <c r="N9084" s="1">
        <v>22</v>
      </c>
      <c r="O9084" s="1">
        <v>11</v>
      </c>
      <c r="P9084" s="1">
        <v>5</v>
      </c>
      <c r="Q9084" s="1">
        <v>14</v>
      </c>
      <c r="R9084" s="1">
        <v>4</v>
      </c>
      <c r="S9084" s="1">
        <v>3</v>
      </c>
      <c r="T9084" s="1">
        <v>1</v>
      </c>
      <c r="U9084" s="1">
        <v>0</v>
      </c>
      <c r="V9084" s="1">
        <v>15</v>
      </c>
      <c r="W9084" s="1">
        <v>13</v>
      </c>
      <c r="X9084" s="1">
        <v>1</v>
      </c>
      <c r="Y9084" s="1">
        <v>1</v>
      </c>
      <c r="Z9084" s="1">
        <v>8</v>
      </c>
      <c r="AA9084" s="1">
        <v>4</v>
      </c>
      <c r="AB9084" s="6">
        <v>2</v>
      </c>
    </row>
    <row r="9085" spans="5:28" x14ac:dyDescent="0.3">
      <c r="E9085" s="9"/>
      <c r="F9085" s="8"/>
      <c r="G9085" s="10">
        <v>100</v>
      </c>
      <c r="H9085" s="11">
        <v>27.272727272727</v>
      </c>
      <c r="I9085" s="2">
        <v>13.636363636364001</v>
      </c>
      <c r="J9085" s="2">
        <v>1.5151515151520001</v>
      </c>
      <c r="K9085" s="2">
        <v>4.5454545454549997</v>
      </c>
      <c r="L9085" s="2">
        <v>6.0606060606060002</v>
      </c>
      <c r="M9085" s="2">
        <v>7.5757575757579998</v>
      </c>
      <c r="N9085" s="2">
        <v>33.333333333333002</v>
      </c>
      <c r="O9085" s="2">
        <v>16.666666666666998</v>
      </c>
      <c r="P9085" s="2">
        <v>7.5757575757579998</v>
      </c>
      <c r="Q9085" s="2">
        <v>21.212121212121001</v>
      </c>
      <c r="R9085" s="2">
        <v>6.0606060606060002</v>
      </c>
      <c r="S9085" s="2">
        <v>4.5454545454549997</v>
      </c>
      <c r="T9085" s="2">
        <v>1.5151515151520001</v>
      </c>
      <c r="U9085" s="12">
        <v>0</v>
      </c>
      <c r="V9085" s="2">
        <v>22.727272727273</v>
      </c>
      <c r="W9085" s="2">
        <v>19.696969696970001</v>
      </c>
      <c r="X9085" s="2">
        <v>1.5151515151520001</v>
      </c>
      <c r="Y9085" s="2">
        <v>1.5151515151520001</v>
      </c>
      <c r="Z9085" s="2">
        <v>12.121212121212</v>
      </c>
      <c r="AA9085" s="2">
        <v>6.0606060606060002</v>
      </c>
      <c r="AB9085" s="13">
        <v>3.0303030303030001</v>
      </c>
    </row>
    <row r="9086" spans="5:28" x14ac:dyDescent="0.3">
      <c r="E9086" s="3" t="s">
        <v>2163</v>
      </c>
      <c r="F9086" s="4"/>
      <c r="G9086" s="5">
        <v>154</v>
      </c>
      <c r="H9086" s="7">
        <v>15</v>
      </c>
      <c r="I9086" s="1">
        <v>5</v>
      </c>
      <c r="J9086" s="1">
        <v>5</v>
      </c>
      <c r="K9086" s="1">
        <v>1</v>
      </c>
      <c r="L9086" s="1">
        <v>2</v>
      </c>
      <c r="M9086" s="1">
        <v>2</v>
      </c>
      <c r="N9086" s="1">
        <v>23</v>
      </c>
      <c r="O9086" s="1">
        <v>18</v>
      </c>
      <c r="P9086" s="1">
        <v>1</v>
      </c>
      <c r="Q9086" s="1">
        <v>21</v>
      </c>
      <c r="R9086" s="1">
        <v>2</v>
      </c>
      <c r="S9086" s="1">
        <v>3</v>
      </c>
      <c r="T9086" s="1">
        <v>1</v>
      </c>
      <c r="U9086" s="1">
        <v>0</v>
      </c>
      <c r="V9086" s="1">
        <v>15</v>
      </c>
      <c r="W9086" s="1">
        <v>18</v>
      </c>
      <c r="X9086" s="1">
        <v>0</v>
      </c>
      <c r="Y9086" s="1">
        <v>0</v>
      </c>
      <c r="Z9086" s="1">
        <v>20</v>
      </c>
      <c r="AA9086" s="1">
        <v>45</v>
      </c>
      <c r="AB9086" s="6">
        <v>8</v>
      </c>
    </row>
    <row r="9087" spans="5:28" x14ac:dyDescent="0.3">
      <c r="E9087" s="9"/>
      <c r="F9087" s="8"/>
      <c r="G9087" s="10">
        <v>100</v>
      </c>
      <c r="H9087" s="11">
        <v>9.7402597402600009</v>
      </c>
      <c r="I9087" s="2">
        <v>3.2467532467529998</v>
      </c>
      <c r="J9087" s="2">
        <v>3.2467532467529998</v>
      </c>
      <c r="K9087" s="2">
        <v>0.64935064935099995</v>
      </c>
      <c r="L9087" s="2">
        <v>1.298701298701</v>
      </c>
      <c r="M9087" s="2">
        <v>1.298701298701</v>
      </c>
      <c r="N9087" s="2">
        <v>14.935064935065</v>
      </c>
      <c r="O9087" s="2">
        <v>11.688311688312</v>
      </c>
      <c r="P9087" s="2">
        <v>0.64935064935099995</v>
      </c>
      <c r="Q9087" s="2">
        <v>13.636363636364001</v>
      </c>
      <c r="R9087" s="2">
        <v>1.298701298701</v>
      </c>
      <c r="S9087" s="2">
        <v>1.948051948052</v>
      </c>
      <c r="T9087" s="2">
        <v>0.64935064935099995</v>
      </c>
      <c r="U9087" s="12">
        <v>0</v>
      </c>
      <c r="V9087" s="2">
        <v>9.7402597402600009</v>
      </c>
      <c r="W9087" s="2">
        <v>11.688311688312</v>
      </c>
      <c r="X9087" s="12">
        <v>0</v>
      </c>
      <c r="Y9087" s="12">
        <v>0</v>
      </c>
      <c r="Z9087" s="2">
        <v>12.987012987012999</v>
      </c>
      <c r="AA9087" s="2">
        <v>29.220779220779001</v>
      </c>
      <c r="AB9087" s="13">
        <v>5.1948051948050002</v>
      </c>
    </row>
    <row r="9088" spans="5:28" x14ac:dyDescent="0.3">
      <c r="E9088" s="3" t="s">
        <v>2164</v>
      </c>
      <c r="F9088" s="4"/>
      <c r="G9088" s="5">
        <v>0</v>
      </c>
      <c r="H9088" s="7">
        <v>0</v>
      </c>
      <c r="I9088" s="1">
        <v>0</v>
      </c>
      <c r="J9088" s="1">
        <v>0</v>
      </c>
      <c r="K9088" s="1">
        <v>0</v>
      </c>
      <c r="L9088" s="1">
        <v>0</v>
      </c>
      <c r="M9088" s="1">
        <v>0</v>
      </c>
      <c r="N9088" s="1">
        <v>0</v>
      </c>
      <c r="O9088" s="1">
        <v>0</v>
      </c>
      <c r="P9088" s="1">
        <v>0</v>
      </c>
      <c r="Q9088" s="1">
        <v>0</v>
      </c>
      <c r="R9088" s="1">
        <v>0</v>
      </c>
      <c r="S9088" s="1">
        <v>0</v>
      </c>
      <c r="T9088" s="1">
        <v>0</v>
      </c>
      <c r="U9088" s="1">
        <v>0</v>
      </c>
      <c r="V9088" s="1">
        <v>0</v>
      </c>
      <c r="W9088" s="1">
        <v>0</v>
      </c>
      <c r="X9088" s="1">
        <v>0</v>
      </c>
      <c r="Y9088" s="1">
        <v>0</v>
      </c>
      <c r="Z9088" s="1">
        <v>0</v>
      </c>
      <c r="AA9088" s="1">
        <v>0</v>
      </c>
      <c r="AB9088" s="6">
        <v>0</v>
      </c>
    </row>
    <row r="9089" spans="5:28" x14ac:dyDescent="0.3">
      <c r="E9089" s="9"/>
      <c r="F9089" s="8"/>
      <c r="G9089" s="31">
        <v>0</v>
      </c>
      <c r="H9089" s="21">
        <v>0</v>
      </c>
      <c r="I9089" s="12">
        <v>0</v>
      </c>
      <c r="J9089" s="12">
        <v>0</v>
      </c>
      <c r="K9089" s="12">
        <v>0</v>
      </c>
      <c r="L9089" s="12">
        <v>0</v>
      </c>
      <c r="M9089" s="12">
        <v>0</v>
      </c>
      <c r="N9089" s="12">
        <v>0</v>
      </c>
      <c r="O9089" s="12">
        <v>0</v>
      </c>
      <c r="P9089" s="12">
        <v>0</v>
      </c>
      <c r="Q9089" s="12">
        <v>0</v>
      </c>
      <c r="R9089" s="12">
        <v>0</v>
      </c>
      <c r="S9089" s="12">
        <v>0</v>
      </c>
      <c r="T9089" s="12">
        <v>0</v>
      </c>
      <c r="U9089" s="12">
        <v>0</v>
      </c>
      <c r="V9089" s="12">
        <v>0</v>
      </c>
      <c r="W9089" s="12">
        <v>0</v>
      </c>
      <c r="X9089" s="12">
        <v>0</v>
      </c>
      <c r="Y9089" s="12">
        <v>0</v>
      </c>
      <c r="Z9089" s="12">
        <v>0</v>
      </c>
      <c r="AA9089" s="12">
        <v>0</v>
      </c>
      <c r="AB9089" s="15">
        <v>0</v>
      </c>
    </row>
    <row r="9090" spans="5:28" x14ac:dyDescent="0.3">
      <c r="E9090" s="3" t="s">
        <v>1055</v>
      </c>
      <c r="F9090" s="4"/>
      <c r="G9090" s="5">
        <v>0</v>
      </c>
      <c r="H9090" s="7">
        <v>0</v>
      </c>
      <c r="I9090" s="1">
        <v>0</v>
      </c>
      <c r="J9090" s="1">
        <v>0</v>
      </c>
      <c r="K9090" s="1">
        <v>0</v>
      </c>
      <c r="L9090" s="1">
        <v>0</v>
      </c>
      <c r="M9090" s="1">
        <v>0</v>
      </c>
      <c r="N9090" s="1">
        <v>0</v>
      </c>
      <c r="O9090" s="1">
        <v>0</v>
      </c>
      <c r="P9090" s="1">
        <v>0</v>
      </c>
      <c r="Q9090" s="1">
        <v>0</v>
      </c>
      <c r="R9090" s="1">
        <v>0</v>
      </c>
      <c r="S9090" s="1">
        <v>0</v>
      </c>
      <c r="T9090" s="1">
        <v>0</v>
      </c>
      <c r="U9090" s="1">
        <v>0</v>
      </c>
      <c r="V9090" s="1">
        <v>0</v>
      </c>
      <c r="W9090" s="1">
        <v>0</v>
      </c>
      <c r="X9090" s="1">
        <v>0</v>
      </c>
      <c r="Y9090" s="1">
        <v>0</v>
      </c>
      <c r="Z9090" s="1">
        <v>0</v>
      </c>
      <c r="AA9090" s="1">
        <v>0</v>
      </c>
      <c r="AB9090" s="6">
        <v>0</v>
      </c>
    </row>
    <row r="9091" spans="5:28" x14ac:dyDescent="0.3">
      <c r="E9091" s="9"/>
      <c r="F9091" s="8"/>
      <c r="G9091" s="31">
        <v>0</v>
      </c>
      <c r="H9091" s="21">
        <v>0</v>
      </c>
      <c r="I9091" s="12">
        <v>0</v>
      </c>
      <c r="J9091" s="12">
        <v>0</v>
      </c>
      <c r="K9091" s="12">
        <v>0</v>
      </c>
      <c r="L9091" s="12">
        <v>0</v>
      </c>
      <c r="M9091" s="12">
        <v>0</v>
      </c>
      <c r="N9091" s="12">
        <v>0</v>
      </c>
      <c r="O9091" s="12">
        <v>0</v>
      </c>
      <c r="P9091" s="12">
        <v>0</v>
      </c>
      <c r="Q9091" s="12">
        <v>0</v>
      </c>
      <c r="R9091" s="12">
        <v>0</v>
      </c>
      <c r="S9091" s="12">
        <v>0</v>
      </c>
      <c r="T9091" s="12">
        <v>0</v>
      </c>
      <c r="U9091" s="12">
        <v>0</v>
      </c>
      <c r="V9091" s="12">
        <v>0</v>
      </c>
      <c r="W9091" s="12">
        <v>0</v>
      </c>
      <c r="X9091" s="12">
        <v>0</v>
      </c>
      <c r="Y9091" s="12">
        <v>0</v>
      </c>
      <c r="Z9091" s="12">
        <v>0</v>
      </c>
      <c r="AA9091" s="12">
        <v>0</v>
      </c>
      <c r="AB9091" s="15">
        <v>0</v>
      </c>
    </row>
    <row r="9092" spans="5:28" ht="25" x14ac:dyDescent="0.3">
      <c r="E9092" s="3" t="s">
        <v>2165</v>
      </c>
      <c r="F9092" s="4"/>
      <c r="G9092" s="5">
        <v>38</v>
      </c>
      <c r="H9092" s="7">
        <v>6</v>
      </c>
      <c r="I9092" s="1">
        <v>5</v>
      </c>
      <c r="J9092" s="1">
        <v>0</v>
      </c>
      <c r="K9092" s="1">
        <v>24</v>
      </c>
      <c r="L9092" s="1">
        <v>8</v>
      </c>
      <c r="M9092" s="1">
        <v>5</v>
      </c>
      <c r="N9092" s="1">
        <v>0</v>
      </c>
      <c r="O9092" s="1">
        <v>0</v>
      </c>
      <c r="P9092" s="1">
        <v>1</v>
      </c>
      <c r="Q9092" s="1">
        <v>7</v>
      </c>
      <c r="R9092" s="1">
        <v>7</v>
      </c>
      <c r="S9092" s="1">
        <v>2</v>
      </c>
      <c r="T9092" s="1">
        <v>2</v>
      </c>
      <c r="U9092" s="1">
        <v>4</v>
      </c>
      <c r="V9092" s="1">
        <v>10</v>
      </c>
      <c r="W9092" s="1">
        <v>16</v>
      </c>
      <c r="X9092" s="1">
        <v>0</v>
      </c>
      <c r="Y9092" s="1">
        <v>1</v>
      </c>
      <c r="Z9092" s="1">
        <v>2</v>
      </c>
      <c r="AA9092" s="1">
        <v>2</v>
      </c>
      <c r="AB9092" s="6">
        <v>0</v>
      </c>
    </row>
    <row r="9093" spans="5:28" x14ac:dyDescent="0.3">
      <c r="E9093" s="9"/>
      <c r="F9093" s="8"/>
      <c r="G9093" s="10">
        <v>100</v>
      </c>
      <c r="H9093" s="11">
        <v>15.789473684211</v>
      </c>
      <c r="I9093" s="2">
        <v>13.157894736842</v>
      </c>
      <c r="J9093" s="12">
        <v>0</v>
      </c>
      <c r="K9093" s="2">
        <v>63.157894736842003</v>
      </c>
      <c r="L9093" s="2">
        <v>21.052631578947</v>
      </c>
      <c r="M9093" s="2">
        <v>13.157894736842</v>
      </c>
      <c r="N9093" s="12">
        <v>0</v>
      </c>
      <c r="O9093" s="12">
        <v>0</v>
      </c>
      <c r="P9093" s="2">
        <v>2.6315789473679998</v>
      </c>
      <c r="Q9093" s="2">
        <v>18.421052631578998</v>
      </c>
      <c r="R9093" s="2">
        <v>18.421052631578998</v>
      </c>
      <c r="S9093" s="2">
        <v>5.2631578947369997</v>
      </c>
      <c r="T9093" s="2">
        <v>5.2631578947369997</v>
      </c>
      <c r="U9093" s="2">
        <v>10.526315789473999</v>
      </c>
      <c r="V9093" s="2">
        <v>26.315789473683999</v>
      </c>
      <c r="W9093" s="2">
        <v>42.105263157895003</v>
      </c>
      <c r="X9093" s="12">
        <v>0</v>
      </c>
      <c r="Y9093" s="2">
        <v>2.6315789473679998</v>
      </c>
      <c r="Z9093" s="2">
        <v>5.2631578947369997</v>
      </c>
      <c r="AA9093" s="2">
        <v>5.2631578947369997</v>
      </c>
      <c r="AB9093" s="15">
        <v>0</v>
      </c>
    </row>
    <row r="9094" spans="5:28" ht="25" x14ac:dyDescent="0.3">
      <c r="E9094" s="3" t="s">
        <v>2166</v>
      </c>
      <c r="F9094" s="4"/>
      <c r="G9094" s="5">
        <v>230</v>
      </c>
      <c r="H9094" s="7">
        <v>38</v>
      </c>
      <c r="I9094" s="1">
        <v>22</v>
      </c>
      <c r="J9094" s="1">
        <v>0</v>
      </c>
      <c r="K9094" s="1">
        <v>152</v>
      </c>
      <c r="L9094" s="1">
        <v>13</v>
      </c>
      <c r="M9094" s="1">
        <v>19</v>
      </c>
      <c r="N9094" s="1">
        <v>4</v>
      </c>
      <c r="O9094" s="1">
        <v>1</v>
      </c>
      <c r="P9094" s="1">
        <v>7</v>
      </c>
      <c r="Q9094" s="1">
        <v>17</v>
      </c>
      <c r="R9094" s="1">
        <v>29</v>
      </c>
      <c r="S9094" s="1">
        <v>2</v>
      </c>
      <c r="T9094" s="1">
        <v>2</v>
      </c>
      <c r="U9094" s="1">
        <v>1</v>
      </c>
      <c r="V9094" s="1">
        <v>56</v>
      </c>
      <c r="W9094" s="1">
        <v>103</v>
      </c>
      <c r="X9094" s="1">
        <v>2</v>
      </c>
      <c r="Y9094" s="1">
        <v>0</v>
      </c>
      <c r="Z9094" s="1">
        <v>15</v>
      </c>
      <c r="AA9094" s="1">
        <v>20</v>
      </c>
      <c r="AB9094" s="6">
        <v>1</v>
      </c>
    </row>
    <row r="9095" spans="5:28" x14ac:dyDescent="0.3">
      <c r="E9095" s="9"/>
      <c r="F9095" s="8"/>
      <c r="G9095" s="10">
        <v>100</v>
      </c>
      <c r="H9095" s="11">
        <v>16.521739130435002</v>
      </c>
      <c r="I9095" s="2">
        <v>9.5652173913039995</v>
      </c>
      <c r="J9095" s="12">
        <v>0</v>
      </c>
      <c r="K9095" s="2">
        <v>66.086956521738998</v>
      </c>
      <c r="L9095" s="2">
        <v>5.6521739130429998</v>
      </c>
      <c r="M9095" s="2">
        <v>8.2608695652169999</v>
      </c>
      <c r="N9095" s="2">
        <v>1.7391304347829999</v>
      </c>
      <c r="O9095" s="2">
        <v>0.43478260869599999</v>
      </c>
      <c r="P9095" s="2">
        <v>3.0434782608700002</v>
      </c>
      <c r="Q9095" s="2">
        <v>7.3913043478259999</v>
      </c>
      <c r="R9095" s="2">
        <v>12.608695652173999</v>
      </c>
      <c r="S9095" s="2">
        <v>0.86956521739100001</v>
      </c>
      <c r="T9095" s="2">
        <v>0.86956521739100001</v>
      </c>
      <c r="U9095" s="2">
        <v>0.43478260869599999</v>
      </c>
      <c r="V9095" s="2">
        <v>24.347826086956999</v>
      </c>
      <c r="W9095" s="2">
        <v>44.782608695652002</v>
      </c>
      <c r="X9095" s="2">
        <v>0.86956521739100001</v>
      </c>
      <c r="Y9095" s="12">
        <v>0</v>
      </c>
      <c r="Z9095" s="2">
        <v>6.5217391304349999</v>
      </c>
      <c r="AA9095" s="2">
        <v>8.6956521739130004</v>
      </c>
      <c r="AB9095" s="13">
        <v>0.43478260869599999</v>
      </c>
    </row>
    <row r="9096" spans="5:28" ht="25" x14ac:dyDescent="0.3">
      <c r="E9096" s="3" t="s">
        <v>2167</v>
      </c>
      <c r="F9096" s="4"/>
      <c r="G9096" s="5">
        <v>103</v>
      </c>
      <c r="H9096" s="7">
        <v>12</v>
      </c>
      <c r="I9096" s="1">
        <v>6</v>
      </c>
      <c r="J9096" s="1">
        <v>1</v>
      </c>
      <c r="K9096" s="1">
        <v>47</v>
      </c>
      <c r="L9096" s="1">
        <v>2</v>
      </c>
      <c r="M9096" s="1">
        <v>5</v>
      </c>
      <c r="N9096" s="1">
        <v>4</v>
      </c>
      <c r="O9096" s="1">
        <v>1</v>
      </c>
      <c r="P9096" s="1">
        <v>2</v>
      </c>
      <c r="Q9096" s="1">
        <v>6</v>
      </c>
      <c r="R9096" s="1">
        <v>12</v>
      </c>
      <c r="S9096" s="1">
        <v>1</v>
      </c>
      <c r="T9096" s="1">
        <v>0</v>
      </c>
      <c r="U9096" s="1">
        <v>1</v>
      </c>
      <c r="V9096" s="1">
        <v>12</v>
      </c>
      <c r="W9096" s="1">
        <v>26</v>
      </c>
      <c r="X9096" s="1">
        <v>0</v>
      </c>
      <c r="Y9096" s="1">
        <v>0</v>
      </c>
      <c r="Z9096" s="1">
        <v>6</v>
      </c>
      <c r="AA9096" s="1">
        <v>28</v>
      </c>
      <c r="AB9096" s="6">
        <v>0</v>
      </c>
    </row>
    <row r="9097" spans="5:28" x14ac:dyDescent="0.3">
      <c r="E9097" s="9"/>
      <c r="F9097" s="8"/>
      <c r="G9097" s="10">
        <v>100</v>
      </c>
      <c r="H9097" s="11">
        <v>11.650485436893</v>
      </c>
      <c r="I9097" s="2">
        <v>5.8252427184469999</v>
      </c>
      <c r="J9097" s="2">
        <v>0.97087378640800004</v>
      </c>
      <c r="K9097" s="2">
        <v>45.631067961165002</v>
      </c>
      <c r="L9097" s="2">
        <v>1.9417475728160001</v>
      </c>
      <c r="M9097" s="2">
        <v>4.8543689320389998</v>
      </c>
      <c r="N9097" s="2">
        <v>3.8834951456310001</v>
      </c>
      <c r="O9097" s="2">
        <v>0.97087378640800004</v>
      </c>
      <c r="P9097" s="2">
        <v>1.9417475728160001</v>
      </c>
      <c r="Q9097" s="2">
        <v>5.8252427184469999</v>
      </c>
      <c r="R9097" s="2">
        <v>11.650485436893</v>
      </c>
      <c r="S9097" s="2">
        <v>0.97087378640800004</v>
      </c>
      <c r="T9097" s="12">
        <v>0</v>
      </c>
      <c r="U9097" s="2">
        <v>0.97087378640800004</v>
      </c>
      <c r="V9097" s="2">
        <v>11.650485436893</v>
      </c>
      <c r="W9097" s="2">
        <v>25.242718446602002</v>
      </c>
      <c r="X9097" s="12">
        <v>0</v>
      </c>
      <c r="Y9097" s="12">
        <v>0</v>
      </c>
      <c r="Z9097" s="2">
        <v>5.8252427184469999</v>
      </c>
      <c r="AA9097" s="2">
        <v>27.184466019416998</v>
      </c>
      <c r="AB9097" s="15">
        <v>0</v>
      </c>
    </row>
    <row r="9098" spans="5:28" ht="25" x14ac:dyDescent="0.3">
      <c r="E9098" s="3" t="s">
        <v>2168</v>
      </c>
      <c r="F9098" s="4"/>
      <c r="G9098" s="5">
        <v>5</v>
      </c>
      <c r="H9098" s="7">
        <v>0</v>
      </c>
      <c r="I9098" s="1">
        <v>0</v>
      </c>
      <c r="J9098" s="1">
        <v>0</v>
      </c>
      <c r="K9098" s="1">
        <v>3</v>
      </c>
      <c r="L9098" s="1">
        <v>2</v>
      </c>
      <c r="M9098" s="1">
        <v>1</v>
      </c>
      <c r="N9098" s="1">
        <v>0</v>
      </c>
      <c r="O9098" s="1">
        <v>0</v>
      </c>
      <c r="P9098" s="1">
        <v>0</v>
      </c>
      <c r="Q9098" s="1">
        <v>2</v>
      </c>
      <c r="R9098" s="1">
        <v>2</v>
      </c>
      <c r="S9098" s="1">
        <v>0</v>
      </c>
      <c r="T9098" s="1">
        <v>0</v>
      </c>
      <c r="U9098" s="1">
        <v>0</v>
      </c>
      <c r="V9098" s="1">
        <v>2</v>
      </c>
      <c r="W9098" s="1">
        <v>2</v>
      </c>
      <c r="X9098" s="1">
        <v>0</v>
      </c>
      <c r="Y9098" s="1">
        <v>0</v>
      </c>
      <c r="Z9098" s="1">
        <v>0</v>
      </c>
      <c r="AA9098" s="1">
        <v>1</v>
      </c>
      <c r="AB9098" s="6">
        <v>0</v>
      </c>
    </row>
    <row r="9099" spans="5:28" x14ac:dyDescent="0.3">
      <c r="E9099" s="9"/>
      <c r="F9099" s="8"/>
      <c r="G9099" s="10">
        <v>100</v>
      </c>
      <c r="H9099" s="21">
        <v>0</v>
      </c>
      <c r="I9099" s="12">
        <v>0</v>
      </c>
      <c r="J9099" s="12">
        <v>0</v>
      </c>
      <c r="K9099" s="2">
        <v>60</v>
      </c>
      <c r="L9099" s="2">
        <v>40</v>
      </c>
      <c r="M9099" s="2">
        <v>20</v>
      </c>
      <c r="N9099" s="12">
        <v>0</v>
      </c>
      <c r="O9099" s="12">
        <v>0</v>
      </c>
      <c r="P9099" s="12">
        <v>0</v>
      </c>
      <c r="Q9099" s="2">
        <v>40</v>
      </c>
      <c r="R9099" s="2">
        <v>40</v>
      </c>
      <c r="S9099" s="12">
        <v>0</v>
      </c>
      <c r="T9099" s="12">
        <v>0</v>
      </c>
      <c r="U9099" s="12">
        <v>0</v>
      </c>
      <c r="V9099" s="2">
        <v>40</v>
      </c>
      <c r="W9099" s="2">
        <v>40</v>
      </c>
      <c r="X9099" s="12">
        <v>0</v>
      </c>
      <c r="Y9099" s="12">
        <v>0</v>
      </c>
      <c r="Z9099" s="12">
        <v>0</v>
      </c>
      <c r="AA9099" s="2">
        <v>20</v>
      </c>
      <c r="AB9099" s="15">
        <v>0</v>
      </c>
    </row>
    <row r="9100" spans="5:28" ht="25" x14ac:dyDescent="0.3">
      <c r="E9100" s="3" t="s">
        <v>2169</v>
      </c>
      <c r="F9100" s="4"/>
      <c r="G9100" s="5">
        <v>369</v>
      </c>
      <c r="H9100" s="7">
        <v>122</v>
      </c>
      <c r="I9100" s="1">
        <v>109</v>
      </c>
      <c r="J9100" s="1">
        <v>21</v>
      </c>
      <c r="K9100" s="1">
        <v>151</v>
      </c>
      <c r="L9100" s="1">
        <v>78</v>
      </c>
      <c r="M9100" s="1">
        <v>40</v>
      </c>
      <c r="N9100" s="1">
        <v>16</v>
      </c>
      <c r="O9100" s="1">
        <v>8</v>
      </c>
      <c r="P9100" s="1">
        <v>23</v>
      </c>
      <c r="Q9100" s="1">
        <v>65</v>
      </c>
      <c r="R9100" s="1">
        <v>87</v>
      </c>
      <c r="S9100" s="1">
        <v>15</v>
      </c>
      <c r="T9100" s="1">
        <v>28</v>
      </c>
      <c r="U9100" s="1">
        <v>33</v>
      </c>
      <c r="V9100" s="1">
        <v>130</v>
      </c>
      <c r="W9100" s="1">
        <v>169</v>
      </c>
      <c r="X9100" s="1">
        <v>7</v>
      </c>
      <c r="Y9100" s="1">
        <v>7</v>
      </c>
      <c r="Z9100" s="1">
        <v>36</v>
      </c>
      <c r="AA9100" s="1">
        <v>23</v>
      </c>
      <c r="AB9100" s="6">
        <v>2</v>
      </c>
    </row>
    <row r="9101" spans="5:28" x14ac:dyDescent="0.3">
      <c r="E9101" s="9"/>
      <c r="F9101" s="8"/>
      <c r="G9101" s="10">
        <v>100</v>
      </c>
      <c r="H9101" s="11">
        <v>33.062330623306003</v>
      </c>
      <c r="I9101" s="2">
        <v>29.539295392953999</v>
      </c>
      <c r="J9101" s="2">
        <v>5.6910569105690003</v>
      </c>
      <c r="K9101" s="2">
        <v>40.921409214092002</v>
      </c>
      <c r="L9101" s="2">
        <v>21.138211382114001</v>
      </c>
      <c r="M9101" s="2">
        <v>10.840108401084001</v>
      </c>
      <c r="N9101" s="2">
        <v>4.3360433604340001</v>
      </c>
      <c r="O9101" s="2">
        <v>2.168021680217</v>
      </c>
      <c r="P9101" s="2">
        <v>6.2330623306230004</v>
      </c>
      <c r="Q9101" s="2">
        <v>17.615176151762</v>
      </c>
      <c r="R9101" s="2">
        <v>23.577235772358001</v>
      </c>
      <c r="S9101" s="2">
        <v>4.065040650407</v>
      </c>
      <c r="T9101" s="2">
        <v>7.5880758807589999</v>
      </c>
      <c r="U9101" s="2">
        <v>8.9430894308940001</v>
      </c>
      <c r="V9101" s="2">
        <v>35.230352303522999</v>
      </c>
      <c r="W9101" s="2">
        <v>45.799457994580003</v>
      </c>
      <c r="X9101" s="2">
        <v>1.89701897019</v>
      </c>
      <c r="Y9101" s="2">
        <v>1.89701897019</v>
      </c>
      <c r="Z9101" s="2">
        <v>9.7560975609760003</v>
      </c>
      <c r="AA9101" s="2">
        <v>6.2330623306230004</v>
      </c>
      <c r="AB9101" s="13">
        <v>0.54200542005399999</v>
      </c>
    </row>
    <row r="9102" spans="5:28" ht="25" x14ac:dyDescent="0.3">
      <c r="E9102" s="3" t="s">
        <v>2170</v>
      </c>
      <c r="F9102" s="4"/>
      <c r="G9102" s="5">
        <v>1551</v>
      </c>
      <c r="H9102" s="7">
        <v>567</v>
      </c>
      <c r="I9102" s="1">
        <v>374</v>
      </c>
      <c r="J9102" s="1">
        <v>111</v>
      </c>
      <c r="K9102" s="1">
        <v>613</v>
      </c>
      <c r="L9102" s="1">
        <v>247</v>
      </c>
      <c r="M9102" s="1">
        <v>125</v>
      </c>
      <c r="N9102" s="1">
        <v>71</v>
      </c>
      <c r="O9102" s="1">
        <v>23</v>
      </c>
      <c r="P9102" s="1">
        <v>45</v>
      </c>
      <c r="Q9102" s="1">
        <v>168</v>
      </c>
      <c r="R9102" s="1">
        <v>247</v>
      </c>
      <c r="S9102" s="1">
        <v>30</v>
      </c>
      <c r="T9102" s="1">
        <v>53</v>
      </c>
      <c r="U9102" s="1">
        <v>73</v>
      </c>
      <c r="V9102" s="1">
        <v>396</v>
      </c>
      <c r="W9102" s="1">
        <v>552</v>
      </c>
      <c r="X9102" s="1">
        <v>16</v>
      </c>
      <c r="Y9102" s="1">
        <v>19</v>
      </c>
      <c r="Z9102" s="1">
        <v>89</v>
      </c>
      <c r="AA9102" s="1">
        <v>115</v>
      </c>
      <c r="AB9102" s="6">
        <v>8</v>
      </c>
    </row>
    <row r="9103" spans="5:28" x14ac:dyDescent="0.3">
      <c r="E9103" s="9"/>
      <c r="F9103" s="8"/>
      <c r="G9103" s="10">
        <v>100</v>
      </c>
      <c r="H9103" s="11">
        <v>36.557059961314998</v>
      </c>
      <c r="I9103" s="2">
        <v>24.113475177304998</v>
      </c>
      <c r="J9103" s="2">
        <v>7.1566731141200002</v>
      </c>
      <c r="K9103" s="2">
        <v>39.522888459058997</v>
      </c>
      <c r="L9103" s="2">
        <v>15.925209542231</v>
      </c>
      <c r="M9103" s="2">
        <v>8.0593165699549996</v>
      </c>
      <c r="N9103" s="2">
        <v>4.5776918117339997</v>
      </c>
      <c r="O9103" s="2">
        <v>1.482914248872</v>
      </c>
      <c r="P9103" s="2">
        <v>2.9013539651840001</v>
      </c>
      <c r="Q9103" s="2">
        <v>10.831721470019</v>
      </c>
      <c r="R9103" s="2">
        <v>15.925209542231</v>
      </c>
      <c r="S9103" s="2">
        <v>1.9342359767890001</v>
      </c>
      <c r="T9103" s="2">
        <v>3.417150225661</v>
      </c>
      <c r="U9103" s="2">
        <v>4.7066408768540002</v>
      </c>
      <c r="V9103" s="2">
        <v>25.531914893617</v>
      </c>
      <c r="W9103" s="2">
        <v>35.589941972920997</v>
      </c>
      <c r="X9103" s="2">
        <v>1.031592520954</v>
      </c>
      <c r="Y9103" s="2">
        <v>1.225016118633</v>
      </c>
      <c r="Z9103" s="2">
        <v>5.738233397808</v>
      </c>
      <c r="AA9103" s="2">
        <v>7.4145712443580001</v>
      </c>
      <c r="AB9103" s="13">
        <v>0.515796260477</v>
      </c>
    </row>
    <row r="9104" spans="5:28" ht="25" x14ac:dyDescent="0.3">
      <c r="E9104" s="3" t="s">
        <v>2171</v>
      </c>
      <c r="F9104" s="4"/>
      <c r="G9104" s="5">
        <v>676</v>
      </c>
      <c r="H9104" s="7">
        <v>236</v>
      </c>
      <c r="I9104" s="1">
        <v>120</v>
      </c>
      <c r="J9104" s="1">
        <v>50</v>
      </c>
      <c r="K9104" s="1">
        <v>240</v>
      </c>
      <c r="L9104" s="1">
        <v>66</v>
      </c>
      <c r="M9104" s="1">
        <v>62</v>
      </c>
      <c r="N9104" s="1">
        <v>25</v>
      </c>
      <c r="O9104" s="1">
        <v>4</v>
      </c>
      <c r="P9104" s="1">
        <v>14</v>
      </c>
      <c r="Q9104" s="1">
        <v>30</v>
      </c>
      <c r="R9104" s="1">
        <v>71</v>
      </c>
      <c r="S9104" s="1">
        <v>9</v>
      </c>
      <c r="T9104" s="1">
        <v>19</v>
      </c>
      <c r="U9104" s="1">
        <v>20</v>
      </c>
      <c r="V9104" s="1">
        <v>116</v>
      </c>
      <c r="W9104" s="1">
        <v>155</v>
      </c>
      <c r="X9104" s="1">
        <v>3</v>
      </c>
      <c r="Y9104" s="1">
        <v>4</v>
      </c>
      <c r="Z9104" s="1">
        <v>26</v>
      </c>
      <c r="AA9104" s="1">
        <v>126</v>
      </c>
      <c r="AB9104" s="6">
        <v>4</v>
      </c>
    </row>
    <row r="9105" spans="5:28" x14ac:dyDescent="0.3">
      <c r="E9105" s="9"/>
      <c r="F9105" s="8"/>
      <c r="G9105" s="10">
        <v>100</v>
      </c>
      <c r="H9105" s="11">
        <v>34.911242603550001</v>
      </c>
      <c r="I9105" s="2">
        <v>17.751479289940999</v>
      </c>
      <c r="J9105" s="2">
        <v>7.3964497041420003</v>
      </c>
      <c r="K9105" s="2">
        <v>35.502958579881998</v>
      </c>
      <c r="L9105" s="2">
        <v>9.7633136094669997</v>
      </c>
      <c r="M9105" s="2">
        <v>9.1715976331360007</v>
      </c>
      <c r="N9105" s="2">
        <v>3.6982248520710002</v>
      </c>
      <c r="O9105" s="2">
        <v>0.59171597633100004</v>
      </c>
      <c r="P9105" s="2">
        <v>2.0710059171599999</v>
      </c>
      <c r="Q9105" s="2">
        <v>4.4378698224850002</v>
      </c>
      <c r="R9105" s="2">
        <v>10.502958579882</v>
      </c>
      <c r="S9105" s="2">
        <v>1.3313609467459999</v>
      </c>
      <c r="T9105" s="2">
        <v>2.8106508875739999</v>
      </c>
      <c r="U9105" s="2">
        <v>2.9585798816570001</v>
      </c>
      <c r="V9105" s="2">
        <v>17.159763313609002</v>
      </c>
      <c r="W9105" s="2">
        <v>22.928994082839999</v>
      </c>
      <c r="X9105" s="2">
        <v>0.44378698224899998</v>
      </c>
      <c r="Y9105" s="2">
        <v>0.59171597633100004</v>
      </c>
      <c r="Z9105" s="2">
        <v>3.8461538461539999</v>
      </c>
      <c r="AA9105" s="2">
        <v>18.639053254438</v>
      </c>
      <c r="AB9105" s="13">
        <v>0.59171597633100004</v>
      </c>
    </row>
    <row r="9106" spans="5:28" ht="25" x14ac:dyDescent="0.3">
      <c r="E9106" s="3" t="s">
        <v>2172</v>
      </c>
      <c r="F9106" s="4"/>
      <c r="G9106" s="5">
        <v>59</v>
      </c>
      <c r="H9106" s="7">
        <v>18</v>
      </c>
      <c r="I9106" s="1">
        <v>11</v>
      </c>
      <c r="J9106" s="1">
        <v>4</v>
      </c>
      <c r="K9106" s="1">
        <v>24</v>
      </c>
      <c r="L9106" s="1">
        <v>4</v>
      </c>
      <c r="M9106" s="1">
        <v>6</v>
      </c>
      <c r="N9106" s="1">
        <v>3</v>
      </c>
      <c r="O9106" s="1">
        <v>1</v>
      </c>
      <c r="P9106" s="1">
        <v>1</v>
      </c>
      <c r="Q9106" s="1">
        <v>5</v>
      </c>
      <c r="R9106" s="1">
        <v>10</v>
      </c>
      <c r="S9106" s="1">
        <v>1</v>
      </c>
      <c r="T9106" s="1">
        <v>0</v>
      </c>
      <c r="U9106" s="1">
        <v>0</v>
      </c>
      <c r="V9106" s="1">
        <v>7</v>
      </c>
      <c r="W9106" s="1">
        <v>14</v>
      </c>
      <c r="X9106" s="1">
        <v>0</v>
      </c>
      <c r="Y9106" s="1">
        <v>0</v>
      </c>
      <c r="Z9106" s="1">
        <v>3</v>
      </c>
      <c r="AA9106" s="1">
        <v>7</v>
      </c>
      <c r="AB9106" s="6">
        <v>0</v>
      </c>
    </row>
    <row r="9107" spans="5:28" x14ac:dyDescent="0.3">
      <c r="E9107" s="9"/>
      <c r="F9107" s="8"/>
      <c r="G9107" s="10">
        <v>100</v>
      </c>
      <c r="H9107" s="11">
        <v>30.508474576270999</v>
      </c>
      <c r="I9107" s="2">
        <v>18.644067796609999</v>
      </c>
      <c r="J9107" s="2">
        <v>6.7796610169490004</v>
      </c>
      <c r="K9107" s="2">
        <v>40.677966101694999</v>
      </c>
      <c r="L9107" s="2">
        <v>6.7796610169490004</v>
      </c>
      <c r="M9107" s="2">
        <v>10.169491525424</v>
      </c>
      <c r="N9107" s="2">
        <v>5.0847457627120001</v>
      </c>
      <c r="O9107" s="2">
        <v>1.6949152542370001</v>
      </c>
      <c r="P9107" s="2">
        <v>1.6949152542370001</v>
      </c>
      <c r="Q9107" s="2">
        <v>8.4745762711860007</v>
      </c>
      <c r="R9107" s="2">
        <v>16.949152542373</v>
      </c>
      <c r="S9107" s="2">
        <v>1.6949152542370001</v>
      </c>
      <c r="T9107" s="12">
        <v>0</v>
      </c>
      <c r="U9107" s="12">
        <v>0</v>
      </c>
      <c r="V9107" s="2">
        <v>11.864406779661</v>
      </c>
      <c r="W9107" s="2">
        <v>23.728813559321999</v>
      </c>
      <c r="X9107" s="12">
        <v>0</v>
      </c>
      <c r="Y9107" s="12">
        <v>0</v>
      </c>
      <c r="Z9107" s="2">
        <v>5.0847457627120001</v>
      </c>
      <c r="AA9107" s="2">
        <v>11.864406779661</v>
      </c>
      <c r="AB9107" s="15">
        <v>0</v>
      </c>
    </row>
    <row r="9108" spans="5:28" ht="25" x14ac:dyDescent="0.3">
      <c r="E9108" s="3" t="s">
        <v>2173</v>
      </c>
      <c r="F9108" s="4"/>
      <c r="G9108" s="5">
        <v>1062</v>
      </c>
      <c r="H9108" s="7">
        <v>272</v>
      </c>
      <c r="I9108" s="1">
        <v>442</v>
      </c>
      <c r="J9108" s="1">
        <v>108</v>
      </c>
      <c r="K9108" s="1">
        <v>158</v>
      </c>
      <c r="L9108" s="1">
        <v>288</v>
      </c>
      <c r="M9108" s="1">
        <v>124</v>
      </c>
      <c r="N9108" s="1">
        <v>100</v>
      </c>
      <c r="O9108" s="1">
        <v>34</v>
      </c>
      <c r="P9108" s="1">
        <v>80</v>
      </c>
      <c r="Q9108" s="1">
        <v>164</v>
      </c>
      <c r="R9108" s="1">
        <v>201</v>
      </c>
      <c r="S9108" s="1">
        <v>37</v>
      </c>
      <c r="T9108" s="1">
        <v>105</v>
      </c>
      <c r="U9108" s="1">
        <v>104</v>
      </c>
      <c r="V9108" s="1">
        <v>402</v>
      </c>
      <c r="W9108" s="1">
        <v>498</v>
      </c>
      <c r="X9108" s="1">
        <v>14</v>
      </c>
      <c r="Y9108" s="1">
        <v>22</v>
      </c>
      <c r="Z9108" s="1">
        <v>129</v>
      </c>
      <c r="AA9108" s="1">
        <v>65</v>
      </c>
      <c r="AB9108" s="6">
        <v>6</v>
      </c>
    </row>
    <row r="9109" spans="5:28" x14ac:dyDescent="0.3">
      <c r="E9109" s="9"/>
      <c r="F9109" s="8"/>
      <c r="G9109" s="10">
        <v>100</v>
      </c>
      <c r="H9109" s="11">
        <v>25.612052730696998</v>
      </c>
      <c r="I9109" s="2">
        <v>41.619585687381999</v>
      </c>
      <c r="J9109" s="2">
        <v>10.169491525424</v>
      </c>
      <c r="K9109" s="2">
        <v>14.877589453861001</v>
      </c>
      <c r="L9109" s="2">
        <v>27.118644067797</v>
      </c>
      <c r="M9109" s="2">
        <v>11.676082862524</v>
      </c>
      <c r="N9109" s="2">
        <v>9.4161958568739994</v>
      </c>
      <c r="O9109" s="2">
        <v>3.201506591337</v>
      </c>
      <c r="P9109" s="2">
        <v>7.5329566854990002</v>
      </c>
      <c r="Q9109" s="2">
        <v>15.442561205273</v>
      </c>
      <c r="R9109" s="2">
        <v>18.926553672316</v>
      </c>
      <c r="S9109" s="2">
        <v>3.483992467043</v>
      </c>
      <c r="T9109" s="2">
        <v>9.8870056497180006</v>
      </c>
      <c r="U9109" s="2">
        <v>9.7928436911490007</v>
      </c>
      <c r="V9109" s="2">
        <v>37.853107344633003</v>
      </c>
      <c r="W9109" s="2">
        <v>46.892655367232003</v>
      </c>
      <c r="X9109" s="2">
        <v>1.3182674199619999</v>
      </c>
      <c r="Y9109" s="2">
        <v>2.0715630885120002</v>
      </c>
      <c r="Z9109" s="2">
        <v>12.146892655366999</v>
      </c>
      <c r="AA9109" s="2">
        <v>6.1205273069680004</v>
      </c>
      <c r="AB9109" s="13">
        <v>0.56497175141199996</v>
      </c>
    </row>
    <row r="9110" spans="5:28" ht="25" x14ac:dyDescent="0.3">
      <c r="E9110" s="3" t="s">
        <v>2174</v>
      </c>
      <c r="F9110" s="4"/>
      <c r="G9110" s="5">
        <v>4270</v>
      </c>
      <c r="H9110" s="7">
        <v>1082</v>
      </c>
      <c r="I9110" s="1">
        <v>1469</v>
      </c>
      <c r="J9110" s="1">
        <v>565</v>
      </c>
      <c r="K9110" s="1">
        <v>504</v>
      </c>
      <c r="L9110" s="1">
        <v>783</v>
      </c>
      <c r="M9110" s="1">
        <v>337</v>
      </c>
      <c r="N9110" s="1">
        <v>224</v>
      </c>
      <c r="O9110" s="1">
        <v>73</v>
      </c>
      <c r="P9110" s="1">
        <v>192</v>
      </c>
      <c r="Q9110" s="1">
        <v>404</v>
      </c>
      <c r="R9110" s="1">
        <v>526</v>
      </c>
      <c r="S9110" s="1">
        <v>80</v>
      </c>
      <c r="T9110" s="1">
        <v>283</v>
      </c>
      <c r="U9110" s="1">
        <v>180</v>
      </c>
      <c r="V9110" s="1">
        <v>1142</v>
      </c>
      <c r="W9110" s="1">
        <v>1433</v>
      </c>
      <c r="X9110" s="1">
        <v>33</v>
      </c>
      <c r="Y9110" s="1">
        <v>60</v>
      </c>
      <c r="Z9110" s="1">
        <v>426</v>
      </c>
      <c r="AA9110" s="1">
        <v>457</v>
      </c>
      <c r="AB9110" s="6">
        <v>36</v>
      </c>
    </row>
    <row r="9111" spans="5:28" x14ac:dyDescent="0.3">
      <c r="E9111" s="9"/>
      <c r="F9111" s="8"/>
      <c r="G9111" s="10">
        <v>100</v>
      </c>
      <c r="H9111" s="11">
        <v>25.339578454333001</v>
      </c>
      <c r="I9111" s="2">
        <v>34.40281030445</v>
      </c>
      <c r="J9111" s="2">
        <v>13.231850117096</v>
      </c>
      <c r="K9111" s="2">
        <v>11.803278688524999</v>
      </c>
      <c r="L9111" s="2">
        <v>18.337236533957999</v>
      </c>
      <c r="M9111" s="2">
        <v>7.8922716627630001</v>
      </c>
      <c r="N9111" s="2">
        <v>5.2459016393439999</v>
      </c>
      <c r="O9111" s="2">
        <v>1.7096018735359999</v>
      </c>
      <c r="P9111" s="2">
        <v>4.4964871194380001</v>
      </c>
      <c r="Q9111" s="2">
        <v>9.4613583138169997</v>
      </c>
      <c r="R9111" s="2">
        <v>12.318501170959999</v>
      </c>
      <c r="S9111" s="2">
        <v>1.8735362997659999</v>
      </c>
      <c r="T9111" s="2">
        <v>6.6276346604220002</v>
      </c>
      <c r="U9111" s="2">
        <v>4.2154566744729998</v>
      </c>
      <c r="V9111" s="2">
        <v>26.744730679157001</v>
      </c>
      <c r="W9111" s="2">
        <v>33.559718969555</v>
      </c>
      <c r="X9111" s="2">
        <v>0.77283372365299996</v>
      </c>
      <c r="Y9111" s="2">
        <v>1.405152224824</v>
      </c>
      <c r="Z9111" s="2">
        <v>9.9765807962529998</v>
      </c>
      <c r="AA9111" s="2">
        <v>10.702576112412</v>
      </c>
      <c r="AB9111" s="13">
        <v>0.84309133489499999</v>
      </c>
    </row>
    <row r="9112" spans="5:28" ht="25" x14ac:dyDescent="0.3">
      <c r="E9112" s="3" t="s">
        <v>2175</v>
      </c>
      <c r="F9112" s="4"/>
      <c r="G9112" s="5">
        <v>1797</v>
      </c>
      <c r="H9112" s="7">
        <v>433</v>
      </c>
      <c r="I9112" s="1">
        <v>407</v>
      </c>
      <c r="J9112" s="1">
        <v>236</v>
      </c>
      <c r="K9112" s="1">
        <v>191</v>
      </c>
      <c r="L9112" s="1">
        <v>219</v>
      </c>
      <c r="M9112" s="1">
        <v>96</v>
      </c>
      <c r="N9112" s="1">
        <v>82</v>
      </c>
      <c r="O9112" s="1">
        <v>24</v>
      </c>
      <c r="P9112" s="1">
        <v>46</v>
      </c>
      <c r="Q9112" s="1">
        <v>141</v>
      </c>
      <c r="R9112" s="1">
        <v>149</v>
      </c>
      <c r="S9112" s="1">
        <v>21</v>
      </c>
      <c r="T9112" s="1">
        <v>83</v>
      </c>
      <c r="U9112" s="1">
        <v>52</v>
      </c>
      <c r="V9112" s="1">
        <v>291</v>
      </c>
      <c r="W9112" s="1">
        <v>387</v>
      </c>
      <c r="X9112" s="1">
        <v>10</v>
      </c>
      <c r="Y9112" s="1">
        <v>22</v>
      </c>
      <c r="Z9112" s="1">
        <v>129</v>
      </c>
      <c r="AA9112" s="1">
        <v>426</v>
      </c>
      <c r="AB9112" s="6">
        <v>27</v>
      </c>
    </row>
    <row r="9113" spans="5:28" x14ac:dyDescent="0.3">
      <c r="E9113" s="9"/>
      <c r="F9113" s="8"/>
      <c r="G9113" s="10">
        <v>100</v>
      </c>
      <c r="H9113" s="11">
        <v>24.095715080689999</v>
      </c>
      <c r="I9113" s="2">
        <v>22.648859209794001</v>
      </c>
      <c r="J9113" s="2">
        <v>13.132999443517001</v>
      </c>
      <c r="K9113" s="2">
        <v>10.628825820812001</v>
      </c>
      <c r="L9113" s="2">
        <v>12.186978297162</v>
      </c>
      <c r="M9113" s="2">
        <v>5.3422370617699997</v>
      </c>
      <c r="N9113" s="2">
        <v>4.5631608235950001</v>
      </c>
      <c r="O9113" s="2">
        <v>1.3355592654420001</v>
      </c>
      <c r="P9113" s="2">
        <v>2.5598219254310002</v>
      </c>
      <c r="Q9113" s="2">
        <v>7.8464106844739998</v>
      </c>
      <c r="R9113" s="2">
        <v>8.2915971062880001</v>
      </c>
      <c r="S9113" s="2">
        <v>1.168614357262</v>
      </c>
      <c r="T9113" s="2">
        <v>4.6188091263219997</v>
      </c>
      <c r="U9113" s="2">
        <v>2.893711741792</v>
      </c>
      <c r="V9113" s="2">
        <v>16.193656093489</v>
      </c>
      <c r="W9113" s="2">
        <v>21.535893155259</v>
      </c>
      <c r="X9113" s="2">
        <v>0.55648302726800003</v>
      </c>
      <c r="Y9113" s="2">
        <v>1.2242626599890001</v>
      </c>
      <c r="Z9113" s="2">
        <v>7.1786310517530003</v>
      </c>
      <c r="AA9113" s="2">
        <v>23.706176961602999</v>
      </c>
      <c r="AB9113" s="13">
        <v>1.502504173623</v>
      </c>
    </row>
    <row r="9114" spans="5:28" ht="25" x14ac:dyDescent="0.3">
      <c r="E9114" s="3" t="s">
        <v>2176</v>
      </c>
      <c r="F9114" s="4"/>
      <c r="G9114" s="5">
        <v>153</v>
      </c>
      <c r="H9114" s="7">
        <v>44</v>
      </c>
      <c r="I9114" s="1">
        <v>37</v>
      </c>
      <c r="J9114" s="1">
        <v>23</v>
      </c>
      <c r="K9114" s="1">
        <v>14</v>
      </c>
      <c r="L9114" s="1">
        <v>19</v>
      </c>
      <c r="M9114" s="1">
        <v>5</v>
      </c>
      <c r="N9114" s="1">
        <v>6</v>
      </c>
      <c r="O9114" s="1">
        <v>2</v>
      </c>
      <c r="P9114" s="1">
        <v>5</v>
      </c>
      <c r="Q9114" s="1">
        <v>11</v>
      </c>
      <c r="R9114" s="1">
        <v>16</v>
      </c>
      <c r="S9114" s="1">
        <v>2</v>
      </c>
      <c r="T9114" s="1">
        <v>11</v>
      </c>
      <c r="U9114" s="1">
        <v>4</v>
      </c>
      <c r="V9114" s="1">
        <v>35</v>
      </c>
      <c r="W9114" s="1">
        <v>31</v>
      </c>
      <c r="X9114" s="1">
        <v>0</v>
      </c>
      <c r="Y9114" s="1">
        <v>1</v>
      </c>
      <c r="Z9114" s="1">
        <v>11</v>
      </c>
      <c r="AA9114" s="1">
        <v>22</v>
      </c>
      <c r="AB9114" s="6">
        <v>2</v>
      </c>
    </row>
    <row r="9115" spans="5:28" x14ac:dyDescent="0.3">
      <c r="E9115" s="9"/>
      <c r="F9115" s="8"/>
      <c r="G9115" s="10">
        <v>100</v>
      </c>
      <c r="H9115" s="11">
        <v>28.758169934641</v>
      </c>
      <c r="I9115" s="2">
        <v>24.183006535948</v>
      </c>
      <c r="J9115" s="2">
        <v>15.032679738562001</v>
      </c>
      <c r="K9115" s="2">
        <v>9.1503267973860005</v>
      </c>
      <c r="L9115" s="2">
        <v>12.418300653595001</v>
      </c>
      <c r="M9115" s="2">
        <v>3.2679738562090002</v>
      </c>
      <c r="N9115" s="2">
        <v>3.9215686274510002</v>
      </c>
      <c r="O9115" s="2">
        <v>1.3071895424840001</v>
      </c>
      <c r="P9115" s="2">
        <v>3.2679738562090002</v>
      </c>
      <c r="Q9115" s="2">
        <v>7.1895424836600004</v>
      </c>
      <c r="R9115" s="2">
        <v>10.457516339869001</v>
      </c>
      <c r="S9115" s="2">
        <v>1.3071895424840001</v>
      </c>
      <c r="T9115" s="2">
        <v>7.1895424836600004</v>
      </c>
      <c r="U9115" s="2">
        <v>2.6143790849670001</v>
      </c>
      <c r="V9115" s="2">
        <v>22.875816993463999</v>
      </c>
      <c r="W9115" s="2">
        <v>20.261437908497001</v>
      </c>
      <c r="X9115" s="12">
        <v>0</v>
      </c>
      <c r="Y9115" s="2">
        <v>0.65359477124200005</v>
      </c>
      <c r="Z9115" s="2">
        <v>7.1895424836600004</v>
      </c>
      <c r="AA9115" s="2">
        <v>14.379084967320001</v>
      </c>
      <c r="AB9115" s="13">
        <v>1.3071895424840001</v>
      </c>
    </row>
    <row r="9116" spans="5:28" ht="25" x14ac:dyDescent="0.3">
      <c r="E9116" s="3" t="s">
        <v>2177</v>
      </c>
      <c r="F9116" s="4"/>
      <c r="G9116" s="5">
        <v>1553</v>
      </c>
      <c r="H9116" s="7">
        <v>321</v>
      </c>
      <c r="I9116" s="1">
        <v>534</v>
      </c>
      <c r="J9116" s="1">
        <v>187</v>
      </c>
      <c r="K9116" s="1">
        <v>119</v>
      </c>
      <c r="L9116" s="1">
        <v>316</v>
      </c>
      <c r="M9116" s="1">
        <v>179</v>
      </c>
      <c r="N9116" s="1">
        <v>157</v>
      </c>
      <c r="O9116" s="1">
        <v>40</v>
      </c>
      <c r="P9116" s="1">
        <v>163</v>
      </c>
      <c r="Q9116" s="1">
        <v>273</v>
      </c>
      <c r="R9116" s="1">
        <v>312</v>
      </c>
      <c r="S9116" s="1">
        <v>73</v>
      </c>
      <c r="T9116" s="1">
        <v>140</v>
      </c>
      <c r="U9116" s="1">
        <v>147</v>
      </c>
      <c r="V9116" s="1">
        <v>542</v>
      </c>
      <c r="W9116" s="1">
        <v>619</v>
      </c>
      <c r="X9116" s="1">
        <v>28</v>
      </c>
      <c r="Y9116" s="1">
        <v>34</v>
      </c>
      <c r="Z9116" s="1">
        <v>222</v>
      </c>
      <c r="AA9116" s="1">
        <v>113</v>
      </c>
      <c r="AB9116" s="6">
        <v>19</v>
      </c>
    </row>
    <row r="9117" spans="5:28" x14ac:dyDescent="0.3">
      <c r="E9117" s="9"/>
      <c r="F9117" s="8"/>
      <c r="G9117" s="10">
        <v>100</v>
      </c>
      <c r="H9117" s="11">
        <v>20.669671603348</v>
      </c>
      <c r="I9117" s="2">
        <v>34.385061171925003</v>
      </c>
      <c r="J9117" s="2">
        <v>12.041210560206</v>
      </c>
      <c r="K9117" s="2">
        <v>7.6625885383129999</v>
      </c>
      <c r="L9117" s="2">
        <v>20.347714101739001</v>
      </c>
      <c r="M9117" s="2">
        <v>11.526078557630001</v>
      </c>
      <c r="N9117" s="2">
        <v>10.109465550547</v>
      </c>
      <c r="O9117" s="2">
        <v>2.5756600128780001</v>
      </c>
      <c r="P9117" s="2">
        <v>10.495814552479001</v>
      </c>
      <c r="Q9117" s="2">
        <v>17.578879587894001</v>
      </c>
      <c r="R9117" s="2">
        <v>20.090148100451</v>
      </c>
      <c r="S9117" s="2">
        <v>4.7005795235030003</v>
      </c>
      <c r="T9117" s="2">
        <v>9.0148100450740003</v>
      </c>
      <c r="U9117" s="2">
        <v>9.4655505473280002</v>
      </c>
      <c r="V9117" s="2">
        <v>34.900193174500998</v>
      </c>
      <c r="W9117" s="2">
        <v>39.858338699291998</v>
      </c>
      <c r="X9117" s="2">
        <v>1.802962009015</v>
      </c>
      <c r="Y9117" s="2">
        <v>2.1893110109470002</v>
      </c>
      <c r="Z9117" s="2">
        <v>14.294913071474999</v>
      </c>
      <c r="AA9117" s="2">
        <v>7.2762395363810004</v>
      </c>
      <c r="AB9117" s="13">
        <v>1.2234385061169999</v>
      </c>
    </row>
    <row r="9118" spans="5:28" ht="25" x14ac:dyDescent="0.3">
      <c r="E9118" s="3" t="s">
        <v>2178</v>
      </c>
      <c r="F9118" s="4"/>
      <c r="G9118" s="5">
        <v>7046</v>
      </c>
      <c r="H9118" s="7">
        <v>1309</v>
      </c>
      <c r="I9118" s="1">
        <v>1752</v>
      </c>
      <c r="J9118" s="1">
        <v>1105</v>
      </c>
      <c r="K9118" s="1">
        <v>424</v>
      </c>
      <c r="L9118" s="1">
        <v>1018</v>
      </c>
      <c r="M9118" s="1">
        <v>576</v>
      </c>
      <c r="N9118" s="1">
        <v>496</v>
      </c>
      <c r="O9118" s="1">
        <v>198</v>
      </c>
      <c r="P9118" s="1">
        <v>404</v>
      </c>
      <c r="Q9118" s="1">
        <v>749</v>
      </c>
      <c r="R9118" s="1">
        <v>822</v>
      </c>
      <c r="S9118" s="1">
        <v>124</v>
      </c>
      <c r="T9118" s="1">
        <v>526</v>
      </c>
      <c r="U9118" s="1">
        <v>240</v>
      </c>
      <c r="V9118" s="1">
        <v>1805</v>
      </c>
      <c r="W9118" s="1">
        <v>2100</v>
      </c>
      <c r="X9118" s="1">
        <v>46</v>
      </c>
      <c r="Y9118" s="1">
        <v>93</v>
      </c>
      <c r="Z9118" s="1">
        <v>796</v>
      </c>
      <c r="AA9118" s="1">
        <v>1017</v>
      </c>
      <c r="AB9118" s="6">
        <v>59</v>
      </c>
    </row>
    <row r="9119" spans="5:28" x14ac:dyDescent="0.3">
      <c r="E9119" s="9"/>
      <c r="F9119" s="8"/>
      <c r="G9119" s="10">
        <v>100</v>
      </c>
      <c r="H9119" s="11">
        <v>18.577916548396001</v>
      </c>
      <c r="I9119" s="2">
        <v>24.86517172864</v>
      </c>
      <c r="J9119" s="2">
        <v>15.682656826568</v>
      </c>
      <c r="K9119" s="2">
        <v>6.0175986375250003</v>
      </c>
      <c r="L9119" s="2">
        <v>14.447913709906</v>
      </c>
      <c r="M9119" s="2">
        <v>8.1748509792790003</v>
      </c>
      <c r="N9119" s="2">
        <v>7.0394550099349997</v>
      </c>
      <c r="O9119" s="2">
        <v>2.810105024127</v>
      </c>
      <c r="P9119" s="2">
        <v>5.7337496451890004</v>
      </c>
      <c r="Q9119" s="2">
        <v>10.630144762985999</v>
      </c>
      <c r="R9119" s="2">
        <v>11.666193585013</v>
      </c>
      <c r="S9119" s="2">
        <v>1.759863752484</v>
      </c>
      <c r="T9119" s="2">
        <v>7.465228498439</v>
      </c>
      <c r="U9119" s="2">
        <v>3.406187908033</v>
      </c>
      <c r="V9119" s="2">
        <v>25.617371558331001</v>
      </c>
      <c r="W9119" s="2">
        <v>29.804144195288</v>
      </c>
      <c r="X9119" s="2">
        <v>0.65285268237299998</v>
      </c>
      <c r="Y9119" s="2">
        <v>1.319897814363</v>
      </c>
      <c r="Z9119" s="2">
        <v>11.297189894976</v>
      </c>
      <c r="AA9119" s="2">
        <v>14.43372126029</v>
      </c>
      <c r="AB9119" s="13">
        <v>0.83735452739100003</v>
      </c>
    </row>
    <row r="9120" spans="5:28" ht="25" x14ac:dyDescent="0.3">
      <c r="E9120" s="3" t="s">
        <v>2179</v>
      </c>
      <c r="F9120" s="4"/>
      <c r="G9120" s="5">
        <v>3431</v>
      </c>
      <c r="H9120" s="7">
        <v>600</v>
      </c>
      <c r="I9120" s="1">
        <v>558</v>
      </c>
      <c r="J9120" s="1">
        <v>517</v>
      </c>
      <c r="K9120" s="1">
        <v>175</v>
      </c>
      <c r="L9120" s="1">
        <v>302</v>
      </c>
      <c r="M9120" s="1">
        <v>201</v>
      </c>
      <c r="N9120" s="1">
        <v>200</v>
      </c>
      <c r="O9120" s="1">
        <v>77</v>
      </c>
      <c r="P9120" s="1">
        <v>114</v>
      </c>
      <c r="Q9120" s="1">
        <v>237</v>
      </c>
      <c r="R9120" s="1">
        <v>216</v>
      </c>
      <c r="S9120" s="1">
        <v>36</v>
      </c>
      <c r="T9120" s="1">
        <v>205</v>
      </c>
      <c r="U9120" s="1">
        <v>52</v>
      </c>
      <c r="V9120" s="1">
        <v>492</v>
      </c>
      <c r="W9120" s="1">
        <v>551</v>
      </c>
      <c r="X9120" s="1">
        <v>17</v>
      </c>
      <c r="Y9120" s="1">
        <v>33</v>
      </c>
      <c r="Z9120" s="1">
        <v>288</v>
      </c>
      <c r="AA9120" s="1">
        <v>1004</v>
      </c>
      <c r="AB9120" s="6">
        <v>71</v>
      </c>
    </row>
    <row r="9121" spans="5:28" x14ac:dyDescent="0.3">
      <c r="E9121" s="9"/>
      <c r="F9121" s="8"/>
      <c r="G9121" s="10">
        <v>100</v>
      </c>
      <c r="H9121" s="11">
        <v>17.487612940834001</v>
      </c>
      <c r="I9121" s="2">
        <v>16.263480034975</v>
      </c>
      <c r="J9121" s="2">
        <v>15.068493150685001</v>
      </c>
      <c r="K9121" s="2">
        <v>5.1005537744099998</v>
      </c>
      <c r="L9121" s="2">
        <v>8.8020985135530001</v>
      </c>
      <c r="M9121" s="2">
        <v>5.8583503351789998</v>
      </c>
      <c r="N9121" s="2">
        <v>5.8292043136110001</v>
      </c>
      <c r="O9121" s="2">
        <v>2.24424366074</v>
      </c>
      <c r="P9121" s="2">
        <v>3.3226464587579998</v>
      </c>
      <c r="Q9121" s="2">
        <v>6.9076071116289999</v>
      </c>
      <c r="R9121" s="2">
        <v>6.2955406587000002</v>
      </c>
      <c r="S9121" s="2">
        <v>1.04925677645</v>
      </c>
      <c r="T9121" s="2">
        <v>5.9749344214509996</v>
      </c>
      <c r="U9121" s="2">
        <v>1.5155931215389999</v>
      </c>
      <c r="V9121" s="2">
        <v>14.339842611484</v>
      </c>
      <c r="W9121" s="2">
        <v>16.059457883998999</v>
      </c>
      <c r="X9121" s="2">
        <v>0.49548236665700002</v>
      </c>
      <c r="Y9121" s="2">
        <v>0.96181871174599998</v>
      </c>
      <c r="Z9121" s="2">
        <v>8.3940542116000003</v>
      </c>
      <c r="AA9121" s="2">
        <v>29.262605654327999</v>
      </c>
      <c r="AB9121" s="13">
        <v>2.0693675313319999</v>
      </c>
    </row>
    <row r="9122" spans="5:28" ht="25" x14ac:dyDescent="0.3">
      <c r="E9122" s="3" t="s">
        <v>2180</v>
      </c>
      <c r="F9122" s="4"/>
      <c r="G9122" s="5">
        <v>239</v>
      </c>
      <c r="H9122" s="7">
        <v>46</v>
      </c>
      <c r="I9122" s="1">
        <v>42</v>
      </c>
      <c r="J9122" s="1">
        <v>37</v>
      </c>
      <c r="K9122" s="1">
        <v>14</v>
      </c>
      <c r="L9122" s="1">
        <v>15</v>
      </c>
      <c r="M9122" s="1">
        <v>27</v>
      </c>
      <c r="N9122" s="1">
        <v>25</v>
      </c>
      <c r="O9122" s="1">
        <v>11</v>
      </c>
      <c r="P9122" s="1">
        <v>10</v>
      </c>
      <c r="Q9122" s="1">
        <v>26</v>
      </c>
      <c r="R9122" s="1">
        <v>19</v>
      </c>
      <c r="S9122" s="1">
        <v>1</v>
      </c>
      <c r="T9122" s="1">
        <v>13</v>
      </c>
      <c r="U9122" s="1">
        <v>4</v>
      </c>
      <c r="V9122" s="1">
        <v>34</v>
      </c>
      <c r="W9122" s="1">
        <v>37</v>
      </c>
      <c r="X9122" s="1">
        <v>1</v>
      </c>
      <c r="Y9122" s="1">
        <v>2</v>
      </c>
      <c r="Z9122" s="1">
        <v>24</v>
      </c>
      <c r="AA9122" s="1">
        <v>38</v>
      </c>
      <c r="AB9122" s="6">
        <v>4</v>
      </c>
    </row>
    <row r="9123" spans="5:28" x14ac:dyDescent="0.3">
      <c r="E9123" s="9"/>
      <c r="F9123" s="8"/>
      <c r="G9123" s="10">
        <v>100</v>
      </c>
      <c r="H9123" s="11">
        <v>19.246861924686002</v>
      </c>
      <c r="I9123" s="2">
        <v>17.573221757321999</v>
      </c>
      <c r="J9123" s="2">
        <v>15.481171548117</v>
      </c>
      <c r="K9123" s="2">
        <v>5.8577405857739997</v>
      </c>
      <c r="L9123" s="2">
        <v>6.2761506276150003</v>
      </c>
      <c r="M9123" s="2">
        <v>11.297071129707</v>
      </c>
      <c r="N9123" s="2">
        <v>10.460251046025</v>
      </c>
      <c r="O9123" s="2">
        <v>4.6025104602509996</v>
      </c>
      <c r="P9123" s="2">
        <v>4.1841004184099999</v>
      </c>
      <c r="Q9123" s="2">
        <v>10.878661087866</v>
      </c>
      <c r="R9123" s="2">
        <v>7.9497907949790001</v>
      </c>
      <c r="S9123" s="2">
        <v>0.418410041841</v>
      </c>
      <c r="T9123" s="2">
        <v>5.439330543933</v>
      </c>
      <c r="U9123" s="2">
        <v>1.673640167364</v>
      </c>
      <c r="V9123" s="2">
        <v>14.225941422594</v>
      </c>
      <c r="W9123" s="2">
        <v>15.481171548117</v>
      </c>
      <c r="X9123" s="2">
        <v>0.418410041841</v>
      </c>
      <c r="Y9123" s="2">
        <v>0.836820083682</v>
      </c>
      <c r="Z9123" s="2">
        <v>10.041841004184</v>
      </c>
      <c r="AA9123" s="2">
        <v>15.899581589958</v>
      </c>
      <c r="AB9123" s="13">
        <v>1.673640167364</v>
      </c>
    </row>
    <row r="9124" spans="5:28" ht="25" x14ac:dyDescent="0.3">
      <c r="E9124" s="3" t="s">
        <v>2181</v>
      </c>
      <c r="F9124" s="4"/>
      <c r="G9124" s="5">
        <v>1345</v>
      </c>
      <c r="H9124" s="7">
        <v>269</v>
      </c>
      <c r="I9124" s="1">
        <v>292</v>
      </c>
      <c r="J9124" s="1">
        <v>234</v>
      </c>
      <c r="K9124" s="1">
        <v>55</v>
      </c>
      <c r="L9124" s="1">
        <v>211</v>
      </c>
      <c r="M9124" s="1">
        <v>183</v>
      </c>
      <c r="N9124" s="1">
        <v>197</v>
      </c>
      <c r="O9124" s="1">
        <v>78</v>
      </c>
      <c r="P9124" s="1">
        <v>136</v>
      </c>
      <c r="Q9124" s="1">
        <v>232</v>
      </c>
      <c r="R9124" s="1">
        <v>268</v>
      </c>
      <c r="S9124" s="1">
        <v>70</v>
      </c>
      <c r="T9124" s="1">
        <v>129</v>
      </c>
      <c r="U9124" s="1">
        <v>144</v>
      </c>
      <c r="V9124" s="1">
        <v>437</v>
      </c>
      <c r="W9124" s="1">
        <v>467</v>
      </c>
      <c r="X9124" s="1">
        <v>25</v>
      </c>
      <c r="Y9124" s="1">
        <v>31</v>
      </c>
      <c r="Z9124" s="1">
        <v>181</v>
      </c>
      <c r="AA9124" s="1">
        <v>122</v>
      </c>
      <c r="AB9124" s="6">
        <v>15</v>
      </c>
    </row>
    <row r="9125" spans="5:28" x14ac:dyDescent="0.3">
      <c r="E9125" s="9"/>
      <c r="F9125" s="8"/>
      <c r="G9125" s="10">
        <v>100</v>
      </c>
      <c r="H9125" s="11">
        <v>20</v>
      </c>
      <c r="I9125" s="2">
        <v>21.710037174720998</v>
      </c>
      <c r="J9125" s="2">
        <v>17.397769516728999</v>
      </c>
      <c r="K9125" s="2">
        <v>4.0892193308550002</v>
      </c>
      <c r="L9125" s="2">
        <v>15.687732342006999</v>
      </c>
      <c r="M9125" s="2">
        <v>13.60594795539</v>
      </c>
      <c r="N9125" s="2">
        <v>14.646840148699001</v>
      </c>
      <c r="O9125" s="2">
        <v>5.7992565055760004</v>
      </c>
      <c r="P9125" s="2">
        <v>10.111524163568999</v>
      </c>
      <c r="Q9125" s="2">
        <v>17.24907063197</v>
      </c>
      <c r="R9125" s="2">
        <v>19.925650557621001</v>
      </c>
      <c r="S9125" s="2">
        <v>5.2044609665430004</v>
      </c>
      <c r="T9125" s="2">
        <v>9.5910780669139992</v>
      </c>
      <c r="U9125" s="2">
        <v>10.706319702602</v>
      </c>
      <c r="V9125" s="2">
        <v>32.490706319703001</v>
      </c>
      <c r="W9125" s="2">
        <v>34.721189591078002</v>
      </c>
      <c r="X9125" s="2">
        <v>1.85873605948</v>
      </c>
      <c r="Y9125" s="2">
        <v>2.3048327137550002</v>
      </c>
      <c r="Z9125" s="2">
        <v>13.457249070632001</v>
      </c>
      <c r="AA9125" s="2">
        <v>9.0706319702599991</v>
      </c>
      <c r="AB9125" s="13">
        <v>1.1152416356879999</v>
      </c>
    </row>
    <row r="9126" spans="5:28" ht="25" x14ac:dyDescent="0.3">
      <c r="E9126" s="3" t="s">
        <v>2182</v>
      </c>
      <c r="F9126" s="4"/>
      <c r="G9126" s="5">
        <v>7018</v>
      </c>
      <c r="H9126" s="7">
        <v>1532</v>
      </c>
      <c r="I9126" s="1">
        <v>1289</v>
      </c>
      <c r="J9126" s="1">
        <v>1689</v>
      </c>
      <c r="K9126" s="1">
        <v>253</v>
      </c>
      <c r="L9126" s="1">
        <v>776</v>
      </c>
      <c r="M9126" s="1">
        <v>711</v>
      </c>
      <c r="N9126" s="1">
        <v>777</v>
      </c>
      <c r="O9126" s="1">
        <v>284</v>
      </c>
      <c r="P9126" s="1">
        <v>412</v>
      </c>
      <c r="Q9126" s="1">
        <v>798</v>
      </c>
      <c r="R9126" s="1">
        <v>770</v>
      </c>
      <c r="S9126" s="1">
        <v>182</v>
      </c>
      <c r="T9126" s="1">
        <v>623</v>
      </c>
      <c r="U9126" s="1">
        <v>231</v>
      </c>
      <c r="V9126" s="1">
        <v>1553</v>
      </c>
      <c r="W9126" s="1">
        <v>1707</v>
      </c>
      <c r="X9126" s="1">
        <v>42</v>
      </c>
      <c r="Y9126" s="1">
        <v>71</v>
      </c>
      <c r="Z9126" s="1">
        <v>802</v>
      </c>
      <c r="AA9126" s="1">
        <v>944</v>
      </c>
      <c r="AB9126" s="6">
        <v>62</v>
      </c>
    </row>
    <row r="9127" spans="5:28" x14ac:dyDescent="0.3">
      <c r="E9127" s="9"/>
      <c r="F9127" s="8"/>
      <c r="G9127" s="10">
        <v>100</v>
      </c>
      <c r="H9127" s="11">
        <v>21.829581077229999</v>
      </c>
      <c r="I9127" s="2">
        <v>18.367056141351</v>
      </c>
      <c r="J9127" s="2">
        <v>24.066685665432001</v>
      </c>
      <c r="K9127" s="2">
        <v>3.6050156739810002</v>
      </c>
      <c r="L9127" s="2">
        <v>11.057281276716999</v>
      </c>
      <c r="M9127" s="2">
        <v>10.131091479054</v>
      </c>
      <c r="N9127" s="2">
        <v>11.071530350527</v>
      </c>
      <c r="O9127" s="2">
        <v>4.0467369620970004</v>
      </c>
      <c r="P9127" s="2">
        <v>5.8706184098029999</v>
      </c>
      <c r="Q9127" s="2">
        <v>11.370760900541001</v>
      </c>
      <c r="R9127" s="2">
        <v>10.971786833855999</v>
      </c>
      <c r="S9127" s="2">
        <v>2.5933314334570001</v>
      </c>
      <c r="T9127" s="2">
        <v>8.8771729837559992</v>
      </c>
      <c r="U9127" s="2">
        <v>3.2915360501570001</v>
      </c>
      <c r="V9127" s="2">
        <v>22.128811627244001</v>
      </c>
      <c r="W9127" s="2">
        <v>24.323168994014999</v>
      </c>
      <c r="X9127" s="2">
        <v>0.59846110002800001</v>
      </c>
      <c r="Y9127" s="2">
        <v>1.0116842405240001</v>
      </c>
      <c r="Z9127" s="2">
        <v>11.427757195782</v>
      </c>
      <c r="AA9127" s="2">
        <v>13.451125676830999</v>
      </c>
      <c r="AB9127" s="13">
        <v>0.88344257623300004</v>
      </c>
    </row>
    <row r="9128" spans="5:28" ht="25" x14ac:dyDescent="0.3">
      <c r="E9128" s="3" t="s">
        <v>2183</v>
      </c>
      <c r="F9128" s="4"/>
      <c r="G9128" s="5">
        <v>4134</v>
      </c>
      <c r="H9128" s="7">
        <v>797</v>
      </c>
      <c r="I9128" s="1">
        <v>440</v>
      </c>
      <c r="J9128" s="1">
        <v>926</v>
      </c>
      <c r="K9128" s="1">
        <v>97</v>
      </c>
      <c r="L9128" s="1">
        <v>238</v>
      </c>
      <c r="M9128" s="1">
        <v>307</v>
      </c>
      <c r="N9128" s="1">
        <v>350</v>
      </c>
      <c r="O9128" s="1">
        <v>131</v>
      </c>
      <c r="P9128" s="1">
        <v>140</v>
      </c>
      <c r="Q9128" s="1">
        <v>308</v>
      </c>
      <c r="R9128" s="1">
        <v>203</v>
      </c>
      <c r="S9128" s="1">
        <v>54</v>
      </c>
      <c r="T9128" s="1">
        <v>238</v>
      </c>
      <c r="U9128" s="1">
        <v>60</v>
      </c>
      <c r="V9128" s="1">
        <v>469</v>
      </c>
      <c r="W9128" s="1">
        <v>522</v>
      </c>
      <c r="X9128" s="1">
        <v>8</v>
      </c>
      <c r="Y9128" s="1">
        <v>32</v>
      </c>
      <c r="Z9128" s="1">
        <v>347</v>
      </c>
      <c r="AA9128" s="1">
        <v>1174</v>
      </c>
      <c r="AB9128" s="6">
        <v>79</v>
      </c>
    </row>
    <row r="9129" spans="5:28" x14ac:dyDescent="0.3">
      <c r="E9129" s="9"/>
      <c r="F9129" s="8"/>
      <c r="G9129" s="10">
        <v>100</v>
      </c>
      <c r="H9129" s="11">
        <v>19.279148524431999</v>
      </c>
      <c r="I9129" s="2">
        <v>10.643444605709</v>
      </c>
      <c r="J9129" s="2">
        <v>22.399612965650999</v>
      </c>
      <c r="K9129" s="2">
        <v>2.3463957426220001</v>
      </c>
      <c r="L9129" s="2">
        <v>5.7571359458150004</v>
      </c>
      <c r="M9129" s="2">
        <v>7.4262215771650002</v>
      </c>
      <c r="N9129" s="2">
        <v>8.4663763909049994</v>
      </c>
      <c r="O9129" s="2">
        <v>3.1688437348809999</v>
      </c>
      <c r="P9129" s="2">
        <v>3.3865505563620002</v>
      </c>
      <c r="Q9129" s="2">
        <v>7.4504112239960003</v>
      </c>
      <c r="R9129" s="2">
        <v>4.9104983067249997</v>
      </c>
      <c r="S9129" s="2">
        <v>1.3062409288820001</v>
      </c>
      <c r="T9129" s="2">
        <v>5.7571359458150004</v>
      </c>
      <c r="U9129" s="2">
        <v>1.4513788098689999</v>
      </c>
      <c r="V9129" s="2">
        <v>11.344944363812001</v>
      </c>
      <c r="W9129" s="2">
        <v>12.626995645864</v>
      </c>
      <c r="X9129" s="2">
        <v>0.19351717464900001</v>
      </c>
      <c r="Y9129" s="2">
        <v>0.774068698597</v>
      </c>
      <c r="Z9129" s="2">
        <v>8.3938074504109998</v>
      </c>
      <c r="AA9129" s="2">
        <v>28.398645379777001</v>
      </c>
      <c r="AB9129" s="13">
        <v>1.9109820996610001</v>
      </c>
    </row>
    <row r="9130" spans="5:28" ht="25" x14ac:dyDescent="0.3">
      <c r="E9130" s="3" t="s">
        <v>2184</v>
      </c>
      <c r="F9130" s="4"/>
      <c r="G9130" s="5">
        <v>330</v>
      </c>
      <c r="H9130" s="7">
        <v>73</v>
      </c>
      <c r="I9130" s="1">
        <v>37</v>
      </c>
      <c r="J9130" s="1">
        <v>80</v>
      </c>
      <c r="K9130" s="1">
        <v>10</v>
      </c>
      <c r="L9130" s="1">
        <v>25</v>
      </c>
      <c r="M9130" s="1">
        <v>37</v>
      </c>
      <c r="N9130" s="1">
        <v>36</v>
      </c>
      <c r="O9130" s="1">
        <v>15</v>
      </c>
      <c r="P9130" s="1">
        <v>12</v>
      </c>
      <c r="Q9130" s="1">
        <v>33</v>
      </c>
      <c r="R9130" s="1">
        <v>18</v>
      </c>
      <c r="S9130" s="1">
        <v>4</v>
      </c>
      <c r="T9130" s="1">
        <v>29</v>
      </c>
      <c r="U9130" s="1">
        <v>1</v>
      </c>
      <c r="V9130" s="1">
        <v>42</v>
      </c>
      <c r="W9130" s="1">
        <v>30</v>
      </c>
      <c r="X9130" s="1">
        <v>0</v>
      </c>
      <c r="Y9130" s="1">
        <v>5</v>
      </c>
      <c r="Z9130" s="1">
        <v>24</v>
      </c>
      <c r="AA9130" s="1">
        <v>67</v>
      </c>
      <c r="AB9130" s="6">
        <v>4</v>
      </c>
    </row>
    <row r="9131" spans="5:28" x14ac:dyDescent="0.3">
      <c r="E9131" s="9"/>
      <c r="F9131" s="8"/>
      <c r="G9131" s="10">
        <v>100</v>
      </c>
      <c r="H9131" s="11">
        <v>22.121212121212</v>
      </c>
      <c r="I9131" s="2">
        <v>11.212121212121</v>
      </c>
      <c r="J9131" s="2">
        <v>24.242424242424001</v>
      </c>
      <c r="K9131" s="2">
        <v>3.0303030303030001</v>
      </c>
      <c r="L9131" s="2">
        <v>7.5757575757579998</v>
      </c>
      <c r="M9131" s="2">
        <v>11.212121212121</v>
      </c>
      <c r="N9131" s="2">
        <v>10.909090909091001</v>
      </c>
      <c r="O9131" s="2">
        <v>4.5454545454549997</v>
      </c>
      <c r="P9131" s="2">
        <v>3.636363636364</v>
      </c>
      <c r="Q9131" s="2">
        <v>10</v>
      </c>
      <c r="R9131" s="2">
        <v>5.4545454545450003</v>
      </c>
      <c r="S9131" s="2">
        <v>1.2121212121210001</v>
      </c>
      <c r="T9131" s="2">
        <v>8.7878787878790003</v>
      </c>
      <c r="U9131" s="2">
        <v>0.30303030303</v>
      </c>
      <c r="V9131" s="2">
        <v>12.727272727273</v>
      </c>
      <c r="W9131" s="2">
        <v>9.0909090909089993</v>
      </c>
      <c r="X9131" s="12">
        <v>0</v>
      </c>
      <c r="Y9131" s="2">
        <v>1.5151515151520001</v>
      </c>
      <c r="Z9131" s="2">
        <v>7.2727272727269998</v>
      </c>
      <c r="AA9131" s="2">
        <v>20.303030303029999</v>
      </c>
      <c r="AB9131" s="13">
        <v>1.2121212121210001</v>
      </c>
    </row>
    <row r="9132" spans="5:28" ht="25" x14ac:dyDescent="0.3">
      <c r="E9132" s="3" t="s">
        <v>2185</v>
      </c>
      <c r="F9132" s="4"/>
      <c r="G9132" s="5">
        <v>371</v>
      </c>
      <c r="H9132" s="7">
        <v>87</v>
      </c>
      <c r="I9132" s="1">
        <v>69</v>
      </c>
      <c r="J9132" s="1">
        <v>62</v>
      </c>
      <c r="K9132" s="1">
        <v>6</v>
      </c>
      <c r="L9132" s="1">
        <v>60</v>
      </c>
      <c r="M9132" s="1">
        <v>51</v>
      </c>
      <c r="N9132" s="1">
        <v>69</v>
      </c>
      <c r="O9132" s="1">
        <v>25</v>
      </c>
      <c r="P9132" s="1">
        <v>39</v>
      </c>
      <c r="Q9132" s="1">
        <v>78</v>
      </c>
      <c r="R9132" s="1">
        <v>67</v>
      </c>
      <c r="S9132" s="1">
        <v>31</v>
      </c>
      <c r="T9132" s="1">
        <v>30</v>
      </c>
      <c r="U9132" s="1">
        <v>45</v>
      </c>
      <c r="V9132" s="1">
        <v>112</v>
      </c>
      <c r="W9132" s="1">
        <v>125</v>
      </c>
      <c r="X9132" s="1">
        <v>8</v>
      </c>
      <c r="Y9132" s="1">
        <v>7</v>
      </c>
      <c r="Z9132" s="1">
        <v>49</v>
      </c>
      <c r="AA9132" s="1">
        <v>20</v>
      </c>
      <c r="AB9132" s="6">
        <v>6</v>
      </c>
    </row>
    <row r="9133" spans="5:28" x14ac:dyDescent="0.3">
      <c r="E9133" s="9"/>
      <c r="F9133" s="8"/>
      <c r="G9133" s="10">
        <v>100</v>
      </c>
      <c r="H9133" s="11">
        <v>23.450134770889001</v>
      </c>
      <c r="I9133" s="2">
        <v>18.598382749325999</v>
      </c>
      <c r="J9133" s="2">
        <v>16.711590296495999</v>
      </c>
      <c r="K9133" s="2">
        <v>1.617250673854</v>
      </c>
      <c r="L9133" s="2">
        <v>16.172506738544001</v>
      </c>
      <c r="M9133" s="2">
        <v>13.746630727763</v>
      </c>
      <c r="N9133" s="2">
        <v>18.598382749325999</v>
      </c>
      <c r="O9133" s="2">
        <v>6.7385444743939997</v>
      </c>
      <c r="P9133" s="2">
        <v>10.512129380054001</v>
      </c>
      <c r="Q9133" s="2">
        <v>21.024258760108001</v>
      </c>
      <c r="R9133" s="2">
        <v>18.059299191375001</v>
      </c>
      <c r="S9133" s="2">
        <v>8.3557951482479993</v>
      </c>
      <c r="T9133" s="2">
        <v>8.0862533692720007</v>
      </c>
      <c r="U9133" s="2">
        <v>12.129380053907999</v>
      </c>
      <c r="V9133" s="2">
        <v>30.188679245283002</v>
      </c>
      <c r="W9133" s="2">
        <v>33.692722371968003</v>
      </c>
      <c r="X9133" s="2">
        <v>2.1563342318059999</v>
      </c>
      <c r="Y9133" s="2">
        <v>1.88679245283</v>
      </c>
      <c r="Z9133" s="2">
        <v>13.207547169811001</v>
      </c>
      <c r="AA9133" s="2">
        <v>5.3908355795149996</v>
      </c>
      <c r="AB9133" s="13">
        <v>1.617250673854</v>
      </c>
    </row>
    <row r="9134" spans="5:28" ht="25" x14ac:dyDescent="0.3">
      <c r="E9134" s="3" t="s">
        <v>2186</v>
      </c>
      <c r="F9134" s="4"/>
      <c r="G9134" s="5">
        <v>2559</v>
      </c>
      <c r="H9134" s="7">
        <v>608</v>
      </c>
      <c r="I9134" s="1">
        <v>283</v>
      </c>
      <c r="J9134" s="1">
        <v>500</v>
      </c>
      <c r="K9134" s="1">
        <v>44</v>
      </c>
      <c r="L9134" s="1">
        <v>313</v>
      </c>
      <c r="M9134" s="1">
        <v>252</v>
      </c>
      <c r="N9134" s="1">
        <v>406</v>
      </c>
      <c r="O9134" s="1">
        <v>144</v>
      </c>
      <c r="P9134" s="1">
        <v>109</v>
      </c>
      <c r="Q9134" s="1">
        <v>357</v>
      </c>
      <c r="R9134" s="1">
        <v>205</v>
      </c>
      <c r="S9134" s="1">
        <v>69</v>
      </c>
      <c r="T9134" s="1">
        <v>180</v>
      </c>
      <c r="U9134" s="1">
        <v>68</v>
      </c>
      <c r="V9134" s="1">
        <v>526</v>
      </c>
      <c r="W9134" s="1">
        <v>508</v>
      </c>
      <c r="X9134" s="1">
        <v>23</v>
      </c>
      <c r="Y9134" s="1">
        <v>27</v>
      </c>
      <c r="Z9134" s="1">
        <v>279</v>
      </c>
      <c r="AA9134" s="1">
        <v>367</v>
      </c>
      <c r="AB9134" s="6">
        <v>41</v>
      </c>
    </row>
    <row r="9135" spans="5:28" x14ac:dyDescent="0.3">
      <c r="E9135" s="9"/>
      <c r="F9135" s="8"/>
      <c r="G9135" s="10">
        <v>100</v>
      </c>
      <c r="H9135" s="11">
        <v>23.759280969129001</v>
      </c>
      <c r="I9135" s="2">
        <v>11.059007424775</v>
      </c>
      <c r="J9135" s="2">
        <v>19.538882375928001</v>
      </c>
      <c r="K9135" s="2">
        <v>1.719421649082</v>
      </c>
      <c r="L9135" s="2">
        <v>12.231340367331001</v>
      </c>
      <c r="M9135" s="2">
        <v>9.8475967174680008</v>
      </c>
      <c r="N9135" s="2">
        <v>15.865572489253999</v>
      </c>
      <c r="O9135" s="2">
        <v>5.6271981242670002</v>
      </c>
      <c r="P9135" s="2">
        <v>4.2594763579519999</v>
      </c>
      <c r="Q9135" s="2">
        <v>13.950762016413</v>
      </c>
      <c r="R9135" s="2">
        <v>8.0109417741310001</v>
      </c>
      <c r="S9135" s="2">
        <v>2.696365767878</v>
      </c>
      <c r="T9135" s="2">
        <v>7.0339976553339998</v>
      </c>
      <c r="U9135" s="2">
        <v>2.6572880031260002</v>
      </c>
      <c r="V9135" s="2">
        <v>20.554904259476</v>
      </c>
      <c r="W9135" s="2">
        <v>19.851504493943001</v>
      </c>
      <c r="X9135" s="2">
        <v>0.89878858929299998</v>
      </c>
      <c r="Y9135" s="2">
        <v>1.0550996482999999</v>
      </c>
      <c r="Z9135" s="2">
        <v>10.902696365768</v>
      </c>
      <c r="AA9135" s="2">
        <v>14.341539663931</v>
      </c>
      <c r="AB9135" s="13">
        <v>1.6021883548260001</v>
      </c>
    </row>
    <row r="9136" spans="5:28" ht="25" x14ac:dyDescent="0.3">
      <c r="E9136" s="3" t="s">
        <v>2187</v>
      </c>
      <c r="F9136" s="4"/>
      <c r="G9136" s="5">
        <v>1990</v>
      </c>
      <c r="H9136" s="7">
        <v>368</v>
      </c>
      <c r="I9136" s="1">
        <v>158</v>
      </c>
      <c r="J9136" s="1">
        <v>355</v>
      </c>
      <c r="K9136" s="1">
        <v>30</v>
      </c>
      <c r="L9136" s="1">
        <v>152</v>
      </c>
      <c r="M9136" s="1">
        <v>136</v>
      </c>
      <c r="N9136" s="1">
        <v>249</v>
      </c>
      <c r="O9136" s="1">
        <v>98</v>
      </c>
      <c r="P9136" s="1">
        <v>59</v>
      </c>
      <c r="Q9136" s="1">
        <v>167</v>
      </c>
      <c r="R9136" s="1">
        <v>84</v>
      </c>
      <c r="S9136" s="1">
        <v>31</v>
      </c>
      <c r="T9136" s="1">
        <v>87</v>
      </c>
      <c r="U9136" s="1">
        <v>29</v>
      </c>
      <c r="V9136" s="1">
        <v>194</v>
      </c>
      <c r="W9136" s="1">
        <v>204</v>
      </c>
      <c r="X9136" s="1">
        <v>9</v>
      </c>
      <c r="Y9136" s="1">
        <v>20</v>
      </c>
      <c r="Z9136" s="1">
        <v>187</v>
      </c>
      <c r="AA9136" s="1">
        <v>554</v>
      </c>
      <c r="AB9136" s="6">
        <v>72</v>
      </c>
    </row>
    <row r="9137" spans="5:28" x14ac:dyDescent="0.3">
      <c r="E9137" s="9"/>
      <c r="F9137" s="8"/>
      <c r="G9137" s="10">
        <v>100</v>
      </c>
      <c r="H9137" s="11">
        <v>18.492462311558</v>
      </c>
      <c r="I9137" s="2">
        <v>7.939698492462</v>
      </c>
      <c r="J9137" s="2">
        <v>17.839195979898999</v>
      </c>
      <c r="K9137" s="2">
        <v>1.507537688442</v>
      </c>
      <c r="L9137" s="2">
        <v>7.6381909547740001</v>
      </c>
      <c r="M9137" s="2">
        <v>6.834170854271</v>
      </c>
      <c r="N9137" s="2">
        <v>12.51256281407</v>
      </c>
      <c r="O9137" s="2">
        <v>4.924623115578</v>
      </c>
      <c r="P9137" s="2">
        <v>2.9648241206030002</v>
      </c>
      <c r="Q9137" s="2">
        <v>8.3919597989949999</v>
      </c>
      <c r="R9137" s="2">
        <v>4.2211055276379996</v>
      </c>
      <c r="S9137" s="2">
        <v>1.5577889447240001</v>
      </c>
      <c r="T9137" s="2">
        <v>4.3718592964819996</v>
      </c>
      <c r="U9137" s="2">
        <v>1.457286432161</v>
      </c>
      <c r="V9137" s="2">
        <v>9.7487437185929995</v>
      </c>
      <c r="W9137" s="2">
        <v>10.251256281407001</v>
      </c>
      <c r="X9137" s="2">
        <v>0.45226130653300001</v>
      </c>
      <c r="Y9137" s="2">
        <v>1.0050251256280001</v>
      </c>
      <c r="Z9137" s="2">
        <v>9.3969849246230002</v>
      </c>
      <c r="AA9137" s="2">
        <v>27.839195979898999</v>
      </c>
      <c r="AB9137" s="13">
        <v>3.6180904522609998</v>
      </c>
    </row>
    <row r="9138" spans="5:28" ht="25" x14ac:dyDescent="0.3">
      <c r="E9138" s="3" t="s">
        <v>2188</v>
      </c>
      <c r="F9138" s="4"/>
      <c r="G9138" s="5">
        <v>201</v>
      </c>
      <c r="H9138" s="7">
        <v>36</v>
      </c>
      <c r="I9138" s="1">
        <v>12</v>
      </c>
      <c r="J9138" s="1">
        <v>30</v>
      </c>
      <c r="K9138" s="1">
        <v>4</v>
      </c>
      <c r="L9138" s="1">
        <v>10</v>
      </c>
      <c r="M9138" s="1">
        <v>23</v>
      </c>
      <c r="N9138" s="1">
        <v>23</v>
      </c>
      <c r="O9138" s="1">
        <v>17</v>
      </c>
      <c r="P9138" s="1">
        <v>4</v>
      </c>
      <c r="Q9138" s="1">
        <v>21</v>
      </c>
      <c r="R9138" s="1">
        <v>8</v>
      </c>
      <c r="S9138" s="1">
        <v>4</v>
      </c>
      <c r="T9138" s="1">
        <v>8</v>
      </c>
      <c r="U9138" s="1">
        <v>3</v>
      </c>
      <c r="V9138" s="1">
        <v>16</v>
      </c>
      <c r="W9138" s="1">
        <v>16</v>
      </c>
      <c r="X9138" s="1">
        <v>2</v>
      </c>
      <c r="Y9138" s="1">
        <v>1</v>
      </c>
      <c r="Z9138" s="1">
        <v>23</v>
      </c>
      <c r="AA9138" s="1">
        <v>46</v>
      </c>
      <c r="AB9138" s="6">
        <v>10</v>
      </c>
    </row>
    <row r="9139" spans="5:28" x14ac:dyDescent="0.3">
      <c r="E9139" s="9"/>
      <c r="F9139" s="8"/>
      <c r="G9139" s="10">
        <v>100</v>
      </c>
      <c r="H9139" s="11">
        <v>17.910447761194</v>
      </c>
      <c r="I9139" s="2">
        <v>5.9701492537309999</v>
      </c>
      <c r="J9139" s="2">
        <v>14.925373134328</v>
      </c>
      <c r="K9139" s="2">
        <v>1.9900497512440001</v>
      </c>
      <c r="L9139" s="2">
        <v>4.9751243781090002</v>
      </c>
      <c r="M9139" s="2">
        <v>11.442786069652</v>
      </c>
      <c r="N9139" s="2">
        <v>11.442786069652</v>
      </c>
      <c r="O9139" s="2">
        <v>8.4577114427859996</v>
      </c>
      <c r="P9139" s="2">
        <v>1.9900497512440001</v>
      </c>
      <c r="Q9139" s="2">
        <v>10.447761194030001</v>
      </c>
      <c r="R9139" s="2">
        <v>3.9800995024880002</v>
      </c>
      <c r="S9139" s="2">
        <v>1.9900497512440001</v>
      </c>
      <c r="T9139" s="2">
        <v>3.9800995024880002</v>
      </c>
      <c r="U9139" s="2">
        <v>1.492537313433</v>
      </c>
      <c r="V9139" s="2">
        <v>7.9601990049750002</v>
      </c>
      <c r="W9139" s="2">
        <v>7.9601990049750002</v>
      </c>
      <c r="X9139" s="2">
        <v>0.99502487562200004</v>
      </c>
      <c r="Y9139" s="2">
        <v>0.49751243781100002</v>
      </c>
      <c r="Z9139" s="2">
        <v>11.442786069652</v>
      </c>
      <c r="AA9139" s="2">
        <v>22.885572139303001</v>
      </c>
      <c r="AB9139" s="13">
        <v>4.9751243781090002</v>
      </c>
    </row>
    <row r="9140" spans="5:28" ht="25" x14ac:dyDescent="0.3">
      <c r="E9140" s="3" t="s">
        <v>2189</v>
      </c>
      <c r="F9140" s="4"/>
      <c r="G9140" s="5">
        <v>94</v>
      </c>
      <c r="H9140" s="7">
        <v>20</v>
      </c>
      <c r="I9140" s="1">
        <v>10</v>
      </c>
      <c r="J9140" s="1">
        <v>7</v>
      </c>
      <c r="K9140" s="1">
        <v>0</v>
      </c>
      <c r="L9140" s="1">
        <v>11</v>
      </c>
      <c r="M9140" s="1">
        <v>12</v>
      </c>
      <c r="N9140" s="1">
        <v>20</v>
      </c>
      <c r="O9140" s="1">
        <v>7</v>
      </c>
      <c r="P9140" s="1">
        <v>11</v>
      </c>
      <c r="Q9140" s="1">
        <v>21</v>
      </c>
      <c r="R9140" s="1">
        <v>9</v>
      </c>
      <c r="S9140" s="1">
        <v>1</v>
      </c>
      <c r="T9140" s="1">
        <v>2</v>
      </c>
      <c r="U9140" s="1">
        <v>8</v>
      </c>
      <c r="V9140" s="1">
        <v>33</v>
      </c>
      <c r="W9140" s="1">
        <v>25</v>
      </c>
      <c r="X9140" s="1">
        <v>2</v>
      </c>
      <c r="Y9140" s="1">
        <v>3</v>
      </c>
      <c r="Z9140" s="1">
        <v>14</v>
      </c>
      <c r="AA9140" s="1">
        <v>5</v>
      </c>
      <c r="AB9140" s="6">
        <v>0</v>
      </c>
    </row>
    <row r="9141" spans="5:28" x14ac:dyDescent="0.3">
      <c r="E9141" s="9"/>
      <c r="F9141" s="8"/>
      <c r="G9141" s="10">
        <v>100</v>
      </c>
      <c r="H9141" s="11">
        <v>21.276595744681</v>
      </c>
      <c r="I9141" s="2">
        <v>10.638297872340001</v>
      </c>
      <c r="J9141" s="2">
        <v>7.4468085106380002</v>
      </c>
      <c r="K9141" s="12">
        <v>0</v>
      </c>
      <c r="L9141" s="2">
        <v>11.702127659574</v>
      </c>
      <c r="M9141" s="2">
        <v>12.765957446809001</v>
      </c>
      <c r="N9141" s="2">
        <v>21.276595744681</v>
      </c>
      <c r="O9141" s="2">
        <v>7.4468085106380002</v>
      </c>
      <c r="P9141" s="2">
        <v>11.702127659574</v>
      </c>
      <c r="Q9141" s="2">
        <v>22.340425531914999</v>
      </c>
      <c r="R9141" s="2">
        <v>9.574468085106</v>
      </c>
      <c r="S9141" s="2">
        <v>1.0638297872339999</v>
      </c>
      <c r="T9141" s="2">
        <v>2.1276595744679998</v>
      </c>
      <c r="U9141" s="2">
        <v>8.5106382978719992</v>
      </c>
      <c r="V9141" s="2">
        <v>35.106382978722998</v>
      </c>
      <c r="W9141" s="2">
        <v>26.595744680850999</v>
      </c>
      <c r="X9141" s="2">
        <v>2.1276595744679998</v>
      </c>
      <c r="Y9141" s="2">
        <v>3.1914893617020001</v>
      </c>
      <c r="Z9141" s="2">
        <v>14.893617021277</v>
      </c>
      <c r="AA9141" s="2">
        <v>5.3191489361700004</v>
      </c>
      <c r="AB9141" s="15">
        <v>0</v>
      </c>
    </row>
    <row r="9142" spans="5:28" ht="25" x14ac:dyDescent="0.3">
      <c r="E9142" s="3" t="s">
        <v>2190</v>
      </c>
      <c r="F9142" s="4"/>
      <c r="G9142" s="5">
        <v>762</v>
      </c>
      <c r="H9142" s="7">
        <v>152</v>
      </c>
      <c r="I9142" s="1">
        <v>48</v>
      </c>
      <c r="J9142" s="1">
        <v>46</v>
      </c>
      <c r="K9142" s="1">
        <v>13</v>
      </c>
      <c r="L9142" s="1">
        <v>60</v>
      </c>
      <c r="M9142" s="1">
        <v>69</v>
      </c>
      <c r="N9142" s="1">
        <v>112</v>
      </c>
      <c r="O9142" s="1">
        <v>76</v>
      </c>
      <c r="P9142" s="1">
        <v>27</v>
      </c>
      <c r="Q9142" s="1">
        <v>133</v>
      </c>
      <c r="R9142" s="1">
        <v>35</v>
      </c>
      <c r="S9142" s="1">
        <v>24</v>
      </c>
      <c r="T9142" s="1">
        <v>22</v>
      </c>
      <c r="U9142" s="1">
        <v>24</v>
      </c>
      <c r="V9142" s="1">
        <v>148</v>
      </c>
      <c r="W9142" s="1">
        <v>149</v>
      </c>
      <c r="X9142" s="1">
        <v>6</v>
      </c>
      <c r="Y9142" s="1">
        <v>8</v>
      </c>
      <c r="Z9142" s="1">
        <v>86</v>
      </c>
      <c r="AA9142" s="1">
        <v>153</v>
      </c>
      <c r="AB9142" s="6">
        <v>17</v>
      </c>
    </row>
    <row r="9143" spans="5:28" x14ac:dyDescent="0.3">
      <c r="E9143" s="9"/>
      <c r="F9143" s="8"/>
      <c r="G9143" s="10">
        <v>100</v>
      </c>
      <c r="H9143" s="11">
        <v>19.947506561680001</v>
      </c>
      <c r="I9143" s="2">
        <v>6.299212598425</v>
      </c>
      <c r="J9143" s="2">
        <v>6.0367454068240001</v>
      </c>
      <c r="K9143" s="2">
        <v>1.706036745407</v>
      </c>
      <c r="L9143" s="2">
        <v>7.8740157480309998</v>
      </c>
      <c r="M9143" s="2">
        <v>9.0551181102360001</v>
      </c>
      <c r="N9143" s="2">
        <v>14.698162729659</v>
      </c>
      <c r="O9143" s="2">
        <v>9.9737532808400005</v>
      </c>
      <c r="P9143" s="2">
        <v>3.543307086614</v>
      </c>
      <c r="Q9143" s="2">
        <v>17.454068241470001</v>
      </c>
      <c r="R9143" s="2">
        <v>4.5931758530179998</v>
      </c>
      <c r="S9143" s="2">
        <v>3.1496062992130001</v>
      </c>
      <c r="T9143" s="2">
        <v>2.8871391076120001</v>
      </c>
      <c r="U9143" s="2">
        <v>3.1496062992130001</v>
      </c>
      <c r="V9143" s="2">
        <v>19.422572178477999</v>
      </c>
      <c r="W9143" s="2">
        <v>19.553805774278</v>
      </c>
      <c r="X9143" s="2">
        <v>0.78740157480299999</v>
      </c>
      <c r="Y9143" s="2">
        <v>1.0498687664040001</v>
      </c>
      <c r="Z9143" s="2">
        <v>11.286089238844999</v>
      </c>
      <c r="AA9143" s="2">
        <v>20.078740157479999</v>
      </c>
      <c r="AB9143" s="13">
        <v>2.2309711286090002</v>
      </c>
    </row>
    <row r="9144" spans="5:28" ht="25" x14ac:dyDescent="0.3">
      <c r="E9144" s="3" t="s">
        <v>2191</v>
      </c>
      <c r="F9144" s="4"/>
      <c r="G9144" s="5">
        <v>792</v>
      </c>
      <c r="H9144" s="7">
        <v>115</v>
      </c>
      <c r="I9144" s="1">
        <v>21</v>
      </c>
      <c r="J9144" s="1">
        <v>43</v>
      </c>
      <c r="K9144" s="1">
        <v>3</v>
      </c>
      <c r="L9144" s="1">
        <v>32</v>
      </c>
      <c r="M9144" s="1">
        <v>42</v>
      </c>
      <c r="N9144" s="1">
        <v>123</v>
      </c>
      <c r="O9144" s="1">
        <v>72</v>
      </c>
      <c r="P9144" s="1">
        <v>11</v>
      </c>
      <c r="Q9144" s="1">
        <v>75</v>
      </c>
      <c r="R9144" s="1">
        <v>15</v>
      </c>
      <c r="S9144" s="1">
        <v>8</v>
      </c>
      <c r="T9144" s="1">
        <v>12</v>
      </c>
      <c r="U9144" s="1">
        <v>4</v>
      </c>
      <c r="V9144" s="1">
        <v>73</v>
      </c>
      <c r="W9144" s="1">
        <v>80</v>
      </c>
      <c r="X9144" s="1">
        <v>2</v>
      </c>
      <c r="Y9144" s="1">
        <v>0</v>
      </c>
      <c r="Z9144" s="1">
        <v>96</v>
      </c>
      <c r="AA9144" s="1">
        <v>251</v>
      </c>
      <c r="AB9144" s="6">
        <v>37</v>
      </c>
    </row>
    <row r="9145" spans="5:28" x14ac:dyDescent="0.3">
      <c r="E9145" s="9"/>
      <c r="F9145" s="8"/>
      <c r="G9145" s="10">
        <v>100</v>
      </c>
      <c r="H9145" s="11">
        <v>14.520202020201999</v>
      </c>
      <c r="I9145" s="2">
        <v>2.6515151515149999</v>
      </c>
      <c r="J9145" s="2">
        <v>5.4292929292930001</v>
      </c>
      <c r="K9145" s="2">
        <v>0.37878787878800002</v>
      </c>
      <c r="L9145" s="2">
        <v>4.0404040404039998</v>
      </c>
      <c r="M9145" s="2">
        <v>5.3030303030299999</v>
      </c>
      <c r="N9145" s="2">
        <v>15.530303030302999</v>
      </c>
      <c r="O9145" s="2">
        <v>9.0909090909089993</v>
      </c>
      <c r="P9145" s="2">
        <v>1.3888888888890001</v>
      </c>
      <c r="Q9145" s="2">
        <v>9.4696969696970008</v>
      </c>
      <c r="R9145" s="2">
        <v>1.8939393939389999</v>
      </c>
      <c r="S9145" s="2">
        <v>1.010101010101</v>
      </c>
      <c r="T9145" s="2">
        <v>1.5151515151520001</v>
      </c>
      <c r="U9145" s="2">
        <v>0.50505050505100002</v>
      </c>
      <c r="V9145" s="2">
        <v>9.2171717171720005</v>
      </c>
      <c r="W9145" s="2">
        <v>10.101010101010001</v>
      </c>
      <c r="X9145" s="2">
        <v>0.25252525252500002</v>
      </c>
      <c r="Y9145" s="12">
        <v>0</v>
      </c>
      <c r="Z9145" s="2">
        <v>12.121212121212</v>
      </c>
      <c r="AA9145" s="2">
        <v>31.691919191918998</v>
      </c>
      <c r="AB9145" s="13">
        <v>4.6717171717169999</v>
      </c>
    </row>
    <row r="9146" spans="5:28" ht="25" x14ac:dyDescent="0.3">
      <c r="E9146" s="3" t="s">
        <v>2192</v>
      </c>
      <c r="F9146" s="4"/>
      <c r="G9146" s="5">
        <v>92</v>
      </c>
      <c r="H9146" s="7">
        <v>19</v>
      </c>
      <c r="I9146" s="1">
        <v>3</v>
      </c>
      <c r="J9146" s="1">
        <v>6</v>
      </c>
      <c r="K9146" s="1">
        <v>1</v>
      </c>
      <c r="L9146" s="1">
        <v>4</v>
      </c>
      <c r="M9146" s="1">
        <v>2</v>
      </c>
      <c r="N9146" s="1">
        <v>21</v>
      </c>
      <c r="O9146" s="1">
        <v>11</v>
      </c>
      <c r="P9146" s="1">
        <v>2</v>
      </c>
      <c r="Q9146" s="1">
        <v>7</v>
      </c>
      <c r="R9146" s="1">
        <v>1</v>
      </c>
      <c r="S9146" s="1">
        <v>1</v>
      </c>
      <c r="T9146" s="1">
        <v>2</v>
      </c>
      <c r="U9146" s="1">
        <v>0</v>
      </c>
      <c r="V9146" s="1">
        <v>15</v>
      </c>
      <c r="W9146" s="1">
        <v>9</v>
      </c>
      <c r="X9146" s="1">
        <v>0</v>
      </c>
      <c r="Y9146" s="1">
        <v>1</v>
      </c>
      <c r="Z9146" s="1">
        <v>17</v>
      </c>
      <c r="AA9146" s="1">
        <v>19</v>
      </c>
      <c r="AB9146" s="6">
        <v>2</v>
      </c>
    </row>
    <row r="9147" spans="5:28" x14ac:dyDescent="0.3">
      <c r="E9147" s="9"/>
      <c r="F9147" s="8"/>
      <c r="G9147" s="10">
        <v>100</v>
      </c>
      <c r="H9147" s="11">
        <v>20.652173913043001</v>
      </c>
      <c r="I9147" s="2">
        <v>3.2608695652169999</v>
      </c>
      <c r="J9147" s="2">
        <v>6.5217391304349999</v>
      </c>
      <c r="K9147" s="2">
        <v>1.086956521739</v>
      </c>
      <c r="L9147" s="2">
        <v>4.3478260869570002</v>
      </c>
      <c r="M9147" s="2">
        <v>2.1739130434780001</v>
      </c>
      <c r="N9147" s="2">
        <v>22.826086956522001</v>
      </c>
      <c r="O9147" s="2">
        <v>11.95652173913</v>
      </c>
      <c r="P9147" s="2">
        <v>2.1739130434780001</v>
      </c>
      <c r="Q9147" s="2">
        <v>7.6086956521740001</v>
      </c>
      <c r="R9147" s="2">
        <v>1.086956521739</v>
      </c>
      <c r="S9147" s="2">
        <v>1.086956521739</v>
      </c>
      <c r="T9147" s="2">
        <v>2.1739130434780001</v>
      </c>
      <c r="U9147" s="12">
        <v>0</v>
      </c>
      <c r="V9147" s="2">
        <v>16.304347826087</v>
      </c>
      <c r="W9147" s="2">
        <v>9.7826086956519998</v>
      </c>
      <c r="X9147" s="12">
        <v>0</v>
      </c>
      <c r="Y9147" s="2">
        <v>1.086956521739</v>
      </c>
      <c r="Z9147" s="2">
        <v>18.478260869564998</v>
      </c>
      <c r="AA9147" s="2">
        <v>20.652173913043001</v>
      </c>
      <c r="AB9147" s="13">
        <v>2.1739130434780001</v>
      </c>
    </row>
    <row r="9148" spans="5:28" ht="25" x14ac:dyDescent="0.3">
      <c r="E9148" s="3" t="s">
        <v>2193</v>
      </c>
      <c r="F9148" s="4"/>
      <c r="G9148" s="5">
        <v>13</v>
      </c>
      <c r="H9148" s="7">
        <v>2</v>
      </c>
      <c r="I9148" s="1">
        <v>1</v>
      </c>
      <c r="J9148" s="1">
        <v>0</v>
      </c>
      <c r="K9148" s="1">
        <v>0</v>
      </c>
      <c r="L9148" s="1">
        <v>1</v>
      </c>
      <c r="M9148" s="1">
        <v>1</v>
      </c>
      <c r="N9148" s="1">
        <v>4</v>
      </c>
      <c r="O9148" s="1">
        <v>1</v>
      </c>
      <c r="P9148" s="1">
        <v>1</v>
      </c>
      <c r="Q9148" s="1">
        <v>4</v>
      </c>
      <c r="R9148" s="1">
        <v>0</v>
      </c>
      <c r="S9148" s="1">
        <v>0</v>
      </c>
      <c r="T9148" s="1">
        <v>0</v>
      </c>
      <c r="U9148" s="1">
        <v>0</v>
      </c>
      <c r="V9148" s="1">
        <v>0</v>
      </c>
      <c r="W9148" s="1">
        <v>3</v>
      </c>
      <c r="X9148" s="1">
        <v>0</v>
      </c>
      <c r="Y9148" s="1">
        <v>0</v>
      </c>
      <c r="Z9148" s="1">
        <v>3</v>
      </c>
      <c r="AA9148" s="1">
        <v>0</v>
      </c>
      <c r="AB9148" s="6">
        <v>0</v>
      </c>
    </row>
    <row r="9149" spans="5:28" x14ac:dyDescent="0.3">
      <c r="E9149" s="9"/>
      <c r="F9149" s="8"/>
      <c r="G9149" s="10">
        <v>100</v>
      </c>
      <c r="H9149" s="11">
        <v>15.384615384615</v>
      </c>
      <c r="I9149" s="2">
        <v>7.6923076923079998</v>
      </c>
      <c r="J9149" s="12">
        <v>0</v>
      </c>
      <c r="K9149" s="12">
        <v>0</v>
      </c>
      <c r="L9149" s="2">
        <v>7.6923076923079998</v>
      </c>
      <c r="M9149" s="2">
        <v>7.6923076923079998</v>
      </c>
      <c r="N9149" s="2">
        <v>30.769230769231001</v>
      </c>
      <c r="O9149" s="2">
        <v>7.6923076923079998</v>
      </c>
      <c r="P9149" s="2">
        <v>7.6923076923079998</v>
      </c>
      <c r="Q9149" s="2">
        <v>30.769230769231001</v>
      </c>
      <c r="R9149" s="12">
        <v>0</v>
      </c>
      <c r="S9149" s="12">
        <v>0</v>
      </c>
      <c r="T9149" s="12">
        <v>0</v>
      </c>
      <c r="U9149" s="12">
        <v>0</v>
      </c>
      <c r="V9149" s="12">
        <v>0</v>
      </c>
      <c r="W9149" s="2">
        <v>23.076923076922998</v>
      </c>
      <c r="X9149" s="12">
        <v>0</v>
      </c>
      <c r="Y9149" s="12">
        <v>0</v>
      </c>
      <c r="Z9149" s="2">
        <v>23.076923076922998</v>
      </c>
      <c r="AA9149" s="12">
        <v>0</v>
      </c>
      <c r="AB9149" s="15">
        <v>0</v>
      </c>
    </row>
    <row r="9150" spans="5:28" ht="25" x14ac:dyDescent="0.3">
      <c r="E9150" s="3" t="s">
        <v>2194</v>
      </c>
      <c r="F9150" s="4"/>
      <c r="G9150" s="5">
        <v>106</v>
      </c>
      <c r="H9150" s="7">
        <v>25</v>
      </c>
      <c r="I9150" s="1">
        <v>10</v>
      </c>
      <c r="J9150" s="1">
        <v>5</v>
      </c>
      <c r="K9150" s="1">
        <v>4</v>
      </c>
      <c r="L9150" s="1">
        <v>6</v>
      </c>
      <c r="M9150" s="1">
        <v>9</v>
      </c>
      <c r="N9150" s="1">
        <v>30</v>
      </c>
      <c r="O9150" s="1">
        <v>15</v>
      </c>
      <c r="P9150" s="1">
        <v>6</v>
      </c>
      <c r="Q9150" s="1">
        <v>21</v>
      </c>
      <c r="R9150" s="1">
        <v>6</v>
      </c>
      <c r="S9150" s="1">
        <v>6</v>
      </c>
      <c r="T9150" s="1">
        <v>2</v>
      </c>
      <c r="U9150" s="1">
        <v>1</v>
      </c>
      <c r="V9150" s="1">
        <v>18</v>
      </c>
      <c r="W9150" s="1">
        <v>23</v>
      </c>
      <c r="X9150" s="1">
        <v>0</v>
      </c>
      <c r="Y9150" s="1">
        <v>0</v>
      </c>
      <c r="Z9150" s="1">
        <v>18</v>
      </c>
      <c r="AA9150" s="1">
        <v>7</v>
      </c>
      <c r="AB9150" s="6">
        <v>2</v>
      </c>
    </row>
    <row r="9151" spans="5:28" x14ac:dyDescent="0.3">
      <c r="E9151" s="9"/>
      <c r="F9151" s="8"/>
      <c r="G9151" s="10">
        <v>100</v>
      </c>
      <c r="H9151" s="11">
        <v>23.584905660377</v>
      </c>
      <c r="I9151" s="2">
        <v>9.4339622641510008</v>
      </c>
      <c r="J9151" s="2">
        <v>4.7169811320750004</v>
      </c>
      <c r="K9151" s="2">
        <v>3.7735849056599999</v>
      </c>
      <c r="L9151" s="2">
        <v>5.660377358491</v>
      </c>
      <c r="M9151" s="2">
        <v>8.4905660377360004</v>
      </c>
      <c r="N9151" s="2">
        <v>28.301886792453001</v>
      </c>
      <c r="O9151" s="2">
        <v>14.150943396225999</v>
      </c>
      <c r="P9151" s="2">
        <v>5.660377358491</v>
      </c>
      <c r="Q9151" s="2">
        <v>19.811320754716998</v>
      </c>
      <c r="R9151" s="2">
        <v>5.660377358491</v>
      </c>
      <c r="S9151" s="2">
        <v>5.660377358491</v>
      </c>
      <c r="T9151" s="2">
        <v>1.88679245283</v>
      </c>
      <c r="U9151" s="2">
        <v>0.94339622641499998</v>
      </c>
      <c r="V9151" s="2">
        <v>16.981132075472001</v>
      </c>
      <c r="W9151" s="2">
        <v>21.698113207546999</v>
      </c>
      <c r="X9151" s="12">
        <v>0</v>
      </c>
      <c r="Y9151" s="12">
        <v>0</v>
      </c>
      <c r="Z9151" s="2">
        <v>16.981132075472001</v>
      </c>
      <c r="AA9151" s="2">
        <v>6.6037735849060004</v>
      </c>
      <c r="AB9151" s="13">
        <v>1.88679245283</v>
      </c>
    </row>
    <row r="9152" spans="5:28" ht="25" x14ac:dyDescent="0.3">
      <c r="E9152" s="3" t="s">
        <v>2195</v>
      </c>
      <c r="F9152" s="4"/>
      <c r="G9152" s="5">
        <v>116</v>
      </c>
      <c r="H9152" s="7">
        <v>11</v>
      </c>
      <c r="I9152" s="1">
        <v>6</v>
      </c>
      <c r="J9152" s="1">
        <v>3</v>
      </c>
      <c r="K9152" s="1">
        <v>1</v>
      </c>
      <c r="L9152" s="1">
        <v>2</v>
      </c>
      <c r="M9152" s="1">
        <v>2</v>
      </c>
      <c r="N9152" s="1">
        <v>21</v>
      </c>
      <c r="O9152" s="1">
        <v>14</v>
      </c>
      <c r="P9152" s="1">
        <v>2</v>
      </c>
      <c r="Q9152" s="1">
        <v>19</v>
      </c>
      <c r="R9152" s="1">
        <v>1</v>
      </c>
      <c r="S9152" s="1">
        <v>1</v>
      </c>
      <c r="T9152" s="1">
        <v>0</v>
      </c>
      <c r="U9152" s="1">
        <v>0</v>
      </c>
      <c r="V9152" s="1">
        <v>11</v>
      </c>
      <c r="W9152" s="1">
        <v>9</v>
      </c>
      <c r="X9152" s="1">
        <v>1</v>
      </c>
      <c r="Y9152" s="1">
        <v>1</v>
      </c>
      <c r="Z9152" s="1">
        <v>10</v>
      </c>
      <c r="AA9152" s="1">
        <v>39</v>
      </c>
      <c r="AB9152" s="6">
        <v>6</v>
      </c>
    </row>
    <row r="9153" spans="2:28" x14ac:dyDescent="0.3">
      <c r="E9153" s="9"/>
      <c r="F9153" s="8"/>
      <c r="G9153" s="10">
        <v>100</v>
      </c>
      <c r="H9153" s="11">
        <v>9.4827586206899994</v>
      </c>
      <c r="I9153" s="2">
        <v>5.1724137931029999</v>
      </c>
      <c r="J9153" s="2">
        <v>2.586206896552</v>
      </c>
      <c r="K9153" s="2">
        <v>0.86206896551699996</v>
      </c>
      <c r="L9153" s="2">
        <v>1.7241379310339999</v>
      </c>
      <c r="M9153" s="2">
        <v>1.7241379310339999</v>
      </c>
      <c r="N9153" s="2">
        <v>18.103448275862</v>
      </c>
      <c r="O9153" s="2">
        <v>12.068965517241001</v>
      </c>
      <c r="P9153" s="2">
        <v>1.7241379310339999</v>
      </c>
      <c r="Q9153" s="2">
        <v>16.379310344827999</v>
      </c>
      <c r="R9153" s="2">
        <v>0.86206896551699996</v>
      </c>
      <c r="S9153" s="2">
        <v>0.86206896551699996</v>
      </c>
      <c r="T9153" s="12">
        <v>0</v>
      </c>
      <c r="U9153" s="12">
        <v>0</v>
      </c>
      <c r="V9153" s="2">
        <v>9.4827586206899994</v>
      </c>
      <c r="W9153" s="2">
        <v>7.7586206896550003</v>
      </c>
      <c r="X9153" s="2">
        <v>0.86206896551699996</v>
      </c>
      <c r="Y9153" s="2">
        <v>0.86206896551699996</v>
      </c>
      <c r="Z9153" s="2">
        <v>8.6206896551720007</v>
      </c>
      <c r="AA9153" s="2">
        <v>33.620689655172001</v>
      </c>
      <c r="AB9153" s="13">
        <v>5.1724137931029999</v>
      </c>
    </row>
    <row r="9154" spans="2:28" ht="25" x14ac:dyDescent="0.3">
      <c r="E9154" s="3" t="s">
        <v>2196</v>
      </c>
      <c r="F9154" s="4"/>
      <c r="G9154" s="5">
        <v>19</v>
      </c>
      <c r="H9154" s="7">
        <v>4</v>
      </c>
      <c r="I9154" s="1">
        <v>0</v>
      </c>
      <c r="J9154" s="1">
        <v>0</v>
      </c>
      <c r="K9154" s="1">
        <v>0</v>
      </c>
      <c r="L9154" s="1">
        <v>0</v>
      </c>
      <c r="M9154" s="1">
        <v>1</v>
      </c>
      <c r="N9154" s="1">
        <v>3</v>
      </c>
      <c r="O9154" s="1">
        <v>3</v>
      </c>
      <c r="P9154" s="1">
        <v>1</v>
      </c>
      <c r="Q9154" s="1">
        <v>2</v>
      </c>
      <c r="R9154" s="1">
        <v>0</v>
      </c>
      <c r="S9154" s="1">
        <v>0</v>
      </c>
      <c r="T9154" s="1">
        <v>1</v>
      </c>
      <c r="U9154" s="1">
        <v>0</v>
      </c>
      <c r="V9154" s="1">
        <v>4</v>
      </c>
      <c r="W9154" s="1">
        <v>2</v>
      </c>
      <c r="X9154" s="1">
        <v>0</v>
      </c>
      <c r="Y9154" s="1">
        <v>0</v>
      </c>
      <c r="Z9154" s="1">
        <v>2</v>
      </c>
      <c r="AA9154" s="1">
        <v>1</v>
      </c>
      <c r="AB9154" s="6">
        <v>2</v>
      </c>
    </row>
    <row r="9155" spans="2:28" x14ac:dyDescent="0.3">
      <c r="E9155" s="53"/>
      <c r="F9155" s="57"/>
      <c r="G9155" s="64">
        <v>100</v>
      </c>
      <c r="H9155" s="71">
        <v>21.052631578947</v>
      </c>
      <c r="I9155" s="43">
        <v>0</v>
      </c>
      <c r="J9155" s="43">
        <v>0</v>
      </c>
      <c r="K9155" s="43">
        <v>0</v>
      </c>
      <c r="L9155" s="43">
        <v>0</v>
      </c>
      <c r="M9155" s="44">
        <v>5.2631578947369997</v>
      </c>
      <c r="N9155" s="44">
        <v>15.789473684211</v>
      </c>
      <c r="O9155" s="44">
        <v>15.789473684211</v>
      </c>
      <c r="P9155" s="44">
        <v>5.2631578947369997</v>
      </c>
      <c r="Q9155" s="44">
        <v>10.526315789473999</v>
      </c>
      <c r="R9155" s="43">
        <v>0</v>
      </c>
      <c r="S9155" s="43">
        <v>0</v>
      </c>
      <c r="T9155" s="44">
        <v>5.2631578947369997</v>
      </c>
      <c r="U9155" s="43">
        <v>0</v>
      </c>
      <c r="V9155" s="44">
        <v>21.052631578947</v>
      </c>
      <c r="W9155" s="44">
        <v>10.526315789473999</v>
      </c>
      <c r="X9155" s="43">
        <v>0</v>
      </c>
      <c r="Y9155" s="43">
        <v>0</v>
      </c>
      <c r="Z9155" s="44">
        <v>10.526315789473999</v>
      </c>
      <c r="AA9155" s="44">
        <v>5.2631578947369997</v>
      </c>
      <c r="AB9155" s="73">
        <v>10.526315789473999</v>
      </c>
    </row>
    <row r="9157" spans="2:28" x14ac:dyDescent="0.3">
      <c r="B9157" s="35" t="str">
        <f xml:space="preserve"> HYPERLINK("#'目次'!B76", "[70]")</f>
        <v>[70]</v>
      </c>
      <c r="C9157" s="25" t="s">
        <v>2220</v>
      </c>
    </row>
    <row r="9160" spans="2:28" x14ac:dyDescent="0.3">
      <c r="C9160" s="25" t="s">
        <v>15</v>
      </c>
    </row>
    <row r="9161" spans="2:28" ht="25" x14ac:dyDescent="0.3">
      <c r="E9161" s="95"/>
      <c r="F9161" s="96"/>
      <c r="G9161" s="37" t="s">
        <v>16</v>
      </c>
      <c r="H9161" s="41" t="s">
        <v>2221</v>
      </c>
      <c r="I9161" s="18" t="s">
        <v>2222</v>
      </c>
      <c r="J9161" s="18" t="s">
        <v>2223</v>
      </c>
      <c r="K9161" s="18" t="s">
        <v>2224</v>
      </c>
      <c r="L9161" s="18" t="s">
        <v>2225</v>
      </c>
      <c r="M9161" s="18" t="s">
        <v>2226</v>
      </c>
      <c r="N9161" s="18" t="s">
        <v>2227</v>
      </c>
      <c r="O9161" s="18" t="s">
        <v>22</v>
      </c>
      <c r="P9161" s="34" t="s">
        <v>23</v>
      </c>
    </row>
    <row r="9162" spans="2:28" x14ac:dyDescent="0.3">
      <c r="E9162" s="97"/>
      <c r="F9162" s="98"/>
      <c r="G9162" s="40"/>
      <c r="H9162" s="36"/>
      <c r="I9162" s="19"/>
      <c r="J9162" s="19"/>
      <c r="K9162" s="19"/>
      <c r="L9162" s="19"/>
      <c r="M9162" s="19"/>
      <c r="N9162" s="19"/>
      <c r="O9162" s="19"/>
      <c r="P9162" s="39"/>
    </row>
    <row r="9163" spans="2:28" x14ac:dyDescent="0.3">
      <c r="E9163" s="63" t="s">
        <v>16</v>
      </c>
      <c r="F9163" s="58"/>
      <c r="G9163" s="38">
        <v>55336</v>
      </c>
      <c r="H9163" s="20">
        <v>19215</v>
      </c>
      <c r="I9163" s="20">
        <v>12449</v>
      </c>
      <c r="J9163" s="20">
        <v>10144</v>
      </c>
      <c r="K9163" s="20">
        <v>5096</v>
      </c>
      <c r="L9163" s="20">
        <v>4727</v>
      </c>
      <c r="M9163" s="20">
        <v>2806</v>
      </c>
      <c r="N9163" s="20">
        <v>280</v>
      </c>
      <c r="O9163" s="20">
        <v>407</v>
      </c>
      <c r="P9163" s="51">
        <v>212</v>
      </c>
    </row>
    <row r="9164" spans="2:28" x14ac:dyDescent="0.3">
      <c r="E9164" s="53"/>
      <c r="F9164" s="59"/>
      <c r="G9164" s="10">
        <v>100</v>
      </c>
      <c r="H9164" s="2">
        <v>34.724230157583001</v>
      </c>
      <c r="I9164" s="2">
        <v>22.497108573081</v>
      </c>
      <c r="J9164" s="2">
        <v>18.33164666763</v>
      </c>
      <c r="K9164" s="2">
        <v>9.2091947376029992</v>
      </c>
      <c r="L9164" s="2">
        <v>8.5423594043659996</v>
      </c>
      <c r="M9164" s="2">
        <v>5.0708399595199998</v>
      </c>
      <c r="N9164" s="2">
        <v>0.50599971085700002</v>
      </c>
      <c r="O9164" s="2">
        <v>0.73550672256799998</v>
      </c>
      <c r="P9164" s="13">
        <v>0.383114066792</v>
      </c>
    </row>
    <row r="9165" spans="2:28" x14ac:dyDescent="0.3">
      <c r="E9165" s="3" t="s">
        <v>24</v>
      </c>
      <c r="F9165" s="4"/>
      <c r="G9165" s="29">
        <v>144</v>
      </c>
      <c r="H9165" s="32">
        <v>76</v>
      </c>
      <c r="I9165" s="17">
        <v>34</v>
      </c>
      <c r="J9165" s="17">
        <v>14</v>
      </c>
      <c r="K9165" s="17">
        <v>8</v>
      </c>
      <c r="L9165" s="17">
        <v>6</v>
      </c>
      <c r="M9165" s="17">
        <v>4</v>
      </c>
      <c r="N9165" s="17">
        <v>2</v>
      </c>
      <c r="O9165" s="17">
        <v>0</v>
      </c>
      <c r="P9165" s="33">
        <v>0</v>
      </c>
    </row>
    <row r="9166" spans="2:28" x14ac:dyDescent="0.3">
      <c r="E9166" s="9"/>
      <c r="F9166" s="8"/>
      <c r="G9166" s="10">
        <v>100</v>
      </c>
      <c r="H9166" s="11">
        <v>52.777777777777999</v>
      </c>
      <c r="I9166" s="2">
        <v>23.611111111111001</v>
      </c>
      <c r="J9166" s="2">
        <v>9.7222222222219994</v>
      </c>
      <c r="K9166" s="2">
        <v>5.5555555555560003</v>
      </c>
      <c r="L9166" s="2">
        <v>4.166666666667</v>
      </c>
      <c r="M9166" s="2">
        <v>2.7777777777780002</v>
      </c>
      <c r="N9166" s="2">
        <v>1.3888888888890001</v>
      </c>
      <c r="O9166" s="12">
        <v>0</v>
      </c>
      <c r="P9166" s="15">
        <v>0</v>
      </c>
    </row>
    <row r="9167" spans="2:28" x14ac:dyDescent="0.3">
      <c r="E9167" s="3" t="s">
        <v>25</v>
      </c>
      <c r="F9167" s="4"/>
      <c r="G9167" s="5">
        <v>1073</v>
      </c>
      <c r="H9167" s="7">
        <v>474</v>
      </c>
      <c r="I9167" s="1">
        <v>224</v>
      </c>
      <c r="J9167" s="1">
        <v>145</v>
      </c>
      <c r="K9167" s="1">
        <v>96</v>
      </c>
      <c r="L9167" s="1">
        <v>75</v>
      </c>
      <c r="M9167" s="1">
        <v>45</v>
      </c>
      <c r="N9167" s="1">
        <v>8</v>
      </c>
      <c r="O9167" s="1">
        <v>5</v>
      </c>
      <c r="P9167" s="6">
        <v>1</v>
      </c>
    </row>
    <row r="9168" spans="2:28" x14ac:dyDescent="0.3">
      <c r="E9168" s="9"/>
      <c r="F9168" s="8"/>
      <c r="G9168" s="10">
        <v>100</v>
      </c>
      <c r="H9168" s="11">
        <v>44.175209692450998</v>
      </c>
      <c r="I9168" s="2">
        <v>20.876048462255</v>
      </c>
      <c r="J9168" s="2">
        <v>13.513513513514001</v>
      </c>
      <c r="K9168" s="2">
        <v>8.9468779123949993</v>
      </c>
      <c r="L9168" s="2">
        <v>6.9897483690589999</v>
      </c>
      <c r="M9168" s="2">
        <v>4.1938490214349997</v>
      </c>
      <c r="N9168" s="2">
        <v>0.74557315936599999</v>
      </c>
      <c r="O9168" s="2">
        <v>0.46598322460399999</v>
      </c>
      <c r="P9168" s="13">
        <v>9.3196644920999994E-2</v>
      </c>
    </row>
    <row r="9169" spans="5:16" x14ac:dyDescent="0.3">
      <c r="E9169" s="3" t="s">
        <v>26</v>
      </c>
      <c r="F9169" s="4"/>
      <c r="G9169" s="5">
        <v>3737</v>
      </c>
      <c r="H9169" s="7">
        <v>1093</v>
      </c>
      <c r="I9169" s="1">
        <v>736</v>
      </c>
      <c r="J9169" s="1">
        <v>705</v>
      </c>
      <c r="K9169" s="1">
        <v>403</v>
      </c>
      <c r="L9169" s="1">
        <v>482</v>
      </c>
      <c r="M9169" s="1">
        <v>276</v>
      </c>
      <c r="N9169" s="1">
        <v>23</v>
      </c>
      <c r="O9169" s="1">
        <v>14</v>
      </c>
      <c r="P9169" s="6">
        <v>5</v>
      </c>
    </row>
    <row r="9170" spans="5:16" x14ac:dyDescent="0.3">
      <c r="E9170" s="9"/>
      <c r="F9170" s="8"/>
      <c r="G9170" s="10">
        <v>100</v>
      </c>
      <c r="H9170" s="11">
        <v>29.248059941129</v>
      </c>
      <c r="I9170" s="2">
        <v>19.694942467219999</v>
      </c>
      <c r="J9170" s="2">
        <v>18.865400053519</v>
      </c>
      <c r="K9170" s="2">
        <v>10.784051378111</v>
      </c>
      <c r="L9170" s="2">
        <v>12.898046561413</v>
      </c>
      <c r="M9170" s="2">
        <v>7.385603425207</v>
      </c>
      <c r="N9170" s="2">
        <v>0.615466952101</v>
      </c>
      <c r="O9170" s="2">
        <v>0.37463205779999997</v>
      </c>
      <c r="P9170" s="13">
        <v>0.13379716350000001</v>
      </c>
    </row>
    <row r="9171" spans="5:16" x14ac:dyDescent="0.3">
      <c r="E9171" s="3" t="s">
        <v>27</v>
      </c>
      <c r="F9171" s="4"/>
      <c r="G9171" s="5">
        <v>6583</v>
      </c>
      <c r="H9171" s="7">
        <v>1861</v>
      </c>
      <c r="I9171" s="1">
        <v>1260</v>
      </c>
      <c r="J9171" s="1">
        <v>1272</v>
      </c>
      <c r="K9171" s="1">
        <v>718</v>
      </c>
      <c r="L9171" s="1">
        <v>817</v>
      </c>
      <c r="M9171" s="1">
        <v>548</v>
      </c>
      <c r="N9171" s="1">
        <v>48</v>
      </c>
      <c r="O9171" s="1">
        <v>43</v>
      </c>
      <c r="P9171" s="6">
        <v>16</v>
      </c>
    </row>
    <row r="9172" spans="5:16" x14ac:dyDescent="0.3">
      <c r="E9172" s="9"/>
      <c r="F9172" s="8"/>
      <c r="G9172" s="10">
        <v>100</v>
      </c>
      <c r="H9172" s="11">
        <v>28.26978581194</v>
      </c>
      <c r="I9172" s="2">
        <v>19.140209630866998</v>
      </c>
      <c r="J9172" s="2">
        <v>19.322497341638002</v>
      </c>
      <c r="K9172" s="2">
        <v>10.906881361082</v>
      </c>
      <c r="L9172" s="2">
        <v>12.410754974934999</v>
      </c>
      <c r="M9172" s="2">
        <v>8.3244721251710008</v>
      </c>
      <c r="N9172" s="2">
        <v>0.72915084308099998</v>
      </c>
      <c r="O9172" s="2">
        <v>0.65319763026</v>
      </c>
      <c r="P9172" s="13">
        <v>0.24305028102699999</v>
      </c>
    </row>
    <row r="9173" spans="5:16" x14ac:dyDescent="0.3">
      <c r="E9173" s="3" t="s">
        <v>28</v>
      </c>
      <c r="F9173" s="4"/>
      <c r="G9173" s="5">
        <v>8475</v>
      </c>
      <c r="H9173" s="7">
        <v>2811</v>
      </c>
      <c r="I9173" s="1">
        <v>1707</v>
      </c>
      <c r="J9173" s="1">
        <v>1742</v>
      </c>
      <c r="K9173" s="1">
        <v>797</v>
      </c>
      <c r="L9173" s="1">
        <v>769</v>
      </c>
      <c r="M9173" s="1">
        <v>535</v>
      </c>
      <c r="N9173" s="1">
        <v>41</v>
      </c>
      <c r="O9173" s="1">
        <v>50</v>
      </c>
      <c r="P9173" s="6">
        <v>23</v>
      </c>
    </row>
    <row r="9174" spans="5:16" x14ac:dyDescent="0.3">
      <c r="E9174" s="9"/>
      <c r="F9174" s="8"/>
      <c r="G9174" s="10">
        <v>100</v>
      </c>
      <c r="H9174" s="11">
        <v>33.168141592920001</v>
      </c>
      <c r="I9174" s="2">
        <v>20.141592920354</v>
      </c>
      <c r="J9174" s="2">
        <v>20.554572271386</v>
      </c>
      <c r="K9174" s="2">
        <v>9.4041297935100001</v>
      </c>
      <c r="L9174" s="2">
        <v>9.0737463126839994</v>
      </c>
      <c r="M9174" s="2">
        <v>6.3126843657820002</v>
      </c>
      <c r="N9174" s="2">
        <v>0.48377581120899998</v>
      </c>
      <c r="O9174" s="2">
        <v>0.58997050147499996</v>
      </c>
      <c r="P9174" s="13">
        <v>0.271386430678</v>
      </c>
    </row>
    <row r="9175" spans="5:16" x14ac:dyDescent="0.3">
      <c r="E9175" s="3" t="s">
        <v>29</v>
      </c>
      <c r="F9175" s="4"/>
      <c r="G9175" s="5">
        <v>4017</v>
      </c>
      <c r="H9175" s="7">
        <v>1300</v>
      </c>
      <c r="I9175" s="1">
        <v>833</v>
      </c>
      <c r="J9175" s="1">
        <v>815</v>
      </c>
      <c r="K9175" s="1">
        <v>352</v>
      </c>
      <c r="L9175" s="1">
        <v>409</v>
      </c>
      <c r="M9175" s="1">
        <v>242</v>
      </c>
      <c r="N9175" s="1">
        <v>36</v>
      </c>
      <c r="O9175" s="1">
        <v>20</v>
      </c>
      <c r="P9175" s="6">
        <v>10</v>
      </c>
    </row>
    <row r="9176" spans="5:16" x14ac:dyDescent="0.3">
      <c r="E9176" s="9"/>
      <c r="F9176" s="8"/>
      <c r="G9176" s="10">
        <v>100</v>
      </c>
      <c r="H9176" s="11">
        <v>32.362459546925997</v>
      </c>
      <c r="I9176" s="2">
        <v>20.736868309683999</v>
      </c>
      <c r="J9176" s="2">
        <v>20.288772715956998</v>
      </c>
      <c r="K9176" s="2">
        <v>8.7627582773209998</v>
      </c>
      <c r="L9176" s="2">
        <v>10.181727657455999</v>
      </c>
      <c r="M9176" s="2">
        <v>6.0243963156579996</v>
      </c>
      <c r="N9176" s="2">
        <v>0.89619118745299997</v>
      </c>
      <c r="O9176" s="2">
        <v>0.49788399303000003</v>
      </c>
      <c r="P9176" s="13">
        <v>0.24894199651500001</v>
      </c>
    </row>
    <row r="9177" spans="5:16" x14ac:dyDescent="0.3">
      <c r="E9177" s="3" t="s">
        <v>30</v>
      </c>
      <c r="F9177" s="4"/>
      <c r="G9177" s="5">
        <v>1579</v>
      </c>
      <c r="H9177" s="7">
        <v>463</v>
      </c>
      <c r="I9177" s="1">
        <v>329</v>
      </c>
      <c r="J9177" s="1">
        <v>304</v>
      </c>
      <c r="K9177" s="1">
        <v>150</v>
      </c>
      <c r="L9177" s="1">
        <v>192</v>
      </c>
      <c r="M9177" s="1">
        <v>105</v>
      </c>
      <c r="N9177" s="1">
        <v>18</v>
      </c>
      <c r="O9177" s="1">
        <v>11</v>
      </c>
      <c r="P9177" s="6">
        <v>7</v>
      </c>
    </row>
    <row r="9178" spans="5:16" x14ac:dyDescent="0.3">
      <c r="E9178" s="9"/>
      <c r="F9178" s="8"/>
      <c r="G9178" s="10">
        <v>100</v>
      </c>
      <c r="H9178" s="11">
        <v>29.322355921469001</v>
      </c>
      <c r="I9178" s="2">
        <v>20.835972134262001</v>
      </c>
      <c r="J9178" s="2">
        <v>19.252691576947001</v>
      </c>
      <c r="K9178" s="2">
        <v>9.499683343889</v>
      </c>
      <c r="L9178" s="2">
        <v>12.159594680176999</v>
      </c>
      <c r="M9178" s="2">
        <v>6.6497783407220004</v>
      </c>
      <c r="N9178" s="2">
        <v>1.139962001267</v>
      </c>
      <c r="O9178" s="2">
        <v>0.69664344521800003</v>
      </c>
      <c r="P9178" s="13">
        <v>0.44331855604800002</v>
      </c>
    </row>
    <row r="9179" spans="5:16" x14ac:dyDescent="0.3">
      <c r="E9179" s="3" t="s">
        <v>31</v>
      </c>
      <c r="F9179" s="4"/>
      <c r="G9179" s="5">
        <v>247</v>
      </c>
      <c r="H9179" s="7">
        <v>80</v>
      </c>
      <c r="I9179" s="1">
        <v>53</v>
      </c>
      <c r="J9179" s="1">
        <v>52</v>
      </c>
      <c r="K9179" s="1">
        <v>20</v>
      </c>
      <c r="L9179" s="1">
        <v>26</v>
      </c>
      <c r="M9179" s="1">
        <v>13</v>
      </c>
      <c r="N9179" s="1">
        <v>2</v>
      </c>
      <c r="O9179" s="1">
        <v>1</v>
      </c>
      <c r="P9179" s="6">
        <v>0</v>
      </c>
    </row>
    <row r="9180" spans="5:16" x14ac:dyDescent="0.3">
      <c r="E9180" s="9"/>
      <c r="F9180" s="8"/>
      <c r="G9180" s="10">
        <v>100</v>
      </c>
      <c r="H9180" s="11">
        <v>32.388663967611002</v>
      </c>
      <c r="I9180" s="2">
        <v>21.457489878543001</v>
      </c>
      <c r="J9180" s="2">
        <v>21.052631578947</v>
      </c>
      <c r="K9180" s="2">
        <v>8.0971659919029992</v>
      </c>
      <c r="L9180" s="2">
        <v>10.526315789473999</v>
      </c>
      <c r="M9180" s="2">
        <v>5.2631578947369997</v>
      </c>
      <c r="N9180" s="2">
        <v>0.80971659919000005</v>
      </c>
      <c r="O9180" s="2">
        <v>0.40485829959500003</v>
      </c>
      <c r="P9180" s="15">
        <v>0</v>
      </c>
    </row>
    <row r="9181" spans="5:16" x14ac:dyDescent="0.3">
      <c r="E9181" s="3" t="s">
        <v>32</v>
      </c>
      <c r="F9181" s="4"/>
      <c r="G9181" s="5">
        <v>298</v>
      </c>
      <c r="H9181" s="7">
        <v>189</v>
      </c>
      <c r="I9181" s="1">
        <v>61</v>
      </c>
      <c r="J9181" s="1">
        <v>24</v>
      </c>
      <c r="K9181" s="1">
        <v>9</v>
      </c>
      <c r="L9181" s="1">
        <v>6</v>
      </c>
      <c r="M9181" s="1">
        <v>5</v>
      </c>
      <c r="N9181" s="1">
        <v>2</v>
      </c>
      <c r="O9181" s="1">
        <v>2</v>
      </c>
      <c r="P9181" s="6">
        <v>0</v>
      </c>
    </row>
    <row r="9182" spans="5:16" x14ac:dyDescent="0.3">
      <c r="E9182" s="9"/>
      <c r="F9182" s="8"/>
      <c r="G9182" s="10">
        <v>100</v>
      </c>
      <c r="H9182" s="11">
        <v>63.422818791946</v>
      </c>
      <c r="I9182" s="2">
        <v>20.469798657717998</v>
      </c>
      <c r="J9182" s="2">
        <v>8.0536912751679992</v>
      </c>
      <c r="K9182" s="2">
        <v>3.0201342281880001</v>
      </c>
      <c r="L9182" s="2">
        <v>2.0134228187919998</v>
      </c>
      <c r="M9182" s="2">
        <v>1.677852348993</v>
      </c>
      <c r="N9182" s="2">
        <v>0.67114093959700005</v>
      </c>
      <c r="O9182" s="2">
        <v>0.67114093959700005</v>
      </c>
      <c r="P9182" s="15">
        <v>0</v>
      </c>
    </row>
    <row r="9183" spans="5:16" x14ac:dyDescent="0.3">
      <c r="E9183" s="3" t="s">
        <v>33</v>
      </c>
      <c r="F9183" s="4"/>
      <c r="G9183" s="5">
        <v>2148</v>
      </c>
      <c r="H9183" s="7">
        <v>1126</v>
      </c>
      <c r="I9183" s="1">
        <v>535</v>
      </c>
      <c r="J9183" s="1">
        <v>236</v>
      </c>
      <c r="K9183" s="1">
        <v>121</v>
      </c>
      <c r="L9183" s="1">
        <v>78</v>
      </c>
      <c r="M9183" s="1">
        <v>37</v>
      </c>
      <c r="N9183" s="1">
        <v>2</v>
      </c>
      <c r="O9183" s="1">
        <v>9</v>
      </c>
      <c r="P9183" s="6">
        <v>4</v>
      </c>
    </row>
    <row r="9184" spans="5:16" x14ac:dyDescent="0.3">
      <c r="E9184" s="9"/>
      <c r="F9184" s="8"/>
      <c r="G9184" s="10">
        <v>100</v>
      </c>
      <c r="H9184" s="11">
        <v>52.420856610801003</v>
      </c>
      <c r="I9184" s="2">
        <v>24.906890130354</v>
      </c>
      <c r="J9184" s="2">
        <v>10.986964618249999</v>
      </c>
      <c r="K9184" s="2">
        <v>5.6331471135940001</v>
      </c>
      <c r="L9184" s="2">
        <v>3.6312849162009999</v>
      </c>
      <c r="M9184" s="2">
        <v>1.7225325884539999</v>
      </c>
      <c r="N9184" s="2">
        <v>9.3109869646000001E-2</v>
      </c>
      <c r="O9184" s="2">
        <v>0.41899441340799998</v>
      </c>
      <c r="P9184" s="13">
        <v>0.186219739292</v>
      </c>
    </row>
    <row r="9185" spans="5:16" x14ac:dyDescent="0.3">
      <c r="E9185" s="3" t="s">
        <v>34</v>
      </c>
      <c r="F9185" s="4"/>
      <c r="G9185" s="5">
        <v>5324</v>
      </c>
      <c r="H9185" s="7">
        <v>1920</v>
      </c>
      <c r="I9185" s="1">
        <v>1392</v>
      </c>
      <c r="J9185" s="1">
        <v>909</v>
      </c>
      <c r="K9185" s="1">
        <v>505</v>
      </c>
      <c r="L9185" s="1">
        <v>368</v>
      </c>
      <c r="M9185" s="1">
        <v>171</v>
      </c>
      <c r="N9185" s="1">
        <v>18</v>
      </c>
      <c r="O9185" s="1">
        <v>34</v>
      </c>
      <c r="P9185" s="6">
        <v>7</v>
      </c>
    </row>
    <row r="9186" spans="5:16" x14ac:dyDescent="0.3">
      <c r="E9186" s="9"/>
      <c r="F9186" s="8"/>
      <c r="G9186" s="10">
        <v>100</v>
      </c>
      <c r="H9186" s="11">
        <v>36.063110443276003</v>
      </c>
      <c r="I9186" s="2">
        <v>26.145755071375</v>
      </c>
      <c r="J9186" s="2">
        <v>17.073628850487999</v>
      </c>
      <c r="K9186" s="2">
        <v>9.4853493613819992</v>
      </c>
      <c r="L9186" s="2">
        <v>6.9120961682950002</v>
      </c>
      <c r="M9186" s="2">
        <v>3.2118707738540002</v>
      </c>
      <c r="N9186" s="2">
        <v>0.33809166040600003</v>
      </c>
      <c r="O9186" s="2">
        <v>0.63861758076599995</v>
      </c>
      <c r="P9186" s="13">
        <v>0.131480090158</v>
      </c>
    </row>
    <row r="9187" spans="5:16" x14ac:dyDescent="0.3">
      <c r="E9187" s="3" t="s">
        <v>35</v>
      </c>
      <c r="F9187" s="4"/>
      <c r="G9187" s="5">
        <v>9153</v>
      </c>
      <c r="H9187" s="7">
        <v>3208</v>
      </c>
      <c r="I9187" s="1">
        <v>2266</v>
      </c>
      <c r="J9187" s="1">
        <v>1681</v>
      </c>
      <c r="K9187" s="1">
        <v>869</v>
      </c>
      <c r="L9187" s="1">
        <v>649</v>
      </c>
      <c r="M9187" s="1">
        <v>336</v>
      </c>
      <c r="N9187" s="1">
        <v>30</v>
      </c>
      <c r="O9187" s="1">
        <v>88</v>
      </c>
      <c r="P9187" s="6">
        <v>26</v>
      </c>
    </row>
    <row r="9188" spans="5:16" x14ac:dyDescent="0.3">
      <c r="E9188" s="9"/>
      <c r="F9188" s="8"/>
      <c r="G9188" s="10">
        <v>100</v>
      </c>
      <c r="H9188" s="11">
        <v>35.048617939472997</v>
      </c>
      <c r="I9188" s="2">
        <v>24.756910302632999</v>
      </c>
      <c r="J9188" s="2">
        <v>18.365563203320999</v>
      </c>
      <c r="K9188" s="2">
        <v>9.4941549218840002</v>
      </c>
      <c r="L9188" s="2">
        <v>7.0905713973560003</v>
      </c>
      <c r="M9188" s="2">
        <v>3.6709275647330002</v>
      </c>
      <c r="N9188" s="2">
        <v>0.32776138970800001</v>
      </c>
      <c r="O9188" s="2">
        <v>0.96143340981100001</v>
      </c>
      <c r="P9188" s="13">
        <v>0.284059871081</v>
      </c>
    </row>
    <row r="9189" spans="5:16" x14ac:dyDescent="0.3">
      <c r="E9189" s="3" t="s">
        <v>36</v>
      </c>
      <c r="F9189" s="4"/>
      <c r="G9189" s="5">
        <v>8028</v>
      </c>
      <c r="H9189" s="7">
        <v>2885</v>
      </c>
      <c r="I9189" s="1">
        <v>1895</v>
      </c>
      <c r="J9189" s="1">
        <v>1510</v>
      </c>
      <c r="K9189" s="1">
        <v>707</v>
      </c>
      <c r="L9189" s="1">
        <v>551</v>
      </c>
      <c r="M9189" s="1">
        <v>325</v>
      </c>
      <c r="N9189" s="1">
        <v>31</v>
      </c>
      <c r="O9189" s="1">
        <v>81</v>
      </c>
      <c r="P9189" s="6">
        <v>43</v>
      </c>
    </row>
    <row r="9190" spans="5:16" x14ac:dyDescent="0.3">
      <c r="E9190" s="9"/>
      <c r="F9190" s="8"/>
      <c r="G9190" s="10">
        <v>100</v>
      </c>
      <c r="H9190" s="11">
        <v>35.936721474838002</v>
      </c>
      <c r="I9190" s="2">
        <v>23.604882909815998</v>
      </c>
      <c r="J9190" s="2">
        <v>18.809167912307</v>
      </c>
      <c r="K9190" s="2">
        <v>8.8066766317889993</v>
      </c>
      <c r="L9190" s="2">
        <v>6.863477827603</v>
      </c>
      <c r="M9190" s="2">
        <v>4.0483308420529998</v>
      </c>
      <c r="N9190" s="2">
        <v>0.38614848031900001</v>
      </c>
      <c r="O9190" s="2">
        <v>1.0089686098649999</v>
      </c>
      <c r="P9190" s="13">
        <v>0.53562531141000003</v>
      </c>
    </row>
    <row r="9191" spans="5:16" x14ac:dyDescent="0.3">
      <c r="E9191" s="3" t="s">
        <v>37</v>
      </c>
      <c r="F9191" s="4"/>
      <c r="G9191" s="5">
        <v>2918</v>
      </c>
      <c r="H9191" s="7">
        <v>1136</v>
      </c>
      <c r="I9191" s="1">
        <v>742</v>
      </c>
      <c r="J9191" s="1">
        <v>483</v>
      </c>
      <c r="K9191" s="1">
        <v>212</v>
      </c>
      <c r="L9191" s="1">
        <v>189</v>
      </c>
      <c r="M9191" s="1">
        <v>103</v>
      </c>
      <c r="N9191" s="1">
        <v>6</v>
      </c>
      <c r="O9191" s="1">
        <v>31</v>
      </c>
      <c r="P9191" s="6">
        <v>16</v>
      </c>
    </row>
    <row r="9192" spans="5:16" x14ac:dyDescent="0.3">
      <c r="E9192" s="9"/>
      <c r="F9192" s="8"/>
      <c r="G9192" s="10">
        <v>100</v>
      </c>
      <c r="H9192" s="11">
        <v>38.930774503084002</v>
      </c>
      <c r="I9192" s="2">
        <v>25.428375599725999</v>
      </c>
      <c r="J9192" s="2">
        <v>16.552433173406001</v>
      </c>
      <c r="K9192" s="2">
        <v>7.26525017135</v>
      </c>
      <c r="L9192" s="2">
        <v>6.4770390678550003</v>
      </c>
      <c r="M9192" s="2">
        <v>3.5298149417409999</v>
      </c>
      <c r="N9192" s="2">
        <v>0.20562028786799999</v>
      </c>
      <c r="O9192" s="2">
        <v>1.0623714873200001</v>
      </c>
      <c r="P9192" s="13">
        <v>0.54832076764899995</v>
      </c>
    </row>
    <row r="9193" spans="5:16" x14ac:dyDescent="0.3">
      <c r="E9193" s="3" t="s">
        <v>38</v>
      </c>
      <c r="F9193" s="4"/>
      <c r="G9193" s="5">
        <v>906</v>
      </c>
      <c r="H9193" s="7">
        <v>359</v>
      </c>
      <c r="I9193" s="1">
        <v>234</v>
      </c>
      <c r="J9193" s="1">
        <v>145</v>
      </c>
      <c r="K9193" s="1">
        <v>68</v>
      </c>
      <c r="L9193" s="1">
        <v>58</v>
      </c>
      <c r="M9193" s="1">
        <v>32</v>
      </c>
      <c r="N9193" s="1">
        <v>3</v>
      </c>
      <c r="O9193" s="1">
        <v>5</v>
      </c>
      <c r="P9193" s="6">
        <v>2</v>
      </c>
    </row>
    <row r="9194" spans="5:16" x14ac:dyDescent="0.3">
      <c r="E9194" s="9"/>
      <c r="F9194" s="8"/>
      <c r="G9194" s="10">
        <v>100</v>
      </c>
      <c r="H9194" s="11">
        <v>39.624724061809999</v>
      </c>
      <c r="I9194" s="2">
        <v>25.827814569535999</v>
      </c>
      <c r="J9194" s="2">
        <v>16.004415011037999</v>
      </c>
      <c r="K9194" s="2">
        <v>7.5055187637970002</v>
      </c>
      <c r="L9194" s="2">
        <v>6.4017660044150002</v>
      </c>
      <c r="M9194" s="2">
        <v>3.5320088300219998</v>
      </c>
      <c r="N9194" s="2">
        <v>0.331125827815</v>
      </c>
      <c r="O9194" s="2">
        <v>0.55187637969100001</v>
      </c>
      <c r="P9194" s="13">
        <v>0.22075055187600001</v>
      </c>
    </row>
    <row r="9195" spans="5:16" x14ac:dyDescent="0.3">
      <c r="E9195" s="3" t="s">
        <v>39</v>
      </c>
      <c r="F9195" s="4"/>
      <c r="G9195" s="5">
        <v>137</v>
      </c>
      <c r="H9195" s="7">
        <v>48</v>
      </c>
      <c r="I9195" s="1">
        <v>37</v>
      </c>
      <c r="J9195" s="1">
        <v>25</v>
      </c>
      <c r="K9195" s="1">
        <v>7</v>
      </c>
      <c r="L9195" s="1">
        <v>10</v>
      </c>
      <c r="M9195" s="1">
        <v>6</v>
      </c>
      <c r="N9195" s="1">
        <v>1</v>
      </c>
      <c r="O9195" s="1">
        <v>2</v>
      </c>
      <c r="P9195" s="6">
        <v>1</v>
      </c>
    </row>
    <row r="9196" spans="5:16" x14ac:dyDescent="0.3">
      <c r="E9196" s="9"/>
      <c r="F9196" s="8"/>
      <c r="G9196" s="10">
        <v>100</v>
      </c>
      <c r="H9196" s="11">
        <v>35.036496350364999</v>
      </c>
      <c r="I9196" s="2">
        <v>27.007299270072998</v>
      </c>
      <c r="J9196" s="2">
        <v>18.248175182482001</v>
      </c>
      <c r="K9196" s="2">
        <v>5.1094890510950002</v>
      </c>
      <c r="L9196" s="2">
        <v>7.299270072993</v>
      </c>
      <c r="M9196" s="2">
        <v>4.3795620437959997</v>
      </c>
      <c r="N9196" s="2">
        <v>0.72992700729899995</v>
      </c>
      <c r="O9196" s="2">
        <v>1.459854014599</v>
      </c>
      <c r="P9196" s="13">
        <v>0.72992700729899995</v>
      </c>
    </row>
    <row r="9197" spans="5:16" x14ac:dyDescent="0.3">
      <c r="E9197" s="3" t="s">
        <v>40</v>
      </c>
      <c r="F9197" s="4"/>
      <c r="G9197" s="5">
        <v>12</v>
      </c>
      <c r="H9197" s="7">
        <v>9</v>
      </c>
      <c r="I9197" s="1">
        <v>0</v>
      </c>
      <c r="J9197" s="1">
        <v>2</v>
      </c>
      <c r="K9197" s="1">
        <v>0</v>
      </c>
      <c r="L9197" s="1">
        <v>0</v>
      </c>
      <c r="M9197" s="1">
        <v>0</v>
      </c>
      <c r="N9197" s="1">
        <v>1</v>
      </c>
      <c r="O9197" s="1">
        <v>0</v>
      </c>
      <c r="P9197" s="6">
        <v>0</v>
      </c>
    </row>
    <row r="9198" spans="5:16" x14ac:dyDescent="0.3">
      <c r="E9198" s="9"/>
      <c r="F9198" s="8"/>
      <c r="G9198" s="10">
        <v>100</v>
      </c>
      <c r="H9198" s="11">
        <v>75</v>
      </c>
      <c r="I9198" s="12">
        <v>0</v>
      </c>
      <c r="J9198" s="2">
        <v>16.666666666666998</v>
      </c>
      <c r="K9198" s="12">
        <v>0</v>
      </c>
      <c r="L9198" s="12">
        <v>0</v>
      </c>
      <c r="M9198" s="12">
        <v>0</v>
      </c>
      <c r="N9198" s="2">
        <v>8.333333333333</v>
      </c>
      <c r="O9198" s="12">
        <v>0</v>
      </c>
      <c r="P9198" s="15">
        <v>0</v>
      </c>
    </row>
    <row r="9199" spans="5:16" x14ac:dyDescent="0.3">
      <c r="E9199" s="3" t="s">
        <v>41</v>
      </c>
      <c r="F9199" s="4"/>
      <c r="G9199" s="5">
        <v>56</v>
      </c>
      <c r="H9199" s="7">
        <v>28</v>
      </c>
      <c r="I9199" s="1">
        <v>9</v>
      </c>
      <c r="J9199" s="1">
        <v>10</v>
      </c>
      <c r="K9199" s="1">
        <v>3</v>
      </c>
      <c r="L9199" s="1">
        <v>2</v>
      </c>
      <c r="M9199" s="1">
        <v>2</v>
      </c>
      <c r="N9199" s="1">
        <v>0</v>
      </c>
      <c r="O9199" s="1">
        <v>0</v>
      </c>
      <c r="P9199" s="6">
        <v>2</v>
      </c>
    </row>
    <row r="9200" spans="5:16" x14ac:dyDescent="0.3">
      <c r="E9200" s="9"/>
      <c r="F9200" s="8"/>
      <c r="G9200" s="10">
        <v>100</v>
      </c>
      <c r="H9200" s="11">
        <v>50</v>
      </c>
      <c r="I9200" s="2">
        <v>16.071428571428999</v>
      </c>
      <c r="J9200" s="2">
        <v>17.857142857143</v>
      </c>
      <c r="K9200" s="2">
        <v>5.3571428571429998</v>
      </c>
      <c r="L9200" s="2">
        <v>3.5714285714290002</v>
      </c>
      <c r="M9200" s="2">
        <v>3.5714285714290002</v>
      </c>
      <c r="N9200" s="12">
        <v>0</v>
      </c>
      <c r="O9200" s="12">
        <v>0</v>
      </c>
      <c r="P9200" s="13">
        <v>3.5714285714290002</v>
      </c>
    </row>
    <row r="9201" spans="2:16" x14ac:dyDescent="0.3">
      <c r="E9201" s="3" t="s">
        <v>42</v>
      </c>
      <c r="F9201" s="4"/>
      <c r="G9201" s="5">
        <v>88</v>
      </c>
      <c r="H9201" s="7">
        <v>23</v>
      </c>
      <c r="I9201" s="1">
        <v>16</v>
      </c>
      <c r="J9201" s="1">
        <v>16</v>
      </c>
      <c r="K9201" s="1">
        <v>10</v>
      </c>
      <c r="L9201" s="1">
        <v>6</v>
      </c>
      <c r="M9201" s="1">
        <v>8</v>
      </c>
      <c r="N9201" s="1">
        <v>2</v>
      </c>
      <c r="O9201" s="1">
        <v>1</v>
      </c>
      <c r="P9201" s="6">
        <v>6</v>
      </c>
    </row>
    <row r="9202" spans="2:16" x14ac:dyDescent="0.3">
      <c r="E9202" s="9"/>
      <c r="F9202" s="8"/>
      <c r="G9202" s="10">
        <v>100</v>
      </c>
      <c r="H9202" s="11">
        <v>26.136363636363999</v>
      </c>
      <c r="I9202" s="2">
        <v>18.181818181817999</v>
      </c>
      <c r="J9202" s="2">
        <v>18.181818181817999</v>
      </c>
      <c r="K9202" s="2">
        <v>11.363636363635999</v>
      </c>
      <c r="L9202" s="2">
        <v>6.8181818181820004</v>
      </c>
      <c r="M9202" s="2">
        <v>9.0909090909089993</v>
      </c>
      <c r="N9202" s="2">
        <v>2.2727272727269998</v>
      </c>
      <c r="O9202" s="2">
        <v>1.136363636364</v>
      </c>
      <c r="P9202" s="13">
        <v>6.8181818181820004</v>
      </c>
    </row>
    <row r="9203" spans="2:16" x14ac:dyDescent="0.3">
      <c r="E9203" s="3" t="s">
        <v>43</v>
      </c>
      <c r="F9203" s="4"/>
      <c r="G9203" s="5">
        <v>138</v>
      </c>
      <c r="H9203" s="7">
        <v>41</v>
      </c>
      <c r="I9203" s="1">
        <v>29</v>
      </c>
      <c r="J9203" s="1">
        <v>23</v>
      </c>
      <c r="K9203" s="1">
        <v>15</v>
      </c>
      <c r="L9203" s="1">
        <v>15</v>
      </c>
      <c r="M9203" s="1">
        <v>5</v>
      </c>
      <c r="N9203" s="1">
        <v>0</v>
      </c>
      <c r="O9203" s="1">
        <v>2</v>
      </c>
      <c r="P9203" s="6">
        <v>8</v>
      </c>
    </row>
    <row r="9204" spans="2:16" x14ac:dyDescent="0.3">
      <c r="E9204" s="9"/>
      <c r="F9204" s="8"/>
      <c r="G9204" s="10">
        <v>100</v>
      </c>
      <c r="H9204" s="11">
        <v>29.710144927536</v>
      </c>
      <c r="I9204" s="2">
        <v>21.014492753622999</v>
      </c>
      <c r="J9204" s="2">
        <v>16.666666666666998</v>
      </c>
      <c r="K9204" s="2">
        <v>10.869565217390999</v>
      </c>
      <c r="L9204" s="2">
        <v>10.869565217390999</v>
      </c>
      <c r="M9204" s="2">
        <v>3.6231884057969999</v>
      </c>
      <c r="N9204" s="12">
        <v>0</v>
      </c>
      <c r="O9204" s="2">
        <v>1.449275362319</v>
      </c>
      <c r="P9204" s="13">
        <v>5.7971014492749999</v>
      </c>
    </row>
    <row r="9205" spans="2:16" x14ac:dyDescent="0.3">
      <c r="E9205" s="3" t="s">
        <v>44</v>
      </c>
      <c r="F9205" s="4"/>
      <c r="G9205" s="5">
        <v>95</v>
      </c>
      <c r="H9205" s="7">
        <v>24</v>
      </c>
      <c r="I9205" s="1">
        <v>30</v>
      </c>
      <c r="J9205" s="1">
        <v>11</v>
      </c>
      <c r="K9205" s="1">
        <v>8</v>
      </c>
      <c r="L9205" s="1">
        <v>6</v>
      </c>
      <c r="M9205" s="1">
        <v>4</v>
      </c>
      <c r="N9205" s="1">
        <v>3</v>
      </c>
      <c r="O9205" s="1">
        <v>2</v>
      </c>
      <c r="P9205" s="6">
        <v>7</v>
      </c>
    </row>
    <row r="9206" spans="2:16" x14ac:dyDescent="0.3">
      <c r="E9206" s="9"/>
      <c r="F9206" s="8"/>
      <c r="G9206" s="10">
        <v>100</v>
      </c>
      <c r="H9206" s="11">
        <v>25.263157894736999</v>
      </c>
      <c r="I9206" s="2">
        <v>31.578947368421002</v>
      </c>
      <c r="J9206" s="2">
        <v>11.578947368421</v>
      </c>
      <c r="K9206" s="2">
        <v>8.4210526315790002</v>
      </c>
      <c r="L9206" s="2">
        <v>6.3157894736840001</v>
      </c>
      <c r="M9206" s="2">
        <v>4.2105263157890001</v>
      </c>
      <c r="N9206" s="2">
        <v>3.1578947368420001</v>
      </c>
      <c r="O9206" s="2">
        <v>2.1052631578950001</v>
      </c>
      <c r="P9206" s="13">
        <v>7.3684210526319998</v>
      </c>
    </row>
    <row r="9207" spans="2:16" x14ac:dyDescent="0.3">
      <c r="E9207" s="3" t="s">
        <v>45</v>
      </c>
      <c r="F9207" s="4"/>
      <c r="G9207" s="5">
        <v>23</v>
      </c>
      <c r="H9207" s="7">
        <v>8</v>
      </c>
      <c r="I9207" s="1">
        <v>5</v>
      </c>
      <c r="J9207" s="1">
        <v>2</v>
      </c>
      <c r="K9207" s="1">
        <v>4</v>
      </c>
      <c r="L9207" s="1">
        <v>1</v>
      </c>
      <c r="M9207" s="1">
        <v>1</v>
      </c>
      <c r="N9207" s="1">
        <v>0</v>
      </c>
      <c r="O9207" s="1">
        <v>0</v>
      </c>
      <c r="P9207" s="6">
        <v>2</v>
      </c>
    </row>
    <row r="9208" spans="2:16" x14ac:dyDescent="0.3">
      <c r="E9208" s="9"/>
      <c r="F9208" s="8"/>
      <c r="G9208" s="10">
        <v>100</v>
      </c>
      <c r="H9208" s="11">
        <v>34.782608695652002</v>
      </c>
      <c r="I9208" s="2">
        <v>21.739130434783</v>
      </c>
      <c r="J9208" s="2">
        <v>8.6956521739130004</v>
      </c>
      <c r="K9208" s="2">
        <v>17.391304347826001</v>
      </c>
      <c r="L9208" s="2">
        <v>4.3478260869570002</v>
      </c>
      <c r="M9208" s="2">
        <v>4.3478260869570002</v>
      </c>
      <c r="N9208" s="12">
        <v>0</v>
      </c>
      <c r="O9208" s="12">
        <v>0</v>
      </c>
      <c r="P9208" s="13">
        <v>8.6956521739130004</v>
      </c>
    </row>
    <row r="9209" spans="2:16" x14ac:dyDescent="0.3">
      <c r="E9209" s="3" t="s">
        <v>46</v>
      </c>
      <c r="F9209" s="4"/>
      <c r="G9209" s="5">
        <v>6</v>
      </c>
      <c r="H9209" s="7">
        <v>3</v>
      </c>
      <c r="I9209" s="1">
        <v>2</v>
      </c>
      <c r="J9209" s="1">
        <v>0</v>
      </c>
      <c r="K9209" s="1">
        <v>0</v>
      </c>
      <c r="L9209" s="1">
        <v>0</v>
      </c>
      <c r="M9209" s="1">
        <v>0</v>
      </c>
      <c r="N9209" s="1">
        <v>0</v>
      </c>
      <c r="O9209" s="1">
        <v>1</v>
      </c>
      <c r="P9209" s="6">
        <v>0</v>
      </c>
    </row>
    <row r="9210" spans="2:16" x14ac:dyDescent="0.3">
      <c r="E9210" s="9"/>
      <c r="F9210" s="8"/>
      <c r="G9210" s="10">
        <v>100</v>
      </c>
      <c r="H9210" s="11">
        <v>50</v>
      </c>
      <c r="I9210" s="2">
        <v>33.333333333333002</v>
      </c>
      <c r="J9210" s="12">
        <v>0</v>
      </c>
      <c r="K9210" s="12">
        <v>0</v>
      </c>
      <c r="L9210" s="12">
        <v>0</v>
      </c>
      <c r="M9210" s="12">
        <v>0</v>
      </c>
      <c r="N9210" s="12">
        <v>0</v>
      </c>
      <c r="O9210" s="2">
        <v>16.666666666666998</v>
      </c>
      <c r="P9210" s="15">
        <v>0</v>
      </c>
    </row>
    <row r="9211" spans="2:16" x14ac:dyDescent="0.3">
      <c r="E9211" s="3" t="s">
        <v>47</v>
      </c>
      <c r="F9211" s="4"/>
      <c r="G9211" s="5">
        <v>1</v>
      </c>
      <c r="H9211" s="7">
        <v>0</v>
      </c>
      <c r="I9211" s="1">
        <v>0</v>
      </c>
      <c r="J9211" s="1">
        <v>0</v>
      </c>
      <c r="K9211" s="1">
        <v>1</v>
      </c>
      <c r="L9211" s="1">
        <v>0</v>
      </c>
      <c r="M9211" s="1">
        <v>0</v>
      </c>
      <c r="N9211" s="1">
        <v>0</v>
      </c>
      <c r="O9211" s="1">
        <v>0</v>
      </c>
      <c r="P9211" s="6">
        <v>0</v>
      </c>
    </row>
    <row r="9212" spans="2:16" x14ac:dyDescent="0.3">
      <c r="E9212" s="53"/>
      <c r="F9212" s="57"/>
      <c r="G9212" s="64">
        <v>100</v>
      </c>
      <c r="H9212" s="68">
        <v>0</v>
      </c>
      <c r="I9212" s="43">
        <v>0</v>
      </c>
      <c r="J9212" s="43">
        <v>0</v>
      </c>
      <c r="K9212" s="44">
        <v>100</v>
      </c>
      <c r="L9212" s="43">
        <v>0</v>
      </c>
      <c r="M9212" s="43">
        <v>0</v>
      </c>
      <c r="N9212" s="43">
        <v>0</v>
      </c>
      <c r="O9212" s="43">
        <v>0</v>
      </c>
      <c r="P9212" s="66">
        <v>0</v>
      </c>
    </row>
    <row r="9214" spans="2:16" x14ac:dyDescent="0.3">
      <c r="B9214" s="35" t="str">
        <f xml:space="preserve"> HYPERLINK("#'目次'!B77", "[71]")</f>
        <v>[71]</v>
      </c>
      <c r="C9214" s="25" t="s">
        <v>2230</v>
      </c>
    </row>
    <row r="9215" spans="2:16" x14ac:dyDescent="0.3">
      <c r="C9215" s="83" t="s">
        <v>2231</v>
      </c>
    </row>
    <row r="9217" spans="3:16" x14ac:dyDescent="0.3">
      <c r="C9217" s="25" t="s">
        <v>15</v>
      </c>
    </row>
    <row r="9218" spans="3:16" ht="25" x14ac:dyDescent="0.3">
      <c r="E9218" s="95"/>
      <c r="F9218" s="96"/>
      <c r="G9218" s="37" t="s">
        <v>16</v>
      </c>
      <c r="H9218" s="41" t="s">
        <v>2221</v>
      </c>
      <c r="I9218" s="18" t="s">
        <v>2222</v>
      </c>
      <c r="J9218" s="18" t="s">
        <v>2223</v>
      </c>
      <c r="K9218" s="18" t="s">
        <v>2224</v>
      </c>
      <c r="L9218" s="18" t="s">
        <v>2225</v>
      </c>
      <c r="M9218" s="18" t="s">
        <v>2226</v>
      </c>
      <c r="N9218" s="18" t="s">
        <v>2227</v>
      </c>
      <c r="O9218" s="18" t="s">
        <v>22</v>
      </c>
      <c r="P9218" s="34" t="s">
        <v>23</v>
      </c>
    </row>
    <row r="9219" spans="3:16" x14ac:dyDescent="0.3">
      <c r="E9219" s="97"/>
      <c r="F9219" s="98"/>
      <c r="G9219" s="40"/>
      <c r="H9219" s="36"/>
      <c r="I9219" s="19"/>
      <c r="J9219" s="19"/>
      <c r="K9219" s="19"/>
      <c r="L9219" s="19"/>
      <c r="M9219" s="19"/>
      <c r="N9219" s="19"/>
      <c r="O9219" s="19"/>
      <c r="P9219" s="39"/>
    </row>
    <row r="9220" spans="3:16" x14ac:dyDescent="0.3">
      <c r="E9220" s="63" t="s">
        <v>16</v>
      </c>
      <c r="F9220" s="58"/>
      <c r="G9220" s="38">
        <v>38243</v>
      </c>
      <c r="H9220" s="20">
        <v>34961</v>
      </c>
      <c r="I9220" s="20">
        <v>1133</v>
      </c>
      <c r="J9220" s="20">
        <v>546</v>
      </c>
      <c r="K9220" s="20">
        <v>233</v>
      </c>
      <c r="L9220" s="20">
        <v>243</v>
      </c>
      <c r="M9220" s="20">
        <v>382</v>
      </c>
      <c r="N9220" s="20">
        <v>287</v>
      </c>
      <c r="O9220" s="20">
        <v>321</v>
      </c>
      <c r="P9220" s="51">
        <v>137</v>
      </c>
    </row>
    <row r="9221" spans="3:16" x14ac:dyDescent="0.3">
      <c r="E9221" s="53"/>
      <c r="F9221" s="59"/>
      <c r="G9221" s="10">
        <v>100</v>
      </c>
      <c r="H9221" s="2">
        <v>91.418037287870007</v>
      </c>
      <c r="I9221" s="2">
        <v>2.9626336845960002</v>
      </c>
      <c r="J9221" s="2">
        <v>1.4277122610670001</v>
      </c>
      <c r="K9221" s="2">
        <v>0.609261825694</v>
      </c>
      <c r="L9221" s="2">
        <v>0.635410401904</v>
      </c>
      <c r="M9221" s="2">
        <v>0.99887561122299995</v>
      </c>
      <c r="N9221" s="2">
        <v>0.75046413722799998</v>
      </c>
      <c r="O9221" s="2">
        <v>0.83936929634199997</v>
      </c>
      <c r="P9221" s="13">
        <v>0.35823549407700001</v>
      </c>
    </row>
    <row r="9222" spans="3:16" x14ac:dyDescent="0.3">
      <c r="E9222" s="3" t="s">
        <v>24</v>
      </c>
      <c r="F9222" s="4"/>
      <c r="G9222" s="29">
        <v>124</v>
      </c>
      <c r="H9222" s="32">
        <v>115</v>
      </c>
      <c r="I9222" s="17">
        <v>3</v>
      </c>
      <c r="J9222" s="17">
        <v>3</v>
      </c>
      <c r="K9222" s="17">
        <v>1</v>
      </c>
      <c r="L9222" s="17">
        <v>1</v>
      </c>
      <c r="M9222" s="17">
        <v>0</v>
      </c>
      <c r="N9222" s="17">
        <v>1</v>
      </c>
      <c r="O9222" s="17">
        <v>0</v>
      </c>
      <c r="P9222" s="33">
        <v>0</v>
      </c>
    </row>
    <row r="9223" spans="3:16" x14ac:dyDescent="0.3">
      <c r="E9223" s="9"/>
      <c r="F9223" s="8"/>
      <c r="G9223" s="10">
        <v>100</v>
      </c>
      <c r="H9223" s="11">
        <v>92.741935483871003</v>
      </c>
      <c r="I9223" s="2">
        <v>2.4193548387099999</v>
      </c>
      <c r="J9223" s="2">
        <v>2.4193548387099999</v>
      </c>
      <c r="K9223" s="2">
        <v>0.80645161290300005</v>
      </c>
      <c r="L9223" s="2">
        <v>0.80645161290300005</v>
      </c>
      <c r="M9223" s="12">
        <v>0</v>
      </c>
      <c r="N9223" s="2">
        <v>0.80645161290300005</v>
      </c>
      <c r="O9223" s="12">
        <v>0</v>
      </c>
      <c r="P9223" s="15">
        <v>0</v>
      </c>
    </row>
    <row r="9224" spans="3:16" x14ac:dyDescent="0.3">
      <c r="E9224" s="3" t="s">
        <v>25</v>
      </c>
      <c r="F9224" s="4"/>
      <c r="G9224" s="5">
        <v>508</v>
      </c>
      <c r="H9224" s="7">
        <v>405</v>
      </c>
      <c r="I9224" s="1">
        <v>53</v>
      </c>
      <c r="J9224" s="1">
        <v>21</v>
      </c>
      <c r="K9224" s="1">
        <v>4</v>
      </c>
      <c r="L9224" s="1">
        <v>5</v>
      </c>
      <c r="M9224" s="1">
        <v>3</v>
      </c>
      <c r="N9224" s="1">
        <v>12</v>
      </c>
      <c r="O9224" s="1">
        <v>5</v>
      </c>
      <c r="P9224" s="6">
        <v>0</v>
      </c>
    </row>
    <row r="9225" spans="3:16" x14ac:dyDescent="0.3">
      <c r="E9225" s="9"/>
      <c r="F9225" s="8"/>
      <c r="G9225" s="10">
        <v>100</v>
      </c>
      <c r="H9225" s="11">
        <v>79.724409448819003</v>
      </c>
      <c r="I9225" s="2">
        <v>10.433070866142</v>
      </c>
      <c r="J9225" s="2">
        <v>4.1338582677169997</v>
      </c>
      <c r="K9225" s="2">
        <v>0.78740157480299999</v>
      </c>
      <c r="L9225" s="2">
        <v>0.98425196850399999</v>
      </c>
      <c r="M9225" s="2">
        <v>0.590551181102</v>
      </c>
      <c r="N9225" s="2">
        <v>2.3622047244090001</v>
      </c>
      <c r="O9225" s="2">
        <v>0.98425196850399999</v>
      </c>
      <c r="P9225" s="15">
        <v>0</v>
      </c>
    </row>
    <row r="9226" spans="3:16" x14ac:dyDescent="0.3">
      <c r="E9226" s="3" t="s">
        <v>26</v>
      </c>
      <c r="F9226" s="4"/>
      <c r="G9226" s="5">
        <v>2291</v>
      </c>
      <c r="H9226" s="7">
        <v>2105</v>
      </c>
      <c r="I9226" s="1">
        <v>71</v>
      </c>
      <c r="J9226" s="1">
        <v>34</v>
      </c>
      <c r="K9226" s="1">
        <v>18</v>
      </c>
      <c r="L9226" s="1">
        <v>7</v>
      </c>
      <c r="M9226" s="1">
        <v>25</v>
      </c>
      <c r="N9226" s="1">
        <v>17</v>
      </c>
      <c r="O9226" s="1">
        <v>9</v>
      </c>
      <c r="P9226" s="6">
        <v>5</v>
      </c>
    </row>
    <row r="9227" spans="3:16" x14ac:dyDescent="0.3">
      <c r="E9227" s="9"/>
      <c r="F9227" s="8"/>
      <c r="G9227" s="10">
        <v>100</v>
      </c>
      <c r="H9227" s="11">
        <v>91.881274552597006</v>
      </c>
      <c r="I9227" s="2">
        <v>3.099083369708</v>
      </c>
      <c r="J9227" s="2">
        <v>1.4840680925359999</v>
      </c>
      <c r="K9227" s="2">
        <v>0.78568310781299999</v>
      </c>
      <c r="L9227" s="2">
        <v>0.30554343081599999</v>
      </c>
      <c r="M9227" s="2">
        <v>1.0912265386290001</v>
      </c>
      <c r="N9227" s="2">
        <v>0.74203404626799996</v>
      </c>
      <c r="O9227" s="2">
        <v>0.39284155390699999</v>
      </c>
      <c r="P9227" s="13">
        <v>0.21824530772600001</v>
      </c>
    </row>
    <row r="9228" spans="3:16" x14ac:dyDescent="0.3">
      <c r="E9228" s="3" t="s">
        <v>27</v>
      </c>
      <c r="F9228" s="4"/>
      <c r="G9228" s="5">
        <v>3766</v>
      </c>
      <c r="H9228" s="7">
        <v>3459</v>
      </c>
      <c r="I9228" s="1">
        <v>99</v>
      </c>
      <c r="J9228" s="1">
        <v>41</v>
      </c>
      <c r="K9228" s="1">
        <v>24</v>
      </c>
      <c r="L9228" s="1">
        <v>24</v>
      </c>
      <c r="M9228" s="1">
        <v>52</v>
      </c>
      <c r="N9228" s="1">
        <v>28</v>
      </c>
      <c r="O9228" s="1">
        <v>26</v>
      </c>
      <c r="P9228" s="6">
        <v>13</v>
      </c>
    </row>
    <row r="9229" spans="3:16" x14ac:dyDescent="0.3">
      <c r="E9229" s="9"/>
      <c r="F9229" s="8"/>
      <c r="G9229" s="10">
        <v>100</v>
      </c>
      <c r="H9229" s="11">
        <v>91.848114710567998</v>
      </c>
      <c r="I9229" s="2">
        <v>2.62878385555</v>
      </c>
      <c r="J9229" s="2">
        <v>1.088688263409</v>
      </c>
      <c r="K9229" s="2">
        <v>0.63728093467900004</v>
      </c>
      <c r="L9229" s="2">
        <v>0.63728093467900004</v>
      </c>
      <c r="M9229" s="2">
        <v>1.3807753584710001</v>
      </c>
      <c r="N9229" s="2">
        <v>0.74349442379200004</v>
      </c>
      <c r="O9229" s="2">
        <v>0.690387679235</v>
      </c>
      <c r="P9229" s="13">
        <v>0.34519383961799999</v>
      </c>
    </row>
    <row r="9230" spans="3:16" x14ac:dyDescent="0.3">
      <c r="E9230" s="3" t="s">
        <v>28</v>
      </c>
      <c r="F9230" s="4"/>
      <c r="G9230" s="5">
        <v>3286</v>
      </c>
      <c r="H9230" s="7">
        <v>2876</v>
      </c>
      <c r="I9230" s="1">
        <v>111</v>
      </c>
      <c r="J9230" s="1">
        <v>62</v>
      </c>
      <c r="K9230" s="1">
        <v>20</v>
      </c>
      <c r="L9230" s="1">
        <v>28</v>
      </c>
      <c r="M9230" s="1">
        <v>75</v>
      </c>
      <c r="N9230" s="1">
        <v>56</v>
      </c>
      <c r="O9230" s="1">
        <v>42</v>
      </c>
      <c r="P9230" s="6">
        <v>16</v>
      </c>
    </row>
    <row r="9231" spans="3:16" x14ac:dyDescent="0.3">
      <c r="E9231" s="9"/>
      <c r="F9231" s="8"/>
      <c r="G9231" s="10">
        <v>100</v>
      </c>
      <c r="H9231" s="11">
        <v>87.522824102252002</v>
      </c>
      <c r="I9231" s="2">
        <v>3.3779671332930001</v>
      </c>
      <c r="J9231" s="2">
        <v>1.88679245283</v>
      </c>
      <c r="K9231" s="2">
        <v>0.60864272671899999</v>
      </c>
      <c r="L9231" s="2">
        <v>0.85209981740700003</v>
      </c>
      <c r="M9231" s="2">
        <v>2.2824102251979999</v>
      </c>
      <c r="N9231" s="2">
        <v>1.7041996348140001</v>
      </c>
      <c r="O9231" s="2">
        <v>1.278149726111</v>
      </c>
      <c r="P9231" s="13">
        <v>0.48691418137600001</v>
      </c>
    </row>
    <row r="9232" spans="3:16" x14ac:dyDescent="0.3">
      <c r="E9232" s="3" t="s">
        <v>29</v>
      </c>
      <c r="F9232" s="4"/>
      <c r="G9232" s="5">
        <v>2045</v>
      </c>
      <c r="H9232" s="7">
        <v>1759</v>
      </c>
      <c r="I9232" s="1">
        <v>79</v>
      </c>
      <c r="J9232" s="1">
        <v>45</v>
      </c>
      <c r="K9232" s="1">
        <v>20</v>
      </c>
      <c r="L9232" s="1">
        <v>26</v>
      </c>
      <c r="M9232" s="1">
        <v>39</v>
      </c>
      <c r="N9232" s="1">
        <v>43</v>
      </c>
      <c r="O9232" s="1">
        <v>24</v>
      </c>
      <c r="P9232" s="6">
        <v>10</v>
      </c>
    </row>
    <row r="9233" spans="5:16" x14ac:dyDescent="0.3">
      <c r="E9233" s="9"/>
      <c r="F9233" s="8"/>
      <c r="G9233" s="10">
        <v>100</v>
      </c>
      <c r="H9233" s="11">
        <v>86.014669926650001</v>
      </c>
      <c r="I9233" s="2">
        <v>3.863080684597</v>
      </c>
      <c r="J9233" s="2">
        <v>2.2004889975549999</v>
      </c>
      <c r="K9233" s="2">
        <v>0.97799511002399997</v>
      </c>
      <c r="L9233" s="2">
        <v>1.2713936430320001</v>
      </c>
      <c r="M9233" s="2">
        <v>1.907090464548</v>
      </c>
      <c r="N9233" s="2">
        <v>2.1026894865529999</v>
      </c>
      <c r="O9233" s="2">
        <v>1.173594132029</v>
      </c>
      <c r="P9233" s="13">
        <v>0.48899755501199998</v>
      </c>
    </row>
    <row r="9234" spans="5:16" x14ac:dyDescent="0.3">
      <c r="E9234" s="3" t="s">
        <v>30</v>
      </c>
      <c r="F9234" s="4"/>
      <c r="G9234" s="5">
        <v>1137</v>
      </c>
      <c r="H9234" s="7">
        <v>942</v>
      </c>
      <c r="I9234" s="1">
        <v>53</v>
      </c>
      <c r="J9234" s="1">
        <v>30</v>
      </c>
      <c r="K9234" s="1">
        <v>16</v>
      </c>
      <c r="L9234" s="1">
        <v>18</v>
      </c>
      <c r="M9234" s="1">
        <v>24</v>
      </c>
      <c r="N9234" s="1">
        <v>17</v>
      </c>
      <c r="O9234" s="1">
        <v>30</v>
      </c>
      <c r="P9234" s="6">
        <v>7</v>
      </c>
    </row>
    <row r="9235" spans="5:16" x14ac:dyDescent="0.3">
      <c r="E9235" s="9"/>
      <c r="F9235" s="8"/>
      <c r="G9235" s="10">
        <v>100</v>
      </c>
      <c r="H9235" s="11">
        <v>82.849604221636</v>
      </c>
      <c r="I9235" s="2">
        <v>4.6613896218119999</v>
      </c>
      <c r="J9235" s="2">
        <v>2.638522427441</v>
      </c>
      <c r="K9235" s="2">
        <v>1.407211961302</v>
      </c>
      <c r="L9235" s="2">
        <v>1.5831134564639999</v>
      </c>
      <c r="M9235" s="2">
        <v>2.110817941953</v>
      </c>
      <c r="N9235" s="2">
        <v>1.495162708883</v>
      </c>
      <c r="O9235" s="2">
        <v>2.638522427441</v>
      </c>
      <c r="P9235" s="13">
        <v>0.61565523306900005</v>
      </c>
    </row>
    <row r="9236" spans="5:16" x14ac:dyDescent="0.3">
      <c r="E9236" s="3" t="s">
        <v>31</v>
      </c>
      <c r="F9236" s="4"/>
      <c r="G9236" s="5">
        <v>207</v>
      </c>
      <c r="H9236" s="7">
        <v>167</v>
      </c>
      <c r="I9236" s="1">
        <v>9</v>
      </c>
      <c r="J9236" s="1">
        <v>14</v>
      </c>
      <c r="K9236" s="1">
        <v>2</v>
      </c>
      <c r="L9236" s="1">
        <v>2</v>
      </c>
      <c r="M9236" s="1">
        <v>6</v>
      </c>
      <c r="N9236" s="1">
        <v>4</v>
      </c>
      <c r="O9236" s="1">
        <v>2</v>
      </c>
      <c r="P9236" s="6">
        <v>1</v>
      </c>
    </row>
    <row r="9237" spans="5:16" x14ac:dyDescent="0.3">
      <c r="E9237" s="9"/>
      <c r="F9237" s="8"/>
      <c r="G9237" s="10">
        <v>100</v>
      </c>
      <c r="H9237" s="11">
        <v>80.676328502415004</v>
      </c>
      <c r="I9237" s="2">
        <v>4.3478260869570002</v>
      </c>
      <c r="J9237" s="2">
        <v>6.7632850241550004</v>
      </c>
      <c r="K9237" s="2">
        <v>0.96618357487899997</v>
      </c>
      <c r="L9237" s="2">
        <v>0.96618357487899997</v>
      </c>
      <c r="M9237" s="2">
        <v>2.898550724638</v>
      </c>
      <c r="N9237" s="2">
        <v>1.9323671497579999</v>
      </c>
      <c r="O9237" s="2">
        <v>0.96618357487899997</v>
      </c>
      <c r="P9237" s="13">
        <v>0.48309178743999998</v>
      </c>
    </row>
    <row r="9238" spans="5:16" x14ac:dyDescent="0.3">
      <c r="E9238" s="3" t="s">
        <v>32</v>
      </c>
      <c r="F9238" s="4"/>
      <c r="G9238" s="5">
        <v>256</v>
      </c>
      <c r="H9238" s="7">
        <v>234</v>
      </c>
      <c r="I9238" s="1">
        <v>11</v>
      </c>
      <c r="J9238" s="1">
        <v>4</v>
      </c>
      <c r="K9238" s="1">
        <v>2</v>
      </c>
      <c r="L9238" s="1">
        <v>0</v>
      </c>
      <c r="M9238" s="1">
        <v>0</v>
      </c>
      <c r="N9238" s="1">
        <v>3</v>
      </c>
      <c r="O9238" s="1">
        <v>2</v>
      </c>
      <c r="P9238" s="6">
        <v>0</v>
      </c>
    </row>
    <row r="9239" spans="5:16" x14ac:dyDescent="0.3">
      <c r="E9239" s="9"/>
      <c r="F9239" s="8"/>
      <c r="G9239" s="10">
        <v>100</v>
      </c>
      <c r="H9239" s="11">
        <v>91.40625</v>
      </c>
      <c r="I9239" s="2">
        <v>4.296875</v>
      </c>
      <c r="J9239" s="2">
        <v>1.5625</v>
      </c>
      <c r="K9239" s="2">
        <v>0.78125</v>
      </c>
      <c r="L9239" s="12">
        <v>0</v>
      </c>
      <c r="M9239" s="12">
        <v>0</v>
      </c>
      <c r="N9239" s="2">
        <v>1.171875</v>
      </c>
      <c r="O9239" s="2">
        <v>0.78125</v>
      </c>
      <c r="P9239" s="15">
        <v>0</v>
      </c>
    </row>
    <row r="9240" spans="5:16" x14ac:dyDescent="0.3">
      <c r="E9240" s="3" t="s">
        <v>33</v>
      </c>
      <c r="F9240" s="4"/>
      <c r="G9240" s="5">
        <v>1498</v>
      </c>
      <c r="H9240" s="7">
        <v>1213</v>
      </c>
      <c r="I9240" s="1">
        <v>163</v>
      </c>
      <c r="J9240" s="1">
        <v>56</v>
      </c>
      <c r="K9240" s="1">
        <v>19</v>
      </c>
      <c r="L9240" s="1">
        <v>9</v>
      </c>
      <c r="M9240" s="1">
        <v>16</v>
      </c>
      <c r="N9240" s="1">
        <v>15</v>
      </c>
      <c r="O9240" s="1">
        <v>6</v>
      </c>
      <c r="P9240" s="6">
        <v>1</v>
      </c>
    </row>
    <row r="9241" spans="5:16" x14ac:dyDescent="0.3">
      <c r="E9241" s="9"/>
      <c r="F9241" s="8"/>
      <c r="G9241" s="10">
        <v>100</v>
      </c>
      <c r="H9241" s="11">
        <v>80.974632843791994</v>
      </c>
      <c r="I9241" s="2">
        <v>10.881174899866</v>
      </c>
      <c r="J9241" s="2">
        <v>3.7383177570089998</v>
      </c>
      <c r="K9241" s="2">
        <v>1.2683578104140001</v>
      </c>
      <c r="L9241" s="2">
        <v>0.60080106809099998</v>
      </c>
      <c r="M9241" s="2">
        <v>1.0680907877170001</v>
      </c>
      <c r="N9241" s="2">
        <v>1.0013351134849999</v>
      </c>
      <c r="O9241" s="2">
        <v>0.400534045394</v>
      </c>
      <c r="P9241" s="13">
        <v>6.6755674232000003E-2</v>
      </c>
    </row>
    <row r="9242" spans="5:16" x14ac:dyDescent="0.3">
      <c r="E9242" s="3" t="s">
        <v>34</v>
      </c>
      <c r="F9242" s="4"/>
      <c r="G9242" s="5">
        <v>4561</v>
      </c>
      <c r="H9242" s="7">
        <v>4229</v>
      </c>
      <c r="I9242" s="1">
        <v>143</v>
      </c>
      <c r="J9242" s="1">
        <v>59</v>
      </c>
      <c r="K9242" s="1">
        <v>29</v>
      </c>
      <c r="L9242" s="1">
        <v>21</v>
      </c>
      <c r="M9242" s="1">
        <v>24</v>
      </c>
      <c r="N9242" s="1">
        <v>25</v>
      </c>
      <c r="O9242" s="1">
        <v>26</v>
      </c>
      <c r="P9242" s="6">
        <v>5</v>
      </c>
    </row>
    <row r="9243" spans="5:16" x14ac:dyDescent="0.3">
      <c r="E9243" s="9"/>
      <c r="F9243" s="8"/>
      <c r="G9243" s="10">
        <v>100</v>
      </c>
      <c r="H9243" s="11">
        <v>92.720894540670997</v>
      </c>
      <c r="I9243" s="2">
        <v>3.1352773514579999</v>
      </c>
      <c r="J9243" s="2">
        <v>1.293575970182</v>
      </c>
      <c r="K9243" s="2">
        <v>0.63582547686900004</v>
      </c>
      <c r="L9243" s="2">
        <v>0.46042534531899998</v>
      </c>
      <c r="M9243" s="2">
        <v>0.52620039465000001</v>
      </c>
      <c r="N9243" s="2">
        <v>0.54812541109400004</v>
      </c>
      <c r="O9243" s="2">
        <v>0.57005042753799995</v>
      </c>
      <c r="P9243" s="13">
        <v>0.109625082219</v>
      </c>
    </row>
    <row r="9244" spans="5:16" x14ac:dyDescent="0.3">
      <c r="E9244" s="3" t="s">
        <v>35</v>
      </c>
      <c r="F9244" s="4"/>
      <c r="G9244" s="5">
        <v>8270</v>
      </c>
      <c r="H9244" s="7">
        <v>7896</v>
      </c>
      <c r="I9244" s="1">
        <v>122</v>
      </c>
      <c r="J9244" s="1">
        <v>64</v>
      </c>
      <c r="K9244" s="1">
        <v>29</v>
      </c>
      <c r="L9244" s="1">
        <v>34</v>
      </c>
      <c r="M9244" s="1">
        <v>38</v>
      </c>
      <c r="N9244" s="1">
        <v>27</v>
      </c>
      <c r="O9244" s="1">
        <v>39</v>
      </c>
      <c r="P9244" s="6">
        <v>21</v>
      </c>
    </row>
    <row r="9245" spans="5:16" x14ac:dyDescent="0.3">
      <c r="E9245" s="9"/>
      <c r="F9245" s="8"/>
      <c r="G9245" s="10">
        <v>100</v>
      </c>
      <c r="H9245" s="11">
        <v>95.477629987908003</v>
      </c>
      <c r="I9245" s="2">
        <v>1.4752116082219999</v>
      </c>
      <c r="J9245" s="2">
        <v>0.77388149939499995</v>
      </c>
      <c r="K9245" s="2">
        <v>0.35066505441399998</v>
      </c>
      <c r="L9245" s="2">
        <v>0.41112454655399999</v>
      </c>
      <c r="M9245" s="2">
        <v>0.45949214026599999</v>
      </c>
      <c r="N9245" s="2">
        <v>0.32648125755700003</v>
      </c>
      <c r="O9245" s="2">
        <v>0.47158403869400001</v>
      </c>
      <c r="P9245" s="13">
        <v>0.253929866989</v>
      </c>
    </row>
    <row r="9246" spans="5:16" x14ac:dyDescent="0.3">
      <c r="E9246" s="3" t="s">
        <v>36</v>
      </c>
      <c r="F9246" s="4"/>
      <c r="G9246" s="5">
        <v>6972</v>
      </c>
      <c r="H9246" s="7">
        <v>6547</v>
      </c>
      <c r="I9246" s="1">
        <v>136</v>
      </c>
      <c r="J9246" s="1">
        <v>66</v>
      </c>
      <c r="K9246" s="1">
        <v>29</v>
      </c>
      <c r="L9246" s="1">
        <v>41</v>
      </c>
      <c r="M9246" s="1">
        <v>48</v>
      </c>
      <c r="N9246" s="1">
        <v>21</v>
      </c>
      <c r="O9246" s="1">
        <v>59</v>
      </c>
      <c r="P9246" s="6">
        <v>25</v>
      </c>
    </row>
    <row r="9247" spans="5:16" x14ac:dyDescent="0.3">
      <c r="E9247" s="9"/>
      <c r="F9247" s="8"/>
      <c r="G9247" s="10">
        <v>100</v>
      </c>
      <c r="H9247" s="11">
        <v>93.904188181297002</v>
      </c>
      <c r="I9247" s="2">
        <v>1.950659781985</v>
      </c>
      <c r="J9247" s="2">
        <v>0.94664371772800004</v>
      </c>
      <c r="K9247" s="2">
        <v>0.41594951233499999</v>
      </c>
      <c r="L9247" s="2">
        <v>0.58806655192199997</v>
      </c>
      <c r="M9247" s="2">
        <v>0.68846815834800001</v>
      </c>
      <c r="N9247" s="2">
        <v>0.30120481927699999</v>
      </c>
      <c r="O9247" s="2">
        <v>0.846242111302</v>
      </c>
      <c r="P9247" s="13">
        <v>0.35857716580600002</v>
      </c>
    </row>
    <row r="9248" spans="5:16" x14ac:dyDescent="0.3">
      <c r="E9248" s="3" t="s">
        <v>37</v>
      </c>
      <c r="F9248" s="4"/>
      <c r="G9248" s="5">
        <v>2296</v>
      </c>
      <c r="H9248" s="7">
        <v>2123</v>
      </c>
      <c r="I9248" s="1">
        <v>40</v>
      </c>
      <c r="J9248" s="1">
        <v>32</v>
      </c>
      <c r="K9248" s="1">
        <v>14</v>
      </c>
      <c r="L9248" s="1">
        <v>18</v>
      </c>
      <c r="M9248" s="1">
        <v>20</v>
      </c>
      <c r="N9248" s="1">
        <v>7</v>
      </c>
      <c r="O9248" s="1">
        <v>27</v>
      </c>
      <c r="P9248" s="6">
        <v>15</v>
      </c>
    </row>
    <row r="9249" spans="5:16" x14ac:dyDescent="0.3">
      <c r="E9249" s="9"/>
      <c r="F9249" s="8"/>
      <c r="G9249" s="10">
        <v>100</v>
      </c>
      <c r="H9249" s="11">
        <v>92.465156794424999</v>
      </c>
      <c r="I9249" s="2">
        <v>1.742160278746</v>
      </c>
      <c r="J9249" s="2">
        <v>1.3937282229970001</v>
      </c>
      <c r="K9249" s="2">
        <v>0.60975609756100002</v>
      </c>
      <c r="L9249" s="2">
        <v>0.78397212543600003</v>
      </c>
      <c r="M9249" s="2">
        <v>0.871080139373</v>
      </c>
      <c r="N9249" s="2">
        <v>0.30487804878000002</v>
      </c>
      <c r="O9249" s="2">
        <v>1.1759581881529999</v>
      </c>
      <c r="P9249" s="13">
        <v>0.65331010453000005</v>
      </c>
    </row>
    <row r="9250" spans="5:16" x14ac:dyDescent="0.3">
      <c r="E9250" s="3" t="s">
        <v>38</v>
      </c>
      <c r="F9250" s="4"/>
      <c r="G9250" s="5">
        <v>616</v>
      </c>
      <c r="H9250" s="7">
        <v>539</v>
      </c>
      <c r="I9250" s="1">
        <v>23</v>
      </c>
      <c r="J9250" s="1">
        <v>7</v>
      </c>
      <c r="K9250" s="1">
        <v>4</v>
      </c>
      <c r="L9250" s="1">
        <v>6</v>
      </c>
      <c r="M9250" s="1">
        <v>8</v>
      </c>
      <c r="N9250" s="1">
        <v>7</v>
      </c>
      <c r="O9250" s="1">
        <v>15</v>
      </c>
      <c r="P9250" s="6">
        <v>7</v>
      </c>
    </row>
    <row r="9251" spans="5:16" x14ac:dyDescent="0.3">
      <c r="E9251" s="9"/>
      <c r="F9251" s="8"/>
      <c r="G9251" s="10">
        <v>100</v>
      </c>
      <c r="H9251" s="11">
        <v>87.5</v>
      </c>
      <c r="I9251" s="2">
        <v>3.733766233766</v>
      </c>
      <c r="J9251" s="2">
        <v>1.136363636364</v>
      </c>
      <c r="K9251" s="2">
        <v>0.64935064935099995</v>
      </c>
      <c r="L9251" s="2">
        <v>0.974025974026</v>
      </c>
      <c r="M9251" s="2">
        <v>1.298701298701</v>
      </c>
      <c r="N9251" s="2">
        <v>1.136363636364</v>
      </c>
      <c r="O9251" s="2">
        <v>2.4350649350650002</v>
      </c>
      <c r="P9251" s="13">
        <v>1.136363636364</v>
      </c>
    </row>
    <row r="9252" spans="5:16" x14ac:dyDescent="0.3">
      <c r="E9252" s="3" t="s">
        <v>39</v>
      </c>
      <c r="F9252" s="4"/>
      <c r="G9252" s="5">
        <v>72</v>
      </c>
      <c r="H9252" s="7">
        <v>57</v>
      </c>
      <c r="I9252" s="1">
        <v>5</v>
      </c>
      <c r="J9252" s="1">
        <v>3</v>
      </c>
      <c r="K9252" s="1">
        <v>1</v>
      </c>
      <c r="L9252" s="1">
        <v>2</v>
      </c>
      <c r="M9252" s="1">
        <v>1</v>
      </c>
      <c r="N9252" s="1">
        <v>0</v>
      </c>
      <c r="O9252" s="1">
        <v>2</v>
      </c>
      <c r="P9252" s="6">
        <v>1</v>
      </c>
    </row>
    <row r="9253" spans="5:16" x14ac:dyDescent="0.3">
      <c r="E9253" s="9"/>
      <c r="F9253" s="8"/>
      <c r="G9253" s="10">
        <v>100</v>
      </c>
      <c r="H9253" s="11">
        <v>79.166666666666998</v>
      </c>
      <c r="I9253" s="2">
        <v>6.9444444444439997</v>
      </c>
      <c r="J9253" s="2">
        <v>4.166666666667</v>
      </c>
      <c r="K9253" s="2">
        <v>1.3888888888890001</v>
      </c>
      <c r="L9253" s="2">
        <v>2.7777777777780002</v>
      </c>
      <c r="M9253" s="2">
        <v>1.3888888888890001</v>
      </c>
      <c r="N9253" s="12">
        <v>0</v>
      </c>
      <c r="O9253" s="2">
        <v>2.7777777777780002</v>
      </c>
      <c r="P9253" s="13">
        <v>1.3888888888890001</v>
      </c>
    </row>
    <row r="9254" spans="5:16" x14ac:dyDescent="0.3">
      <c r="E9254" s="3" t="s">
        <v>40</v>
      </c>
      <c r="F9254" s="4"/>
      <c r="G9254" s="5">
        <v>12</v>
      </c>
      <c r="H9254" s="7">
        <v>11</v>
      </c>
      <c r="I9254" s="1">
        <v>1</v>
      </c>
      <c r="J9254" s="1">
        <v>0</v>
      </c>
      <c r="K9254" s="1">
        <v>0</v>
      </c>
      <c r="L9254" s="1">
        <v>0</v>
      </c>
      <c r="M9254" s="1">
        <v>0</v>
      </c>
      <c r="N9254" s="1">
        <v>0</v>
      </c>
      <c r="O9254" s="1">
        <v>0</v>
      </c>
      <c r="P9254" s="6">
        <v>0</v>
      </c>
    </row>
    <row r="9255" spans="5:16" x14ac:dyDescent="0.3">
      <c r="E9255" s="9"/>
      <c r="F9255" s="8"/>
      <c r="G9255" s="10">
        <v>100</v>
      </c>
      <c r="H9255" s="11">
        <v>91.666666666666998</v>
      </c>
      <c r="I9255" s="2">
        <v>8.333333333333</v>
      </c>
      <c r="J9255" s="12">
        <v>0</v>
      </c>
      <c r="K9255" s="12">
        <v>0</v>
      </c>
      <c r="L9255" s="12">
        <v>0</v>
      </c>
      <c r="M9255" s="12">
        <v>0</v>
      </c>
      <c r="N9255" s="12">
        <v>0</v>
      </c>
      <c r="O9255" s="12">
        <v>0</v>
      </c>
      <c r="P9255" s="15">
        <v>0</v>
      </c>
    </row>
    <row r="9256" spans="5:16" x14ac:dyDescent="0.3">
      <c r="E9256" s="3" t="s">
        <v>41</v>
      </c>
      <c r="F9256" s="4"/>
      <c r="G9256" s="5">
        <v>35</v>
      </c>
      <c r="H9256" s="7">
        <v>24</v>
      </c>
      <c r="I9256" s="1">
        <v>5</v>
      </c>
      <c r="J9256" s="1">
        <v>3</v>
      </c>
      <c r="K9256" s="1">
        <v>1</v>
      </c>
      <c r="L9256" s="1">
        <v>0</v>
      </c>
      <c r="M9256" s="1">
        <v>0</v>
      </c>
      <c r="N9256" s="1">
        <v>2</v>
      </c>
      <c r="O9256" s="1">
        <v>0</v>
      </c>
      <c r="P9256" s="6">
        <v>0</v>
      </c>
    </row>
    <row r="9257" spans="5:16" x14ac:dyDescent="0.3">
      <c r="E9257" s="9"/>
      <c r="F9257" s="8"/>
      <c r="G9257" s="10">
        <v>100</v>
      </c>
      <c r="H9257" s="11">
        <v>68.571428571428996</v>
      </c>
      <c r="I9257" s="2">
        <v>14.285714285714</v>
      </c>
      <c r="J9257" s="2">
        <v>8.5714285714289993</v>
      </c>
      <c r="K9257" s="2">
        <v>2.8571428571430002</v>
      </c>
      <c r="L9257" s="12">
        <v>0</v>
      </c>
      <c r="M9257" s="12">
        <v>0</v>
      </c>
      <c r="N9257" s="2">
        <v>5.7142857142860004</v>
      </c>
      <c r="O9257" s="12">
        <v>0</v>
      </c>
      <c r="P9257" s="15">
        <v>0</v>
      </c>
    </row>
    <row r="9258" spans="5:16" x14ac:dyDescent="0.3">
      <c r="E9258" s="3" t="s">
        <v>42</v>
      </c>
      <c r="F9258" s="4"/>
      <c r="G9258" s="5">
        <v>58</v>
      </c>
      <c r="H9258" s="7">
        <v>52</v>
      </c>
      <c r="I9258" s="1">
        <v>2</v>
      </c>
      <c r="J9258" s="1">
        <v>1</v>
      </c>
      <c r="K9258" s="1">
        <v>0</v>
      </c>
      <c r="L9258" s="1">
        <v>0</v>
      </c>
      <c r="M9258" s="1">
        <v>1</v>
      </c>
      <c r="N9258" s="1">
        <v>0</v>
      </c>
      <c r="O9258" s="1">
        <v>2</v>
      </c>
      <c r="P9258" s="6">
        <v>0</v>
      </c>
    </row>
    <row r="9259" spans="5:16" x14ac:dyDescent="0.3">
      <c r="E9259" s="9"/>
      <c r="F9259" s="8"/>
      <c r="G9259" s="10">
        <v>100</v>
      </c>
      <c r="H9259" s="11">
        <v>89.655172413792997</v>
      </c>
      <c r="I9259" s="2">
        <v>3.4482758620689999</v>
      </c>
      <c r="J9259" s="2">
        <v>1.7241379310339999</v>
      </c>
      <c r="K9259" s="12">
        <v>0</v>
      </c>
      <c r="L9259" s="12">
        <v>0</v>
      </c>
      <c r="M9259" s="2">
        <v>1.7241379310339999</v>
      </c>
      <c r="N9259" s="12">
        <v>0</v>
      </c>
      <c r="O9259" s="2">
        <v>3.4482758620689999</v>
      </c>
      <c r="P9259" s="15">
        <v>0</v>
      </c>
    </row>
    <row r="9260" spans="5:16" x14ac:dyDescent="0.3">
      <c r="E9260" s="3" t="s">
        <v>43</v>
      </c>
      <c r="F9260" s="4"/>
      <c r="G9260" s="5">
        <v>87</v>
      </c>
      <c r="H9260" s="7">
        <v>79</v>
      </c>
      <c r="I9260" s="1">
        <v>3</v>
      </c>
      <c r="J9260" s="1">
        <v>0</v>
      </c>
      <c r="K9260" s="1">
        <v>0</v>
      </c>
      <c r="L9260" s="1">
        <v>0</v>
      </c>
      <c r="M9260" s="1">
        <v>1</v>
      </c>
      <c r="N9260" s="1">
        <v>0</v>
      </c>
      <c r="O9260" s="1">
        <v>2</v>
      </c>
      <c r="P9260" s="6">
        <v>2</v>
      </c>
    </row>
    <row r="9261" spans="5:16" x14ac:dyDescent="0.3">
      <c r="E9261" s="9"/>
      <c r="F9261" s="8"/>
      <c r="G9261" s="10">
        <v>100</v>
      </c>
      <c r="H9261" s="11">
        <v>90.804597701149007</v>
      </c>
      <c r="I9261" s="2">
        <v>3.4482758620689999</v>
      </c>
      <c r="J9261" s="12">
        <v>0</v>
      </c>
      <c r="K9261" s="12">
        <v>0</v>
      </c>
      <c r="L9261" s="12">
        <v>0</v>
      </c>
      <c r="M9261" s="2">
        <v>1.149425287356</v>
      </c>
      <c r="N9261" s="12">
        <v>0</v>
      </c>
      <c r="O9261" s="2">
        <v>2.2988505747130001</v>
      </c>
      <c r="P9261" s="13">
        <v>2.2988505747130001</v>
      </c>
    </row>
    <row r="9262" spans="5:16" x14ac:dyDescent="0.3">
      <c r="E9262" s="3" t="s">
        <v>44</v>
      </c>
      <c r="F9262" s="4"/>
      <c r="G9262" s="5">
        <v>60</v>
      </c>
      <c r="H9262" s="7">
        <v>54</v>
      </c>
      <c r="I9262" s="1">
        <v>1</v>
      </c>
      <c r="J9262" s="1">
        <v>1</v>
      </c>
      <c r="K9262" s="1">
        <v>0</v>
      </c>
      <c r="L9262" s="1">
        <v>0</v>
      </c>
      <c r="M9262" s="1">
        <v>1</v>
      </c>
      <c r="N9262" s="1">
        <v>0</v>
      </c>
      <c r="O9262" s="1">
        <v>1</v>
      </c>
      <c r="P9262" s="6">
        <v>2</v>
      </c>
    </row>
    <row r="9263" spans="5:16" x14ac:dyDescent="0.3">
      <c r="E9263" s="9"/>
      <c r="F9263" s="8"/>
      <c r="G9263" s="10">
        <v>100</v>
      </c>
      <c r="H9263" s="11">
        <v>90</v>
      </c>
      <c r="I9263" s="2">
        <v>1.666666666667</v>
      </c>
      <c r="J9263" s="2">
        <v>1.666666666667</v>
      </c>
      <c r="K9263" s="12">
        <v>0</v>
      </c>
      <c r="L9263" s="12">
        <v>0</v>
      </c>
      <c r="M9263" s="2">
        <v>1.666666666667</v>
      </c>
      <c r="N9263" s="12">
        <v>0</v>
      </c>
      <c r="O9263" s="2">
        <v>1.666666666667</v>
      </c>
      <c r="P9263" s="13">
        <v>3.333333333333</v>
      </c>
    </row>
    <row r="9264" spans="5:16" x14ac:dyDescent="0.3">
      <c r="E9264" s="3" t="s">
        <v>45</v>
      </c>
      <c r="F9264" s="4"/>
      <c r="G9264" s="5">
        <v>9</v>
      </c>
      <c r="H9264" s="7">
        <v>8</v>
      </c>
      <c r="I9264" s="1">
        <v>0</v>
      </c>
      <c r="J9264" s="1">
        <v>0</v>
      </c>
      <c r="K9264" s="1">
        <v>0</v>
      </c>
      <c r="L9264" s="1">
        <v>0</v>
      </c>
      <c r="M9264" s="1">
        <v>0</v>
      </c>
      <c r="N9264" s="1">
        <v>0</v>
      </c>
      <c r="O9264" s="1">
        <v>0</v>
      </c>
      <c r="P9264" s="6">
        <v>1</v>
      </c>
    </row>
    <row r="9265" spans="2:18" x14ac:dyDescent="0.3">
      <c r="E9265" s="9"/>
      <c r="F9265" s="8"/>
      <c r="G9265" s="10">
        <v>100</v>
      </c>
      <c r="H9265" s="11">
        <v>88.888888888888999</v>
      </c>
      <c r="I9265" s="12">
        <v>0</v>
      </c>
      <c r="J9265" s="12">
        <v>0</v>
      </c>
      <c r="K9265" s="12">
        <v>0</v>
      </c>
      <c r="L9265" s="12">
        <v>0</v>
      </c>
      <c r="M9265" s="12">
        <v>0</v>
      </c>
      <c r="N9265" s="12">
        <v>0</v>
      </c>
      <c r="O9265" s="12">
        <v>0</v>
      </c>
      <c r="P9265" s="13">
        <v>11.111111111111001</v>
      </c>
    </row>
    <row r="9266" spans="2:18" x14ac:dyDescent="0.3">
      <c r="E9266" s="3" t="s">
        <v>46</v>
      </c>
      <c r="F9266" s="4"/>
      <c r="G9266" s="5">
        <v>2</v>
      </c>
      <c r="H9266" s="7">
        <v>2</v>
      </c>
      <c r="I9266" s="1">
        <v>0</v>
      </c>
      <c r="J9266" s="1">
        <v>0</v>
      </c>
      <c r="K9266" s="1">
        <v>0</v>
      </c>
      <c r="L9266" s="1">
        <v>0</v>
      </c>
      <c r="M9266" s="1">
        <v>0</v>
      </c>
      <c r="N9266" s="1">
        <v>0</v>
      </c>
      <c r="O9266" s="1">
        <v>0</v>
      </c>
      <c r="P9266" s="6">
        <v>0</v>
      </c>
    </row>
    <row r="9267" spans="2:18" x14ac:dyDescent="0.3">
      <c r="E9267" s="9"/>
      <c r="F9267" s="8"/>
      <c r="G9267" s="10">
        <v>100</v>
      </c>
      <c r="H9267" s="11">
        <v>100</v>
      </c>
      <c r="I9267" s="12">
        <v>0</v>
      </c>
      <c r="J9267" s="12">
        <v>0</v>
      </c>
      <c r="K9267" s="12">
        <v>0</v>
      </c>
      <c r="L9267" s="12">
        <v>0</v>
      </c>
      <c r="M9267" s="12">
        <v>0</v>
      </c>
      <c r="N9267" s="12">
        <v>0</v>
      </c>
      <c r="O9267" s="12">
        <v>0</v>
      </c>
      <c r="P9267" s="15">
        <v>0</v>
      </c>
    </row>
    <row r="9268" spans="2:18" x14ac:dyDescent="0.3">
      <c r="E9268" s="3" t="s">
        <v>47</v>
      </c>
      <c r="F9268" s="4"/>
      <c r="G9268" s="5">
        <v>1</v>
      </c>
      <c r="H9268" s="7">
        <v>0</v>
      </c>
      <c r="I9268" s="1">
        <v>0</v>
      </c>
      <c r="J9268" s="1">
        <v>0</v>
      </c>
      <c r="K9268" s="1">
        <v>0</v>
      </c>
      <c r="L9268" s="1">
        <v>1</v>
      </c>
      <c r="M9268" s="1">
        <v>0</v>
      </c>
      <c r="N9268" s="1">
        <v>0</v>
      </c>
      <c r="O9268" s="1">
        <v>0</v>
      </c>
      <c r="P9268" s="6">
        <v>0</v>
      </c>
    </row>
    <row r="9269" spans="2:18" x14ac:dyDescent="0.3">
      <c r="E9269" s="53"/>
      <c r="F9269" s="57"/>
      <c r="G9269" s="64">
        <v>100</v>
      </c>
      <c r="H9269" s="68">
        <v>0</v>
      </c>
      <c r="I9269" s="43">
        <v>0</v>
      </c>
      <c r="J9269" s="43">
        <v>0</v>
      </c>
      <c r="K9269" s="43">
        <v>0</v>
      </c>
      <c r="L9269" s="44">
        <v>100</v>
      </c>
      <c r="M9269" s="43">
        <v>0</v>
      </c>
      <c r="N9269" s="43">
        <v>0</v>
      </c>
      <c r="O9269" s="43">
        <v>0</v>
      </c>
      <c r="P9269" s="66">
        <v>0</v>
      </c>
    </row>
    <row r="9271" spans="2:18" x14ac:dyDescent="0.3">
      <c r="B9271" s="35" t="str">
        <f xml:space="preserve"> HYPERLINK("#'目次'!B78", "[72]")</f>
        <v>[72]</v>
      </c>
      <c r="C9271" s="25" t="s">
        <v>2235</v>
      </c>
    </row>
    <row r="9274" spans="2:18" x14ac:dyDescent="0.3">
      <c r="C9274" s="25" t="s">
        <v>15</v>
      </c>
    </row>
    <row r="9275" spans="2:18" ht="75" x14ac:dyDescent="0.3">
      <c r="E9275" s="95"/>
      <c r="F9275" s="96"/>
      <c r="G9275" s="37" t="s">
        <v>16</v>
      </c>
      <c r="H9275" s="41" t="s">
        <v>2236</v>
      </c>
      <c r="I9275" s="18" t="s">
        <v>2237</v>
      </c>
      <c r="J9275" s="18" t="s">
        <v>2238</v>
      </c>
      <c r="K9275" s="18" t="s">
        <v>2239</v>
      </c>
      <c r="L9275" s="18" t="s">
        <v>2240</v>
      </c>
      <c r="M9275" s="18" t="s">
        <v>2241</v>
      </c>
      <c r="N9275" s="18" t="s">
        <v>2242</v>
      </c>
      <c r="O9275" s="18" t="s">
        <v>2243</v>
      </c>
      <c r="P9275" s="18" t="s">
        <v>2244</v>
      </c>
      <c r="Q9275" s="18" t="s">
        <v>22</v>
      </c>
      <c r="R9275" s="34" t="s">
        <v>23</v>
      </c>
    </row>
    <row r="9276" spans="2:18" x14ac:dyDescent="0.3">
      <c r="E9276" s="97"/>
      <c r="F9276" s="98"/>
      <c r="G9276" s="40"/>
      <c r="H9276" s="36"/>
      <c r="I9276" s="19"/>
      <c r="J9276" s="19"/>
      <c r="K9276" s="19"/>
      <c r="L9276" s="19"/>
      <c r="M9276" s="19"/>
      <c r="N9276" s="19"/>
      <c r="O9276" s="19"/>
      <c r="P9276" s="19"/>
      <c r="Q9276" s="19"/>
      <c r="R9276" s="39"/>
    </row>
    <row r="9277" spans="2:18" x14ac:dyDescent="0.3">
      <c r="E9277" s="63" t="s">
        <v>16</v>
      </c>
      <c r="F9277" s="58"/>
      <c r="G9277" s="38">
        <v>55336</v>
      </c>
      <c r="H9277" s="20">
        <v>5009</v>
      </c>
      <c r="I9277" s="20">
        <v>2456</v>
      </c>
      <c r="J9277" s="20">
        <v>2045</v>
      </c>
      <c r="K9277" s="20">
        <v>24539</v>
      </c>
      <c r="L9277" s="20">
        <v>7909</v>
      </c>
      <c r="M9277" s="20">
        <v>2231</v>
      </c>
      <c r="N9277" s="20">
        <v>2553</v>
      </c>
      <c r="O9277" s="20">
        <v>32004</v>
      </c>
      <c r="P9277" s="20">
        <v>22838</v>
      </c>
      <c r="Q9277" s="20">
        <v>209</v>
      </c>
      <c r="R9277" s="51">
        <v>285</v>
      </c>
    </row>
    <row r="9278" spans="2:18" x14ac:dyDescent="0.3">
      <c r="E9278" s="53"/>
      <c r="F9278" s="59"/>
      <c r="G9278" s="10">
        <v>100</v>
      </c>
      <c r="H9278" s="2">
        <v>9.0519733988720006</v>
      </c>
      <c r="I9278" s="2">
        <v>4.4383403209479999</v>
      </c>
      <c r="J9278" s="2">
        <v>3.6956050310830002</v>
      </c>
      <c r="K9278" s="2">
        <v>44.345453231169998</v>
      </c>
      <c r="L9278" s="2">
        <v>14.292684689893999</v>
      </c>
      <c r="M9278" s="2">
        <v>4.031733410438</v>
      </c>
      <c r="N9278" s="2">
        <v>4.6136330779239998</v>
      </c>
      <c r="O9278" s="2">
        <v>57.835766950989999</v>
      </c>
      <c r="P9278" s="2">
        <v>41.271504987710998</v>
      </c>
      <c r="Q9278" s="2">
        <v>0.37769264131800001</v>
      </c>
      <c r="R9278" s="13">
        <v>0.51503541998000002</v>
      </c>
    </row>
    <row r="9279" spans="2:18" x14ac:dyDescent="0.3">
      <c r="E9279" s="3" t="s">
        <v>24</v>
      </c>
      <c r="F9279" s="4"/>
      <c r="G9279" s="29">
        <v>144</v>
      </c>
      <c r="H9279" s="32">
        <v>22</v>
      </c>
      <c r="I9279" s="17">
        <v>3</v>
      </c>
      <c r="J9279" s="17">
        <v>5</v>
      </c>
      <c r="K9279" s="17">
        <v>71</v>
      </c>
      <c r="L9279" s="17">
        <v>10</v>
      </c>
      <c r="M9279" s="17">
        <v>3</v>
      </c>
      <c r="N9279" s="17">
        <v>10</v>
      </c>
      <c r="O9279" s="17">
        <v>90</v>
      </c>
      <c r="P9279" s="17">
        <v>52</v>
      </c>
      <c r="Q9279" s="17">
        <v>1</v>
      </c>
      <c r="R9279" s="33">
        <v>1</v>
      </c>
    </row>
    <row r="9280" spans="2:18" x14ac:dyDescent="0.3">
      <c r="E9280" s="9"/>
      <c r="F9280" s="8"/>
      <c r="G9280" s="10">
        <v>100</v>
      </c>
      <c r="H9280" s="11">
        <v>15.277777777778001</v>
      </c>
      <c r="I9280" s="2">
        <v>2.083333333333</v>
      </c>
      <c r="J9280" s="2">
        <v>3.4722222222219998</v>
      </c>
      <c r="K9280" s="2">
        <v>49.305555555555998</v>
      </c>
      <c r="L9280" s="2">
        <v>6.9444444444439997</v>
      </c>
      <c r="M9280" s="2">
        <v>2.083333333333</v>
      </c>
      <c r="N9280" s="2">
        <v>6.9444444444439997</v>
      </c>
      <c r="O9280" s="2">
        <v>62.5</v>
      </c>
      <c r="P9280" s="2">
        <v>36.111111111111001</v>
      </c>
      <c r="Q9280" s="2">
        <v>0.694444444444</v>
      </c>
      <c r="R9280" s="13">
        <v>0.694444444444</v>
      </c>
    </row>
    <row r="9281" spans="5:18" x14ac:dyDescent="0.3">
      <c r="E9281" s="3" t="s">
        <v>25</v>
      </c>
      <c r="F9281" s="4"/>
      <c r="G9281" s="5">
        <v>1073</v>
      </c>
      <c r="H9281" s="7">
        <v>86</v>
      </c>
      <c r="I9281" s="1">
        <v>20</v>
      </c>
      <c r="J9281" s="1">
        <v>32</v>
      </c>
      <c r="K9281" s="1">
        <v>484</v>
      </c>
      <c r="L9281" s="1">
        <v>133</v>
      </c>
      <c r="M9281" s="1">
        <v>28</v>
      </c>
      <c r="N9281" s="1">
        <v>31</v>
      </c>
      <c r="O9281" s="1">
        <v>599</v>
      </c>
      <c r="P9281" s="1">
        <v>470</v>
      </c>
      <c r="Q9281" s="1">
        <v>3</v>
      </c>
      <c r="R9281" s="6">
        <v>1</v>
      </c>
    </row>
    <row r="9282" spans="5:18" x14ac:dyDescent="0.3">
      <c r="E9282" s="9"/>
      <c r="F9282" s="8"/>
      <c r="G9282" s="10">
        <v>100</v>
      </c>
      <c r="H9282" s="11">
        <v>8.0149114631869995</v>
      </c>
      <c r="I9282" s="2">
        <v>1.863932898416</v>
      </c>
      <c r="J9282" s="2">
        <v>2.9822926374650001</v>
      </c>
      <c r="K9282" s="2">
        <v>45.107176141658996</v>
      </c>
      <c r="L9282" s="2">
        <v>12.395153774463999</v>
      </c>
      <c r="M9282" s="2">
        <v>2.6095060577820002</v>
      </c>
      <c r="N9282" s="2">
        <v>2.8890959925440001</v>
      </c>
      <c r="O9282" s="2">
        <v>55.824790307549002</v>
      </c>
      <c r="P9282" s="2">
        <v>43.802423112767997</v>
      </c>
      <c r="Q9282" s="2">
        <v>0.279589934762</v>
      </c>
      <c r="R9282" s="13">
        <v>9.3196644920999994E-2</v>
      </c>
    </row>
    <row r="9283" spans="5:18" x14ac:dyDescent="0.3">
      <c r="E9283" s="3" t="s">
        <v>26</v>
      </c>
      <c r="F9283" s="4"/>
      <c r="G9283" s="5">
        <v>3737</v>
      </c>
      <c r="H9283" s="7">
        <v>216</v>
      </c>
      <c r="I9283" s="1">
        <v>62</v>
      </c>
      <c r="J9283" s="1">
        <v>37</v>
      </c>
      <c r="K9283" s="1">
        <v>1766</v>
      </c>
      <c r="L9283" s="1">
        <v>703</v>
      </c>
      <c r="M9283" s="1">
        <v>56</v>
      </c>
      <c r="N9283" s="1">
        <v>116</v>
      </c>
      <c r="O9283" s="1">
        <v>2165</v>
      </c>
      <c r="P9283" s="1">
        <v>1557</v>
      </c>
      <c r="Q9283" s="1">
        <v>8</v>
      </c>
      <c r="R9283" s="6">
        <v>7</v>
      </c>
    </row>
    <row r="9284" spans="5:18" x14ac:dyDescent="0.3">
      <c r="E9284" s="9"/>
      <c r="F9284" s="8"/>
      <c r="G9284" s="10">
        <v>100</v>
      </c>
      <c r="H9284" s="11">
        <v>5.7800374632059999</v>
      </c>
      <c r="I9284" s="2">
        <v>1.659084827402</v>
      </c>
      <c r="J9284" s="2">
        <v>0.99009900990099997</v>
      </c>
      <c r="K9284" s="2">
        <v>47.257158148247001</v>
      </c>
      <c r="L9284" s="2">
        <v>18.811881188118999</v>
      </c>
      <c r="M9284" s="2">
        <v>1.498528231201</v>
      </c>
      <c r="N9284" s="2">
        <v>3.1040941932030002</v>
      </c>
      <c r="O9284" s="2">
        <v>57.934171795558001</v>
      </c>
      <c r="P9284" s="2">
        <v>41.664436713942003</v>
      </c>
      <c r="Q9284" s="2">
        <v>0.21407546159999999</v>
      </c>
      <c r="R9284" s="13">
        <v>0.18731602889999999</v>
      </c>
    </row>
    <row r="9285" spans="5:18" x14ac:dyDescent="0.3">
      <c r="E9285" s="3" t="s">
        <v>27</v>
      </c>
      <c r="F9285" s="4"/>
      <c r="G9285" s="5">
        <v>6583</v>
      </c>
      <c r="H9285" s="7">
        <v>462</v>
      </c>
      <c r="I9285" s="1">
        <v>172</v>
      </c>
      <c r="J9285" s="1">
        <v>87</v>
      </c>
      <c r="K9285" s="1">
        <v>3168</v>
      </c>
      <c r="L9285" s="1">
        <v>1251</v>
      </c>
      <c r="M9285" s="1">
        <v>133</v>
      </c>
      <c r="N9285" s="1">
        <v>211</v>
      </c>
      <c r="O9285" s="1">
        <v>3916</v>
      </c>
      <c r="P9285" s="1">
        <v>2631</v>
      </c>
      <c r="Q9285" s="1">
        <v>17</v>
      </c>
      <c r="R9285" s="6">
        <v>19</v>
      </c>
    </row>
    <row r="9286" spans="5:18" x14ac:dyDescent="0.3">
      <c r="E9286" s="9"/>
      <c r="F9286" s="8"/>
      <c r="G9286" s="10">
        <v>100</v>
      </c>
      <c r="H9286" s="11">
        <v>7.0180768646510003</v>
      </c>
      <c r="I9286" s="2">
        <v>2.6127905210389999</v>
      </c>
      <c r="J9286" s="2">
        <v>1.321585903084</v>
      </c>
      <c r="K9286" s="2">
        <v>48.123955643324003</v>
      </c>
      <c r="L9286" s="2">
        <v>19.003493847790001</v>
      </c>
      <c r="M9286" s="2">
        <v>2.0203554610359999</v>
      </c>
      <c r="N9286" s="2">
        <v>3.2052255810419998</v>
      </c>
      <c r="O9286" s="2">
        <v>59.486556281330998</v>
      </c>
      <c r="P9286" s="2">
        <v>39.966580586359001</v>
      </c>
      <c r="Q9286" s="2">
        <v>0.25824092359099998</v>
      </c>
      <c r="R9286" s="13">
        <v>0.28862220871900002</v>
      </c>
    </row>
    <row r="9287" spans="5:18" x14ac:dyDescent="0.3">
      <c r="E9287" s="3" t="s">
        <v>28</v>
      </c>
      <c r="F9287" s="4"/>
      <c r="G9287" s="5">
        <v>8475</v>
      </c>
      <c r="H9287" s="7">
        <v>471</v>
      </c>
      <c r="I9287" s="1">
        <v>108</v>
      </c>
      <c r="J9287" s="1">
        <v>142</v>
      </c>
      <c r="K9287" s="1">
        <v>4324</v>
      </c>
      <c r="L9287" s="1">
        <v>1919</v>
      </c>
      <c r="M9287" s="1">
        <v>149</v>
      </c>
      <c r="N9287" s="1">
        <v>276</v>
      </c>
      <c r="O9287" s="1">
        <v>5215</v>
      </c>
      <c r="P9287" s="1">
        <v>3224</v>
      </c>
      <c r="Q9287" s="1">
        <v>17</v>
      </c>
      <c r="R9287" s="6">
        <v>19</v>
      </c>
    </row>
    <row r="9288" spans="5:18" x14ac:dyDescent="0.3">
      <c r="E9288" s="9"/>
      <c r="F9288" s="8"/>
      <c r="G9288" s="10">
        <v>100</v>
      </c>
      <c r="H9288" s="11">
        <v>5.5575221238939996</v>
      </c>
      <c r="I9288" s="2">
        <v>1.2743362831859999</v>
      </c>
      <c r="J9288" s="2">
        <v>1.675516224189</v>
      </c>
      <c r="K9288" s="2">
        <v>51.020648967551999</v>
      </c>
      <c r="L9288" s="2">
        <v>22.643067846608002</v>
      </c>
      <c r="M9288" s="2">
        <v>1.7581120943949999</v>
      </c>
      <c r="N9288" s="2">
        <v>3.2566371681419999</v>
      </c>
      <c r="O9288" s="2">
        <v>61.533923303835003</v>
      </c>
      <c r="P9288" s="2">
        <v>38.041297935103003</v>
      </c>
      <c r="Q9288" s="2">
        <v>0.200589970501</v>
      </c>
      <c r="R9288" s="13">
        <v>0.22418879055999999</v>
      </c>
    </row>
    <row r="9289" spans="5:18" x14ac:dyDescent="0.3">
      <c r="E9289" s="3" t="s">
        <v>29</v>
      </c>
      <c r="F9289" s="4"/>
      <c r="G9289" s="5">
        <v>4017</v>
      </c>
      <c r="H9289" s="7">
        <v>255</v>
      </c>
      <c r="I9289" s="1">
        <v>57</v>
      </c>
      <c r="J9289" s="1">
        <v>133</v>
      </c>
      <c r="K9289" s="1">
        <v>1822</v>
      </c>
      <c r="L9289" s="1">
        <v>706</v>
      </c>
      <c r="M9289" s="1">
        <v>153</v>
      </c>
      <c r="N9289" s="1">
        <v>179</v>
      </c>
      <c r="O9289" s="1">
        <v>2303</v>
      </c>
      <c r="P9289" s="1">
        <v>1693</v>
      </c>
      <c r="Q9289" s="1">
        <v>8</v>
      </c>
      <c r="R9289" s="6">
        <v>13</v>
      </c>
    </row>
    <row r="9290" spans="5:18" x14ac:dyDescent="0.3">
      <c r="E9290" s="9"/>
      <c r="F9290" s="8"/>
      <c r="G9290" s="10">
        <v>100</v>
      </c>
      <c r="H9290" s="11">
        <v>6.3480209111279997</v>
      </c>
      <c r="I9290" s="2">
        <v>1.418969380134</v>
      </c>
      <c r="J9290" s="2">
        <v>3.3109285536469999</v>
      </c>
      <c r="K9290" s="2">
        <v>45.357231764999</v>
      </c>
      <c r="L9290" s="2">
        <v>17.575304953945999</v>
      </c>
      <c r="M9290" s="2">
        <v>3.8088125466770002</v>
      </c>
      <c r="N9290" s="2">
        <v>4.4560617376150002</v>
      </c>
      <c r="O9290" s="2">
        <v>57.331341797360999</v>
      </c>
      <c r="P9290" s="2">
        <v>42.145880009957999</v>
      </c>
      <c r="Q9290" s="2">
        <v>0.19915359721199999</v>
      </c>
      <c r="R9290" s="13">
        <v>0.32362459546900002</v>
      </c>
    </row>
    <row r="9291" spans="5:18" x14ac:dyDescent="0.3">
      <c r="E9291" s="3" t="s">
        <v>30</v>
      </c>
      <c r="F9291" s="4"/>
      <c r="G9291" s="5">
        <v>1579</v>
      </c>
      <c r="H9291" s="7">
        <v>145</v>
      </c>
      <c r="I9291" s="1">
        <v>52</v>
      </c>
      <c r="J9291" s="1">
        <v>86</v>
      </c>
      <c r="K9291" s="1">
        <v>652</v>
      </c>
      <c r="L9291" s="1">
        <v>161</v>
      </c>
      <c r="M9291" s="1">
        <v>93</v>
      </c>
      <c r="N9291" s="1">
        <v>102</v>
      </c>
      <c r="O9291" s="1">
        <v>892</v>
      </c>
      <c r="P9291" s="1">
        <v>673</v>
      </c>
      <c r="Q9291" s="1">
        <v>3</v>
      </c>
      <c r="R9291" s="6">
        <v>11</v>
      </c>
    </row>
    <row r="9292" spans="5:18" x14ac:dyDescent="0.3">
      <c r="E9292" s="9"/>
      <c r="F9292" s="8"/>
      <c r="G9292" s="10">
        <v>100</v>
      </c>
      <c r="H9292" s="11">
        <v>9.1830272324259994</v>
      </c>
      <c r="I9292" s="2">
        <v>3.2932235592149999</v>
      </c>
      <c r="J9292" s="2">
        <v>5.4464851171630002</v>
      </c>
      <c r="K9292" s="2">
        <v>41.291956934768997</v>
      </c>
      <c r="L9292" s="2">
        <v>10.196326789106999</v>
      </c>
      <c r="M9292" s="2">
        <v>5.8898036732110004</v>
      </c>
      <c r="N9292" s="2">
        <v>6.4597846738440001</v>
      </c>
      <c r="O9292" s="2">
        <v>56.491450284990997</v>
      </c>
      <c r="P9292" s="2">
        <v>42.621912602913</v>
      </c>
      <c r="Q9292" s="2">
        <v>0.18999366687800001</v>
      </c>
      <c r="R9292" s="13">
        <v>0.69664344521800003</v>
      </c>
    </row>
    <row r="9293" spans="5:18" x14ac:dyDescent="0.3">
      <c r="E9293" s="3" t="s">
        <v>31</v>
      </c>
      <c r="F9293" s="4"/>
      <c r="G9293" s="5">
        <v>247</v>
      </c>
      <c r="H9293" s="7">
        <v>22</v>
      </c>
      <c r="I9293" s="1">
        <v>9</v>
      </c>
      <c r="J9293" s="1">
        <v>13</v>
      </c>
      <c r="K9293" s="1">
        <v>112</v>
      </c>
      <c r="L9293" s="1">
        <v>35</v>
      </c>
      <c r="M9293" s="1">
        <v>11</v>
      </c>
      <c r="N9293" s="1">
        <v>28</v>
      </c>
      <c r="O9293" s="1">
        <v>153</v>
      </c>
      <c r="P9293" s="1">
        <v>94</v>
      </c>
      <c r="Q9293" s="1">
        <v>0</v>
      </c>
      <c r="R9293" s="6">
        <v>0</v>
      </c>
    </row>
    <row r="9294" spans="5:18" x14ac:dyDescent="0.3">
      <c r="E9294" s="9"/>
      <c r="F9294" s="8"/>
      <c r="G9294" s="10">
        <v>100</v>
      </c>
      <c r="H9294" s="11">
        <v>8.9068825910929998</v>
      </c>
      <c r="I9294" s="2">
        <v>3.6437246963560002</v>
      </c>
      <c r="J9294" s="2">
        <v>5.2631578947369997</v>
      </c>
      <c r="K9294" s="2">
        <v>45.344129554656</v>
      </c>
      <c r="L9294" s="2">
        <v>14.17004048583</v>
      </c>
      <c r="M9294" s="2">
        <v>4.453441295547</v>
      </c>
      <c r="N9294" s="2">
        <v>11.336032388664</v>
      </c>
      <c r="O9294" s="2">
        <v>61.943319838057</v>
      </c>
      <c r="P9294" s="2">
        <v>38.056680161943</v>
      </c>
      <c r="Q9294" s="12">
        <v>0</v>
      </c>
      <c r="R9294" s="15">
        <v>0</v>
      </c>
    </row>
    <row r="9295" spans="5:18" x14ac:dyDescent="0.3">
      <c r="E9295" s="3" t="s">
        <v>32</v>
      </c>
      <c r="F9295" s="4"/>
      <c r="G9295" s="5">
        <v>298</v>
      </c>
      <c r="H9295" s="7">
        <v>48</v>
      </c>
      <c r="I9295" s="1">
        <v>12</v>
      </c>
      <c r="J9295" s="1">
        <v>16</v>
      </c>
      <c r="K9295" s="1">
        <v>100</v>
      </c>
      <c r="L9295" s="1">
        <v>23</v>
      </c>
      <c r="M9295" s="1">
        <v>8</v>
      </c>
      <c r="N9295" s="1">
        <v>15</v>
      </c>
      <c r="O9295" s="1">
        <v>162</v>
      </c>
      <c r="P9295" s="1">
        <v>130</v>
      </c>
      <c r="Q9295" s="1">
        <v>6</v>
      </c>
      <c r="R9295" s="6">
        <v>0</v>
      </c>
    </row>
    <row r="9296" spans="5:18" x14ac:dyDescent="0.3">
      <c r="E9296" s="9"/>
      <c r="F9296" s="8"/>
      <c r="G9296" s="10">
        <v>100</v>
      </c>
      <c r="H9296" s="11">
        <v>16.107382550335998</v>
      </c>
      <c r="I9296" s="2">
        <v>4.0268456375839996</v>
      </c>
      <c r="J9296" s="2">
        <v>5.3691275167789998</v>
      </c>
      <c r="K9296" s="2">
        <v>33.557046979866001</v>
      </c>
      <c r="L9296" s="2">
        <v>7.7181208053689998</v>
      </c>
      <c r="M9296" s="2">
        <v>2.6845637583889999</v>
      </c>
      <c r="N9296" s="2">
        <v>5.0335570469800004</v>
      </c>
      <c r="O9296" s="2">
        <v>54.362416107382998</v>
      </c>
      <c r="P9296" s="2">
        <v>43.624161073826002</v>
      </c>
      <c r="Q9296" s="2">
        <v>2.0134228187919998</v>
      </c>
      <c r="R9296" s="15">
        <v>0</v>
      </c>
    </row>
    <row r="9297" spans="5:18" x14ac:dyDescent="0.3">
      <c r="E9297" s="3" t="s">
        <v>33</v>
      </c>
      <c r="F9297" s="4"/>
      <c r="G9297" s="5">
        <v>2148</v>
      </c>
      <c r="H9297" s="7">
        <v>131</v>
      </c>
      <c r="I9297" s="1">
        <v>53</v>
      </c>
      <c r="J9297" s="1">
        <v>60</v>
      </c>
      <c r="K9297" s="1">
        <v>709</v>
      </c>
      <c r="L9297" s="1">
        <v>222</v>
      </c>
      <c r="M9297" s="1">
        <v>75</v>
      </c>
      <c r="N9297" s="1">
        <v>82</v>
      </c>
      <c r="O9297" s="1">
        <v>1012</v>
      </c>
      <c r="P9297" s="1">
        <v>1122</v>
      </c>
      <c r="Q9297" s="1">
        <v>11</v>
      </c>
      <c r="R9297" s="6">
        <v>3</v>
      </c>
    </row>
    <row r="9298" spans="5:18" x14ac:dyDescent="0.3">
      <c r="E9298" s="9"/>
      <c r="F9298" s="8"/>
      <c r="G9298" s="10">
        <v>100</v>
      </c>
      <c r="H9298" s="11">
        <v>6.0986964618249999</v>
      </c>
      <c r="I9298" s="2">
        <v>2.467411545624</v>
      </c>
      <c r="J9298" s="2">
        <v>2.7932960893850001</v>
      </c>
      <c r="K9298" s="2">
        <v>33.007448789572003</v>
      </c>
      <c r="L9298" s="2">
        <v>10.335195530726001</v>
      </c>
      <c r="M9298" s="2">
        <v>3.4916201117319998</v>
      </c>
      <c r="N9298" s="2">
        <v>3.8175046554929999</v>
      </c>
      <c r="O9298" s="2">
        <v>47.113594040968003</v>
      </c>
      <c r="P9298" s="2">
        <v>52.234636871508002</v>
      </c>
      <c r="Q9298" s="2">
        <v>0.51210428305400002</v>
      </c>
      <c r="R9298" s="13">
        <v>0.13966480446900001</v>
      </c>
    </row>
    <row r="9299" spans="5:18" x14ac:dyDescent="0.3">
      <c r="E9299" s="3" t="s">
        <v>34</v>
      </c>
      <c r="F9299" s="4"/>
      <c r="G9299" s="5">
        <v>5324</v>
      </c>
      <c r="H9299" s="7">
        <v>383</v>
      </c>
      <c r="I9299" s="1">
        <v>227</v>
      </c>
      <c r="J9299" s="1">
        <v>163</v>
      </c>
      <c r="K9299" s="1">
        <v>1882</v>
      </c>
      <c r="L9299" s="1">
        <v>566</v>
      </c>
      <c r="M9299" s="1">
        <v>191</v>
      </c>
      <c r="N9299" s="1">
        <v>211</v>
      </c>
      <c r="O9299" s="1">
        <v>2628</v>
      </c>
      <c r="P9299" s="1">
        <v>2642</v>
      </c>
      <c r="Q9299" s="1">
        <v>40</v>
      </c>
      <c r="R9299" s="6">
        <v>14</v>
      </c>
    </row>
    <row r="9300" spans="5:18" x14ac:dyDescent="0.3">
      <c r="E9300" s="9"/>
      <c r="F9300" s="8"/>
      <c r="G9300" s="10">
        <v>100</v>
      </c>
      <c r="H9300" s="11">
        <v>7.1938392186330002</v>
      </c>
      <c r="I9300" s="2">
        <v>4.2637114951159996</v>
      </c>
      <c r="J9300" s="2">
        <v>3.0616078136740001</v>
      </c>
      <c r="K9300" s="2">
        <v>35.349361382418998</v>
      </c>
      <c r="L9300" s="2">
        <v>10.631104432757001</v>
      </c>
      <c r="M9300" s="2">
        <v>3.587528174305</v>
      </c>
      <c r="N9300" s="2">
        <v>3.9631855747559999</v>
      </c>
      <c r="O9300" s="2">
        <v>49.361382419233998</v>
      </c>
      <c r="P9300" s="2">
        <v>49.624342599549003</v>
      </c>
      <c r="Q9300" s="2">
        <v>0.75131480090199998</v>
      </c>
      <c r="R9300" s="13">
        <v>0.26296018031599999</v>
      </c>
    </row>
    <row r="9301" spans="5:18" x14ac:dyDescent="0.3">
      <c r="E9301" s="3" t="s">
        <v>35</v>
      </c>
      <c r="F9301" s="4"/>
      <c r="G9301" s="5">
        <v>9153</v>
      </c>
      <c r="H9301" s="7">
        <v>1089</v>
      </c>
      <c r="I9301" s="1">
        <v>781</v>
      </c>
      <c r="J9301" s="1">
        <v>461</v>
      </c>
      <c r="K9301" s="1">
        <v>3757</v>
      </c>
      <c r="L9301" s="1">
        <v>1026</v>
      </c>
      <c r="M9301" s="1">
        <v>417</v>
      </c>
      <c r="N9301" s="1">
        <v>515</v>
      </c>
      <c r="O9301" s="1">
        <v>5303</v>
      </c>
      <c r="P9301" s="1">
        <v>3740</v>
      </c>
      <c r="Q9301" s="1">
        <v>57</v>
      </c>
      <c r="R9301" s="6">
        <v>53</v>
      </c>
    </row>
    <row r="9302" spans="5:18" x14ac:dyDescent="0.3">
      <c r="E9302" s="9"/>
      <c r="F9302" s="8"/>
      <c r="G9302" s="10">
        <v>100</v>
      </c>
      <c r="H9302" s="11">
        <v>11.897738446410999</v>
      </c>
      <c r="I9302" s="2">
        <v>8.5327215120729996</v>
      </c>
      <c r="J9302" s="2">
        <v>5.0366000218510001</v>
      </c>
      <c r="K9302" s="2">
        <v>41.046651371134999</v>
      </c>
      <c r="L9302" s="2">
        <v>11.209439528023999</v>
      </c>
      <c r="M9302" s="2">
        <v>4.5558833169449997</v>
      </c>
      <c r="N9302" s="2">
        <v>5.6265705233260004</v>
      </c>
      <c r="O9302" s="2">
        <v>57.937288320768999</v>
      </c>
      <c r="P9302" s="2">
        <v>40.860919916966999</v>
      </c>
      <c r="Q9302" s="2">
        <v>0.62274664044600003</v>
      </c>
      <c r="R9302" s="13">
        <v>0.57904512181800005</v>
      </c>
    </row>
    <row r="9303" spans="5:18" x14ac:dyDescent="0.3">
      <c r="E9303" s="3" t="s">
        <v>36</v>
      </c>
      <c r="F9303" s="4"/>
      <c r="G9303" s="5">
        <v>8028</v>
      </c>
      <c r="H9303" s="7">
        <v>1024</v>
      </c>
      <c r="I9303" s="1">
        <v>604</v>
      </c>
      <c r="J9303" s="1">
        <v>489</v>
      </c>
      <c r="K9303" s="1">
        <v>3526</v>
      </c>
      <c r="L9303" s="1">
        <v>745</v>
      </c>
      <c r="M9303" s="1">
        <v>500</v>
      </c>
      <c r="N9303" s="1">
        <v>456</v>
      </c>
      <c r="O9303" s="1">
        <v>4712</v>
      </c>
      <c r="P9303" s="1">
        <v>3234</v>
      </c>
      <c r="Q9303" s="1">
        <v>30</v>
      </c>
      <c r="R9303" s="6">
        <v>52</v>
      </c>
    </row>
    <row r="9304" spans="5:18" x14ac:dyDescent="0.3">
      <c r="E9304" s="9"/>
      <c r="F9304" s="8"/>
      <c r="G9304" s="10">
        <v>100</v>
      </c>
      <c r="H9304" s="11">
        <v>12.755356253114</v>
      </c>
      <c r="I9304" s="2">
        <v>7.5236671649230003</v>
      </c>
      <c r="J9304" s="2">
        <v>6.0911808669659999</v>
      </c>
      <c r="K9304" s="2">
        <v>43.921275535625</v>
      </c>
      <c r="L9304" s="2">
        <v>9.2800199302440003</v>
      </c>
      <c r="M9304" s="2">
        <v>6.2282012954660004</v>
      </c>
      <c r="N9304" s="2">
        <v>5.6801195814650001</v>
      </c>
      <c r="O9304" s="2">
        <v>58.694569008469998</v>
      </c>
      <c r="P9304" s="2">
        <v>40.284005979073001</v>
      </c>
      <c r="Q9304" s="2">
        <v>0.373692077728</v>
      </c>
      <c r="R9304" s="13">
        <v>0.64773293472799998</v>
      </c>
    </row>
    <row r="9305" spans="5:18" x14ac:dyDescent="0.3">
      <c r="E9305" s="3" t="s">
        <v>37</v>
      </c>
      <c r="F9305" s="4"/>
      <c r="G9305" s="5">
        <v>2918</v>
      </c>
      <c r="H9305" s="7">
        <v>417</v>
      </c>
      <c r="I9305" s="1">
        <v>173</v>
      </c>
      <c r="J9305" s="1">
        <v>212</v>
      </c>
      <c r="K9305" s="1">
        <v>1402</v>
      </c>
      <c r="L9305" s="1">
        <v>237</v>
      </c>
      <c r="M9305" s="1">
        <v>287</v>
      </c>
      <c r="N9305" s="1">
        <v>191</v>
      </c>
      <c r="O9305" s="1">
        <v>1828</v>
      </c>
      <c r="P9305" s="1">
        <v>1070</v>
      </c>
      <c r="Q9305" s="1">
        <v>2</v>
      </c>
      <c r="R9305" s="6">
        <v>18</v>
      </c>
    </row>
    <row r="9306" spans="5:18" x14ac:dyDescent="0.3">
      <c r="E9306" s="9"/>
      <c r="F9306" s="8"/>
      <c r="G9306" s="10">
        <v>100</v>
      </c>
      <c r="H9306" s="11">
        <v>14.290610006853999</v>
      </c>
      <c r="I9306" s="2">
        <v>5.9287183002060004</v>
      </c>
      <c r="J9306" s="2">
        <v>7.26525017135</v>
      </c>
      <c r="K9306" s="2">
        <v>48.046607265250003</v>
      </c>
      <c r="L9306" s="2">
        <v>8.1220013708019998</v>
      </c>
      <c r="M9306" s="2">
        <v>9.8355037697049994</v>
      </c>
      <c r="N9306" s="2">
        <v>6.5455791638110004</v>
      </c>
      <c r="O9306" s="2">
        <v>62.645647703907002</v>
      </c>
      <c r="P9306" s="2">
        <v>36.668951336531997</v>
      </c>
      <c r="Q9306" s="2">
        <v>6.8540095955999997E-2</v>
      </c>
      <c r="R9306" s="13">
        <v>0.61686086360500003</v>
      </c>
    </row>
    <row r="9307" spans="5:18" x14ac:dyDescent="0.3">
      <c r="E9307" s="3" t="s">
        <v>38</v>
      </c>
      <c r="F9307" s="4"/>
      <c r="G9307" s="5">
        <v>906</v>
      </c>
      <c r="H9307" s="7">
        <v>141</v>
      </c>
      <c r="I9307" s="1">
        <v>77</v>
      </c>
      <c r="J9307" s="1">
        <v>66</v>
      </c>
      <c r="K9307" s="1">
        <v>497</v>
      </c>
      <c r="L9307" s="1">
        <v>106</v>
      </c>
      <c r="M9307" s="1">
        <v>94</v>
      </c>
      <c r="N9307" s="1">
        <v>66</v>
      </c>
      <c r="O9307" s="1">
        <v>650</v>
      </c>
      <c r="P9307" s="1">
        <v>253</v>
      </c>
      <c r="Q9307" s="1">
        <v>0</v>
      </c>
      <c r="R9307" s="6">
        <v>3</v>
      </c>
    </row>
    <row r="9308" spans="5:18" x14ac:dyDescent="0.3">
      <c r="E9308" s="9"/>
      <c r="F9308" s="8"/>
      <c r="G9308" s="10">
        <v>100</v>
      </c>
      <c r="H9308" s="11">
        <v>15.562913907284999</v>
      </c>
      <c r="I9308" s="2">
        <v>8.4988962472409995</v>
      </c>
      <c r="J9308" s="2">
        <v>7.2847682119210004</v>
      </c>
      <c r="K9308" s="2">
        <v>54.85651214128</v>
      </c>
      <c r="L9308" s="2">
        <v>11.699779249448</v>
      </c>
      <c r="M9308" s="2">
        <v>10.375275938190001</v>
      </c>
      <c r="N9308" s="2">
        <v>7.2847682119210004</v>
      </c>
      <c r="O9308" s="2">
        <v>71.743929359822999</v>
      </c>
      <c r="P9308" s="2">
        <v>27.924944812362</v>
      </c>
      <c r="Q9308" s="12">
        <v>0</v>
      </c>
      <c r="R9308" s="13">
        <v>0.331125827815</v>
      </c>
    </row>
    <row r="9309" spans="5:18" x14ac:dyDescent="0.3">
      <c r="E9309" s="3" t="s">
        <v>39</v>
      </c>
      <c r="F9309" s="4"/>
      <c r="G9309" s="5">
        <v>137</v>
      </c>
      <c r="H9309" s="7">
        <v>25</v>
      </c>
      <c r="I9309" s="1">
        <v>5</v>
      </c>
      <c r="J9309" s="1">
        <v>9</v>
      </c>
      <c r="K9309" s="1">
        <v>64</v>
      </c>
      <c r="L9309" s="1">
        <v>22</v>
      </c>
      <c r="M9309" s="1">
        <v>16</v>
      </c>
      <c r="N9309" s="1">
        <v>14</v>
      </c>
      <c r="O9309" s="1">
        <v>92</v>
      </c>
      <c r="P9309" s="1">
        <v>45</v>
      </c>
      <c r="Q9309" s="1">
        <v>0</v>
      </c>
      <c r="R9309" s="6">
        <v>0</v>
      </c>
    </row>
    <row r="9310" spans="5:18" x14ac:dyDescent="0.3">
      <c r="E9310" s="9"/>
      <c r="F9310" s="8"/>
      <c r="G9310" s="10">
        <v>100</v>
      </c>
      <c r="H9310" s="11">
        <v>18.248175182482001</v>
      </c>
      <c r="I9310" s="2">
        <v>3.649635036496</v>
      </c>
      <c r="J9310" s="2">
        <v>6.5693430656930003</v>
      </c>
      <c r="K9310" s="2">
        <v>46.715328467153</v>
      </c>
      <c r="L9310" s="2">
        <v>16.058394160584001</v>
      </c>
      <c r="M9310" s="2">
        <v>11.678832116788</v>
      </c>
      <c r="N9310" s="2">
        <v>10.21897810219</v>
      </c>
      <c r="O9310" s="2">
        <v>67.153284671533001</v>
      </c>
      <c r="P9310" s="2">
        <v>32.846715328466999</v>
      </c>
      <c r="Q9310" s="12">
        <v>0</v>
      </c>
      <c r="R9310" s="15">
        <v>0</v>
      </c>
    </row>
    <row r="9311" spans="5:18" x14ac:dyDescent="0.3">
      <c r="E9311" s="3" t="s">
        <v>40</v>
      </c>
      <c r="F9311" s="4"/>
      <c r="G9311" s="5">
        <v>12</v>
      </c>
      <c r="H9311" s="7">
        <v>2</v>
      </c>
      <c r="I9311" s="1">
        <v>0</v>
      </c>
      <c r="J9311" s="1">
        <v>1</v>
      </c>
      <c r="K9311" s="1">
        <v>6</v>
      </c>
      <c r="L9311" s="1">
        <v>2</v>
      </c>
      <c r="M9311" s="1">
        <v>0</v>
      </c>
      <c r="N9311" s="1">
        <v>0</v>
      </c>
      <c r="O9311" s="1">
        <v>9</v>
      </c>
      <c r="P9311" s="1">
        <v>2</v>
      </c>
      <c r="Q9311" s="1">
        <v>1</v>
      </c>
      <c r="R9311" s="6">
        <v>0</v>
      </c>
    </row>
    <row r="9312" spans="5:18" x14ac:dyDescent="0.3">
      <c r="E9312" s="9"/>
      <c r="F9312" s="8"/>
      <c r="G9312" s="10">
        <v>100</v>
      </c>
      <c r="H9312" s="11">
        <v>16.666666666666998</v>
      </c>
      <c r="I9312" s="12">
        <v>0</v>
      </c>
      <c r="J9312" s="2">
        <v>8.333333333333</v>
      </c>
      <c r="K9312" s="2">
        <v>50</v>
      </c>
      <c r="L9312" s="2">
        <v>16.666666666666998</v>
      </c>
      <c r="M9312" s="12">
        <v>0</v>
      </c>
      <c r="N9312" s="12">
        <v>0</v>
      </c>
      <c r="O9312" s="2">
        <v>75</v>
      </c>
      <c r="P9312" s="2">
        <v>16.666666666666998</v>
      </c>
      <c r="Q9312" s="2">
        <v>8.333333333333</v>
      </c>
      <c r="R9312" s="15">
        <v>0</v>
      </c>
    </row>
    <row r="9313" spans="2:18" x14ac:dyDescent="0.3">
      <c r="E9313" s="3" t="s">
        <v>41</v>
      </c>
      <c r="F9313" s="4"/>
      <c r="G9313" s="5">
        <v>56</v>
      </c>
      <c r="H9313" s="7">
        <v>4</v>
      </c>
      <c r="I9313" s="1">
        <v>3</v>
      </c>
      <c r="J9313" s="1">
        <v>4</v>
      </c>
      <c r="K9313" s="1">
        <v>19</v>
      </c>
      <c r="L9313" s="1">
        <v>2</v>
      </c>
      <c r="M9313" s="1">
        <v>0</v>
      </c>
      <c r="N9313" s="1">
        <v>3</v>
      </c>
      <c r="O9313" s="1">
        <v>23</v>
      </c>
      <c r="P9313" s="1">
        <v>31</v>
      </c>
      <c r="Q9313" s="1">
        <v>0</v>
      </c>
      <c r="R9313" s="6">
        <v>2</v>
      </c>
    </row>
    <row r="9314" spans="2:18" x14ac:dyDescent="0.3">
      <c r="E9314" s="9"/>
      <c r="F9314" s="8"/>
      <c r="G9314" s="10">
        <v>100</v>
      </c>
      <c r="H9314" s="11">
        <v>7.1428571428570002</v>
      </c>
      <c r="I9314" s="2">
        <v>5.3571428571429998</v>
      </c>
      <c r="J9314" s="2">
        <v>7.1428571428570002</v>
      </c>
      <c r="K9314" s="2">
        <v>33.928571428570997</v>
      </c>
      <c r="L9314" s="2">
        <v>3.5714285714290002</v>
      </c>
      <c r="M9314" s="12">
        <v>0</v>
      </c>
      <c r="N9314" s="2">
        <v>5.3571428571429998</v>
      </c>
      <c r="O9314" s="2">
        <v>41.071428571429003</v>
      </c>
      <c r="P9314" s="2">
        <v>55.357142857143003</v>
      </c>
      <c r="Q9314" s="12">
        <v>0</v>
      </c>
      <c r="R9314" s="13">
        <v>3.5714285714290002</v>
      </c>
    </row>
    <row r="9315" spans="2:18" x14ac:dyDescent="0.3">
      <c r="E9315" s="3" t="s">
        <v>42</v>
      </c>
      <c r="F9315" s="4"/>
      <c r="G9315" s="5">
        <v>88</v>
      </c>
      <c r="H9315" s="7">
        <v>12</v>
      </c>
      <c r="I9315" s="1">
        <v>5</v>
      </c>
      <c r="J9315" s="1">
        <v>5</v>
      </c>
      <c r="K9315" s="1">
        <v>30</v>
      </c>
      <c r="L9315" s="1">
        <v>3</v>
      </c>
      <c r="M9315" s="1">
        <v>0</v>
      </c>
      <c r="N9315" s="1">
        <v>5</v>
      </c>
      <c r="O9315" s="1">
        <v>37</v>
      </c>
      <c r="P9315" s="1">
        <v>45</v>
      </c>
      <c r="Q9315" s="1">
        <v>0</v>
      </c>
      <c r="R9315" s="6">
        <v>6</v>
      </c>
    </row>
    <row r="9316" spans="2:18" x14ac:dyDescent="0.3">
      <c r="E9316" s="9"/>
      <c r="F9316" s="8"/>
      <c r="G9316" s="10">
        <v>100</v>
      </c>
      <c r="H9316" s="11">
        <v>13.636363636364001</v>
      </c>
      <c r="I9316" s="2">
        <v>5.6818181818179996</v>
      </c>
      <c r="J9316" s="2">
        <v>5.6818181818179996</v>
      </c>
      <c r="K9316" s="2">
        <v>34.090909090909001</v>
      </c>
      <c r="L9316" s="2">
        <v>3.4090909090910002</v>
      </c>
      <c r="M9316" s="12">
        <v>0</v>
      </c>
      <c r="N9316" s="2">
        <v>5.6818181818179996</v>
      </c>
      <c r="O9316" s="2">
        <v>42.045454545455001</v>
      </c>
      <c r="P9316" s="2">
        <v>51.136363636364003</v>
      </c>
      <c r="Q9316" s="12">
        <v>0</v>
      </c>
      <c r="R9316" s="13">
        <v>6.8181818181820004</v>
      </c>
    </row>
    <row r="9317" spans="2:18" x14ac:dyDescent="0.3">
      <c r="E9317" s="3" t="s">
        <v>43</v>
      </c>
      <c r="F9317" s="4"/>
      <c r="G9317" s="5">
        <v>138</v>
      </c>
      <c r="H9317" s="7">
        <v>23</v>
      </c>
      <c r="I9317" s="1">
        <v>13</v>
      </c>
      <c r="J9317" s="1">
        <v>8</v>
      </c>
      <c r="K9317" s="1">
        <v>52</v>
      </c>
      <c r="L9317" s="1">
        <v>13</v>
      </c>
      <c r="M9317" s="1">
        <v>4</v>
      </c>
      <c r="N9317" s="1">
        <v>15</v>
      </c>
      <c r="O9317" s="1">
        <v>72</v>
      </c>
      <c r="P9317" s="1">
        <v>55</v>
      </c>
      <c r="Q9317" s="1">
        <v>2</v>
      </c>
      <c r="R9317" s="6">
        <v>9</v>
      </c>
    </row>
    <row r="9318" spans="2:18" x14ac:dyDescent="0.3">
      <c r="E9318" s="9"/>
      <c r="F9318" s="8"/>
      <c r="G9318" s="10">
        <v>100</v>
      </c>
      <c r="H9318" s="11">
        <v>16.666666666666998</v>
      </c>
      <c r="I9318" s="2">
        <v>9.4202898550719993</v>
      </c>
      <c r="J9318" s="2">
        <v>5.7971014492749999</v>
      </c>
      <c r="K9318" s="2">
        <v>37.681159420290001</v>
      </c>
      <c r="L9318" s="2">
        <v>9.4202898550719993</v>
      </c>
      <c r="M9318" s="2">
        <v>2.898550724638</v>
      </c>
      <c r="N9318" s="2">
        <v>10.869565217390999</v>
      </c>
      <c r="O9318" s="2">
        <v>52.173913043478002</v>
      </c>
      <c r="P9318" s="2">
        <v>39.855072463768003</v>
      </c>
      <c r="Q9318" s="2">
        <v>1.449275362319</v>
      </c>
      <c r="R9318" s="13">
        <v>6.5217391304349999</v>
      </c>
    </row>
    <row r="9319" spans="2:18" x14ac:dyDescent="0.3">
      <c r="E9319" s="3" t="s">
        <v>44</v>
      </c>
      <c r="F9319" s="4"/>
      <c r="G9319" s="5">
        <v>95</v>
      </c>
      <c r="H9319" s="7">
        <v>11</v>
      </c>
      <c r="I9319" s="1">
        <v>5</v>
      </c>
      <c r="J9319" s="1">
        <v>5</v>
      </c>
      <c r="K9319" s="1">
        <v>37</v>
      </c>
      <c r="L9319" s="1">
        <v>9</v>
      </c>
      <c r="M9319" s="1">
        <v>6</v>
      </c>
      <c r="N9319" s="1">
        <v>12</v>
      </c>
      <c r="O9319" s="1">
        <v>52</v>
      </c>
      <c r="P9319" s="1">
        <v>30</v>
      </c>
      <c r="Q9319" s="1">
        <v>1</v>
      </c>
      <c r="R9319" s="6">
        <v>12</v>
      </c>
    </row>
    <row r="9320" spans="2:18" x14ac:dyDescent="0.3">
      <c r="E9320" s="9"/>
      <c r="F9320" s="8"/>
      <c r="G9320" s="10">
        <v>100</v>
      </c>
      <c r="H9320" s="11">
        <v>11.578947368421</v>
      </c>
      <c r="I9320" s="2">
        <v>5.2631578947369997</v>
      </c>
      <c r="J9320" s="2">
        <v>5.2631578947369997</v>
      </c>
      <c r="K9320" s="2">
        <v>38.947368421053</v>
      </c>
      <c r="L9320" s="2">
        <v>9.4736842105260006</v>
      </c>
      <c r="M9320" s="2">
        <v>6.3157894736840001</v>
      </c>
      <c r="N9320" s="2">
        <v>12.631578947368</v>
      </c>
      <c r="O9320" s="2">
        <v>54.736842105263001</v>
      </c>
      <c r="P9320" s="2">
        <v>31.578947368421002</v>
      </c>
      <c r="Q9320" s="2">
        <v>1.052631578947</v>
      </c>
      <c r="R9320" s="13">
        <v>12.631578947368</v>
      </c>
    </row>
    <row r="9321" spans="2:18" x14ac:dyDescent="0.3">
      <c r="E9321" s="3" t="s">
        <v>45</v>
      </c>
      <c r="F9321" s="4"/>
      <c r="G9321" s="5">
        <v>23</v>
      </c>
      <c r="H9321" s="7">
        <v>1</v>
      </c>
      <c r="I9321" s="1">
        <v>4</v>
      </c>
      <c r="J9321" s="1">
        <v>1</v>
      </c>
      <c r="K9321" s="1">
        <v>7</v>
      </c>
      <c r="L9321" s="1">
        <v>2</v>
      </c>
      <c r="M9321" s="1">
        <v>1</v>
      </c>
      <c r="N9321" s="1">
        <v>1</v>
      </c>
      <c r="O9321" s="1">
        <v>11</v>
      </c>
      <c r="P9321" s="1">
        <v>6</v>
      </c>
      <c r="Q9321" s="1">
        <v>0</v>
      </c>
      <c r="R9321" s="6">
        <v>6</v>
      </c>
    </row>
    <row r="9322" spans="2:18" x14ac:dyDescent="0.3">
      <c r="E9322" s="9"/>
      <c r="F9322" s="8"/>
      <c r="G9322" s="10">
        <v>100</v>
      </c>
      <c r="H9322" s="11">
        <v>4.3478260869570002</v>
      </c>
      <c r="I9322" s="2">
        <v>17.391304347826001</v>
      </c>
      <c r="J9322" s="2">
        <v>4.3478260869570002</v>
      </c>
      <c r="K9322" s="2">
        <v>30.434782608696</v>
      </c>
      <c r="L9322" s="2">
        <v>8.6956521739130004</v>
      </c>
      <c r="M9322" s="2">
        <v>4.3478260869570002</v>
      </c>
      <c r="N9322" s="2">
        <v>4.3478260869570002</v>
      </c>
      <c r="O9322" s="2">
        <v>47.826086956521998</v>
      </c>
      <c r="P9322" s="2">
        <v>26.086956521739001</v>
      </c>
      <c r="Q9322" s="12">
        <v>0</v>
      </c>
      <c r="R9322" s="13">
        <v>26.086956521739001</v>
      </c>
    </row>
    <row r="9323" spans="2:18" x14ac:dyDescent="0.3">
      <c r="E9323" s="3" t="s">
        <v>46</v>
      </c>
      <c r="F9323" s="4"/>
      <c r="G9323" s="5">
        <v>6</v>
      </c>
      <c r="H9323" s="7">
        <v>0</v>
      </c>
      <c r="I9323" s="1">
        <v>0</v>
      </c>
      <c r="J9323" s="1">
        <v>1</v>
      </c>
      <c r="K9323" s="1">
        <v>3</v>
      </c>
      <c r="L9323" s="1">
        <v>0</v>
      </c>
      <c r="M9323" s="1">
        <v>0</v>
      </c>
      <c r="N9323" s="1">
        <v>0</v>
      </c>
      <c r="O9323" s="1">
        <v>3</v>
      </c>
      <c r="P9323" s="1">
        <v>1</v>
      </c>
      <c r="Q9323" s="1">
        <v>1</v>
      </c>
      <c r="R9323" s="6">
        <v>1</v>
      </c>
    </row>
    <row r="9324" spans="2:18" x14ac:dyDescent="0.3">
      <c r="E9324" s="9"/>
      <c r="F9324" s="8"/>
      <c r="G9324" s="10">
        <v>100</v>
      </c>
      <c r="H9324" s="21">
        <v>0</v>
      </c>
      <c r="I9324" s="12">
        <v>0</v>
      </c>
      <c r="J9324" s="2">
        <v>16.666666666666998</v>
      </c>
      <c r="K9324" s="2">
        <v>50</v>
      </c>
      <c r="L9324" s="12">
        <v>0</v>
      </c>
      <c r="M9324" s="12">
        <v>0</v>
      </c>
      <c r="N9324" s="12">
        <v>0</v>
      </c>
      <c r="O9324" s="2">
        <v>50</v>
      </c>
      <c r="P9324" s="2">
        <v>16.666666666666998</v>
      </c>
      <c r="Q9324" s="2">
        <v>16.666666666666998</v>
      </c>
      <c r="R9324" s="13">
        <v>16.666666666666998</v>
      </c>
    </row>
    <row r="9325" spans="2:18" x14ac:dyDescent="0.3">
      <c r="E9325" s="3" t="s">
        <v>47</v>
      </c>
      <c r="F9325" s="4"/>
      <c r="G9325" s="5">
        <v>1</v>
      </c>
      <c r="H9325" s="7">
        <v>0</v>
      </c>
      <c r="I9325" s="1">
        <v>0</v>
      </c>
      <c r="J9325" s="1">
        <v>0</v>
      </c>
      <c r="K9325" s="1">
        <v>1</v>
      </c>
      <c r="L9325" s="1">
        <v>0</v>
      </c>
      <c r="M9325" s="1">
        <v>0</v>
      </c>
      <c r="N9325" s="1">
        <v>0</v>
      </c>
      <c r="O9325" s="1">
        <v>1</v>
      </c>
      <c r="P9325" s="1">
        <v>0</v>
      </c>
      <c r="Q9325" s="1">
        <v>0</v>
      </c>
      <c r="R9325" s="6">
        <v>0</v>
      </c>
    </row>
    <row r="9326" spans="2:18" x14ac:dyDescent="0.3">
      <c r="E9326" s="53"/>
      <c r="F9326" s="57"/>
      <c r="G9326" s="64">
        <v>100</v>
      </c>
      <c r="H9326" s="68">
        <v>0</v>
      </c>
      <c r="I9326" s="43">
        <v>0</v>
      </c>
      <c r="J9326" s="43">
        <v>0</v>
      </c>
      <c r="K9326" s="44">
        <v>100</v>
      </c>
      <c r="L9326" s="43">
        <v>0</v>
      </c>
      <c r="M9326" s="43">
        <v>0</v>
      </c>
      <c r="N9326" s="43">
        <v>0</v>
      </c>
      <c r="O9326" s="44">
        <v>100</v>
      </c>
      <c r="P9326" s="43">
        <v>0</v>
      </c>
      <c r="Q9326" s="43">
        <v>0</v>
      </c>
      <c r="R9326" s="66">
        <v>0</v>
      </c>
    </row>
    <row r="9328" spans="2:18" x14ac:dyDescent="0.3">
      <c r="B9328" s="35" t="str">
        <f xml:space="preserve"> HYPERLINK("#'目次'!B79", "[73]")</f>
        <v>[73]</v>
      </c>
      <c r="C9328" s="25" t="s">
        <v>2247</v>
      </c>
    </row>
    <row r="9329" spans="3:19" x14ac:dyDescent="0.3">
      <c r="C9329" s="83" t="s">
        <v>2248</v>
      </c>
    </row>
    <row r="9331" spans="3:19" x14ac:dyDescent="0.3">
      <c r="C9331" s="25" t="s">
        <v>2249</v>
      </c>
    </row>
    <row r="9332" spans="3:19" ht="75" x14ac:dyDescent="0.3">
      <c r="D9332" s="95"/>
      <c r="E9332" s="96"/>
      <c r="F9332" s="96"/>
      <c r="G9332" s="37" t="s">
        <v>16</v>
      </c>
      <c r="H9332" s="41" t="s">
        <v>2250</v>
      </c>
      <c r="I9332" s="18" t="s">
        <v>2251</v>
      </c>
      <c r="J9332" s="18" t="s">
        <v>2252</v>
      </c>
      <c r="K9332" s="18" t="s">
        <v>2253</v>
      </c>
      <c r="L9332" s="18" t="s">
        <v>2240</v>
      </c>
      <c r="M9332" s="18" t="s">
        <v>2254</v>
      </c>
      <c r="N9332" s="18" t="s">
        <v>2241</v>
      </c>
      <c r="O9332" s="18" t="s">
        <v>2255</v>
      </c>
      <c r="P9332" s="18" t="s">
        <v>2256</v>
      </c>
      <c r="Q9332" s="18" t="s">
        <v>836</v>
      </c>
      <c r="R9332" s="18" t="s">
        <v>22</v>
      </c>
      <c r="S9332" s="34" t="s">
        <v>23</v>
      </c>
    </row>
    <row r="9333" spans="3:19" x14ac:dyDescent="0.3">
      <c r="D9333" s="97"/>
      <c r="E9333" s="98"/>
      <c r="F9333" s="98"/>
      <c r="G9333" s="40"/>
      <c r="H9333" s="36"/>
      <c r="I9333" s="19"/>
      <c r="J9333" s="19"/>
      <c r="K9333" s="19"/>
      <c r="L9333" s="19"/>
      <c r="M9333" s="19"/>
      <c r="N9333" s="19"/>
      <c r="O9333" s="19"/>
      <c r="P9333" s="19"/>
      <c r="Q9333" s="19"/>
      <c r="R9333" s="19"/>
      <c r="S9333" s="39"/>
    </row>
    <row r="9334" spans="3:19" x14ac:dyDescent="0.3">
      <c r="D9334" s="81"/>
      <c r="E9334" s="82" t="s">
        <v>16</v>
      </c>
      <c r="F9334" s="58"/>
      <c r="G9334" s="38">
        <v>54340</v>
      </c>
      <c r="H9334" s="20">
        <v>35631</v>
      </c>
      <c r="I9334" s="20">
        <v>23779</v>
      </c>
      <c r="J9334" s="20">
        <v>28514</v>
      </c>
      <c r="K9334" s="20">
        <v>3048</v>
      </c>
      <c r="L9334" s="20">
        <v>2929</v>
      </c>
      <c r="M9334" s="20">
        <v>43388</v>
      </c>
      <c r="N9334" s="20">
        <v>1615</v>
      </c>
      <c r="O9334" s="20">
        <v>4537</v>
      </c>
      <c r="P9334" s="20">
        <v>84</v>
      </c>
      <c r="Q9334" s="20">
        <v>2297</v>
      </c>
      <c r="R9334" s="20">
        <v>7</v>
      </c>
      <c r="S9334" s="51">
        <v>45</v>
      </c>
    </row>
    <row r="9335" spans="3:19" x14ac:dyDescent="0.3">
      <c r="D9335" s="53"/>
      <c r="E9335" s="57"/>
      <c r="F9335" s="59"/>
      <c r="G9335" s="10">
        <v>100</v>
      </c>
      <c r="H9335" s="2">
        <v>65.570482149430006</v>
      </c>
      <c r="I9335" s="2">
        <v>43.759661391240002</v>
      </c>
      <c r="J9335" s="2">
        <v>52.473316157527002</v>
      </c>
      <c r="K9335" s="2">
        <v>5.6091277143909997</v>
      </c>
      <c r="L9335" s="2">
        <v>5.3901361796099998</v>
      </c>
      <c r="M9335" s="2">
        <v>79.845417740155</v>
      </c>
      <c r="N9335" s="2">
        <v>2.9720279720280001</v>
      </c>
      <c r="O9335" s="2">
        <v>8.3492822966509994</v>
      </c>
      <c r="P9335" s="2">
        <v>0.15458225984499999</v>
      </c>
      <c r="Q9335" s="2">
        <v>4.2270887007729998</v>
      </c>
      <c r="R9335" s="2">
        <v>1.2881854987000001E-2</v>
      </c>
      <c r="S9335" s="13">
        <v>8.2811924916999999E-2</v>
      </c>
    </row>
    <row r="9336" spans="3:19" x14ac:dyDescent="0.3">
      <c r="D9336" s="92" t="s">
        <v>2257</v>
      </c>
      <c r="E9336" s="46" t="s">
        <v>2086</v>
      </c>
      <c r="F9336" s="47"/>
      <c r="G9336" s="29">
        <v>4314</v>
      </c>
      <c r="H9336" s="32">
        <v>3210</v>
      </c>
      <c r="I9336" s="17">
        <v>1787</v>
      </c>
      <c r="J9336" s="17">
        <v>2002</v>
      </c>
      <c r="K9336" s="17">
        <v>143</v>
      </c>
      <c r="L9336" s="17">
        <v>194</v>
      </c>
      <c r="M9336" s="17">
        <v>3292</v>
      </c>
      <c r="N9336" s="17">
        <v>65</v>
      </c>
      <c r="O9336" s="17">
        <v>128</v>
      </c>
      <c r="P9336" s="17">
        <v>4</v>
      </c>
      <c r="Q9336" s="17">
        <v>114</v>
      </c>
      <c r="R9336" s="17">
        <v>0</v>
      </c>
      <c r="S9336" s="33">
        <v>1</v>
      </c>
    </row>
    <row r="9337" spans="3:19" x14ac:dyDescent="0.3">
      <c r="D9337" s="93"/>
      <c r="E9337" s="9"/>
      <c r="F9337" s="8"/>
      <c r="G9337" s="10">
        <v>100</v>
      </c>
      <c r="H9337" s="11">
        <v>74.408901251738996</v>
      </c>
      <c r="I9337" s="2">
        <v>41.423273064440998</v>
      </c>
      <c r="J9337" s="2">
        <v>46.407046824292998</v>
      </c>
      <c r="K9337" s="2">
        <v>3.314789058878</v>
      </c>
      <c r="L9337" s="2">
        <v>4.4969865554009996</v>
      </c>
      <c r="M9337" s="2">
        <v>76.309689383402997</v>
      </c>
      <c r="N9337" s="2">
        <v>1.50672229949</v>
      </c>
      <c r="O9337" s="2">
        <v>2.9670839128419999</v>
      </c>
      <c r="P9337" s="2">
        <v>9.2721372275999997E-2</v>
      </c>
      <c r="Q9337" s="2">
        <v>2.6425591098750001</v>
      </c>
      <c r="R9337" s="12">
        <v>0</v>
      </c>
      <c r="S9337" s="13">
        <v>2.3180343068999999E-2</v>
      </c>
    </row>
    <row r="9338" spans="3:19" x14ac:dyDescent="0.3">
      <c r="D9338" s="93"/>
      <c r="E9338" s="3" t="s">
        <v>2087</v>
      </c>
      <c r="F9338" s="4"/>
      <c r="G9338" s="5">
        <v>4006</v>
      </c>
      <c r="H9338" s="7">
        <v>2929</v>
      </c>
      <c r="I9338" s="1">
        <v>1605</v>
      </c>
      <c r="J9338" s="1">
        <v>2005</v>
      </c>
      <c r="K9338" s="1">
        <v>162</v>
      </c>
      <c r="L9338" s="1">
        <v>234</v>
      </c>
      <c r="M9338" s="1">
        <v>3109</v>
      </c>
      <c r="N9338" s="1">
        <v>41</v>
      </c>
      <c r="O9338" s="1">
        <v>197</v>
      </c>
      <c r="P9338" s="1">
        <v>6</v>
      </c>
      <c r="Q9338" s="1">
        <v>107</v>
      </c>
      <c r="R9338" s="1">
        <v>2</v>
      </c>
      <c r="S9338" s="6">
        <v>0</v>
      </c>
    </row>
    <row r="9339" spans="3:19" x14ac:dyDescent="0.3">
      <c r="D9339" s="93"/>
      <c r="E9339" s="9"/>
      <c r="F9339" s="8"/>
      <c r="G9339" s="10">
        <v>100</v>
      </c>
      <c r="H9339" s="11">
        <v>73.115327009485995</v>
      </c>
      <c r="I9339" s="2">
        <v>40.064902646031001</v>
      </c>
      <c r="J9339" s="2">
        <v>50.049925112331998</v>
      </c>
      <c r="K9339" s="2">
        <v>4.0439340988519996</v>
      </c>
      <c r="L9339" s="2">
        <v>5.8412381427859996</v>
      </c>
      <c r="M9339" s="2">
        <v>77.608587119321001</v>
      </c>
      <c r="N9339" s="2">
        <v>1.0234648027960001</v>
      </c>
      <c r="O9339" s="2">
        <v>4.9176235646529998</v>
      </c>
      <c r="P9339" s="2">
        <v>0.14977533699500001</v>
      </c>
      <c r="Q9339" s="2">
        <v>2.6709935097350002</v>
      </c>
      <c r="R9339" s="2">
        <v>4.9925112331999998E-2</v>
      </c>
      <c r="S9339" s="15">
        <v>0</v>
      </c>
    </row>
    <row r="9340" spans="3:19" x14ac:dyDescent="0.3">
      <c r="D9340" s="93"/>
      <c r="E9340" s="3" t="s">
        <v>2088</v>
      </c>
      <c r="F9340" s="4"/>
      <c r="G9340" s="5">
        <v>6233</v>
      </c>
      <c r="H9340" s="7">
        <v>4497</v>
      </c>
      <c r="I9340" s="1">
        <v>2629</v>
      </c>
      <c r="J9340" s="1">
        <v>3337</v>
      </c>
      <c r="K9340" s="1">
        <v>239</v>
      </c>
      <c r="L9340" s="1">
        <v>445</v>
      </c>
      <c r="M9340" s="1">
        <v>4896</v>
      </c>
      <c r="N9340" s="1">
        <v>78</v>
      </c>
      <c r="O9340" s="1">
        <v>366</v>
      </c>
      <c r="P9340" s="1">
        <v>7</v>
      </c>
      <c r="Q9340" s="1">
        <v>154</v>
      </c>
      <c r="R9340" s="1">
        <v>0</v>
      </c>
      <c r="S9340" s="6">
        <v>2</v>
      </c>
    </row>
    <row r="9341" spans="3:19" x14ac:dyDescent="0.3">
      <c r="D9341" s="93"/>
      <c r="E9341" s="9"/>
      <c r="F9341" s="8"/>
      <c r="G9341" s="10">
        <v>100</v>
      </c>
      <c r="H9341" s="11">
        <v>72.148243221563007</v>
      </c>
      <c r="I9341" s="2">
        <v>42.178726135086997</v>
      </c>
      <c r="J9341" s="2">
        <v>53.537622332745002</v>
      </c>
      <c r="K9341" s="2">
        <v>3.8344296486439999</v>
      </c>
      <c r="L9341" s="2">
        <v>7.1394192202789997</v>
      </c>
      <c r="M9341" s="2">
        <v>78.549655061767993</v>
      </c>
      <c r="N9341" s="2">
        <v>1.2514038183859999</v>
      </c>
      <c r="O9341" s="2">
        <v>5.871971763196</v>
      </c>
      <c r="P9341" s="2">
        <v>0.112305470881</v>
      </c>
      <c r="Q9341" s="2">
        <v>2.4707203593779998</v>
      </c>
      <c r="R9341" s="12">
        <v>0</v>
      </c>
      <c r="S9341" s="13">
        <v>3.2087277395000002E-2</v>
      </c>
    </row>
    <row r="9342" spans="3:19" x14ac:dyDescent="0.3">
      <c r="D9342" s="93"/>
      <c r="E9342" s="3" t="s">
        <v>2089</v>
      </c>
      <c r="F9342" s="4"/>
      <c r="G9342" s="5">
        <v>4647</v>
      </c>
      <c r="H9342" s="7">
        <v>3369</v>
      </c>
      <c r="I9342" s="1">
        <v>1968</v>
      </c>
      <c r="J9342" s="1">
        <v>2570</v>
      </c>
      <c r="K9342" s="1">
        <v>126</v>
      </c>
      <c r="L9342" s="1">
        <v>279</v>
      </c>
      <c r="M9342" s="1">
        <v>3619</v>
      </c>
      <c r="N9342" s="1">
        <v>40</v>
      </c>
      <c r="O9342" s="1">
        <v>317</v>
      </c>
      <c r="P9342" s="1">
        <v>3</v>
      </c>
      <c r="Q9342" s="1">
        <v>124</v>
      </c>
      <c r="R9342" s="1">
        <v>0</v>
      </c>
      <c r="S9342" s="6">
        <v>1</v>
      </c>
    </row>
    <row r="9343" spans="3:19" x14ac:dyDescent="0.3">
      <c r="D9343" s="93"/>
      <c r="E9343" s="9"/>
      <c r="F9343" s="8"/>
      <c r="G9343" s="10">
        <v>100</v>
      </c>
      <c r="H9343" s="11">
        <v>72.498386055520001</v>
      </c>
      <c r="I9343" s="2">
        <v>42.349903163331</v>
      </c>
      <c r="J9343" s="2">
        <v>55.304497525285001</v>
      </c>
      <c r="K9343" s="2">
        <v>2.7114267269210002</v>
      </c>
      <c r="L9343" s="2">
        <v>6.0038734667530003</v>
      </c>
      <c r="M9343" s="2">
        <v>77.878200989885997</v>
      </c>
      <c r="N9343" s="2">
        <v>0.86077038949899998</v>
      </c>
      <c r="O9343" s="2">
        <v>6.8216053367759999</v>
      </c>
      <c r="P9343" s="2">
        <v>6.4557779211999997E-2</v>
      </c>
      <c r="Q9343" s="2">
        <v>2.6683882074460001</v>
      </c>
      <c r="R9343" s="12">
        <v>0</v>
      </c>
      <c r="S9343" s="13">
        <v>2.1519259737000002E-2</v>
      </c>
    </row>
    <row r="9344" spans="3:19" x14ac:dyDescent="0.3">
      <c r="D9344" s="93"/>
      <c r="E9344" s="3" t="s">
        <v>2090</v>
      </c>
      <c r="F9344" s="4"/>
      <c r="G9344" s="5">
        <v>5466</v>
      </c>
      <c r="H9344" s="7">
        <v>3791</v>
      </c>
      <c r="I9344" s="1">
        <v>2365</v>
      </c>
      <c r="J9344" s="1">
        <v>2991</v>
      </c>
      <c r="K9344" s="1">
        <v>185</v>
      </c>
      <c r="L9344" s="1">
        <v>335</v>
      </c>
      <c r="M9344" s="1">
        <v>4303</v>
      </c>
      <c r="N9344" s="1">
        <v>96</v>
      </c>
      <c r="O9344" s="1">
        <v>430</v>
      </c>
      <c r="P9344" s="1">
        <v>10</v>
      </c>
      <c r="Q9344" s="1">
        <v>191</v>
      </c>
      <c r="R9344" s="1">
        <v>2</v>
      </c>
      <c r="S9344" s="6">
        <v>1</v>
      </c>
    </row>
    <row r="9345" spans="4:19" x14ac:dyDescent="0.3">
      <c r="D9345" s="93"/>
      <c r="E9345" s="9"/>
      <c r="F9345" s="8"/>
      <c r="G9345" s="10">
        <v>100</v>
      </c>
      <c r="H9345" s="11">
        <v>69.356019026710996</v>
      </c>
      <c r="I9345" s="2">
        <v>43.267471642883002</v>
      </c>
      <c r="J9345" s="2">
        <v>54.720087815587</v>
      </c>
      <c r="K9345" s="2">
        <v>3.3845590925720002</v>
      </c>
      <c r="L9345" s="2">
        <v>6.1287961946580003</v>
      </c>
      <c r="M9345" s="2">
        <v>78.723015001828998</v>
      </c>
      <c r="N9345" s="2">
        <v>1.7563117453349999</v>
      </c>
      <c r="O9345" s="2">
        <v>7.8668130259789999</v>
      </c>
      <c r="P9345" s="2">
        <v>0.18294914013899999</v>
      </c>
      <c r="Q9345" s="2">
        <v>3.4943285766560002</v>
      </c>
      <c r="R9345" s="2">
        <v>3.6589828028000003E-2</v>
      </c>
      <c r="S9345" s="13">
        <v>1.8294914014000001E-2</v>
      </c>
    </row>
    <row r="9346" spans="4:19" x14ac:dyDescent="0.3">
      <c r="D9346" s="93"/>
      <c r="E9346" s="3" t="s">
        <v>2091</v>
      </c>
      <c r="F9346" s="4"/>
      <c r="G9346" s="5">
        <v>29433</v>
      </c>
      <c r="H9346" s="7">
        <v>17717</v>
      </c>
      <c r="I9346" s="1">
        <v>13323</v>
      </c>
      <c r="J9346" s="1">
        <v>15501</v>
      </c>
      <c r="K9346" s="1">
        <v>2171</v>
      </c>
      <c r="L9346" s="1">
        <v>1431</v>
      </c>
      <c r="M9346" s="1">
        <v>23991</v>
      </c>
      <c r="N9346" s="1">
        <v>1286</v>
      </c>
      <c r="O9346" s="1">
        <v>3077</v>
      </c>
      <c r="P9346" s="1">
        <v>52</v>
      </c>
      <c r="Q9346" s="1">
        <v>1589</v>
      </c>
      <c r="R9346" s="1">
        <v>2</v>
      </c>
      <c r="S9346" s="6">
        <v>25</v>
      </c>
    </row>
    <row r="9347" spans="4:19" x14ac:dyDescent="0.3">
      <c r="D9347" s="93"/>
      <c r="E9347" s="9"/>
      <c r="F9347" s="8"/>
      <c r="G9347" s="10">
        <v>100</v>
      </c>
      <c r="H9347" s="11">
        <v>60.194339686745998</v>
      </c>
      <c r="I9347" s="2">
        <v>45.265518295790002</v>
      </c>
      <c r="J9347" s="2">
        <v>52.665375598818002</v>
      </c>
      <c r="K9347" s="2">
        <v>7.3760744742300002</v>
      </c>
      <c r="L9347" s="2">
        <v>4.8618897156249998</v>
      </c>
      <c r="M9347" s="2">
        <v>81.510549383344994</v>
      </c>
      <c r="N9347" s="2">
        <v>4.3692454048179998</v>
      </c>
      <c r="O9347" s="2">
        <v>10.454252030034</v>
      </c>
      <c r="P9347" s="2">
        <v>0.17667244249700001</v>
      </c>
      <c r="Q9347" s="2">
        <v>5.3987021370569996</v>
      </c>
      <c r="R9347" s="2">
        <v>6.795093942E-3</v>
      </c>
      <c r="S9347" s="13">
        <v>8.4938674276999998E-2</v>
      </c>
    </row>
    <row r="9348" spans="4:19" x14ac:dyDescent="0.3">
      <c r="D9348" s="92" t="s">
        <v>2258</v>
      </c>
      <c r="E9348" s="46" t="s">
        <v>2259</v>
      </c>
      <c r="F9348" s="47"/>
      <c r="G9348" s="29">
        <v>8539</v>
      </c>
      <c r="H9348" s="32">
        <v>6895</v>
      </c>
      <c r="I9348" s="17">
        <v>4327</v>
      </c>
      <c r="J9348" s="17">
        <v>4332</v>
      </c>
      <c r="K9348" s="17">
        <v>431</v>
      </c>
      <c r="L9348" s="17">
        <v>374</v>
      </c>
      <c r="M9348" s="17">
        <v>6348</v>
      </c>
      <c r="N9348" s="17">
        <v>210</v>
      </c>
      <c r="O9348" s="17">
        <v>414</v>
      </c>
      <c r="P9348" s="17">
        <v>13</v>
      </c>
      <c r="Q9348" s="17">
        <v>185</v>
      </c>
      <c r="R9348" s="17">
        <v>1</v>
      </c>
      <c r="S9348" s="33">
        <v>1</v>
      </c>
    </row>
    <row r="9349" spans="4:19" x14ac:dyDescent="0.3">
      <c r="D9349" s="93"/>
      <c r="E9349" s="9"/>
      <c r="F9349" s="8"/>
      <c r="G9349" s="10">
        <v>100</v>
      </c>
      <c r="H9349" s="11">
        <v>80.747160089003003</v>
      </c>
      <c r="I9349" s="2">
        <v>50.673380957958003</v>
      </c>
      <c r="J9349" s="2">
        <v>50.731935823866998</v>
      </c>
      <c r="K9349" s="2">
        <v>5.047429441387</v>
      </c>
      <c r="L9349" s="2">
        <v>4.37990397002</v>
      </c>
      <c r="M9349" s="2">
        <v>74.341257758520001</v>
      </c>
      <c r="N9349" s="2">
        <v>2.459304368193</v>
      </c>
      <c r="O9349" s="2">
        <v>4.8483428972949998</v>
      </c>
      <c r="P9349" s="2">
        <v>0.152242651364</v>
      </c>
      <c r="Q9349" s="2">
        <v>2.166530038646</v>
      </c>
      <c r="R9349" s="2">
        <v>1.1710973182E-2</v>
      </c>
      <c r="S9349" s="13">
        <v>1.1710973182E-2</v>
      </c>
    </row>
    <row r="9350" spans="4:19" x14ac:dyDescent="0.3">
      <c r="D9350" s="93"/>
      <c r="E9350" s="3" t="s">
        <v>2260</v>
      </c>
      <c r="F9350" s="4"/>
      <c r="G9350" s="5">
        <v>22353</v>
      </c>
      <c r="H9350" s="7">
        <v>15912</v>
      </c>
      <c r="I9350" s="1">
        <v>8925</v>
      </c>
      <c r="J9350" s="1">
        <v>12338</v>
      </c>
      <c r="K9350" s="1">
        <v>839</v>
      </c>
      <c r="L9350" s="1">
        <v>1530</v>
      </c>
      <c r="M9350" s="1">
        <v>17554</v>
      </c>
      <c r="N9350" s="1">
        <v>321</v>
      </c>
      <c r="O9350" s="1">
        <v>1505</v>
      </c>
      <c r="P9350" s="1">
        <v>26</v>
      </c>
      <c r="Q9350" s="1">
        <v>694</v>
      </c>
      <c r="R9350" s="1">
        <v>4</v>
      </c>
      <c r="S9350" s="6">
        <v>7</v>
      </c>
    </row>
    <row r="9351" spans="4:19" x14ac:dyDescent="0.3">
      <c r="D9351" s="93"/>
      <c r="E9351" s="9"/>
      <c r="F9351" s="8"/>
      <c r="G9351" s="10">
        <v>100</v>
      </c>
      <c r="H9351" s="11">
        <v>71.185075828747998</v>
      </c>
      <c r="I9351" s="2">
        <v>39.927526506508997</v>
      </c>
      <c r="J9351" s="2">
        <v>55.196170536392998</v>
      </c>
      <c r="K9351" s="2">
        <v>3.753411175234</v>
      </c>
      <c r="L9351" s="2">
        <v>6.8447188296870003</v>
      </c>
      <c r="M9351" s="2">
        <v>78.530845971458007</v>
      </c>
      <c r="N9351" s="2">
        <v>1.436048852503</v>
      </c>
      <c r="O9351" s="2">
        <v>6.7328770187450004</v>
      </c>
      <c r="P9351" s="2">
        <v>0.11631548338</v>
      </c>
      <c r="Q9351" s="2">
        <v>3.104728671767</v>
      </c>
      <c r="R9351" s="2">
        <v>1.7894689751E-2</v>
      </c>
      <c r="S9351" s="13">
        <v>3.1315707063999998E-2</v>
      </c>
    </row>
    <row r="9352" spans="4:19" x14ac:dyDescent="0.3">
      <c r="D9352" s="93"/>
      <c r="E9352" s="3" t="s">
        <v>2261</v>
      </c>
      <c r="F9352" s="4"/>
      <c r="G9352" s="5">
        <v>17031</v>
      </c>
      <c r="H9352" s="7">
        <v>9006</v>
      </c>
      <c r="I9352" s="1">
        <v>7549</v>
      </c>
      <c r="J9352" s="1">
        <v>8546</v>
      </c>
      <c r="K9352" s="1">
        <v>1316</v>
      </c>
      <c r="L9352" s="1">
        <v>764</v>
      </c>
      <c r="M9352" s="1">
        <v>14368</v>
      </c>
      <c r="N9352" s="1">
        <v>816</v>
      </c>
      <c r="O9352" s="1">
        <v>1931</v>
      </c>
      <c r="P9352" s="1">
        <v>32</v>
      </c>
      <c r="Q9352" s="1">
        <v>1068</v>
      </c>
      <c r="R9352" s="1">
        <v>0</v>
      </c>
      <c r="S9352" s="6">
        <v>13</v>
      </c>
    </row>
    <row r="9353" spans="4:19" x14ac:dyDescent="0.3">
      <c r="D9353" s="93"/>
      <c r="E9353" s="9"/>
      <c r="F9353" s="8"/>
      <c r="G9353" s="10">
        <v>100</v>
      </c>
      <c r="H9353" s="11">
        <v>52.880042275850002</v>
      </c>
      <c r="I9353" s="2">
        <v>44.325054312723999</v>
      </c>
      <c r="J9353" s="2">
        <v>50.179085197581003</v>
      </c>
      <c r="K9353" s="2">
        <v>7.7270859021779996</v>
      </c>
      <c r="L9353" s="2">
        <v>4.4859374082560004</v>
      </c>
      <c r="M9353" s="2">
        <v>84.363807175150995</v>
      </c>
      <c r="N9353" s="2">
        <v>4.7912629910159996</v>
      </c>
      <c r="O9353" s="2">
        <v>11.338148082908001</v>
      </c>
      <c r="P9353" s="2">
        <v>0.18789266631400001</v>
      </c>
      <c r="Q9353" s="2">
        <v>6.2709177382419998</v>
      </c>
      <c r="R9353" s="12">
        <v>0</v>
      </c>
      <c r="S9353" s="13">
        <v>7.6331395689999998E-2</v>
      </c>
    </row>
    <row r="9354" spans="4:19" ht="37.5" x14ac:dyDescent="0.3">
      <c r="D9354" s="93"/>
      <c r="E9354" s="3" t="s">
        <v>2262</v>
      </c>
      <c r="F9354" s="4"/>
      <c r="G9354" s="5">
        <v>2850</v>
      </c>
      <c r="H9354" s="7">
        <v>1699</v>
      </c>
      <c r="I9354" s="1">
        <v>1342</v>
      </c>
      <c r="J9354" s="1">
        <v>1520</v>
      </c>
      <c r="K9354" s="1">
        <v>184</v>
      </c>
      <c r="L9354" s="1">
        <v>131</v>
      </c>
      <c r="M9354" s="1">
        <v>2351</v>
      </c>
      <c r="N9354" s="1">
        <v>110</v>
      </c>
      <c r="O9354" s="1">
        <v>276</v>
      </c>
      <c r="P9354" s="1">
        <v>5</v>
      </c>
      <c r="Q9354" s="1">
        <v>161</v>
      </c>
      <c r="R9354" s="1">
        <v>1</v>
      </c>
      <c r="S9354" s="6">
        <v>3</v>
      </c>
    </row>
    <row r="9355" spans="4:19" x14ac:dyDescent="0.3">
      <c r="D9355" s="93"/>
      <c r="E9355" s="9"/>
      <c r="F9355" s="8"/>
      <c r="G9355" s="10">
        <v>100</v>
      </c>
      <c r="H9355" s="11">
        <v>59.614035087719003</v>
      </c>
      <c r="I9355" s="2">
        <v>47.087719298246</v>
      </c>
      <c r="J9355" s="2">
        <v>53.333333333333002</v>
      </c>
      <c r="K9355" s="2">
        <v>6.4561403508769999</v>
      </c>
      <c r="L9355" s="2">
        <v>4.5964912280699997</v>
      </c>
      <c r="M9355" s="2">
        <v>82.491228070174998</v>
      </c>
      <c r="N9355" s="2">
        <v>3.8596491228069998</v>
      </c>
      <c r="O9355" s="2">
        <v>9.6842105263160008</v>
      </c>
      <c r="P9355" s="2">
        <v>0.17543859649099999</v>
      </c>
      <c r="Q9355" s="2">
        <v>5.6491228070180002</v>
      </c>
      <c r="R9355" s="2">
        <v>3.5087719298000003E-2</v>
      </c>
      <c r="S9355" s="13">
        <v>0.105263157895</v>
      </c>
    </row>
    <row r="9356" spans="4:19" x14ac:dyDescent="0.3">
      <c r="D9356" s="93"/>
      <c r="E9356" s="3" t="s">
        <v>2263</v>
      </c>
      <c r="F9356" s="4"/>
      <c r="G9356" s="5">
        <v>830</v>
      </c>
      <c r="H9356" s="7">
        <v>332</v>
      </c>
      <c r="I9356" s="1">
        <v>372</v>
      </c>
      <c r="J9356" s="1">
        <v>416</v>
      </c>
      <c r="K9356" s="1">
        <v>76</v>
      </c>
      <c r="L9356" s="1">
        <v>35</v>
      </c>
      <c r="M9356" s="1">
        <v>674</v>
      </c>
      <c r="N9356" s="1">
        <v>53</v>
      </c>
      <c r="O9356" s="1">
        <v>113</v>
      </c>
      <c r="P9356" s="1">
        <v>2</v>
      </c>
      <c r="Q9356" s="1">
        <v>38</v>
      </c>
      <c r="R9356" s="1">
        <v>0</v>
      </c>
      <c r="S9356" s="6">
        <v>0</v>
      </c>
    </row>
    <row r="9357" spans="4:19" x14ac:dyDescent="0.3">
      <c r="D9357" s="93"/>
      <c r="E9357" s="9"/>
      <c r="F9357" s="8"/>
      <c r="G9357" s="10">
        <v>100</v>
      </c>
      <c r="H9357" s="11">
        <v>40</v>
      </c>
      <c r="I9357" s="2">
        <v>44.819277108434001</v>
      </c>
      <c r="J9357" s="2">
        <v>50.120481927710998</v>
      </c>
      <c r="K9357" s="2">
        <v>9.1566265060240006</v>
      </c>
      <c r="L9357" s="2">
        <v>4.2168674698800004</v>
      </c>
      <c r="M9357" s="2">
        <v>81.204819277108001</v>
      </c>
      <c r="N9357" s="2">
        <v>6.3855421686750002</v>
      </c>
      <c r="O9357" s="2">
        <v>13.614457831325</v>
      </c>
      <c r="P9357" s="2">
        <v>0.240963855422</v>
      </c>
      <c r="Q9357" s="2">
        <v>4.5783132530120003</v>
      </c>
      <c r="R9357" s="12">
        <v>0</v>
      </c>
      <c r="S9357" s="15">
        <v>0</v>
      </c>
    </row>
    <row r="9358" spans="4:19" x14ac:dyDescent="0.3">
      <c r="D9358" s="93"/>
      <c r="E9358" s="3" t="s">
        <v>2264</v>
      </c>
      <c r="F9358" s="4"/>
      <c r="G9358" s="5">
        <v>2080</v>
      </c>
      <c r="H9358" s="7">
        <v>1374</v>
      </c>
      <c r="I9358" s="1">
        <v>1004</v>
      </c>
      <c r="J9358" s="1">
        <v>1062</v>
      </c>
      <c r="K9358" s="1">
        <v>162</v>
      </c>
      <c r="L9358" s="1">
        <v>78</v>
      </c>
      <c r="M9358" s="1">
        <v>1602</v>
      </c>
      <c r="N9358" s="1">
        <v>86</v>
      </c>
      <c r="O9358" s="1">
        <v>241</v>
      </c>
      <c r="P9358" s="1">
        <v>5</v>
      </c>
      <c r="Q9358" s="1">
        <v>103</v>
      </c>
      <c r="R9358" s="1">
        <v>1</v>
      </c>
      <c r="S9358" s="6">
        <v>0</v>
      </c>
    </row>
    <row r="9359" spans="4:19" x14ac:dyDescent="0.3">
      <c r="D9359" s="93"/>
      <c r="E9359" s="9"/>
      <c r="F9359" s="8"/>
      <c r="G9359" s="10">
        <v>100</v>
      </c>
      <c r="H9359" s="11">
        <v>66.057692307691994</v>
      </c>
      <c r="I9359" s="2">
        <v>48.269230769231001</v>
      </c>
      <c r="J9359" s="2">
        <v>51.057692307692001</v>
      </c>
      <c r="K9359" s="2">
        <v>7.7884615384620002</v>
      </c>
      <c r="L9359" s="2">
        <v>3.75</v>
      </c>
      <c r="M9359" s="2">
        <v>77.019230769231001</v>
      </c>
      <c r="N9359" s="2">
        <v>4.1346153846150004</v>
      </c>
      <c r="O9359" s="2">
        <v>11.586538461538</v>
      </c>
      <c r="P9359" s="2">
        <v>0.240384615385</v>
      </c>
      <c r="Q9359" s="2">
        <v>4.9519230769230003</v>
      </c>
      <c r="R9359" s="2">
        <v>4.8076923076999997E-2</v>
      </c>
      <c r="S9359" s="15">
        <v>0</v>
      </c>
    </row>
    <row r="9360" spans="4:19" x14ac:dyDescent="0.3">
      <c r="D9360" s="92" t="s">
        <v>2265</v>
      </c>
      <c r="E9360" s="46" t="s">
        <v>2266</v>
      </c>
      <c r="F9360" s="47"/>
      <c r="G9360" s="29">
        <v>13166</v>
      </c>
      <c r="H9360" s="32">
        <v>8415</v>
      </c>
      <c r="I9360" s="17">
        <v>5431</v>
      </c>
      <c r="J9360" s="17">
        <v>7057</v>
      </c>
      <c r="K9360" s="17">
        <v>690</v>
      </c>
      <c r="L9360" s="17">
        <v>868</v>
      </c>
      <c r="M9360" s="17">
        <v>10752</v>
      </c>
      <c r="N9360" s="17">
        <v>282</v>
      </c>
      <c r="O9360" s="17">
        <v>1121</v>
      </c>
      <c r="P9360" s="17">
        <v>9</v>
      </c>
      <c r="Q9360" s="17">
        <v>591</v>
      </c>
      <c r="R9360" s="17">
        <v>3</v>
      </c>
      <c r="S9360" s="33">
        <v>4</v>
      </c>
    </row>
    <row r="9361" spans="4:19" x14ac:dyDescent="0.3">
      <c r="D9361" s="93"/>
      <c r="E9361" s="9"/>
      <c r="F9361" s="8"/>
      <c r="G9361" s="10">
        <v>100</v>
      </c>
      <c r="H9361" s="11">
        <v>63.914628588789</v>
      </c>
      <c r="I9361" s="2">
        <v>41.250189883032</v>
      </c>
      <c r="J9361" s="2">
        <v>53.600182287711</v>
      </c>
      <c r="K9361" s="2">
        <v>5.2407716846419996</v>
      </c>
      <c r="L9361" s="2">
        <v>6.5927388728540004</v>
      </c>
      <c r="M9361" s="2">
        <v>81.664894425034007</v>
      </c>
      <c r="N9361" s="2">
        <v>2.141880601549</v>
      </c>
      <c r="O9361" s="2">
        <v>8.5143551572229992</v>
      </c>
      <c r="P9361" s="2">
        <v>6.8357891539000001E-2</v>
      </c>
      <c r="Q9361" s="2">
        <v>4.488834877715</v>
      </c>
      <c r="R9361" s="2">
        <v>2.2785963845999999E-2</v>
      </c>
      <c r="S9361" s="13">
        <v>3.0381285128E-2</v>
      </c>
    </row>
    <row r="9362" spans="4:19" x14ac:dyDescent="0.3">
      <c r="D9362" s="93"/>
      <c r="E9362" s="3" t="s">
        <v>2267</v>
      </c>
      <c r="F9362" s="4"/>
      <c r="G9362" s="5">
        <v>16402</v>
      </c>
      <c r="H9362" s="7">
        <v>8669</v>
      </c>
      <c r="I9362" s="1">
        <v>7297</v>
      </c>
      <c r="J9362" s="1">
        <v>8279</v>
      </c>
      <c r="K9362" s="1">
        <v>1272</v>
      </c>
      <c r="L9362" s="1">
        <v>735</v>
      </c>
      <c r="M9362" s="1">
        <v>13894</v>
      </c>
      <c r="N9362" s="1">
        <v>776</v>
      </c>
      <c r="O9362" s="1">
        <v>1881</v>
      </c>
      <c r="P9362" s="1">
        <v>29</v>
      </c>
      <c r="Q9362" s="1">
        <v>1027</v>
      </c>
      <c r="R9362" s="1">
        <v>0</v>
      </c>
      <c r="S9362" s="6">
        <v>9</v>
      </c>
    </row>
    <row r="9363" spans="4:19" x14ac:dyDescent="0.3">
      <c r="D9363" s="93"/>
      <c r="E9363" s="9"/>
      <c r="F9363" s="8"/>
      <c r="G9363" s="10">
        <v>100</v>
      </c>
      <c r="H9363" s="11">
        <v>52.853310571881003</v>
      </c>
      <c r="I9363" s="2">
        <v>44.488477014997997</v>
      </c>
      <c r="J9363" s="2">
        <v>50.47555176198</v>
      </c>
      <c r="K9363" s="2">
        <v>7.7551518107549997</v>
      </c>
      <c r="L9363" s="2">
        <v>4.4811608340450002</v>
      </c>
      <c r="M9363" s="2">
        <v>84.709181807096996</v>
      </c>
      <c r="N9363" s="2">
        <v>4.7311303499569997</v>
      </c>
      <c r="O9363" s="2">
        <v>11.468113644677</v>
      </c>
      <c r="P9363" s="2">
        <v>0.176807706377</v>
      </c>
      <c r="Q9363" s="2">
        <v>6.2614315327399996</v>
      </c>
      <c r="R9363" s="12">
        <v>0</v>
      </c>
      <c r="S9363" s="13">
        <v>5.4871357151999998E-2</v>
      </c>
    </row>
    <row r="9364" spans="4:19" ht="25" x14ac:dyDescent="0.3">
      <c r="D9364" s="93"/>
      <c r="E9364" s="3" t="s">
        <v>2268</v>
      </c>
      <c r="F9364" s="4"/>
      <c r="G9364" s="5">
        <v>2575</v>
      </c>
      <c r="H9364" s="7">
        <v>1505</v>
      </c>
      <c r="I9364" s="1">
        <v>1245</v>
      </c>
      <c r="J9364" s="1">
        <v>1392</v>
      </c>
      <c r="K9364" s="1">
        <v>176</v>
      </c>
      <c r="L9364" s="1">
        <v>123</v>
      </c>
      <c r="M9364" s="1">
        <v>2153</v>
      </c>
      <c r="N9364" s="1">
        <v>100</v>
      </c>
      <c r="O9364" s="1">
        <v>256</v>
      </c>
      <c r="P9364" s="1">
        <v>4</v>
      </c>
      <c r="Q9364" s="1">
        <v>154</v>
      </c>
      <c r="R9364" s="1">
        <v>0</v>
      </c>
      <c r="S9364" s="6">
        <v>3</v>
      </c>
    </row>
    <row r="9365" spans="4:19" x14ac:dyDescent="0.3">
      <c r="D9365" s="93"/>
      <c r="E9365" s="9"/>
      <c r="F9365" s="8"/>
      <c r="G9365" s="10">
        <v>100</v>
      </c>
      <c r="H9365" s="11">
        <v>58.446601941748</v>
      </c>
      <c r="I9365" s="2">
        <v>48.349514563107</v>
      </c>
      <c r="J9365" s="2">
        <v>54.058252427184001</v>
      </c>
      <c r="K9365" s="2">
        <v>6.8349514563109999</v>
      </c>
      <c r="L9365" s="2">
        <v>4.7766990291260001</v>
      </c>
      <c r="M9365" s="2">
        <v>83.611650485436996</v>
      </c>
      <c r="N9365" s="2">
        <v>3.8834951456310001</v>
      </c>
      <c r="O9365" s="2">
        <v>9.9417475728160003</v>
      </c>
      <c r="P9365" s="2">
        <v>0.15533980582500001</v>
      </c>
      <c r="Q9365" s="2">
        <v>5.9805825242720001</v>
      </c>
      <c r="R9365" s="12">
        <v>0</v>
      </c>
      <c r="S9365" s="13">
        <v>0.116504854369</v>
      </c>
    </row>
    <row r="9366" spans="4:19" x14ac:dyDescent="0.3">
      <c r="D9366" s="93"/>
      <c r="E9366" s="3" t="s">
        <v>2269</v>
      </c>
      <c r="F9366" s="4"/>
      <c r="G9366" s="5">
        <v>19570</v>
      </c>
      <c r="H9366" s="7">
        <v>12378</v>
      </c>
      <c r="I9366" s="1">
        <v>8870</v>
      </c>
      <c r="J9366" s="1">
        <v>9783</v>
      </c>
      <c r="K9366" s="1">
        <v>1378</v>
      </c>
      <c r="L9366" s="1">
        <v>1247</v>
      </c>
      <c r="M9366" s="1">
        <v>16398</v>
      </c>
      <c r="N9366" s="1">
        <v>637</v>
      </c>
      <c r="O9366" s="1">
        <v>1856</v>
      </c>
      <c r="P9366" s="1">
        <v>20</v>
      </c>
      <c r="Q9366" s="1">
        <v>1402</v>
      </c>
      <c r="R9366" s="1">
        <v>4</v>
      </c>
      <c r="S9366" s="6">
        <v>5</v>
      </c>
    </row>
    <row r="9367" spans="4:19" x14ac:dyDescent="0.3">
      <c r="D9367" s="93"/>
      <c r="E9367" s="9"/>
      <c r="F9367" s="8"/>
      <c r="G9367" s="10">
        <v>100</v>
      </c>
      <c r="H9367" s="11">
        <v>63.249872253448999</v>
      </c>
      <c r="I9367" s="2">
        <v>45.324476239142001</v>
      </c>
      <c r="J9367" s="2">
        <v>49.989780275933001</v>
      </c>
      <c r="K9367" s="2">
        <v>7.0413898824730001</v>
      </c>
      <c r="L9367" s="2">
        <v>6.371997956055</v>
      </c>
      <c r="M9367" s="2">
        <v>83.791517629024</v>
      </c>
      <c r="N9367" s="2">
        <v>3.2549821154830001</v>
      </c>
      <c r="O9367" s="2">
        <v>9.4839039345940002</v>
      </c>
      <c r="P9367" s="2">
        <v>0.102197240675</v>
      </c>
      <c r="Q9367" s="2">
        <v>7.1640265712830002</v>
      </c>
      <c r="R9367" s="2">
        <v>2.0439448135E-2</v>
      </c>
      <c r="S9367" s="13">
        <v>2.5549310169E-2</v>
      </c>
    </row>
    <row r="9368" spans="4:19" x14ac:dyDescent="0.3">
      <c r="D9368" s="93"/>
      <c r="E9368" s="3" t="s">
        <v>2270</v>
      </c>
      <c r="F9368" s="4"/>
      <c r="G9368" s="5">
        <v>161</v>
      </c>
      <c r="H9368" s="7">
        <v>120</v>
      </c>
      <c r="I9368" s="1">
        <v>66</v>
      </c>
      <c r="J9368" s="1">
        <v>63</v>
      </c>
      <c r="K9368" s="1">
        <v>10</v>
      </c>
      <c r="L9368" s="1">
        <v>7</v>
      </c>
      <c r="M9368" s="1">
        <v>97</v>
      </c>
      <c r="N9368" s="1">
        <v>4</v>
      </c>
      <c r="O9368" s="1">
        <v>10</v>
      </c>
      <c r="P9368" s="1">
        <v>0</v>
      </c>
      <c r="Q9368" s="1">
        <v>9</v>
      </c>
      <c r="R9368" s="1">
        <v>0</v>
      </c>
      <c r="S9368" s="6">
        <v>0</v>
      </c>
    </row>
    <row r="9369" spans="4:19" x14ac:dyDescent="0.3">
      <c r="D9369" s="93"/>
      <c r="E9369" s="9"/>
      <c r="F9369" s="8"/>
      <c r="G9369" s="10">
        <v>100</v>
      </c>
      <c r="H9369" s="11">
        <v>74.534161490683005</v>
      </c>
      <c r="I9369" s="2">
        <v>40.993788819876002</v>
      </c>
      <c r="J9369" s="2">
        <v>39.130434782609001</v>
      </c>
      <c r="K9369" s="2">
        <v>6.2111801242239997</v>
      </c>
      <c r="L9369" s="2">
        <v>4.3478260869570002</v>
      </c>
      <c r="M9369" s="2">
        <v>60.248447204968997</v>
      </c>
      <c r="N9369" s="2">
        <v>2.4844720496889998</v>
      </c>
      <c r="O9369" s="2">
        <v>6.2111801242239997</v>
      </c>
      <c r="P9369" s="12">
        <v>0</v>
      </c>
      <c r="Q9369" s="2">
        <v>5.5900621118010001</v>
      </c>
      <c r="R9369" s="12">
        <v>0</v>
      </c>
      <c r="S9369" s="15">
        <v>0</v>
      </c>
    </row>
    <row r="9370" spans="4:19" x14ac:dyDescent="0.3">
      <c r="D9370" s="93"/>
      <c r="E9370" s="3" t="s">
        <v>2271</v>
      </c>
      <c r="F9370" s="4"/>
      <c r="G9370" s="5">
        <v>266</v>
      </c>
      <c r="H9370" s="7">
        <v>188</v>
      </c>
      <c r="I9370" s="1">
        <v>111</v>
      </c>
      <c r="J9370" s="1">
        <v>110</v>
      </c>
      <c r="K9370" s="1">
        <v>19</v>
      </c>
      <c r="L9370" s="1">
        <v>14</v>
      </c>
      <c r="M9370" s="1">
        <v>180</v>
      </c>
      <c r="N9370" s="1">
        <v>14</v>
      </c>
      <c r="O9370" s="1">
        <v>24</v>
      </c>
      <c r="P9370" s="1">
        <v>0</v>
      </c>
      <c r="Q9370" s="1">
        <v>9</v>
      </c>
      <c r="R9370" s="1">
        <v>0</v>
      </c>
      <c r="S9370" s="6">
        <v>0</v>
      </c>
    </row>
    <row r="9371" spans="4:19" x14ac:dyDescent="0.3">
      <c r="D9371" s="93"/>
      <c r="E9371" s="9"/>
      <c r="F9371" s="8"/>
      <c r="G9371" s="10">
        <v>100</v>
      </c>
      <c r="H9371" s="11">
        <v>70.676691729322997</v>
      </c>
      <c r="I9371" s="2">
        <v>41.729323308270999</v>
      </c>
      <c r="J9371" s="2">
        <v>41.353383458647002</v>
      </c>
      <c r="K9371" s="2">
        <v>7.1428571428570002</v>
      </c>
      <c r="L9371" s="2">
        <v>5.2631578947369997</v>
      </c>
      <c r="M9371" s="2">
        <v>67.669172932330994</v>
      </c>
      <c r="N9371" s="2">
        <v>5.2631578947369997</v>
      </c>
      <c r="O9371" s="2">
        <v>9.0225563909769999</v>
      </c>
      <c r="P9371" s="12">
        <v>0</v>
      </c>
      <c r="Q9371" s="2">
        <v>3.383458646617</v>
      </c>
      <c r="R9371" s="12">
        <v>0</v>
      </c>
      <c r="S9371" s="15">
        <v>0</v>
      </c>
    </row>
    <row r="9372" spans="4:19" x14ac:dyDescent="0.3">
      <c r="D9372" s="93"/>
      <c r="E9372" s="3" t="s">
        <v>2272</v>
      </c>
      <c r="F9372" s="4"/>
      <c r="G9372" s="5">
        <v>753</v>
      </c>
      <c r="H9372" s="7">
        <v>391</v>
      </c>
      <c r="I9372" s="1">
        <v>294</v>
      </c>
      <c r="J9372" s="1">
        <v>304</v>
      </c>
      <c r="K9372" s="1">
        <v>46</v>
      </c>
      <c r="L9372" s="1">
        <v>34</v>
      </c>
      <c r="M9372" s="1">
        <v>617</v>
      </c>
      <c r="N9372" s="1">
        <v>55</v>
      </c>
      <c r="O9372" s="1">
        <v>85</v>
      </c>
      <c r="P9372" s="1">
        <v>2</v>
      </c>
      <c r="Q9372" s="1">
        <v>42</v>
      </c>
      <c r="R9372" s="1">
        <v>0</v>
      </c>
      <c r="S9372" s="6">
        <v>0</v>
      </c>
    </row>
    <row r="9373" spans="4:19" x14ac:dyDescent="0.3">
      <c r="D9373" s="93"/>
      <c r="E9373" s="9"/>
      <c r="F9373" s="8"/>
      <c r="G9373" s="10">
        <v>100</v>
      </c>
      <c r="H9373" s="11">
        <v>51.925630810092997</v>
      </c>
      <c r="I9373" s="2">
        <v>39.043824701195</v>
      </c>
      <c r="J9373" s="2">
        <v>40.371845949535</v>
      </c>
      <c r="K9373" s="2">
        <v>6.1088977423640003</v>
      </c>
      <c r="L9373" s="2">
        <v>4.5152722443559998</v>
      </c>
      <c r="M9373" s="2">
        <v>81.938911022575994</v>
      </c>
      <c r="N9373" s="2">
        <v>7.3041168658700002</v>
      </c>
      <c r="O9373" s="2">
        <v>11.28818061089</v>
      </c>
      <c r="P9373" s="2">
        <v>0.265604249668</v>
      </c>
      <c r="Q9373" s="2">
        <v>5.5776892430279998</v>
      </c>
      <c r="R9373" s="12">
        <v>0</v>
      </c>
      <c r="S9373" s="15">
        <v>0</v>
      </c>
    </row>
    <row r="9374" spans="4:19" x14ac:dyDescent="0.3">
      <c r="D9374" s="93"/>
      <c r="E9374" s="3" t="s">
        <v>2273</v>
      </c>
      <c r="F9374" s="4"/>
      <c r="G9374" s="5">
        <v>151</v>
      </c>
      <c r="H9374" s="7">
        <v>102</v>
      </c>
      <c r="I9374" s="1">
        <v>71</v>
      </c>
      <c r="J9374" s="1">
        <v>66</v>
      </c>
      <c r="K9374" s="1">
        <v>10</v>
      </c>
      <c r="L9374" s="1">
        <v>10</v>
      </c>
      <c r="M9374" s="1">
        <v>105</v>
      </c>
      <c r="N9374" s="1">
        <v>8</v>
      </c>
      <c r="O9374" s="1">
        <v>9</v>
      </c>
      <c r="P9374" s="1">
        <v>0</v>
      </c>
      <c r="Q9374" s="1">
        <v>6</v>
      </c>
      <c r="R9374" s="1">
        <v>0</v>
      </c>
      <c r="S9374" s="6">
        <v>0</v>
      </c>
    </row>
    <row r="9375" spans="4:19" x14ac:dyDescent="0.3">
      <c r="D9375" s="93"/>
      <c r="E9375" s="9"/>
      <c r="F9375" s="8"/>
      <c r="G9375" s="10">
        <v>100</v>
      </c>
      <c r="H9375" s="11">
        <v>67.549668874171999</v>
      </c>
      <c r="I9375" s="2">
        <v>47.019867549669002</v>
      </c>
      <c r="J9375" s="2">
        <v>43.708609271523002</v>
      </c>
      <c r="K9375" s="2">
        <v>6.622516556291</v>
      </c>
      <c r="L9375" s="2">
        <v>6.622516556291</v>
      </c>
      <c r="M9375" s="2">
        <v>69.53642384106</v>
      </c>
      <c r="N9375" s="2">
        <v>5.2980132450330002</v>
      </c>
      <c r="O9375" s="2">
        <v>5.9602649006619997</v>
      </c>
      <c r="P9375" s="12">
        <v>0</v>
      </c>
      <c r="Q9375" s="2">
        <v>3.9735099337749999</v>
      </c>
      <c r="R9375" s="12">
        <v>0</v>
      </c>
      <c r="S9375" s="15">
        <v>0</v>
      </c>
    </row>
    <row r="9376" spans="4:19" ht="37.5" x14ac:dyDescent="0.3">
      <c r="D9376" s="93"/>
      <c r="E9376" s="3" t="s">
        <v>2274</v>
      </c>
      <c r="F9376" s="4"/>
      <c r="G9376" s="5">
        <v>379</v>
      </c>
      <c r="H9376" s="7">
        <v>161</v>
      </c>
      <c r="I9376" s="1">
        <v>150</v>
      </c>
      <c r="J9376" s="1">
        <v>168</v>
      </c>
      <c r="K9376" s="1">
        <v>25</v>
      </c>
      <c r="L9376" s="1">
        <v>19</v>
      </c>
      <c r="M9376" s="1">
        <v>316</v>
      </c>
      <c r="N9376" s="1">
        <v>28</v>
      </c>
      <c r="O9376" s="1">
        <v>44</v>
      </c>
      <c r="P9376" s="1">
        <v>3</v>
      </c>
      <c r="Q9376" s="1">
        <v>31</v>
      </c>
      <c r="R9376" s="1">
        <v>0</v>
      </c>
      <c r="S9376" s="6">
        <v>1</v>
      </c>
    </row>
    <row r="9377" spans="4:19" x14ac:dyDescent="0.3">
      <c r="D9377" s="93"/>
      <c r="E9377" s="9"/>
      <c r="F9377" s="8"/>
      <c r="G9377" s="10">
        <v>100</v>
      </c>
      <c r="H9377" s="11">
        <v>42.480211081794003</v>
      </c>
      <c r="I9377" s="2">
        <v>39.577836411608999</v>
      </c>
      <c r="J9377" s="2">
        <v>44.327176781002997</v>
      </c>
      <c r="K9377" s="2">
        <v>6.5963060686019999</v>
      </c>
      <c r="L9377" s="2">
        <v>5.0131926121369998</v>
      </c>
      <c r="M9377" s="2">
        <v>83.377308707124001</v>
      </c>
      <c r="N9377" s="2">
        <v>7.3878627968339998</v>
      </c>
      <c r="O9377" s="2">
        <v>11.609498680739</v>
      </c>
      <c r="P9377" s="2">
        <v>0.79155672823199996</v>
      </c>
      <c r="Q9377" s="2">
        <v>8.1794195250660007</v>
      </c>
      <c r="R9377" s="12">
        <v>0</v>
      </c>
      <c r="S9377" s="13">
        <v>0.26385224274399999</v>
      </c>
    </row>
    <row r="9378" spans="4:19" x14ac:dyDescent="0.3">
      <c r="D9378" s="93"/>
      <c r="E9378" s="3" t="s">
        <v>2275</v>
      </c>
      <c r="F9378" s="4"/>
      <c r="G9378" s="5">
        <v>448</v>
      </c>
      <c r="H9378" s="7">
        <v>345</v>
      </c>
      <c r="I9378" s="1">
        <v>217</v>
      </c>
      <c r="J9378" s="1">
        <v>225</v>
      </c>
      <c r="K9378" s="1">
        <v>38</v>
      </c>
      <c r="L9378" s="1">
        <v>22</v>
      </c>
      <c r="M9378" s="1">
        <v>334</v>
      </c>
      <c r="N9378" s="1">
        <v>30</v>
      </c>
      <c r="O9378" s="1">
        <v>21</v>
      </c>
      <c r="P9378" s="1">
        <v>1</v>
      </c>
      <c r="Q9378" s="1">
        <v>9</v>
      </c>
      <c r="R9378" s="1">
        <v>0</v>
      </c>
      <c r="S9378" s="6">
        <v>0</v>
      </c>
    </row>
    <row r="9379" spans="4:19" x14ac:dyDescent="0.3">
      <c r="D9379" s="93"/>
      <c r="E9379" s="9"/>
      <c r="F9379" s="8"/>
      <c r="G9379" s="10">
        <v>100</v>
      </c>
      <c r="H9379" s="11">
        <v>77.008928571428996</v>
      </c>
      <c r="I9379" s="2">
        <v>48.4375</v>
      </c>
      <c r="J9379" s="2">
        <v>50.223214285714</v>
      </c>
      <c r="K9379" s="2">
        <v>8.4821428571429998</v>
      </c>
      <c r="L9379" s="2">
        <v>4.9107142857139996</v>
      </c>
      <c r="M9379" s="2">
        <v>74.553571428571004</v>
      </c>
      <c r="N9379" s="2">
        <v>6.6964285714290002</v>
      </c>
      <c r="O9379" s="2">
        <v>4.6875</v>
      </c>
      <c r="P9379" s="2">
        <v>0.22321428571400001</v>
      </c>
      <c r="Q9379" s="2">
        <v>2.0089285714290002</v>
      </c>
      <c r="R9379" s="12">
        <v>0</v>
      </c>
      <c r="S9379" s="15">
        <v>0</v>
      </c>
    </row>
    <row r="9380" spans="4:19" x14ac:dyDescent="0.3">
      <c r="D9380" s="93"/>
      <c r="E9380" s="3" t="s">
        <v>2276</v>
      </c>
      <c r="F9380" s="4"/>
      <c r="G9380" s="5">
        <v>882</v>
      </c>
      <c r="H9380" s="7">
        <v>593</v>
      </c>
      <c r="I9380" s="1">
        <v>474</v>
      </c>
      <c r="J9380" s="1">
        <v>452</v>
      </c>
      <c r="K9380" s="1">
        <v>54</v>
      </c>
      <c r="L9380" s="1">
        <v>28</v>
      </c>
      <c r="M9380" s="1">
        <v>697</v>
      </c>
      <c r="N9380" s="1">
        <v>50</v>
      </c>
      <c r="O9380" s="1">
        <v>44</v>
      </c>
      <c r="P9380" s="1">
        <v>3</v>
      </c>
      <c r="Q9380" s="1">
        <v>26</v>
      </c>
      <c r="R9380" s="1">
        <v>0</v>
      </c>
      <c r="S9380" s="6">
        <v>0</v>
      </c>
    </row>
    <row r="9381" spans="4:19" x14ac:dyDescent="0.3">
      <c r="D9381" s="93"/>
      <c r="E9381" s="9"/>
      <c r="F9381" s="8"/>
      <c r="G9381" s="10">
        <v>100</v>
      </c>
      <c r="H9381" s="11">
        <v>67.233560090702994</v>
      </c>
      <c r="I9381" s="2">
        <v>53.741496598639003</v>
      </c>
      <c r="J9381" s="2">
        <v>51.247165532879997</v>
      </c>
      <c r="K9381" s="2">
        <v>6.1224489795919999</v>
      </c>
      <c r="L9381" s="2">
        <v>3.1746031746029999</v>
      </c>
      <c r="M9381" s="2">
        <v>79.024943310658003</v>
      </c>
      <c r="N9381" s="2">
        <v>5.6689342403629999</v>
      </c>
      <c r="O9381" s="2">
        <v>4.9886621315189998</v>
      </c>
      <c r="P9381" s="2">
        <v>0.34013605442200001</v>
      </c>
      <c r="Q9381" s="2">
        <v>2.947845804989</v>
      </c>
      <c r="R9381" s="12">
        <v>0</v>
      </c>
      <c r="S9381" s="15">
        <v>0</v>
      </c>
    </row>
    <row r="9382" spans="4:19" x14ac:dyDescent="0.3">
      <c r="D9382" s="93"/>
      <c r="E9382" s="3" t="s">
        <v>2277</v>
      </c>
      <c r="F9382" s="4"/>
      <c r="G9382" s="5">
        <v>532</v>
      </c>
      <c r="H9382" s="7">
        <v>460</v>
      </c>
      <c r="I9382" s="1">
        <v>291</v>
      </c>
      <c r="J9382" s="1">
        <v>260</v>
      </c>
      <c r="K9382" s="1">
        <v>58</v>
      </c>
      <c r="L9382" s="1">
        <v>8</v>
      </c>
      <c r="M9382" s="1">
        <v>326</v>
      </c>
      <c r="N9382" s="1">
        <v>17</v>
      </c>
      <c r="O9382" s="1">
        <v>6</v>
      </c>
      <c r="P9382" s="1">
        <v>2</v>
      </c>
      <c r="Q9382" s="1">
        <v>6</v>
      </c>
      <c r="R9382" s="1">
        <v>0</v>
      </c>
      <c r="S9382" s="6">
        <v>1</v>
      </c>
    </row>
    <row r="9383" spans="4:19" x14ac:dyDescent="0.3">
      <c r="D9383" s="93"/>
      <c r="E9383" s="9"/>
      <c r="F9383" s="8"/>
      <c r="G9383" s="10">
        <v>100</v>
      </c>
      <c r="H9383" s="11">
        <v>86.466165413534</v>
      </c>
      <c r="I9383" s="2">
        <v>54.699248120301</v>
      </c>
      <c r="J9383" s="2">
        <v>48.872180451128003</v>
      </c>
      <c r="K9383" s="2">
        <v>10.902255639098</v>
      </c>
      <c r="L9383" s="2">
        <v>1.503759398496</v>
      </c>
      <c r="M9383" s="2">
        <v>61.278195488721998</v>
      </c>
      <c r="N9383" s="2">
        <v>3.1954887218049999</v>
      </c>
      <c r="O9383" s="2">
        <v>1.127819548872</v>
      </c>
      <c r="P9383" s="2">
        <v>0.37593984962400001</v>
      </c>
      <c r="Q9383" s="2">
        <v>1.127819548872</v>
      </c>
      <c r="R9383" s="12">
        <v>0</v>
      </c>
      <c r="S9383" s="13">
        <v>0.18796992481200001</v>
      </c>
    </row>
    <row r="9384" spans="4:19" x14ac:dyDescent="0.3">
      <c r="D9384" s="93"/>
      <c r="E9384" s="3" t="s">
        <v>2278</v>
      </c>
      <c r="F9384" s="4"/>
      <c r="G9384" s="5">
        <v>1489</v>
      </c>
      <c r="H9384" s="7">
        <v>1260</v>
      </c>
      <c r="I9384" s="1">
        <v>845</v>
      </c>
      <c r="J9384" s="1">
        <v>738</v>
      </c>
      <c r="K9384" s="1">
        <v>73</v>
      </c>
      <c r="L9384" s="1">
        <v>50</v>
      </c>
      <c r="M9384" s="1">
        <v>1094</v>
      </c>
      <c r="N9384" s="1">
        <v>43</v>
      </c>
      <c r="O9384" s="1">
        <v>50</v>
      </c>
      <c r="P9384" s="1">
        <v>1</v>
      </c>
      <c r="Q9384" s="1">
        <v>23</v>
      </c>
      <c r="R9384" s="1">
        <v>0</v>
      </c>
      <c r="S9384" s="6">
        <v>0</v>
      </c>
    </row>
    <row r="9385" spans="4:19" x14ac:dyDescent="0.3">
      <c r="D9385" s="93"/>
      <c r="E9385" s="9"/>
      <c r="F9385" s="8"/>
      <c r="G9385" s="10">
        <v>100</v>
      </c>
      <c r="H9385" s="11">
        <v>84.620550705170999</v>
      </c>
      <c r="I9385" s="2">
        <v>56.749496306246002</v>
      </c>
      <c r="J9385" s="2">
        <v>49.563465413029</v>
      </c>
      <c r="K9385" s="2">
        <v>4.9026192075220001</v>
      </c>
      <c r="L9385" s="2">
        <v>3.3579583613159998</v>
      </c>
      <c r="M9385" s="2">
        <v>73.472128945601</v>
      </c>
      <c r="N9385" s="2">
        <v>2.8878441907319998</v>
      </c>
      <c r="O9385" s="2">
        <v>3.3579583613159998</v>
      </c>
      <c r="P9385" s="2">
        <v>6.7159167226000002E-2</v>
      </c>
      <c r="Q9385" s="2">
        <v>1.5446608462060001</v>
      </c>
      <c r="R9385" s="12">
        <v>0</v>
      </c>
      <c r="S9385" s="15">
        <v>0</v>
      </c>
    </row>
    <row r="9386" spans="4:19" x14ac:dyDescent="0.3">
      <c r="D9386" s="93"/>
      <c r="E9386" s="3" t="s">
        <v>2279</v>
      </c>
      <c r="F9386" s="4"/>
      <c r="G9386" s="5">
        <v>678</v>
      </c>
      <c r="H9386" s="7">
        <v>437</v>
      </c>
      <c r="I9386" s="1">
        <v>293</v>
      </c>
      <c r="J9386" s="1">
        <v>341</v>
      </c>
      <c r="K9386" s="1">
        <v>45</v>
      </c>
      <c r="L9386" s="1">
        <v>34</v>
      </c>
      <c r="M9386" s="1">
        <v>523</v>
      </c>
      <c r="N9386" s="1">
        <v>28</v>
      </c>
      <c r="O9386" s="1">
        <v>56</v>
      </c>
      <c r="P9386" s="1">
        <v>2</v>
      </c>
      <c r="Q9386" s="1">
        <v>63</v>
      </c>
      <c r="R9386" s="1">
        <v>1</v>
      </c>
      <c r="S9386" s="6">
        <v>0</v>
      </c>
    </row>
    <row r="9387" spans="4:19" x14ac:dyDescent="0.3">
      <c r="D9387" s="93"/>
      <c r="E9387" s="9"/>
      <c r="F9387" s="8"/>
      <c r="G9387" s="10">
        <v>100</v>
      </c>
      <c r="H9387" s="11">
        <v>64.454277286136005</v>
      </c>
      <c r="I9387" s="2">
        <v>43.215339233038002</v>
      </c>
      <c r="J9387" s="2">
        <v>50.294985250737</v>
      </c>
      <c r="K9387" s="2">
        <v>6.6371681415930004</v>
      </c>
      <c r="L9387" s="2">
        <v>5.0147492625370003</v>
      </c>
      <c r="M9387" s="2">
        <v>77.138643067846999</v>
      </c>
      <c r="N9387" s="2">
        <v>4.1297935103240002</v>
      </c>
      <c r="O9387" s="2">
        <v>8.2595870206490005</v>
      </c>
      <c r="P9387" s="2">
        <v>0.29498525073699999</v>
      </c>
      <c r="Q9387" s="2">
        <v>9.2920353982300004</v>
      </c>
      <c r="R9387" s="2">
        <v>0.14749262536900001</v>
      </c>
      <c r="S9387" s="15">
        <v>0</v>
      </c>
    </row>
    <row r="9388" spans="4:19" x14ac:dyDescent="0.3">
      <c r="D9388" s="93"/>
      <c r="E9388" s="3" t="s">
        <v>2280</v>
      </c>
      <c r="F9388" s="4"/>
      <c r="G9388" s="5">
        <v>16208</v>
      </c>
      <c r="H9388" s="7">
        <v>12765</v>
      </c>
      <c r="I9388" s="1">
        <v>6953</v>
      </c>
      <c r="J9388" s="1">
        <v>8999</v>
      </c>
      <c r="K9388" s="1">
        <v>512</v>
      </c>
      <c r="L9388" s="1">
        <v>977</v>
      </c>
      <c r="M9388" s="1">
        <v>12217</v>
      </c>
      <c r="N9388" s="1">
        <v>229</v>
      </c>
      <c r="O9388" s="1">
        <v>900</v>
      </c>
      <c r="P9388" s="1">
        <v>30</v>
      </c>
      <c r="Q9388" s="1">
        <v>290</v>
      </c>
      <c r="R9388" s="1">
        <v>2</v>
      </c>
      <c r="S9388" s="6">
        <v>2</v>
      </c>
    </row>
    <row r="9389" spans="4:19" x14ac:dyDescent="0.3">
      <c r="D9389" s="93"/>
      <c r="E9389" s="9"/>
      <c r="F9389" s="8"/>
      <c r="G9389" s="10">
        <v>100</v>
      </c>
      <c r="H9389" s="11">
        <v>78.757403751233994</v>
      </c>
      <c r="I9389" s="2">
        <v>42.898568608094998</v>
      </c>
      <c r="J9389" s="2">
        <v>55.521964461994003</v>
      </c>
      <c r="K9389" s="2">
        <v>3.158933859822</v>
      </c>
      <c r="L9389" s="2">
        <v>6.027887462981</v>
      </c>
      <c r="M9389" s="2">
        <v>75.376357354392994</v>
      </c>
      <c r="N9389" s="2">
        <v>1.412882527147</v>
      </c>
      <c r="O9389" s="2">
        <v>5.552813425469</v>
      </c>
      <c r="P9389" s="2">
        <v>0.18509378084899999</v>
      </c>
      <c r="Q9389" s="2">
        <v>1.7892398815399999</v>
      </c>
      <c r="R9389" s="2">
        <v>1.2339585389999999E-2</v>
      </c>
      <c r="S9389" s="13">
        <v>1.2339585389999999E-2</v>
      </c>
    </row>
    <row r="9390" spans="4:19" x14ac:dyDescent="0.3">
      <c r="D9390" s="92" t="s">
        <v>2281</v>
      </c>
      <c r="E9390" s="46" t="s">
        <v>2282</v>
      </c>
      <c r="F9390" s="47"/>
      <c r="G9390" s="29">
        <v>263</v>
      </c>
      <c r="H9390" s="32">
        <v>121</v>
      </c>
      <c r="I9390" s="17">
        <v>90</v>
      </c>
      <c r="J9390" s="17">
        <v>101</v>
      </c>
      <c r="K9390" s="17">
        <v>9</v>
      </c>
      <c r="L9390" s="17">
        <v>9</v>
      </c>
      <c r="M9390" s="17">
        <v>185</v>
      </c>
      <c r="N9390" s="17">
        <v>3</v>
      </c>
      <c r="O9390" s="17">
        <v>17</v>
      </c>
      <c r="P9390" s="17">
        <v>1</v>
      </c>
      <c r="Q9390" s="17">
        <v>14</v>
      </c>
      <c r="R9390" s="17">
        <v>0</v>
      </c>
      <c r="S9390" s="33">
        <v>0</v>
      </c>
    </row>
    <row r="9391" spans="4:19" x14ac:dyDescent="0.3">
      <c r="D9391" s="93"/>
      <c r="E9391" s="9"/>
      <c r="F9391" s="8"/>
      <c r="G9391" s="10">
        <v>100</v>
      </c>
      <c r="H9391" s="11">
        <v>46.007604562738003</v>
      </c>
      <c r="I9391" s="2">
        <v>34.220532319391999</v>
      </c>
      <c r="J9391" s="2">
        <v>38.403041825095002</v>
      </c>
      <c r="K9391" s="2">
        <v>3.422053231939</v>
      </c>
      <c r="L9391" s="2">
        <v>3.422053231939</v>
      </c>
      <c r="M9391" s="2">
        <v>70.342205323193994</v>
      </c>
      <c r="N9391" s="2">
        <v>1.1406844106459999</v>
      </c>
      <c r="O9391" s="2">
        <v>6.4638783269960003</v>
      </c>
      <c r="P9391" s="2">
        <v>0.38022813688200002</v>
      </c>
      <c r="Q9391" s="2">
        <v>5.3231939163500002</v>
      </c>
      <c r="R9391" s="12">
        <v>0</v>
      </c>
      <c r="S9391" s="15">
        <v>0</v>
      </c>
    </row>
    <row r="9392" spans="4:19" x14ac:dyDescent="0.3">
      <c r="D9392" s="93"/>
      <c r="E9392" s="3" t="s">
        <v>2283</v>
      </c>
      <c r="F9392" s="4"/>
      <c r="G9392" s="5">
        <v>5502</v>
      </c>
      <c r="H9392" s="7">
        <v>2858</v>
      </c>
      <c r="I9392" s="1">
        <v>2077</v>
      </c>
      <c r="J9392" s="1">
        <v>2490</v>
      </c>
      <c r="K9392" s="1">
        <v>272</v>
      </c>
      <c r="L9392" s="1">
        <v>173</v>
      </c>
      <c r="M9392" s="1">
        <v>4318</v>
      </c>
      <c r="N9392" s="1">
        <v>247</v>
      </c>
      <c r="O9392" s="1">
        <v>413</v>
      </c>
      <c r="P9392" s="1">
        <v>20</v>
      </c>
      <c r="Q9392" s="1">
        <v>220</v>
      </c>
      <c r="R9392" s="1">
        <v>0</v>
      </c>
      <c r="S9392" s="6">
        <v>4</v>
      </c>
    </row>
    <row r="9393" spans="4:19" x14ac:dyDescent="0.3">
      <c r="D9393" s="93"/>
      <c r="E9393" s="9"/>
      <c r="F9393" s="8"/>
      <c r="G9393" s="10">
        <v>100</v>
      </c>
      <c r="H9393" s="11">
        <v>51.944747364595003</v>
      </c>
      <c r="I9393" s="2">
        <v>37.749909123955</v>
      </c>
      <c r="J9393" s="2">
        <v>45.256270447109998</v>
      </c>
      <c r="K9393" s="2">
        <v>4.9436568520539996</v>
      </c>
      <c r="L9393" s="2">
        <v>3.1443111595779998</v>
      </c>
      <c r="M9393" s="2">
        <v>78.480552526354003</v>
      </c>
      <c r="N9393" s="2">
        <v>4.4892766266809998</v>
      </c>
      <c r="O9393" s="2">
        <v>7.5063613231549997</v>
      </c>
      <c r="P9393" s="2">
        <v>0.36350418029800002</v>
      </c>
      <c r="Q9393" s="2">
        <v>3.998545983279</v>
      </c>
      <c r="R9393" s="12">
        <v>0</v>
      </c>
      <c r="S9393" s="13">
        <v>7.2700836059999996E-2</v>
      </c>
    </row>
    <row r="9394" spans="4:19" x14ac:dyDescent="0.3">
      <c r="D9394" s="93"/>
      <c r="E9394" s="3" t="s">
        <v>2284</v>
      </c>
      <c r="F9394" s="4"/>
      <c r="G9394" s="5">
        <v>3912</v>
      </c>
      <c r="H9394" s="7">
        <v>2111</v>
      </c>
      <c r="I9394" s="1">
        <v>1674</v>
      </c>
      <c r="J9394" s="1">
        <v>1799</v>
      </c>
      <c r="K9394" s="1">
        <v>213</v>
      </c>
      <c r="L9394" s="1">
        <v>136</v>
      </c>
      <c r="M9394" s="1">
        <v>3163</v>
      </c>
      <c r="N9394" s="1">
        <v>154</v>
      </c>
      <c r="O9394" s="1">
        <v>346</v>
      </c>
      <c r="P9394" s="1">
        <v>6</v>
      </c>
      <c r="Q9394" s="1">
        <v>187</v>
      </c>
      <c r="R9394" s="1">
        <v>1</v>
      </c>
      <c r="S9394" s="6">
        <v>1</v>
      </c>
    </row>
    <row r="9395" spans="4:19" x14ac:dyDescent="0.3">
      <c r="D9395" s="93"/>
      <c r="E9395" s="9"/>
      <c r="F9395" s="8"/>
      <c r="G9395" s="10">
        <v>100</v>
      </c>
      <c r="H9395" s="11">
        <v>53.962167689162001</v>
      </c>
      <c r="I9395" s="2">
        <v>42.791411042945001</v>
      </c>
      <c r="J9395" s="2">
        <v>45.986707566462002</v>
      </c>
      <c r="K9395" s="2">
        <v>5.4447852760739996</v>
      </c>
      <c r="L9395" s="2">
        <v>3.4764826175870001</v>
      </c>
      <c r="M9395" s="2">
        <v>80.853783231083995</v>
      </c>
      <c r="N9395" s="2">
        <v>3.936605316973</v>
      </c>
      <c r="O9395" s="2">
        <v>8.8445807770960005</v>
      </c>
      <c r="P9395" s="2">
        <v>0.153374233129</v>
      </c>
      <c r="Q9395" s="2">
        <v>4.780163599182</v>
      </c>
      <c r="R9395" s="2">
        <v>2.5562372188000001E-2</v>
      </c>
      <c r="S9395" s="13">
        <v>2.5562372188000001E-2</v>
      </c>
    </row>
    <row r="9396" spans="4:19" x14ac:dyDescent="0.3">
      <c r="D9396" s="93"/>
      <c r="E9396" s="3" t="s">
        <v>2285</v>
      </c>
      <c r="F9396" s="4"/>
      <c r="G9396" s="5">
        <v>5286</v>
      </c>
      <c r="H9396" s="7">
        <v>2729</v>
      </c>
      <c r="I9396" s="1">
        <v>2300</v>
      </c>
      <c r="J9396" s="1">
        <v>2621</v>
      </c>
      <c r="K9396" s="1">
        <v>351</v>
      </c>
      <c r="L9396" s="1">
        <v>218</v>
      </c>
      <c r="M9396" s="1">
        <v>4384</v>
      </c>
      <c r="N9396" s="1">
        <v>211</v>
      </c>
      <c r="O9396" s="1">
        <v>535</v>
      </c>
      <c r="P9396" s="1">
        <v>11</v>
      </c>
      <c r="Q9396" s="1">
        <v>263</v>
      </c>
      <c r="R9396" s="1">
        <v>1</v>
      </c>
      <c r="S9396" s="6">
        <v>3</v>
      </c>
    </row>
    <row r="9397" spans="4:19" x14ac:dyDescent="0.3">
      <c r="D9397" s="93"/>
      <c r="E9397" s="9"/>
      <c r="F9397" s="8"/>
      <c r="G9397" s="10">
        <v>100</v>
      </c>
      <c r="H9397" s="11">
        <v>51.626939084374001</v>
      </c>
      <c r="I9397" s="2">
        <v>43.511161558834999</v>
      </c>
      <c r="J9397" s="2">
        <v>49.583806280742003</v>
      </c>
      <c r="K9397" s="2">
        <v>6.6401816118049997</v>
      </c>
      <c r="L9397" s="2">
        <v>4.1241013999240002</v>
      </c>
      <c r="M9397" s="2">
        <v>82.936057510405007</v>
      </c>
      <c r="N9397" s="2">
        <v>3.9916761256150002</v>
      </c>
      <c r="O9397" s="2">
        <v>10.121074536511999</v>
      </c>
      <c r="P9397" s="2">
        <v>0.20809685962900001</v>
      </c>
      <c r="Q9397" s="2">
        <v>4.975406734771</v>
      </c>
      <c r="R9397" s="2">
        <v>1.891789633E-2</v>
      </c>
      <c r="S9397" s="13">
        <v>5.6753688990000002E-2</v>
      </c>
    </row>
    <row r="9398" spans="4:19" x14ac:dyDescent="0.3">
      <c r="D9398" s="93"/>
      <c r="E9398" s="3" t="s">
        <v>2286</v>
      </c>
      <c r="F9398" s="4"/>
      <c r="G9398" s="5">
        <v>38777</v>
      </c>
      <c r="H9398" s="7">
        <v>27511</v>
      </c>
      <c r="I9398" s="1">
        <v>17377</v>
      </c>
      <c r="J9398" s="1">
        <v>21216</v>
      </c>
      <c r="K9398" s="1">
        <v>2151</v>
      </c>
      <c r="L9398" s="1">
        <v>2370</v>
      </c>
      <c r="M9398" s="1">
        <v>30880</v>
      </c>
      <c r="N9398" s="1">
        <v>973</v>
      </c>
      <c r="O9398" s="1">
        <v>3172</v>
      </c>
      <c r="P9398" s="1">
        <v>43</v>
      </c>
      <c r="Q9398" s="1">
        <v>1561</v>
      </c>
      <c r="R9398" s="1">
        <v>5</v>
      </c>
      <c r="S9398" s="6">
        <v>15</v>
      </c>
    </row>
    <row r="9399" spans="4:19" x14ac:dyDescent="0.3">
      <c r="D9399" s="93"/>
      <c r="E9399" s="9"/>
      <c r="F9399" s="8"/>
      <c r="G9399" s="10">
        <v>100</v>
      </c>
      <c r="H9399" s="11">
        <v>70.946695205921003</v>
      </c>
      <c r="I9399" s="2">
        <v>44.812646671995999</v>
      </c>
      <c r="J9399" s="2">
        <v>54.712845243314</v>
      </c>
      <c r="K9399" s="2">
        <v>5.5471026639499996</v>
      </c>
      <c r="L9399" s="2">
        <v>6.1118704386619997</v>
      </c>
      <c r="M9399" s="2">
        <v>79.634835082652003</v>
      </c>
      <c r="N9399" s="2">
        <v>2.5092193826239999</v>
      </c>
      <c r="O9399" s="2">
        <v>8.1801067643189995</v>
      </c>
      <c r="P9399" s="2">
        <v>0.110890476313</v>
      </c>
      <c r="Q9399" s="2">
        <v>4.0255821750010004</v>
      </c>
      <c r="R9399" s="2">
        <v>1.2894241432000001E-2</v>
      </c>
      <c r="S9399" s="13">
        <v>3.8682724294999998E-2</v>
      </c>
    </row>
    <row r="9400" spans="4:19" x14ac:dyDescent="0.3">
      <c r="D9400" s="93"/>
      <c r="E9400" s="3" t="s">
        <v>2287</v>
      </c>
      <c r="F9400" s="4"/>
      <c r="G9400" s="5">
        <v>220</v>
      </c>
      <c r="H9400" s="7">
        <v>128</v>
      </c>
      <c r="I9400" s="1">
        <v>105</v>
      </c>
      <c r="J9400" s="1">
        <v>114</v>
      </c>
      <c r="K9400" s="1">
        <v>25</v>
      </c>
      <c r="L9400" s="1">
        <v>10</v>
      </c>
      <c r="M9400" s="1">
        <v>169</v>
      </c>
      <c r="N9400" s="1">
        <v>15</v>
      </c>
      <c r="O9400" s="1">
        <v>21</v>
      </c>
      <c r="P9400" s="1">
        <v>1</v>
      </c>
      <c r="Q9400" s="1">
        <v>17</v>
      </c>
      <c r="R9400" s="1">
        <v>0</v>
      </c>
      <c r="S9400" s="6">
        <v>0</v>
      </c>
    </row>
    <row r="9401" spans="4:19" x14ac:dyDescent="0.3">
      <c r="D9401" s="93"/>
      <c r="E9401" s="9"/>
      <c r="F9401" s="8"/>
      <c r="G9401" s="10">
        <v>100</v>
      </c>
      <c r="H9401" s="11">
        <v>58.181818181818002</v>
      </c>
      <c r="I9401" s="2">
        <v>47.727272727272997</v>
      </c>
      <c r="J9401" s="2">
        <v>51.818181818181998</v>
      </c>
      <c r="K9401" s="2">
        <v>11.363636363635999</v>
      </c>
      <c r="L9401" s="2">
        <v>4.5454545454549997</v>
      </c>
      <c r="M9401" s="2">
        <v>76.818181818181998</v>
      </c>
      <c r="N9401" s="2">
        <v>6.8181818181820004</v>
      </c>
      <c r="O9401" s="2">
        <v>9.5454545454549997</v>
      </c>
      <c r="P9401" s="2">
        <v>0.45454545454500001</v>
      </c>
      <c r="Q9401" s="2">
        <v>7.7272727272730002</v>
      </c>
      <c r="R9401" s="12">
        <v>0</v>
      </c>
      <c r="S9401" s="15">
        <v>0</v>
      </c>
    </row>
    <row r="9402" spans="4:19" x14ac:dyDescent="0.3">
      <c r="D9402" s="92" t="s">
        <v>2288</v>
      </c>
      <c r="E9402" s="46" t="s">
        <v>2289</v>
      </c>
      <c r="F9402" s="47"/>
      <c r="G9402" s="29">
        <v>17541</v>
      </c>
      <c r="H9402" s="32">
        <v>15279</v>
      </c>
      <c r="I9402" s="17">
        <v>6763</v>
      </c>
      <c r="J9402" s="17">
        <v>9888</v>
      </c>
      <c r="K9402" s="17">
        <v>261</v>
      </c>
      <c r="L9402" s="17">
        <v>1215</v>
      </c>
      <c r="M9402" s="17">
        <v>13250</v>
      </c>
      <c r="N9402" s="17">
        <v>147</v>
      </c>
      <c r="O9402" s="17">
        <v>1023</v>
      </c>
      <c r="P9402" s="17">
        <v>21</v>
      </c>
      <c r="Q9402" s="17">
        <v>259</v>
      </c>
      <c r="R9402" s="17">
        <v>1</v>
      </c>
      <c r="S9402" s="33">
        <v>2</v>
      </c>
    </row>
    <row r="9403" spans="4:19" x14ac:dyDescent="0.3">
      <c r="D9403" s="93"/>
      <c r="E9403" s="9"/>
      <c r="F9403" s="8"/>
      <c r="G9403" s="10">
        <v>100</v>
      </c>
      <c r="H9403" s="11">
        <v>87.104498033178999</v>
      </c>
      <c r="I9403" s="2">
        <v>38.555384527678001</v>
      </c>
      <c r="J9403" s="2">
        <v>56.370788438515</v>
      </c>
      <c r="K9403" s="2">
        <v>1.487942534633</v>
      </c>
      <c r="L9403" s="2">
        <v>6.9266290405340003</v>
      </c>
      <c r="M9403" s="2">
        <v>75.537312581950999</v>
      </c>
      <c r="N9403" s="2">
        <v>0.838036599966</v>
      </c>
      <c r="O9403" s="2">
        <v>5.832050624252</v>
      </c>
      <c r="P9403" s="2">
        <v>0.119719514281</v>
      </c>
      <c r="Q9403" s="2">
        <v>1.47654067613</v>
      </c>
      <c r="R9403" s="2">
        <v>5.7009292509999998E-3</v>
      </c>
      <c r="S9403" s="13">
        <v>1.1401858503E-2</v>
      </c>
    </row>
    <row r="9404" spans="4:19" ht="25" x14ac:dyDescent="0.3">
      <c r="D9404" s="93"/>
      <c r="E9404" s="3" t="s">
        <v>2290</v>
      </c>
      <c r="F9404" s="4"/>
      <c r="G9404" s="5">
        <v>9127</v>
      </c>
      <c r="H9404" s="7">
        <v>7730</v>
      </c>
      <c r="I9404" s="1">
        <v>4338</v>
      </c>
      <c r="J9404" s="1">
        <v>4831</v>
      </c>
      <c r="K9404" s="1">
        <v>523</v>
      </c>
      <c r="L9404" s="1">
        <v>382</v>
      </c>
      <c r="M9404" s="1">
        <v>7293</v>
      </c>
      <c r="N9404" s="1">
        <v>326</v>
      </c>
      <c r="O9404" s="1">
        <v>783</v>
      </c>
      <c r="P9404" s="1">
        <v>11</v>
      </c>
      <c r="Q9404" s="1">
        <v>349</v>
      </c>
      <c r="R9404" s="1">
        <v>1</v>
      </c>
      <c r="S9404" s="6">
        <v>1</v>
      </c>
    </row>
    <row r="9405" spans="4:19" x14ac:dyDescent="0.3">
      <c r="D9405" s="93"/>
      <c r="E9405" s="9"/>
      <c r="F9405" s="8"/>
      <c r="G9405" s="10">
        <v>100</v>
      </c>
      <c r="H9405" s="11">
        <v>84.693765749972997</v>
      </c>
      <c r="I9405" s="2">
        <v>47.529308644681002</v>
      </c>
      <c r="J9405" s="2">
        <v>52.930864468061998</v>
      </c>
      <c r="K9405" s="2">
        <v>5.7302509039110001</v>
      </c>
      <c r="L9405" s="2">
        <v>4.1853840254190002</v>
      </c>
      <c r="M9405" s="2">
        <v>79.905774076914994</v>
      </c>
      <c r="N9405" s="2">
        <v>3.5718198750960002</v>
      </c>
      <c r="O9405" s="2">
        <v>8.5789416018410005</v>
      </c>
      <c r="P9405" s="2">
        <v>0.12052152952799999</v>
      </c>
      <c r="Q9405" s="2">
        <v>3.8238194368360001</v>
      </c>
      <c r="R9405" s="2">
        <v>1.0956502684000001E-2</v>
      </c>
      <c r="S9405" s="13">
        <v>1.0956502684000001E-2</v>
      </c>
    </row>
    <row r="9406" spans="4:19" ht="25" x14ac:dyDescent="0.3">
      <c r="D9406" s="93"/>
      <c r="E9406" s="3" t="s">
        <v>2291</v>
      </c>
      <c r="F9406" s="4"/>
      <c r="G9406" s="5">
        <v>3064</v>
      </c>
      <c r="H9406" s="7">
        <v>2449</v>
      </c>
      <c r="I9406" s="1">
        <v>1343</v>
      </c>
      <c r="J9406" s="1">
        <v>1456</v>
      </c>
      <c r="K9406" s="1">
        <v>204</v>
      </c>
      <c r="L9406" s="1">
        <v>135</v>
      </c>
      <c r="M9406" s="1">
        <v>2421</v>
      </c>
      <c r="N9406" s="1">
        <v>123</v>
      </c>
      <c r="O9406" s="1">
        <v>241</v>
      </c>
      <c r="P9406" s="1">
        <v>2</v>
      </c>
      <c r="Q9406" s="1">
        <v>109</v>
      </c>
      <c r="R9406" s="1">
        <v>0</v>
      </c>
      <c r="S9406" s="6">
        <v>0</v>
      </c>
    </row>
    <row r="9407" spans="4:19" x14ac:dyDescent="0.3">
      <c r="D9407" s="93"/>
      <c r="E9407" s="9"/>
      <c r="F9407" s="8"/>
      <c r="G9407" s="10">
        <v>100</v>
      </c>
      <c r="H9407" s="11">
        <v>79.928198433419993</v>
      </c>
      <c r="I9407" s="2">
        <v>43.831592689295</v>
      </c>
      <c r="J9407" s="2">
        <v>47.519582245431003</v>
      </c>
      <c r="K9407" s="2">
        <v>6.6579634464749997</v>
      </c>
      <c r="L9407" s="2">
        <v>4.4060052219320003</v>
      </c>
      <c r="M9407" s="2">
        <v>79.014360313316004</v>
      </c>
      <c r="N9407" s="2">
        <v>4.0143603133159997</v>
      </c>
      <c r="O9407" s="2">
        <v>7.8655352480419998</v>
      </c>
      <c r="P9407" s="2">
        <v>6.5274151436000002E-2</v>
      </c>
      <c r="Q9407" s="2">
        <v>3.5574412532639998</v>
      </c>
      <c r="R9407" s="12">
        <v>0</v>
      </c>
      <c r="S9407" s="15">
        <v>0</v>
      </c>
    </row>
    <row r="9408" spans="4:19" x14ac:dyDescent="0.3">
      <c r="D9408" s="93"/>
      <c r="E9408" s="3" t="s">
        <v>2292</v>
      </c>
      <c r="F9408" s="4"/>
      <c r="G9408" s="5">
        <v>2255</v>
      </c>
      <c r="H9408" s="7">
        <v>2031</v>
      </c>
      <c r="I9408" s="1">
        <v>980</v>
      </c>
      <c r="J9408" s="1">
        <v>1146</v>
      </c>
      <c r="K9408" s="1">
        <v>118</v>
      </c>
      <c r="L9408" s="1">
        <v>154</v>
      </c>
      <c r="M9408" s="1">
        <v>1701</v>
      </c>
      <c r="N9408" s="1">
        <v>48</v>
      </c>
      <c r="O9408" s="1">
        <v>135</v>
      </c>
      <c r="P9408" s="1">
        <v>4</v>
      </c>
      <c r="Q9408" s="1">
        <v>67</v>
      </c>
      <c r="R9408" s="1">
        <v>1</v>
      </c>
      <c r="S9408" s="6">
        <v>0</v>
      </c>
    </row>
    <row r="9409" spans="4:19" x14ac:dyDescent="0.3">
      <c r="D9409" s="93"/>
      <c r="E9409" s="9"/>
      <c r="F9409" s="8"/>
      <c r="G9409" s="10">
        <v>100</v>
      </c>
      <c r="H9409" s="11">
        <v>90.066518847007004</v>
      </c>
      <c r="I9409" s="2">
        <v>43.458980044345999</v>
      </c>
      <c r="J9409" s="2">
        <v>50.820399113081997</v>
      </c>
      <c r="K9409" s="2">
        <v>5.2328159645229997</v>
      </c>
      <c r="L9409" s="2">
        <v>6.8292682926830004</v>
      </c>
      <c r="M9409" s="2">
        <v>75.432372505543</v>
      </c>
      <c r="N9409" s="2">
        <v>2.128603104213</v>
      </c>
      <c r="O9409" s="2">
        <v>5.9866962305989997</v>
      </c>
      <c r="P9409" s="2">
        <v>0.177383592018</v>
      </c>
      <c r="Q9409" s="2">
        <v>2.9711751662969998</v>
      </c>
      <c r="R9409" s="2">
        <v>4.4345898004000003E-2</v>
      </c>
      <c r="S9409" s="15">
        <v>0</v>
      </c>
    </row>
    <row r="9410" spans="4:19" x14ac:dyDescent="0.3">
      <c r="D9410" s="93"/>
      <c r="E9410" s="3" t="s">
        <v>2293</v>
      </c>
      <c r="F9410" s="4"/>
      <c r="G9410" s="5">
        <v>4307</v>
      </c>
      <c r="H9410" s="7">
        <v>2624</v>
      </c>
      <c r="I9410" s="1">
        <v>2154</v>
      </c>
      <c r="J9410" s="1">
        <v>2278</v>
      </c>
      <c r="K9410" s="1">
        <v>391</v>
      </c>
      <c r="L9410" s="1">
        <v>243</v>
      </c>
      <c r="M9410" s="1">
        <v>3484</v>
      </c>
      <c r="N9410" s="1">
        <v>209</v>
      </c>
      <c r="O9410" s="1">
        <v>396</v>
      </c>
      <c r="P9410" s="1">
        <v>8</v>
      </c>
      <c r="Q9410" s="1">
        <v>209</v>
      </c>
      <c r="R9410" s="1">
        <v>1</v>
      </c>
      <c r="S9410" s="6">
        <v>2</v>
      </c>
    </row>
    <row r="9411" spans="4:19" x14ac:dyDescent="0.3">
      <c r="D9411" s="93"/>
      <c r="E9411" s="9"/>
      <c r="F9411" s="8"/>
      <c r="G9411" s="10">
        <v>100</v>
      </c>
      <c r="H9411" s="11">
        <v>60.924077083816996</v>
      </c>
      <c r="I9411" s="2">
        <v>50.011609008591002</v>
      </c>
      <c r="J9411" s="2">
        <v>52.890643139075998</v>
      </c>
      <c r="K9411" s="2">
        <v>9.0782447179010006</v>
      </c>
      <c r="L9411" s="2">
        <v>5.6419781750639997</v>
      </c>
      <c r="M9411" s="2">
        <v>80.891571859763005</v>
      </c>
      <c r="N9411" s="2">
        <v>4.8525655908990002</v>
      </c>
      <c r="O9411" s="2">
        <v>9.1943348038079993</v>
      </c>
      <c r="P9411" s="2">
        <v>0.18574413745099999</v>
      </c>
      <c r="Q9411" s="2">
        <v>4.8525655908990002</v>
      </c>
      <c r="R9411" s="2">
        <v>2.3218017181E-2</v>
      </c>
      <c r="S9411" s="13">
        <v>4.6436034362999999E-2</v>
      </c>
    </row>
    <row r="9412" spans="4:19" x14ac:dyDescent="0.3">
      <c r="D9412" s="93"/>
      <c r="E9412" s="3" t="s">
        <v>2294</v>
      </c>
      <c r="F9412" s="4"/>
      <c r="G9412" s="5">
        <v>1248</v>
      </c>
      <c r="H9412" s="7">
        <v>343</v>
      </c>
      <c r="I9412" s="1">
        <v>626</v>
      </c>
      <c r="J9412" s="1">
        <v>632</v>
      </c>
      <c r="K9412" s="1">
        <v>119</v>
      </c>
      <c r="L9412" s="1">
        <v>79</v>
      </c>
      <c r="M9412" s="1">
        <v>1104</v>
      </c>
      <c r="N9412" s="1">
        <v>65</v>
      </c>
      <c r="O9412" s="1">
        <v>136</v>
      </c>
      <c r="P9412" s="1">
        <v>1</v>
      </c>
      <c r="Q9412" s="1">
        <v>93</v>
      </c>
      <c r="R9412" s="1">
        <v>1</v>
      </c>
      <c r="S9412" s="6">
        <v>0</v>
      </c>
    </row>
    <row r="9413" spans="4:19" x14ac:dyDescent="0.3">
      <c r="D9413" s="93"/>
      <c r="E9413" s="9"/>
      <c r="F9413" s="8"/>
      <c r="G9413" s="10">
        <v>100</v>
      </c>
      <c r="H9413" s="11">
        <v>27.483974358973999</v>
      </c>
      <c r="I9413" s="2">
        <v>50.160256410255997</v>
      </c>
      <c r="J9413" s="2">
        <v>50.641025641025998</v>
      </c>
      <c r="K9413" s="2">
        <v>9.5352564102560002</v>
      </c>
      <c r="L9413" s="2">
        <v>6.3301282051280001</v>
      </c>
      <c r="M9413" s="2">
        <v>88.461538461537998</v>
      </c>
      <c r="N9413" s="2">
        <v>5.208333333333</v>
      </c>
      <c r="O9413" s="2">
        <v>10.897435897436001</v>
      </c>
      <c r="P9413" s="2">
        <v>8.0128205127999994E-2</v>
      </c>
      <c r="Q9413" s="2">
        <v>7.4519230769230003</v>
      </c>
      <c r="R9413" s="2">
        <v>8.0128205127999994E-2</v>
      </c>
      <c r="S9413" s="15">
        <v>0</v>
      </c>
    </row>
    <row r="9414" spans="4:19" x14ac:dyDescent="0.3">
      <c r="D9414" s="93"/>
      <c r="E9414" s="3" t="s">
        <v>2295</v>
      </c>
      <c r="F9414" s="4"/>
      <c r="G9414" s="5">
        <v>2294</v>
      </c>
      <c r="H9414" s="7">
        <v>2083</v>
      </c>
      <c r="I9414" s="1">
        <v>1229</v>
      </c>
      <c r="J9414" s="1">
        <v>1076</v>
      </c>
      <c r="K9414" s="1">
        <v>137</v>
      </c>
      <c r="L9414" s="1">
        <v>93</v>
      </c>
      <c r="M9414" s="1">
        <v>1598</v>
      </c>
      <c r="N9414" s="1">
        <v>50</v>
      </c>
      <c r="O9414" s="1">
        <v>52</v>
      </c>
      <c r="P9414" s="1">
        <v>2</v>
      </c>
      <c r="Q9414" s="1">
        <v>34</v>
      </c>
      <c r="R9414" s="1">
        <v>0</v>
      </c>
      <c r="S9414" s="6">
        <v>0</v>
      </c>
    </row>
    <row r="9415" spans="4:19" x14ac:dyDescent="0.3">
      <c r="D9415" s="93"/>
      <c r="E9415" s="9"/>
      <c r="F9415" s="8"/>
      <c r="G9415" s="10">
        <v>100</v>
      </c>
      <c r="H9415" s="11">
        <v>90.802092414995997</v>
      </c>
      <c r="I9415" s="2">
        <v>53.574542284220001</v>
      </c>
      <c r="J9415" s="2">
        <v>46.904969485614998</v>
      </c>
      <c r="K9415" s="2">
        <v>5.9721011333909999</v>
      </c>
      <c r="L9415" s="2">
        <v>4.0540540540540002</v>
      </c>
      <c r="M9415" s="2">
        <v>69.659982563208004</v>
      </c>
      <c r="N9415" s="2">
        <v>2.1795989537930001</v>
      </c>
      <c r="O9415" s="2">
        <v>2.2667829119439999</v>
      </c>
      <c r="P9415" s="2">
        <v>8.7183958152000002E-2</v>
      </c>
      <c r="Q9415" s="2">
        <v>1.482127288579</v>
      </c>
      <c r="R9415" s="12">
        <v>0</v>
      </c>
      <c r="S9415" s="15">
        <v>0</v>
      </c>
    </row>
    <row r="9416" spans="4:19" ht="37.5" x14ac:dyDescent="0.3">
      <c r="D9416" s="93"/>
      <c r="E9416" s="3" t="s">
        <v>2296</v>
      </c>
      <c r="F9416" s="4"/>
      <c r="G9416" s="5">
        <v>1983</v>
      </c>
      <c r="H9416" s="7">
        <v>384</v>
      </c>
      <c r="I9416" s="1">
        <v>871</v>
      </c>
      <c r="J9416" s="1">
        <v>918</v>
      </c>
      <c r="K9416" s="1">
        <v>180</v>
      </c>
      <c r="L9416" s="1">
        <v>66</v>
      </c>
      <c r="M9416" s="1">
        <v>1728</v>
      </c>
      <c r="N9416" s="1">
        <v>86</v>
      </c>
      <c r="O9416" s="1">
        <v>217</v>
      </c>
      <c r="P9416" s="1">
        <v>0</v>
      </c>
      <c r="Q9416" s="1">
        <v>171</v>
      </c>
      <c r="R9416" s="1">
        <v>0</v>
      </c>
      <c r="S9416" s="6">
        <v>2</v>
      </c>
    </row>
    <row r="9417" spans="4:19" x14ac:dyDescent="0.3">
      <c r="D9417" s="93"/>
      <c r="E9417" s="9"/>
      <c r="F9417" s="8"/>
      <c r="G9417" s="10">
        <v>100</v>
      </c>
      <c r="H9417" s="11">
        <v>19.364599092283999</v>
      </c>
      <c r="I9417" s="2">
        <v>43.923348461925997</v>
      </c>
      <c r="J9417" s="2">
        <v>46.293494704992</v>
      </c>
      <c r="K9417" s="2">
        <v>9.0771558245080008</v>
      </c>
      <c r="L9417" s="2">
        <v>3.3282904689859998</v>
      </c>
      <c r="M9417" s="2">
        <v>87.140695915280006</v>
      </c>
      <c r="N9417" s="2">
        <v>4.3368633383760002</v>
      </c>
      <c r="O9417" s="2">
        <v>10.943015632879</v>
      </c>
      <c r="P9417" s="12">
        <v>0</v>
      </c>
      <c r="Q9417" s="2">
        <v>8.6232980332829996</v>
      </c>
      <c r="R9417" s="12">
        <v>0</v>
      </c>
      <c r="S9417" s="13">
        <v>0.10085728693899999</v>
      </c>
    </row>
    <row r="9418" spans="4:19" ht="37.5" x14ac:dyDescent="0.3">
      <c r="D9418" s="93"/>
      <c r="E9418" s="3" t="s">
        <v>2297</v>
      </c>
      <c r="F9418" s="4"/>
      <c r="G9418" s="5">
        <v>8427</v>
      </c>
      <c r="H9418" s="7">
        <v>938</v>
      </c>
      <c r="I9418" s="1">
        <v>3721</v>
      </c>
      <c r="J9418" s="1">
        <v>4353</v>
      </c>
      <c r="K9418" s="1">
        <v>732</v>
      </c>
      <c r="L9418" s="1">
        <v>402</v>
      </c>
      <c r="M9418" s="1">
        <v>7533</v>
      </c>
      <c r="N9418" s="1">
        <v>327</v>
      </c>
      <c r="O9418" s="1">
        <v>1122</v>
      </c>
      <c r="P9418" s="1">
        <v>25</v>
      </c>
      <c r="Q9418" s="1">
        <v>652</v>
      </c>
      <c r="R9418" s="1">
        <v>0</v>
      </c>
      <c r="S9418" s="6">
        <v>1</v>
      </c>
    </row>
    <row r="9419" spans="4:19" x14ac:dyDescent="0.3">
      <c r="D9419" s="93"/>
      <c r="E9419" s="9"/>
      <c r="F9419" s="8"/>
      <c r="G9419" s="10">
        <v>100</v>
      </c>
      <c r="H9419" s="11">
        <v>11.130888809778</v>
      </c>
      <c r="I9419" s="2">
        <v>44.155690043905999</v>
      </c>
      <c r="J9419" s="2">
        <v>51.655393378425998</v>
      </c>
      <c r="K9419" s="2">
        <v>8.686365254539</v>
      </c>
      <c r="L9419" s="2">
        <v>4.7703809184760004</v>
      </c>
      <c r="M9419" s="2">
        <v>89.391242435029994</v>
      </c>
      <c r="N9419" s="2">
        <v>3.8803844784620001</v>
      </c>
      <c r="O9419" s="2">
        <v>13.314346742613001</v>
      </c>
      <c r="P9419" s="2">
        <v>0.29666548000499998</v>
      </c>
      <c r="Q9419" s="2">
        <v>7.737035718524</v>
      </c>
      <c r="R9419" s="12">
        <v>0</v>
      </c>
      <c r="S9419" s="13">
        <v>1.1866619199999999E-2</v>
      </c>
    </row>
    <row r="9420" spans="4:19" x14ac:dyDescent="0.3">
      <c r="D9420" s="93"/>
      <c r="E9420" s="3" t="s">
        <v>2287</v>
      </c>
      <c r="F9420" s="4"/>
      <c r="G9420" s="5">
        <v>3527</v>
      </c>
      <c r="H9420" s="7">
        <v>1530</v>
      </c>
      <c r="I9420" s="1">
        <v>1539</v>
      </c>
      <c r="J9420" s="1">
        <v>1683</v>
      </c>
      <c r="K9420" s="1">
        <v>342</v>
      </c>
      <c r="L9420" s="1">
        <v>149</v>
      </c>
      <c r="M9420" s="1">
        <v>2857</v>
      </c>
      <c r="N9420" s="1">
        <v>220</v>
      </c>
      <c r="O9420" s="1">
        <v>370</v>
      </c>
      <c r="P9420" s="1">
        <v>8</v>
      </c>
      <c r="Q9420" s="1">
        <v>305</v>
      </c>
      <c r="R9420" s="1">
        <v>1</v>
      </c>
      <c r="S9420" s="6">
        <v>8</v>
      </c>
    </row>
    <row r="9421" spans="4:19" x14ac:dyDescent="0.3">
      <c r="D9421" s="93"/>
      <c r="E9421" s="9"/>
      <c r="F9421" s="8"/>
      <c r="G9421" s="10">
        <v>100</v>
      </c>
      <c r="H9421" s="11">
        <v>43.379642755882998</v>
      </c>
      <c r="I9421" s="2">
        <v>43.634817125034999</v>
      </c>
      <c r="J9421" s="2">
        <v>47.717607031471999</v>
      </c>
      <c r="K9421" s="2">
        <v>9.6966260277859995</v>
      </c>
      <c r="L9421" s="2">
        <v>4.2245534448540001</v>
      </c>
      <c r="M9421" s="2">
        <v>81.003685851998995</v>
      </c>
      <c r="N9421" s="2">
        <v>6.2375956903879999</v>
      </c>
      <c r="O9421" s="2">
        <v>10.490501842925999</v>
      </c>
      <c r="P9421" s="2">
        <v>0.22682166146900001</v>
      </c>
      <c r="Q9421" s="2">
        <v>8.6475758434929997</v>
      </c>
      <c r="R9421" s="2">
        <v>2.8352707684E-2</v>
      </c>
      <c r="S9421" s="13">
        <v>0.22682166146900001</v>
      </c>
    </row>
    <row r="9422" spans="4:19" x14ac:dyDescent="0.3">
      <c r="D9422" s="92" t="s">
        <v>2298</v>
      </c>
      <c r="E9422" s="46" t="s">
        <v>833</v>
      </c>
      <c r="F9422" s="47"/>
      <c r="G9422" s="29">
        <v>32291</v>
      </c>
      <c r="H9422" s="32">
        <v>22756</v>
      </c>
      <c r="I9422" s="17">
        <v>14792</v>
      </c>
      <c r="J9422" s="17">
        <v>17631</v>
      </c>
      <c r="K9422" s="17">
        <v>1513</v>
      </c>
      <c r="L9422" s="17">
        <v>2023</v>
      </c>
      <c r="M9422" s="17">
        <v>25534</v>
      </c>
      <c r="N9422" s="17">
        <v>758</v>
      </c>
      <c r="O9422" s="17">
        <v>2611</v>
      </c>
      <c r="P9422" s="17">
        <v>30</v>
      </c>
      <c r="Q9422" s="17">
        <v>1189</v>
      </c>
      <c r="R9422" s="17">
        <v>5</v>
      </c>
      <c r="S9422" s="33">
        <v>22</v>
      </c>
    </row>
    <row r="9423" spans="4:19" x14ac:dyDescent="0.3">
      <c r="D9423" s="93"/>
      <c r="E9423" s="9"/>
      <c r="F9423" s="8"/>
      <c r="G9423" s="10">
        <v>100</v>
      </c>
      <c r="H9423" s="11">
        <v>70.471648446936001</v>
      </c>
      <c r="I9423" s="2">
        <v>45.808429593385</v>
      </c>
      <c r="J9423" s="2">
        <v>54.600353039547002</v>
      </c>
      <c r="K9423" s="2">
        <v>4.6855160880740003</v>
      </c>
      <c r="L9423" s="2">
        <v>6.2649035334920002</v>
      </c>
      <c r="M9423" s="2">
        <v>79.074664767273006</v>
      </c>
      <c r="N9423" s="2">
        <v>2.3474033012289999</v>
      </c>
      <c r="O9423" s="2">
        <v>8.0858443529160002</v>
      </c>
      <c r="P9423" s="2">
        <v>9.2905143847999999E-2</v>
      </c>
      <c r="Q9423" s="2">
        <v>3.6821405345140001</v>
      </c>
      <c r="R9423" s="2">
        <v>1.5484190641E-2</v>
      </c>
      <c r="S9423" s="13">
        <v>6.8130438821999997E-2</v>
      </c>
    </row>
    <row r="9424" spans="4:19" x14ac:dyDescent="0.3">
      <c r="D9424" s="93"/>
      <c r="E9424" s="3" t="s">
        <v>834</v>
      </c>
      <c r="F9424" s="4"/>
      <c r="G9424" s="5">
        <v>18789</v>
      </c>
      <c r="H9424" s="7">
        <v>11236</v>
      </c>
      <c r="I9424" s="1">
        <v>7753</v>
      </c>
      <c r="J9424" s="1">
        <v>9436</v>
      </c>
      <c r="K9424" s="1">
        <v>1259</v>
      </c>
      <c r="L9424" s="1">
        <v>805</v>
      </c>
      <c r="M9424" s="1">
        <v>15260</v>
      </c>
      <c r="N9424" s="1">
        <v>709</v>
      </c>
      <c r="O9424" s="1">
        <v>1663</v>
      </c>
      <c r="P9424" s="1">
        <v>47</v>
      </c>
      <c r="Q9424" s="1">
        <v>892</v>
      </c>
      <c r="R9424" s="1">
        <v>2</v>
      </c>
      <c r="S9424" s="6">
        <v>8</v>
      </c>
    </row>
    <row r="9425" spans="4:19" x14ac:dyDescent="0.3">
      <c r="D9425" s="93"/>
      <c r="E9425" s="9"/>
      <c r="F9425" s="8"/>
      <c r="G9425" s="10">
        <v>100</v>
      </c>
      <c r="H9425" s="11">
        <v>59.800947362819002</v>
      </c>
      <c r="I9425" s="2">
        <v>41.263505242428998</v>
      </c>
      <c r="J9425" s="2">
        <v>50.220873915589003</v>
      </c>
      <c r="K9425" s="2">
        <v>6.7007291500350004</v>
      </c>
      <c r="L9425" s="2">
        <v>4.2844217361219998</v>
      </c>
      <c r="M9425" s="2">
        <v>81.217733780402995</v>
      </c>
      <c r="N9425" s="2">
        <v>3.7734844856029999</v>
      </c>
      <c r="O9425" s="2">
        <v>8.8509234126349998</v>
      </c>
      <c r="P9425" s="2">
        <v>0.25014636223300002</v>
      </c>
      <c r="Q9425" s="2">
        <v>4.7474586194050001</v>
      </c>
      <c r="R9425" s="2">
        <v>1.0644526051999999E-2</v>
      </c>
      <c r="S9425" s="13">
        <v>4.2578104210000002E-2</v>
      </c>
    </row>
    <row r="9426" spans="4:19" x14ac:dyDescent="0.3">
      <c r="D9426" s="93"/>
      <c r="E9426" s="3" t="s">
        <v>835</v>
      </c>
      <c r="F9426" s="4"/>
      <c r="G9426" s="5">
        <v>1594</v>
      </c>
      <c r="H9426" s="7">
        <v>767</v>
      </c>
      <c r="I9426" s="1">
        <v>590</v>
      </c>
      <c r="J9426" s="1">
        <v>706</v>
      </c>
      <c r="K9426" s="1">
        <v>160</v>
      </c>
      <c r="L9426" s="1">
        <v>54</v>
      </c>
      <c r="M9426" s="1">
        <v>1283</v>
      </c>
      <c r="N9426" s="1">
        <v>95</v>
      </c>
      <c r="O9426" s="1">
        <v>130</v>
      </c>
      <c r="P9426" s="1">
        <v>2</v>
      </c>
      <c r="Q9426" s="1">
        <v>86</v>
      </c>
      <c r="R9426" s="1">
        <v>0</v>
      </c>
      <c r="S9426" s="6">
        <v>2</v>
      </c>
    </row>
    <row r="9427" spans="4:19" x14ac:dyDescent="0.3">
      <c r="D9427" s="93"/>
      <c r="E9427" s="9"/>
      <c r="F9427" s="8"/>
      <c r="G9427" s="10">
        <v>100</v>
      </c>
      <c r="H9427" s="11">
        <v>48.117942283563004</v>
      </c>
      <c r="I9427" s="2">
        <v>37.013801756587</v>
      </c>
      <c r="J9427" s="2">
        <v>44.291091593475997</v>
      </c>
      <c r="K9427" s="2">
        <v>10.037641154329</v>
      </c>
      <c r="L9427" s="2">
        <v>3.3877038895860001</v>
      </c>
      <c r="M9427" s="2">
        <v>80.489335006274004</v>
      </c>
      <c r="N9427" s="2">
        <v>5.959849435383</v>
      </c>
      <c r="O9427" s="2">
        <v>8.155583437892</v>
      </c>
      <c r="P9427" s="2">
        <v>0.12547051442900001</v>
      </c>
      <c r="Q9427" s="2">
        <v>5.3952321204520004</v>
      </c>
      <c r="R9427" s="12">
        <v>0</v>
      </c>
      <c r="S9427" s="13">
        <v>0.12547051442900001</v>
      </c>
    </row>
    <row r="9428" spans="4:19" x14ac:dyDescent="0.3">
      <c r="D9428" s="93"/>
      <c r="E9428" s="3" t="s">
        <v>2287</v>
      </c>
      <c r="F9428" s="4"/>
      <c r="G9428" s="5">
        <v>1492</v>
      </c>
      <c r="H9428" s="7">
        <v>781</v>
      </c>
      <c r="I9428" s="1">
        <v>575</v>
      </c>
      <c r="J9428" s="1">
        <v>664</v>
      </c>
      <c r="K9428" s="1">
        <v>105</v>
      </c>
      <c r="L9428" s="1">
        <v>44</v>
      </c>
      <c r="M9428" s="1">
        <v>1190</v>
      </c>
      <c r="N9428" s="1">
        <v>48</v>
      </c>
      <c r="O9428" s="1">
        <v>113</v>
      </c>
      <c r="P9428" s="1">
        <v>4</v>
      </c>
      <c r="Q9428" s="1">
        <v>116</v>
      </c>
      <c r="R9428" s="1">
        <v>0</v>
      </c>
      <c r="S9428" s="6">
        <v>2</v>
      </c>
    </row>
    <row r="9429" spans="4:19" x14ac:dyDescent="0.3">
      <c r="D9429" s="93"/>
      <c r="E9429" s="9"/>
      <c r="F9429" s="8"/>
      <c r="G9429" s="10">
        <v>100</v>
      </c>
      <c r="H9429" s="11">
        <v>52.345844504021002</v>
      </c>
      <c r="I9429" s="2">
        <v>38.538873994638003</v>
      </c>
      <c r="J9429" s="2">
        <v>44.504021447721001</v>
      </c>
      <c r="K9429" s="2">
        <v>7.0375335120639999</v>
      </c>
      <c r="L9429" s="2">
        <v>2.9490616621979999</v>
      </c>
      <c r="M9429" s="2">
        <v>79.758713136729</v>
      </c>
      <c r="N9429" s="2">
        <v>3.2171581769439999</v>
      </c>
      <c r="O9429" s="2">
        <v>7.5737265415549997</v>
      </c>
      <c r="P9429" s="2">
        <v>0.26809651474500001</v>
      </c>
      <c r="Q9429" s="2">
        <v>7.7747989276140004</v>
      </c>
      <c r="R9429" s="12">
        <v>0</v>
      </c>
      <c r="S9429" s="13">
        <v>0.134048257373</v>
      </c>
    </row>
    <row r="9430" spans="4:19" x14ac:dyDescent="0.3">
      <c r="D9430" s="92" t="s">
        <v>2299</v>
      </c>
      <c r="E9430" s="46" t="s">
        <v>2300</v>
      </c>
      <c r="F9430" s="47"/>
      <c r="G9430" s="29">
        <v>6496</v>
      </c>
      <c r="H9430" s="32">
        <v>4268</v>
      </c>
      <c r="I9430" s="17">
        <v>3187</v>
      </c>
      <c r="J9430" s="17">
        <v>4126</v>
      </c>
      <c r="K9430" s="17">
        <v>427</v>
      </c>
      <c r="L9430" s="17">
        <v>403</v>
      </c>
      <c r="M9430" s="17">
        <v>5307</v>
      </c>
      <c r="N9430" s="17">
        <v>141</v>
      </c>
      <c r="O9430" s="17">
        <v>589</v>
      </c>
      <c r="P9430" s="17">
        <v>8</v>
      </c>
      <c r="Q9430" s="17">
        <v>266</v>
      </c>
      <c r="R9430" s="17">
        <v>0</v>
      </c>
      <c r="S9430" s="33">
        <v>3</v>
      </c>
    </row>
    <row r="9431" spans="4:19" x14ac:dyDescent="0.3">
      <c r="D9431" s="93"/>
      <c r="E9431" s="9"/>
      <c r="F9431" s="8"/>
      <c r="G9431" s="10">
        <v>100</v>
      </c>
      <c r="H9431" s="11">
        <v>65.701970443350007</v>
      </c>
      <c r="I9431" s="2">
        <v>49.060960591132996</v>
      </c>
      <c r="J9431" s="2">
        <v>63.516009852217003</v>
      </c>
      <c r="K9431" s="2">
        <v>6.5732758620689999</v>
      </c>
      <c r="L9431" s="2">
        <v>6.2038177339900002</v>
      </c>
      <c r="M9431" s="2">
        <v>81.696428571428996</v>
      </c>
      <c r="N9431" s="2">
        <v>2.1705665024630001</v>
      </c>
      <c r="O9431" s="2">
        <v>9.067118226601</v>
      </c>
      <c r="P9431" s="2">
        <v>0.12315270936</v>
      </c>
      <c r="Q9431" s="2">
        <v>4.0948275862069998</v>
      </c>
      <c r="R9431" s="12">
        <v>0</v>
      </c>
      <c r="S9431" s="13">
        <v>4.618226601E-2</v>
      </c>
    </row>
    <row r="9432" spans="4:19" x14ac:dyDescent="0.3">
      <c r="D9432" s="93"/>
      <c r="E9432" s="3" t="s">
        <v>2301</v>
      </c>
      <c r="F9432" s="4"/>
      <c r="G9432" s="5">
        <v>15883</v>
      </c>
      <c r="H9432" s="7">
        <v>10965</v>
      </c>
      <c r="I9432" s="1">
        <v>7460</v>
      </c>
      <c r="J9432" s="1">
        <v>9264</v>
      </c>
      <c r="K9432" s="1">
        <v>826</v>
      </c>
      <c r="L9432" s="1">
        <v>1005</v>
      </c>
      <c r="M9432" s="1">
        <v>12910</v>
      </c>
      <c r="N9432" s="1">
        <v>379</v>
      </c>
      <c r="O9432" s="1">
        <v>1295</v>
      </c>
      <c r="P9432" s="1">
        <v>19</v>
      </c>
      <c r="Q9432" s="1">
        <v>585</v>
      </c>
      <c r="R9432" s="1">
        <v>1</v>
      </c>
      <c r="S9432" s="6">
        <v>1</v>
      </c>
    </row>
    <row r="9433" spans="4:19" x14ac:dyDescent="0.3">
      <c r="D9433" s="93"/>
      <c r="E9433" s="9"/>
      <c r="F9433" s="8"/>
      <c r="G9433" s="10">
        <v>100</v>
      </c>
      <c r="H9433" s="11">
        <v>69.036076308001995</v>
      </c>
      <c r="I9433" s="2">
        <v>46.968456840647001</v>
      </c>
      <c r="J9433" s="2">
        <v>58.326512623559999</v>
      </c>
      <c r="K9433" s="2">
        <v>5.2005288673420003</v>
      </c>
      <c r="L9433" s="2">
        <v>6.3275199899260004</v>
      </c>
      <c r="M9433" s="2">
        <v>81.281873701441995</v>
      </c>
      <c r="N9433" s="2">
        <v>2.3861990807779998</v>
      </c>
      <c r="O9433" s="2">
        <v>8.153371529308</v>
      </c>
      <c r="P9433" s="2">
        <v>0.119624756028</v>
      </c>
      <c r="Q9433" s="2">
        <v>3.6831832777179998</v>
      </c>
      <c r="R9433" s="2">
        <v>6.2960397909999997E-3</v>
      </c>
      <c r="S9433" s="13">
        <v>6.2960397909999997E-3</v>
      </c>
    </row>
    <row r="9434" spans="4:19" x14ac:dyDescent="0.3">
      <c r="D9434" s="93"/>
      <c r="E9434" s="3" t="s">
        <v>2302</v>
      </c>
      <c r="F9434" s="4"/>
      <c r="G9434" s="5">
        <v>23695</v>
      </c>
      <c r="H9434" s="7">
        <v>15119</v>
      </c>
      <c r="I9434" s="1">
        <v>9944</v>
      </c>
      <c r="J9434" s="1">
        <v>11755</v>
      </c>
      <c r="K9434" s="1">
        <v>1350</v>
      </c>
      <c r="L9434" s="1">
        <v>1145</v>
      </c>
      <c r="M9434" s="1">
        <v>18847</v>
      </c>
      <c r="N9434" s="1">
        <v>774</v>
      </c>
      <c r="O9434" s="1">
        <v>1914</v>
      </c>
      <c r="P9434" s="1">
        <v>39</v>
      </c>
      <c r="Q9434" s="1">
        <v>1003</v>
      </c>
      <c r="R9434" s="1">
        <v>3</v>
      </c>
      <c r="S9434" s="6">
        <v>14</v>
      </c>
    </row>
    <row r="9435" spans="4:19" x14ac:dyDescent="0.3">
      <c r="D9435" s="93"/>
      <c r="E9435" s="9"/>
      <c r="F9435" s="8"/>
      <c r="G9435" s="10">
        <v>100</v>
      </c>
      <c r="H9435" s="11">
        <v>63.806710276430003</v>
      </c>
      <c r="I9435" s="2">
        <v>41.966659632834002</v>
      </c>
      <c r="J9435" s="2">
        <v>49.609622283181999</v>
      </c>
      <c r="K9435" s="2">
        <v>5.6974045157209998</v>
      </c>
      <c r="L9435" s="2">
        <v>4.8322430892590003</v>
      </c>
      <c r="M9435" s="2">
        <v>79.539987339101003</v>
      </c>
      <c r="N9435" s="2">
        <v>3.266511922346</v>
      </c>
      <c r="O9435" s="2">
        <v>8.0776535133989995</v>
      </c>
      <c r="P9435" s="2">
        <v>0.16459168600999999</v>
      </c>
      <c r="Q9435" s="2">
        <v>4.2329605401980004</v>
      </c>
      <c r="R9435" s="2">
        <v>1.2660898924E-2</v>
      </c>
      <c r="S9435" s="13">
        <v>5.9084194978E-2</v>
      </c>
    </row>
    <row r="9436" spans="4:19" x14ac:dyDescent="0.3">
      <c r="D9436" s="93"/>
      <c r="E9436" s="3" t="s">
        <v>2303</v>
      </c>
      <c r="F9436" s="4"/>
      <c r="G9436" s="5">
        <v>6326</v>
      </c>
      <c r="H9436" s="7">
        <v>4109</v>
      </c>
      <c r="I9436" s="1">
        <v>2532</v>
      </c>
      <c r="J9436" s="1">
        <v>2680</v>
      </c>
      <c r="K9436" s="1">
        <v>327</v>
      </c>
      <c r="L9436" s="1">
        <v>306</v>
      </c>
      <c r="M9436" s="1">
        <v>4904</v>
      </c>
      <c r="N9436" s="1">
        <v>249</v>
      </c>
      <c r="O9436" s="1">
        <v>565</v>
      </c>
      <c r="P9436" s="1">
        <v>11</v>
      </c>
      <c r="Q9436" s="1">
        <v>325</v>
      </c>
      <c r="R9436" s="1">
        <v>0</v>
      </c>
      <c r="S9436" s="6">
        <v>7</v>
      </c>
    </row>
    <row r="9437" spans="4:19" x14ac:dyDescent="0.3">
      <c r="D9437" s="93"/>
      <c r="E9437" s="9"/>
      <c r="F9437" s="8"/>
      <c r="G9437" s="10">
        <v>100</v>
      </c>
      <c r="H9437" s="11">
        <v>64.954157445462997</v>
      </c>
      <c r="I9437" s="2">
        <v>40.025292443882002</v>
      </c>
      <c r="J9437" s="2">
        <v>42.364843503003002</v>
      </c>
      <c r="K9437" s="2">
        <v>5.1691432184629997</v>
      </c>
      <c r="L9437" s="2">
        <v>4.8371798925069998</v>
      </c>
      <c r="M9437" s="2">
        <v>77.521340499526005</v>
      </c>
      <c r="N9437" s="2">
        <v>3.936136579197</v>
      </c>
      <c r="O9437" s="2">
        <v>8.9313942459690008</v>
      </c>
      <c r="P9437" s="2">
        <v>0.17388555169100001</v>
      </c>
      <c r="Q9437" s="2">
        <v>5.1375276636100002</v>
      </c>
      <c r="R9437" s="12">
        <v>0</v>
      </c>
      <c r="S9437" s="13">
        <v>0.110654441985</v>
      </c>
    </row>
    <row r="9438" spans="4:19" x14ac:dyDescent="0.3">
      <c r="D9438" s="93"/>
      <c r="E9438" s="3" t="s">
        <v>2304</v>
      </c>
      <c r="F9438" s="4"/>
      <c r="G9438" s="5">
        <v>1523</v>
      </c>
      <c r="H9438" s="7">
        <v>955</v>
      </c>
      <c r="I9438" s="1">
        <v>484</v>
      </c>
      <c r="J9438" s="1">
        <v>507</v>
      </c>
      <c r="K9438" s="1">
        <v>85</v>
      </c>
      <c r="L9438" s="1">
        <v>59</v>
      </c>
      <c r="M9438" s="1">
        <v>1095</v>
      </c>
      <c r="N9438" s="1">
        <v>60</v>
      </c>
      <c r="O9438" s="1">
        <v>128</v>
      </c>
      <c r="P9438" s="1">
        <v>6</v>
      </c>
      <c r="Q9438" s="1">
        <v>80</v>
      </c>
      <c r="R9438" s="1">
        <v>2</v>
      </c>
      <c r="S9438" s="6">
        <v>5</v>
      </c>
    </row>
    <row r="9439" spans="4:19" x14ac:dyDescent="0.3">
      <c r="D9439" s="93"/>
      <c r="E9439" s="9"/>
      <c r="F9439" s="8"/>
      <c r="G9439" s="10">
        <v>100</v>
      </c>
      <c r="H9439" s="11">
        <v>62.705187130662999</v>
      </c>
      <c r="I9439" s="2">
        <v>31.779382797111001</v>
      </c>
      <c r="J9439" s="2">
        <v>33.289560078792</v>
      </c>
      <c r="K9439" s="2">
        <v>5.5810899540380001</v>
      </c>
      <c r="L9439" s="2">
        <v>3.8739330269210002</v>
      </c>
      <c r="M9439" s="2">
        <v>71.897570584373</v>
      </c>
      <c r="N9439" s="2">
        <v>3.9395929087330002</v>
      </c>
      <c r="O9439" s="2">
        <v>8.4044648719630004</v>
      </c>
      <c r="P9439" s="2">
        <v>0.39395929087300002</v>
      </c>
      <c r="Q9439" s="2">
        <v>5.2527905449769996</v>
      </c>
      <c r="R9439" s="2">
        <v>0.131319763624</v>
      </c>
      <c r="S9439" s="13">
        <v>0.32829940906100002</v>
      </c>
    </row>
    <row r="9440" spans="4:19" x14ac:dyDescent="0.3">
      <c r="D9440" s="93"/>
      <c r="E9440" s="3" t="s">
        <v>22</v>
      </c>
      <c r="F9440" s="4"/>
      <c r="G9440" s="5">
        <v>142</v>
      </c>
      <c r="H9440" s="7">
        <v>79</v>
      </c>
      <c r="I9440" s="1">
        <v>50</v>
      </c>
      <c r="J9440" s="1">
        <v>54</v>
      </c>
      <c r="K9440" s="1">
        <v>7</v>
      </c>
      <c r="L9440" s="1">
        <v>3</v>
      </c>
      <c r="M9440" s="1">
        <v>111</v>
      </c>
      <c r="N9440" s="1">
        <v>4</v>
      </c>
      <c r="O9440" s="1">
        <v>13</v>
      </c>
      <c r="P9440" s="1">
        <v>0</v>
      </c>
      <c r="Q9440" s="1">
        <v>11</v>
      </c>
      <c r="R9440" s="1">
        <v>1</v>
      </c>
      <c r="S9440" s="6">
        <v>0</v>
      </c>
    </row>
    <row r="9441" spans="4:19" x14ac:dyDescent="0.3">
      <c r="D9441" s="93"/>
      <c r="E9441" s="9"/>
      <c r="F9441" s="8"/>
      <c r="G9441" s="10">
        <v>100</v>
      </c>
      <c r="H9441" s="11">
        <v>55.633802816901003</v>
      </c>
      <c r="I9441" s="2">
        <v>35.211267605633999</v>
      </c>
      <c r="J9441" s="2">
        <v>38.028169014085002</v>
      </c>
      <c r="K9441" s="2">
        <v>4.9295774647890003</v>
      </c>
      <c r="L9441" s="2">
        <v>2.112676056338</v>
      </c>
      <c r="M9441" s="2">
        <v>78.169014084506998</v>
      </c>
      <c r="N9441" s="2">
        <v>2.8169014084509998</v>
      </c>
      <c r="O9441" s="2">
        <v>9.1549295774649995</v>
      </c>
      <c r="P9441" s="12">
        <v>0</v>
      </c>
      <c r="Q9441" s="2">
        <v>7.746478873239</v>
      </c>
      <c r="R9441" s="2">
        <v>0.70422535211299997</v>
      </c>
      <c r="S9441" s="15">
        <v>0</v>
      </c>
    </row>
    <row r="9442" spans="4:19" x14ac:dyDescent="0.3">
      <c r="D9442" s="92" t="s">
        <v>2305</v>
      </c>
      <c r="E9442" s="46" t="s">
        <v>2306</v>
      </c>
      <c r="F9442" s="47"/>
      <c r="G9442" s="29">
        <v>10281</v>
      </c>
      <c r="H9442" s="32">
        <v>7054</v>
      </c>
      <c r="I9442" s="17">
        <v>5447</v>
      </c>
      <c r="J9442" s="17">
        <v>5954</v>
      </c>
      <c r="K9442" s="17">
        <v>1026</v>
      </c>
      <c r="L9442" s="17">
        <v>492</v>
      </c>
      <c r="M9442" s="17">
        <v>8394</v>
      </c>
      <c r="N9442" s="17">
        <v>572</v>
      </c>
      <c r="O9442" s="17">
        <v>1118</v>
      </c>
      <c r="P9442" s="17">
        <v>12</v>
      </c>
      <c r="Q9442" s="17">
        <v>574</v>
      </c>
      <c r="R9442" s="17">
        <v>0</v>
      </c>
      <c r="S9442" s="33">
        <v>8</v>
      </c>
    </row>
    <row r="9443" spans="4:19" x14ac:dyDescent="0.3">
      <c r="D9443" s="93"/>
      <c r="E9443" s="9"/>
      <c r="F9443" s="8"/>
      <c r="G9443" s="10">
        <v>100</v>
      </c>
      <c r="H9443" s="11">
        <v>68.612002723469999</v>
      </c>
      <c r="I9443" s="2">
        <v>52.981227507051997</v>
      </c>
      <c r="J9443" s="2">
        <v>57.912654411049999</v>
      </c>
      <c r="K9443" s="2">
        <v>9.9795739714039993</v>
      </c>
      <c r="L9443" s="2">
        <v>4.7855266997369998</v>
      </c>
      <c r="M9443" s="2">
        <v>81.645754304055998</v>
      </c>
      <c r="N9443" s="2">
        <v>5.563661122459</v>
      </c>
      <c r="O9443" s="2">
        <v>10.874428557532999</v>
      </c>
      <c r="P9443" s="2">
        <v>0.116720163408</v>
      </c>
      <c r="Q9443" s="2">
        <v>5.5831144830269999</v>
      </c>
      <c r="R9443" s="12">
        <v>0</v>
      </c>
      <c r="S9443" s="13">
        <v>7.7813442272000002E-2</v>
      </c>
    </row>
    <row r="9444" spans="4:19" ht="25" x14ac:dyDescent="0.3">
      <c r="D9444" s="93"/>
      <c r="E9444" s="3" t="s">
        <v>2307</v>
      </c>
      <c r="F9444" s="4"/>
      <c r="G9444" s="5">
        <v>9547</v>
      </c>
      <c r="H9444" s="7">
        <v>6239</v>
      </c>
      <c r="I9444" s="1">
        <v>4613</v>
      </c>
      <c r="J9444" s="1">
        <v>5258</v>
      </c>
      <c r="K9444" s="1">
        <v>709</v>
      </c>
      <c r="L9444" s="1">
        <v>491</v>
      </c>
      <c r="M9444" s="1">
        <v>7779</v>
      </c>
      <c r="N9444" s="1">
        <v>395</v>
      </c>
      <c r="O9444" s="1">
        <v>983</v>
      </c>
      <c r="P9444" s="1">
        <v>8</v>
      </c>
      <c r="Q9444" s="1">
        <v>498</v>
      </c>
      <c r="R9444" s="1">
        <v>2</v>
      </c>
      <c r="S9444" s="6">
        <v>9</v>
      </c>
    </row>
    <row r="9445" spans="4:19" x14ac:dyDescent="0.3">
      <c r="D9445" s="93"/>
      <c r="E9445" s="9"/>
      <c r="F9445" s="8"/>
      <c r="G9445" s="10">
        <v>100</v>
      </c>
      <c r="H9445" s="11">
        <v>65.350371844559007</v>
      </c>
      <c r="I9445" s="2">
        <v>48.318843615795998</v>
      </c>
      <c r="J9445" s="2">
        <v>55.07489263643</v>
      </c>
      <c r="K9445" s="2">
        <v>7.4264166753950001</v>
      </c>
      <c r="L9445" s="2">
        <v>5.142976851367</v>
      </c>
      <c r="M9445" s="2">
        <v>81.481093537237001</v>
      </c>
      <c r="N9445" s="2">
        <v>4.1374253692260003</v>
      </c>
      <c r="O9445" s="2">
        <v>10.296428197339001</v>
      </c>
      <c r="P9445" s="2">
        <v>8.3795956845000005E-2</v>
      </c>
      <c r="Q9445" s="2">
        <v>5.2162983136059999</v>
      </c>
      <c r="R9445" s="2">
        <v>2.0948989211E-2</v>
      </c>
      <c r="S9445" s="13">
        <v>9.4270451451000006E-2</v>
      </c>
    </row>
    <row r="9446" spans="4:19" ht="25" x14ac:dyDescent="0.3">
      <c r="D9446" s="93"/>
      <c r="E9446" s="3" t="s">
        <v>2308</v>
      </c>
      <c r="F9446" s="4"/>
      <c r="G9446" s="5">
        <v>12550</v>
      </c>
      <c r="H9446" s="7">
        <v>7790</v>
      </c>
      <c r="I9446" s="1">
        <v>5225</v>
      </c>
      <c r="J9446" s="1">
        <v>6342</v>
      </c>
      <c r="K9446" s="1">
        <v>649</v>
      </c>
      <c r="L9446" s="1">
        <v>610</v>
      </c>
      <c r="M9446" s="1">
        <v>10024</v>
      </c>
      <c r="N9446" s="1">
        <v>383</v>
      </c>
      <c r="O9446" s="1">
        <v>1055</v>
      </c>
      <c r="P9446" s="1">
        <v>17</v>
      </c>
      <c r="Q9446" s="1">
        <v>513</v>
      </c>
      <c r="R9446" s="1">
        <v>1</v>
      </c>
      <c r="S9446" s="6">
        <v>7</v>
      </c>
    </row>
    <row r="9447" spans="4:19" x14ac:dyDescent="0.3">
      <c r="D9447" s="93"/>
      <c r="E9447" s="9"/>
      <c r="F9447" s="8"/>
      <c r="G9447" s="10">
        <v>100</v>
      </c>
      <c r="H9447" s="11">
        <v>62.071713147410001</v>
      </c>
      <c r="I9447" s="2">
        <v>41.633466135458001</v>
      </c>
      <c r="J9447" s="2">
        <v>50.533864541832997</v>
      </c>
      <c r="K9447" s="2">
        <v>5.1713147410360003</v>
      </c>
      <c r="L9447" s="2">
        <v>4.860557768924</v>
      </c>
      <c r="M9447" s="2">
        <v>79.872509960158993</v>
      </c>
      <c r="N9447" s="2">
        <v>3.051792828685</v>
      </c>
      <c r="O9447" s="2">
        <v>8.4063745019919995</v>
      </c>
      <c r="P9447" s="2">
        <v>0.135458167331</v>
      </c>
      <c r="Q9447" s="2">
        <v>4.0876494023900003</v>
      </c>
      <c r="R9447" s="2">
        <v>7.9681274900000008E-3</v>
      </c>
      <c r="S9447" s="13">
        <v>5.5776892430000002E-2</v>
      </c>
    </row>
    <row r="9448" spans="4:19" x14ac:dyDescent="0.3">
      <c r="D9448" s="93"/>
      <c r="E9448" s="3" t="s">
        <v>2309</v>
      </c>
      <c r="F9448" s="4"/>
      <c r="G9448" s="5">
        <v>12673</v>
      </c>
      <c r="H9448" s="7">
        <v>8054</v>
      </c>
      <c r="I9448" s="1">
        <v>5238</v>
      </c>
      <c r="J9448" s="1">
        <v>6541</v>
      </c>
      <c r="K9448" s="1">
        <v>454</v>
      </c>
      <c r="L9448" s="1">
        <v>785</v>
      </c>
      <c r="M9448" s="1">
        <v>10121</v>
      </c>
      <c r="N9448" s="1">
        <v>202</v>
      </c>
      <c r="O9448" s="1">
        <v>917</v>
      </c>
      <c r="P9448" s="1">
        <v>21</v>
      </c>
      <c r="Q9448" s="1">
        <v>445</v>
      </c>
      <c r="R9448" s="1">
        <v>2</v>
      </c>
      <c r="S9448" s="6">
        <v>9</v>
      </c>
    </row>
    <row r="9449" spans="4:19" x14ac:dyDescent="0.3">
      <c r="D9449" s="93"/>
      <c r="E9449" s="9"/>
      <c r="F9449" s="8"/>
      <c r="G9449" s="10">
        <v>100</v>
      </c>
      <c r="H9449" s="11">
        <v>63.552434309161001</v>
      </c>
      <c r="I9449" s="2">
        <v>41.331965596148997</v>
      </c>
      <c r="J9449" s="2">
        <v>51.613666850785002</v>
      </c>
      <c r="K9449" s="2">
        <v>3.582419316657</v>
      </c>
      <c r="L9449" s="2">
        <v>6.1942712854100002</v>
      </c>
      <c r="M9449" s="2">
        <v>79.862700228833006</v>
      </c>
      <c r="N9449" s="2">
        <v>1.5939398721689999</v>
      </c>
      <c r="O9449" s="2">
        <v>7.2358557563319996</v>
      </c>
      <c r="P9449" s="2">
        <v>0.165706620374</v>
      </c>
      <c r="Q9449" s="2">
        <v>3.5114021936399999</v>
      </c>
      <c r="R9449" s="2">
        <v>1.5781582892999999E-2</v>
      </c>
      <c r="S9449" s="13">
        <v>7.1017123017E-2</v>
      </c>
    </row>
    <row r="9450" spans="4:19" x14ac:dyDescent="0.3">
      <c r="D9450" s="93"/>
      <c r="E9450" s="3" t="s">
        <v>2310</v>
      </c>
      <c r="F9450" s="4"/>
      <c r="G9450" s="5">
        <v>8301</v>
      </c>
      <c r="H9450" s="7">
        <v>5892</v>
      </c>
      <c r="I9450" s="1">
        <v>2908</v>
      </c>
      <c r="J9450" s="1">
        <v>3986</v>
      </c>
      <c r="K9450" s="1">
        <v>173</v>
      </c>
      <c r="L9450" s="1">
        <v>504</v>
      </c>
      <c r="M9450" s="1">
        <v>6351</v>
      </c>
      <c r="N9450" s="1">
        <v>50</v>
      </c>
      <c r="O9450" s="1">
        <v>392</v>
      </c>
      <c r="P9450" s="1">
        <v>23</v>
      </c>
      <c r="Q9450" s="1">
        <v>211</v>
      </c>
      <c r="R9450" s="1">
        <v>2</v>
      </c>
      <c r="S9450" s="6">
        <v>1</v>
      </c>
    </row>
    <row r="9451" spans="4:19" x14ac:dyDescent="0.3">
      <c r="D9451" s="93"/>
      <c r="E9451" s="9"/>
      <c r="F9451" s="8"/>
      <c r="G9451" s="10">
        <v>100</v>
      </c>
      <c r="H9451" s="11">
        <v>70.979400072280001</v>
      </c>
      <c r="I9451" s="2">
        <v>35.031923864595001</v>
      </c>
      <c r="J9451" s="2">
        <v>48.018311046862003</v>
      </c>
      <c r="K9451" s="2">
        <v>2.0840862546680001</v>
      </c>
      <c r="L9451" s="2">
        <v>6.071557643657</v>
      </c>
      <c r="M9451" s="2">
        <v>76.508854354896997</v>
      </c>
      <c r="N9451" s="2">
        <v>0.60233706782300001</v>
      </c>
      <c r="O9451" s="2">
        <v>4.7223226117339996</v>
      </c>
      <c r="P9451" s="2">
        <v>0.277075051199</v>
      </c>
      <c r="Q9451" s="2">
        <v>2.5418624262140002</v>
      </c>
      <c r="R9451" s="2">
        <v>2.4093482712999999E-2</v>
      </c>
      <c r="S9451" s="13">
        <v>1.2046741356E-2</v>
      </c>
    </row>
    <row r="9452" spans="4:19" x14ac:dyDescent="0.3">
      <c r="D9452" s="92" t="s">
        <v>2311</v>
      </c>
      <c r="E9452" s="46" t="s">
        <v>2306</v>
      </c>
      <c r="F9452" s="47"/>
      <c r="G9452" s="29">
        <v>6155</v>
      </c>
      <c r="H9452" s="32">
        <v>4398</v>
      </c>
      <c r="I9452" s="17">
        <v>3282</v>
      </c>
      <c r="J9452" s="17">
        <v>3627</v>
      </c>
      <c r="K9452" s="17">
        <v>499</v>
      </c>
      <c r="L9452" s="17">
        <v>367</v>
      </c>
      <c r="M9452" s="17">
        <v>4888</v>
      </c>
      <c r="N9452" s="17">
        <v>228</v>
      </c>
      <c r="O9452" s="17">
        <v>542</v>
      </c>
      <c r="P9452" s="17">
        <v>4</v>
      </c>
      <c r="Q9452" s="17">
        <v>299</v>
      </c>
      <c r="R9452" s="17">
        <v>3</v>
      </c>
      <c r="S9452" s="33">
        <v>5</v>
      </c>
    </row>
    <row r="9453" spans="4:19" x14ac:dyDescent="0.3">
      <c r="D9453" s="93"/>
      <c r="E9453" s="9"/>
      <c r="F9453" s="8"/>
      <c r="G9453" s="10">
        <v>100</v>
      </c>
      <c r="H9453" s="11">
        <v>71.454102355808004</v>
      </c>
      <c r="I9453" s="2">
        <v>53.322502030869003</v>
      </c>
      <c r="J9453" s="2">
        <v>58.927701056052001</v>
      </c>
      <c r="K9453" s="2">
        <v>8.1072298943949992</v>
      </c>
      <c r="L9453" s="2">
        <v>5.9626320064989997</v>
      </c>
      <c r="M9453" s="2">
        <v>79.415109666936999</v>
      </c>
      <c r="N9453" s="2">
        <v>3.7043054427289999</v>
      </c>
      <c r="O9453" s="2">
        <v>8.8058489033310003</v>
      </c>
      <c r="P9453" s="2">
        <v>6.4987814785E-2</v>
      </c>
      <c r="Q9453" s="2">
        <v>4.8578391551579996</v>
      </c>
      <c r="R9453" s="2">
        <v>4.8740861088999998E-2</v>
      </c>
      <c r="S9453" s="13">
        <v>8.1234768481000003E-2</v>
      </c>
    </row>
    <row r="9454" spans="4:19" ht="25" x14ac:dyDescent="0.3">
      <c r="D9454" s="93"/>
      <c r="E9454" s="3" t="s">
        <v>2307</v>
      </c>
      <c r="F9454" s="4"/>
      <c r="G9454" s="5">
        <v>7654</v>
      </c>
      <c r="H9454" s="7">
        <v>5504</v>
      </c>
      <c r="I9454" s="1">
        <v>3586</v>
      </c>
      <c r="J9454" s="1">
        <v>4354</v>
      </c>
      <c r="K9454" s="1">
        <v>384</v>
      </c>
      <c r="L9454" s="1">
        <v>530</v>
      </c>
      <c r="M9454" s="1">
        <v>6085</v>
      </c>
      <c r="N9454" s="1">
        <v>196</v>
      </c>
      <c r="O9454" s="1">
        <v>604</v>
      </c>
      <c r="P9454" s="1">
        <v>10</v>
      </c>
      <c r="Q9454" s="1">
        <v>308</v>
      </c>
      <c r="R9454" s="1">
        <v>1</v>
      </c>
      <c r="S9454" s="6">
        <v>5</v>
      </c>
    </row>
    <row r="9455" spans="4:19" x14ac:dyDescent="0.3">
      <c r="D9455" s="93"/>
      <c r="E9455" s="9"/>
      <c r="F9455" s="8"/>
      <c r="G9455" s="10">
        <v>100</v>
      </c>
      <c r="H9455" s="11">
        <v>71.910112359550993</v>
      </c>
      <c r="I9455" s="2">
        <v>46.851319571466</v>
      </c>
      <c r="J9455" s="2">
        <v>56.885288737914998</v>
      </c>
      <c r="K9455" s="2">
        <v>5.0169845832239996</v>
      </c>
      <c r="L9455" s="2">
        <v>6.9244839299710002</v>
      </c>
      <c r="M9455" s="2">
        <v>79.500914554481</v>
      </c>
      <c r="N9455" s="2">
        <v>2.5607525476870001</v>
      </c>
      <c r="O9455" s="2">
        <v>7.8912986673630003</v>
      </c>
      <c r="P9455" s="2">
        <v>0.13065064018799999</v>
      </c>
      <c r="Q9455" s="2">
        <v>4.0240397177949996</v>
      </c>
      <c r="R9455" s="2">
        <v>1.3065064019000001E-2</v>
      </c>
      <c r="S9455" s="13">
        <v>6.5325320093999995E-2</v>
      </c>
    </row>
    <row r="9456" spans="4:19" ht="25" x14ac:dyDescent="0.3">
      <c r="D9456" s="93"/>
      <c r="E9456" s="3" t="s">
        <v>2308</v>
      </c>
      <c r="F9456" s="4"/>
      <c r="G9456" s="5">
        <v>11084</v>
      </c>
      <c r="H9456" s="7">
        <v>7346</v>
      </c>
      <c r="I9456" s="1">
        <v>4621</v>
      </c>
      <c r="J9456" s="1">
        <v>5675</v>
      </c>
      <c r="K9456" s="1">
        <v>487</v>
      </c>
      <c r="L9456" s="1">
        <v>659</v>
      </c>
      <c r="M9456" s="1">
        <v>8710</v>
      </c>
      <c r="N9456" s="1">
        <v>245</v>
      </c>
      <c r="O9456" s="1">
        <v>871</v>
      </c>
      <c r="P9456" s="1">
        <v>18</v>
      </c>
      <c r="Q9456" s="1">
        <v>405</v>
      </c>
      <c r="R9456" s="1">
        <v>1</v>
      </c>
      <c r="S9456" s="6">
        <v>9</v>
      </c>
    </row>
    <row r="9457" spans="4:19" x14ac:dyDescent="0.3">
      <c r="D9457" s="93"/>
      <c r="E9457" s="9"/>
      <c r="F9457" s="8"/>
      <c r="G9457" s="10">
        <v>100</v>
      </c>
      <c r="H9457" s="11">
        <v>66.275712739083005</v>
      </c>
      <c r="I9457" s="2">
        <v>41.690725369902999</v>
      </c>
      <c r="J9457" s="2">
        <v>51.19992782389</v>
      </c>
      <c r="K9457" s="2">
        <v>4.3937206784549998</v>
      </c>
      <c r="L9457" s="2">
        <v>5.9455070371709997</v>
      </c>
      <c r="M9457" s="2">
        <v>78.581739444243993</v>
      </c>
      <c r="N9457" s="2">
        <v>2.2103933597980001</v>
      </c>
      <c r="O9457" s="2">
        <v>7.8581739444240002</v>
      </c>
      <c r="P9457" s="2">
        <v>0.16239624684199999</v>
      </c>
      <c r="Q9457" s="2">
        <v>3.6539155539519999</v>
      </c>
      <c r="R9457" s="2">
        <v>9.0220137129999999E-3</v>
      </c>
      <c r="S9457" s="13">
        <v>8.1198123420999996E-2</v>
      </c>
    </row>
    <row r="9458" spans="4:19" x14ac:dyDescent="0.3">
      <c r="D9458" s="93"/>
      <c r="E9458" s="3" t="s">
        <v>2309</v>
      </c>
      <c r="F9458" s="4"/>
      <c r="G9458" s="5">
        <v>10961</v>
      </c>
      <c r="H9458" s="7">
        <v>6620</v>
      </c>
      <c r="I9458" s="1">
        <v>4307</v>
      </c>
      <c r="J9458" s="1">
        <v>5288</v>
      </c>
      <c r="K9458" s="1">
        <v>383</v>
      </c>
      <c r="L9458" s="1">
        <v>567</v>
      </c>
      <c r="M9458" s="1">
        <v>8591</v>
      </c>
      <c r="N9458" s="1">
        <v>273</v>
      </c>
      <c r="O9458" s="1">
        <v>830</v>
      </c>
      <c r="P9458" s="1">
        <v>21</v>
      </c>
      <c r="Q9458" s="1">
        <v>390</v>
      </c>
      <c r="R9458" s="1">
        <v>0</v>
      </c>
      <c r="S9458" s="6">
        <v>7</v>
      </c>
    </row>
    <row r="9459" spans="4:19" x14ac:dyDescent="0.3">
      <c r="D9459" s="93"/>
      <c r="E9459" s="9"/>
      <c r="F9459" s="8"/>
      <c r="G9459" s="10">
        <v>100</v>
      </c>
      <c r="H9459" s="11">
        <v>60.395949274701003</v>
      </c>
      <c r="I9459" s="2">
        <v>39.293860049266002</v>
      </c>
      <c r="J9459" s="2">
        <v>48.243773378340997</v>
      </c>
      <c r="K9459" s="2">
        <v>3.4942067329620001</v>
      </c>
      <c r="L9459" s="2">
        <v>5.1728856856130001</v>
      </c>
      <c r="M9459" s="2">
        <v>78.377885229450001</v>
      </c>
      <c r="N9459" s="2">
        <v>2.4906486634429998</v>
      </c>
      <c r="O9459" s="2">
        <v>7.5723017972809998</v>
      </c>
      <c r="P9459" s="2">
        <v>0.191588358726</v>
      </c>
      <c r="Q9459" s="2">
        <v>3.5580695192039999</v>
      </c>
      <c r="R9459" s="12">
        <v>0</v>
      </c>
      <c r="S9459" s="13">
        <v>6.3862786241999994E-2</v>
      </c>
    </row>
    <row r="9460" spans="4:19" x14ac:dyDescent="0.3">
      <c r="D9460" s="93"/>
      <c r="E9460" s="3" t="s">
        <v>2310</v>
      </c>
      <c r="F9460" s="4"/>
      <c r="G9460" s="5">
        <v>2174</v>
      </c>
      <c r="H9460" s="7">
        <v>1185</v>
      </c>
      <c r="I9460" s="1">
        <v>724</v>
      </c>
      <c r="J9460" s="1">
        <v>883</v>
      </c>
      <c r="K9460" s="1">
        <v>60</v>
      </c>
      <c r="L9460" s="1">
        <v>81</v>
      </c>
      <c r="M9460" s="1">
        <v>1602</v>
      </c>
      <c r="N9460" s="1">
        <v>54</v>
      </c>
      <c r="O9460" s="1">
        <v>160</v>
      </c>
      <c r="P9460" s="1">
        <v>12</v>
      </c>
      <c r="Q9460" s="1">
        <v>65</v>
      </c>
      <c r="R9460" s="1">
        <v>1</v>
      </c>
      <c r="S9460" s="6">
        <v>1</v>
      </c>
    </row>
    <row r="9461" spans="4:19" x14ac:dyDescent="0.3">
      <c r="D9461" s="93"/>
      <c r="E9461" s="9"/>
      <c r="F9461" s="8"/>
      <c r="G9461" s="10">
        <v>100</v>
      </c>
      <c r="H9461" s="11">
        <v>54.507819687213001</v>
      </c>
      <c r="I9461" s="2">
        <v>33.302667893284003</v>
      </c>
      <c r="J9461" s="2">
        <v>40.616375344985997</v>
      </c>
      <c r="K9461" s="2">
        <v>2.7598896044160002</v>
      </c>
      <c r="L9461" s="2">
        <v>3.725850965961</v>
      </c>
      <c r="M9461" s="2">
        <v>73.689052437902006</v>
      </c>
      <c r="N9461" s="2">
        <v>2.4839006439740001</v>
      </c>
      <c r="O9461" s="2">
        <v>7.3597056117759996</v>
      </c>
      <c r="P9461" s="2">
        <v>0.55197792088300002</v>
      </c>
      <c r="Q9461" s="2">
        <v>2.989880404784</v>
      </c>
      <c r="R9461" s="2">
        <v>4.5998160073999997E-2</v>
      </c>
      <c r="S9461" s="13">
        <v>4.5998160073999997E-2</v>
      </c>
    </row>
    <row r="9462" spans="4:19" x14ac:dyDescent="0.3">
      <c r="D9462" s="93"/>
      <c r="E9462" s="3" t="s">
        <v>2312</v>
      </c>
      <c r="F9462" s="4"/>
      <c r="G9462" s="5">
        <v>15746</v>
      </c>
      <c r="H9462" s="7">
        <v>10304</v>
      </c>
      <c r="I9462" s="1">
        <v>7061</v>
      </c>
      <c r="J9462" s="1">
        <v>8466</v>
      </c>
      <c r="K9462" s="1">
        <v>1203</v>
      </c>
      <c r="L9462" s="1">
        <v>705</v>
      </c>
      <c r="M9462" s="1">
        <v>13097</v>
      </c>
      <c r="N9462" s="1">
        <v>592</v>
      </c>
      <c r="O9462" s="1">
        <v>1480</v>
      </c>
      <c r="P9462" s="1">
        <v>17</v>
      </c>
      <c r="Q9462" s="1">
        <v>798</v>
      </c>
      <c r="R9462" s="1">
        <v>1</v>
      </c>
      <c r="S9462" s="6">
        <v>7</v>
      </c>
    </row>
    <row r="9463" spans="4:19" x14ac:dyDescent="0.3">
      <c r="D9463" s="93"/>
      <c r="E9463" s="9"/>
      <c r="F9463" s="8"/>
      <c r="G9463" s="10">
        <v>100</v>
      </c>
      <c r="H9463" s="11">
        <v>65.438841610568005</v>
      </c>
      <c r="I9463" s="2">
        <v>44.843134764384999</v>
      </c>
      <c r="J9463" s="2">
        <v>53.766035818620999</v>
      </c>
      <c r="K9463" s="2">
        <v>7.6400355645879996</v>
      </c>
      <c r="L9463" s="2">
        <v>4.4773275752570001</v>
      </c>
      <c r="M9463" s="2">
        <v>83.176679791693005</v>
      </c>
      <c r="N9463" s="2">
        <v>3.7596849993650001</v>
      </c>
      <c r="O9463" s="2">
        <v>9.399212498412</v>
      </c>
      <c r="P9463" s="2">
        <v>0.107963927347</v>
      </c>
      <c r="Q9463" s="2">
        <v>5.0679537660360001</v>
      </c>
      <c r="R9463" s="2">
        <v>6.3508192559999996E-3</v>
      </c>
      <c r="S9463" s="13">
        <v>4.445573479E-2</v>
      </c>
    </row>
    <row r="9464" spans="4:19" x14ac:dyDescent="0.3">
      <c r="D9464" s="92" t="s">
        <v>2313</v>
      </c>
      <c r="E9464" s="46" t="s">
        <v>2314</v>
      </c>
      <c r="F9464" s="47"/>
      <c r="G9464" s="29">
        <v>17675</v>
      </c>
      <c r="H9464" s="32">
        <v>11825</v>
      </c>
      <c r="I9464" s="17">
        <v>8877</v>
      </c>
      <c r="J9464" s="17">
        <v>10373</v>
      </c>
      <c r="K9464" s="17">
        <v>1300</v>
      </c>
      <c r="L9464" s="17">
        <v>1069</v>
      </c>
      <c r="M9464" s="17">
        <v>14186</v>
      </c>
      <c r="N9464" s="17">
        <v>680</v>
      </c>
      <c r="O9464" s="17">
        <v>1114</v>
      </c>
      <c r="P9464" s="17">
        <v>18</v>
      </c>
      <c r="Q9464" s="17">
        <v>690</v>
      </c>
      <c r="R9464" s="17">
        <v>0</v>
      </c>
      <c r="S9464" s="33">
        <v>10</v>
      </c>
    </row>
    <row r="9465" spans="4:19" x14ac:dyDescent="0.3">
      <c r="D9465" s="93"/>
      <c r="E9465" s="9"/>
      <c r="F9465" s="8"/>
      <c r="G9465" s="10">
        <v>100</v>
      </c>
      <c r="H9465" s="11">
        <v>66.902404526167004</v>
      </c>
      <c r="I9465" s="2">
        <v>50.223479490806</v>
      </c>
      <c r="J9465" s="2">
        <v>58.687411598303001</v>
      </c>
      <c r="K9465" s="2">
        <v>7.3550212164069997</v>
      </c>
      <c r="L9465" s="2">
        <v>6.0480905233379998</v>
      </c>
      <c r="M9465" s="2">
        <v>80.260254596888004</v>
      </c>
      <c r="N9465" s="2">
        <v>3.8472418670440001</v>
      </c>
      <c r="O9465" s="2">
        <v>6.3026874115979998</v>
      </c>
      <c r="P9465" s="2">
        <v>0.10183875530399999</v>
      </c>
      <c r="Q9465" s="2">
        <v>3.903818953324</v>
      </c>
      <c r="R9465" s="12">
        <v>0</v>
      </c>
      <c r="S9465" s="13">
        <v>5.6577086280000001E-2</v>
      </c>
    </row>
    <row r="9466" spans="4:19" x14ac:dyDescent="0.3">
      <c r="D9466" s="93"/>
      <c r="E9466" s="3" t="s">
        <v>2315</v>
      </c>
      <c r="F9466" s="4"/>
      <c r="G9466" s="5">
        <v>15955</v>
      </c>
      <c r="H9466" s="7">
        <v>10828</v>
      </c>
      <c r="I9466" s="1">
        <v>7315</v>
      </c>
      <c r="J9466" s="1">
        <v>8851</v>
      </c>
      <c r="K9466" s="1">
        <v>910</v>
      </c>
      <c r="L9466" s="1">
        <v>944</v>
      </c>
      <c r="M9466" s="1">
        <v>12910</v>
      </c>
      <c r="N9466" s="1">
        <v>459</v>
      </c>
      <c r="O9466" s="1">
        <v>1272</v>
      </c>
      <c r="P9466" s="1">
        <v>15</v>
      </c>
      <c r="Q9466" s="1">
        <v>630</v>
      </c>
      <c r="R9466" s="1">
        <v>0</v>
      </c>
      <c r="S9466" s="6">
        <v>2</v>
      </c>
    </row>
    <row r="9467" spans="4:19" x14ac:dyDescent="0.3">
      <c r="D9467" s="93"/>
      <c r="E9467" s="9"/>
      <c r="F9467" s="8"/>
      <c r="G9467" s="10">
        <v>100</v>
      </c>
      <c r="H9467" s="11">
        <v>67.865872767157995</v>
      </c>
      <c r="I9467" s="2">
        <v>45.847696646819003</v>
      </c>
      <c r="J9467" s="2">
        <v>55.474772798495998</v>
      </c>
      <c r="K9467" s="2">
        <v>5.7035412096520002</v>
      </c>
      <c r="L9467" s="2">
        <v>5.9166405515509997</v>
      </c>
      <c r="M9467" s="2">
        <v>80.915073644626005</v>
      </c>
      <c r="N9467" s="2">
        <v>2.8768411156379998</v>
      </c>
      <c r="O9467" s="2">
        <v>7.9724224381070004</v>
      </c>
      <c r="P9467" s="2">
        <v>9.4014415544000002E-2</v>
      </c>
      <c r="Q9467" s="2">
        <v>3.948605452836</v>
      </c>
      <c r="R9467" s="12">
        <v>0</v>
      </c>
      <c r="S9467" s="13">
        <v>1.2535255406E-2</v>
      </c>
    </row>
    <row r="9468" spans="4:19" x14ac:dyDescent="0.3">
      <c r="D9468" s="93"/>
      <c r="E9468" s="3" t="s">
        <v>2316</v>
      </c>
      <c r="F9468" s="4"/>
      <c r="G9468" s="5">
        <v>15223</v>
      </c>
      <c r="H9468" s="7">
        <v>9700</v>
      </c>
      <c r="I9468" s="1">
        <v>5792</v>
      </c>
      <c r="J9468" s="1">
        <v>7165</v>
      </c>
      <c r="K9468" s="1">
        <v>615</v>
      </c>
      <c r="L9468" s="1">
        <v>706</v>
      </c>
      <c r="M9468" s="1">
        <v>12051</v>
      </c>
      <c r="N9468" s="1">
        <v>347</v>
      </c>
      <c r="O9468" s="1">
        <v>1305</v>
      </c>
      <c r="P9468" s="1">
        <v>35</v>
      </c>
      <c r="Q9468" s="1">
        <v>660</v>
      </c>
      <c r="R9468" s="1">
        <v>5</v>
      </c>
      <c r="S9468" s="6">
        <v>15</v>
      </c>
    </row>
    <row r="9469" spans="4:19" x14ac:dyDescent="0.3">
      <c r="D9469" s="93"/>
      <c r="E9469" s="9"/>
      <c r="F9469" s="8"/>
      <c r="G9469" s="10">
        <v>100</v>
      </c>
      <c r="H9469" s="11">
        <v>63.719372002889997</v>
      </c>
      <c r="I9469" s="2">
        <v>38.047690993891003</v>
      </c>
      <c r="J9469" s="2">
        <v>47.066938185639998</v>
      </c>
      <c r="K9469" s="2">
        <v>4.0399395651320003</v>
      </c>
      <c r="L9469" s="2">
        <v>4.6377192406230003</v>
      </c>
      <c r="M9469" s="2">
        <v>79.163108454313004</v>
      </c>
      <c r="N9469" s="2">
        <v>2.279445575774</v>
      </c>
      <c r="O9469" s="2">
        <v>8.5725546869870008</v>
      </c>
      <c r="P9469" s="2">
        <v>0.22991525980399999</v>
      </c>
      <c r="Q9469" s="2">
        <v>4.3355448991659999</v>
      </c>
      <c r="R9469" s="2">
        <v>3.2845037115000003E-2</v>
      </c>
      <c r="S9469" s="13">
        <v>9.8535111344999995E-2</v>
      </c>
    </row>
    <row r="9470" spans="4:19" x14ac:dyDescent="0.3">
      <c r="D9470" s="93"/>
      <c r="E9470" s="3" t="s">
        <v>2317</v>
      </c>
      <c r="F9470" s="4"/>
      <c r="G9470" s="5">
        <v>4270</v>
      </c>
      <c r="H9470" s="7">
        <v>2624</v>
      </c>
      <c r="I9470" s="1">
        <v>1440</v>
      </c>
      <c r="J9470" s="1">
        <v>1691</v>
      </c>
      <c r="K9470" s="1">
        <v>160</v>
      </c>
      <c r="L9470" s="1">
        <v>168</v>
      </c>
      <c r="M9470" s="1">
        <v>3320</v>
      </c>
      <c r="N9470" s="1">
        <v>94</v>
      </c>
      <c r="O9470" s="1">
        <v>645</v>
      </c>
      <c r="P9470" s="1">
        <v>11</v>
      </c>
      <c r="Q9470" s="1">
        <v>215</v>
      </c>
      <c r="R9470" s="1">
        <v>2</v>
      </c>
      <c r="S9470" s="6">
        <v>5</v>
      </c>
    </row>
    <row r="9471" spans="4:19" x14ac:dyDescent="0.3">
      <c r="D9471" s="93"/>
      <c r="E9471" s="9"/>
      <c r="F9471" s="8"/>
      <c r="G9471" s="10">
        <v>100</v>
      </c>
      <c r="H9471" s="11">
        <v>61.451990632319003</v>
      </c>
      <c r="I9471" s="2">
        <v>33.723653395785</v>
      </c>
      <c r="J9471" s="2">
        <v>39.601873536299998</v>
      </c>
      <c r="K9471" s="2">
        <v>3.7470725995319998</v>
      </c>
      <c r="L9471" s="2">
        <v>3.9344262295079999</v>
      </c>
      <c r="M9471" s="2">
        <v>77.751756440281</v>
      </c>
      <c r="N9471" s="2">
        <v>2.201405152225</v>
      </c>
      <c r="O9471" s="2">
        <v>15.105386416862</v>
      </c>
      <c r="P9471" s="2">
        <v>0.257611241218</v>
      </c>
      <c r="Q9471" s="2">
        <v>5.0351288056210004</v>
      </c>
      <c r="R9471" s="2">
        <v>4.6838407493999999E-2</v>
      </c>
      <c r="S9471" s="13">
        <v>0.117096018735</v>
      </c>
    </row>
    <row r="9472" spans="4:19" x14ac:dyDescent="0.3">
      <c r="D9472" s="93"/>
      <c r="E9472" s="3" t="s">
        <v>2318</v>
      </c>
      <c r="F9472" s="4"/>
      <c r="G9472" s="5">
        <v>698</v>
      </c>
      <c r="H9472" s="7">
        <v>365</v>
      </c>
      <c r="I9472" s="1">
        <v>180</v>
      </c>
      <c r="J9472" s="1">
        <v>217</v>
      </c>
      <c r="K9472" s="1">
        <v>26</v>
      </c>
      <c r="L9472" s="1">
        <v>26</v>
      </c>
      <c r="M9472" s="1">
        <v>519</v>
      </c>
      <c r="N9472" s="1">
        <v>18</v>
      </c>
      <c r="O9472" s="1">
        <v>138</v>
      </c>
      <c r="P9472" s="1">
        <v>4</v>
      </c>
      <c r="Q9472" s="1">
        <v>53</v>
      </c>
      <c r="R9472" s="1">
        <v>0</v>
      </c>
      <c r="S9472" s="6">
        <v>1</v>
      </c>
    </row>
    <row r="9473" spans="4:19" x14ac:dyDescent="0.3">
      <c r="D9473" s="93"/>
      <c r="E9473" s="9"/>
      <c r="F9473" s="8"/>
      <c r="G9473" s="10">
        <v>100</v>
      </c>
      <c r="H9473" s="11">
        <v>52.292263610314997</v>
      </c>
      <c r="I9473" s="2">
        <v>25.787965616046002</v>
      </c>
      <c r="J9473" s="2">
        <v>31.088825214900002</v>
      </c>
      <c r="K9473" s="2">
        <v>3.7249283667620001</v>
      </c>
      <c r="L9473" s="2">
        <v>3.7249283667620001</v>
      </c>
      <c r="M9473" s="2">
        <v>74.355300859598998</v>
      </c>
      <c r="N9473" s="2">
        <v>2.5787965616049999</v>
      </c>
      <c r="O9473" s="2">
        <v>19.770773638967999</v>
      </c>
      <c r="P9473" s="2">
        <v>0.57306590257900003</v>
      </c>
      <c r="Q9473" s="2">
        <v>7.5931232091689997</v>
      </c>
      <c r="R9473" s="12">
        <v>0</v>
      </c>
      <c r="S9473" s="13">
        <v>0.143266475645</v>
      </c>
    </row>
    <row r="9474" spans="4:19" x14ac:dyDescent="0.3">
      <c r="D9474" s="93"/>
      <c r="E9474" s="3" t="s">
        <v>22</v>
      </c>
      <c r="F9474" s="4"/>
      <c r="G9474" s="5">
        <v>312</v>
      </c>
      <c r="H9474" s="7">
        <v>169</v>
      </c>
      <c r="I9474" s="1">
        <v>93</v>
      </c>
      <c r="J9474" s="1">
        <v>120</v>
      </c>
      <c r="K9474" s="1">
        <v>18</v>
      </c>
      <c r="L9474" s="1">
        <v>9</v>
      </c>
      <c r="M9474" s="1">
        <v>244</v>
      </c>
      <c r="N9474" s="1">
        <v>8</v>
      </c>
      <c r="O9474" s="1">
        <v>32</v>
      </c>
      <c r="P9474" s="1">
        <v>0</v>
      </c>
      <c r="Q9474" s="1">
        <v>30</v>
      </c>
      <c r="R9474" s="1">
        <v>0</v>
      </c>
      <c r="S9474" s="6">
        <v>0</v>
      </c>
    </row>
    <row r="9475" spans="4:19" x14ac:dyDescent="0.3">
      <c r="D9475" s="93"/>
      <c r="E9475" s="9"/>
      <c r="F9475" s="8"/>
      <c r="G9475" s="10">
        <v>100</v>
      </c>
      <c r="H9475" s="11">
        <v>54.166666666666998</v>
      </c>
      <c r="I9475" s="2">
        <v>29.807692307692001</v>
      </c>
      <c r="J9475" s="2">
        <v>38.461538461537998</v>
      </c>
      <c r="K9475" s="2">
        <v>5.7692307692310001</v>
      </c>
      <c r="L9475" s="2">
        <v>2.884615384615</v>
      </c>
      <c r="M9475" s="2">
        <v>78.205128205128005</v>
      </c>
      <c r="N9475" s="2">
        <v>2.564102564103</v>
      </c>
      <c r="O9475" s="2">
        <v>10.25641025641</v>
      </c>
      <c r="P9475" s="12">
        <v>0</v>
      </c>
      <c r="Q9475" s="2">
        <v>9.6153846153850004</v>
      </c>
      <c r="R9475" s="12">
        <v>0</v>
      </c>
      <c r="S9475" s="15">
        <v>0</v>
      </c>
    </row>
    <row r="9476" spans="4:19" x14ac:dyDescent="0.3">
      <c r="D9476" s="92" t="s">
        <v>2319</v>
      </c>
      <c r="E9476" s="46" t="s">
        <v>2320</v>
      </c>
      <c r="F9476" s="47"/>
      <c r="G9476" s="29">
        <v>12655</v>
      </c>
      <c r="H9476" s="32">
        <v>7997</v>
      </c>
      <c r="I9476" s="17">
        <v>6596</v>
      </c>
      <c r="J9476" s="17">
        <v>7671</v>
      </c>
      <c r="K9476" s="17">
        <v>1133</v>
      </c>
      <c r="L9476" s="17">
        <v>770</v>
      </c>
      <c r="M9476" s="17">
        <v>10355</v>
      </c>
      <c r="N9476" s="17">
        <v>598</v>
      </c>
      <c r="O9476" s="17">
        <v>1062</v>
      </c>
      <c r="P9476" s="17">
        <v>10</v>
      </c>
      <c r="Q9476" s="17">
        <v>520</v>
      </c>
      <c r="R9476" s="17">
        <v>0</v>
      </c>
      <c r="S9476" s="33">
        <v>11</v>
      </c>
    </row>
    <row r="9477" spans="4:19" x14ac:dyDescent="0.3">
      <c r="D9477" s="93"/>
      <c r="E9477" s="9"/>
      <c r="F9477" s="8"/>
      <c r="G9477" s="10">
        <v>100</v>
      </c>
      <c r="H9477" s="11">
        <v>63.192414065587002</v>
      </c>
      <c r="I9477" s="2">
        <v>52.121691031212997</v>
      </c>
      <c r="J9477" s="2">
        <v>60.616357171079002</v>
      </c>
      <c r="K9477" s="2">
        <v>8.9529830106679995</v>
      </c>
      <c r="L9477" s="2">
        <v>6.0845515606480003</v>
      </c>
      <c r="M9477" s="2">
        <v>81.825365468193993</v>
      </c>
      <c r="N9477" s="2">
        <v>4.7254049782690002</v>
      </c>
      <c r="O9477" s="2">
        <v>8.3919399446859995</v>
      </c>
      <c r="P9477" s="2">
        <v>7.9020150137999998E-2</v>
      </c>
      <c r="Q9477" s="2">
        <v>4.1090478071909997</v>
      </c>
      <c r="R9477" s="12">
        <v>0</v>
      </c>
      <c r="S9477" s="13">
        <v>8.6922165152000005E-2</v>
      </c>
    </row>
    <row r="9478" spans="4:19" x14ac:dyDescent="0.3">
      <c r="D9478" s="93"/>
      <c r="E9478" s="3" t="s">
        <v>2321</v>
      </c>
      <c r="F9478" s="4"/>
      <c r="G9478" s="5">
        <v>27804</v>
      </c>
      <c r="H9478" s="7">
        <v>18819</v>
      </c>
      <c r="I9478" s="1">
        <v>12491</v>
      </c>
      <c r="J9478" s="1">
        <v>15136</v>
      </c>
      <c r="K9478" s="1">
        <v>1412</v>
      </c>
      <c r="L9478" s="1">
        <v>1566</v>
      </c>
      <c r="M9478" s="1">
        <v>22383</v>
      </c>
      <c r="N9478" s="1">
        <v>749</v>
      </c>
      <c r="O9478" s="1">
        <v>2287</v>
      </c>
      <c r="P9478" s="1">
        <v>38</v>
      </c>
      <c r="Q9478" s="1">
        <v>1116</v>
      </c>
      <c r="R9478" s="1">
        <v>2</v>
      </c>
      <c r="S9478" s="6">
        <v>9</v>
      </c>
    </row>
    <row r="9479" spans="4:19" x14ac:dyDescent="0.3">
      <c r="D9479" s="93"/>
      <c r="E9479" s="9"/>
      <c r="F9479" s="8"/>
      <c r="G9479" s="10">
        <v>100</v>
      </c>
      <c r="H9479" s="11">
        <v>67.684505826500001</v>
      </c>
      <c r="I9479" s="2">
        <v>44.925190620054998</v>
      </c>
      <c r="J9479" s="2">
        <v>54.438210329448999</v>
      </c>
      <c r="K9479" s="2">
        <v>5.0784059847499998</v>
      </c>
      <c r="L9479" s="2">
        <v>5.6322831247299998</v>
      </c>
      <c r="M9479" s="2">
        <v>80.502805351747995</v>
      </c>
      <c r="N9479" s="2">
        <v>2.6938569989930001</v>
      </c>
      <c r="O9479" s="2">
        <v>8.2254351891810007</v>
      </c>
      <c r="P9479" s="2">
        <v>0.136670982592</v>
      </c>
      <c r="Q9479" s="2">
        <v>4.0138109624510001</v>
      </c>
      <c r="R9479" s="2">
        <v>7.1932096100000001E-3</v>
      </c>
      <c r="S9479" s="13">
        <v>3.2369443246000003E-2</v>
      </c>
    </row>
    <row r="9480" spans="4:19" x14ac:dyDescent="0.3">
      <c r="D9480" s="93"/>
      <c r="E9480" s="3" t="s">
        <v>2322</v>
      </c>
      <c r="F9480" s="4"/>
      <c r="G9480" s="5">
        <v>8084</v>
      </c>
      <c r="H9480" s="7">
        <v>5223</v>
      </c>
      <c r="I9480" s="1">
        <v>2895</v>
      </c>
      <c r="J9480" s="1">
        <v>3507</v>
      </c>
      <c r="K9480" s="1">
        <v>289</v>
      </c>
      <c r="L9480" s="1">
        <v>348</v>
      </c>
      <c r="M9480" s="1">
        <v>6255</v>
      </c>
      <c r="N9480" s="1">
        <v>140</v>
      </c>
      <c r="O9480" s="1">
        <v>661</v>
      </c>
      <c r="P9480" s="1">
        <v>15</v>
      </c>
      <c r="Q9480" s="1">
        <v>360</v>
      </c>
      <c r="R9480" s="1">
        <v>2</v>
      </c>
      <c r="S9480" s="6">
        <v>3</v>
      </c>
    </row>
    <row r="9481" spans="4:19" x14ac:dyDescent="0.3">
      <c r="D9481" s="93"/>
      <c r="E9481" s="9"/>
      <c r="F9481" s="8"/>
      <c r="G9481" s="10">
        <v>100</v>
      </c>
      <c r="H9481" s="11">
        <v>64.609104403760995</v>
      </c>
      <c r="I9481" s="2">
        <v>35.811479465611001</v>
      </c>
      <c r="J9481" s="2">
        <v>43.381989114299998</v>
      </c>
      <c r="K9481" s="2">
        <v>3.574962889659</v>
      </c>
      <c r="L9481" s="2">
        <v>4.3047996041559999</v>
      </c>
      <c r="M9481" s="2">
        <v>77.375061850568997</v>
      </c>
      <c r="N9481" s="2">
        <v>1.731815932707</v>
      </c>
      <c r="O9481" s="2">
        <v>8.1766452251359993</v>
      </c>
      <c r="P9481" s="2">
        <v>0.18555170707599999</v>
      </c>
      <c r="Q9481" s="2">
        <v>4.4532409698170001</v>
      </c>
      <c r="R9481" s="2">
        <v>2.4740227609999998E-2</v>
      </c>
      <c r="S9481" s="13">
        <v>3.7110341414999998E-2</v>
      </c>
    </row>
    <row r="9482" spans="4:19" x14ac:dyDescent="0.3">
      <c r="D9482" s="93"/>
      <c r="E9482" s="3" t="s">
        <v>2323</v>
      </c>
      <c r="F9482" s="4"/>
      <c r="G9482" s="5">
        <v>3578</v>
      </c>
      <c r="H9482" s="7">
        <v>2317</v>
      </c>
      <c r="I9482" s="1">
        <v>1173</v>
      </c>
      <c r="J9482" s="1">
        <v>1449</v>
      </c>
      <c r="K9482" s="1">
        <v>126</v>
      </c>
      <c r="L9482" s="1">
        <v>166</v>
      </c>
      <c r="M9482" s="1">
        <v>2753</v>
      </c>
      <c r="N9482" s="1">
        <v>78</v>
      </c>
      <c r="O9482" s="1">
        <v>302</v>
      </c>
      <c r="P9482" s="1">
        <v>7</v>
      </c>
      <c r="Q9482" s="1">
        <v>171</v>
      </c>
      <c r="R9482" s="1">
        <v>1</v>
      </c>
      <c r="S9482" s="6">
        <v>5</v>
      </c>
    </row>
    <row r="9483" spans="4:19" x14ac:dyDescent="0.3">
      <c r="D9483" s="93"/>
      <c r="E9483" s="9"/>
      <c r="F9483" s="8"/>
      <c r="G9483" s="10">
        <v>100</v>
      </c>
      <c r="H9483" s="11">
        <v>64.756847400783002</v>
      </c>
      <c r="I9483" s="2">
        <v>32.783678032419999</v>
      </c>
      <c r="J9483" s="2">
        <v>40.497484628283999</v>
      </c>
      <c r="K9483" s="2">
        <v>3.5215204024590001</v>
      </c>
      <c r="L9483" s="2">
        <v>4.6394633873669999</v>
      </c>
      <c r="M9483" s="2">
        <v>76.942425936277004</v>
      </c>
      <c r="N9483" s="2">
        <v>2.1799888205700002</v>
      </c>
      <c r="O9483" s="2">
        <v>8.4404695360539996</v>
      </c>
      <c r="P9483" s="2">
        <v>0.19564002235899999</v>
      </c>
      <c r="Q9483" s="2">
        <v>4.7792062604809997</v>
      </c>
      <c r="R9483" s="2">
        <v>2.7948574622999999E-2</v>
      </c>
      <c r="S9483" s="13">
        <v>0.13974287311299999</v>
      </c>
    </row>
    <row r="9484" spans="4:19" x14ac:dyDescent="0.3">
      <c r="D9484" s="93"/>
      <c r="E9484" s="3" t="s">
        <v>2324</v>
      </c>
      <c r="F9484" s="4"/>
      <c r="G9484" s="5">
        <v>1725</v>
      </c>
      <c r="H9484" s="7">
        <v>1004</v>
      </c>
      <c r="I9484" s="1">
        <v>474</v>
      </c>
      <c r="J9484" s="1">
        <v>540</v>
      </c>
      <c r="K9484" s="1">
        <v>49</v>
      </c>
      <c r="L9484" s="1">
        <v>57</v>
      </c>
      <c r="M9484" s="1">
        <v>1281</v>
      </c>
      <c r="N9484" s="1">
        <v>30</v>
      </c>
      <c r="O9484" s="1">
        <v>161</v>
      </c>
      <c r="P9484" s="1">
        <v>12</v>
      </c>
      <c r="Q9484" s="1">
        <v>91</v>
      </c>
      <c r="R9484" s="1">
        <v>2</v>
      </c>
      <c r="S9484" s="6">
        <v>3</v>
      </c>
    </row>
    <row r="9485" spans="4:19" x14ac:dyDescent="0.3">
      <c r="D9485" s="93"/>
      <c r="E9485" s="9"/>
      <c r="F9485" s="8"/>
      <c r="G9485" s="10">
        <v>100</v>
      </c>
      <c r="H9485" s="11">
        <v>58.202898550725003</v>
      </c>
      <c r="I9485" s="2">
        <v>27.478260869564998</v>
      </c>
      <c r="J9485" s="2">
        <v>31.304347826087</v>
      </c>
      <c r="K9485" s="2">
        <v>2.8405797101450001</v>
      </c>
      <c r="L9485" s="2">
        <v>3.3043478260870001</v>
      </c>
      <c r="M9485" s="2">
        <v>74.260869565217007</v>
      </c>
      <c r="N9485" s="2">
        <v>1.7391304347829999</v>
      </c>
      <c r="O9485" s="2">
        <v>9.333333333333</v>
      </c>
      <c r="P9485" s="2">
        <v>0.69565217391300005</v>
      </c>
      <c r="Q9485" s="2">
        <v>5.2753623188410002</v>
      </c>
      <c r="R9485" s="2">
        <v>0.11594202898600001</v>
      </c>
      <c r="S9485" s="13">
        <v>0.17391304347799999</v>
      </c>
    </row>
    <row r="9486" spans="4:19" x14ac:dyDescent="0.3">
      <c r="D9486" s="93"/>
      <c r="E9486" s="3" t="s">
        <v>22</v>
      </c>
      <c r="F9486" s="4"/>
      <c r="G9486" s="5">
        <v>275</v>
      </c>
      <c r="H9486" s="7">
        <v>150</v>
      </c>
      <c r="I9486" s="1">
        <v>69</v>
      </c>
      <c r="J9486" s="1">
        <v>111</v>
      </c>
      <c r="K9486" s="1">
        <v>17</v>
      </c>
      <c r="L9486" s="1">
        <v>14</v>
      </c>
      <c r="M9486" s="1">
        <v>205</v>
      </c>
      <c r="N9486" s="1">
        <v>9</v>
      </c>
      <c r="O9486" s="1">
        <v>34</v>
      </c>
      <c r="P9486" s="1">
        <v>1</v>
      </c>
      <c r="Q9486" s="1">
        <v>19</v>
      </c>
      <c r="R9486" s="1">
        <v>0</v>
      </c>
      <c r="S9486" s="6">
        <v>3</v>
      </c>
    </row>
    <row r="9487" spans="4:19" x14ac:dyDescent="0.3">
      <c r="D9487" s="94"/>
      <c r="E9487" s="53"/>
      <c r="F9487" s="57"/>
      <c r="G9487" s="64">
        <v>100</v>
      </c>
      <c r="H9487" s="71">
        <v>54.545454545455001</v>
      </c>
      <c r="I9487" s="44">
        <v>25.090909090909001</v>
      </c>
      <c r="J9487" s="44">
        <v>40.363636363635997</v>
      </c>
      <c r="K9487" s="44">
        <v>6.1818181818179996</v>
      </c>
      <c r="L9487" s="44">
        <v>5.0909090909090002</v>
      </c>
      <c r="M9487" s="44">
        <v>74.545454545455001</v>
      </c>
      <c r="N9487" s="44">
        <v>3.2727272727269998</v>
      </c>
      <c r="O9487" s="44">
        <v>12.363636363635999</v>
      </c>
      <c r="P9487" s="44">
        <v>0.36363636363599999</v>
      </c>
      <c r="Q9487" s="44">
        <v>6.9090909090909998</v>
      </c>
      <c r="R9487" s="43">
        <v>0</v>
      </c>
      <c r="S9487" s="73">
        <v>1.090909090909</v>
      </c>
    </row>
    <row r="9489" spans="2:16" x14ac:dyDescent="0.3">
      <c r="B9489" s="35" t="str">
        <f xml:space="preserve"> HYPERLINK("#'目次'!B80", "[74]")</f>
        <v>[74]</v>
      </c>
      <c r="C9489" s="25" t="s">
        <v>2330</v>
      </c>
    </row>
    <row r="9492" spans="2:16" x14ac:dyDescent="0.3">
      <c r="C9492" s="25" t="s">
        <v>2249</v>
      </c>
    </row>
    <row r="9493" spans="2:16" ht="100" x14ac:dyDescent="0.3">
      <c r="D9493" s="95"/>
      <c r="E9493" s="96"/>
      <c r="F9493" s="96"/>
      <c r="G9493" s="37" t="s">
        <v>16</v>
      </c>
      <c r="H9493" s="41" t="s">
        <v>2331</v>
      </c>
      <c r="I9493" s="18" t="s">
        <v>2332</v>
      </c>
      <c r="J9493" s="18" t="s">
        <v>2333</v>
      </c>
      <c r="K9493" s="18" t="s">
        <v>2334</v>
      </c>
      <c r="L9493" s="18" t="s">
        <v>2335</v>
      </c>
      <c r="M9493" s="18" t="s">
        <v>2336</v>
      </c>
      <c r="N9493" s="18" t="s">
        <v>836</v>
      </c>
      <c r="O9493" s="18" t="s">
        <v>22</v>
      </c>
      <c r="P9493" s="34" t="s">
        <v>23</v>
      </c>
    </row>
    <row r="9494" spans="2:16" x14ac:dyDescent="0.3">
      <c r="D9494" s="97"/>
      <c r="E9494" s="98"/>
      <c r="F9494" s="98"/>
      <c r="G9494" s="40"/>
      <c r="H9494" s="36"/>
      <c r="I9494" s="19"/>
      <c r="J9494" s="19"/>
      <c r="K9494" s="19"/>
      <c r="L9494" s="19"/>
      <c r="M9494" s="19"/>
      <c r="N9494" s="19"/>
      <c r="O9494" s="19"/>
      <c r="P9494" s="39"/>
    </row>
    <row r="9495" spans="2:16" x14ac:dyDescent="0.3">
      <c r="D9495" s="81"/>
      <c r="E9495" s="82" t="s">
        <v>16</v>
      </c>
      <c r="F9495" s="58"/>
      <c r="G9495" s="38">
        <v>55336</v>
      </c>
      <c r="H9495" s="20">
        <v>39571</v>
      </c>
      <c r="I9495" s="20">
        <v>30624</v>
      </c>
      <c r="J9495" s="20">
        <v>9574</v>
      </c>
      <c r="K9495" s="20">
        <v>37214</v>
      </c>
      <c r="L9495" s="20">
        <v>20055</v>
      </c>
      <c r="M9495" s="20">
        <v>36610</v>
      </c>
      <c r="N9495" s="20">
        <v>3463</v>
      </c>
      <c r="O9495" s="20">
        <v>74</v>
      </c>
      <c r="P9495" s="51">
        <v>210</v>
      </c>
    </row>
    <row r="9496" spans="2:16" x14ac:dyDescent="0.3">
      <c r="D9496" s="53"/>
      <c r="E9496" s="57"/>
      <c r="F9496" s="59"/>
      <c r="G9496" s="10">
        <v>100</v>
      </c>
      <c r="H9496" s="2">
        <v>71.510409136909004</v>
      </c>
      <c r="I9496" s="2">
        <v>55.341911233193997</v>
      </c>
      <c r="J9496" s="2">
        <v>17.301575827671002</v>
      </c>
      <c r="K9496" s="2">
        <v>67.250975856585001</v>
      </c>
      <c r="L9496" s="2">
        <v>36.242229290155002</v>
      </c>
      <c r="M9496" s="2">
        <v>66.159462194593004</v>
      </c>
      <c r="N9496" s="2">
        <v>6.2581321382099997</v>
      </c>
      <c r="O9496" s="2">
        <v>0.13372849501199999</v>
      </c>
      <c r="P9496" s="13">
        <v>0.37949978314299998</v>
      </c>
    </row>
    <row r="9497" spans="2:16" x14ac:dyDescent="0.3">
      <c r="D9497" s="92" t="s">
        <v>2257</v>
      </c>
      <c r="E9497" s="46" t="s">
        <v>2086</v>
      </c>
      <c r="F9497" s="47"/>
      <c r="G9497" s="29">
        <v>4354</v>
      </c>
      <c r="H9497" s="32">
        <v>3364</v>
      </c>
      <c r="I9497" s="17">
        <v>1818</v>
      </c>
      <c r="J9497" s="17">
        <v>527</v>
      </c>
      <c r="K9497" s="17">
        <v>3431</v>
      </c>
      <c r="L9497" s="17">
        <v>1214</v>
      </c>
      <c r="M9497" s="17">
        <v>2976</v>
      </c>
      <c r="N9497" s="17">
        <v>134</v>
      </c>
      <c r="O9497" s="17">
        <v>6</v>
      </c>
      <c r="P9497" s="33">
        <v>5</v>
      </c>
    </row>
    <row r="9498" spans="2:16" x14ac:dyDescent="0.3">
      <c r="D9498" s="93"/>
      <c r="E9498" s="9"/>
      <c r="F9498" s="8"/>
      <c r="G9498" s="10">
        <v>100</v>
      </c>
      <c r="H9498" s="11">
        <v>77.262287551677005</v>
      </c>
      <c r="I9498" s="2">
        <v>41.754708314193998</v>
      </c>
      <c r="J9498" s="2">
        <v>12.103812586128001</v>
      </c>
      <c r="K9498" s="2">
        <v>78.801102434542997</v>
      </c>
      <c r="L9498" s="2">
        <v>27.882406982085001</v>
      </c>
      <c r="M9498" s="2">
        <v>68.350941662839006</v>
      </c>
      <c r="N9498" s="2">
        <v>3.0776297657330001</v>
      </c>
      <c r="O9498" s="2">
        <v>0.13780431786899999</v>
      </c>
      <c r="P9498" s="13">
        <v>0.114836931557</v>
      </c>
    </row>
    <row r="9499" spans="2:16" x14ac:dyDescent="0.3">
      <c r="D9499" s="93"/>
      <c r="E9499" s="3" t="s">
        <v>2087</v>
      </c>
      <c r="F9499" s="4"/>
      <c r="G9499" s="5">
        <v>4046</v>
      </c>
      <c r="H9499" s="7">
        <v>3062</v>
      </c>
      <c r="I9499" s="1">
        <v>1773</v>
      </c>
      <c r="J9499" s="1">
        <v>506</v>
      </c>
      <c r="K9499" s="1">
        <v>3091</v>
      </c>
      <c r="L9499" s="1">
        <v>1362</v>
      </c>
      <c r="M9499" s="1">
        <v>2743</v>
      </c>
      <c r="N9499" s="1">
        <v>161</v>
      </c>
      <c r="O9499" s="1">
        <v>5</v>
      </c>
      <c r="P9499" s="6">
        <v>3</v>
      </c>
    </row>
    <row r="9500" spans="2:16" x14ac:dyDescent="0.3">
      <c r="D9500" s="93"/>
      <c r="E9500" s="9"/>
      <c r="F9500" s="8"/>
      <c r="G9500" s="10">
        <v>100</v>
      </c>
      <c r="H9500" s="11">
        <v>75.679683638160995</v>
      </c>
      <c r="I9500" s="2">
        <v>43.821057834899001</v>
      </c>
      <c r="J9500" s="2">
        <v>12.506178942165</v>
      </c>
      <c r="K9500" s="2">
        <v>76.396440929313002</v>
      </c>
      <c r="L9500" s="2">
        <v>33.662876915471998</v>
      </c>
      <c r="M9500" s="2">
        <v>67.795353435492004</v>
      </c>
      <c r="N9500" s="2">
        <v>3.9792387543249998</v>
      </c>
      <c r="O9500" s="2">
        <v>0.123578843302</v>
      </c>
      <c r="P9500" s="13">
        <v>7.4147305981E-2</v>
      </c>
    </row>
    <row r="9501" spans="2:16" x14ac:dyDescent="0.3">
      <c r="D9501" s="93"/>
      <c r="E9501" s="3" t="s">
        <v>2088</v>
      </c>
      <c r="F9501" s="4"/>
      <c r="G9501" s="5">
        <v>6305</v>
      </c>
      <c r="H9501" s="7">
        <v>4813</v>
      </c>
      <c r="I9501" s="1">
        <v>2973</v>
      </c>
      <c r="J9501" s="1">
        <v>836</v>
      </c>
      <c r="K9501" s="1">
        <v>4868</v>
      </c>
      <c r="L9501" s="1">
        <v>2296</v>
      </c>
      <c r="M9501" s="1">
        <v>4288</v>
      </c>
      <c r="N9501" s="1">
        <v>242</v>
      </c>
      <c r="O9501" s="1">
        <v>3</v>
      </c>
      <c r="P9501" s="6">
        <v>10</v>
      </c>
    </row>
    <row r="9502" spans="2:16" x14ac:dyDescent="0.3">
      <c r="D9502" s="93"/>
      <c r="E9502" s="9"/>
      <c r="F9502" s="8"/>
      <c r="G9502" s="10">
        <v>100</v>
      </c>
      <c r="H9502" s="11">
        <v>76.336241078509005</v>
      </c>
      <c r="I9502" s="2">
        <v>47.153053132434998</v>
      </c>
      <c r="J9502" s="2">
        <v>13.259318001585999</v>
      </c>
      <c r="K9502" s="2">
        <v>77.208564631244997</v>
      </c>
      <c r="L9502" s="2">
        <v>36.415543219667001</v>
      </c>
      <c r="M9502" s="2">
        <v>68.009516256938994</v>
      </c>
      <c r="N9502" s="2">
        <v>3.8382236320379999</v>
      </c>
      <c r="O9502" s="2">
        <v>4.7581284695000003E-2</v>
      </c>
      <c r="P9502" s="13">
        <v>0.15860428231599999</v>
      </c>
    </row>
    <row r="9503" spans="2:16" x14ac:dyDescent="0.3">
      <c r="D9503" s="93"/>
      <c r="E9503" s="3" t="s">
        <v>2089</v>
      </c>
      <c r="F9503" s="4"/>
      <c r="G9503" s="5">
        <v>4692</v>
      </c>
      <c r="H9503" s="7">
        <v>3547</v>
      </c>
      <c r="I9503" s="1">
        <v>2163</v>
      </c>
      <c r="J9503" s="1">
        <v>558</v>
      </c>
      <c r="K9503" s="1">
        <v>3633</v>
      </c>
      <c r="L9503" s="1">
        <v>1731</v>
      </c>
      <c r="M9503" s="1">
        <v>3122</v>
      </c>
      <c r="N9503" s="1">
        <v>189</v>
      </c>
      <c r="O9503" s="1">
        <v>2</v>
      </c>
      <c r="P9503" s="6">
        <v>3</v>
      </c>
    </row>
    <row r="9504" spans="2:16" x14ac:dyDescent="0.3">
      <c r="D9504" s="93"/>
      <c r="E9504" s="9"/>
      <c r="F9504" s="8"/>
      <c r="G9504" s="10">
        <v>100</v>
      </c>
      <c r="H9504" s="11">
        <v>75.596760443308</v>
      </c>
      <c r="I9504" s="2">
        <v>46.099744245524001</v>
      </c>
      <c r="J9504" s="2">
        <v>11.892583120205</v>
      </c>
      <c r="K9504" s="2">
        <v>77.429667519182004</v>
      </c>
      <c r="L9504" s="2">
        <v>36.892583120205003</v>
      </c>
      <c r="M9504" s="2">
        <v>66.538789428814994</v>
      </c>
      <c r="N9504" s="2">
        <v>4.0281329923270004</v>
      </c>
      <c r="O9504" s="2">
        <v>4.2625745951000001E-2</v>
      </c>
      <c r="P9504" s="13">
        <v>6.3938618926000002E-2</v>
      </c>
    </row>
    <row r="9505" spans="4:16" x14ac:dyDescent="0.3">
      <c r="D9505" s="93"/>
      <c r="E9505" s="3" t="s">
        <v>2090</v>
      </c>
      <c r="F9505" s="4"/>
      <c r="G9505" s="5">
        <v>5539</v>
      </c>
      <c r="H9505" s="7">
        <v>4085</v>
      </c>
      <c r="I9505" s="1">
        <v>2781</v>
      </c>
      <c r="J9505" s="1">
        <v>807</v>
      </c>
      <c r="K9505" s="1">
        <v>4046</v>
      </c>
      <c r="L9505" s="1">
        <v>2080</v>
      </c>
      <c r="M9505" s="1">
        <v>3671</v>
      </c>
      <c r="N9505" s="1">
        <v>266</v>
      </c>
      <c r="O9505" s="1">
        <v>7</v>
      </c>
      <c r="P9505" s="6">
        <v>9</v>
      </c>
    </row>
    <row r="9506" spans="4:16" x14ac:dyDescent="0.3">
      <c r="D9506" s="93"/>
      <c r="E9506" s="9"/>
      <c r="F9506" s="8"/>
      <c r="G9506" s="10">
        <v>100</v>
      </c>
      <c r="H9506" s="11">
        <v>73.749774327495999</v>
      </c>
      <c r="I9506" s="2">
        <v>50.207618703736998</v>
      </c>
      <c r="J9506" s="2">
        <v>14.56941686225</v>
      </c>
      <c r="K9506" s="2">
        <v>73.045676114822001</v>
      </c>
      <c r="L9506" s="2">
        <v>37.551904675933997</v>
      </c>
      <c r="M9506" s="2">
        <v>66.275500992958996</v>
      </c>
      <c r="N9506" s="2">
        <v>4.8023108864420001</v>
      </c>
      <c r="O9506" s="2">
        <v>0.126376602275</v>
      </c>
      <c r="P9506" s="13">
        <v>0.16248420292499999</v>
      </c>
    </row>
    <row r="9507" spans="4:16" x14ac:dyDescent="0.3">
      <c r="D9507" s="93"/>
      <c r="E9507" s="3" t="s">
        <v>2091</v>
      </c>
      <c r="F9507" s="4"/>
      <c r="G9507" s="5">
        <v>30104</v>
      </c>
      <c r="H9507" s="7">
        <v>20556</v>
      </c>
      <c r="I9507" s="1">
        <v>18975</v>
      </c>
      <c r="J9507" s="1">
        <v>6300</v>
      </c>
      <c r="K9507" s="1">
        <v>18029</v>
      </c>
      <c r="L9507" s="1">
        <v>11283</v>
      </c>
      <c r="M9507" s="1">
        <v>19676</v>
      </c>
      <c r="N9507" s="1">
        <v>2435</v>
      </c>
      <c r="O9507" s="1">
        <v>46</v>
      </c>
      <c r="P9507" s="6">
        <v>126</v>
      </c>
    </row>
    <row r="9508" spans="4:16" x14ac:dyDescent="0.3">
      <c r="D9508" s="93"/>
      <c r="E9508" s="9"/>
      <c r="F9508" s="8"/>
      <c r="G9508" s="10">
        <v>100</v>
      </c>
      <c r="H9508" s="11">
        <v>68.283284613340001</v>
      </c>
      <c r="I9508" s="2">
        <v>63.031490831783003</v>
      </c>
      <c r="J9508" s="2">
        <v>20.927451501461999</v>
      </c>
      <c r="K9508" s="2">
        <v>59.889051288864998</v>
      </c>
      <c r="L9508" s="2">
        <v>37.480069093807998</v>
      </c>
      <c r="M9508" s="2">
        <v>65.360085038533001</v>
      </c>
      <c r="N9508" s="2">
        <v>8.0886260962000005</v>
      </c>
      <c r="O9508" s="2">
        <v>0.152803614138</v>
      </c>
      <c r="P9508" s="13">
        <v>0.41854903002900001</v>
      </c>
    </row>
    <row r="9509" spans="4:16" x14ac:dyDescent="0.3">
      <c r="D9509" s="92" t="s">
        <v>2258</v>
      </c>
      <c r="E9509" s="46" t="s">
        <v>2259</v>
      </c>
      <c r="F9509" s="47"/>
      <c r="G9509" s="29">
        <v>8680</v>
      </c>
      <c r="H9509" s="32">
        <v>7147</v>
      </c>
      <c r="I9509" s="17">
        <v>2011</v>
      </c>
      <c r="J9509" s="17">
        <v>1452</v>
      </c>
      <c r="K9509" s="17">
        <v>7174</v>
      </c>
      <c r="L9509" s="17">
        <v>3054</v>
      </c>
      <c r="M9509" s="17">
        <v>5477</v>
      </c>
      <c r="N9509" s="17">
        <v>375</v>
      </c>
      <c r="O9509" s="17">
        <v>9</v>
      </c>
      <c r="P9509" s="33">
        <v>15</v>
      </c>
    </row>
    <row r="9510" spans="4:16" x14ac:dyDescent="0.3">
      <c r="D9510" s="93"/>
      <c r="E9510" s="9"/>
      <c r="F9510" s="8"/>
      <c r="G9510" s="10">
        <v>100</v>
      </c>
      <c r="H9510" s="11">
        <v>82.338709677419004</v>
      </c>
      <c r="I9510" s="2">
        <v>23.168202764977</v>
      </c>
      <c r="J9510" s="2">
        <v>16.728110599078001</v>
      </c>
      <c r="K9510" s="2">
        <v>82.649769585252997</v>
      </c>
      <c r="L9510" s="2">
        <v>35.184331797234996</v>
      </c>
      <c r="M9510" s="2">
        <v>63.099078341014</v>
      </c>
      <c r="N9510" s="2">
        <v>4.3202764976959998</v>
      </c>
      <c r="O9510" s="2">
        <v>0.10368663594499999</v>
      </c>
      <c r="P9510" s="13">
        <v>0.172811059908</v>
      </c>
    </row>
    <row r="9511" spans="4:16" x14ac:dyDescent="0.3">
      <c r="D9511" s="93"/>
      <c r="E9511" s="3" t="s">
        <v>2260</v>
      </c>
      <c r="F9511" s="4"/>
      <c r="G9511" s="5">
        <v>22588</v>
      </c>
      <c r="H9511" s="7">
        <v>16517</v>
      </c>
      <c r="I9511" s="1">
        <v>11616</v>
      </c>
      <c r="J9511" s="1">
        <v>2366</v>
      </c>
      <c r="K9511" s="1">
        <v>17037</v>
      </c>
      <c r="L9511" s="1">
        <v>8665</v>
      </c>
      <c r="M9511" s="1">
        <v>15153</v>
      </c>
      <c r="N9511" s="1">
        <v>1027</v>
      </c>
      <c r="O9511" s="1">
        <v>23</v>
      </c>
      <c r="P9511" s="6">
        <v>24</v>
      </c>
    </row>
    <row r="9512" spans="4:16" x14ac:dyDescent="0.3">
      <c r="D9512" s="93"/>
      <c r="E9512" s="9"/>
      <c r="F9512" s="8"/>
      <c r="G9512" s="10">
        <v>100</v>
      </c>
      <c r="H9512" s="11">
        <v>73.122897113511996</v>
      </c>
      <c r="I9512" s="2">
        <v>51.425535682663003</v>
      </c>
      <c r="J9512" s="2">
        <v>10.474588276961001</v>
      </c>
      <c r="K9512" s="2">
        <v>75.425004427128997</v>
      </c>
      <c r="L9512" s="2">
        <v>38.361076677881996</v>
      </c>
      <c r="M9512" s="2">
        <v>67.084292544714003</v>
      </c>
      <c r="N9512" s="2">
        <v>4.5466619443949998</v>
      </c>
      <c r="O9512" s="2">
        <v>0.101823977333</v>
      </c>
      <c r="P9512" s="13">
        <v>0.106251106782</v>
      </c>
    </row>
    <row r="9513" spans="4:16" x14ac:dyDescent="0.3">
      <c r="D9513" s="93"/>
      <c r="E9513" s="3" t="s">
        <v>2261</v>
      </c>
      <c r="F9513" s="4"/>
      <c r="G9513" s="5">
        <v>17416</v>
      </c>
      <c r="H9513" s="7">
        <v>11334</v>
      </c>
      <c r="I9513" s="1">
        <v>13560</v>
      </c>
      <c r="J9513" s="1">
        <v>4393</v>
      </c>
      <c r="K9513" s="1">
        <v>9071</v>
      </c>
      <c r="L9513" s="1">
        <v>5868</v>
      </c>
      <c r="M9513" s="1">
        <v>11731</v>
      </c>
      <c r="N9513" s="1">
        <v>1482</v>
      </c>
      <c r="O9513" s="1">
        <v>20</v>
      </c>
      <c r="P9513" s="6">
        <v>64</v>
      </c>
    </row>
    <row r="9514" spans="4:16" x14ac:dyDescent="0.3">
      <c r="D9514" s="93"/>
      <c r="E9514" s="9"/>
      <c r="F9514" s="8"/>
      <c r="G9514" s="10">
        <v>100</v>
      </c>
      <c r="H9514" s="11">
        <v>65.078089113459001</v>
      </c>
      <c r="I9514" s="2">
        <v>77.859439595774006</v>
      </c>
      <c r="J9514" s="2">
        <v>25.223932016536999</v>
      </c>
      <c r="K9514" s="2">
        <v>52.084290307762998</v>
      </c>
      <c r="L9514" s="2">
        <v>33.693155718878998</v>
      </c>
      <c r="M9514" s="2">
        <v>67.357602204868996</v>
      </c>
      <c r="N9514" s="2">
        <v>8.5094166283879993</v>
      </c>
      <c r="O9514" s="2">
        <v>0.114836931557</v>
      </c>
      <c r="P9514" s="13">
        <v>0.367478180983</v>
      </c>
    </row>
    <row r="9515" spans="4:16" ht="37.5" x14ac:dyDescent="0.3">
      <c r="D9515" s="93"/>
      <c r="E9515" s="3" t="s">
        <v>2262</v>
      </c>
      <c r="F9515" s="4"/>
      <c r="G9515" s="5">
        <v>2902</v>
      </c>
      <c r="H9515" s="7">
        <v>1964</v>
      </c>
      <c r="I9515" s="1">
        <v>2145</v>
      </c>
      <c r="J9515" s="1">
        <v>559</v>
      </c>
      <c r="K9515" s="1">
        <v>1755</v>
      </c>
      <c r="L9515" s="1">
        <v>1037</v>
      </c>
      <c r="M9515" s="1">
        <v>2012</v>
      </c>
      <c r="N9515" s="1">
        <v>215</v>
      </c>
      <c r="O9515" s="1">
        <v>6</v>
      </c>
      <c r="P9515" s="6">
        <v>10</v>
      </c>
    </row>
    <row r="9516" spans="4:16" x14ac:dyDescent="0.3">
      <c r="D9516" s="93"/>
      <c r="E9516" s="9"/>
      <c r="F9516" s="8"/>
      <c r="G9516" s="10">
        <v>100</v>
      </c>
      <c r="H9516" s="11">
        <v>67.677463818057007</v>
      </c>
      <c r="I9516" s="2">
        <v>73.914541695381999</v>
      </c>
      <c r="J9516" s="2">
        <v>19.262577532736</v>
      </c>
      <c r="K9516" s="2">
        <v>60.475534114403999</v>
      </c>
      <c r="L9516" s="2">
        <v>35.733976567884</v>
      </c>
      <c r="M9516" s="2">
        <v>69.331495520331003</v>
      </c>
      <c r="N9516" s="2">
        <v>7.4086836664369997</v>
      </c>
      <c r="O9516" s="2">
        <v>0.20675396278399999</v>
      </c>
      <c r="P9516" s="13">
        <v>0.344589937974</v>
      </c>
    </row>
    <row r="9517" spans="4:16" x14ac:dyDescent="0.3">
      <c r="D9517" s="93"/>
      <c r="E9517" s="3" t="s">
        <v>2263</v>
      </c>
      <c r="F9517" s="4"/>
      <c r="G9517" s="5">
        <v>850</v>
      </c>
      <c r="H9517" s="7">
        <v>582</v>
      </c>
      <c r="I9517" s="1">
        <v>274</v>
      </c>
      <c r="J9517" s="1">
        <v>231</v>
      </c>
      <c r="K9517" s="1">
        <v>333</v>
      </c>
      <c r="L9517" s="1">
        <v>324</v>
      </c>
      <c r="M9517" s="1">
        <v>512</v>
      </c>
      <c r="N9517" s="1">
        <v>89</v>
      </c>
      <c r="O9517" s="1">
        <v>3</v>
      </c>
      <c r="P9517" s="6">
        <v>4</v>
      </c>
    </row>
    <row r="9518" spans="4:16" x14ac:dyDescent="0.3">
      <c r="D9518" s="93"/>
      <c r="E9518" s="9"/>
      <c r="F9518" s="8"/>
      <c r="G9518" s="10">
        <v>100</v>
      </c>
      <c r="H9518" s="11">
        <v>68.470588235294002</v>
      </c>
      <c r="I9518" s="2">
        <v>32.235294117647001</v>
      </c>
      <c r="J9518" s="2">
        <v>27.176470588234999</v>
      </c>
      <c r="K9518" s="2">
        <v>39.176470588234999</v>
      </c>
      <c r="L9518" s="2">
        <v>38.117647058823998</v>
      </c>
      <c r="M9518" s="2">
        <v>60.235294117647001</v>
      </c>
      <c r="N9518" s="2">
        <v>10.470588235294001</v>
      </c>
      <c r="O9518" s="2">
        <v>0.35294117647099998</v>
      </c>
      <c r="P9518" s="13">
        <v>0.47058823529400001</v>
      </c>
    </row>
    <row r="9519" spans="4:16" x14ac:dyDescent="0.3">
      <c r="D9519" s="93"/>
      <c r="E9519" s="3" t="s">
        <v>2264</v>
      </c>
      <c r="F9519" s="4"/>
      <c r="G9519" s="5">
        <v>2133</v>
      </c>
      <c r="H9519" s="7">
        <v>1590</v>
      </c>
      <c r="I9519" s="1">
        <v>723</v>
      </c>
      <c r="J9519" s="1">
        <v>458</v>
      </c>
      <c r="K9519" s="1">
        <v>1419</v>
      </c>
      <c r="L9519" s="1">
        <v>868</v>
      </c>
      <c r="M9519" s="1">
        <v>1328</v>
      </c>
      <c r="N9519" s="1">
        <v>177</v>
      </c>
      <c r="O9519" s="1">
        <v>3</v>
      </c>
      <c r="P9519" s="6">
        <v>4</v>
      </c>
    </row>
    <row r="9520" spans="4:16" x14ac:dyDescent="0.3">
      <c r="D9520" s="93"/>
      <c r="E9520" s="9"/>
      <c r="F9520" s="8"/>
      <c r="G9520" s="10">
        <v>100</v>
      </c>
      <c r="H9520" s="11">
        <v>74.542897327706996</v>
      </c>
      <c r="I9520" s="2">
        <v>33.895921237693003</v>
      </c>
      <c r="J9520" s="2">
        <v>21.472105016408999</v>
      </c>
      <c r="K9520" s="2">
        <v>66.526019690577002</v>
      </c>
      <c r="L9520" s="2">
        <v>40.693858415377001</v>
      </c>
      <c r="M9520" s="2">
        <v>62.259728082513</v>
      </c>
      <c r="N9520" s="2">
        <v>8.298171589311</v>
      </c>
      <c r="O9520" s="2">
        <v>0.14064697608999999</v>
      </c>
      <c r="P9520" s="13">
        <v>0.18752930145300001</v>
      </c>
    </row>
    <row r="9521" spans="4:16" x14ac:dyDescent="0.3">
      <c r="D9521" s="92" t="s">
        <v>2265</v>
      </c>
      <c r="E9521" s="46" t="s">
        <v>2266</v>
      </c>
      <c r="F9521" s="47"/>
      <c r="G9521" s="29">
        <v>13259</v>
      </c>
      <c r="H9521" s="32">
        <v>9031</v>
      </c>
      <c r="I9521" s="17">
        <v>10593</v>
      </c>
      <c r="J9521" s="17">
        <v>1850</v>
      </c>
      <c r="K9521" s="17">
        <v>8830</v>
      </c>
      <c r="L9521" s="17">
        <v>4809</v>
      </c>
      <c r="M9521" s="17">
        <v>9442</v>
      </c>
      <c r="N9521" s="17">
        <v>680</v>
      </c>
      <c r="O9521" s="17">
        <v>11</v>
      </c>
      <c r="P9521" s="33">
        <v>14</v>
      </c>
    </row>
    <row r="9522" spans="4:16" x14ac:dyDescent="0.3">
      <c r="D9522" s="93"/>
      <c r="E9522" s="9"/>
      <c r="F9522" s="8"/>
      <c r="G9522" s="10">
        <v>100</v>
      </c>
      <c r="H9522" s="11">
        <v>68.112225658043997</v>
      </c>
      <c r="I9522" s="2">
        <v>79.892902933856007</v>
      </c>
      <c r="J9522" s="2">
        <v>13.952786786334</v>
      </c>
      <c r="K9522" s="2">
        <v>66.596274228826005</v>
      </c>
      <c r="L9522" s="2">
        <v>36.269703597556003</v>
      </c>
      <c r="M9522" s="2">
        <v>71.212006938683004</v>
      </c>
      <c r="N9522" s="2">
        <v>5.1285918998420001</v>
      </c>
      <c r="O9522" s="2">
        <v>8.2962516026999999E-2</v>
      </c>
      <c r="P9522" s="13">
        <v>0.105588656761</v>
      </c>
    </row>
    <row r="9523" spans="4:16" x14ac:dyDescent="0.3">
      <c r="D9523" s="93"/>
      <c r="E9523" s="3" t="s">
        <v>2267</v>
      </c>
      <c r="F9523" s="4"/>
      <c r="G9523" s="5">
        <v>16766</v>
      </c>
      <c r="H9523" s="7">
        <v>10934</v>
      </c>
      <c r="I9523" s="1">
        <v>13229</v>
      </c>
      <c r="J9523" s="1">
        <v>4241</v>
      </c>
      <c r="K9523" s="1">
        <v>8714</v>
      </c>
      <c r="L9523" s="1">
        <v>5668</v>
      </c>
      <c r="M9523" s="1">
        <v>11349</v>
      </c>
      <c r="N9523" s="1">
        <v>1436</v>
      </c>
      <c r="O9523" s="1">
        <v>20</v>
      </c>
      <c r="P9523" s="6">
        <v>58</v>
      </c>
    </row>
    <row r="9524" spans="4:16" x14ac:dyDescent="0.3">
      <c r="D9524" s="93"/>
      <c r="E9524" s="9"/>
      <c r="F9524" s="8"/>
      <c r="G9524" s="10">
        <v>100</v>
      </c>
      <c r="H9524" s="11">
        <v>65.215316712393999</v>
      </c>
      <c r="I9524" s="2">
        <v>78.903733746868994</v>
      </c>
      <c r="J9524" s="2">
        <v>25.295240367409999</v>
      </c>
      <c r="K9524" s="2">
        <v>51.974233567935002</v>
      </c>
      <c r="L9524" s="2">
        <v>33.806513181439001</v>
      </c>
      <c r="M9524" s="2">
        <v>67.690564237147001</v>
      </c>
      <c r="N9524" s="2">
        <v>8.5649528808300008</v>
      </c>
      <c r="O9524" s="2">
        <v>0.119289037337</v>
      </c>
      <c r="P9524" s="13">
        <v>0.34593820827900001</v>
      </c>
    </row>
    <row r="9525" spans="4:16" ht="25" x14ac:dyDescent="0.3">
      <c r="D9525" s="93"/>
      <c r="E9525" s="3" t="s">
        <v>2268</v>
      </c>
      <c r="F9525" s="4"/>
      <c r="G9525" s="5">
        <v>2616</v>
      </c>
      <c r="H9525" s="7">
        <v>1757</v>
      </c>
      <c r="I9525" s="1">
        <v>2064</v>
      </c>
      <c r="J9525" s="1">
        <v>538</v>
      </c>
      <c r="K9525" s="1">
        <v>1554</v>
      </c>
      <c r="L9525" s="1">
        <v>956</v>
      </c>
      <c r="M9525" s="1">
        <v>1844</v>
      </c>
      <c r="N9525" s="1">
        <v>196</v>
      </c>
      <c r="O9525" s="1">
        <v>3</v>
      </c>
      <c r="P9525" s="6">
        <v>8</v>
      </c>
    </row>
    <row r="9526" spans="4:16" x14ac:dyDescent="0.3">
      <c r="D9526" s="93"/>
      <c r="E9526" s="9"/>
      <c r="F9526" s="8"/>
      <c r="G9526" s="10">
        <v>100</v>
      </c>
      <c r="H9526" s="11">
        <v>67.163608562690996</v>
      </c>
      <c r="I9526" s="2">
        <v>78.899082568807003</v>
      </c>
      <c r="J9526" s="2">
        <v>20.565749235474001</v>
      </c>
      <c r="K9526" s="2">
        <v>59.403669724770999</v>
      </c>
      <c r="L9526" s="2">
        <v>36.544342507644998</v>
      </c>
      <c r="M9526" s="2">
        <v>70.489296636085996</v>
      </c>
      <c r="N9526" s="2">
        <v>7.4923547400609998</v>
      </c>
      <c r="O9526" s="2">
        <v>0.114678899083</v>
      </c>
      <c r="P9526" s="13">
        <v>0.30581039755400002</v>
      </c>
    </row>
    <row r="9527" spans="4:16" x14ac:dyDescent="0.3">
      <c r="D9527" s="93"/>
      <c r="E9527" s="3" t="s">
        <v>2269</v>
      </c>
      <c r="F9527" s="4"/>
      <c r="G9527" s="5">
        <v>19889</v>
      </c>
      <c r="H9527" s="7">
        <v>13606</v>
      </c>
      <c r="I9527" s="1">
        <v>16521</v>
      </c>
      <c r="J9527" s="1">
        <v>4312</v>
      </c>
      <c r="K9527" s="1">
        <v>12969</v>
      </c>
      <c r="L9527" s="1">
        <v>6944</v>
      </c>
      <c r="M9527" s="1">
        <v>14069</v>
      </c>
      <c r="N9527" s="1">
        <v>1355</v>
      </c>
      <c r="O9527" s="1">
        <v>22</v>
      </c>
      <c r="P9527" s="6">
        <v>43</v>
      </c>
    </row>
    <row r="9528" spans="4:16" x14ac:dyDescent="0.3">
      <c r="D9528" s="93"/>
      <c r="E9528" s="9"/>
      <c r="F9528" s="8"/>
      <c r="G9528" s="10">
        <v>100</v>
      </c>
      <c r="H9528" s="11">
        <v>68.409673688973996</v>
      </c>
      <c r="I9528" s="2">
        <v>83.066016390970006</v>
      </c>
      <c r="J9528" s="2">
        <v>21.680325808235999</v>
      </c>
      <c r="K9528" s="2">
        <v>65.206898285484002</v>
      </c>
      <c r="L9528" s="2">
        <v>34.913771431444999</v>
      </c>
      <c r="M9528" s="2">
        <v>70.737593644727994</v>
      </c>
      <c r="N9528" s="2">
        <v>6.8128111016139998</v>
      </c>
      <c r="O9528" s="2">
        <v>0.110613907185</v>
      </c>
      <c r="P9528" s="13">
        <v>0.216199909498</v>
      </c>
    </row>
    <row r="9529" spans="4:16" x14ac:dyDescent="0.3">
      <c r="D9529" s="93"/>
      <c r="E9529" s="3" t="s">
        <v>2270</v>
      </c>
      <c r="F9529" s="4"/>
      <c r="G9529" s="5">
        <v>169</v>
      </c>
      <c r="H9529" s="7">
        <v>125</v>
      </c>
      <c r="I9529" s="1">
        <v>103</v>
      </c>
      <c r="J9529" s="1">
        <v>41</v>
      </c>
      <c r="K9529" s="1">
        <v>124</v>
      </c>
      <c r="L9529" s="1">
        <v>47</v>
      </c>
      <c r="M9529" s="1">
        <v>79</v>
      </c>
      <c r="N9529" s="1">
        <v>10</v>
      </c>
      <c r="O9529" s="1">
        <v>0</v>
      </c>
      <c r="P9529" s="6">
        <v>1</v>
      </c>
    </row>
    <row r="9530" spans="4:16" x14ac:dyDescent="0.3">
      <c r="D9530" s="93"/>
      <c r="E9530" s="9"/>
      <c r="F9530" s="8"/>
      <c r="G9530" s="10">
        <v>100</v>
      </c>
      <c r="H9530" s="11">
        <v>73.964497041420003</v>
      </c>
      <c r="I9530" s="2">
        <v>60.946745562129998</v>
      </c>
      <c r="J9530" s="2">
        <v>24.260355029586002</v>
      </c>
      <c r="K9530" s="2">
        <v>73.372781065089001</v>
      </c>
      <c r="L9530" s="2">
        <v>27.810650887573999</v>
      </c>
      <c r="M9530" s="2">
        <v>46.745562130178001</v>
      </c>
      <c r="N9530" s="2">
        <v>5.9171597633140003</v>
      </c>
      <c r="O9530" s="12">
        <v>0</v>
      </c>
      <c r="P9530" s="13">
        <v>0.59171597633100004</v>
      </c>
    </row>
    <row r="9531" spans="4:16" x14ac:dyDescent="0.3">
      <c r="D9531" s="93"/>
      <c r="E9531" s="3" t="s">
        <v>2271</v>
      </c>
      <c r="F9531" s="4"/>
      <c r="G9531" s="5">
        <v>277</v>
      </c>
      <c r="H9531" s="7">
        <v>207</v>
      </c>
      <c r="I9531" s="1">
        <v>172</v>
      </c>
      <c r="J9531" s="1">
        <v>65</v>
      </c>
      <c r="K9531" s="1">
        <v>199</v>
      </c>
      <c r="L9531" s="1">
        <v>87</v>
      </c>
      <c r="M9531" s="1">
        <v>143</v>
      </c>
      <c r="N9531" s="1">
        <v>15</v>
      </c>
      <c r="O9531" s="1">
        <v>1</v>
      </c>
      <c r="P9531" s="6">
        <v>2</v>
      </c>
    </row>
    <row r="9532" spans="4:16" x14ac:dyDescent="0.3">
      <c r="D9532" s="93"/>
      <c r="E9532" s="9"/>
      <c r="F9532" s="8"/>
      <c r="G9532" s="10">
        <v>100</v>
      </c>
      <c r="H9532" s="11">
        <v>74.729241877256001</v>
      </c>
      <c r="I9532" s="2">
        <v>62.093862815884002</v>
      </c>
      <c r="J9532" s="2">
        <v>23.465703971119002</v>
      </c>
      <c r="K9532" s="2">
        <v>71.841155234656995</v>
      </c>
      <c r="L9532" s="2">
        <v>31.407942238267001</v>
      </c>
      <c r="M9532" s="2">
        <v>51.624548736462003</v>
      </c>
      <c r="N9532" s="2">
        <v>5.4151624548740003</v>
      </c>
      <c r="O9532" s="2">
        <v>0.36101083032499998</v>
      </c>
      <c r="P9532" s="13">
        <v>0.72202166064999995</v>
      </c>
    </row>
    <row r="9533" spans="4:16" x14ac:dyDescent="0.3">
      <c r="D9533" s="93"/>
      <c r="E9533" s="3" t="s">
        <v>2272</v>
      </c>
      <c r="F9533" s="4"/>
      <c r="G9533" s="5">
        <v>772</v>
      </c>
      <c r="H9533" s="7">
        <v>533</v>
      </c>
      <c r="I9533" s="1">
        <v>583</v>
      </c>
      <c r="J9533" s="1">
        <v>164</v>
      </c>
      <c r="K9533" s="1">
        <v>395</v>
      </c>
      <c r="L9533" s="1">
        <v>200</v>
      </c>
      <c r="M9533" s="1">
        <v>484</v>
      </c>
      <c r="N9533" s="1">
        <v>65</v>
      </c>
      <c r="O9533" s="1">
        <v>1</v>
      </c>
      <c r="P9533" s="6">
        <v>1</v>
      </c>
    </row>
    <row r="9534" spans="4:16" x14ac:dyDescent="0.3">
      <c r="D9534" s="93"/>
      <c r="E9534" s="9"/>
      <c r="F9534" s="8"/>
      <c r="G9534" s="10">
        <v>100</v>
      </c>
      <c r="H9534" s="11">
        <v>69.041450777202002</v>
      </c>
      <c r="I9534" s="2">
        <v>75.518134715025994</v>
      </c>
      <c r="J9534" s="2">
        <v>21.243523316061999</v>
      </c>
      <c r="K9534" s="2">
        <v>51.165803108807999</v>
      </c>
      <c r="L9534" s="2">
        <v>25.906735751294999</v>
      </c>
      <c r="M9534" s="2">
        <v>62.694300518135002</v>
      </c>
      <c r="N9534" s="2">
        <v>8.4196891191710002</v>
      </c>
      <c r="O9534" s="2">
        <v>0.129533678756</v>
      </c>
      <c r="P9534" s="13">
        <v>0.129533678756</v>
      </c>
    </row>
    <row r="9535" spans="4:16" x14ac:dyDescent="0.3">
      <c r="D9535" s="93"/>
      <c r="E9535" s="3" t="s">
        <v>2273</v>
      </c>
      <c r="F9535" s="4"/>
      <c r="G9535" s="5">
        <v>154</v>
      </c>
      <c r="H9535" s="7">
        <v>115</v>
      </c>
      <c r="I9535" s="1">
        <v>106</v>
      </c>
      <c r="J9535" s="1">
        <v>40</v>
      </c>
      <c r="K9535" s="1">
        <v>99</v>
      </c>
      <c r="L9535" s="1">
        <v>50</v>
      </c>
      <c r="M9535" s="1">
        <v>81</v>
      </c>
      <c r="N9535" s="1">
        <v>8</v>
      </c>
      <c r="O9535" s="1">
        <v>0</v>
      </c>
      <c r="P9535" s="6">
        <v>0</v>
      </c>
    </row>
    <row r="9536" spans="4:16" x14ac:dyDescent="0.3">
      <c r="D9536" s="93"/>
      <c r="E9536" s="9"/>
      <c r="F9536" s="8"/>
      <c r="G9536" s="10">
        <v>100</v>
      </c>
      <c r="H9536" s="11">
        <v>74.675324675325001</v>
      </c>
      <c r="I9536" s="2">
        <v>68.831168831168995</v>
      </c>
      <c r="J9536" s="2">
        <v>25.974025974025999</v>
      </c>
      <c r="K9536" s="2">
        <v>64.285714285713993</v>
      </c>
      <c r="L9536" s="2">
        <v>32.467532467532003</v>
      </c>
      <c r="M9536" s="2">
        <v>52.597402597402997</v>
      </c>
      <c r="N9536" s="2">
        <v>5.1948051948050002</v>
      </c>
      <c r="O9536" s="12">
        <v>0</v>
      </c>
      <c r="P9536" s="15">
        <v>0</v>
      </c>
    </row>
    <row r="9537" spans="4:16" ht="37.5" x14ac:dyDescent="0.3">
      <c r="D9537" s="93"/>
      <c r="E9537" s="3" t="s">
        <v>2274</v>
      </c>
      <c r="F9537" s="4"/>
      <c r="G9537" s="5">
        <v>391</v>
      </c>
      <c r="H9537" s="7">
        <v>278</v>
      </c>
      <c r="I9537" s="1">
        <v>280</v>
      </c>
      <c r="J9537" s="1">
        <v>92</v>
      </c>
      <c r="K9537" s="1">
        <v>160</v>
      </c>
      <c r="L9537" s="1">
        <v>115</v>
      </c>
      <c r="M9537" s="1">
        <v>233</v>
      </c>
      <c r="N9537" s="1">
        <v>26</v>
      </c>
      <c r="O9537" s="1">
        <v>0</v>
      </c>
      <c r="P9537" s="6">
        <v>2</v>
      </c>
    </row>
    <row r="9538" spans="4:16" x14ac:dyDescent="0.3">
      <c r="D9538" s="93"/>
      <c r="E9538" s="9"/>
      <c r="F9538" s="8"/>
      <c r="G9538" s="10">
        <v>100</v>
      </c>
      <c r="H9538" s="11">
        <v>71.099744245523993</v>
      </c>
      <c r="I9538" s="2">
        <v>71.611253196931003</v>
      </c>
      <c r="J9538" s="2">
        <v>23.529411764706001</v>
      </c>
      <c r="K9538" s="2">
        <v>40.920716112531998</v>
      </c>
      <c r="L9538" s="2">
        <v>29.411764705882</v>
      </c>
      <c r="M9538" s="2">
        <v>59.590792838874997</v>
      </c>
      <c r="N9538" s="2">
        <v>6.6496163682859999</v>
      </c>
      <c r="O9538" s="12">
        <v>0</v>
      </c>
      <c r="P9538" s="13">
        <v>0.51150895140700003</v>
      </c>
    </row>
    <row r="9539" spans="4:16" x14ac:dyDescent="0.3">
      <c r="D9539" s="93"/>
      <c r="E9539" s="3" t="s">
        <v>2275</v>
      </c>
      <c r="F9539" s="4"/>
      <c r="G9539" s="5">
        <v>454</v>
      </c>
      <c r="H9539" s="7">
        <v>350</v>
      </c>
      <c r="I9539" s="1">
        <v>224</v>
      </c>
      <c r="J9539" s="1">
        <v>92</v>
      </c>
      <c r="K9539" s="1">
        <v>345</v>
      </c>
      <c r="L9539" s="1">
        <v>171</v>
      </c>
      <c r="M9539" s="1">
        <v>281</v>
      </c>
      <c r="N9539" s="1">
        <v>22</v>
      </c>
      <c r="O9539" s="1">
        <v>1</v>
      </c>
      <c r="P9539" s="6">
        <v>1</v>
      </c>
    </row>
    <row r="9540" spans="4:16" x14ac:dyDescent="0.3">
      <c r="D9540" s="93"/>
      <c r="E9540" s="9"/>
      <c r="F9540" s="8"/>
      <c r="G9540" s="10">
        <v>100</v>
      </c>
      <c r="H9540" s="11">
        <v>77.092511013215997</v>
      </c>
      <c r="I9540" s="2">
        <v>49.339207048458</v>
      </c>
      <c r="J9540" s="2">
        <v>20.264317180616999</v>
      </c>
      <c r="K9540" s="2">
        <v>75.991189427313003</v>
      </c>
      <c r="L9540" s="2">
        <v>37.665198237885001</v>
      </c>
      <c r="M9540" s="2">
        <v>61.894273127753003</v>
      </c>
      <c r="N9540" s="2">
        <v>4.8458149779740003</v>
      </c>
      <c r="O9540" s="2">
        <v>0.22026431718100001</v>
      </c>
      <c r="P9540" s="13">
        <v>0.22026431718100001</v>
      </c>
    </row>
    <row r="9541" spans="4:16" x14ac:dyDescent="0.3">
      <c r="D9541" s="93"/>
      <c r="E9541" s="3" t="s">
        <v>2276</v>
      </c>
      <c r="F9541" s="4"/>
      <c r="G9541" s="5">
        <v>895</v>
      </c>
      <c r="H9541" s="7">
        <v>670</v>
      </c>
      <c r="I9541" s="1">
        <v>481</v>
      </c>
      <c r="J9541" s="1">
        <v>215</v>
      </c>
      <c r="K9541" s="1">
        <v>630</v>
      </c>
      <c r="L9541" s="1">
        <v>324</v>
      </c>
      <c r="M9541" s="1">
        <v>563</v>
      </c>
      <c r="N9541" s="1">
        <v>49</v>
      </c>
      <c r="O9541" s="1">
        <v>2</v>
      </c>
      <c r="P9541" s="6">
        <v>0</v>
      </c>
    </row>
    <row r="9542" spans="4:16" x14ac:dyDescent="0.3">
      <c r="D9542" s="93"/>
      <c r="E9542" s="9"/>
      <c r="F9542" s="8"/>
      <c r="G9542" s="10">
        <v>100</v>
      </c>
      <c r="H9542" s="11">
        <v>74.860335195530993</v>
      </c>
      <c r="I9542" s="2">
        <v>53.743016759776999</v>
      </c>
      <c r="J9542" s="2">
        <v>24.022346368714999</v>
      </c>
      <c r="K9542" s="2">
        <v>70.391061452513995</v>
      </c>
      <c r="L9542" s="2">
        <v>36.201117318435998</v>
      </c>
      <c r="M9542" s="2">
        <v>62.905027932960998</v>
      </c>
      <c r="N9542" s="2">
        <v>5.4748603351960003</v>
      </c>
      <c r="O9542" s="2">
        <v>0.22346368715100001</v>
      </c>
      <c r="P9542" s="15">
        <v>0</v>
      </c>
    </row>
    <row r="9543" spans="4:16" x14ac:dyDescent="0.3">
      <c r="D9543" s="93"/>
      <c r="E9543" s="3" t="s">
        <v>2277</v>
      </c>
      <c r="F9543" s="4"/>
      <c r="G9543" s="5">
        <v>536</v>
      </c>
      <c r="H9543" s="7">
        <v>436</v>
      </c>
      <c r="I9543" s="1">
        <v>339</v>
      </c>
      <c r="J9543" s="1">
        <v>97</v>
      </c>
      <c r="K9543" s="1">
        <v>458</v>
      </c>
      <c r="L9543" s="1">
        <v>171</v>
      </c>
      <c r="M9543" s="1">
        <v>338</v>
      </c>
      <c r="N9543" s="1">
        <v>15</v>
      </c>
      <c r="O9543" s="1">
        <v>0</v>
      </c>
      <c r="P9543" s="6">
        <v>0</v>
      </c>
    </row>
    <row r="9544" spans="4:16" x14ac:dyDescent="0.3">
      <c r="D9544" s="93"/>
      <c r="E9544" s="9"/>
      <c r="F9544" s="8"/>
      <c r="G9544" s="10">
        <v>100</v>
      </c>
      <c r="H9544" s="11">
        <v>81.343283582089995</v>
      </c>
      <c r="I9544" s="2">
        <v>63.246268656715998</v>
      </c>
      <c r="J9544" s="2">
        <v>18.097014925372999</v>
      </c>
      <c r="K9544" s="2">
        <v>85.447761194029994</v>
      </c>
      <c r="L9544" s="2">
        <v>31.902985074627001</v>
      </c>
      <c r="M9544" s="2">
        <v>63.059701492537002</v>
      </c>
      <c r="N9544" s="2">
        <v>2.7985074626870001</v>
      </c>
      <c r="O9544" s="12">
        <v>0</v>
      </c>
      <c r="P9544" s="15">
        <v>0</v>
      </c>
    </row>
    <row r="9545" spans="4:16" x14ac:dyDescent="0.3">
      <c r="D9545" s="93"/>
      <c r="E9545" s="3" t="s">
        <v>2278</v>
      </c>
      <c r="F9545" s="4"/>
      <c r="G9545" s="5">
        <v>1513</v>
      </c>
      <c r="H9545" s="7">
        <v>1253</v>
      </c>
      <c r="I9545" s="1">
        <v>652</v>
      </c>
      <c r="J9545" s="1">
        <v>298</v>
      </c>
      <c r="K9545" s="1">
        <v>1321</v>
      </c>
      <c r="L9545" s="1">
        <v>490</v>
      </c>
      <c r="M9545" s="1">
        <v>969</v>
      </c>
      <c r="N9545" s="1">
        <v>38</v>
      </c>
      <c r="O9545" s="1">
        <v>1</v>
      </c>
      <c r="P9545" s="6">
        <v>2</v>
      </c>
    </row>
    <row r="9546" spans="4:16" x14ac:dyDescent="0.3">
      <c r="D9546" s="93"/>
      <c r="E9546" s="9"/>
      <c r="F9546" s="8"/>
      <c r="G9546" s="10">
        <v>100</v>
      </c>
      <c r="H9546" s="11">
        <v>82.815598149371993</v>
      </c>
      <c r="I9546" s="2">
        <v>43.093192333113002</v>
      </c>
      <c r="J9546" s="2">
        <v>19.695968274950001</v>
      </c>
      <c r="K9546" s="2">
        <v>87.309980171844003</v>
      </c>
      <c r="L9546" s="2">
        <v>32.385988103106001</v>
      </c>
      <c r="M9546" s="2">
        <v>64.044943820225001</v>
      </c>
      <c r="N9546" s="2">
        <v>2.511566424323</v>
      </c>
      <c r="O9546" s="2">
        <v>6.6093853272E-2</v>
      </c>
      <c r="P9546" s="13">
        <v>0.13218770654299999</v>
      </c>
    </row>
    <row r="9547" spans="4:16" x14ac:dyDescent="0.3">
      <c r="D9547" s="93"/>
      <c r="E9547" s="3" t="s">
        <v>2279</v>
      </c>
      <c r="F9547" s="4"/>
      <c r="G9547" s="5">
        <v>701</v>
      </c>
      <c r="H9547" s="7">
        <v>511</v>
      </c>
      <c r="I9547" s="1">
        <v>387</v>
      </c>
      <c r="J9547" s="1">
        <v>123</v>
      </c>
      <c r="K9547" s="1">
        <v>461</v>
      </c>
      <c r="L9547" s="1">
        <v>226</v>
      </c>
      <c r="M9547" s="1">
        <v>454</v>
      </c>
      <c r="N9547" s="1">
        <v>78</v>
      </c>
      <c r="O9547" s="1">
        <v>2</v>
      </c>
      <c r="P9547" s="6">
        <v>1</v>
      </c>
    </row>
    <row r="9548" spans="4:16" x14ac:dyDescent="0.3">
      <c r="D9548" s="93"/>
      <c r="E9548" s="9"/>
      <c r="F9548" s="8"/>
      <c r="G9548" s="10">
        <v>100</v>
      </c>
      <c r="H9548" s="11">
        <v>72.895863052782005</v>
      </c>
      <c r="I9548" s="2">
        <v>55.206847360913002</v>
      </c>
      <c r="J9548" s="2">
        <v>17.546362339514999</v>
      </c>
      <c r="K9548" s="2">
        <v>65.763195435092996</v>
      </c>
      <c r="L9548" s="2">
        <v>32.239657631954003</v>
      </c>
      <c r="M9548" s="2">
        <v>64.764621968615998</v>
      </c>
      <c r="N9548" s="2">
        <v>11.126961483595</v>
      </c>
      <c r="O9548" s="2">
        <v>0.28530670470800001</v>
      </c>
      <c r="P9548" s="13">
        <v>0.14265335235400001</v>
      </c>
    </row>
    <row r="9549" spans="4:16" x14ac:dyDescent="0.3">
      <c r="D9549" s="93"/>
      <c r="E9549" s="3" t="s">
        <v>2280</v>
      </c>
      <c r="F9549" s="4"/>
      <c r="G9549" s="5">
        <v>16489</v>
      </c>
      <c r="H9549" s="7">
        <v>13479</v>
      </c>
      <c r="I9549" s="1">
        <v>1394</v>
      </c>
      <c r="J9549" s="1">
        <v>1728</v>
      </c>
      <c r="K9549" s="1">
        <v>13710</v>
      </c>
      <c r="L9549" s="1">
        <v>6567</v>
      </c>
      <c r="M9549" s="1">
        <v>10323</v>
      </c>
      <c r="N9549" s="1">
        <v>762</v>
      </c>
      <c r="O9549" s="1">
        <v>19</v>
      </c>
      <c r="P9549" s="6">
        <v>17</v>
      </c>
    </row>
    <row r="9550" spans="4:16" x14ac:dyDescent="0.3">
      <c r="D9550" s="93"/>
      <c r="E9550" s="9"/>
      <c r="F9550" s="8"/>
      <c r="G9550" s="10">
        <v>100</v>
      </c>
      <c r="H9550" s="11">
        <v>81.745406028261002</v>
      </c>
      <c r="I9550" s="2">
        <v>8.4541209291040005</v>
      </c>
      <c r="J9550" s="2">
        <v>10.47971374856</v>
      </c>
      <c r="K9550" s="2">
        <v>83.146339984232</v>
      </c>
      <c r="L9550" s="2">
        <v>39.826551034022998</v>
      </c>
      <c r="M9550" s="2">
        <v>62.605373279155998</v>
      </c>
      <c r="N9550" s="2">
        <v>4.6212626599549997</v>
      </c>
      <c r="O9550" s="2">
        <v>0.115228334041</v>
      </c>
      <c r="P9550" s="13">
        <v>0.103099035721</v>
      </c>
    </row>
    <row r="9551" spans="4:16" x14ac:dyDescent="0.3">
      <c r="D9551" s="92" t="s">
        <v>2281</v>
      </c>
      <c r="E9551" s="46" t="s">
        <v>2282</v>
      </c>
      <c r="F9551" s="47"/>
      <c r="G9551" s="29">
        <v>271</v>
      </c>
      <c r="H9551" s="32">
        <v>146</v>
      </c>
      <c r="I9551" s="17">
        <v>127</v>
      </c>
      <c r="J9551" s="17">
        <v>52</v>
      </c>
      <c r="K9551" s="17">
        <v>125</v>
      </c>
      <c r="L9551" s="17">
        <v>69</v>
      </c>
      <c r="M9551" s="17">
        <v>138</v>
      </c>
      <c r="N9551" s="17">
        <v>34</v>
      </c>
      <c r="O9551" s="17">
        <v>0</v>
      </c>
      <c r="P9551" s="33">
        <v>0</v>
      </c>
    </row>
    <row r="9552" spans="4:16" x14ac:dyDescent="0.3">
      <c r="D9552" s="93"/>
      <c r="E9552" s="9"/>
      <c r="F9552" s="8"/>
      <c r="G9552" s="10">
        <v>100</v>
      </c>
      <c r="H9552" s="11">
        <v>53.874538745386999</v>
      </c>
      <c r="I9552" s="2">
        <v>46.863468634686001</v>
      </c>
      <c r="J9552" s="2">
        <v>19.188191881919</v>
      </c>
      <c r="K9552" s="2">
        <v>46.125461254613001</v>
      </c>
      <c r="L9552" s="2">
        <v>25.461254612546</v>
      </c>
      <c r="M9552" s="2">
        <v>50.922509225092</v>
      </c>
      <c r="N9552" s="2">
        <v>12.546125461255</v>
      </c>
      <c r="O9552" s="12">
        <v>0</v>
      </c>
      <c r="P9552" s="15">
        <v>0</v>
      </c>
    </row>
    <row r="9553" spans="4:16" x14ac:dyDescent="0.3">
      <c r="D9553" s="93"/>
      <c r="E9553" s="3" t="s">
        <v>2283</v>
      </c>
      <c r="F9553" s="4"/>
      <c r="G9553" s="5">
        <v>5662</v>
      </c>
      <c r="H9553" s="7">
        <v>3550</v>
      </c>
      <c r="I9553" s="1">
        <v>2543</v>
      </c>
      <c r="J9553" s="1">
        <v>881</v>
      </c>
      <c r="K9553" s="1">
        <v>3172</v>
      </c>
      <c r="L9553" s="1">
        <v>1695</v>
      </c>
      <c r="M9553" s="1">
        <v>3163</v>
      </c>
      <c r="N9553" s="1">
        <v>420</v>
      </c>
      <c r="O9553" s="1">
        <v>9</v>
      </c>
      <c r="P9553" s="6">
        <v>12</v>
      </c>
    </row>
    <row r="9554" spans="4:16" x14ac:dyDescent="0.3">
      <c r="D9554" s="93"/>
      <c r="E9554" s="9"/>
      <c r="F9554" s="8"/>
      <c r="G9554" s="10">
        <v>100</v>
      </c>
      <c r="H9554" s="11">
        <v>62.698693041327999</v>
      </c>
      <c r="I9554" s="2">
        <v>44.913458141999001</v>
      </c>
      <c r="J9554" s="2">
        <v>15.559872836454</v>
      </c>
      <c r="K9554" s="2">
        <v>56.022606852701998</v>
      </c>
      <c r="L9554" s="2">
        <v>29.936418226775</v>
      </c>
      <c r="M9554" s="2">
        <v>55.863652419639998</v>
      </c>
      <c r="N9554" s="2">
        <v>7.4178735429179996</v>
      </c>
      <c r="O9554" s="2">
        <v>0.158954433063</v>
      </c>
      <c r="P9554" s="13">
        <v>0.21193924408299999</v>
      </c>
    </row>
    <row r="9555" spans="4:16" x14ac:dyDescent="0.3">
      <c r="D9555" s="93"/>
      <c r="E9555" s="3" t="s">
        <v>2284</v>
      </c>
      <c r="F9555" s="4"/>
      <c r="G9555" s="5">
        <v>4025</v>
      </c>
      <c r="H9555" s="7">
        <v>2480</v>
      </c>
      <c r="I9555" s="1">
        <v>2413</v>
      </c>
      <c r="J9555" s="1">
        <v>836</v>
      </c>
      <c r="K9555" s="1">
        <v>2204</v>
      </c>
      <c r="L9555" s="1">
        <v>1218</v>
      </c>
      <c r="M9555" s="1">
        <v>2412</v>
      </c>
      <c r="N9555" s="1">
        <v>316</v>
      </c>
      <c r="O9555" s="1">
        <v>9</v>
      </c>
      <c r="P9555" s="6">
        <v>6</v>
      </c>
    </row>
    <row r="9556" spans="4:16" x14ac:dyDescent="0.3">
      <c r="D9556" s="93"/>
      <c r="E9556" s="9"/>
      <c r="F9556" s="8"/>
      <c r="G9556" s="10">
        <v>100</v>
      </c>
      <c r="H9556" s="11">
        <v>61.614906832297997</v>
      </c>
      <c r="I9556" s="2">
        <v>59.950310559005999</v>
      </c>
      <c r="J9556" s="2">
        <v>20.770186335403999</v>
      </c>
      <c r="K9556" s="2">
        <v>54.757763975155001</v>
      </c>
      <c r="L9556" s="2">
        <v>30.260869565217</v>
      </c>
      <c r="M9556" s="2">
        <v>59.925465838508998</v>
      </c>
      <c r="N9556" s="2">
        <v>7.8509316770190001</v>
      </c>
      <c r="O9556" s="2">
        <v>0.22360248447200001</v>
      </c>
      <c r="P9556" s="13">
        <v>0.14906832298100001</v>
      </c>
    </row>
    <row r="9557" spans="4:16" x14ac:dyDescent="0.3">
      <c r="D9557" s="93"/>
      <c r="E9557" s="3" t="s">
        <v>2285</v>
      </c>
      <c r="F9557" s="4"/>
      <c r="G9557" s="5">
        <v>5421</v>
      </c>
      <c r="H9557" s="7">
        <v>3443</v>
      </c>
      <c r="I9557" s="1">
        <v>3501</v>
      </c>
      <c r="J9557" s="1">
        <v>1107</v>
      </c>
      <c r="K9557" s="1">
        <v>2878</v>
      </c>
      <c r="L9557" s="1">
        <v>1819</v>
      </c>
      <c r="M9557" s="1">
        <v>3418</v>
      </c>
      <c r="N9557" s="1">
        <v>420</v>
      </c>
      <c r="O9557" s="1">
        <v>9</v>
      </c>
      <c r="P9557" s="6">
        <v>17</v>
      </c>
    </row>
    <row r="9558" spans="4:16" x14ac:dyDescent="0.3">
      <c r="D9558" s="93"/>
      <c r="E9558" s="9"/>
      <c r="F9558" s="8"/>
      <c r="G9558" s="10">
        <v>100</v>
      </c>
      <c r="H9558" s="11">
        <v>63.512267109389001</v>
      </c>
      <c r="I9558" s="2">
        <v>64.582180409518998</v>
      </c>
      <c r="J9558" s="2">
        <v>20.420586607636999</v>
      </c>
      <c r="K9558" s="2">
        <v>53.089835823648997</v>
      </c>
      <c r="L9558" s="2">
        <v>33.554694705773997</v>
      </c>
      <c r="M9558" s="2">
        <v>63.051097583472</v>
      </c>
      <c r="N9558" s="2">
        <v>7.747648035418</v>
      </c>
      <c r="O9558" s="2">
        <v>0.16602102932999999</v>
      </c>
      <c r="P9558" s="13">
        <v>0.31359527762400002</v>
      </c>
    </row>
    <row r="9559" spans="4:16" x14ac:dyDescent="0.3">
      <c r="D9559" s="93"/>
      <c r="E9559" s="3" t="s">
        <v>2286</v>
      </c>
      <c r="F9559" s="4"/>
      <c r="G9559" s="5">
        <v>39257</v>
      </c>
      <c r="H9559" s="7">
        <v>29584</v>
      </c>
      <c r="I9559" s="1">
        <v>21720</v>
      </c>
      <c r="J9559" s="1">
        <v>6573</v>
      </c>
      <c r="K9559" s="1">
        <v>28524</v>
      </c>
      <c r="L9559" s="1">
        <v>15058</v>
      </c>
      <c r="M9559" s="1">
        <v>27119</v>
      </c>
      <c r="N9559" s="1">
        <v>2184</v>
      </c>
      <c r="O9559" s="1">
        <v>41</v>
      </c>
      <c r="P9559" s="6">
        <v>90</v>
      </c>
    </row>
    <row r="9560" spans="4:16" x14ac:dyDescent="0.3">
      <c r="D9560" s="93"/>
      <c r="E9560" s="9"/>
      <c r="F9560" s="8"/>
      <c r="G9560" s="10">
        <v>100</v>
      </c>
      <c r="H9560" s="11">
        <v>75.359808441807004</v>
      </c>
      <c r="I9560" s="2">
        <v>55.327712255138998</v>
      </c>
      <c r="J9560" s="2">
        <v>16.743510711464999</v>
      </c>
      <c r="K9560" s="2">
        <v>72.659653055505999</v>
      </c>
      <c r="L9560" s="2">
        <v>38.357490383881</v>
      </c>
      <c r="M9560" s="2">
        <v>69.080673510457004</v>
      </c>
      <c r="N9560" s="2">
        <v>5.5633390223400001</v>
      </c>
      <c r="O9560" s="2">
        <v>0.104439972489</v>
      </c>
      <c r="P9560" s="13">
        <v>0.229258476195</v>
      </c>
    </row>
    <row r="9561" spans="4:16" x14ac:dyDescent="0.3">
      <c r="D9561" s="93"/>
      <c r="E9561" s="3" t="s">
        <v>2287</v>
      </c>
      <c r="F9561" s="4"/>
      <c r="G9561" s="5">
        <v>233</v>
      </c>
      <c r="H9561" s="7">
        <v>139</v>
      </c>
      <c r="I9561" s="1">
        <v>115</v>
      </c>
      <c r="J9561" s="1">
        <v>57</v>
      </c>
      <c r="K9561" s="1">
        <v>127</v>
      </c>
      <c r="L9561" s="1">
        <v>67</v>
      </c>
      <c r="M9561" s="1">
        <v>133</v>
      </c>
      <c r="N9561" s="1">
        <v>28</v>
      </c>
      <c r="O9561" s="1">
        <v>1</v>
      </c>
      <c r="P9561" s="6">
        <v>2</v>
      </c>
    </row>
    <row r="9562" spans="4:16" x14ac:dyDescent="0.3">
      <c r="D9562" s="93"/>
      <c r="E9562" s="9"/>
      <c r="F9562" s="8"/>
      <c r="G9562" s="10">
        <v>100</v>
      </c>
      <c r="H9562" s="11">
        <v>59.656652360514997</v>
      </c>
      <c r="I9562" s="2">
        <v>49.356223175966001</v>
      </c>
      <c r="J9562" s="2">
        <v>24.463519313305</v>
      </c>
      <c r="K9562" s="2">
        <v>54.506437768239998</v>
      </c>
      <c r="L9562" s="2">
        <v>28.755364806867</v>
      </c>
      <c r="M9562" s="2">
        <v>57.081545064377998</v>
      </c>
      <c r="N9562" s="2">
        <v>12.017167381974</v>
      </c>
      <c r="O9562" s="2">
        <v>0.42918454935599998</v>
      </c>
      <c r="P9562" s="13">
        <v>0.85836909871199996</v>
      </c>
    </row>
    <row r="9563" spans="4:16" x14ac:dyDescent="0.3">
      <c r="D9563" s="92" t="s">
        <v>2288</v>
      </c>
      <c r="E9563" s="46" t="s">
        <v>2289</v>
      </c>
      <c r="F9563" s="47"/>
      <c r="G9563" s="29">
        <v>17768</v>
      </c>
      <c r="H9563" s="32">
        <v>13873</v>
      </c>
      <c r="I9563" s="17">
        <v>6711</v>
      </c>
      <c r="J9563" s="17">
        <v>1359</v>
      </c>
      <c r="K9563" s="17">
        <v>16240</v>
      </c>
      <c r="L9563" s="17">
        <v>6960</v>
      </c>
      <c r="M9563" s="17">
        <v>11489</v>
      </c>
      <c r="N9563" s="17">
        <v>581</v>
      </c>
      <c r="O9563" s="17">
        <v>16</v>
      </c>
      <c r="P9563" s="33">
        <v>10</v>
      </c>
    </row>
    <row r="9564" spans="4:16" x14ac:dyDescent="0.3">
      <c r="D9564" s="93"/>
      <c r="E9564" s="9"/>
      <c r="F9564" s="8"/>
      <c r="G9564" s="10">
        <v>100</v>
      </c>
      <c r="H9564" s="11">
        <v>78.078568212516998</v>
      </c>
      <c r="I9564" s="2">
        <v>37.770148581720001</v>
      </c>
      <c r="J9564" s="2">
        <v>7.6485817199459998</v>
      </c>
      <c r="K9564" s="2">
        <v>91.400270148581995</v>
      </c>
      <c r="L9564" s="2">
        <v>39.171544349392001</v>
      </c>
      <c r="M9564" s="2">
        <v>64.661188653759993</v>
      </c>
      <c r="N9564" s="2">
        <v>3.2699234579019998</v>
      </c>
      <c r="O9564" s="2">
        <v>9.0049527239999996E-2</v>
      </c>
      <c r="P9564" s="13">
        <v>5.6280954525000003E-2</v>
      </c>
    </row>
    <row r="9565" spans="4:16" ht="25" x14ac:dyDescent="0.3">
      <c r="D9565" s="93"/>
      <c r="E9565" s="3" t="s">
        <v>2290</v>
      </c>
      <c r="F9565" s="4"/>
      <c r="G9565" s="5">
        <v>9309</v>
      </c>
      <c r="H9565" s="7">
        <v>6979</v>
      </c>
      <c r="I9565" s="1">
        <v>5885</v>
      </c>
      <c r="J9565" s="1">
        <v>1932</v>
      </c>
      <c r="K9565" s="1">
        <v>8012</v>
      </c>
      <c r="L9565" s="1">
        <v>3313</v>
      </c>
      <c r="M9565" s="1">
        <v>6091</v>
      </c>
      <c r="N9565" s="1">
        <v>492</v>
      </c>
      <c r="O9565" s="1">
        <v>10</v>
      </c>
      <c r="P9565" s="6">
        <v>14</v>
      </c>
    </row>
    <row r="9566" spans="4:16" x14ac:dyDescent="0.3">
      <c r="D9566" s="93"/>
      <c r="E9566" s="9"/>
      <c r="F9566" s="8"/>
      <c r="G9566" s="10">
        <v>100</v>
      </c>
      <c r="H9566" s="11">
        <v>74.970458695885995</v>
      </c>
      <c r="I9566" s="2">
        <v>63.218390804598002</v>
      </c>
      <c r="J9566" s="2">
        <v>20.754108926844999</v>
      </c>
      <c r="K9566" s="2">
        <v>86.067246750457002</v>
      </c>
      <c r="L9566" s="2">
        <v>35.589214738424999</v>
      </c>
      <c r="M9566" s="2">
        <v>65.431303040068997</v>
      </c>
      <c r="N9566" s="2">
        <v>5.285207863358</v>
      </c>
      <c r="O9566" s="2">
        <v>0.107422924052</v>
      </c>
      <c r="P9566" s="13">
        <v>0.15039209367299999</v>
      </c>
    </row>
    <row r="9567" spans="4:16" ht="25" x14ac:dyDescent="0.3">
      <c r="D9567" s="93"/>
      <c r="E9567" s="3" t="s">
        <v>2291</v>
      </c>
      <c r="F9567" s="4"/>
      <c r="G9567" s="5">
        <v>3102</v>
      </c>
      <c r="H9567" s="7">
        <v>2159</v>
      </c>
      <c r="I9567" s="1">
        <v>1827</v>
      </c>
      <c r="J9567" s="1">
        <v>581</v>
      </c>
      <c r="K9567" s="1">
        <v>2518</v>
      </c>
      <c r="L9567" s="1">
        <v>992</v>
      </c>
      <c r="M9567" s="1">
        <v>1959</v>
      </c>
      <c r="N9567" s="1">
        <v>174</v>
      </c>
      <c r="O9567" s="1">
        <v>7</v>
      </c>
      <c r="P9567" s="6">
        <v>7</v>
      </c>
    </row>
    <row r="9568" spans="4:16" x14ac:dyDescent="0.3">
      <c r="D9568" s="93"/>
      <c r="E9568" s="9"/>
      <c r="F9568" s="8"/>
      <c r="G9568" s="10">
        <v>100</v>
      </c>
      <c r="H9568" s="11">
        <v>69.600257898129996</v>
      </c>
      <c r="I9568" s="2">
        <v>58.89748549323</v>
      </c>
      <c r="J9568" s="2">
        <v>18.729851708575001</v>
      </c>
      <c r="K9568" s="2">
        <v>81.173436492584997</v>
      </c>
      <c r="L9568" s="2">
        <v>31.979368149580999</v>
      </c>
      <c r="M9568" s="2">
        <v>63.152804642165997</v>
      </c>
      <c r="N9568" s="2">
        <v>5.6092843326889996</v>
      </c>
      <c r="O9568" s="2">
        <v>0.22566086395900001</v>
      </c>
      <c r="P9568" s="13">
        <v>0.22566086395900001</v>
      </c>
    </row>
    <row r="9569" spans="4:16" x14ac:dyDescent="0.3">
      <c r="D9569" s="93"/>
      <c r="E9569" s="3" t="s">
        <v>2292</v>
      </c>
      <c r="F9569" s="4"/>
      <c r="G9569" s="5">
        <v>2283</v>
      </c>
      <c r="H9569" s="7">
        <v>1755</v>
      </c>
      <c r="I9569" s="1">
        <v>1243</v>
      </c>
      <c r="J9569" s="1">
        <v>385</v>
      </c>
      <c r="K9569" s="1">
        <v>2149</v>
      </c>
      <c r="L9569" s="1">
        <v>778</v>
      </c>
      <c r="M9569" s="1">
        <v>1515</v>
      </c>
      <c r="N9569" s="1">
        <v>110</v>
      </c>
      <c r="O9569" s="1">
        <v>0</v>
      </c>
      <c r="P9569" s="6">
        <v>2</v>
      </c>
    </row>
    <row r="9570" spans="4:16" x14ac:dyDescent="0.3">
      <c r="D9570" s="93"/>
      <c r="E9570" s="9"/>
      <c r="F9570" s="8"/>
      <c r="G9570" s="10">
        <v>100</v>
      </c>
      <c r="H9570" s="11">
        <v>76.872536136662006</v>
      </c>
      <c r="I9570" s="2">
        <v>54.445904511607999</v>
      </c>
      <c r="J9570" s="2">
        <v>16.863775733684001</v>
      </c>
      <c r="K9570" s="2">
        <v>94.130530004380006</v>
      </c>
      <c r="L9570" s="2">
        <v>34.077967586508997</v>
      </c>
      <c r="M9570" s="2">
        <v>66.360052562418005</v>
      </c>
      <c r="N9570" s="2">
        <v>4.8182216381950003</v>
      </c>
      <c r="O9570" s="12">
        <v>0</v>
      </c>
      <c r="P9570" s="13">
        <v>8.7604029784999995E-2</v>
      </c>
    </row>
    <row r="9571" spans="4:16" x14ac:dyDescent="0.3">
      <c r="D9571" s="93"/>
      <c r="E9571" s="3" t="s">
        <v>2293</v>
      </c>
      <c r="F9571" s="4"/>
      <c r="G9571" s="5">
        <v>4390</v>
      </c>
      <c r="H9571" s="7">
        <v>3120</v>
      </c>
      <c r="I9571" s="1">
        <v>2835</v>
      </c>
      <c r="J9571" s="1">
        <v>1072</v>
      </c>
      <c r="K9571" s="1">
        <v>2231</v>
      </c>
      <c r="L9571" s="1">
        <v>1737</v>
      </c>
      <c r="M9571" s="1">
        <v>2869</v>
      </c>
      <c r="N9571" s="1">
        <v>366</v>
      </c>
      <c r="O9571" s="1">
        <v>7</v>
      </c>
      <c r="P9571" s="6">
        <v>13</v>
      </c>
    </row>
    <row r="9572" spans="4:16" x14ac:dyDescent="0.3">
      <c r="D9572" s="93"/>
      <c r="E9572" s="9"/>
      <c r="F9572" s="8"/>
      <c r="G9572" s="10">
        <v>100</v>
      </c>
      <c r="H9572" s="11">
        <v>71.070615034168995</v>
      </c>
      <c r="I9572" s="2">
        <v>64.578587699316998</v>
      </c>
      <c r="J9572" s="2">
        <v>24.419134396354998</v>
      </c>
      <c r="K9572" s="2">
        <v>50.820045558087003</v>
      </c>
      <c r="L9572" s="2">
        <v>39.567198177677</v>
      </c>
      <c r="M9572" s="2">
        <v>65.353075170842999</v>
      </c>
      <c r="N9572" s="2">
        <v>8.337129840547</v>
      </c>
      <c r="O9572" s="2">
        <v>0.15945330296099999</v>
      </c>
      <c r="P9572" s="13">
        <v>0.29612756264200002</v>
      </c>
    </row>
    <row r="9573" spans="4:16" x14ac:dyDescent="0.3">
      <c r="D9573" s="93"/>
      <c r="E9573" s="3" t="s">
        <v>2294</v>
      </c>
      <c r="F9573" s="4"/>
      <c r="G9573" s="5">
        <v>1266</v>
      </c>
      <c r="H9573" s="7">
        <v>814</v>
      </c>
      <c r="I9573" s="1">
        <v>1045</v>
      </c>
      <c r="J9573" s="1">
        <v>334</v>
      </c>
      <c r="K9573" s="1">
        <v>398</v>
      </c>
      <c r="L9573" s="1">
        <v>459</v>
      </c>
      <c r="M9573" s="1">
        <v>897</v>
      </c>
      <c r="N9573" s="1">
        <v>87</v>
      </c>
      <c r="O9573" s="1">
        <v>1</v>
      </c>
      <c r="P9573" s="6">
        <v>4</v>
      </c>
    </row>
    <row r="9574" spans="4:16" x14ac:dyDescent="0.3">
      <c r="D9574" s="93"/>
      <c r="E9574" s="9"/>
      <c r="F9574" s="8"/>
      <c r="G9574" s="10">
        <v>100</v>
      </c>
      <c r="H9574" s="11">
        <v>64.296998420221001</v>
      </c>
      <c r="I9574" s="2">
        <v>82.543443917852002</v>
      </c>
      <c r="J9574" s="2">
        <v>26.382306477093</v>
      </c>
      <c r="K9574" s="2">
        <v>31.437598736177002</v>
      </c>
      <c r="L9574" s="2">
        <v>36.255924170615998</v>
      </c>
      <c r="M9574" s="2">
        <v>70.853080568720003</v>
      </c>
      <c r="N9574" s="2">
        <v>6.8720379146920001</v>
      </c>
      <c r="O9574" s="2">
        <v>7.8988941548E-2</v>
      </c>
      <c r="P9574" s="13">
        <v>0.31595576619299998</v>
      </c>
    </row>
    <row r="9575" spans="4:16" x14ac:dyDescent="0.3">
      <c r="D9575" s="93"/>
      <c r="E9575" s="3" t="s">
        <v>2295</v>
      </c>
      <c r="F9575" s="4"/>
      <c r="G9575" s="5">
        <v>2319</v>
      </c>
      <c r="H9575" s="7">
        <v>1902</v>
      </c>
      <c r="I9575" s="1">
        <v>975</v>
      </c>
      <c r="J9575" s="1">
        <v>478</v>
      </c>
      <c r="K9575" s="1">
        <v>2129</v>
      </c>
      <c r="L9575" s="1">
        <v>686</v>
      </c>
      <c r="M9575" s="1">
        <v>1492</v>
      </c>
      <c r="N9575" s="1">
        <v>44</v>
      </c>
      <c r="O9575" s="1">
        <v>0</v>
      </c>
      <c r="P9575" s="6">
        <v>2</v>
      </c>
    </row>
    <row r="9576" spans="4:16" x14ac:dyDescent="0.3">
      <c r="D9576" s="93"/>
      <c r="E9576" s="9"/>
      <c r="F9576" s="8"/>
      <c r="G9576" s="10">
        <v>100</v>
      </c>
      <c r="H9576" s="11">
        <v>82.018111254850993</v>
      </c>
      <c r="I9576" s="2">
        <v>42.043984476067003</v>
      </c>
      <c r="J9576" s="2">
        <v>20.612332902113</v>
      </c>
      <c r="K9576" s="2">
        <v>91.806813281586997</v>
      </c>
      <c r="L9576" s="2">
        <v>29.581716257006999</v>
      </c>
      <c r="M9576" s="2">
        <v>64.338076757223007</v>
      </c>
      <c r="N9576" s="2">
        <v>1.8973695558429999</v>
      </c>
      <c r="O9576" s="12">
        <v>0</v>
      </c>
      <c r="P9576" s="13">
        <v>8.6244070719999996E-2</v>
      </c>
    </row>
    <row r="9577" spans="4:16" ht="37.5" x14ac:dyDescent="0.3">
      <c r="D9577" s="93"/>
      <c r="E9577" s="3" t="s">
        <v>2296</v>
      </c>
      <c r="F9577" s="4"/>
      <c r="G9577" s="5">
        <v>2014</v>
      </c>
      <c r="H9577" s="7">
        <v>1255</v>
      </c>
      <c r="I9577" s="1">
        <v>1478</v>
      </c>
      <c r="J9577" s="1">
        <v>485</v>
      </c>
      <c r="K9577" s="1">
        <v>441</v>
      </c>
      <c r="L9577" s="1">
        <v>619</v>
      </c>
      <c r="M9577" s="1">
        <v>1426</v>
      </c>
      <c r="N9577" s="1">
        <v>188</v>
      </c>
      <c r="O9577" s="1">
        <v>3</v>
      </c>
      <c r="P9577" s="6">
        <v>5</v>
      </c>
    </row>
    <row r="9578" spans="4:16" x14ac:dyDescent="0.3">
      <c r="D9578" s="93"/>
      <c r="E9578" s="9"/>
      <c r="F9578" s="8"/>
      <c r="G9578" s="10">
        <v>100</v>
      </c>
      <c r="H9578" s="11">
        <v>62.313803376365001</v>
      </c>
      <c r="I9578" s="2">
        <v>73.386295928500004</v>
      </c>
      <c r="J9578" s="2">
        <v>24.081429990069999</v>
      </c>
      <c r="K9578" s="2">
        <v>21.896722939423999</v>
      </c>
      <c r="L9578" s="2">
        <v>30.734856007944</v>
      </c>
      <c r="M9578" s="2">
        <v>70.804369414101004</v>
      </c>
      <c r="N9578" s="2">
        <v>9.3346573982130003</v>
      </c>
      <c r="O9578" s="2">
        <v>0.148957298908</v>
      </c>
      <c r="P9578" s="13">
        <v>0.248262164846</v>
      </c>
    </row>
    <row r="9579" spans="4:16" ht="37.5" x14ac:dyDescent="0.3">
      <c r="D9579" s="93"/>
      <c r="E9579" s="3" t="s">
        <v>2297</v>
      </c>
      <c r="F9579" s="4"/>
      <c r="G9579" s="5">
        <v>8573</v>
      </c>
      <c r="H9579" s="7">
        <v>5150</v>
      </c>
      <c r="I9579" s="1">
        <v>6325</v>
      </c>
      <c r="J9579" s="1">
        <v>2031</v>
      </c>
      <c r="K9579" s="1">
        <v>1309</v>
      </c>
      <c r="L9579" s="1">
        <v>3039</v>
      </c>
      <c r="M9579" s="1">
        <v>6327</v>
      </c>
      <c r="N9579" s="1">
        <v>825</v>
      </c>
      <c r="O9579" s="1">
        <v>13</v>
      </c>
      <c r="P9579" s="6">
        <v>21</v>
      </c>
    </row>
    <row r="9580" spans="4:16" x14ac:dyDescent="0.3">
      <c r="D9580" s="93"/>
      <c r="E9580" s="9"/>
      <c r="F9580" s="8"/>
      <c r="G9580" s="10">
        <v>100</v>
      </c>
      <c r="H9580" s="11">
        <v>60.072320074653</v>
      </c>
      <c r="I9580" s="2">
        <v>73.778140674209993</v>
      </c>
      <c r="J9580" s="2">
        <v>23.690656712936001</v>
      </c>
      <c r="K9580" s="2">
        <v>15.268867374315001</v>
      </c>
      <c r="L9580" s="2">
        <v>35.448501108130003</v>
      </c>
      <c r="M9580" s="2">
        <v>73.801469730549002</v>
      </c>
      <c r="N9580" s="2">
        <v>9.6232357401139996</v>
      </c>
      <c r="O9580" s="2">
        <v>0.15163886620799999</v>
      </c>
      <c r="P9580" s="13">
        <v>0.24495509156699999</v>
      </c>
    </row>
    <row r="9581" spans="4:16" x14ac:dyDescent="0.3">
      <c r="D9581" s="93"/>
      <c r="E9581" s="3" t="s">
        <v>2287</v>
      </c>
      <c r="F9581" s="4"/>
      <c r="G9581" s="5">
        <v>3628</v>
      </c>
      <c r="H9581" s="7">
        <v>2201</v>
      </c>
      <c r="I9581" s="1">
        <v>1944</v>
      </c>
      <c r="J9581" s="1">
        <v>813</v>
      </c>
      <c r="K9581" s="1">
        <v>1533</v>
      </c>
      <c r="L9581" s="1">
        <v>1284</v>
      </c>
      <c r="M9581" s="1">
        <v>2199</v>
      </c>
      <c r="N9581" s="1">
        <v>521</v>
      </c>
      <c r="O9581" s="1">
        <v>9</v>
      </c>
      <c r="P9581" s="6">
        <v>19</v>
      </c>
    </row>
    <row r="9582" spans="4:16" x14ac:dyDescent="0.3">
      <c r="D9582" s="93"/>
      <c r="E9582" s="9"/>
      <c r="F9582" s="8"/>
      <c r="G9582" s="10">
        <v>100</v>
      </c>
      <c r="H9582" s="11">
        <v>60.667034178610997</v>
      </c>
      <c r="I9582" s="2">
        <v>53.583241455347</v>
      </c>
      <c r="J9582" s="2">
        <v>22.409040793826001</v>
      </c>
      <c r="K9582" s="2">
        <v>42.254685777288003</v>
      </c>
      <c r="L9582" s="2">
        <v>35.391400220507002</v>
      </c>
      <c r="M9582" s="2">
        <v>60.611907386989998</v>
      </c>
      <c r="N9582" s="2">
        <v>14.3605292172</v>
      </c>
      <c r="O9582" s="2">
        <v>0.24807056229300001</v>
      </c>
      <c r="P9582" s="13">
        <v>0.523704520397</v>
      </c>
    </row>
    <row r="9583" spans="4:16" x14ac:dyDescent="0.3">
      <c r="D9583" s="92" t="s">
        <v>2298</v>
      </c>
      <c r="E9583" s="46" t="s">
        <v>833</v>
      </c>
      <c r="F9583" s="47"/>
      <c r="G9583" s="29">
        <v>32722</v>
      </c>
      <c r="H9583" s="32">
        <v>23994</v>
      </c>
      <c r="I9583" s="17">
        <v>16684</v>
      </c>
      <c r="J9583" s="17">
        <v>5016</v>
      </c>
      <c r="K9583" s="17">
        <v>23519</v>
      </c>
      <c r="L9583" s="17">
        <v>12514</v>
      </c>
      <c r="M9583" s="17">
        <v>22291</v>
      </c>
      <c r="N9583" s="17">
        <v>1881</v>
      </c>
      <c r="O9583" s="17">
        <v>35</v>
      </c>
      <c r="P9583" s="33">
        <v>84</v>
      </c>
    </row>
    <row r="9584" spans="4:16" x14ac:dyDescent="0.3">
      <c r="D9584" s="93"/>
      <c r="E9584" s="9"/>
      <c r="F9584" s="8"/>
      <c r="G9584" s="10">
        <v>100</v>
      </c>
      <c r="H9584" s="11">
        <v>73.326813764440004</v>
      </c>
      <c r="I9584" s="2">
        <v>50.987103477783002</v>
      </c>
      <c r="J9584" s="2">
        <v>15.329136360858</v>
      </c>
      <c r="K9584" s="2">
        <v>71.875191002994995</v>
      </c>
      <c r="L9584" s="2">
        <v>38.243383656256</v>
      </c>
      <c r="M9584" s="2">
        <v>68.122364158669996</v>
      </c>
      <c r="N9584" s="2">
        <v>5.7484261353220001</v>
      </c>
      <c r="O9584" s="2">
        <v>0.106961677159</v>
      </c>
      <c r="P9584" s="13">
        <v>0.25670802518199998</v>
      </c>
    </row>
    <row r="9585" spans="4:16" x14ac:dyDescent="0.3">
      <c r="D9585" s="93"/>
      <c r="E9585" s="3" t="s">
        <v>834</v>
      </c>
      <c r="F9585" s="4"/>
      <c r="G9585" s="5">
        <v>19147</v>
      </c>
      <c r="H9585" s="7">
        <v>13363</v>
      </c>
      <c r="I9585" s="1">
        <v>11954</v>
      </c>
      <c r="J9585" s="1">
        <v>3790</v>
      </c>
      <c r="K9585" s="1">
        <v>11909</v>
      </c>
      <c r="L9585" s="1">
        <v>6550</v>
      </c>
      <c r="M9585" s="1">
        <v>12390</v>
      </c>
      <c r="N9585" s="1">
        <v>1232</v>
      </c>
      <c r="O9585" s="1">
        <v>22</v>
      </c>
      <c r="P9585" s="6">
        <v>42</v>
      </c>
    </row>
    <row r="9586" spans="4:16" x14ac:dyDescent="0.3">
      <c r="D9586" s="93"/>
      <c r="E9586" s="9"/>
      <c r="F9586" s="8"/>
      <c r="G9586" s="10">
        <v>100</v>
      </c>
      <c r="H9586" s="11">
        <v>69.791612263017996</v>
      </c>
      <c r="I9586" s="2">
        <v>62.432757089883999</v>
      </c>
      <c r="J9586" s="2">
        <v>19.794223638167999</v>
      </c>
      <c r="K9586" s="2">
        <v>62.197733326369999</v>
      </c>
      <c r="L9586" s="2">
        <v>34.209014467018001</v>
      </c>
      <c r="M9586" s="2">
        <v>64.709876220818003</v>
      </c>
      <c r="N9586" s="2">
        <v>6.43442836998</v>
      </c>
      <c r="O9586" s="2">
        <v>0.11490050660700001</v>
      </c>
      <c r="P9586" s="13">
        <v>0.21935551261299999</v>
      </c>
    </row>
    <row r="9587" spans="4:16" x14ac:dyDescent="0.3">
      <c r="D9587" s="93"/>
      <c r="E9587" s="3" t="s">
        <v>835</v>
      </c>
      <c r="F9587" s="4"/>
      <c r="G9587" s="5">
        <v>1655</v>
      </c>
      <c r="H9587" s="7">
        <v>1076</v>
      </c>
      <c r="I9587" s="1">
        <v>995</v>
      </c>
      <c r="J9587" s="1">
        <v>430</v>
      </c>
      <c r="K9587" s="1">
        <v>839</v>
      </c>
      <c r="L9587" s="1">
        <v>515</v>
      </c>
      <c r="M9587" s="1">
        <v>944</v>
      </c>
      <c r="N9587" s="1">
        <v>141</v>
      </c>
      <c r="O9587" s="1">
        <v>0</v>
      </c>
      <c r="P9587" s="6">
        <v>5</v>
      </c>
    </row>
    <row r="9588" spans="4:16" x14ac:dyDescent="0.3">
      <c r="D9588" s="93"/>
      <c r="E9588" s="9"/>
      <c r="F9588" s="8"/>
      <c r="G9588" s="10">
        <v>100</v>
      </c>
      <c r="H9588" s="11">
        <v>65.015105740180999</v>
      </c>
      <c r="I9588" s="2">
        <v>60.120845921449998</v>
      </c>
      <c r="J9588" s="2">
        <v>25.981873111782001</v>
      </c>
      <c r="K9588" s="2">
        <v>50.694864048337998</v>
      </c>
      <c r="L9588" s="2">
        <v>31.117824773414</v>
      </c>
      <c r="M9588" s="2">
        <v>57.039274924471002</v>
      </c>
      <c r="N9588" s="2">
        <v>8.519637462236</v>
      </c>
      <c r="O9588" s="12">
        <v>0</v>
      </c>
      <c r="P9588" s="13">
        <v>0.30211480362499998</v>
      </c>
    </row>
    <row r="9589" spans="4:16" x14ac:dyDescent="0.3">
      <c r="D9589" s="93"/>
      <c r="E9589" s="3" t="s">
        <v>2287</v>
      </c>
      <c r="F9589" s="4"/>
      <c r="G9589" s="5">
        <v>1576</v>
      </c>
      <c r="H9589" s="7">
        <v>1027</v>
      </c>
      <c r="I9589" s="1">
        <v>886</v>
      </c>
      <c r="J9589" s="1">
        <v>307</v>
      </c>
      <c r="K9589" s="1">
        <v>857</v>
      </c>
      <c r="L9589" s="1">
        <v>421</v>
      </c>
      <c r="M9589" s="1">
        <v>881</v>
      </c>
      <c r="N9589" s="1">
        <v>182</v>
      </c>
      <c r="O9589" s="1">
        <v>15</v>
      </c>
      <c r="P9589" s="6">
        <v>16</v>
      </c>
    </row>
    <row r="9590" spans="4:16" x14ac:dyDescent="0.3">
      <c r="D9590" s="93"/>
      <c r="E9590" s="9"/>
      <c r="F9590" s="8"/>
      <c r="G9590" s="10">
        <v>100</v>
      </c>
      <c r="H9590" s="11">
        <v>65.164974619288998</v>
      </c>
      <c r="I9590" s="2">
        <v>56.218274111675001</v>
      </c>
      <c r="J9590" s="2">
        <v>19.479695431471999</v>
      </c>
      <c r="K9590" s="2">
        <v>54.378172588832001</v>
      </c>
      <c r="L9590" s="2">
        <v>26.713197969543</v>
      </c>
      <c r="M9590" s="2">
        <v>55.901015228425997</v>
      </c>
      <c r="N9590" s="2">
        <v>11.548223350254</v>
      </c>
      <c r="O9590" s="2">
        <v>0.95177664974599996</v>
      </c>
      <c r="P9590" s="13">
        <v>1.0152284263960001</v>
      </c>
    </row>
    <row r="9591" spans="4:16" x14ac:dyDescent="0.3">
      <c r="D9591" s="92" t="s">
        <v>2299</v>
      </c>
      <c r="E9591" s="46" t="s">
        <v>2300</v>
      </c>
      <c r="F9591" s="47"/>
      <c r="G9591" s="29">
        <v>6558</v>
      </c>
      <c r="H9591" s="32">
        <v>5006</v>
      </c>
      <c r="I9591" s="17">
        <v>3494</v>
      </c>
      <c r="J9591" s="17">
        <v>1201</v>
      </c>
      <c r="K9591" s="17">
        <v>4389</v>
      </c>
      <c r="L9591" s="17">
        <v>2980</v>
      </c>
      <c r="M9591" s="17">
        <v>4679</v>
      </c>
      <c r="N9591" s="17">
        <v>445</v>
      </c>
      <c r="O9591" s="17">
        <v>4</v>
      </c>
      <c r="P9591" s="33">
        <v>4</v>
      </c>
    </row>
    <row r="9592" spans="4:16" x14ac:dyDescent="0.3">
      <c r="D9592" s="93"/>
      <c r="E9592" s="9"/>
      <c r="F9592" s="8"/>
      <c r="G9592" s="10">
        <v>100</v>
      </c>
      <c r="H9592" s="11">
        <v>76.334248246417005</v>
      </c>
      <c r="I9592" s="2">
        <v>53.278438548338002</v>
      </c>
      <c r="J9592" s="2">
        <v>18.313510216529</v>
      </c>
      <c r="K9592" s="2">
        <v>66.925892040256002</v>
      </c>
      <c r="L9592" s="2">
        <v>45.440683135101999</v>
      </c>
      <c r="M9592" s="2">
        <v>71.347971942664998</v>
      </c>
      <c r="N9592" s="2">
        <v>6.7856053674899997</v>
      </c>
      <c r="O9592" s="2">
        <v>6.099420555E-2</v>
      </c>
      <c r="P9592" s="13">
        <v>6.099420555E-2</v>
      </c>
    </row>
    <row r="9593" spans="4:16" x14ac:dyDescent="0.3">
      <c r="D9593" s="93"/>
      <c r="E9593" s="3" t="s">
        <v>2301</v>
      </c>
      <c r="F9593" s="4"/>
      <c r="G9593" s="5">
        <v>16006</v>
      </c>
      <c r="H9593" s="7">
        <v>11953</v>
      </c>
      <c r="I9593" s="1">
        <v>8978</v>
      </c>
      <c r="J9593" s="1">
        <v>2743</v>
      </c>
      <c r="K9593" s="1">
        <v>11427</v>
      </c>
      <c r="L9593" s="1">
        <v>6470</v>
      </c>
      <c r="M9593" s="1">
        <v>11175</v>
      </c>
      <c r="N9593" s="1">
        <v>864</v>
      </c>
      <c r="O9593" s="1">
        <v>7</v>
      </c>
      <c r="P9593" s="6">
        <v>9</v>
      </c>
    </row>
    <row r="9594" spans="4:16" x14ac:dyDescent="0.3">
      <c r="D9594" s="93"/>
      <c r="E9594" s="9"/>
      <c r="F9594" s="8"/>
      <c r="G9594" s="10">
        <v>100</v>
      </c>
      <c r="H9594" s="11">
        <v>74.678245657877994</v>
      </c>
      <c r="I9594" s="2">
        <v>56.091465700362001</v>
      </c>
      <c r="J9594" s="2">
        <v>17.137323503686002</v>
      </c>
      <c r="K9594" s="2">
        <v>71.391978008246994</v>
      </c>
      <c r="L9594" s="2">
        <v>40.422341621892002</v>
      </c>
      <c r="M9594" s="2">
        <v>69.817568411845997</v>
      </c>
      <c r="N9594" s="2">
        <v>5.3979757590900004</v>
      </c>
      <c r="O9594" s="2">
        <v>4.3733599900000003E-2</v>
      </c>
      <c r="P9594" s="13">
        <v>5.6228914157000001E-2</v>
      </c>
    </row>
    <row r="9595" spans="4:16" x14ac:dyDescent="0.3">
      <c r="D9595" s="93"/>
      <c r="E9595" s="3" t="s">
        <v>2302</v>
      </c>
      <c r="F9595" s="4"/>
      <c r="G9595" s="5">
        <v>24125</v>
      </c>
      <c r="H9595" s="7">
        <v>16812</v>
      </c>
      <c r="I9595" s="1">
        <v>13341</v>
      </c>
      <c r="J9595" s="1">
        <v>4270</v>
      </c>
      <c r="K9595" s="1">
        <v>15897</v>
      </c>
      <c r="L9595" s="1">
        <v>8208</v>
      </c>
      <c r="M9595" s="1">
        <v>15641</v>
      </c>
      <c r="N9595" s="1">
        <v>1564</v>
      </c>
      <c r="O9595" s="1">
        <v>42</v>
      </c>
      <c r="P9595" s="6">
        <v>72</v>
      </c>
    </row>
    <row r="9596" spans="4:16" x14ac:dyDescent="0.3">
      <c r="D9596" s="93"/>
      <c r="E9596" s="9"/>
      <c r="F9596" s="8"/>
      <c r="G9596" s="10">
        <v>100</v>
      </c>
      <c r="H9596" s="11">
        <v>69.687046632123995</v>
      </c>
      <c r="I9596" s="2">
        <v>55.299481865285003</v>
      </c>
      <c r="J9596" s="2">
        <v>17.699481865285001</v>
      </c>
      <c r="K9596" s="2">
        <v>65.894300518134997</v>
      </c>
      <c r="L9596" s="2">
        <v>34.022797927460999</v>
      </c>
      <c r="M9596" s="2">
        <v>64.833160621762005</v>
      </c>
      <c r="N9596" s="2">
        <v>6.4829015544040001</v>
      </c>
      <c r="O9596" s="2">
        <v>0.17409326424900001</v>
      </c>
      <c r="P9596" s="13">
        <v>0.29844559585500002</v>
      </c>
    </row>
    <row r="9597" spans="4:16" x14ac:dyDescent="0.3">
      <c r="D9597" s="93"/>
      <c r="E9597" s="3" t="s">
        <v>2303</v>
      </c>
      <c r="F9597" s="4"/>
      <c r="G9597" s="5">
        <v>6494</v>
      </c>
      <c r="H9597" s="7">
        <v>4479</v>
      </c>
      <c r="I9597" s="1">
        <v>3722</v>
      </c>
      <c r="J9597" s="1">
        <v>1059</v>
      </c>
      <c r="K9597" s="1">
        <v>4277</v>
      </c>
      <c r="L9597" s="1">
        <v>1892</v>
      </c>
      <c r="M9597" s="1">
        <v>4017</v>
      </c>
      <c r="N9597" s="1">
        <v>397</v>
      </c>
      <c r="O9597" s="1">
        <v>7</v>
      </c>
      <c r="P9597" s="6">
        <v>20</v>
      </c>
    </row>
    <row r="9598" spans="4:16" x14ac:dyDescent="0.3">
      <c r="D9598" s="93"/>
      <c r="E9598" s="9"/>
      <c r="F9598" s="8"/>
      <c r="G9598" s="10">
        <v>100</v>
      </c>
      <c r="H9598" s="11">
        <v>68.971358176779006</v>
      </c>
      <c r="I9598" s="2">
        <v>57.314444102247997</v>
      </c>
      <c r="J9598" s="2">
        <v>16.307360640591</v>
      </c>
      <c r="K9598" s="2">
        <v>65.860794579612005</v>
      </c>
      <c r="L9598" s="2">
        <v>29.134585771480999</v>
      </c>
      <c r="M9598" s="2">
        <v>61.857098860487</v>
      </c>
      <c r="N9598" s="2">
        <v>6.1133353865110003</v>
      </c>
      <c r="O9598" s="2">
        <v>0.107791807823</v>
      </c>
      <c r="P9598" s="13">
        <v>0.307976593779</v>
      </c>
    </row>
    <row r="9599" spans="4:16" x14ac:dyDescent="0.3">
      <c r="D9599" s="93"/>
      <c r="E9599" s="3" t="s">
        <v>2304</v>
      </c>
      <c r="F9599" s="4"/>
      <c r="G9599" s="5">
        <v>1611</v>
      </c>
      <c r="H9599" s="7">
        <v>1049</v>
      </c>
      <c r="I9599" s="1">
        <v>823</v>
      </c>
      <c r="J9599" s="1">
        <v>213</v>
      </c>
      <c r="K9599" s="1">
        <v>999</v>
      </c>
      <c r="L9599" s="1">
        <v>370</v>
      </c>
      <c r="M9599" s="1">
        <v>820</v>
      </c>
      <c r="N9599" s="1">
        <v>134</v>
      </c>
      <c r="O9599" s="1">
        <v>6</v>
      </c>
      <c r="P9599" s="6">
        <v>7</v>
      </c>
    </row>
    <row r="9600" spans="4:16" x14ac:dyDescent="0.3">
      <c r="D9600" s="93"/>
      <c r="E9600" s="9"/>
      <c r="F9600" s="8"/>
      <c r="G9600" s="10">
        <v>100</v>
      </c>
      <c r="H9600" s="11">
        <v>65.114835505897005</v>
      </c>
      <c r="I9600" s="2">
        <v>51.086281812538999</v>
      </c>
      <c r="J9600" s="2">
        <v>13.221601489757999</v>
      </c>
      <c r="K9600" s="2">
        <v>62.011173184358</v>
      </c>
      <c r="L9600" s="2">
        <v>22.967101179391999</v>
      </c>
      <c r="M9600" s="2">
        <v>50.900062073245998</v>
      </c>
      <c r="N9600" s="2">
        <v>8.3178150217260001</v>
      </c>
      <c r="O9600" s="2">
        <v>0.37243947858499998</v>
      </c>
      <c r="P9600" s="13">
        <v>0.43451272501600002</v>
      </c>
    </row>
    <row r="9601" spans="4:16" x14ac:dyDescent="0.3">
      <c r="D9601" s="93"/>
      <c r="E9601" s="3" t="s">
        <v>22</v>
      </c>
      <c r="F9601" s="4"/>
      <c r="G9601" s="5">
        <v>164</v>
      </c>
      <c r="H9601" s="7">
        <v>91</v>
      </c>
      <c r="I9601" s="1">
        <v>97</v>
      </c>
      <c r="J9601" s="1">
        <v>26</v>
      </c>
      <c r="K9601" s="1">
        <v>85</v>
      </c>
      <c r="L9601" s="1">
        <v>31</v>
      </c>
      <c r="M9601" s="1">
        <v>97</v>
      </c>
      <c r="N9601" s="1">
        <v>17</v>
      </c>
      <c r="O9601" s="1">
        <v>7</v>
      </c>
      <c r="P9601" s="6">
        <v>5</v>
      </c>
    </row>
    <row r="9602" spans="4:16" x14ac:dyDescent="0.3">
      <c r="D9602" s="93"/>
      <c r="E9602" s="9"/>
      <c r="F9602" s="8"/>
      <c r="G9602" s="10">
        <v>100</v>
      </c>
      <c r="H9602" s="11">
        <v>55.487804878048998</v>
      </c>
      <c r="I9602" s="2">
        <v>59.146341463414998</v>
      </c>
      <c r="J9602" s="2">
        <v>15.853658536585</v>
      </c>
      <c r="K9602" s="2">
        <v>51.829268292682997</v>
      </c>
      <c r="L9602" s="2">
        <v>18.902439024389999</v>
      </c>
      <c r="M9602" s="2">
        <v>59.146341463414998</v>
      </c>
      <c r="N9602" s="2">
        <v>10.365853658537</v>
      </c>
      <c r="O9602" s="2">
        <v>4.268292682927</v>
      </c>
      <c r="P9602" s="13">
        <v>3.0487804878050002</v>
      </c>
    </row>
    <row r="9603" spans="4:16" x14ac:dyDescent="0.3">
      <c r="D9603" s="92" t="s">
        <v>2305</v>
      </c>
      <c r="E9603" s="46" t="s">
        <v>2306</v>
      </c>
      <c r="F9603" s="47"/>
      <c r="G9603" s="29">
        <v>10458</v>
      </c>
      <c r="H9603" s="32">
        <v>7808</v>
      </c>
      <c r="I9603" s="17">
        <v>7018</v>
      </c>
      <c r="J9603" s="17">
        <v>2738</v>
      </c>
      <c r="K9603" s="17">
        <v>7058</v>
      </c>
      <c r="L9603" s="17">
        <v>4549</v>
      </c>
      <c r="M9603" s="17">
        <v>7301</v>
      </c>
      <c r="N9603" s="17">
        <v>857</v>
      </c>
      <c r="O9603" s="17">
        <v>12</v>
      </c>
      <c r="P9603" s="33">
        <v>43</v>
      </c>
    </row>
    <row r="9604" spans="4:16" x14ac:dyDescent="0.3">
      <c r="D9604" s="93"/>
      <c r="E9604" s="9"/>
      <c r="F9604" s="8"/>
      <c r="G9604" s="10">
        <v>100</v>
      </c>
      <c r="H9604" s="11">
        <v>74.660546949703999</v>
      </c>
      <c r="I9604" s="2">
        <v>67.106521323389003</v>
      </c>
      <c r="J9604" s="2">
        <v>26.180914132721</v>
      </c>
      <c r="K9604" s="2">
        <v>67.489003633582001</v>
      </c>
      <c r="L9604" s="2">
        <v>43.497800726716001</v>
      </c>
      <c r="M9604" s="2">
        <v>69.812583668005004</v>
      </c>
      <c r="N9604" s="2">
        <v>8.1946834958880004</v>
      </c>
      <c r="O9604" s="2">
        <v>0.114744693058</v>
      </c>
      <c r="P9604" s="13">
        <v>0.411168483458</v>
      </c>
    </row>
    <row r="9605" spans="4:16" ht="25" x14ac:dyDescent="0.3">
      <c r="D9605" s="93"/>
      <c r="E9605" s="3" t="s">
        <v>2307</v>
      </c>
      <c r="F9605" s="4"/>
      <c r="G9605" s="5">
        <v>9695</v>
      </c>
      <c r="H9605" s="7">
        <v>6914</v>
      </c>
      <c r="I9605" s="1">
        <v>6383</v>
      </c>
      <c r="J9605" s="1">
        <v>2158</v>
      </c>
      <c r="K9605" s="1">
        <v>6271</v>
      </c>
      <c r="L9605" s="1">
        <v>3671</v>
      </c>
      <c r="M9605" s="1">
        <v>6688</v>
      </c>
      <c r="N9605" s="1">
        <v>706</v>
      </c>
      <c r="O9605" s="1">
        <v>14</v>
      </c>
      <c r="P9605" s="6">
        <v>27</v>
      </c>
    </row>
    <row r="9606" spans="4:16" x14ac:dyDescent="0.3">
      <c r="D9606" s="93"/>
      <c r="E9606" s="9"/>
      <c r="F9606" s="8"/>
      <c r="G9606" s="10">
        <v>100</v>
      </c>
      <c r="H9606" s="11">
        <v>71.315110881897994</v>
      </c>
      <c r="I9606" s="2">
        <v>65.838060856110999</v>
      </c>
      <c r="J9606" s="2">
        <v>22.258896338319001</v>
      </c>
      <c r="K9606" s="2">
        <v>64.682826199071997</v>
      </c>
      <c r="L9606" s="2">
        <v>37.864878803506997</v>
      </c>
      <c r="M9606" s="2">
        <v>68.984012377514006</v>
      </c>
      <c r="N9606" s="2">
        <v>7.282104177411</v>
      </c>
      <c r="O9606" s="2">
        <v>0.14440433213000001</v>
      </c>
      <c r="P9606" s="13">
        <v>0.27849406910800001</v>
      </c>
    </row>
    <row r="9607" spans="4:16" ht="25" x14ac:dyDescent="0.3">
      <c r="D9607" s="93"/>
      <c r="E9607" s="3" t="s">
        <v>2308</v>
      </c>
      <c r="F9607" s="4"/>
      <c r="G9607" s="5">
        <v>12771</v>
      </c>
      <c r="H9607" s="7">
        <v>8715</v>
      </c>
      <c r="I9607" s="1">
        <v>7407</v>
      </c>
      <c r="J9607" s="1">
        <v>2221</v>
      </c>
      <c r="K9607" s="1">
        <v>8096</v>
      </c>
      <c r="L9607" s="1">
        <v>4352</v>
      </c>
      <c r="M9607" s="1">
        <v>8211</v>
      </c>
      <c r="N9607" s="1">
        <v>768</v>
      </c>
      <c r="O9607" s="1">
        <v>15</v>
      </c>
      <c r="P9607" s="6">
        <v>34</v>
      </c>
    </row>
    <row r="9608" spans="4:16" x14ac:dyDescent="0.3">
      <c r="D9608" s="93"/>
      <c r="E9608" s="9"/>
      <c r="F9608" s="8"/>
      <c r="G9608" s="10">
        <v>100</v>
      </c>
      <c r="H9608" s="11">
        <v>68.240544984731002</v>
      </c>
      <c r="I9608" s="2">
        <v>57.998590556730001</v>
      </c>
      <c r="J9608" s="2">
        <v>17.390963902591999</v>
      </c>
      <c r="K9608" s="2">
        <v>63.393626184323999</v>
      </c>
      <c r="L9608" s="2">
        <v>34.077206170228997</v>
      </c>
      <c r="M9608" s="2">
        <v>64.294103828988</v>
      </c>
      <c r="N9608" s="2">
        <v>6.0136246182760003</v>
      </c>
      <c r="O9608" s="2">
        <v>0.11745360582599999</v>
      </c>
      <c r="P9608" s="13">
        <v>0.26622817320499997</v>
      </c>
    </row>
    <row r="9609" spans="4:16" x14ac:dyDescent="0.3">
      <c r="D9609" s="93"/>
      <c r="E9609" s="3" t="s">
        <v>2309</v>
      </c>
      <c r="F9609" s="4"/>
      <c r="G9609" s="5">
        <v>12862</v>
      </c>
      <c r="H9609" s="7">
        <v>9122</v>
      </c>
      <c r="I9609" s="1">
        <v>6173</v>
      </c>
      <c r="J9609" s="1">
        <v>1622</v>
      </c>
      <c r="K9609" s="1">
        <v>8727</v>
      </c>
      <c r="L9609" s="1">
        <v>4492</v>
      </c>
      <c r="M9609" s="1">
        <v>8487</v>
      </c>
      <c r="N9609" s="1">
        <v>677</v>
      </c>
      <c r="O9609" s="1">
        <v>11</v>
      </c>
      <c r="P9609" s="6">
        <v>32</v>
      </c>
    </row>
    <row r="9610" spans="4:16" x14ac:dyDescent="0.3">
      <c r="D9610" s="93"/>
      <c r="E9610" s="9"/>
      <c r="F9610" s="8"/>
      <c r="G9610" s="10">
        <v>100</v>
      </c>
      <c r="H9610" s="11">
        <v>70.922096097030007</v>
      </c>
      <c r="I9610" s="2">
        <v>47.994091121132001</v>
      </c>
      <c r="J9610" s="2">
        <v>12.610791478775001</v>
      </c>
      <c r="K9610" s="2">
        <v>67.851034053801996</v>
      </c>
      <c r="L9610" s="2">
        <v>34.924584046027</v>
      </c>
      <c r="M9610" s="2">
        <v>65.985072306017997</v>
      </c>
      <c r="N9610" s="2">
        <v>5.2635670968749997</v>
      </c>
      <c r="O9610" s="2">
        <v>8.5523246772999995E-2</v>
      </c>
      <c r="P9610" s="13">
        <v>0.24879489970499999</v>
      </c>
    </row>
    <row r="9611" spans="4:16" x14ac:dyDescent="0.3">
      <c r="D9611" s="93"/>
      <c r="E9611" s="3" t="s">
        <v>2310</v>
      </c>
      <c r="F9611" s="4"/>
      <c r="G9611" s="5">
        <v>8460</v>
      </c>
      <c r="H9611" s="7">
        <v>6346</v>
      </c>
      <c r="I9611" s="1">
        <v>3231</v>
      </c>
      <c r="J9611" s="1">
        <v>723</v>
      </c>
      <c r="K9611" s="1">
        <v>6429</v>
      </c>
      <c r="L9611" s="1">
        <v>2684</v>
      </c>
      <c r="M9611" s="1">
        <v>5372</v>
      </c>
      <c r="N9611" s="1">
        <v>359</v>
      </c>
      <c r="O9611" s="1">
        <v>11</v>
      </c>
      <c r="P9611" s="6">
        <v>9</v>
      </c>
    </row>
    <row r="9612" spans="4:16" x14ac:dyDescent="0.3">
      <c r="D9612" s="93"/>
      <c r="E9612" s="9"/>
      <c r="F9612" s="8"/>
      <c r="G9612" s="10">
        <v>100</v>
      </c>
      <c r="H9612" s="11">
        <v>75.011820330969002</v>
      </c>
      <c r="I9612" s="2">
        <v>38.191489361701997</v>
      </c>
      <c r="J9612" s="2">
        <v>8.5460992907800009</v>
      </c>
      <c r="K9612" s="2">
        <v>75.992907801417999</v>
      </c>
      <c r="L9612" s="2">
        <v>31.725768321513002</v>
      </c>
      <c r="M9612" s="2">
        <v>63.498817966902998</v>
      </c>
      <c r="N9612" s="2">
        <v>4.2434988179669997</v>
      </c>
      <c r="O9612" s="2">
        <v>0.13002364066200001</v>
      </c>
      <c r="P9612" s="13">
        <v>0.106382978723</v>
      </c>
    </row>
    <row r="9613" spans="4:16" x14ac:dyDescent="0.3">
      <c r="D9613" s="92" t="s">
        <v>2311</v>
      </c>
      <c r="E9613" s="46" t="s">
        <v>2306</v>
      </c>
      <c r="F9613" s="47"/>
      <c r="G9613" s="29">
        <v>6247</v>
      </c>
      <c r="H9613" s="32">
        <v>4717</v>
      </c>
      <c r="I9613" s="17">
        <v>3726</v>
      </c>
      <c r="J9613" s="17">
        <v>1442</v>
      </c>
      <c r="K9613" s="17">
        <v>4470</v>
      </c>
      <c r="L9613" s="17">
        <v>2763</v>
      </c>
      <c r="M9613" s="17">
        <v>4262</v>
      </c>
      <c r="N9613" s="17">
        <v>433</v>
      </c>
      <c r="O9613" s="17">
        <v>6</v>
      </c>
      <c r="P9613" s="33">
        <v>19</v>
      </c>
    </row>
    <row r="9614" spans="4:16" x14ac:dyDescent="0.3">
      <c r="D9614" s="93"/>
      <c r="E9614" s="9"/>
      <c r="F9614" s="8"/>
      <c r="G9614" s="10">
        <v>100</v>
      </c>
      <c r="H9614" s="11">
        <v>75.508243957098998</v>
      </c>
      <c r="I9614" s="2">
        <v>59.644629422123003</v>
      </c>
      <c r="J9614" s="2">
        <v>23.083079878342001</v>
      </c>
      <c r="K9614" s="2">
        <v>71.554346086121001</v>
      </c>
      <c r="L9614" s="2">
        <v>44.229230030415003</v>
      </c>
      <c r="M9614" s="2">
        <v>68.224747878982001</v>
      </c>
      <c r="N9614" s="2">
        <v>6.9313270369779998</v>
      </c>
      <c r="O9614" s="2">
        <v>9.6046102128999999E-2</v>
      </c>
      <c r="P9614" s="13">
        <v>0.30414599007499998</v>
      </c>
    </row>
    <row r="9615" spans="4:16" ht="25" x14ac:dyDescent="0.3">
      <c r="D9615" s="93"/>
      <c r="E9615" s="3" t="s">
        <v>2307</v>
      </c>
      <c r="F9615" s="4"/>
      <c r="G9615" s="5">
        <v>7751</v>
      </c>
      <c r="H9615" s="7">
        <v>5716</v>
      </c>
      <c r="I9615" s="1">
        <v>4183</v>
      </c>
      <c r="J9615" s="1">
        <v>1341</v>
      </c>
      <c r="K9615" s="1">
        <v>5559</v>
      </c>
      <c r="L9615" s="1">
        <v>3072</v>
      </c>
      <c r="M9615" s="1">
        <v>5311</v>
      </c>
      <c r="N9615" s="1">
        <v>483</v>
      </c>
      <c r="O9615" s="1">
        <v>11</v>
      </c>
      <c r="P9615" s="6">
        <v>22</v>
      </c>
    </row>
    <row r="9616" spans="4:16" x14ac:dyDescent="0.3">
      <c r="D9616" s="93"/>
      <c r="E9616" s="9"/>
      <c r="F9616" s="8"/>
      <c r="G9616" s="10">
        <v>100</v>
      </c>
      <c r="H9616" s="11">
        <v>73.745323184105004</v>
      </c>
      <c r="I9616" s="2">
        <v>53.967230034834003</v>
      </c>
      <c r="J9616" s="2">
        <v>17.300993420204001</v>
      </c>
      <c r="K9616" s="2">
        <v>71.719778093149003</v>
      </c>
      <c r="L9616" s="2">
        <v>39.633595665074999</v>
      </c>
      <c r="M9616" s="2">
        <v>68.520190943103998</v>
      </c>
      <c r="N9616" s="2">
        <v>6.2314540059350003</v>
      </c>
      <c r="O9616" s="2">
        <v>0.141917171978</v>
      </c>
      <c r="P9616" s="13">
        <v>0.28383434395599999</v>
      </c>
    </row>
    <row r="9617" spans="4:16" ht="25" x14ac:dyDescent="0.3">
      <c r="D9617" s="93"/>
      <c r="E9617" s="3" t="s">
        <v>2308</v>
      </c>
      <c r="F9617" s="4"/>
      <c r="G9617" s="5">
        <v>11247</v>
      </c>
      <c r="H9617" s="7">
        <v>7921</v>
      </c>
      <c r="I9617" s="1">
        <v>5547</v>
      </c>
      <c r="J9617" s="1">
        <v>1780</v>
      </c>
      <c r="K9617" s="1">
        <v>7655</v>
      </c>
      <c r="L9617" s="1">
        <v>4032</v>
      </c>
      <c r="M9617" s="1">
        <v>7241</v>
      </c>
      <c r="N9617" s="1">
        <v>666</v>
      </c>
      <c r="O9617" s="1">
        <v>12</v>
      </c>
      <c r="P9617" s="6">
        <v>31</v>
      </c>
    </row>
    <row r="9618" spans="4:16" x14ac:dyDescent="0.3">
      <c r="D9618" s="93"/>
      <c r="E9618" s="9"/>
      <c r="F9618" s="8"/>
      <c r="G9618" s="10">
        <v>100</v>
      </c>
      <c r="H9618" s="11">
        <v>70.427669600781996</v>
      </c>
      <c r="I9618" s="2">
        <v>49.319818618298001</v>
      </c>
      <c r="J9618" s="2">
        <v>15.826442606917</v>
      </c>
      <c r="K9618" s="2">
        <v>68.062594469635997</v>
      </c>
      <c r="L9618" s="2">
        <v>35.849559882634999</v>
      </c>
      <c r="M9618" s="2">
        <v>64.381612874544004</v>
      </c>
      <c r="N9618" s="2">
        <v>5.9215790877570003</v>
      </c>
      <c r="O9618" s="2">
        <v>0.106695118698</v>
      </c>
      <c r="P9618" s="13">
        <v>0.27562905663699999</v>
      </c>
    </row>
    <row r="9619" spans="4:16" x14ac:dyDescent="0.3">
      <c r="D9619" s="93"/>
      <c r="E9619" s="3" t="s">
        <v>2309</v>
      </c>
      <c r="F9619" s="4"/>
      <c r="G9619" s="5">
        <v>11179</v>
      </c>
      <c r="H9619" s="7">
        <v>7600</v>
      </c>
      <c r="I9619" s="1">
        <v>4967</v>
      </c>
      <c r="J9619" s="1">
        <v>1519</v>
      </c>
      <c r="K9619" s="1">
        <v>7214</v>
      </c>
      <c r="L9619" s="1">
        <v>3682</v>
      </c>
      <c r="M9619" s="1">
        <v>7024</v>
      </c>
      <c r="N9619" s="1">
        <v>653</v>
      </c>
      <c r="O9619" s="1">
        <v>13</v>
      </c>
      <c r="P9619" s="6">
        <v>32</v>
      </c>
    </row>
    <row r="9620" spans="4:16" x14ac:dyDescent="0.3">
      <c r="D9620" s="93"/>
      <c r="E9620" s="9"/>
      <c r="F9620" s="8"/>
      <c r="G9620" s="10">
        <v>100</v>
      </c>
      <c r="H9620" s="11">
        <v>67.984614008408997</v>
      </c>
      <c r="I9620" s="2">
        <v>44.431523392073998</v>
      </c>
      <c r="J9620" s="2">
        <v>13.587977457733</v>
      </c>
      <c r="K9620" s="2">
        <v>64.531711244297</v>
      </c>
      <c r="L9620" s="2">
        <v>32.936756418283998</v>
      </c>
      <c r="M9620" s="2">
        <v>62.832095894086997</v>
      </c>
      <c r="N9620" s="2">
        <v>5.841309598354</v>
      </c>
      <c r="O9620" s="2">
        <v>0.11628947133</v>
      </c>
      <c r="P9620" s="13">
        <v>0.28625100635099998</v>
      </c>
    </row>
    <row r="9621" spans="4:16" x14ac:dyDescent="0.3">
      <c r="D9621" s="93"/>
      <c r="E9621" s="3" t="s">
        <v>2310</v>
      </c>
      <c r="F9621" s="4"/>
      <c r="G9621" s="5">
        <v>2253</v>
      </c>
      <c r="H9621" s="7">
        <v>1438</v>
      </c>
      <c r="I9621" s="1">
        <v>833</v>
      </c>
      <c r="J9621" s="1">
        <v>203</v>
      </c>
      <c r="K9621" s="1">
        <v>1354</v>
      </c>
      <c r="L9621" s="1">
        <v>581</v>
      </c>
      <c r="M9621" s="1">
        <v>1172</v>
      </c>
      <c r="N9621" s="1">
        <v>120</v>
      </c>
      <c r="O9621" s="1">
        <v>7</v>
      </c>
      <c r="P9621" s="6">
        <v>3</v>
      </c>
    </row>
    <row r="9622" spans="4:16" x14ac:dyDescent="0.3">
      <c r="D9622" s="93"/>
      <c r="E9622" s="9"/>
      <c r="F9622" s="8"/>
      <c r="G9622" s="10">
        <v>100</v>
      </c>
      <c r="H9622" s="11">
        <v>63.826009764757998</v>
      </c>
      <c r="I9622" s="2">
        <v>36.972924988903998</v>
      </c>
      <c r="J9622" s="2">
        <v>9.0102086107409995</v>
      </c>
      <c r="K9622" s="2">
        <v>60.097647581003002</v>
      </c>
      <c r="L9622" s="2">
        <v>25.787838437639</v>
      </c>
      <c r="M9622" s="2">
        <v>52.019529516200997</v>
      </c>
      <c r="N9622" s="2">
        <v>5.3262316910790002</v>
      </c>
      <c r="O9622" s="2">
        <v>0.310696848646</v>
      </c>
      <c r="P9622" s="13">
        <v>0.133155792277</v>
      </c>
    </row>
    <row r="9623" spans="4:16" x14ac:dyDescent="0.3">
      <c r="D9623" s="93"/>
      <c r="E9623" s="3" t="s">
        <v>2312</v>
      </c>
      <c r="F9623" s="4"/>
      <c r="G9623" s="5">
        <v>15996</v>
      </c>
      <c r="H9623" s="7">
        <v>11841</v>
      </c>
      <c r="I9623" s="1">
        <v>11117</v>
      </c>
      <c r="J9623" s="1">
        <v>3214</v>
      </c>
      <c r="K9623" s="1">
        <v>10669</v>
      </c>
      <c r="L9623" s="1">
        <v>5747</v>
      </c>
      <c r="M9623" s="1">
        <v>11292</v>
      </c>
      <c r="N9623" s="1">
        <v>1029</v>
      </c>
      <c r="O9623" s="1">
        <v>15</v>
      </c>
      <c r="P9623" s="6">
        <v>41</v>
      </c>
    </row>
    <row r="9624" spans="4:16" x14ac:dyDescent="0.3">
      <c r="D9624" s="93"/>
      <c r="E9624" s="9"/>
      <c r="F9624" s="8"/>
      <c r="G9624" s="10">
        <v>100</v>
      </c>
      <c r="H9624" s="11">
        <v>74.024756189046997</v>
      </c>
      <c r="I9624" s="2">
        <v>69.498624656163997</v>
      </c>
      <c r="J9624" s="2">
        <v>20.092523130783</v>
      </c>
      <c r="K9624" s="2">
        <v>66.697924481119998</v>
      </c>
      <c r="L9624" s="2">
        <v>35.927731932983001</v>
      </c>
      <c r="M9624" s="2">
        <v>70.592648162041002</v>
      </c>
      <c r="N9624" s="2">
        <v>6.4328582145539999</v>
      </c>
      <c r="O9624" s="2">
        <v>9.3773443361000006E-2</v>
      </c>
      <c r="P9624" s="13">
        <v>0.25631407851999999</v>
      </c>
    </row>
    <row r="9625" spans="4:16" x14ac:dyDescent="0.3">
      <c r="D9625" s="92" t="s">
        <v>2313</v>
      </c>
      <c r="E9625" s="46" t="s">
        <v>2314</v>
      </c>
      <c r="F9625" s="47"/>
      <c r="G9625" s="29">
        <v>17873</v>
      </c>
      <c r="H9625" s="32">
        <v>12818</v>
      </c>
      <c r="I9625" s="17">
        <v>10347</v>
      </c>
      <c r="J9625" s="17">
        <v>3763</v>
      </c>
      <c r="K9625" s="17">
        <v>12139</v>
      </c>
      <c r="L9625" s="17">
        <v>7698</v>
      </c>
      <c r="M9625" s="17">
        <v>12250</v>
      </c>
      <c r="N9625" s="17">
        <v>1100</v>
      </c>
      <c r="O9625" s="17">
        <v>15</v>
      </c>
      <c r="P9625" s="33">
        <v>35</v>
      </c>
    </row>
    <row r="9626" spans="4:16" x14ac:dyDescent="0.3">
      <c r="D9626" s="93"/>
      <c r="E9626" s="9"/>
      <c r="F9626" s="8"/>
      <c r="G9626" s="10">
        <v>100</v>
      </c>
      <c r="H9626" s="11">
        <v>71.717115201701006</v>
      </c>
      <c r="I9626" s="2">
        <v>57.891792088625003</v>
      </c>
      <c r="J9626" s="2">
        <v>21.054103955687001</v>
      </c>
      <c r="K9626" s="2">
        <v>67.918088737201003</v>
      </c>
      <c r="L9626" s="2">
        <v>43.070553348625999</v>
      </c>
      <c r="M9626" s="2">
        <v>68.539137246124994</v>
      </c>
      <c r="N9626" s="2">
        <v>6.1545347731210001</v>
      </c>
      <c r="O9626" s="2">
        <v>8.3925474178999995E-2</v>
      </c>
      <c r="P9626" s="13">
        <v>0.195826106418</v>
      </c>
    </row>
    <row r="9627" spans="4:16" x14ac:dyDescent="0.3">
      <c r="D9627" s="93"/>
      <c r="E9627" s="3" t="s">
        <v>2315</v>
      </c>
      <c r="F9627" s="4"/>
      <c r="G9627" s="5">
        <v>16144</v>
      </c>
      <c r="H9627" s="7">
        <v>11856</v>
      </c>
      <c r="I9627" s="1">
        <v>9129</v>
      </c>
      <c r="J9627" s="1">
        <v>2898</v>
      </c>
      <c r="K9627" s="1">
        <v>11275</v>
      </c>
      <c r="L9627" s="1">
        <v>6156</v>
      </c>
      <c r="M9627" s="1">
        <v>11160</v>
      </c>
      <c r="N9627" s="1">
        <v>931</v>
      </c>
      <c r="O9627" s="1">
        <v>11</v>
      </c>
      <c r="P9627" s="6">
        <v>26</v>
      </c>
    </row>
    <row r="9628" spans="4:16" x14ac:dyDescent="0.3">
      <c r="D9628" s="93"/>
      <c r="E9628" s="9"/>
      <c r="F9628" s="8"/>
      <c r="G9628" s="10">
        <v>100</v>
      </c>
      <c r="H9628" s="11">
        <v>73.439048562934005</v>
      </c>
      <c r="I9628" s="2">
        <v>56.547324083250999</v>
      </c>
      <c r="J9628" s="2">
        <v>17.950941526264</v>
      </c>
      <c r="K9628" s="2">
        <v>69.840188305252994</v>
      </c>
      <c r="L9628" s="2">
        <v>38.131813676908003</v>
      </c>
      <c r="M9628" s="2">
        <v>69.127849355798006</v>
      </c>
      <c r="N9628" s="2">
        <v>5.7668483647180002</v>
      </c>
      <c r="O9628" s="2">
        <v>6.8136769077999995E-2</v>
      </c>
      <c r="P9628" s="13">
        <v>0.16105054509399999</v>
      </c>
    </row>
    <row r="9629" spans="4:16" x14ac:dyDescent="0.3">
      <c r="D9629" s="93"/>
      <c r="E9629" s="3" t="s">
        <v>2316</v>
      </c>
      <c r="F9629" s="4"/>
      <c r="G9629" s="5">
        <v>15559</v>
      </c>
      <c r="H9629" s="7">
        <v>10863</v>
      </c>
      <c r="I9629" s="1">
        <v>8135</v>
      </c>
      <c r="J9629" s="1">
        <v>2210</v>
      </c>
      <c r="K9629" s="1">
        <v>10319</v>
      </c>
      <c r="L9629" s="1">
        <v>4788</v>
      </c>
      <c r="M9629" s="1">
        <v>9844</v>
      </c>
      <c r="N9629" s="1">
        <v>986</v>
      </c>
      <c r="O9629" s="1">
        <v>19</v>
      </c>
      <c r="P9629" s="6">
        <v>49</v>
      </c>
    </row>
    <row r="9630" spans="4:16" x14ac:dyDescent="0.3">
      <c r="D9630" s="93"/>
      <c r="E9630" s="9"/>
      <c r="F9630" s="8"/>
      <c r="G9630" s="10">
        <v>100</v>
      </c>
      <c r="H9630" s="11">
        <v>69.818111703837005</v>
      </c>
      <c r="I9630" s="2">
        <v>52.284851211517001</v>
      </c>
      <c r="J9630" s="2">
        <v>14.203997686227</v>
      </c>
      <c r="K9630" s="2">
        <v>66.321743042611999</v>
      </c>
      <c r="L9630" s="2">
        <v>30.773185937400001</v>
      </c>
      <c r="M9630" s="2">
        <v>63.268847612313998</v>
      </c>
      <c r="N9630" s="2">
        <v>6.3371681984699997</v>
      </c>
      <c r="O9630" s="2">
        <v>0.122115817212</v>
      </c>
      <c r="P9630" s="13">
        <v>0.314930265441</v>
      </c>
    </row>
    <row r="9631" spans="4:16" x14ac:dyDescent="0.3">
      <c r="D9631" s="93"/>
      <c r="E9631" s="3" t="s">
        <v>2317</v>
      </c>
      <c r="F9631" s="4"/>
      <c r="G9631" s="5">
        <v>4388</v>
      </c>
      <c r="H9631" s="7">
        <v>3173</v>
      </c>
      <c r="I9631" s="1">
        <v>2329</v>
      </c>
      <c r="J9631" s="1">
        <v>546</v>
      </c>
      <c r="K9631" s="1">
        <v>2791</v>
      </c>
      <c r="L9631" s="1">
        <v>1138</v>
      </c>
      <c r="M9631" s="1">
        <v>2653</v>
      </c>
      <c r="N9631" s="1">
        <v>281</v>
      </c>
      <c r="O9631" s="1">
        <v>14</v>
      </c>
      <c r="P9631" s="6">
        <v>12</v>
      </c>
    </row>
    <row r="9632" spans="4:16" x14ac:dyDescent="0.3">
      <c r="D9632" s="93"/>
      <c r="E9632" s="9"/>
      <c r="F9632" s="8"/>
      <c r="G9632" s="10">
        <v>100</v>
      </c>
      <c r="H9632" s="11">
        <v>72.310847766636002</v>
      </c>
      <c r="I9632" s="2">
        <v>53.076572470374003</v>
      </c>
      <c r="J9632" s="2">
        <v>12.443026435734</v>
      </c>
      <c r="K9632" s="2">
        <v>63.605287146763999</v>
      </c>
      <c r="L9632" s="2">
        <v>25.934366453965001</v>
      </c>
      <c r="M9632" s="2">
        <v>60.460346399271003</v>
      </c>
      <c r="N9632" s="2">
        <v>6.4038286235189998</v>
      </c>
      <c r="O9632" s="2">
        <v>0.31905195989099999</v>
      </c>
      <c r="P9632" s="13">
        <v>0.27347310847799999</v>
      </c>
    </row>
    <row r="9633" spans="4:16" x14ac:dyDescent="0.3">
      <c r="D9633" s="93"/>
      <c r="E9633" s="3" t="s">
        <v>2318</v>
      </c>
      <c r="F9633" s="4"/>
      <c r="G9633" s="5">
        <v>735</v>
      </c>
      <c r="H9633" s="7">
        <v>497</v>
      </c>
      <c r="I9633" s="1">
        <v>370</v>
      </c>
      <c r="J9633" s="1">
        <v>73</v>
      </c>
      <c r="K9633" s="1">
        <v>394</v>
      </c>
      <c r="L9633" s="1">
        <v>135</v>
      </c>
      <c r="M9633" s="1">
        <v>378</v>
      </c>
      <c r="N9633" s="1">
        <v>80</v>
      </c>
      <c r="O9633" s="1">
        <v>3</v>
      </c>
      <c r="P9633" s="6">
        <v>5</v>
      </c>
    </row>
    <row r="9634" spans="4:16" x14ac:dyDescent="0.3">
      <c r="D9634" s="93"/>
      <c r="E9634" s="9"/>
      <c r="F9634" s="8"/>
      <c r="G9634" s="10">
        <v>100</v>
      </c>
      <c r="H9634" s="11">
        <v>67.619047619048004</v>
      </c>
      <c r="I9634" s="2">
        <v>50.340136054421997</v>
      </c>
      <c r="J9634" s="2">
        <v>9.9319727891159992</v>
      </c>
      <c r="K9634" s="2">
        <v>53.605442176871001</v>
      </c>
      <c r="L9634" s="2">
        <v>18.367346938775999</v>
      </c>
      <c r="M9634" s="2">
        <v>51.428571428570997</v>
      </c>
      <c r="N9634" s="2">
        <v>10.884353741497</v>
      </c>
      <c r="O9634" s="2">
        <v>0.408163265306</v>
      </c>
      <c r="P9634" s="13">
        <v>0.68027210884400002</v>
      </c>
    </row>
    <row r="9635" spans="4:16" x14ac:dyDescent="0.3">
      <c r="D9635" s="93"/>
      <c r="E9635" s="3" t="s">
        <v>22</v>
      </c>
      <c r="F9635" s="4"/>
      <c r="G9635" s="5">
        <v>351</v>
      </c>
      <c r="H9635" s="7">
        <v>221</v>
      </c>
      <c r="I9635" s="1">
        <v>194</v>
      </c>
      <c r="J9635" s="1">
        <v>46</v>
      </c>
      <c r="K9635" s="1">
        <v>175</v>
      </c>
      <c r="L9635" s="1">
        <v>65</v>
      </c>
      <c r="M9635" s="1">
        <v>196</v>
      </c>
      <c r="N9635" s="1">
        <v>52</v>
      </c>
      <c r="O9635" s="1">
        <v>11</v>
      </c>
      <c r="P9635" s="6">
        <v>11</v>
      </c>
    </row>
    <row r="9636" spans="4:16" x14ac:dyDescent="0.3">
      <c r="D9636" s="93"/>
      <c r="E9636" s="9"/>
      <c r="F9636" s="8"/>
      <c r="G9636" s="10">
        <v>100</v>
      </c>
      <c r="H9636" s="11">
        <v>62.962962962962997</v>
      </c>
      <c r="I9636" s="2">
        <v>55.270655270654999</v>
      </c>
      <c r="J9636" s="2">
        <v>13.105413105413</v>
      </c>
      <c r="K9636" s="2">
        <v>49.857549857549998</v>
      </c>
      <c r="L9636" s="2">
        <v>18.518518518518999</v>
      </c>
      <c r="M9636" s="2">
        <v>55.840455840456002</v>
      </c>
      <c r="N9636" s="2">
        <v>14.814814814815</v>
      </c>
      <c r="O9636" s="2">
        <v>3.1339031339029999</v>
      </c>
      <c r="P9636" s="13">
        <v>3.1339031339029999</v>
      </c>
    </row>
    <row r="9637" spans="4:16" x14ac:dyDescent="0.3">
      <c r="D9637" s="92" t="s">
        <v>2319</v>
      </c>
      <c r="E9637" s="46" t="s">
        <v>2320</v>
      </c>
      <c r="F9637" s="47"/>
      <c r="G9637" s="29">
        <v>12816</v>
      </c>
      <c r="H9637" s="32">
        <v>9152</v>
      </c>
      <c r="I9637" s="17">
        <v>7942</v>
      </c>
      <c r="J9637" s="17">
        <v>2991</v>
      </c>
      <c r="K9637" s="17">
        <v>8132</v>
      </c>
      <c r="L9637" s="17">
        <v>5692</v>
      </c>
      <c r="M9637" s="17">
        <v>8950</v>
      </c>
      <c r="N9637" s="17">
        <v>892</v>
      </c>
      <c r="O9637" s="17">
        <v>10</v>
      </c>
      <c r="P9637" s="33">
        <v>40</v>
      </c>
    </row>
    <row r="9638" spans="4:16" x14ac:dyDescent="0.3">
      <c r="D9638" s="93"/>
      <c r="E9638" s="9"/>
      <c r="F9638" s="8"/>
      <c r="G9638" s="10">
        <v>100</v>
      </c>
      <c r="H9638" s="11">
        <v>71.410736579276005</v>
      </c>
      <c r="I9638" s="2">
        <v>61.969413233457999</v>
      </c>
      <c r="J9638" s="2">
        <v>23.338014981272998</v>
      </c>
      <c r="K9638" s="2">
        <v>63.451935081149003</v>
      </c>
      <c r="L9638" s="2">
        <v>44.413233458176997</v>
      </c>
      <c r="M9638" s="2">
        <v>69.834581772784006</v>
      </c>
      <c r="N9638" s="2">
        <v>6.9600499375779998</v>
      </c>
      <c r="O9638" s="2">
        <v>7.8027465668000007E-2</v>
      </c>
      <c r="P9638" s="13">
        <v>0.31210986267200003</v>
      </c>
    </row>
    <row r="9639" spans="4:16" x14ac:dyDescent="0.3">
      <c r="D9639" s="93"/>
      <c r="E9639" s="3" t="s">
        <v>2321</v>
      </c>
      <c r="F9639" s="4"/>
      <c r="G9639" s="5">
        <v>28132</v>
      </c>
      <c r="H9639" s="7">
        <v>20313</v>
      </c>
      <c r="I9639" s="1">
        <v>15645</v>
      </c>
      <c r="J9639" s="1">
        <v>4840</v>
      </c>
      <c r="K9639" s="1">
        <v>19606</v>
      </c>
      <c r="L9639" s="1">
        <v>10548</v>
      </c>
      <c r="M9639" s="1">
        <v>19198</v>
      </c>
      <c r="N9639" s="1">
        <v>1615</v>
      </c>
      <c r="O9639" s="1">
        <v>24</v>
      </c>
      <c r="P9639" s="6">
        <v>44</v>
      </c>
    </row>
    <row r="9640" spans="4:16" x14ac:dyDescent="0.3">
      <c r="D9640" s="93"/>
      <c r="E9640" s="9"/>
      <c r="F9640" s="8"/>
      <c r="G9640" s="10">
        <v>100</v>
      </c>
      <c r="H9640" s="11">
        <v>72.206028721739997</v>
      </c>
      <c r="I9640" s="2">
        <v>55.612825252382002</v>
      </c>
      <c r="J9640" s="2">
        <v>17.204606853405</v>
      </c>
      <c r="K9640" s="2">
        <v>69.692876439642006</v>
      </c>
      <c r="L9640" s="2">
        <v>37.494667993744002</v>
      </c>
      <c r="M9640" s="2">
        <v>68.242570737950004</v>
      </c>
      <c r="N9640" s="2">
        <v>5.7407934025309997</v>
      </c>
      <c r="O9640" s="2">
        <v>8.5312100099999996E-2</v>
      </c>
      <c r="P9640" s="13">
        <v>0.156405516849</v>
      </c>
    </row>
    <row r="9641" spans="4:16" x14ac:dyDescent="0.3">
      <c r="D9641" s="93"/>
      <c r="E9641" s="3" t="s">
        <v>2322</v>
      </c>
      <c r="F9641" s="4"/>
      <c r="G9641" s="5">
        <v>8290</v>
      </c>
      <c r="H9641" s="7">
        <v>5848</v>
      </c>
      <c r="I9641" s="1">
        <v>4044</v>
      </c>
      <c r="J9641" s="1">
        <v>1007</v>
      </c>
      <c r="K9641" s="1">
        <v>5588</v>
      </c>
      <c r="L9641" s="1">
        <v>2365</v>
      </c>
      <c r="M9641" s="1">
        <v>5039</v>
      </c>
      <c r="N9641" s="1">
        <v>522</v>
      </c>
      <c r="O9641" s="1">
        <v>12</v>
      </c>
      <c r="P9641" s="6">
        <v>27</v>
      </c>
    </row>
    <row r="9642" spans="4:16" x14ac:dyDescent="0.3">
      <c r="D9642" s="93"/>
      <c r="E9642" s="9"/>
      <c r="F9642" s="8"/>
      <c r="G9642" s="10">
        <v>100</v>
      </c>
      <c r="H9642" s="11">
        <v>70.542822677925002</v>
      </c>
      <c r="I9642" s="2">
        <v>48.781664656212001</v>
      </c>
      <c r="J9642" s="2">
        <v>12.147165259349</v>
      </c>
      <c r="K9642" s="2">
        <v>67.406513872134994</v>
      </c>
      <c r="L9642" s="2">
        <v>28.528347406514001</v>
      </c>
      <c r="M9642" s="2">
        <v>60.784077201448</v>
      </c>
      <c r="N9642" s="2">
        <v>6.2967430639320003</v>
      </c>
      <c r="O9642" s="2">
        <v>0.144752714113</v>
      </c>
      <c r="P9642" s="13">
        <v>0.32569360675499998</v>
      </c>
    </row>
    <row r="9643" spans="4:16" x14ac:dyDescent="0.3">
      <c r="D9643" s="93"/>
      <c r="E9643" s="3" t="s">
        <v>2323</v>
      </c>
      <c r="F9643" s="4"/>
      <c r="G9643" s="5">
        <v>3666</v>
      </c>
      <c r="H9643" s="7">
        <v>2662</v>
      </c>
      <c r="I9643" s="1">
        <v>1862</v>
      </c>
      <c r="J9643" s="1">
        <v>474</v>
      </c>
      <c r="K9643" s="1">
        <v>2505</v>
      </c>
      <c r="L9643" s="1">
        <v>956</v>
      </c>
      <c r="M9643" s="1">
        <v>2215</v>
      </c>
      <c r="N9643" s="1">
        <v>233</v>
      </c>
      <c r="O9643" s="1">
        <v>9</v>
      </c>
      <c r="P9643" s="6">
        <v>9</v>
      </c>
    </row>
    <row r="9644" spans="4:16" x14ac:dyDescent="0.3">
      <c r="D9644" s="93"/>
      <c r="E9644" s="9"/>
      <c r="F9644" s="8"/>
      <c r="G9644" s="10">
        <v>100</v>
      </c>
      <c r="H9644" s="11">
        <v>72.613202400435995</v>
      </c>
      <c r="I9644" s="2">
        <v>50.791052918711998</v>
      </c>
      <c r="J9644" s="2">
        <v>12.929623567921</v>
      </c>
      <c r="K9644" s="2">
        <v>68.330605564647996</v>
      </c>
      <c r="L9644" s="2">
        <v>26.07746863066</v>
      </c>
      <c r="M9644" s="2">
        <v>60.420076377523003</v>
      </c>
      <c r="N9644" s="2">
        <v>6.3557010365520004</v>
      </c>
      <c r="O9644" s="2">
        <v>0.24549918166900001</v>
      </c>
      <c r="P9644" s="13">
        <v>0.24549918166900001</v>
      </c>
    </row>
    <row r="9645" spans="4:16" x14ac:dyDescent="0.3">
      <c r="D9645" s="93"/>
      <c r="E9645" s="3" t="s">
        <v>2324</v>
      </c>
      <c r="F9645" s="4"/>
      <c r="G9645" s="5">
        <v>1820</v>
      </c>
      <c r="H9645" s="7">
        <v>1257</v>
      </c>
      <c r="I9645" s="1">
        <v>848</v>
      </c>
      <c r="J9645" s="1">
        <v>168</v>
      </c>
      <c r="K9645" s="1">
        <v>1102</v>
      </c>
      <c r="L9645" s="1">
        <v>358</v>
      </c>
      <c r="M9645" s="1">
        <v>900</v>
      </c>
      <c r="N9645" s="1">
        <v>131</v>
      </c>
      <c r="O9645" s="1">
        <v>6</v>
      </c>
      <c r="P9645" s="6">
        <v>10</v>
      </c>
    </row>
    <row r="9646" spans="4:16" x14ac:dyDescent="0.3">
      <c r="D9646" s="93"/>
      <c r="E9646" s="9"/>
      <c r="F9646" s="8"/>
      <c r="G9646" s="10">
        <v>100</v>
      </c>
      <c r="H9646" s="11">
        <v>69.065934065934002</v>
      </c>
      <c r="I9646" s="2">
        <v>46.593406593407003</v>
      </c>
      <c r="J9646" s="2">
        <v>9.2307692307690008</v>
      </c>
      <c r="K9646" s="2">
        <v>60.549450549451002</v>
      </c>
      <c r="L9646" s="2">
        <v>19.670329670329998</v>
      </c>
      <c r="M9646" s="2">
        <v>49.450549450548998</v>
      </c>
      <c r="N9646" s="2">
        <v>7.1978021978019999</v>
      </c>
      <c r="O9646" s="2">
        <v>0.32967032966999998</v>
      </c>
      <c r="P9646" s="13">
        <v>0.54945054945100003</v>
      </c>
    </row>
    <row r="9647" spans="4:16" x14ac:dyDescent="0.3">
      <c r="D9647" s="93"/>
      <c r="E9647" s="3" t="s">
        <v>22</v>
      </c>
      <c r="F9647" s="4"/>
      <c r="G9647" s="5">
        <v>309</v>
      </c>
      <c r="H9647" s="7">
        <v>191</v>
      </c>
      <c r="I9647" s="1">
        <v>157</v>
      </c>
      <c r="J9647" s="1">
        <v>53</v>
      </c>
      <c r="K9647" s="1">
        <v>157</v>
      </c>
      <c r="L9647" s="1">
        <v>67</v>
      </c>
      <c r="M9647" s="1">
        <v>167</v>
      </c>
      <c r="N9647" s="1">
        <v>38</v>
      </c>
      <c r="O9647" s="1">
        <v>10</v>
      </c>
      <c r="P9647" s="6">
        <v>7</v>
      </c>
    </row>
    <row r="9648" spans="4:16" x14ac:dyDescent="0.3">
      <c r="D9648" s="94"/>
      <c r="E9648" s="53"/>
      <c r="F9648" s="57"/>
      <c r="G9648" s="64">
        <v>100</v>
      </c>
      <c r="H9648" s="71">
        <v>61.812297734627997</v>
      </c>
      <c r="I9648" s="44">
        <v>50.809061488673002</v>
      </c>
      <c r="J9648" s="44">
        <v>17.152103559871001</v>
      </c>
      <c r="K9648" s="44">
        <v>50.809061488673002</v>
      </c>
      <c r="L9648" s="44">
        <v>21.682847896439998</v>
      </c>
      <c r="M9648" s="44">
        <v>54.045307443365999</v>
      </c>
      <c r="N9648" s="44">
        <v>12.297734627832</v>
      </c>
      <c r="O9648" s="44">
        <v>3.236245954693</v>
      </c>
      <c r="P9648" s="73">
        <v>2.2653721682849999</v>
      </c>
    </row>
    <row r="9650" spans="2:11" x14ac:dyDescent="0.3">
      <c r="B9650" s="35" t="str">
        <f xml:space="preserve"> HYPERLINK("#'目次'!B81", "[75]")</f>
        <v>[75]</v>
      </c>
      <c r="C9650" s="25" t="s">
        <v>2339</v>
      </c>
    </row>
    <row r="9653" spans="2:11" x14ac:dyDescent="0.3">
      <c r="C9653" s="25" t="s">
        <v>2249</v>
      </c>
    </row>
    <row r="9654" spans="2:11" ht="25" x14ac:dyDescent="0.3">
      <c r="D9654" s="95"/>
      <c r="E9654" s="96"/>
      <c r="F9654" s="96"/>
      <c r="G9654" s="37" t="s">
        <v>16</v>
      </c>
      <c r="H9654" s="41" t="s">
        <v>2340</v>
      </c>
      <c r="I9654" s="18" t="s">
        <v>2341</v>
      </c>
      <c r="J9654" s="18" t="s">
        <v>22</v>
      </c>
      <c r="K9654" s="34" t="s">
        <v>23</v>
      </c>
    </row>
    <row r="9655" spans="2:11" x14ac:dyDescent="0.3">
      <c r="D9655" s="97"/>
      <c r="E9655" s="98"/>
      <c r="F9655" s="98"/>
      <c r="G9655" s="40"/>
      <c r="H9655" s="36"/>
      <c r="I9655" s="19"/>
      <c r="J9655" s="19"/>
      <c r="K9655" s="39"/>
    </row>
    <row r="9656" spans="2:11" x14ac:dyDescent="0.3">
      <c r="D9656" s="81"/>
      <c r="E9656" s="82" t="s">
        <v>16</v>
      </c>
      <c r="F9656" s="58"/>
      <c r="G9656" s="38">
        <v>55336</v>
      </c>
      <c r="H9656" s="20">
        <v>45545</v>
      </c>
      <c r="I9656" s="20">
        <v>5371</v>
      </c>
      <c r="J9656" s="20">
        <v>4082</v>
      </c>
      <c r="K9656" s="51">
        <v>338</v>
      </c>
    </row>
    <row r="9657" spans="2:11" x14ac:dyDescent="0.3">
      <c r="D9657" s="53"/>
      <c r="E9657" s="57"/>
      <c r="F9657" s="59"/>
      <c r="G9657" s="10">
        <v>100</v>
      </c>
      <c r="H9657" s="2">
        <v>82.306274396415006</v>
      </c>
      <c r="I9657" s="2">
        <v>9.7061587393380009</v>
      </c>
      <c r="J9657" s="2">
        <v>7.3767529275700001</v>
      </c>
      <c r="K9657" s="13">
        <v>0.61081393667799999</v>
      </c>
    </row>
    <row r="9658" spans="2:11" x14ac:dyDescent="0.3">
      <c r="D9658" s="92" t="s">
        <v>2257</v>
      </c>
      <c r="E9658" s="46" t="s">
        <v>2086</v>
      </c>
      <c r="F9658" s="47"/>
      <c r="G9658" s="29">
        <v>4354</v>
      </c>
      <c r="H9658" s="32">
        <v>3662</v>
      </c>
      <c r="I9658" s="17">
        <v>346</v>
      </c>
      <c r="J9658" s="17">
        <v>333</v>
      </c>
      <c r="K9658" s="33">
        <v>13</v>
      </c>
    </row>
    <row r="9659" spans="2:11" x14ac:dyDescent="0.3">
      <c r="D9659" s="93"/>
      <c r="E9659" s="9"/>
      <c r="F9659" s="8"/>
      <c r="G9659" s="10">
        <v>100</v>
      </c>
      <c r="H9659" s="11">
        <v>84.106568672484997</v>
      </c>
      <c r="I9659" s="2">
        <v>7.9467156637569998</v>
      </c>
      <c r="J9659" s="2">
        <v>7.6481396417090002</v>
      </c>
      <c r="K9659" s="13">
        <v>0.29857602204900002</v>
      </c>
    </row>
    <row r="9660" spans="2:11" x14ac:dyDescent="0.3">
      <c r="D9660" s="93"/>
      <c r="E9660" s="3" t="s">
        <v>2087</v>
      </c>
      <c r="F9660" s="4"/>
      <c r="G9660" s="5">
        <v>4046</v>
      </c>
      <c r="H9660" s="7">
        <v>3292</v>
      </c>
      <c r="I9660" s="1">
        <v>413</v>
      </c>
      <c r="J9660" s="1">
        <v>323</v>
      </c>
      <c r="K9660" s="6">
        <v>18</v>
      </c>
    </row>
    <row r="9661" spans="2:11" x14ac:dyDescent="0.3">
      <c r="D9661" s="93"/>
      <c r="E9661" s="9"/>
      <c r="F9661" s="8"/>
      <c r="G9661" s="10">
        <v>100</v>
      </c>
      <c r="H9661" s="11">
        <v>81.364310430054005</v>
      </c>
      <c r="I9661" s="2">
        <v>10.207612456747</v>
      </c>
      <c r="J9661" s="2">
        <v>7.9831932773109999</v>
      </c>
      <c r="K9661" s="13">
        <v>0.44488383588699998</v>
      </c>
    </row>
    <row r="9662" spans="2:11" x14ac:dyDescent="0.3">
      <c r="D9662" s="93"/>
      <c r="E9662" s="3" t="s">
        <v>2088</v>
      </c>
      <c r="F9662" s="4"/>
      <c r="G9662" s="5">
        <v>6305</v>
      </c>
      <c r="H9662" s="7">
        <v>5085</v>
      </c>
      <c r="I9662" s="1">
        <v>682</v>
      </c>
      <c r="J9662" s="1">
        <v>511</v>
      </c>
      <c r="K9662" s="6">
        <v>27</v>
      </c>
    </row>
    <row r="9663" spans="2:11" x14ac:dyDescent="0.3">
      <c r="D9663" s="93"/>
      <c r="E9663" s="9"/>
      <c r="F9663" s="8"/>
      <c r="G9663" s="10">
        <v>100</v>
      </c>
      <c r="H9663" s="11">
        <v>80.650277557493993</v>
      </c>
      <c r="I9663" s="2">
        <v>10.816812053925</v>
      </c>
      <c r="J9663" s="2">
        <v>8.1046788263279996</v>
      </c>
      <c r="K9663" s="13">
        <v>0.42823156225199999</v>
      </c>
    </row>
    <row r="9664" spans="2:11" x14ac:dyDescent="0.3">
      <c r="D9664" s="93"/>
      <c r="E9664" s="3" t="s">
        <v>2089</v>
      </c>
      <c r="F9664" s="4"/>
      <c r="G9664" s="5">
        <v>4692</v>
      </c>
      <c r="H9664" s="7">
        <v>3781</v>
      </c>
      <c r="I9664" s="1">
        <v>548</v>
      </c>
      <c r="J9664" s="1">
        <v>335</v>
      </c>
      <c r="K9664" s="6">
        <v>28</v>
      </c>
    </row>
    <row r="9665" spans="4:11" x14ac:dyDescent="0.3">
      <c r="D9665" s="93"/>
      <c r="E9665" s="9"/>
      <c r="F9665" s="8"/>
      <c r="G9665" s="10">
        <v>100</v>
      </c>
      <c r="H9665" s="11">
        <v>80.583972719523004</v>
      </c>
      <c r="I9665" s="2">
        <v>11.679454390451999</v>
      </c>
      <c r="J9665" s="2">
        <v>7.1398124467180004</v>
      </c>
      <c r="K9665" s="13">
        <v>0.59676044330800004</v>
      </c>
    </row>
    <row r="9666" spans="4:11" x14ac:dyDescent="0.3">
      <c r="D9666" s="93"/>
      <c r="E9666" s="3" t="s">
        <v>2090</v>
      </c>
      <c r="F9666" s="4"/>
      <c r="G9666" s="5">
        <v>5539</v>
      </c>
      <c r="H9666" s="7">
        <v>4415</v>
      </c>
      <c r="I9666" s="1">
        <v>638</v>
      </c>
      <c r="J9666" s="1">
        <v>465</v>
      </c>
      <c r="K9666" s="6">
        <v>21</v>
      </c>
    </row>
    <row r="9667" spans="4:11" x14ac:dyDescent="0.3">
      <c r="D9667" s="93"/>
      <c r="E9667" s="9"/>
      <c r="F9667" s="8"/>
      <c r="G9667" s="10">
        <v>100</v>
      </c>
      <c r="H9667" s="11">
        <v>79.707528434736005</v>
      </c>
      <c r="I9667" s="2">
        <v>11.518324607329999</v>
      </c>
      <c r="J9667" s="2">
        <v>8.3950171511100002</v>
      </c>
      <c r="K9667" s="13">
        <v>0.37912980682399999</v>
      </c>
    </row>
    <row r="9668" spans="4:11" x14ac:dyDescent="0.3">
      <c r="D9668" s="93"/>
      <c r="E9668" s="3" t="s">
        <v>2091</v>
      </c>
      <c r="F9668" s="4"/>
      <c r="G9668" s="5">
        <v>30104</v>
      </c>
      <c r="H9668" s="7">
        <v>25120</v>
      </c>
      <c r="I9668" s="1">
        <v>2716</v>
      </c>
      <c r="J9668" s="1">
        <v>2086</v>
      </c>
      <c r="K9668" s="6">
        <v>182</v>
      </c>
    </row>
    <row r="9669" spans="4:11" x14ac:dyDescent="0.3">
      <c r="D9669" s="93"/>
      <c r="E9669" s="9"/>
      <c r="F9669" s="8"/>
      <c r="G9669" s="10">
        <v>100</v>
      </c>
      <c r="H9669" s="11">
        <v>83.444060589955001</v>
      </c>
      <c r="I9669" s="2">
        <v>9.022056869519</v>
      </c>
      <c r="J9669" s="2">
        <v>6.9293117193729996</v>
      </c>
      <c r="K9669" s="13">
        <v>0.60457082115299998</v>
      </c>
    </row>
    <row r="9670" spans="4:11" x14ac:dyDescent="0.3">
      <c r="D9670" s="92" t="s">
        <v>2258</v>
      </c>
      <c r="E9670" s="46" t="s">
        <v>2259</v>
      </c>
      <c r="F9670" s="47"/>
      <c r="G9670" s="29">
        <v>8680</v>
      </c>
      <c r="H9670" s="32">
        <v>6777</v>
      </c>
      <c r="I9670" s="17">
        <v>1037</v>
      </c>
      <c r="J9670" s="17">
        <v>821</v>
      </c>
      <c r="K9670" s="33">
        <v>45</v>
      </c>
    </row>
    <row r="9671" spans="4:11" x14ac:dyDescent="0.3">
      <c r="D9671" s="93"/>
      <c r="E9671" s="9"/>
      <c r="F9671" s="8"/>
      <c r="G9671" s="10">
        <v>100</v>
      </c>
      <c r="H9671" s="11">
        <v>78.076036866359004</v>
      </c>
      <c r="I9671" s="2">
        <v>11.947004608295</v>
      </c>
      <c r="J9671" s="2">
        <v>9.4585253456220002</v>
      </c>
      <c r="K9671" s="13">
        <v>0.51843317972400005</v>
      </c>
    </row>
    <row r="9672" spans="4:11" x14ac:dyDescent="0.3">
      <c r="D9672" s="93"/>
      <c r="E9672" s="3" t="s">
        <v>2260</v>
      </c>
      <c r="F9672" s="4"/>
      <c r="G9672" s="5">
        <v>22588</v>
      </c>
      <c r="H9672" s="7">
        <v>18576</v>
      </c>
      <c r="I9672" s="1">
        <v>2339</v>
      </c>
      <c r="J9672" s="1">
        <v>1590</v>
      </c>
      <c r="K9672" s="6">
        <v>83</v>
      </c>
    </row>
    <row r="9673" spans="4:11" x14ac:dyDescent="0.3">
      <c r="D9673" s="93"/>
      <c r="E9673" s="9"/>
      <c r="F9673" s="8"/>
      <c r="G9673" s="10">
        <v>100</v>
      </c>
      <c r="H9673" s="11">
        <v>82.238356649547995</v>
      </c>
      <c r="I9673" s="2">
        <v>10.355055781831</v>
      </c>
      <c r="J9673" s="2">
        <v>7.0391358243319999</v>
      </c>
      <c r="K9673" s="13">
        <v>0.36745174428900002</v>
      </c>
    </row>
    <row r="9674" spans="4:11" x14ac:dyDescent="0.3">
      <c r="D9674" s="93"/>
      <c r="E9674" s="3" t="s">
        <v>2261</v>
      </c>
      <c r="F9674" s="4"/>
      <c r="G9674" s="5">
        <v>17416</v>
      </c>
      <c r="H9674" s="7">
        <v>14852</v>
      </c>
      <c r="I9674" s="1">
        <v>1335</v>
      </c>
      <c r="J9674" s="1">
        <v>1145</v>
      </c>
      <c r="K9674" s="6">
        <v>84</v>
      </c>
    </row>
    <row r="9675" spans="4:11" x14ac:dyDescent="0.3">
      <c r="D9675" s="93"/>
      <c r="E9675" s="9"/>
      <c r="F9675" s="8"/>
      <c r="G9675" s="10">
        <v>100</v>
      </c>
      <c r="H9675" s="11">
        <v>85.277905374368004</v>
      </c>
      <c r="I9675" s="2">
        <v>7.6653651814419996</v>
      </c>
      <c r="J9675" s="2">
        <v>6.5744143316489998</v>
      </c>
      <c r="K9675" s="13">
        <v>0.48231511253999998</v>
      </c>
    </row>
    <row r="9676" spans="4:11" ht="37.5" x14ac:dyDescent="0.3">
      <c r="D9676" s="93"/>
      <c r="E9676" s="3" t="s">
        <v>2262</v>
      </c>
      <c r="F9676" s="4"/>
      <c r="G9676" s="5">
        <v>2902</v>
      </c>
      <c r="H9676" s="7">
        <v>2444</v>
      </c>
      <c r="I9676" s="1">
        <v>231</v>
      </c>
      <c r="J9676" s="1">
        <v>212</v>
      </c>
      <c r="K9676" s="6">
        <v>15</v>
      </c>
    </row>
    <row r="9677" spans="4:11" x14ac:dyDescent="0.3">
      <c r="D9677" s="93"/>
      <c r="E9677" s="9"/>
      <c r="F9677" s="8"/>
      <c r="G9677" s="10">
        <v>100</v>
      </c>
      <c r="H9677" s="11">
        <v>84.217780840798994</v>
      </c>
      <c r="I9677" s="2">
        <v>7.9600275671949996</v>
      </c>
      <c r="J9677" s="2">
        <v>7.3053066850450001</v>
      </c>
      <c r="K9677" s="13">
        <v>0.51688490696099998</v>
      </c>
    </row>
    <row r="9678" spans="4:11" x14ac:dyDescent="0.3">
      <c r="D9678" s="93"/>
      <c r="E9678" s="3" t="s">
        <v>2263</v>
      </c>
      <c r="F9678" s="4"/>
      <c r="G9678" s="5">
        <v>850</v>
      </c>
      <c r="H9678" s="7">
        <v>708</v>
      </c>
      <c r="I9678" s="1">
        <v>84</v>
      </c>
      <c r="J9678" s="1">
        <v>52</v>
      </c>
      <c r="K9678" s="6">
        <v>6</v>
      </c>
    </row>
    <row r="9679" spans="4:11" x14ac:dyDescent="0.3">
      <c r="D9679" s="93"/>
      <c r="E9679" s="9"/>
      <c r="F9679" s="8"/>
      <c r="G9679" s="10">
        <v>100</v>
      </c>
      <c r="H9679" s="11">
        <v>83.294117647058997</v>
      </c>
      <c r="I9679" s="2">
        <v>9.8823529411760003</v>
      </c>
      <c r="J9679" s="2">
        <v>6.1176470588239997</v>
      </c>
      <c r="K9679" s="13">
        <v>0.70588235294099999</v>
      </c>
    </row>
    <row r="9680" spans="4:11" x14ac:dyDescent="0.3">
      <c r="D9680" s="93"/>
      <c r="E9680" s="3" t="s">
        <v>2264</v>
      </c>
      <c r="F9680" s="4"/>
      <c r="G9680" s="5">
        <v>2133</v>
      </c>
      <c r="H9680" s="7">
        <v>1685</v>
      </c>
      <c r="I9680" s="1">
        <v>269</v>
      </c>
      <c r="J9680" s="1">
        <v>171</v>
      </c>
      <c r="K9680" s="6">
        <v>8</v>
      </c>
    </row>
    <row r="9681" spans="4:11" x14ac:dyDescent="0.3">
      <c r="D9681" s="93"/>
      <c r="E9681" s="9"/>
      <c r="F9681" s="8"/>
      <c r="G9681" s="10">
        <v>100</v>
      </c>
      <c r="H9681" s="11">
        <v>78.996718237224997</v>
      </c>
      <c r="I9681" s="2">
        <v>12.611345522738</v>
      </c>
      <c r="J9681" s="2">
        <v>8.0168776371309995</v>
      </c>
      <c r="K9681" s="13">
        <v>0.37505860290699999</v>
      </c>
    </row>
    <row r="9682" spans="4:11" x14ac:dyDescent="0.3">
      <c r="D9682" s="92" t="s">
        <v>2265</v>
      </c>
      <c r="E9682" s="46" t="s">
        <v>2266</v>
      </c>
      <c r="F9682" s="47"/>
      <c r="G9682" s="29">
        <v>13259</v>
      </c>
      <c r="H9682" s="32">
        <v>11329</v>
      </c>
      <c r="I9682" s="17">
        <v>998</v>
      </c>
      <c r="J9682" s="17">
        <v>890</v>
      </c>
      <c r="K9682" s="33">
        <v>42</v>
      </c>
    </row>
    <row r="9683" spans="4:11" x14ac:dyDescent="0.3">
      <c r="D9683" s="93"/>
      <c r="E9683" s="9"/>
      <c r="F9683" s="8"/>
      <c r="G9683" s="10">
        <v>100</v>
      </c>
      <c r="H9683" s="11">
        <v>85.443849460744005</v>
      </c>
      <c r="I9683" s="2">
        <v>7.5269628177090002</v>
      </c>
      <c r="J9683" s="2">
        <v>6.7124217512630002</v>
      </c>
      <c r="K9683" s="13">
        <v>0.316765970284</v>
      </c>
    </row>
    <row r="9684" spans="4:11" x14ac:dyDescent="0.3">
      <c r="D9684" s="93"/>
      <c r="E9684" s="3" t="s">
        <v>2267</v>
      </c>
      <c r="F9684" s="4"/>
      <c r="G9684" s="5">
        <v>16766</v>
      </c>
      <c r="H9684" s="7">
        <v>14330</v>
      </c>
      <c r="I9684" s="1">
        <v>1248</v>
      </c>
      <c r="J9684" s="1">
        <v>1108</v>
      </c>
      <c r="K9684" s="6">
        <v>80</v>
      </c>
    </row>
    <row r="9685" spans="4:11" x14ac:dyDescent="0.3">
      <c r="D9685" s="93"/>
      <c r="E9685" s="9"/>
      <c r="F9685" s="8"/>
      <c r="G9685" s="10">
        <v>100</v>
      </c>
      <c r="H9685" s="11">
        <v>85.470595252295993</v>
      </c>
      <c r="I9685" s="2">
        <v>7.4436359298579999</v>
      </c>
      <c r="J9685" s="2">
        <v>6.6086126684959998</v>
      </c>
      <c r="K9685" s="13">
        <v>0.47715614935</v>
      </c>
    </row>
    <row r="9686" spans="4:11" ht="25" x14ac:dyDescent="0.3">
      <c r="D9686" s="93"/>
      <c r="E9686" s="3" t="s">
        <v>2268</v>
      </c>
      <c r="F9686" s="4"/>
      <c r="G9686" s="5">
        <v>2616</v>
      </c>
      <c r="H9686" s="7">
        <v>2226</v>
      </c>
      <c r="I9686" s="1">
        <v>180</v>
      </c>
      <c r="J9686" s="1">
        <v>195</v>
      </c>
      <c r="K9686" s="6">
        <v>15</v>
      </c>
    </row>
    <row r="9687" spans="4:11" x14ac:dyDescent="0.3">
      <c r="D9687" s="93"/>
      <c r="E9687" s="9"/>
      <c r="F9687" s="8"/>
      <c r="G9687" s="10">
        <v>100</v>
      </c>
      <c r="H9687" s="11">
        <v>85.091743119265999</v>
      </c>
      <c r="I9687" s="2">
        <v>6.8807339449539997</v>
      </c>
      <c r="J9687" s="2">
        <v>7.4541284403669996</v>
      </c>
      <c r="K9687" s="13">
        <v>0.57339449541300003</v>
      </c>
    </row>
    <row r="9688" spans="4:11" x14ac:dyDescent="0.3">
      <c r="D9688" s="93"/>
      <c r="E9688" s="3" t="s">
        <v>2269</v>
      </c>
      <c r="F9688" s="4"/>
      <c r="G9688" s="5">
        <v>19889</v>
      </c>
      <c r="H9688" s="7">
        <v>16665</v>
      </c>
      <c r="I9688" s="1">
        <v>1600</v>
      </c>
      <c r="J9688" s="1">
        <v>1546</v>
      </c>
      <c r="K9688" s="6">
        <v>78</v>
      </c>
    </row>
    <row r="9689" spans="4:11" x14ac:dyDescent="0.3">
      <c r="D9689" s="93"/>
      <c r="E9689" s="9"/>
      <c r="F9689" s="8"/>
      <c r="G9689" s="10">
        <v>100</v>
      </c>
      <c r="H9689" s="11">
        <v>83.790034692543998</v>
      </c>
      <c r="I9689" s="2">
        <v>8.0446477952639999</v>
      </c>
      <c r="J9689" s="2">
        <v>7.7731409321739999</v>
      </c>
      <c r="K9689" s="13">
        <v>0.39217658001900002</v>
      </c>
    </row>
    <row r="9690" spans="4:11" x14ac:dyDescent="0.3">
      <c r="D9690" s="93"/>
      <c r="E9690" s="3" t="s">
        <v>2270</v>
      </c>
      <c r="F9690" s="4"/>
      <c r="G9690" s="5">
        <v>169</v>
      </c>
      <c r="H9690" s="7">
        <v>139</v>
      </c>
      <c r="I9690" s="1">
        <v>14</v>
      </c>
      <c r="J9690" s="1">
        <v>13</v>
      </c>
      <c r="K9690" s="6">
        <v>3</v>
      </c>
    </row>
    <row r="9691" spans="4:11" x14ac:dyDescent="0.3">
      <c r="D9691" s="93"/>
      <c r="E9691" s="9"/>
      <c r="F9691" s="8"/>
      <c r="G9691" s="10">
        <v>100</v>
      </c>
      <c r="H9691" s="11">
        <v>82.248520710058997</v>
      </c>
      <c r="I9691" s="2">
        <v>8.2840236686389996</v>
      </c>
      <c r="J9691" s="2">
        <v>7.6923076923079998</v>
      </c>
      <c r="K9691" s="13">
        <v>1.775147928994</v>
      </c>
    </row>
    <row r="9692" spans="4:11" x14ac:dyDescent="0.3">
      <c r="D9692" s="93"/>
      <c r="E9692" s="3" t="s">
        <v>2271</v>
      </c>
      <c r="F9692" s="4"/>
      <c r="G9692" s="5">
        <v>277</v>
      </c>
      <c r="H9692" s="7">
        <v>230</v>
      </c>
      <c r="I9692" s="1">
        <v>24</v>
      </c>
      <c r="J9692" s="1">
        <v>21</v>
      </c>
      <c r="K9692" s="6">
        <v>2</v>
      </c>
    </row>
    <row r="9693" spans="4:11" x14ac:dyDescent="0.3">
      <c r="D9693" s="93"/>
      <c r="E9693" s="9"/>
      <c r="F9693" s="8"/>
      <c r="G9693" s="10">
        <v>100</v>
      </c>
      <c r="H9693" s="11">
        <v>83.032490974729001</v>
      </c>
      <c r="I9693" s="2">
        <v>8.6642599277979997</v>
      </c>
      <c r="J9693" s="2">
        <v>7.5812274368230002</v>
      </c>
      <c r="K9693" s="13">
        <v>0.72202166064999995</v>
      </c>
    </row>
    <row r="9694" spans="4:11" x14ac:dyDescent="0.3">
      <c r="D9694" s="93"/>
      <c r="E9694" s="3" t="s">
        <v>2272</v>
      </c>
      <c r="F9694" s="4"/>
      <c r="G9694" s="5">
        <v>772</v>
      </c>
      <c r="H9694" s="7">
        <v>665</v>
      </c>
      <c r="I9694" s="1">
        <v>62</v>
      </c>
      <c r="J9694" s="1">
        <v>40</v>
      </c>
      <c r="K9694" s="6">
        <v>5</v>
      </c>
    </row>
    <row r="9695" spans="4:11" x14ac:dyDescent="0.3">
      <c r="D9695" s="93"/>
      <c r="E9695" s="9"/>
      <c r="F9695" s="8"/>
      <c r="G9695" s="10">
        <v>100</v>
      </c>
      <c r="H9695" s="11">
        <v>86.139896373056999</v>
      </c>
      <c r="I9695" s="2">
        <v>8.0310880829020004</v>
      </c>
      <c r="J9695" s="2">
        <v>5.1813471502589996</v>
      </c>
      <c r="K9695" s="13">
        <v>0.64766839378200003</v>
      </c>
    </row>
    <row r="9696" spans="4:11" x14ac:dyDescent="0.3">
      <c r="D9696" s="93"/>
      <c r="E9696" s="3" t="s">
        <v>2273</v>
      </c>
      <c r="F9696" s="4"/>
      <c r="G9696" s="5">
        <v>154</v>
      </c>
      <c r="H9696" s="7">
        <v>131</v>
      </c>
      <c r="I9696" s="1">
        <v>9</v>
      </c>
      <c r="J9696" s="1">
        <v>12</v>
      </c>
      <c r="K9696" s="6">
        <v>2</v>
      </c>
    </row>
    <row r="9697" spans="4:11" x14ac:dyDescent="0.3">
      <c r="D9697" s="93"/>
      <c r="E9697" s="9"/>
      <c r="F9697" s="8"/>
      <c r="G9697" s="10">
        <v>100</v>
      </c>
      <c r="H9697" s="11">
        <v>85.064935064935</v>
      </c>
      <c r="I9697" s="2">
        <v>5.844155844156</v>
      </c>
      <c r="J9697" s="2">
        <v>7.792207792208</v>
      </c>
      <c r="K9697" s="13">
        <v>1.298701298701</v>
      </c>
    </row>
    <row r="9698" spans="4:11" ht="37.5" x14ac:dyDescent="0.3">
      <c r="D9698" s="93"/>
      <c r="E9698" s="3" t="s">
        <v>2274</v>
      </c>
      <c r="F9698" s="4"/>
      <c r="G9698" s="5">
        <v>391</v>
      </c>
      <c r="H9698" s="7">
        <v>332</v>
      </c>
      <c r="I9698" s="1">
        <v>40</v>
      </c>
      <c r="J9698" s="1">
        <v>17</v>
      </c>
      <c r="K9698" s="6">
        <v>2</v>
      </c>
    </row>
    <row r="9699" spans="4:11" x14ac:dyDescent="0.3">
      <c r="D9699" s="93"/>
      <c r="E9699" s="9"/>
      <c r="F9699" s="8"/>
      <c r="G9699" s="10">
        <v>100</v>
      </c>
      <c r="H9699" s="11">
        <v>84.910485933504006</v>
      </c>
      <c r="I9699" s="2">
        <v>10.230179028133</v>
      </c>
      <c r="J9699" s="2">
        <v>4.3478260869570002</v>
      </c>
      <c r="K9699" s="13">
        <v>0.51150895140700003</v>
      </c>
    </row>
    <row r="9700" spans="4:11" x14ac:dyDescent="0.3">
      <c r="D9700" s="93"/>
      <c r="E9700" s="3" t="s">
        <v>2275</v>
      </c>
      <c r="F9700" s="4"/>
      <c r="G9700" s="5">
        <v>454</v>
      </c>
      <c r="H9700" s="7">
        <v>395</v>
      </c>
      <c r="I9700" s="1">
        <v>30</v>
      </c>
      <c r="J9700" s="1">
        <v>29</v>
      </c>
      <c r="K9700" s="6">
        <v>0</v>
      </c>
    </row>
    <row r="9701" spans="4:11" x14ac:dyDescent="0.3">
      <c r="D9701" s="93"/>
      <c r="E9701" s="9"/>
      <c r="F9701" s="8"/>
      <c r="G9701" s="10">
        <v>100</v>
      </c>
      <c r="H9701" s="11">
        <v>87.004405286343996</v>
      </c>
      <c r="I9701" s="2">
        <v>6.6079295154190003</v>
      </c>
      <c r="J9701" s="2">
        <v>6.3876651982380004</v>
      </c>
      <c r="K9701" s="15">
        <v>0</v>
      </c>
    </row>
    <row r="9702" spans="4:11" x14ac:dyDescent="0.3">
      <c r="D9702" s="93"/>
      <c r="E9702" s="3" t="s">
        <v>2276</v>
      </c>
      <c r="F9702" s="4"/>
      <c r="G9702" s="5">
        <v>895</v>
      </c>
      <c r="H9702" s="7">
        <v>767</v>
      </c>
      <c r="I9702" s="1">
        <v>64</v>
      </c>
      <c r="J9702" s="1">
        <v>63</v>
      </c>
      <c r="K9702" s="6">
        <v>1</v>
      </c>
    </row>
    <row r="9703" spans="4:11" x14ac:dyDescent="0.3">
      <c r="D9703" s="93"/>
      <c r="E9703" s="9"/>
      <c r="F9703" s="8"/>
      <c r="G9703" s="10">
        <v>100</v>
      </c>
      <c r="H9703" s="11">
        <v>85.698324022346</v>
      </c>
      <c r="I9703" s="2">
        <v>7.1508379888269999</v>
      </c>
      <c r="J9703" s="2">
        <v>7.039106145251</v>
      </c>
      <c r="K9703" s="13">
        <v>0.111731843575</v>
      </c>
    </row>
    <row r="9704" spans="4:11" x14ac:dyDescent="0.3">
      <c r="D9704" s="93"/>
      <c r="E9704" s="3" t="s">
        <v>2277</v>
      </c>
      <c r="F9704" s="4"/>
      <c r="G9704" s="5">
        <v>536</v>
      </c>
      <c r="H9704" s="7">
        <v>468</v>
      </c>
      <c r="I9704" s="1">
        <v>26</v>
      </c>
      <c r="J9704" s="1">
        <v>41</v>
      </c>
      <c r="K9704" s="6">
        <v>1</v>
      </c>
    </row>
    <row r="9705" spans="4:11" x14ac:dyDescent="0.3">
      <c r="D9705" s="93"/>
      <c r="E9705" s="9"/>
      <c r="F9705" s="8"/>
      <c r="G9705" s="10">
        <v>100</v>
      </c>
      <c r="H9705" s="11">
        <v>87.313432835821004</v>
      </c>
      <c r="I9705" s="2">
        <v>4.8507462686569998</v>
      </c>
      <c r="J9705" s="2">
        <v>7.6492537313430002</v>
      </c>
      <c r="K9705" s="13">
        <v>0.18656716417899999</v>
      </c>
    </row>
    <row r="9706" spans="4:11" x14ac:dyDescent="0.3">
      <c r="D9706" s="93"/>
      <c r="E9706" s="3" t="s">
        <v>2278</v>
      </c>
      <c r="F9706" s="4"/>
      <c r="G9706" s="5">
        <v>1513</v>
      </c>
      <c r="H9706" s="7">
        <v>1263</v>
      </c>
      <c r="I9706" s="1">
        <v>114</v>
      </c>
      <c r="J9706" s="1">
        <v>132</v>
      </c>
      <c r="K9706" s="6">
        <v>4</v>
      </c>
    </row>
    <row r="9707" spans="4:11" x14ac:dyDescent="0.3">
      <c r="D9707" s="93"/>
      <c r="E9707" s="9"/>
      <c r="F9707" s="8"/>
      <c r="G9707" s="10">
        <v>100</v>
      </c>
      <c r="H9707" s="11">
        <v>83.476536682089005</v>
      </c>
      <c r="I9707" s="2">
        <v>7.534699272968</v>
      </c>
      <c r="J9707" s="2">
        <v>8.7243886318569999</v>
      </c>
      <c r="K9707" s="13">
        <v>0.26437541308700002</v>
      </c>
    </row>
    <row r="9708" spans="4:11" x14ac:dyDescent="0.3">
      <c r="D9708" s="93"/>
      <c r="E9708" s="3" t="s">
        <v>2279</v>
      </c>
      <c r="F9708" s="4"/>
      <c r="G9708" s="5">
        <v>701</v>
      </c>
      <c r="H9708" s="7">
        <v>575</v>
      </c>
      <c r="I9708" s="1">
        <v>69</v>
      </c>
      <c r="J9708" s="1">
        <v>53</v>
      </c>
      <c r="K9708" s="6">
        <v>4</v>
      </c>
    </row>
    <row r="9709" spans="4:11" x14ac:dyDescent="0.3">
      <c r="D9709" s="93"/>
      <c r="E9709" s="9"/>
      <c r="F9709" s="8"/>
      <c r="G9709" s="10">
        <v>100</v>
      </c>
      <c r="H9709" s="11">
        <v>82.025677603424</v>
      </c>
      <c r="I9709" s="2">
        <v>9.8430813124109999</v>
      </c>
      <c r="J9709" s="2">
        <v>7.5606276747500001</v>
      </c>
      <c r="K9709" s="13">
        <v>0.57061340941500005</v>
      </c>
    </row>
    <row r="9710" spans="4:11" x14ac:dyDescent="0.3">
      <c r="D9710" s="93"/>
      <c r="E9710" s="3" t="s">
        <v>2280</v>
      </c>
      <c r="F9710" s="4"/>
      <c r="G9710" s="5">
        <v>16489</v>
      </c>
      <c r="H9710" s="7">
        <v>12631</v>
      </c>
      <c r="I9710" s="1">
        <v>2405</v>
      </c>
      <c r="J9710" s="1">
        <v>1380</v>
      </c>
      <c r="K9710" s="6">
        <v>73</v>
      </c>
    </row>
    <row r="9711" spans="4:11" x14ac:dyDescent="0.3">
      <c r="D9711" s="93"/>
      <c r="E9711" s="9"/>
      <c r="F9711" s="8"/>
      <c r="G9711" s="10">
        <v>100</v>
      </c>
      <c r="H9711" s="11">
        <v>76.602583540542</v>
      </c>
      <c r="I9711" s="2">
        <v>14.585481229911</v>
      </c>
      <c r="J9711" s="2">
        <v>8.3692158408639994</v>
      </c>
      <c r="K9711" s="13">
        <v>0.44271938868299998</v>
      </c>
    </row>
    <row r="9712" spans="4:11" x14ac:dyDescent="0.3">
      <c r="D9712" s="92" t="s">
        <v>2281</v>
      </c>
      <c r="E9712" s="46" t="s">
        <v>2282</v>
      </c>
      <c r="F9712" s="47"/>
      <c r="G9712" s="29">
        <v>271</v>
      </c>
      <c r="H9712" s="32">
        <v>202</v>
      </c>
      <c r="I9712" s="17">
        <v>53</v>
      </c>
      <c r="J9712" s="17">
        <v>15</v>
      </c>
      <c r="K9712" s="33">
        <v>1</v>
      </c>
    </row>
    <row r="9713" spans="4:11" x14ac:dyDescent="0.3">
      <c r="D9713" s="93"/>
      <c r="E9713" s="9"/>
      <c r="F9713" s="8"/>
      <c r="G9713" s="10">
        <v>100</v>
      </c>
      <c r="H9713" s="11">
        <v>74.538745387454</v>
      </c>
      <c r="I9713" s="2">
        <v>19.557195571956001</v>
      </c>
      <c r="J9713" s="2">
        <v>5.5350553505539999</v>
      </c>
      <c r="K9713" s="13">
        <v>0.36900369003700001</v>
      </c>
    </row>
    <row r="9714" spans="4:11" x14ac:dyDescent="0.3">
      <c r="D9714" s="93"/>
      <c r="E9714" s="3" t="s">
        <v>2283</v>
      </c>
      <c r="F9714" s="4"/>
      <c r="G9714" s="5">
        <v>5662</v>
      </c>
      <c r="H9714" s="7">
        <v>4508</v>
      </c>
      <c r="I9714" s="1">
        <v>716</v>
      </c>
      <c r="J9714" s="1">
        <v>412</v>
      </c>
      <c r="K9714" s="6">
        <v>26</v>
      </c>
    </row>
    <row r="9715" spans="4:11" x14ac:dyDescent="0.3">
      <c r="D9715" s="93"/>
      <c r="E9715" s="9"/>
      <c r="F9715" s="8"/>
      <c r="G9715" s="10">
        <v>100</v>
      </c>
      <c r="H9715" s="11">
        <v>79.618509360649995</v>
      </c>
      <c r="I9715" s="2">
        <v>12.645708230306999</v>
      </c>
      <c r="J9715" s="2">
        <v>7.2765807135290004</v>
      </c>
      <c r="K9715" s="13">
        <v>0.45920169551399997</v>
      </c>
    </row>
    <row r="9716" spans="4:11" x14ac:dyDescent="0.3">
      <c r="D9716" s="93"/>
      <c r="E9716" s="3" t="s">
        <v>2284</v>
      </c>
      <c r="F9716" s="4"/>
      <c r="G9716" s="5">
        <v>4025</v>
      </c>
      <c r="H9716" s="7">
        <v>3310</v>
      </c>
      <c r="I9716" s="1">
        <v>380</v>
      </c>
      <c r="J9716" s="1">
        <v>318</v>
      </c>
      <c r="K9716" s="6">
        <v>17</v>
      </c>
    </row>
    <row r="9717" spans="4:11" x14ac:dyDescent="0.3">
      <c r="D9717" s="93"/>
      <c r="E9717" s="9"/>
      <c r="F9717" s="8"/>
      <c r="G9717" s="10">
        <v>100</v>
      </c>
      <c r="H9717" s="11">
        <v>82.236024844720006</v>
      </c>
      <c r="I9717" s="2">
        <v>9.4409937888200002</v>
      </c>
      <c r="J9717" s="2">
        <v>7.9006211180120003</v>
      </c>
      <c r="K9717" s="13">
        <v>0.42236024844699999</v>
      </c>
    </row>
    <row r="9718" spans="4:11" x14ac:dyDescent="0.3">
      <c r="D9718" s="93"/>
      <c r="E9718" s="3" t="s">
        <v>2285</v>
      </c>
      <c r="F9718" s="4"/>
      <c r="G9718" s="5">
        <v>5421</v>
      </c>
      <c r="H9718" s="7">
        <v>4532</v>
      </c>
      <c r="I9718" s="1">
        <v>456</v>
      </c>
      <c r="J9718" s="1">
        <v>400</v>
      </c>
      <c r="K9718" s="6">
        <v>33</v>
      </c>
    </row>
    <row r="9719" spans="4:11" x14ac:dyDescent="0.3">
      <c r="D9719" s="93"/>
      <c r="E9719" s="9"/>
      <c r="F9719" s="8"/>
      <c r="G9719" s="10">
        <v>100</v>
      </c>
      <c r="H9719" s="11">
        <v>83.600811658365998</v>
      </c>
      <c r="I9719" s="2">
        <v>8.4117321527390008</v>
      </c>
      <c r="J9719" s="2">
        <v>7.3787124146840002</v>
      </c>
      <c r="K9719" s="13">
        <v>0.60874377421100001</v>
      </c>
    </row>
    <row r="9720" spans="4:11" x14ac:dyDescent="0.3">
      <c r="D9720" s="93"/>
      <c r="E9720" s="3" t="s">
        <v>2286</v>
      </c>
      <c r="F9720" s="4"/>
      <c r="G9720" s="5">
        <v>39257</v>
      </c>
      <c r="H9720" s="7">
        <v>32515</v>
      </c>
      <c r="I9720" s="1">
        <v>3692</v>
      </c>
      <c r="J9720" s="1">
        <v>2867</v>
      </c>
      <c r="K9720" s="6">
        <v>183</v>
      </c>
    </row>
    <row r="9721" spans="4:11" x14ac:dyDescent="0.3">
      <c r="D9721" s="93"/>
      <c r="E9721" s="9"/>
      <c r="F9721" s="8"/>
      <c r="G9721" s="10">
        <v>100</v>
      </c>
      <c r="H9721" s="11">
        <v>82.825992816568004</v>
      </c>
      <c r="I9721" s="2">
        <v>9.4046921568130006</v>
      </c>
      <c r="J9721" s="2">
        <v>7.3031561250220003</v>
      </c>
      <c r="K9721" s="13">
        <v>0.46615890159700002</v>
      </c>
    </row>
    <row r="9722" spans="4:11" x14ac:dyDescent="0.3">
      <c r="D9722" s="93"/>
      <c r="E9722" s="3" t="s">
        <v>2287</v>
      </c>
      <c r="F9722" s="4"/>
      <c r="G9722" s="5">
        <v>233</v>
      </c>
      <c r="H9722" s="7">
        <v>192</v>
      </c>
      <c r="I9722" s="1">
        <v>19</v>
      </c>
      <c r="J9722" s="1">
        <v>20</v>
      </c>
      <c r="K9722" s="6">
        <v>2</v>
      </c>
    </row>
    <row r="9723" spans="4:11" x14ac:dyDescent="0.3">
      <c r="D9723" s="93"/>
      <c r="E9723" s="9"/>
      <c r="F9723" s="8"/>
      <c r="G9723" s="10">
        <v>100</v>
      </c>
      <c r="H9723" s="11">
        <v>82.403433476394994</v>
      </c>
      <c r="I9723" s="2">
        <v>8.1545064377679992</v>
      </c>
      <c r="J9723" s="2">
        <v>8.5836909871239992</v>
      </c>
      <c r="K9723" s="13">
        <v>0.85836909871199996</v>
      </c>
    </row>
    <row r="9724" spans="4:11" x14ac:dyDescent="0.3">
      <c r="D9724" s="92" t="s">
        <v>2288</v>
      </c>
      <c r="E9724" s="46" t="s">
        <v>2289</v>
      </c>
      <c r="F9724" s="47"/>
      <c r="G9724" s="29">
        <v>17768</v>
      </c>
      <c r="H9724" s="32">
        <v>14084</v>
      </c>
      <c r="I9724" s="17">
        <v>2266</v>
      </c>
      <c r="J9724" s="17">
        <v>1361</v>
      </c>
      <c r="K9724" s="33">
        <v>57</v>
      </c>
    </row>
    <row r="9725" spans="4:11" x14ac:dyDescent="0.3">
      <c r="D9725" s="93"/>
      <c r="E9725" s="9"/>
      <c r="F9725" s="8"/>
      <c r="G9725" s="10">
        <v>100</v>
      </c>
      <c r="H9725" s="11">
        <v>79.266096352993998</v>
      </c>
      <c r="I9725" s="2">
        <v>12.753264295361999</v>
      </c>
      <c r="J9725" s="2">
        <v>7.6598379108510004</v>
      </c>
      <c r="K9725" s="13">
        <v>0.32080144079200001</v>
      </c>
    </row>
    <row r="9726" spans="4:11" ht="25" x14ac:dyDescent="0.3">
      <c r="D9726" s="93"/>
      <c r="E9726" s="3" t="s">
        <v>2290</v>
      </c>
      <c r="F9726" s="4"/>
      <c r="G9726" s="5">
        <v>9309</v>
      </c>
      <c r="H9726" s="7">
        <v>7853</v>
      </c>
      <c r="I9726" s="1">
        <v>780</v>
      </c>
      <c r="J9726" s="1">
        <v>631</v>
      </c>
      <c r="K9726" s="6">
        <v>45</v>
      </c>
    </row>
    <row r="9727" spans="4:11" x14ac:dyDescent="0.3">
      <c r="D9727" s="93"/>
      <c r="E9727" s="9"/>
      <c r="F9727" s="8"/>
      <c r="G9727" s="10">
        <v>100</v>
      </c>
      <c r="H9727" s="11">
        <v>84.359222258030002</v>
      </c>
      <c r="I9727" s="2">
        <v>8.3789880760550002</v>
      </c>
      <c r="J9727" s="2">
        <v>6.7783865076809997</v>
      </c>
      <c r="K9727" s="13">
        <v>0.48340315823399999</v>
      </c>
    </row>
    <row r="9728" spans="4:11" ht="25" x14ac:dyDescent="0.3">
      <c r="D9728" s="93"/>
      <c r="E9728" s="3" t="s">
        <v>2291</v>
      </c>
      <c r="F9728" s="4"/>
      <c r="G9728" s="5">
        <v>3102</v>
      </c>
      <c r="H9728" s="7">
        <v>2579</v>
      </c>
      <c r="I9728" s="1">
        <v>261</v>
      </c>
      <c r="J9728" s="1">
        <v>255</v>
      </c>
      <c r="K9728" s="6">
        <v>7</v>
      </c>
    </row>
    <row r="9729" spans="4:11" x14ac:dyDescent="0.3">
      <c r="D9729" s="93"/>
      <c r="E9729" s="9"/>
      <c r="F9729" s="8"/>
      <c r="G9729" s="10">
        <v>100</v>
      </c>
      <c r="H9729" s="11">
        <v>83.139909735654001</v>
      </c>
      <c r="I9729" s="2">
        <v>8.4139264990329998</v>
      </c>
      <c r="J9729" s="2">
        <v>8.2205029013539992</v>
      </c>
      <c r="K9729" s="13">
        <v>0.22566086395900001</v>
      </c>
    </row>
    <row r="9730" spans="4:11" x14ac:dyDescent="0.3">
      <c r="D9730" s="93"/>
      <c r="E9730" s="3" t="s">
        <v>2292</v>
      </c>
      <c r="F9730" s="4"/>
      <c r="G9730" s="5">
        <v>2283</v>
      </c>
      <c r="H9730" s="7">
        <v>1925</v>
      </c>
      <c r="I9730" s="1">
        <v>187</v>
      </c>
      <c r="J9730" s="1">
        <v>158</v>
      </c>
      <c r="K9730" s="6">
        <v>13</v>
      </c>
    </row>
    <row r="9731" spans="4:11" x14ac:dyDescent="0.3">
      <c r="D9731" s="93"/>
      <c r="E9731" s="9"/>
      <c r="F9731" s="8"/>
      <c r="G9731" s="10">
        <v>100</v>
      </c>
      <c r="H9731" s="11">
        <v>84.318878668419003</v>
      </c>
      <c r="I9731" s="2">
        <v>8.1909767849319994</v>
      </c>
      <c r="J9731" s="2">
        <v>6.9207183530440002</v>
      </c>
      <c r="K9731" s="13">
        <v>0.56942619360500002</v>
      </c>
    </row>
    <row r="9732" spans="4:11" x14ac:dyDescent="0.3">
      <c r="D9732" s="93"/>
      <c r="E9732" s="3" t="s">
        <v>2293</v>
      </c>
      <c r="F9732" s="4"/>
      <c r="G9732" s="5">
        <v>4390</v>
      </c>
      <c r="H9732" s="7">
        <v>3768</v>
      </c>
      <c r="I9732" s="1">
        <v>345</v>
      </c>
      <c r="J9732" s="1">
        <v>253</v>
      </c>
      <c r="K9732" s="6">
        <v>24</v>
      </c>
    </row>
    <row r="9733" spans="4:11" x14ac:dyDescent="0.3">
      <c r="D9733" s="93"/>
      <c r="E9733" s="9"/>
      <c r="F9733" s="8"/>
      <c r="G9733" s="10">
        <v>100</v>
      </c>
      <c r="H9733" s="11">
        <v>85.831435079727001</v>
      </c>
      <c r="I9733" s="2">
        <v>7.8587699316629998</v>
      </c>
      <c r="J9733" s="2">
        <v>5.7630979498860002</v>
      </c>
      <c r="K9733" s="13">
        <v>0.546697038724</v>
      </c>
    </row>
    <row r="9734" spans="4:11" x14ac:dyDescent="0.3">
      <c r="D9734" s="93"/>
      <c r="E9734" s="3" t="s">
        <v>2294</v>
      </c>
      <c r="F9734" s="4"/>
      <c r="G9734" s="5">
        <v>1266</v>
      </c>
      <c r="H9734" s="7">
        <v>1059</v>
      </c>
      <c r="I9734" s="1">
        <v>103</v>
      </c>
      <c r="J9734" s="1">
        <v>103</v>
      </c>
      <c r="K9734" s="6">
        <v>1</v>
      </c>
    </row>
    <row r="9735" spans="4:11" x14ac:dyDescent="0.3">
      <c r="D9735" s="93"/>
      <c r="E9735" s="9"/>
      <c r="F9735" s="8"/>
      <c r="G9735" s="10">
        <v>100</v>
      </c>
      <c r="H9735" s="11">
        <v>83.649289099526001</v>
      </c>
      <c r="I9735" s="2">
        <v>8.1358609794630006</v>
      </c>
      <c r="J9735" s="2">
        <v>8.1358609794630006</v>
      </c>
      <c r="K9735" s="13">
        <v>7.8988941548E-2</v>
      </c>
    </row>
    <row r="9736" spans="4:11" x14ac:dyDescent="0.3">
      <c r="D9736" s="93"/>
      <c r="E9736" s="3" t="s">
        <v>2295</v>
      </c>
      <c r="F9736" s="4"/>
      <c r="G9736" s="5">
        <v>2319</v>
      </c>
      <c r="H9736" s="7">
        <v>1977</v>
      </c>
      <c r="I9736" s="1">
        <v>127</v>
      </c>
      <c r="J9736" s="1">
        <v>210</v>
      </c>
      <c r="K9736" s="6">
        <v>5</v>
      </c>
    </row>
    <row r="9737" spans="4:11" x14ac:dyDescent="0.3">
      <c r="D9737" s="93"/>
      <c r="E9737" s="9"/>
      <c r="F9737" s="8"/>
      <c r="G9737" s="10">
        <v>100</v>
      </c>
      <c r="H9737" s="11">
        <v>85.252263906856001</v>
      </c>
      <c r="I9737" s="2">
        <v>5.476498490729</v>
      </c>
      <c r="J9737" s="2">
        <v>9.0556274256140004</v>
      </c>
      <c r="K9737" s="13">
        <v>0.2156101768</v>
      </c>
    </row>
    <row r="9738" spans="4:11" ht="37.5" x14ac:dyDescent="0.3">
      <c r="D9738" s="93"/>
      <c r="E9738" s="3" t="s">
        <v>2296</v>
      </c>
      <c r="F9738" s="4"/>
      <c r="G9738" s="5">
        <v>2014</v>
      </c>
      <c r="H9738" s="7">
        <v>1523</v>
      </c>
      <c r="I9738" s="1">
        <v>281</v>
      </c>
      <c r="J9738" s="1">
        <v>204</v>
      </c>
      <c r="K9738" s="6">
        <v>6</v>
      </c>
    </row>
    <row r="9739" spans="4:11" x14ac:dyDescent="0.3">
      <c r="D9739" s="93"/>
      <c r="E9739" s="9"/>
      <c r="F9739" s="8"/>
      <c r="G9739" s="10">
        <v>100</v>
      </c>
      <c r="H9739" s="11">
        <v>75.620655412114999</v>
      </c>
      <c r="I9739" s="2">
        <v>13.95233366435</v>
      </c>
      <c r="J9739" s="2">
        <v>10.129096325720001</v>
      </c>
      <c r="K9739" s="13">
        <v>0.29791459781500002</v>
      </c>
    </row>
    <row r="9740" spans="4:11" ht="37.5" x14ac:dyDescent="0.3">
      <c r="D9740" s="93"/>
      <c r="E9740" s="3" t="s">
        <v>2297</v>
      </c>
      <c r="F9740" s="4"/>
      <c r="G9740" s="5">
        <v>8573</v>
      </c>
      <c r="H9740" s="7">
        <v>7265</v>
      </c>
      <c r="I9740" s="1">
        <v>709</v>
      </c>
      <c r="J9740" s="1">
        <v>564</v>
      </c>
      <c r="K9740" s="6">
        <v>35</v>
      </c>
    </row>
    <row r="9741" spans="4:11" x14ac:dyDescent="0.3">
      <c r="D9741" s="93"/>
      <c r="E9741" s="9"/>
      <c r="F9741" s="8"/>
      <c r="G9741" s="10">
        <v>100</v>
      </c>
      <c r="H9741" s="11">
        <v>84.742797153854994</v>
      </c>
      <c r="I9741" s="2">
        <v>8.2701504724130004</v>
      </c>
      <c r="J9741" s="2">
        <v>6.5787938877869996</v>
      </c>
      <c r="K9741" s="13">
        <v>0.40825848594399999</v>
      </c>
    </row>
    <row r="9742" spans="4:11" x14ac:dyDescent="0.3">
      <c r="D9742" s="93"/>
      <c r="E9742" s="3" t="s">
        <v>2287</v>
      </c>
      <c r="F9742" s="4"/>
      <c r="G9742" s="5">
        <v>3628</v>
      </c>
      <c r="H9742" s="7">
        <v>3062</v>
      </c>
      <c r="I9742" s="1">
        <v>257</v>
      </c>
      <c r="J9742" s="1">
        <v>274</v>
      </c>
      <c r="K9742" s="6">
        <v>35</v>
      </c>
    </row>
    <row r="9743" spans="4:11" x14ac:dyDescent="0.3">
      <c r="D9743" s="93"/>
      <c r="E9743" s="9"/>
      <c r="F9743" s="8"/>
      <c r="G9743" s="10">
        <v>100</v>
      </c>
      <c r="H9743" s="11">
        <v>84.399117971333993</v>
      </c>
      <c r="I9743" s="2">
        <v>7.0837927232639997</v>
      </c>
      <c r="J9743" s="2">
        <v>7.5523704520399999</v>
      </c>
      <c r="K9743" s="13">
        <v>0.96471885336300001</v>
      </c>
    </row>
    <row r="9744" spans="4:11" x14ac:dyDescent="0.3">
      <c r="D9744" s="92" t="s">
        <v>2298</v>
      </c>
      <c r="E9744" s="46" t="s">
        <v>833</v>
      </c>
      <c r="F9744" s="47"/>
      <c r="G9744" s="29">
        <v>32722</v>
      </c>
      <c r="H9744" s="32">
        <v>27112</v>
      </c>
      <c r="I9744" s="17">
        <v>3158</v>
      </c>
      <c r="J9744" s="17">
        <v>2284</v>
      </c>
      <c r="K9744" s="33">
        <v>168</v>
      </c>
    </row>
    <row r="9745" spans="4:11" x14ac:dyDescent="0.3">
      <c r="D9745" s="93"/>
      <c r="E9745" s="9"/>
      <c r="F9745" s="8"/>
      <c r="G9745" s="10">
        <v>100</v>
      </c>
      <c r="H9745" s="11">
        <v>82.855571175356005</v>
      </c>
      <c r="I9745" s="2">
        <v>9.650999327669</v>
      </c>
      <c r="J9745" s="2">
        <v>6.9800134466110002</v>
      </c>
      <c r="K9745" s="13">
        <v>0.51341605036399995</v>
      </c>
    </row>
    <row r="9746" spans="4:11" x14ac:dyDescent="0.3">
      <c r="D9746" s="93"/>
      <c r="E9746" s="3" t="s">
        <v>834</v>
      </c>
      <c r="F9746" s="4"/>
      <c r="G9746" s="5">
        <v>19147</v>
      </c>
      <c r="H9746" s="7">
        <v>15766</v>
      </c>
      <c r="I9746" s="1">
        <v>1820</v>
      </c>
      <c r="J9746" s="1">
        <v>1476</v>
      </c>
      <c r="K9746" s="6">
        <v>85</v>
      </c>
    </row>
    <row r="9747" spans="4:11" x14ac:dyDescent="0.3">
      <c r="D9747" s="93"/>
      <c r="E9747" s="9"/>
      <c r="F9747" s="8"/>
      <c r="G9747" s="10">
        <v>100</v>
      </c>
      <c r="H9747" s="11">
        <v>82.341881234658004</v>
      </c>
      <c r="I9747" s="2">
        <v>9.5054055465610006</v>
      </c>
      <c r="J9747" s="2">
        <v>7.7087794432549996</v>
      </c>
      <c r="K9747" s="13">
        <v>0.443933775526</v>
      </c>
    </row>
    <row r="9748" spans="4:11" x14ac:dyDescent="0.3">
      <c r="D9748" s="93"/>
      <c r="E9748" s="3" t="s">
        <v>835</v>
      </c>
      <c r="F9748" s="4"/>
      <c r="G9748" s="5">
        <v>1655</v>
      </c>
      <c r="H9748" s="7">
        <v>1337</v>
      </c>
      <c r="I9748" s="1">
        <v>185</v>
      </c>
      <c r="J9748" s="1">
        <v>126</v>
      </c>
      <c r="K9748" s="6">
        <v>7</v>
      </c>
    </row>
    <row r="9749" spans="4:11" x14ac:dyDescent="0.3">
      <c r="D9749" s="93"/>
      <c r="E9749" s="9"/>
      <c r="F9749" s="8"/>
      <c r="G9749" s="10">
        <v>100</v>
      </c>
      <c r="H9749" s="11">
        <v>80.785498489426004</v>
      </c>
      <c r="I9749" s="2">
        <v>11.178247734138999</v>
      </c>
      <c r="J9749" s="2">
        <v>7.6132930513600003</v>
      </c>
      <c r="K9749" s="13">
        <v>0.42296072507600002</v>
      </c>
    </row>
    <row r="9750" spans="4:11" x14ac:dyDescent="0.3">
      <c r="D9750" s="93"/>
      <c r="E9750" s="3" t="s">
        <v>2287</v>
      </c>
      <c r="F9750" s="4"/>
      <c r="G9750" s="5">
        <v>1576</v>
      </c>
      <c r="H9750" s="7">
        <v>1197</v>
      </c>
      <c r="I9750" s="1">
        <v>188</v>
      </c>
      <c r="J9750" s="1">
        <v>174</v>
      </c>
      <c r="K9750" s="6">
        <v>17</v>
      </c>
    </row>
    <row r="9751" spans="4:11" x14ac:dyDescent="0.3">
      <c r="D9751" s="93"/>
      <c r="E9751" s="9"/>
      <c r="F9751" s="8"/>
      <c r="G9751" s="10">
        <v>100</v>
      </c>
      <c r="H9751" s="11">
        <v>75.951776649745995</v>
      </c>
      <c r="I9751" s="2">
        <v>11.928934010152</v>
      </c>
      <c r="J9751" s="2">
        <v>11.040609137056</v>
      </c>
      <c r="K9751" s="13">
        <v>1.0786802030460001</v>
      </c>
    </row>
    <row r="9752" spans="4:11" x14ac:dyDescent="0.3">
      <c r="D9752" s="92" t="s">
        <v>2299</v>
      </c>
      <c r="E9752" s="46" t="s">
        <v>2300</v>
      </c>
      <c r="F9752" s="47"/>
      <c r="G9752" s="29">
        <v>6558</v>
      </c>
      <c r="H9752" s="32">
        <v>5756</v>
      </c>
      <c r="I9752" s="17">
        <v>495</v>
      </c>
      <c r="J9752" s="17">
        <v>293</v>
      </c>
      <c r="K9752" s="33">
        <v>14</v>
      </c>
    </row>
    <row r="9753" spans="4:11" x14ac:dyDescent="0.3">
      <c r="D9753" s="93"/>
      <c r="E9753" s="9"/>
      <c r="F9753" s="8"/>
      <c r="G9753" s="10">
        <v>100</v>
      </c>
      <c r="H9753" s="11">
        <v>87.770661787129995</v>
      </c>
      <c r="I9753" s="2">
        <v>7.5480329368710004</v>
      </c>
      <c r="J9753" s="2">
        <v>4.4678255565720004</v>
      </c>
      <c r="K9753" s="13">
        <v>0.213479719427</v>
      </c>
    </row>
    <row r="9754" spans="4:11" x14ac:dyDescent="0.3">
      <c r="D9754" s="93"/>
      <c r="E9754" s="3" t="s">
        <v>2301</v>
      </c>
      <c r="F9754" s="4"/>
      <c r="G9754" s="5">
        <v>16006</v>
      </c>
      <c r="H9754" s="7">
        <v>13788</v>
      </c>
      <c r="I9754" s="1">
        <v>1217</v>
      </c>
      <c r="J9754" s="1">
        <v>954</v>
      </c>
      <c r="K9754" s="6">
        <v>47</v>
      </c>
    </row>
    <row r="9755" spans="4:11" x14ac:dyDescent="0.3">
      <c r="D9755" s="93"/>
      <c r="E9755" s="9"/>
      <c r="F9755" s="8"/>
      <c r="G9755" s="10">
        <v>100</v>
      </c>
      <c r="H9755" s="11">
        <v>86.142696488816995</v>
      </c>
      <c r="I9755" s="2">
        <v>7.6033987254779998</v>
      </c>
      <c r="J9755" s="2">
        <v>5.9602649006619997</v>
      </c>
      <c r="K9755" s="13">
        <v>0.29363988504299998</v>
      </c>
    </row>
    <row r="9756" spans="4:11" x14ac:dyDescent="0.3">
      <c r="D9756" s="93"/>
      <c r="E9756" s="3" t="s">
        <v>2302</v>
      </c>
      <c r="F9756" s="4"/>
      <c r="G9756" s="5">
        <v>24125</v>
      </c>
      <c r="H9756" s="7">
        <v>19839</v>
      </c>
      <c r="I9756" s="1">
        <v>2257</v>
      </c>
      <c r="J9756" s="1">
        <v>1913</v>
      </c>
      <c r="K9756" s="6">
        <v>116</v>
      </c>
    </row>
    <row r="9757" spans="4:11" x14ac:dyDescent="0.3">
      <c r="D9757" s="93"/>
      <c r="E9757" s="9"/>
      <c r="F9757" s="8"/>
      <c r="G9757" s="10">
        <v>100</v>
      </c>
      <c r="H9757" s="11">
        <v>82.234196891191999</v>
      </c>
      <c r="I9757" s="2">
        <v>9.3554404145079992</v>
      </c>
      <c r="J9757" s="2">
        <v>7.929533678756</v>
      </c>
      <c r="K9757" s="13">
        <v>0.48082901554399998</v>
      </c>
    </row>
    <row r="9758" spans="4:11" x14ac:dyDescent="0.3">
      <c r="D9758" s="93"/>
      <c r="E9758" s="3" t="s">
        <v>2303</v>
      </c>
      <c r="F9758" s="4"/>
      <c r="G9758" s="5">
        <v>6494</v>
      </c>
      <c r="H9758" s="7">
        <v>4832</v>
      </c>
      <c r="I9758" s="1">
        <v>946</v>
      </c>
      <c r="J9758" s="1">
        <v>673</v>
      </c>
      <c r="K9758" s="6">
        <v>43</v>
      </c>
    </row>
    <row r="9759" spans="4:11" x14ac:dyDescent="0.3">
      <c r="D9759" s="93"/>
      <c r="E9759" s="9"/>
      <c r="F9759" s="8"/>
      <c r="G9759" s="10">
        <v>100</v>
      </c>
      <c r="H9759" s="11">
        <v>74.407145056976006</v>
      </c>
      <c r="I9759" s="2">
        <v>14.567292885741001</v>
      </c>
      <c r="J9759" s="2">
        <v>10.363412380659</v>
      </c>
      <c r="K9759" s="13">
        <v>0.66214967662500002</v>
      </c>
    </row>
    <row r="9760" spans="4:11" x14ac:dyDescent="0.3">
      <c r="D9760" s="93"/>
      <c r="E9760" s="3" t="s">
        <v>2304</v>
      </c>
      <c r="F9760" s="4"/>
      <c r="G9760" s="5">
        <v>1611</v>
      </c>
      <c r="H9760" s="7">
        <v>990</v>
      </c>
      <c r="I9760" s="1">
        <v>407</v>
      </c>
      <c r="J9760" s="1">
        <v>194</v>
      </c>
      <c r="K9760" s="6">
        <v>20</v>
      </c>
    </row>
    <row r="9761" spans="4:11" x14ac:dyDescent="0.3">
      <c r="D9761" s="93"/>
      <c r="E9761" s="9"/>
      <c r="F9761" s="8"/>
      <c r="G9761" s="10">
        <v>100</v>
      </c>
      <c r="H9761" s="11">
        <v>61.452513966479998</v>
      </c>
      <c r="I9761" s="2">
        <v>25.263811297330999</v>
      </c>
      <c r="J9761" s="2">
        <v>12.042209807573</v>
      </c>
      <c r="K9761" s="13">
        <v>1.241464928616</v>
      </c>
    </row>
    <row r="9762" spans="4:11" x14ac:dyDescent="0.3">
      <c r="D9762" s="93"/>
      <c r="E9762" s="3" t="s">
        <v>22</v>
      </c>
      <c r="F9762" s="4"/>
      <c r="G9762" s="5">
        <v>164</v>
      </c>
      <c r="H9762" s="7">
        <v>113</v>
      </c>
      <c r="I9762" s="1">
        <v>21</v>
      </c>
      <c r="J9762" s="1">
        <v>25</v>
      </c>
      <c r="K9762" s="6">
        <v>5</v>
      </c>
    </row>
    <row r="9763" spans="4:11" x14ac:dyDescent="0.3">
      <c r="D9763" s="93"/>
      <c r="E9763" s="9"/>
      <c r="F9763" s="8"/>
      <c r="G9763" s="10">
        <v>100</v>
      </c>
      <c r="H9763" s="11">
        <v>68.902439024390006</v>
      </c>
      <c r="I9763" s="2">
        <v>12.804878048779999</v>
      </c>
      <c r="J9763" s="2">
        <v>15.243902439024</v>
      </c>
      <c r="K9763" s="13">
        <v>3.0487804878050002</v>
      </c>
    </row>
    <row r="9764" spans="4:11" x14ac:dyDescent="0.3">
      <c r="D9764" s="92" t="s">
        <v>2305</v>
      </c>
      <c r="E9764" s="46" t="s">
        <v>2306</v>
      </c>
      <c r="F9764" s="47"/>
      <c r="G9764" s="29">
        <v>10458</v>
      </c>
      <c r="H9764" s="32">
        <v>9274</v>
      </c>
      <c r="I9764" s="17">
        <v>590</v>
      </c>
      <c r="J9764" s="17">
        <v>539</v>
      </c>
      <c r="K9764" s="33">
        <v>55</v>
      </c>
    </row>
    <row r="9765" spans="4:11" x14ac:dyDescent="0.3">
      <c r="D9765" s="93"/>
      <c r="E9765" s="9"/>
      <c r="F9765" s="8"/>
      <c r="G9765" s="10">
        <v>100</v>
      </c>
      <c r="H9765" s="11">
        <v>88.678523618282995</v>
      </c>
      <c r="I9765" s="2">
        <v>5.6416140753489996</v>
      </c>
      <c r="J9765" s="2">
        <v>5.1539491298530002</v>
      </c>
      <c r="K9765" s="13">
        <v>0.525913176516</v>
      </c>
    </row>
    <row r="9766" spans="4:11" ht="25" x14ac:dyDescent="0.3">
      <c r="D9766" s="93"/>
      <c r="E9766" s="3" t="s">
        <v>2307</v>
      </c>
      <c r="F9766" s="4"/>
      <c r="G9766" s="5">
        <v>9695</v>
      </c>
      <c r="H9766" s="7">
        <v>8317</v>
      </c>
      <c r="I9766" s="1">
        <v>677</v>
      </c>
      <c r="J9766" s="1">
        <v>643</v>
      </c>
      <c r="K9766" s="6">
        <v>58</v>
      </c>
    </row>
    <row r="9767" spans="4:11" x14ac:dyDescent="0.3">
      <c r="D9767" s="93"/>
      <c r="E9767" s="9"/>
      <c r="F9767" s="8"/>
      <c r="G9767" s="10">
        <v>100</v>
      </c>
      <c r="H9767" s="11">
        <v>85.786487880351004</v>
      </c>
      <c r="I9767" s="2">
        <v>6.9829809179989999</v>
      </c>
      <c r="J9767" s="2">
        <v>6.6322846828259996</v>
      </c>
      <c r="K9767" s="13">
        <v>0.59824651882400004</v>
      </c>
    </row>
    <row r="9768" spans="4:11" ht="25" x14ac:dyDescent="0.3">
      <c r="D9768" s="93"/>
      <c r="E9768" s="3" t="s">
        <v>2308</v>
      </c>
      <c r="F9768" s="4"/>
      <c r="G9768" s="5">
        <v>12771</v>
      </c>
      <c r="H9768" s="7">
        <v>10524</v>
      </c>
      <c r="I9768" s="1">
        <v>1175</v>
      </c>
      <c r="J9768" s="1">
        <v>1011</v>
      </c>
      <c r="K9768" s="6">
        <v>61</v>
      </c>
    </row>
    <row r="9769" spans="4:11" x14ac:dyDescent="0.3">
      <c r="D9769" s="93"/>
      <c r="E9769" s="9"/>
      <c r="F9769" s="8"/>
      <c r="G9769" s="10">
        <v>100</v>
      </c>
      <c r="H9769" s="11">
        <v>82.405449847309995</v>
      </c>
      <c r="I9769" s="2">
        <v>9.200532456346</v>
      </c>
      <c r="J9769" s="2">
        <v>7.9163730326520003</v>
      </c>
      <c r="K9769" s="13">
        <v>0.477644663691</v>
      </c>
    </row>
    <row r="9770" spans="4:11" x14ac:dyDescent="0.3">
      <c r="D9770" s="93"/>
      <c r="E9770" s="3" t="s">
        <v>2309</v>
      </c>
      <c r="F9770" s="4"/>
      <c r="G9770" s="5">
        <v>12862</v>
      </c>
      <c r="H9770" s="7">
        <v>10188</v>
      </c>
      <c r="I9770" s="1">
        <v>1544</v>
      </c>
      <c r="J9770" s="1">
        <v>1070</v>
      </c>
      <c r="K9770" s="6">
        <v>60</v>
      </c>
    </row>
    <row r="9771" spans="4:11" x14ac:dyDescent="0.3">
      <c r="D9771" s="93"/>
      <c r="E9771" s="9"/>
      <c r="F9771" s="8"/>
      <c r="G9771" s="10">
        <v>100</v>
      </c>
      <c r="H9771" s="11">
        <v>79.210076193437999</v>
      </c>
      <c r="I9771" s="2">
        <v>12.004353910744999</v>
      </c>
      <c r="J9771" s="2">
        <v>8.3190794588710002</v>
      </c>
      <c r="K9771" s="13">
        <v>0.46649043694600001</v>
      </c>
    </row>
    <row r="9772" spans="4:11" x14ac:dyDescent="0.3">
      <c r="D9772" s="93"/>
      <c r="E9772" s="3" t="s">
        <v>2310</v>
      </c>
      <c r="F9772" s="4"/>
      <c r="G9772" s="5">
        <v>8460</v>
      </c>
      <c r="H9772" s="7">
        <v>6479</v>
      </c>
      <c r="I9772" s="1">
        <v>1254</v>
      </c>
      <c r="J9772" s="1">
        <v>697</v>
      </c>
      <c r="K9772" s="6">
        <v>30</v>
      </c>
    </row>
    <row r="9773" spans="4:11" x14ac:dyDescent="0.3">
      <c r="D9773" s="93"/>
      <c r="E9773" s="9"/>
      <c r="F9773" s="8"/>
      <c r="G9773" s="10">
        <v>100</v>
      </c>
      <c r="H9773" s="11">
        <v>76.583924349881997</v>
      </c>
      <c r="I9773" s="2">
        <v>14.822695035461001</v>
      </c>
      <c r="J9773" s="2">
        <v>8.2387706855790004</v>
      </c>
      <c r="K9773" s="13">
        <v>0.35460992907799999</v>
      </c>
    </row>
    <row r="9774" spans="4:11" x14ac:dyDescent="0.3">
      <c r="D9774" s="92" t="s">
        <v>2311</v>
      </c>
      <c r="E9774" s="46" t="s">
        <v>2306</v>
      </c>
      <c r="F9774" s="47"/>
      <c r="G9774" s="29">
        <v>6247</v>
      </c>
      <c r="H9774" s="32">
        <v>5410</v>
      </c>
      <c r="I9774" s="17">
        <v>463</v>
      </c>
      <c r="J9774" s="17">
        <v>343</v>
      </c>
      <c r="K9774" s="33">
        <v>31</v>
      </c>
    </row>
    <row r="9775" spans="4:11" x14ac:dyDescent="0.3">
      <c r="D9775" s="93"/>
      <c r="E9775" s="9"/>
      <c r="F9775" s="8"/>
      <c r="G9775" s="10">
        <v>100</v>
      </c>
      <c r="H9775" s="11">
        <v>86.601568753001004</v>
      </c>
      <c r="I9775" s="2">
        <v>7.4115575476229996</v>
      </c>
      <c r="J9775" s="2">
        <v>5.4906355050420004</v>
      </c>
      <c r="K9775" s="13">
        <v>0.49623819433299998</v>
      </c>
    </row>
    <row r="9776" spans="4:11" ht="25" x14ac:dyDescent="0.3">
      <c r="D9776" s="93"/>
      <c r="E9776" s="3" t="s">
        <v>2307</v>
      </c>
      <c r="F9776" s="4"/>
      <c r="G9776" s="5">
        <v>7751</v>
      </c>
      <c r="H9776" s="7">
        <v>6509</v>
      </c>
      <c r="I9776" s="1">
        <v>674</v>
      </c>
      <c r="J9776" s="1">
        <v>527</v>
      </c>
      <c r="K9776" s="6">
        <v>41</v>
      </c>
    </row>
    <row r="9777" spans="4:11" x14ac:dyDescent="0.3">
      <c r="D9777" s="93"/>
      <c r="E9777" s="9"/>
      <c r="F9777" s="8"/>
      <c r="G9777" s="10">
        <v>100</v>
      </c>
      <c r="H9777" s="11">
        <v>83.976261127596004</v>
      </c>
      <c r="I9777" s="2">
        <v>8.6956521739130004</v>
      </c>
      <c r="J9777" s="2">
        <v>6.7991226938459999</v>
      </c>
      <c r="K9777" s="13">
        <v>0.52896400464500004</v>
      </c>
    </row>
    <row r="9778" spans="4:11" ht="25" x14ac:dyDescent="0.3">
      <c r="D9778" s="93"/>
      <c r="E9778" s="3" t="s">
        <v>2308</v>
      </c>
      <c r="F9778" s="4"/>
      <c r="G9778" s="5">
        <v>11247</v>
      </c>
      <c r="H9778" s="7">
        <v>9240</v>
      </c>
      <c r="I9778" s="1">
        <v>1131</v>
      </c>
      <c r="J9778" s="1">
        <v>815</v>
      </c>
      <c r="K9778" s="6">
        <v>61</v>
      </c>
    </row>
    <row r="9779" spans="4:11" x14ac:dyDescent="0.3">
      <c r="D9779" s="93"/>
      <c r="E9779" s="9"/>
      <c r="F9779" s="8"/>
      <c r="G9779" s="10">
        <v>100</v>
      </c>
      <c r="H9779" s="11">
        <v>82.155241397706007</v>
      </c>
      <c r="I9779" s="2">
        <v>10.056014937317</v>
      </c>
      <c r="J9779" s="2">
        <v>7.2463768115939997</v>
      </c>
      <c r="K9779" s="13">
        <v>0.54236685338299995</v>
      </c>
    </row>
    <row r="9780" spans="4:11" x14ac:dyDescent="0.3">
      <c r="D9780" s="93"/>
      <c r="E9780" s="3" t="s">
        <v>2309</v>
      </c>
      <c r="F9780" s="4"/>
      <c r="G9780" s="5">
        <v>11179</v>
      </c>
      <c r="H9780" s="7">
        <v>8806</v>
      </c>
      <c r="I9780" s="1">
        <v>1375</v>
      </c>
      <c r="J9780" s="1">
        <v>939</v>
      </c>
      <c r="K9780" s="6">
        <v>59</v>
      </c>
    </row>
    <row r="9781" spans="4:11" x14ac:dyDescent="0.3">
      <c r="D9781" s="93"/>
      <c r="E9781" s="9"/>
      <c r="F9781" s="8"/>
      <c r="G9781" s="10">
        <v>100</v>
      </c>
      <c r="H9781" s="11">
        <v>78.772698810269006</v>
      </c>
      <c r="I9781" s="2">
        <v>12.299847929153</v>
      </c>
      <c r="J9781" s="2">
        <v>8.3996779676180005</v>
      </c>
      <c r="K9781" s="13">
        <v>0.52777529296000003</v>
      </c>
    </row>
    <row r="9782" spans="4:11" x14ac:dyDescent="0.3">
      <c r="D9782" s="93"/>
      <c r="E9782" s="3" t="s">
        <v>2310</v>
      </c>
      <c r="F9782" s="4"/>
      <c r="G9782" s="5">
        <v>2253</v>
      </c>
      <c r="H9782" s="7">
        <v>1605</v>
      </c>
      <c r="I9782" s="1">
        <v>441</v>
      </c>
      <c r="J9782" s="1">
        <v>200</v>
      </c>
      <c r="K9782" s="6">
        <v>7</v>
      </c>
    </row>
    <row r="9783" spans="4:11" x14ac:dyDescent="0.3">
      <c r="D9783" s="93"/>
      <c r="E9783" s="9"/>
      <c r="F9783" s="8"/>
      <c r="G9783" s="10">
        <v>100</v>
      </c>
      <c r="H9783" s="11">
        <v>71.238348868176004</v>
      </c>
      <c r="I9783" s="2">
        <v>19.573901464714002</v>
      </c>
      <c r="J9783" s="2">
        <v>8.8770528184639996</v>
      </c>
      <c r="K9783" s="13">
        <v>0.310696848646</v>
      </c>
    </row>
    <row r="9784" spans="4:11" x14ac:dyDescent="0.3">
      <c r="D9784" s="93"/>
      <c r="E9784" s="3" t="s">
        <v>2312</v>
      </c>
      <c r="F9784" s="4"/>
      <c r="G9784" s="5">
        <v>15996</v>
      </c>
      <c r="H9784" s="7">
        <v>13541</v>
      </c>
      <c r="I9784" s="1">
        <v>1204</v>
      </c>
      <c r="J9784" s="1">
        <v>1179</v>
      </c>
      <c r="K9784" s="6">
        <v>72</v>
      </c>
    </row>
    <row r="9785" spans="4:11" x14ac:dyDescent="0.3">
      <c r="D9785" s="93"/>
      <c r="E9785" s="9"/>
      <c r="F9785" s="8"/>
      <c r="G9785" s="10">
        <v>100</v>
      </c>
      <c r="H9785" s="11">
        <v>84.652413103276004</v>
      </c>
      <c r="I9785" s="2">
        <v>7.5268817204299996</v>
      </c>
      <c r="J9785" s="2">
        <v>7.3705926481619999</v>
      </c>
      <c r="K9785" s="13">
        <v>0.45011252813199998</v>
      </c>
    </row>
    <row r="9786" spans="4:11" x14ac:dyDescent="0.3">
      <c r="D9786" s="92" t="s">
        <v>2313</v>
      </c>
      <c r="E9786" s="46" t="s">
        <v>2314</v>
      </c>
      <c r="F9786" s="47"/>
      <c r="G9786" s="29">
        <v>17873</v>
      </c>
      <c r="H9786" s="32">
        <v>16483</v>
      </c>
      <c r="I9786" s="17">
        <v>774</v>
      </c>
      <c r="J9786" s="17">
        <v>569</v>
      </c>
      <c r="K9786" s="33">
        <v>47</v>
      </c>
    </row>
    <row r="9787" spans="4:11" x14ac:dyDescent="0.3">
      <c r="D9787" s="93"/>
      <c r="E9787" s="9"/>
      <c r="F9787" s="8"/>
      <c r="G9787" s="10">
        <v>100</v>
      </c>
      <c r="H9787" s="11">
        <v>92.222906059419003</v>
      </c>
      <c r="I9787" s="2">
        <v>4.3305544676330001</v>
      </c>
      <c r="J9787" s="2">
        <v>3.183572987187</v>
      </c>
      <c r="K9787" s="13">
        <v>0.26296648576100001</v>
      </c>
    </row>
    <row r="9788" spans="4:11" x14ac:dyDescent="0.3">
      <c r="D9788" s="93"/>
      <c r="E9788" s="3" t="s">
        <v>2315</v>
      </c>
      <c r="F9788" s="4"/>
      <c r="G9788" s="5">
        <v>16144</v>
      </c>
      <c r="H9788" s="7">
        <v>14054</v>
      </c>
      <c r="I9788" s="1">
        <v>1026</v>
      </c>
      <c r="J9788" s="1">
        <v>1016</v>
      </c>
      <c r="K9788" s="6">
        <v>48</v>
      </c>
    </row>
    <row r="9789" spans="4:11" x14ac:dyDescent="0.3">
      <c r="D9789" s="93"/>
      <c r="E9789" s="9"/>
      <c r="F9789" s="8"/>
      <c r="G9789" s="10">
        <v>100</v>
      </c>
      <c r="H9789" s="11">
        <v>87.054013875123999</v>
      </c>
      <c r="I9789" s="2">
        <v>6.3553022794849996</v>
      </c>
      <c r="J9789" s="2">
        <v>6.2933597621409998</v>
      </c>
      <c r="K9789" s="13">
        <v>0.29732408325100002</v>
      </c>
    </row>
    <row r="9790" spans="4:11" x14ac:dyDescent="0.3">
      <c r="D9790" s="93"/>
      <c r="E9790" s="3" t="s">
        <v>2316</v>
      </c>
      <c r="F9790" s="4"/>
      <c r="G9790" s="5">
        <v>15559</v>
      </c>
      <c r="H9790" s="7">
        <v>11599</v>
      </c>
      <c r="I9790" s="1">
        <v>2103</v>
      </c>
      <c r="J9790" s="1">
        <v>1759</v>
      </c>
      <c r="K9790" s="6">
        <v>98</v>
      </c>
    </row>
    <row r="9791" spans="4:11" x14ac:dyDescent="0.3">
      <c r="D9791" s="93"/>
      <c r="E9791" s="9"/>
      <c r="F9791" s="8"/>
      <c r="G9791" s="10">
        <v>100</v>
      </c>
      <c r="H9791" s="11">
        <v>74.548492833729995</v>
      </c>
      <c r="I9791" s="2">
        <v>13.516292820875</v>
      </c>
      <c r="J9791" s="2">
        <v>11.305353814512999</v>
      </c>
      <c r="K9791" s="13">
        <v>0.629860530882</v>
      </c>
    </row>
    <row r="9792" spans="4:11" x14ac:dyDescent="0.3">
      <c r="D9792" s="93"/>
      <c r="E9792" s="3" t="s">
        <v>2317</v>
      </c>
      <c r="F9792" s="4"/>
      <c r="G9792" s="5">
        <v>4388</v>
      </c>
      <c r="H9792" s="7">
        <v>2760</v>
      </c>
      <c r="I9792" s="1">
        <v>1080</v>
      </c>
      <c r="J9792" s="1">
        <v>525</v>
      </c>
      <c r="K9792" s="6">
        <v>23</v>
      </c>
    </row>
    <row r="9793" spans="4:11" x14ac:dyDescent="0.3">
      <c r="D9793" s="93"/>
      <c r="E9793" s="9"/>
      <c r="F9793" s="8"/>
      <c r="G9793" s="10">
        <v>100</v>
      </c>
      <c r="H9793" s="11">
        <v>62.898814949863002</v>
      </c>
      <c r="I9793" s="2">
        <v>24.612579762989998</v>
      </c>
      <c r="J9793" s="2">
        <v>11.964448495898001</v>
      </c>
      <c r="K9793" s="13">
        <v>0.52415679124900005</v>
      </c>
    </row>
    <row r="9794" spans="4:11" x14ac:dyDescent="0.3">
      <c r="D9794" s="93"/>
      <c r="E9794" s="3" t="s">
        <v>2318</v>
      </c>
      <c r="F9794" s="4"/>
      <c r="G9794" s="5">
        <v>735</v>
      </c>
      <c r="H9794" s="7">
        <v>354</v>
      </c>
      <c r="I9794" s="1">
        <v>284</v>
      </c>
      <c r="J9794" s="1">
        <v>92</v>
      </c>
      <c r="K9794" s="6">
        <v>5</v>
      </c>
    </row>
    <row r="9795" spans="4:11" x14ac:dyDescent="0.3">
      <c r="D9795" s="93"/>
      <c r="E9795" s="9"/>
      <c r="F9795" s="8"/>
      <c r="G9795" s="10">
        <v>100</v>
      </c>
      <c r="H9795" s="11">
        <v>48.163265306122</v>
      </c>
      <c r="I9795" s="2">
        <v>38.639455782313</v>
      </c>
      <c r="J9795" s="2">
        <v>12.517006802720999</v>
      </c>
      <c r="K9795" s="13">
        <v>0.68027210884400002</v>
      </c>
    </row>
    <row r="9796" spans="4:11" x14ac:dyDescent="0.3">
      <c r="D9796" s="93"/>
      <c r="E9796" s="3" t="s">
        <v>22</v>
      </c>
      <c r="F9796" s="4"/>
      <c r="G9796" s="5">
        <v>351</v>
      </c>
      <c r="H9796" s="7">
        <v>159</v>
      </c>
      <c r="I9796" s="1">
        <v>79</v>
      </c>
      <c r="J9796" s="1">
        <v>96</v>
      </c>
      <c r="K9796" s="6">
        <v>17</v>
      </c>
    </row>
    <row r="9797" spans="4:11" x14ac:dyDescent="0.3">
      <c r="D9797" s="93"/>
      <c r="E9797" s="9"/>
      <c r="F9797" s="8"/>
      <c r="G9797" s="10">
        <v>100</v>
      </c>
      <c r="H9797" s="11">
        <v>45.299145299145003</v>
      </c>
      <c r="I9797" s="2">
        <v>22.507122507123</v>
      </c>
      <c r="J9797" s="2">
        <v>27.350427350427001</v>
      </c>
      <c r="K9797" s="13">
        <v>4.8433048433049999</v>
      </c>
    </row>
    <row r="9798" spans="4:11" x14ac:dyDescent="0.3">
      <c r="D9798" s="92" t="s">
        <v>2319</v>
      </c>
      <c r="E9798" s="46" t="s">
        <v>2320</v>
      </c>
      <c r="F9798" s="47"/>
      <c r="G9798" s="29">
        <v>12816</v>
      </c>
      <c r="H9798" s="32">
        <v>11974</v>
      </c>
      <c r="I9798" s="17">
        <v>464</v>
      </c>
      <c r="J9798" s="17">
        <v>348</v>
      </c>
      <c r="K9798" s="33">
        <v>30</v>
      </c>
    </row>
    <row r="9799" spans="4:11" x14ac:dyDescent="0.3">
      <c r="D9799" s="93"/>
      <c r="E9799" s="9"/>
      <c r="F9799" s="8"/>
      <c r="G9799" s="10">
        <v>100</v>
      </c>
      <c r="H9799" s="11">
        <v>93.430087390761997</v>
      </c>
      <c r="I9799" s="2">
        <v>3.6204744069910002</v>
      </c>
      <c r="J9799" s="2">
        <v>2.715355805243</v>
      </c>
      <c r="K9799" s="13">
        <v>0.23408239700399999</v>
      </c>
    </row>
    <row r="9800" spans="4:11" x14ac:dyDescent="0.3">
      <c r="D9800" s="93"/>
      <c r="E9800" s="3" t="s">
        <v>2321</v>
      </c>
      <c r="F9800" s="4"/>
      <c r="G9800" s="5">
        <v>28132</v>
      </c>
      <c r="H9800" s="7">
        <v>24258</v>
      </c>
      <c r="I9800" s="1">
        <v>1914</v>
      </c>
      <c r="J9800" s="1">
        <v>1862</v>
      </c>
      <c r="K9800" s="6">
        <v>98</v>
      </c>
    </row>
    <row r="9801" spans="4:11" x14ac:dyDescent="0.3">
      <c r="D9801" s="93"/>
      <c r="E9801" s="9"/>
      <c r="F9801" s="8"/>
      <c r="G9801" s="10">
        <v>100</v>
      </c>
      <c r="H9801" s="11">
        <v>86.229205175600995</v>
      </c>
      <c r="I9801" s="2">
        <v>6.8036399829379999</v>
      </c>
      <c r="J9801" s="2">
        <v>6.618797099389</v>
      </c>
      <c r="K9801" s="13">
        <v>0.34835774207300002</v>
      </c>
    </row>
    <row r="9802" spans="4:11" x14ac:dyDescent="0.3">
      <c r="D9802" s="93"/>
      <c r="E9802" s="3" t="s">
        <v>2322</v>
      </c>
      <c r="F9802" s="4"/>
      <c r="G9802" s="5">
        <v>8290</v>
      </c>
      <c r="H9802" s="7">
        <v>5726</v>
      </c>
      <c r="I9802" s="1">
        <v>1410</v>
      </c>
      <c r="J9802" s="1">
        <v>1090</v>
      </c>
      <c r="K9802" s="6">
        <v>64</v>
      </c>
    </row>
    <row r="9803" spans="4:11" x14ac:dyDescent="0.3">
      <c r="D9803" s="93"/>
      <c r="E9803" s="9"/>
      <c r="F9803" s="8"/>
      <c r="G9803" s="10">
        <v>100</v>
      </c>
      <c r="H9803" s="11">
        <v>69.071170084439004</v>
      </c>
      <c r="I9803" s="2">
        <v>17.008443908322999</v>
      </c>
      <c r="J9803" s="2">
        <v>13.148371531965999</v>
      </c>
      <c r="K9803" s="13">
        <v>0.77201447527099998</v>
      </c>
    </row>
    <row r="9804" spans="4:11" x14ac:dyDescent="0.3">
      <c r="D9804" s="93"/>
      <c r="E9804" s="3" t="s">
        <v>2323</v>
      </c>
      <c r="F9804" s="4"/>
      <c r="G9804" s="5">
        <v>3666</v>
      </c>
      <c r="H9804" s="7">
        <v>2398</v>
      </c>
      <c r="I9804" s="1">
        <v>801</v>
      </c>
      <c r="J9804" s="1">
        <v>439</v>
      </c>
      <c r="K9804" s="6">
        <v>28</v>
      </c>
    </row>
    <row r="9805" spans="4:11" x14ac:dyDescent="0.3">
      <c r="D9805" s="93"/>
      <c r="E9805" s="9"/>
      <c r="F9805" s="8"/>
      <c r="G9805" s="10">
        <v>100</v>
      </c>
      <c r="H9805" s="11">
        <v>65.411893071468</v>
      </c>
      <c r="I9805" s="2">
        <v>21.849427168576</v>
      </c>
      <c r="J9805" s="2">
        <v>11.974904528095999</v>
      </c>
      <c r="K9805" s="13">
        <v>0.76377523185999996</v>
      </c>
    </row>
    <row r="9806" spans="4:11" x14ac:dyDescent="0.3">
      <c r="D9806" s="93"/>
      <c r="E9806" s="3" t="s">
        <v>2324</v>
      </c>
      <c r="F9806" s="4"/>
      <c r="G9806" s="5">
        <v>1820</v>
      </c>
      <c r="H9806" s="7">
        <v>908</v>
      </c>
      <c r="I9806" s="1">
        <v>678</v>
      </c>
      <c r="J9806" s="1">
        <v>222</v>
      </c>
      <c r="K9806" s="6">
        <v>12</v>
      </c>
    </row>
    <row r="9807" spans="4:11" x14ac:dyDescent="0.3">
      <c r="D9807" s="93"/>
      <c r="E9807" s="9"/>
      <c r="F9807" s="8"/>
      <c r="G9807" s="10">
        <v>100</v>
      </c>
      <c r="H9807" s="11">
        <v>49.890109890109997</v>
      </c>
      <c r="I9807" s="2">
        <v>37.252747252747</v>
      </c>
      <c r="J9807" s="2">
        <v>12.197802197802</v>
      </c>
      <c r="K9807" s="13">
        <v>0.65934065934099995</v>
      </c>
    </row>
    <row r="9808" spans="4:11" x14ac:dyDescent="0.3">
      <c r="D9808" s="93"/>
      <c r="E9808" s="3" t="s">
        <v>22</v>
      </c>
      <c r="F9808" s="4"/>
      <c r="G9808" s="5">
        <v>309</v>
      </c>
      <c r="H9808" s="7">
        <v>130</v>
      </c>
      <c r="I9808" s="1">
        <v>75</v>
      </c>
      <c r="J9808" s="1">
        <v>96</v>
      </c>
      <c r="K9808" s="6">
        <v>8</v>
      </c>
    </row>
    <row r="9809" spans="2:17" x14ac:dyDescent="0.3">
      <c r="D9809" s="94"/>
      <c r="E9809" s="53"/>
      <c r="F9809" s="57"/>
      <c r="G9809" s="64">
        <v>100</v>
      </c>
      <c r="H9809" s="71">
        <v>42.071197411002998</v>
      </c>
      <c r="I9809" s="44">
        <v>24.271844660193999</v>
      </c>
      <c r="J9809" s="44">
        <v>31.067961165048999</v>
      </c>
      <c r="K9809" s="73">
        <v>2.5889967637539999</v>
      </c>
    </row>
    <row r="9811" spans="2:17" x14ac:dyDescent="0.3">
      <c r="B9811" s="35" t="str">
        <f xml:space="preserve"> HYPERLINK("#'目次'!B82", "[76]")</f>
        <v>[76]</v>
      </c>
      <c r="C9811" s="25" t="s">
        <v>2344</v>
      </c>
    </row>
    <row r="9812" spans="2:17" x14ac:dyDescent="0.3">
      <c r="C9812" s="83" t="s">
        <v>2345</v>
      </c>
    </row>
    <row r="9814" spans="2:17" x14ac:dyDescent="0.3">
      <c r="C9814" s="25" t="s">
        <v>2249</v>
      </c>
    </row>
    <row r="9815" spans="2:17" ht="112.5" x14ac:dyDescent="0.3">
      <c r="D9815" s="95"/>
      <c r="E9815" s="96"/>
      <c r="F9815" s="96"/>
      <c r="G9815" s="37" t="s">
        <v>16</v>
      </c>
      <c r="H9815" s="41" t="s">
        <v>2346</v>
      </c>
      <c r="I9815" s="18" t="s">
        <v>2347</v>
      </c>
      <c r="J9815" s="18" t="s">
        <v>2348</v>
      </c>
      <c r="K9815" s="18" t="s">
        <v>2349</v>
      </c>
      <c r="L9815" s="18" t="s">
        <v>2350</v>
      </c>
      <c r="M9815" s="18" t="s">
        <v>2351</v>
      </c>
      <c r="N9815" s="18" t="s">
        <v>2352</v>
      </c>
      <c r="O9815" s="18" t="s">
        <v>836</v>
      </c>
      <c r="P9815" s="18" t="s">
        <v>2353</v>
      </c>
      <c r="Q9815" s="34" t="s">
        <v>23</v>
      </c>
    </row>
    <row r="9816" spans="2:17" x14ac:dyDescent="0.3">
      <c r="D9816" s="97"/>
      <c r="E9816" s="98"/>
      <c r="F9816" s="98"/>
      <c r="G9816" s="40"/>
      <c r="H9816" s="36"/>
      <c r="I9816" s="19"/>
      <c r="J9816" s="19"/>
      <c r="K9816" s="19"/>
      <c r="L9816" s="19"/>
      <c r="M9816" s="19"/>
      <c r="N9816" s="19"/>
      <c r="O9816" s="19"/>
      <c r="P9816" s="19"/>
      <c r="Q9816" s="39"/>
    </row>
    <row r="9817" spans="2:17" x14ac:dyDescent="0.3">
      <c r="D9817" s="81"/>
      <c r="E9817" s="82" t="s">
        <v>16</v>
      </c>
      <c r="F9817" s="58"/>
      <c r="G9817" s="38">
        <v>45545</v>
      </c>
      <c r="H9817" s="20">
        <v>39418</v>
      </c>
      <c r="I9817" s="20">
        <v>33557</v>
      </c>
      <c r="J9817" s="20">
        <v>15796</v>
      </c>
      <c r="K9817" s="20">
        <v>4629</v>
      </c>
      <c r="L9817" s="20">
        <v>1325</v>
      </c>
      <c r="M9817" s="20">
        <v>474</v>
      </c>
      <c r="N9817" s="20">
        <v>196</v>
      </c>
      <c r="O9817" s="20">
        <v>1056</v>
      </c>
      <c r="P9817" s="20">
        <v>19</v>
      </c>
      <c r="Q9817" s="51">
        <v>73</v>
      </c>
    </row>
    <row r="9818" spans="2:17" x14ac:dyDescent="0.3">
      <c r="D9818" s="53"/>
      <c r="E9818" s="57"/>
      <c r="F9818" s="59"/>
      <c r="G9818" s="10">
        <v>100</v>
      </c>
      <c r="H9818" s="2">
        <v>86.547370732242996</v>
      </c>
      <c r="I9818" s="2">
        <v>73.678779229333998</v>
      </c>
      <c r="J9818" s="2">
        <v>34.682182456911001</v>
      </c>
      <c r="K9818" s="2">
        <v>10.163574486770999</v>
      </c>
      <c r="L9818" s="2">
        <v>2.9092106707649998</v>
      </c>
      <c r="M9818" s="2">
        <v>1.0407289493909999</v>
      </c>
      <c r="N9818" s="2">
        <v>0.43034361620400002</v>
      </c>
      <c r="O9818" s="2">
        <v>2.3185860138319998</v>
      </c>
      <c r="P9818" s="2">
        <v>4.1716983202999998E-2</v>
      </c>
      <c r="Q9818" s="13">
        <v>0.16028104072900001</v>
      </c>
    </row>
    <row r="9819" spans="2:17" x14ac:dyDescent="0.3">
      <c r="D9819" s="92" t="s">
        <v>2257</v>
      </c>
      <c r="E9819" s="46" t="s">
        <v>2086</v>
      </c>
      <c r="F9819" s="47"/>
      <c r="G9819" s="29">
        <v>3662</v>
      </c>
      <c r="H9819" s="32">
        <v>3101</v>
      </c>
      <c r="I9819" s="17">
        <v>2556</v>
      </c>
      <c r="J9819" s="17">
        <v>1594</v>
      </c>
      <c r="K9819" s="17">
        <v>111</v>
      </c>
      <c r="L9819" s="17">
        <v>117</v>
      </c>
      <c r="M9819" s="17">
        <v>32</v>
      </c>
      <c r="N9819" s="17">
        <v>20</v>
      </c>
      <c r="O9819" s="17">
        <v>95</v>
      </c>
      <c r="P9819" s="17">
        <v>1</v>
      </c>
      <c r="Q9819" s="33">
        <v>5</v>
      </c>
    </row>
    <row r="9820" spans="2:17" x14ac:dyDescent="0.3">
      <c r="D9820" s="93"/>
      <c r="E9820" s="9"/>
      <c r="F9820" s="8"/>
      <c r="G9820" s="10">
        <v>100</v>
      </c>
      <c r="H9820" s="11">
        <v>84.680502457673001</v>
      </c>
      <c r="I9820" s="2">
        <v>69.797924631349005</v>
      </c>
      <c r="J9820" s="2">
        <v>43.528126706717998</v>
      </c>
      <c r="K9820" s="2">
        <v>3.031130529765</v>
      </c>
      <c r="L9820" s="2">
        <v>3.1949754232659999</v>
      </c>
      <c r="M9820" s="2">
        <v>0.87383943200400005</v>
      </c>
      <c r="N9820" s="2">
        <v>0.54614964500300001</v>
      </c>
      <c r="O9820" s="2">
        <v>2.594210813763</v>
      </c>
      <c r="P9820" s="2">
        <v>2.7307482250000001E-2</v>
      </c>
      <c r="Q9820" s="13">
        <v>0.136537411251</v>
      </c>
    </row>
    <row r="9821" spans="2:17" x14ac:dyDescent="0.3">
      <c r="D9821" s="93"/>
      <c r="E9821" s="3" t="s">
        <v>2087</v>
      </c>
      <c r="F9821" s="4"/>
      <c r="G9821" s="5">
        <v>3292</v>
      </c>
      <c r="H9821" s="7">
        <v>2829</v>
      </c>
      <c r="I9821" s="1">
        <v>2207</v>
      </c>
      <c r="J9821" s="1">
        <v>1515</v>
      </c>
      <c r="K9821" s="1">
        <v>135</v>
      </c>
      <c r="L9821" s="1">
        <v>96</v>
      </c>
      <c r="M9821" s="1">
        <v>22</v>
      </c>
      <c r="N9821" s="1">
        <v>20</v>
      </c>
      <c r="O9821" s="1">
        <v>59</v>
      </c>
      <c r="P9821" s="1">
        <v>2</v>
      </c>
      <c r="Q9821" s="6">
        <v>1</v>
      </c>
    </row>
    <row r="9822" spans="2:17" x14ac:dyDescent="0.3">
      <c r="D9822" s="93"/>
      <c r="E9822" s="9"/>
      <c r="F9822" s="8"/>
      <c r="G9822" s="10">
        <v>100</v>
      </c>
      <c r="H9822" s="11">
        <v>85.935601458080001</v>
      </c>
      <c r="I9822" s="2">
        <v>67.041312272175006</v>
      </c>
      <c r="J9822" s="2">
        <v>46.020656136086998</v>
      </c>
      <c r="K9822" s="2">
        <v>4.1008505467800003</v>
      </c>
      <c r="L9822" s="2">
        <v>2.9161603888209999</v>
      </c>
      <c r="M9822" s="2">
        <v>0.66828675577200003</v>
      </c>
      <c r="N9822" s="2">
        <v>0.60753341433800001</v>
      </c>
      <c r="O9822" s="2">
        <v>1.792223572296</v>
      </c>
      <c r="P9822" s="2">
        <v>6.0753341433999998E-2</v>
      </c>
      <c r="Q9822" s="13">
        <v>3.0376670716999999E-2</v>
      </c>
    </row>
    <row r="9823" spans="2:17" x14ac:dyDescent="0.3">
      <c r="D9823" s="93"/>
      <c r="E9823" s="3" t="s">
        <v>2088</v>
      </c>
      <c r="F9823" s="4"/>
      <c r="G9823" s="5">
        <v>5085</v>
      </c>
      <c r="H9823" s="7">
        <v>4418</v>
      </c>
      <c r="I9823" s="1">
        <v>3380</v>
      </c>
      <c r="J9823" s="1">
        <v>2342</v>
      </c>
      <c r="K9823" s="1">
        <v>294</v>
      </c>
      <c r="L9823" s="1">
        <v>171</v>
      </c>
      <c r="M9823" s="1">
        <v>21</v>
      </c>
      <c r="N9823" s="1">
        <v>17</v>
      </c>
      <c r="O9823" s="1">
        <v>97</v>
      </c>
      <c r="P9823" s="1">
        <v>2</v>
      </c>
      <c r="Q9823" s="6">
        <v>2</v>
      </c>
    </row>
    <row r="9824" spans="2:17" x14ac:dyDescent="0.3">
      <c r="D9824" s="93"/>
      <c r="E9824" s="9"/>
      <c r="F9824" s="8"/>
      <c r="G9824" s="10">
        <v>100</v>
      </c>
      <c r="H9824" s="11">
        <v>86.882989183874002</v>
      </c>
      <c r="I9824" s="2">
        <v>66.470009832841995</v>
      </c>
      <c r="J9824" s="2">
        <v>46.057030481809001</v>
      </c>
      <c r="K9824" s="2">
        <v>5.781710914454</v>
      </c>
      <c r="L9824" s="2">
        <v>3.3628318584070001</v>
      </c>
      <c r="M9824" s="2">
        <v>0.41297935103200001</v>
      </c>
      <c r="N9824" s="2">
        <v>0.33431661750199998</v>
      </c>
      <c r="O9824" s="2">
        <v>1.9075712881019999</v>
      </c>
      <c r="P9824" s="2">
        <v>3.9331366765E-2</v>
      </c>
      <c r="Q9824" s="13">
        <v>3.9331366765E-2</v>
      </c>
    </row>
    <row r="9825" spans="4:17" x14ac:dyDescent="0.3">
      <c r="D9825" s="93"/>
      <c r="E9825" s="3" t="s">
        <v>2089</v>
      </c>
      <c r="F9825" s="4"/>
      <c r="G9825" s="5">
        <v>3781</v>
      </c>
      <c r="H9825" s="7">
        <v>3339</v>
      </c>
      <c r="I9825" s="1">
        <v>2434</v>
      </c>
      <c r="J9825" s="1">
        <v>1789</v>
      </c>
      <c r="K9825" s="1">
        <v>226</v>
      </c>
      <c r="L9825" s="1">
        <v>97</v>
      </c>
      <c r="M9825" s="1">
        <v>11</v>
      </c>
      <c r="N9825" s="1">
        <v>10</v>
      </c>
      <c r="O9825" s="1">
        <v>52</v>
      </c>
      <c r="P9825" s="1">
        <v>1</v>
      </c>
      <c r="Q9825" s="6">
        <v>2</v>
      </c>
    </row>
    <row r="9826" spans="4:17" x14ac:dyDescent="0.3">
      <c r="D9826" s="93"/>
      <c r="E9826" s="9"/>
      <c r="F9826" s="8"/>
      <c r="G9826" s="10">
        <v>100</v>
      </c>
      <c r="H9826" s="11">
        <v>88.309970907166999</v>
      </c>
      <c r="I9826" s="2">
        <v>64.374504099445005</v>
      </c>
      <c r="J9826" s="2">
        <v>47.315524993388003</v>
      </c>
      <c r="K9826" s="2">
        <v>5.9772546945249996</v>
      </c>
      <c r="L9826" s="2">
        <v>2.5654588733139998</v>
      </c>
      <c r="M9826" s="2">
        <v>0.29092832584</v>
      </c>
      <c r="N9826" s="2">
        <v>0.26448029621800001</v>
      </c>
      <c r="O9826" s="2">
        <v>1.3752975403329999</v>
      </c>
      <c r="P9826" s="2">
        <v>2.6448029622000001E-2</v>
      </c>
      <c r="Q9826" s="13">
        <v>5.2896059244000003E-2</v>
      </c>
    </row>
    <row r="9827" spans="4:17" x14ac:dyDescent="0.3">
      <c r="D9827" s="93"/>
      <c r="E9827" s="3" t="s">
        <v>2090</v>
      </c>
      <c r="F9827" s="4"/>
      <c r="G9827" s="5">
        <v>4415</v>
      </c>
      <c r="H9827" s="7">
        <v>3850</v>
      </c>
      <c r="I9827" s="1">
        <v>3007</v>
      </c>
      <c r="J9827" s="1">
        <v>1820</v>
      </c>
      <c r="K9827" s="1">
        <v>314</v>
      </c>
      <c r="L9827" s="1">
        <v>139</v>
      </c>
      <c r="M9827" s="1">
        <v>36</v>
      </c>
      <c r="N9827" s="1">
        <v>25</v>
      </c>
      <c r="O9827" s="1">
        <v>68</v>
      </c>
      <c r="P9827" s="1">
        <v>1</v>
      </c>
      <c r="Q9827" s="6">
        <v>5</v>
      </c>
    </row>
    <row r="9828" spans="4:17" x14ac:dyDescent="0.3">
      <c r="D9828" s="93"/>
      <c r="E9828" s="9"/>
      <c r="F9828" s="8"/>
      <c r="G9828" s="10">
        <v>100</v>
      </c>
      <c r="H9828" s="11">
        <v>87.202718006794996</v>
      </c>
      <c r="I9828" s="2">
        <v>68.108720271801005</v>
      </c>
      <c r="J9828" s="2">
        <v>41.223103057758003</v>
      </c>
      <c r="K9828" s="2">
        <v>7.1121177802939997</v>
      </c>
      <c r="L9828" s="2">
        <v>3.148357870895</v>
      </c>
      <c r="M9828" s="2">
        <v>0.81540203850500004</v>
      </c>
      <c r="N9828" s="2">
        <v>0.56625141562900005</v>
      </c>
      <c r="O9828" s="2">
        <v>1.54020385051</v>
      </c>
      <c r="P9828" s="2">
        <v>2.2650056625000001E-2</v>
      </c>
      <c r="Q9828" s="13">
        <v>0.113250283126</v>
      </c>
    </row>
    <row r="9829" spans="4:17" x14ac:dyDescent="0.3">
      <c r="D9829" s="93"/>
      <c r="E9829" s="3" t="s">
        <v>2091</v>
      </c>
      <c r="F9829" s="4"/>
      <c r="G9829" s="5">
        <v>25120</v>
      </c>
      <c r="H9829" s="7">
        <v>21729</v>
      </c>
      <c r="I9829" s="1">
        <v>19828</v>
      </c>
      <c r="J9829" s="1">
        <v>6699</v>
      </c>
      <c r="K9829" s="1">
        <v>3521</v>
      </c>
      <c r="L9829" s="1">
        <v>701</v>
      </c>
      <c r="M9829" s="1">
        <v>345</v>
      </c>
      <c r="N9829" s="1">
        <v>103</v>
      </c>
      <c r="O9829" s="1">
        <v>670</v>
      </c>
      <c r="P9829" s="1">
        <v>12</v>
      </c>
      <c r="Q9829" s="6">
        <v>46</v>
      </c>
    </row>
    <row r="9830" spans="4:17" x14ac:dyDescent="0.3">
      <c r="D9830" s="93"/>
      <c r="E9830" s="9"/>
      <c r="F9830" s="8"/>
      <c r="G9830" s="10">
        <v>100</v>
      </c>
      <c r="H9830" s="11">
        <v>86.500796178344004</v>
      </c>
      <c r="I9830" s="2">
        <v>78.933121019108</v>
      </c>
      <c r="J9830" s="2">
        <v>26.667993630573001</v>
      </c>
      <c r="K9830" s="2">
        <v>14.016719745223</v>
      </c>
      <c r="L9830" s="2">
        <v>2.7906050955409998</v>
      </c>
      <c r="M9830" s="2">
        <v>1.3734076433119999</v>
      </c>
      <c r="N9830" s="2">
        <v>0.41003184713399998</v>
      </c>
      <c r="O9830" s="2">
        <v>2.6671974522289998</v>
      </c>
      <c r="P9830" s="2">
        <v>4.7770700637000001E-2</v>
      </c>
      <c r="Q9830" s="13">
        <v>0.18312101910799999</v>
      </c>
    </row>
    <row r="9831" spans="4:17" x14ac:dyDescent="0.3">
      <c r="D9831" s="92" t="s">
        <v>2258</v>
      </c>
      <c r="E9831" s="46" t="s">
        <v>2259</v>
      </c>
      <c r="F9831" s="47"/>
      <c r="G9831" s="29">
        <v>6777</v>
      </c>
      <c r="H9831" s="32">
        <v>4461</v>
      </c>
      <c r="I9831" s="17">
        <v>5959</v>
      </c>
      <c r="J9831" s="17">
        <v>2857</v>
      </c>
      <c r="K9831" s="17">
        <v>466</v>
      </c>
      <c r="L9831" s="17">
        <v>181</v>
      </c>
      <c r="M9831" s="17">
        <v>84</v>
      </c>
      <c r="N9831" s="17">
        <v>33</v>
      </c>
      <c r="O9831" s="17">
        <v>245</v>
      </c>
      <c r="P9831" s="17">
        <v>3</v>
      </c>
      <c r="Q9831" s="33">
        <v>12</v>
      </c>
    </row>
    <row r="9832" spans="4:17" x14ac:dyDescent="0.3">
      <c r="D9832" s="93"/>
      <c r="E9832" s="9"/>
      <c r="F9832" s="8"/>
      <c r="G9832" s="10">
        <v>100</v>
      </c>
      <c r="H9832" s="11">
        <v>65.825586542718</v>
      </c>
      <c r="I9832" s="2">
        <v>87.929762431754</v>
      </c>
      <c r="J9832" s="2">
        <v>42.157296738969997</v>
      </c>
      <c r="K9832" s="2">
        <v>6.8761989080710002</v>
      </c>
      <c r="L9832" s="2">
        <v>2.6707982883280001</v>
      </c>
      <c r="M9832" s="2">
        <v>1.2394864984509999</v>
      </c>
      <c r="N9832" s="2">
        <v>0.48694112439100001</v>
      </c>
      <c r="O9832" s="2">
        <v>3.6151689538139999</v>
      </c>
      <c r="P9832" s="2">
        <v>4.4267374945E-2</v>
      </c>
      <c r="Q9832" s="13">
        <v>0.17706949977899999</v>
      </c>
    </row>
    <row r="9833" spans="4:17" x14ac:dyDescent="0.3">
      <c r="D9833" s="93"/>
      <c r="E9833" s="3" t="s">
        <v>2260</v>
      </c>
      <c r="F9833" s="4"/>
      <c r="G9833" s="5">
        <v>18576</v>
      </c>
      <c r="H9833" s="7">
        <v>16889</v>
      </c>
      <c r="I9833" s="1">
        <v>11749</v>
      </c>
      <c r="J9833" s="1">
        <v>8472</v>
      </c>
      <c r="K9833" s="1">
        <v>1447</v>
      </c>
      <c r="L9833" s="1">
        <v>536</v>
      </c>
      <c r="M9833" s="1">
        <v>101</v>
      </c>
      <c r="N9833" s="1">
        <v>70</v>
      </c>
      <c r="O9833" s="1">
        <v>267</v>
      </c>
      <c r="P9833" s="1">
        <v>7</v>
      </c>
      <c r="Q9833" s="6">
        <v>9</v>
      </c>
    </row>
    <row r="9834" spans="4:17" x14ac:dyDescent="0.3">
      <c r="D9834" s="93"/>
      <c r="E9834" s="9"/>
      <c r="F9834" s="8"/>
      <c r="G9834" s="10">
        <v>100</v>
      </c>
      <c r="H9834" s="11">
        <v>90.918389319552006</v>
      </c>
      <c r="I9834" s="2">
        <v>63.248277347115</v>
      </c>
      <c r="J9834" s="2">
        <v>45.607235142119002</v>
      </c>
      <c r="K9834" s="2">
        <v>7.7896210163650004</v>
      </c>
      <c r="L9834" s="2">
        <v>2.8854435831180001</v>
      </c>
      <c r="M9834" s="2">
        <v>0.54371231696800004</v>
      </c>
      <c r="N9834" s="2">
        <v>0.37683031869099998</v>
      </c>
      <c r="O9834" s="2">
        <v>1.4373385012919999</v>
      </c>
      <c r="P9834" s="2">
        <v>3.7683031869000003E-2</v>
      </c>
      <c r="Q9834" s="13">
        <v>4.8449612402999997E-2</v>
      </c>
    </row>
    <row r="9835" spans="4:17" x14ac:dyDescent="0.3">
      <c r="D9835" s="93"/>
      <c r="E9835" s="3" t="s">
        <v>2261</v>
      </c>
      <c r="F9835" s="4"/>
      <c r="G9835" s="5">
        <v>14852</v>
      </c>
      <c r="H9835" s="7">
        <v>13811</v>
      </c>
      <c r="I9835" s="1">
        <v>11495</v>
      </c>
      <c r="J9835" s="1">
        <v>3027</v>
      </c>
      <c r="K9835" s="1">
        <v>1938</v>
      </c>
      <c r="L9835" s="1">
        <v>455</v>
      </c>
      <c r="M9835" s="1">
        <v>183</v>
      </c>
      <c r="N9835" s="1">
        <v>62</v>
      </c>
      <c r="O9835" s="1">
        <v>353</v>
      </c>
      <c r="P9835" s="1">
        <v>7</v>
      </c>
      <c r="Q9835" s="6">
        <v>26</v>
      </c>
    </row>
    <row r="9836" spans="4:17" x14ac:dyDescent="0.3">
      <c r="D9836" s="93"/>
      <c r="E9836" s="9"/>
      <c r="F9836" s="8"/>
      <c r="G9836" s="10">
        <v>100</v>
      </c>
      <c r="H9836" s="11">
        <v>92.990842984110003</v>
      </c>
      <c r="I9836" s="2">
        <v>77.396983571236007</v>
      </c>
      <c r="J9836" s="2">
        <v>20.381093455426999</v>
      </c>
      <c r="K9836" s="2">
        <v>13.048747643415</v>
      </c>
      <c r="L9836" s="2">
        <v>3.0635604632370002</v>
      </c>
      <c r="M9836" s="2">
        <v>1.2321572852139999</v>
      </c>
      <c r="N9836" s="2">
        <v>0.417452194991</v>
      </c>
      <c r="O9836" s="2">
        <v>2.376784271479</v>
      </c>
      <c r="P9836" s="2">
        <v>4.7131699434000002E-2</v>
      </c>
      <c r="Q9836" s="13">
        <v>0.175060597899</v>
      </c>
    </row>
    <row r="9837" spans="4:17" ht="37.5" x14ac:dyDescent="0.3">
      <c r="D9837" s="93"/>
      <c r="E9837" s="3" t="s">
        <v>2262</v>
      </c>
      <c r="F9837" s="4"/>
      <c r="G9837" s="5">
        <v>2444</v>
      </c>
      <c r="H9837" s="7">
        <v>2250</v>
      </c>
      <c r="I9837" s="1">
        <v>1844</v>
      </c>
      <c r="J9837" s="1">
        <v>652</v>
      </c>
      <c r="K9837" s="1">
        <v>291</v>
      </c>
      <c r="L9837" s="1">
        <v>61</v>
      </c>
      <c r="M9837" s="1">
        <v>23</v>
      </c>
      <c r="N9837" s="1">
        <v>9</v>
      </c>
      <c r="O9837" s="1">
        <v>54</v>
      </c>
      <c r="P9837" s="1">
        <v>1</v>
      </c>
      <c r="Q9837" s="6">
        <v>1</v>
      </c>
    </row>
    <row r="9838" spans="4:17" x14ac:dyDescent="0.3">
      <c r="D9838" s="93"/>
      <c r="E9838" s="9"/>
      <c r="F9838" s="8"/>
      <c r="G9838" s="10">
        <v>100</v>
      </c>
      <c r="H9838" s="11">
        <v>92.062193126023004</v>
      </c>
      <c r="I9838" s="2">
        <v>75.450081833061006</v>
      </c>
      <c r="J9838" s="2">
        <v>26.677577741408001</v>
      </c>
      <c r="K9838" s="2">
        <v>11.906710310966</v>
      </c>
      <c r="L9838" s="2">
        <v>2.495908346972</v>
      </c>
      <c r="M9838" s="2">
        <v>0.94108019639899998</v>
      </c>
      <c r="N9838" s="2">
        <v>0.36824877250400001</v>
      </c>
      <c r="O9838" s="2">
        <v>2.2094926350250002</v>
      </c>
      <c r="P9838" s="2">
        <v>4.0916530277999998E-2</v>
      </c>
      <c r="Q9838" s="13">
        <v>4.0916530277999998E-2</v>
      </c>
    </row>
    <row r="9839" spans="4:17" x14ac:dyDescent="0.3">
      <c r="D9839" s="93"/>
      <c r="E9839" s="3" t="s">
        <v>2263</v>
      </c>
      <c r="F9839" s="4"/>
      <c r="G9839" s="5">
        <v>708</v>
      </c>
      <c r="H9839" s="7">
        <v>547</v>
      </c>
      <c r="I9839" s="1">
        <v>611</v>
      </c>
      <c r="J9839" s="1">
        <v>137</v>
      </c>
      <c r="K9839" s="1">
        <v>142</v>
      </c>
      <c r="L9839" s="1">
        <v>24</v>
      </c>
      <c r="M9839" s="1">
        <v>21</v>
      </c>
      <c r="N9839" s="1">
        <v>11</v>
      </c>
      <c r="O9839" s="1">
        <v>27</v>
      </c>
      <c r="P9839" s="1">
        <v>0</v>
      </c>
      <c r="Q9839" s="6">
        <v>2</v>
      </c>
    </row>
    <row r="9840" spans="4:17" x14ac:dyDescent="0.3">
      <c r="D9840" s="93"/>
      <c r="E9840" s="9"/>
      <c r="F9840" s="8"/>
      <c r="G9840" s="10">
        <v>100</v>
      </c>
      <c r="H9840" s="11">
        <v>77.25988700565</v>
      </c>
      <c r="I9840" s="2">
        <v>86.299435028248993</v>
      </c>
      <c r="J9840" s="2">
        <v>19.350282485876001</v>
      </c>
      <c r="K9840" s="2">
        <v>20.056497175141001</v>
      </c>
      <c r="L9840" s="2">
        <v>3.3898305084749998</v>
      </c>
      <c r="M9840" s="2">
        <v>2.9661016949149999</v>
      </c>
      <c r="N9840" s="2">
        <v>1.5536723163840001</v>
      </c>
      <c r="O9840" s="2">
        <v>3.8135593220340001</v>
      </c>
      <c r="P9840" s="12">
        <v>0</v>
      </c>
      <c r="Q9840" s="13">
        <v>0.28248587570599998</v>
      </c>
    </row>
    <row r="9841" spans="4:17" x14ac:dyDescent="0.3">
      <c r="D9841" s="93"/>
      <c r="E9841" s="3" t="s">
        <v>2264</v>
      </c>
      <c r="F9841" s="4"/>
      <c r="G9841" s="5">
        <v>1685</v>
      </c>
      <c r="H9841" s="7">
        <v>1084</v>
      </c>
      <c r="I9841" s="1">
        <v>1500</v>
      </c>
      <c r="J9841" s="1">
        <v>517</v>
      </c>
      <c r="K9841" s="1">
        <v>270</v>
      </c>
      <c r="L9841" s="1">
        <v>56</v>
      </c>
      <c r="M9841" s="1">
        <v>45</v>
      </c>
      <c r="N9841" s="1">
        <v>10</v>
      </c>
      <c r="O9841" s="1">
        <v>88</v>
      </c>
      <c r="P9841" s="1">
        <v>1</v>
      </c>
      <c r="Q9841" s="6">
        <v>1</v>
      </c>
    </row>
    <row r="9842" spans="4:17" x14ac:dyDescent="0.3">
      <c r="D9842" s="93"/>
      <c r="E9842" s="9"/>
      <c r="F9842" s="8"/>
      <c r="G9842" s="10">
        <v>100</v>
      </c>
      <c r="H9842" s="11">
        <v>64.332344213650003</v>
      </c>
      <c r="I9842" s="2">
        <v>89.020771513352997</v>
      </c>
      <c r="J9842" s="2">
        <v>30.682492581601998</v>
      </c>
      <c r="K9842" s="2">
        <v>16.023738872404</v>
      </c>
      <c r="L9842" s="2">
        <v>3.3234421364990001</v>
      </c>
      <c r="M9842" s="2">
        <v>2.6706231454010001</v>
      </c>
      <c r="N9842" s="2">
        <v>0.59347181008899996</v>
      </c>
      <c r="O9842" s="2">
        <v>5.222551928783</v>
      </c>
      <c r="P9842" s="2">
        <v>5.9347181009000001E-2</v>
      </c>
      <c r="Q9842" s="13">
        <v>5.9347181009000001E-2</v>
      </c>
    </row>
    <row r="9843" spans="4:17" x14ac:dyDescent="0.3">
      <c r="D9843" s="92" t="s">
        <v>2265</v>
      </c>
      <c r="E9843" s="46" t="s">
        <v>2266</v>
      </c>
      <c r="F9843" s="47"/>
      <c r="G9843" s="29">
        <v>11329</v>
      </c>
      <c r="H9843" s="32">
        <v>10767</v>
      </c>
      <c r="I9843" s="17">
        <v>7372</v>
      </c>
      <c r="J9843" s="17">
        <v>4028</v>
      </c>
      <c r="K9843" s="17">
        <v>984</v>
      </c>
      <c r="L9843" s="17">
        <v>295</v>
      </c>
      <c r="M9843" s="17">
        <v>80</v>
      </c>
      <c r="N9843" s="17">
        <v>48</v>
      </c>
      <c r="O9843" s="17">
        <v>187</v>
      </c>
      <c r="P9843" s="17">
        <v>3</v>
      </c>
      <c r="Q9843" s="33">
        <v>5</v>
      </c>
    </row>
    <row r="9844" spans="4:17" x14ac:dyDescent="0.3">
      <c r="D9844" s="93"/>
      <c r="E9844" s="9"/>
      <c r="F9844" s="8"/>
      <c r="G9844" s="10">
        <v>100</v>
      </c>
      <c r="H9844" s="11">
        <v>95.039279724601002</v>
      </c>
      <c r="I9844" s="2">
        <v>65.071939270898</v>
      </c>
      <c r="J9844" s="2">
        <v>35.554770941831002</v>
      </c>
      <c r="K9844" s="2">
        <v>8.6856739341509996</v>
      </c>
      <c r="L9844" s="2">
        <v>2.6039367993639999</v>
      </c>
      <c r="M9844" s="2">
        <v>0.70615235236999996</v>
      </c>
      <c r="N9844" s="2">
        <v>0.42369141142200001</v>
      </c>
      <c r="O9844" s="2">
        <v>1.650631123665</v>
      </c>
      <c r="P9844" s="2">
        <v>2.6480713214000001E-2</v>
      </c>
      <c r="Q9844" s="13">
        <v>4.4134522023E-2</v>
      </c>
    </row>
    <row r="9845" spans="4:17" x14ac:dyDescent="0.3">
      <c r="D9845" s="93"/>
      <c r="E9845" s="3" t="s">
        <v>2267</v>
      </c>
      <c r="F9845" s="4"/>
      <c r="G9845" s="5">
        <v>14330</v>
      </c>
      <c r="H9845" s="7">
        <v>13362</v>
      </c>
      <c r="I9845" s="1">
        <v>11110</v>
      </c>
      <c r="J9845" s="1">
        <v>2899</v>
      </c>
      <c r="K9845" s="1">
        <v>1887</v>
      </c>
      <c r="L9845" s="1">
        <v>433</v>
      </c>
      <c r="M9845" s="1">
        <v>175</v>
      </c>
      <c r="N9845" s="1">
        <v>56</v>
      </c>
      <c r="O9845" s="1">
        <v>342</v>
      </c>
      <c r="P9845" s="1">
        <v>4</v>
      </c>
      <c r="Q9845" s="6">
        <v>24</v>
      </c>
    </row>
    <row r="9846" spans="4:17" x14ac:dyDescent="0.3">
      <c r="D9846" s="93"/>
      <c r="E9846" s="9"/>
      <c r="F9846" s="8"/>
      <c r="G9846" s="10">
        <v>100</v>
      </c>
      <c r="H9846" s="11">
        <v>93.244940683880003</v>
      </c>
      <c r="I9846" s="2">
        <v>77.529658060014</v>
      </c>
      <c r="J9846" s="2">
        <v>20.230286113049999</v>
      </c>
      <c r="K9846" s="2">
        <v>13.168178646196999</v>
      </c>
      <c r="L9846" s="2">
        <v>3.021632937893</v>
      </c>
      <c r="M9846" s="2">
        <v>1.2212142358689999</v>
      </c>
      <c r="N9846" s="2">
        <v>0.39078855547800001</v>
      </c>
      <c r="O9846" s="2">
        <v>2.3866015352410002</v>
      </c>
      <c r="P9846" s="2">
        <v>2.7913468247999999E-2</v>
      </c>
      <c r="Q9846" s="13">
        <v>0.167480809491</v>
      </c>
    </row>
    <row r="9847" spans="4:17" ht="25" x14ac:dyDescent="0.3">
      <c r="D9847" s="93"/>
      <c r="E9847" s="3" t="s">
        <v>2268</v>
      </c>
      <c r="F9847" s="4"/>
      <c r="G9847" s="5">
        <v>2226</v>
      </c>
      <c r="H9847" s="7">
        <v>2065</v>
      </c>
      <c r="I9847" s="1">
        <v>1718</v>
      </c>
      <c r="J9847" s="1">
        <v>556</v>
      </c>
      <c r="K9847" s="1">
        <v>273</v>
      </c>
      <c r="L9847" s="1">
        <v>55</v>
      </c>
      <c r="M9847" s="1">
        <v>22</v>
      </c>
      <c r="N9847" s="1">
        <v>9</v>
      </c>
      <c r="O9847" s="1">
        <v>54</v>
      </c>
      <c r="P9847" s="1">
        <v>1</v>
      </c>
      <c r="Q9847" s="6">
        <v>1</v>
      </c>
    </row>
    <row r="9848" spans="4:17" x14ac:dyDescent="0.3">
      <c r="D9848" s="93"/>
      <c r="E9848" s="9"/>
      <c r="F9848" s="8"/>
      <c r="G9848" s="10">
        <v>100</v>
      </c>
      <c r="H9848" s="11">
        <v>92.767295597483994</v>
      </c>
      <c r="I9848" s="2">
        <v>77.178796046721004</v>
      </c>
      <c r="J9848" s="2">
        <v>24.977538185084999</v>
      </c>
      <c r="K9848" s="2">
        <v>12.264150943396</v>
      </c>
      <c r="L9848" s="2">
        <v>2.4707996406110002</v>
      </c>
      <c r="M9848" s="2">
        <v>0.98831985624399998</v>
      </c>
      <c r="N9848" s="2">
        <v>0.40431266846399999</v>
      </c>
      <c r="O9848" s="2">
        <v>2.4258760107819999</v>
      </c>
      <c r="P9848" s="2">
        <v>4.4923629829E-2</v>
      </c>
      <c r="Q9848" s="13">
        <v>4.4923629829E-2</v>
      </c>
    </row>
    <row r="9849" spans="4:17" x14ac:dyDescent="0.3">
      <c r="D9849" s="93"/>
      <c r="E9849" s="3" t="s">
        <v>2269</v>
      </c>
      <c r="F9849" s="4"/>
      <c r="G9849" s="5">
        <v>16665</v>
      </c>
      <c r="H9849" s="7">
        <v>15557</v>
      </c>
      <c r="I9849" s="1">
        <v>12521</v>
      </c>
      <c r="J9849" s="1">
        <v>5012</v>
      </c>
      <c r="K9849" s="1">
        <v>1784</v>
      </c>
      <c r="L9849" s="1">
        <v>406</v>
      </c>
      <c r="M9849" s="1">
        <v>197</v>
      </c>
      <c r="N9849" s="1">
        <v>75</v>
      </c>
      <c r="O9849" s="1">
        <v>327</v>
      </c>
      <c r="P9849" s="1">
        <v>10</v>
      </c>
      <c r="Q9849" s="6">
        <v>11</v>
      </c>
    </row>
    <row r="9850" spans="4:17" x14ac:dyDescent="0.3">
      <c r="D9850" s="93"/>
      <c r="E9850" s="9"/>
      <c r="F9850" s="8"/>
      <c r="G9850" s="10">
        <v>100</v>
      </c>
      <c r="H9850" s="11">
        <v>93.351335133513004</v>
      </c>
      <c r="I9850" s="2">
        <v>75.133513351334997</v>
      </c>
      <c r="J9850" s="2">
        <v>30.075007500750001</v>
      </c>
      <c r="K9850" s="2">
        <v>10.705070507050999</v>
      </c>
      <c r="L9850" s="2">
        <v>2.436243624362</v>
      </c>
      <c r="M9850" s="2">
        <v>1.1821182118210001</v>
      </c>
      <c r="N9850" s="2">
        <v>0.45004500450000001</v>
      </c>
      <c r="O9850" s="2">
        <v>1.962196219622</v>
      </c>
      <c r="P9850" s="2">
        <v>6.0006000599999998E-2</v>
      </c>
      <c r="Q9850" s="13">
        <v>6.6006600659999998E-2</v>
      </c>
    </row>
    <row r="9851" spans="4:17" x14ac:dyDescent="0.3">
      <c r="D9851" s="93"/>
      <c r="E9851" s="3" t="s">
        <v>2270</v>
      </c>
      <c r="F9851" s="4"/>
      <c r="G9851" s="5">
        <v>139</v>
      </c>
      <c r="H9851" s="7">
        <v>117</v>
      </c>
      <c r="I9851" s="1">
        <v>100</v>
      </c>
      <c r="J9851" s="1">
        <v>39</v>
      </c>
      <c r="K9851" s="1">
        <v>10</v>
      </c>
      <c r="L9851" s="1">
        <v>4</v>
      </c>
      <c r="M9851" s="1">
        <v>2</v>
      </c>
      <c r="N9851" s="1">
        <v>0</v>
      </c>
      <c r="O9851" s="1">
        <v>4</v>
      </c>
      <c r="P9851" s="1">
        <v>0</v>
      </c>
      <c r="Q9851" s="6">
        <v>0</v>
      </c>
    </row>
    <row r="9852" spans="4:17" x14ac:dyDescent="0.3">
      <c r="D9852" s="93"/>
      <c r="E9852" s="9"/>
      <c r="F9852" s="8"/>
      <c r="G9852" s="10">
        <v>100</v>
      </c>
      <c r="H9852" s="11">
        <v>84.172661870504001</v>
      </c>
      <c r="I9852" s="2">
        <v>71.942446043165006</v>
      </c>
      <c r="J9852" s="2">
        <v>28.057553956835001</v>
      </c>
      <c r="K9852" s="2">
        <v>7.1942446043170003</v>
      </c>
      <c r="L9852" s="2">
        <v>2.877697841727</v>
      </c>
      <c r="M9852" s="2">
        <v>1.438848920863</v>
      </c>
      <c r="N9852" s="12">
        <v>0</v>
      </c>
      <c r="O9852" s="2">
        <v>2.877697841727</v>
      </c>
      <c r="P9852" s="12">
        <v>0</v>
      </c>
      <c r="Q9852" s="15">
        <v>0</v>
      </c>
    </row>
    <row r="9853" spans="4:17" x14ac:dyDescent="0.3">
      <c r="D9853" s="93"/>
      <c r="E9853" s="3" t="s">
        <v>2271</v>
      </c>
      <c r="F9853" s="4"/>
      <c r="G9853" s="5">
        <v>230</v>
      </c>
      <c r="H9853" s="7">
        <v>202</v>
      </c>
      <c r="I9853" s="1">
        <v>171</v>
      </c>
      <c r="J9853" s="1">
        <v>68</v>
      </c>
      <c r="K9853" s="1">
        <v>23</v>
      </c>
      <c r="L9853" s="1">
        <v>10</v>
      </c>
      <c r="M9853" s="1">
        <v>3</v>
      </c>
      <c r="N9853" s="1">
        <v>0</v>
      </c>
      <c r="O9853" s="1">
        <v>10</v>
      </c>
      <c r="P9853" s="1">
        <v>0</v>
      </c>
      <c r="Q9853" s="6">
        <v>0</v>
      </c>
    </row>
    <row r="9854" spans="4:17" x14ac:dyDescent="0.3">
      <c r="D9854" s="93"/>
      <c r="E9854" s="9"/>
      <c r="F9854" s="8"/>
      <c r="G9854" s="10">
        <v>100</v>
      </c>
      <c r="H9854" s="11">
        <v>87.826086956522005</v>
      </c>
      <c r="I9854" s="2">
        <v>74.347826086956999</v>
      </c>
      <c r="J9854" s="2">
        <v>29.565217391304</v>
      </c>
      <c r="K9854" s="2">
        <v>10</v>
      </c>
      <c r="L9854" s="2">
        <v>4.3478260869570002</v>
      </c>
      <c r="M9854" s="2">
        <v>1.3043478260870001</v>
      </c>
      <c r="N9854" s="12">
        <v>0</v>
      </c>
      <c r="O9854" s="2">
        <v>4.3478260869570002</v>
      </c>
      <c r="P9854" s="12">
        <v>0</v>
      </c>
      <c r="Q9854" s="15">
        <v>0</v>
      </c>
    </row>
    <row r="9855" spans="4:17" x14ac:dyDescent="0.3">
      <c r="D9855" s="93"/>
      <c r="E9855" s="3" t="s">
        <v>2272</v>
      </c>
      <c r="F9855" s="4"/>
      <c r="G9855" s="5">
        <v>665</v>
      </c>
      <c r="H9855" s="7">
        <v>613</v>
      </c>
      <c r="I9855" s="1">
        <v>497</v>
      </c>
      <c r="J9855" s="1">
        <v>151</v>
      </c>
      <c r="K9855" s="1">
        <v>63</v>
      </c>
      <c r="L9855" s="1">
        <v>27</v>
      </c>
      <c r="M9855" s="1">
        <v>7</v>
      </c>
      <c r="N9855" s="1">
        <v>3</v>
      </c>
      <c r="O9855" s="1">
        <v>12</v>
      </c>
      <c r="P9855" s="1">
        <v>3</v>
      </c>
      <c r="Q9855" s="6">
        <v>0</v>
      </c>
    </row>
    <row r="9856" spans="4:17" x14ac:dyDescent="0.3">
      <c r="D9856" s="93"/>
      <c r="E9856" s="9"/>
      <c r="F9856" s="8"/>
      <c r="G9856" s="10">
        <v>100</v>
      </c>
      <c r="H9856" s="11">
        <v>92.180451127820007</v>
      </c>
      <c r="I9856" s="2">
        <v>74.736842105262994</v>
      </c>
      <c r="J9856" s="2">
        <v>22.706766917292999</v>
      </c>
      <c r="K9856" s="2">
        <v>9.4736842105260006</v>
      </c>
      <c r="L9856" s="2">
        <v>4.0601503759400002</v>
      </c>
      <c r="M9856" s="2">
        <v>1.052631578947</v>
      </c>
      <c r="N9856" s="2">
        <v>0.451127819549</v>
      </c>
      <c r="O9856" s="2">
        <v>1.8045112781949999</v>
      </c>
      <c r="P9856" s="2">
        <v>0.451127819549</v>
      </c>
      <c r="Q9856" s="15">
        <v>0</v>
      </c>
    </row>
    <row r="9857" spans="4:17" x14ac:dyDescent="0.3">
      <c r="D9857" s="93"/>
      <c r="E9857" s="3" t="s">
        <v>2273</v>
      </c>
      <c r="F9857" s="4"/>
      <c r="G9857" s="5">
        <v>131</v>
      </c>
      <c r="H9857" s="7">
        <v>115</v>
      </c>
      <c r="I9857" s="1">
        <v>97</v>
      </c>
      <c r="J9857" s="1">
        <v>24</v>
      </c>
      <c r="K9857" s="1">
        <v>15</v>
      </c>
      <c r="L9857" s="1">
        <v>3</v>
      </c>
      <c r="M9857" s="1">
        <v>2</v>
      </c>
      <c r="N9857" s="1">
        <v>1</v>
      </c>
      <c r="O9857" s="1">
        <v>4</v>
      </c>
      <c r="P9857" s="1">
        <v>0</v>
      </c>
      <c r="Q9857" s="6">
        <v>0</v>
      </c>
    </row>
    <row r="9858" spans="4:17" x14ac:dyDescent="0.3">
      <c r="D9858" s="93"/>
      <c r="E9858" s="9"/>
      <c r="F9858" s="8"/>
      <c r="G9858" s="10">
        <v>100</v>
      </c>
      <c r="H9858" s="11">
        <v>87.786259541985004</v>
      </c>
      <c r="I9858" s="2">
        <v>74.045801526717995</v>
      </c>
      <c r="J9858" s="2">
        <v>18.320610687022999</v>
      </c>
      <c r="K9858" s="2">
        <v>11.450381679389</v>
      </c>
      <c r="L9858" s="2">
        <v>2.2900763358780001</v>
      </c>
      <c r="M9858" s="2">
        <v>1.526717557252</v>
      </c>
      <c r="N9858" s="2">
        <v>0.76335877862599999</v>
      </c>
      <c r="O9858" s="2">
        <v>3.053435114504</v>
      </c>
      <c r="P9858" s="12">
        <v>0</v>
      </c>
      <c r="Q9858" s="15">
        <v>0</v>
      </c>
    </row>
    <row r="9859" spans="4:17" ht="37.5" x14ac:dyDescent="0.3">
      <c r="D9859" s="93"/>
      <c r="E9859" s="3" t="s">
        <v>2274</v>
      </c>
      <c r="F9859" s="4"/>
      <c r="G9859" s="5">
        <v>332</v>
      </c>
      <c r="H9859" s="7">
        <v>298</v>
      </c>
      <c r="I9859" s="1">
        <v>225</v>
      </c>
      <c r="J9859" s="1">
        <v>55</v>
      </c>
      <c r="K9859" s="1">
        <v>44</v>
      </c>
      <c r="L9859" s="1">
        <v>21</v>
      </c>
      <c r="M9859" s="1">
        <v>6</v>
      </c>
      <c r="N9859" s="1">
        <v>2</v>
      </c>
      <c r="O9859" s="1">
        <v>9</v>
      </c>
      <c r="P9859" s="1">
        <v>1</v>
      </c>
      <c r="Q9859" s="6">
        <v>0</v>
      </c>
    </row>
    <row r="9860" spans="4:17" x14ac:dyDescent="0.3">
      <c r="D9860" s="93"/>
      <c r="E9860" s="9"/>
      <c r="F9860" s="8"/>
      <c r="G9860" s="10">
        <v>100</v>
      </c>
      <c r="H9860" s="11">
        <v>89.759036144578005</v>
      </c>
      <c r="I9860" s="2">
        <v>67.771084337348995</v>
      </c>
      <c r="J9860" s="2">
        <v>16.566265060241001</v>
      </c>
      <c r="K9860" s="2">
        <v>13.253012048193</v>
      </c>
      <c r="L9860" s="2">
        <v>6.3253012048189996</v>
      </c>
      <c r="M9860" s="2">
        <v>1.8072289156629999</v>
      </c>
      <c r="N9860" s="2">
        <v>0.60240963855399998</v>
      </c>
      <c r="O9860" s="2">
        <v>2.7108433734939998</v>
      </c>
      <c r="P9860" s="2">
        <v>0.30120481927699999</v>
      </c>
      <c r="Q9860" s="15">
        <v>0</v>
      </c>
    </row>
    <row r="9861" spans="4:17" x14ac:dyDescent="0.3">
      <c r="D9861" s="93"/>
      <c r="E9861" s="3" t="s">
        <v>2275</v>
      </c>
      <c r="F9861" s="4"/>
      <c r="G9861" s="5">
        <v>395</v>
      </c>
      <c r="H9861" s="7">
        <v>277</v>
      </c>
      <c r="I9861" s="1">
        <v>350</v>
      </c>
      <c r="J9861" s="1">
        <v>145</v>
      </c>
      <c r="K9861" s="1">
        <v>35</v>
      </c>
      <c r="L9861" s="1">
        <v>16</v>
      </c>
      <c r="M9861" s="1">
        <v>9</v>
      </c>
      <c r="N9861" s="1">
        <v>1</v>
      </c>
      <c r="O9861" s="1">
        <v>13</v>
      </c>
      <c r="P9861" s="1">
        <v>0</v>
      </c>
      <c r="Q9861" s="6">
        <v>0</v>
      </c>
    </row>
    <row r="9862" spans="4:17" x14ac:dyDescent="0.3">
      <c r="D9862" s="93"/>
      <c r="E9862" s="9"/>
      <c r="F9862" s="8"/>
      <c r="G9862" s="10">
        <v>100</v>
      </c>
      <c r="H9862" s="11">
        <v>70.126582278480996</v>
      </c>
      <c r="I9862" s="2">
        <v>88.607594936709006</v>
      </c>
      <c r="J9862" s="2">
        <v>36.708860759494002</v>
      </c>
      <c r="K9862" s="2">
        <v>8.8607594936710008</v>
      </c>
      <c r="L9862" s="2">
        <v>4.0506329113920003</v>
      </c>
      <c r="M9862" s="2">
        <v>2.2784810126580002</v>
      </c>
      <c r="N9862" s="2">
        <v>0.25316455696200002</v>
      </c>
      <c r="O9862" s="2">
        <v>3.2911392405059998</v>
      </c>
      <c r="P9862" s="12">
        <v>0</v>
      </c>
      <c r="Q9862" s="15">
        <v>0</v>
      </c>
    </row>
    <row r="9863" spans="4:17" x14ac:dyDescent="0.3">
      <c r="D9863" s="93"/>
      <c r="E9863" s="3" t="s">
        <v>2276</v>
      </c>
      <c r="F9863" s="4"/>
      <c r="G9863" s="5">
        <v>767</v>
      </c>
      <c r="H9863" s="7">
        <v>521</v>
      </c>
      <c r="I9863" s="1">
        <v>706</v>
      </c>
      <c r="J9863" s="1">
        <v>239</v>
      </c>
      <c r="K9863" s="1">
        <v>78</v>
      </c>
      <c r="L9863" s="1">
        <v>32</v>
      </c>
      <c r="M9863" s="1">
        <v>14</v>
      </c>
      <c r="N9863" s="1">
        <v>4</v>
      </c>
      <c r="O9863" s="1">
        <v>26</v>
      </c>
      <c r="P9863" s="1">
        <v>1</v>
      </c>
      <c r="Q9863" s="6">
        <v>0</v>
      </c>
    </row>
    <row r="9864" spans="4:17" x14ac:dyDescent="0.3">
      <c r="D9864" s="93"/>
      <c r="E9864" s="9"/>
      <c r="F9864" s="8"/>
      <c r="G9864" s="10">
        <v>100</v>
      </c>
      <c r="H9864" s="11">
        <v>67.926988265971005</v>
      </c>
      <c r="I9864" s="2">
        <v>92.046936114733001</v>
      </c>
      <c r="J9864" s="2">
        <v>31.160365058669999</v>
      </c>
      <c r="K9864" s="2">
        <v>10.169491525424</v>
      </c>
      <c r="L9864" s="2">
        <v>4.1720990873529997</v>
      </c>
      <c r="M9864" s="2">
        <v>1.8252933507169999</v>
      </c>
      <c r="N9864" s="2">
        <v>0.52151238591899995</v>
      </c>
      <c r="O9864" s="2">
        <v>3.3898305084749998</v>
      </c>
      <c r="P9864" s="2">
        <v>0.13037809648000001</v>
      </c>
      <c r="Q9864" s="15">
        <v>0</v>
      </c>
    </row>
    <row r="9865" spans="4:17" x14ac:dyDescent="0.3">
      <c r="D9865" s="93"/>
      <c r="E9865" s="3" t="s">
        <v>2277</v>
      </c>
      <c r="F9865" s="4"/>
      <c r="G9865" s="5">
        <v>468</v>
      </c>
      <c r="H9865" s="7">
        <v>373</v>
      </c>
      <c r="I9865" s="1">
        <v>388</v>
      </c>
      <c r="J9865" s="1">
        <v>184</v>
      </c>
      <c r="K9865" s="1">
        <v>9</v>
      </c>
      <c r="L9865" s="1">
        <v>9</v>
      </c>
      <c r="M9865" s="1">
        <v>21</v>
      </c>
      <c r="N9865" s="1">
        <v>10</v>
      </c>
      <c r="O9865" s="1">
        <v>44</v>
      </c>
      <c r="P9865" s="1">
        <v>0</v>
      </c>
      <c r="Q9865" s="6">
        <v>0</v>
      </c>
    </row>
    <row r="9866" spans="4:17" x14ac:dyDescent="0.3">
      <c r="D9866" s="93"/>
      <c r="E9866" s="9"/>
      <c r="F9866" s="8"/>
      <c r="G9866" s="10">
        <v>100</v>
      </c>
      <c r="H9866" s="11">
        <v>79.700854700855004</v>
      </c>
      <c r="I9866" s="2">
        <v>82.905982905982995</v>
      </c>
      <c r="J9866" s="2">
        <v>39.316239316238999</v>
      </c>
      <c r="K9866" s="2">
        <v>1.923076923077</v>
      </c>
      <c r="L9866" s="2">
        <v>1.923076923077</v>
      </c>
      <c r="M9866" s="2">
        <v>4.4871794871789996</v>
      </c>
      <c r="N9866" s="2">
        <v>2.1367521367519999</v>
      </c>
      <c r="O9866" s="2">
        <v>9.4017094017090006</v>
      </c>
      <c r="P9866" s="12">
        <v>0</v>
      </c>
      <c r="Q9866" s="15">
        <v>0</v>
      </c>
    </row>
    <row r="9867" spans="4:17" x14ac:dyDescent="0.3">
      <c r="D9867" s="93"/>
      <c r="E9867" s="3" t="s">
        <v>2278</v>
      </c>
      <c r="F9867" s="4"/>
      <c r="G9867" s="5">
        <v>1263</v>
      </c>
      <c r="H9867" s="7">
        <v>959</v>
      </c>
      <c r="I9867" s="1">
        <v>1131</v>
      </c>
      <c r="J9867" s="1">
        <v>449</v>
      </c>
      <c r="K9867" s="1">
        <v>60</v>
      </c>
      <c r="L9867" s="1">
        <v>32</v>
      </c>
      <c r="M9867" s="1">
        <v>18</v>
      </c>
      <c r="N9867" s="1">
        <v>3</v>
      </c>
      <c r="O9867" s="1">
        <v>53</v>
      </c>
      <c r="P9867" s="1">
        <v>2</v>
      </c>
      <c r="Q9867" s="6">
        <v>2</v>
      </c>
    </row>
    <row r="9868" spans="4:17" x14ac:dyDescent="0.3">
      <c r="D9868" s="93"/>
      <c r="E9868" s="9"/>
      <c r="F9868" s="8"/>
      <c r="G9868" s="10">
        <v>100</v>
      </c>
      <c r="H9868" s="11">
        <v>75.930324623911005</v>
      </c>
      <c r="I9868" s="2">
        <v>89.548693586697993</v>
      </c>
      <c r="J9868" s="2">
        <v>35.550277117973003</v>
      </c>
      <c r="K9868" s="2">
        <v>4.7505938242279999</v>
      </c>
      <c r="L9868" s="2">
        <v>2.5336500395880002</v>
      </c>
      <c r="M9868" s="2">
        <v>1.4251781472680001</v>
      </c>
      <c r="N9868" s="2">
        <v>0.23752969121100001</v>
      </c>
      <c r="O9868" s="2">
        <v>4.1963578780680004</v>
      </c>
      <c r="P9868" s="2">
        <v>0.15835312747399999</v>
      </c>
      <c r="Q9868" s="13">
        <v>0.15835312747399999</v>
      </c>
    </row>
    <row r="9869" spans="4:17" x14ac:dyDescent="0.3">
      <c r="D9869" s="93"/>
      <c r="E9869" s="3" t="s">
        <v>2279</v>
      </c>
      <c r="F9869" s="4"/>
      <c r="G9869" s="5">
        <v>575</v>
      </c>
      <c r="H9869" s="7">
        <v>439</v>
      </c>
      <c r="I9869" s="1">
        <v>447</v>
      </c>
      <c r="J9869" s="1">
        <v>171</v>
      </c>
      <c r="K9869" s="1">
        <v>60</v>
      </c>
      <c r="L9869" s="1">
        <v>27</v>
      </c>
      <c r="M9869" s="1">
        <v>9</v>
      </c>
      <c r="N9869" s="1">
        <v>2</v>
      </c>
      <c r="O9869" s="1">
        <v>46</v>
      </c>
      <c r="P9869" s="1">
        <v>0</v>
      </c>
      <c r="Q9869" s="6">
        <v>0</v>
      </c>
    </row>
    <row r="9870" spans="4:17" x14ac:dyDescent="0.3">
      <c r="D9870" s="93"/>
      <c r="E9870" s="9"/>
      <c r="F9870" s="8"/>
      <c r="G9870" s="10">
        <v>100</v>
      </c>
      <c r="H9870" s="11">
        <v>76.347826086956999</v>
      </c>
      <c r="I9870" s="2">
        <v>77.739130434782993</v>
      </c>
      <c r="J9870" s="2">
        <v>29.739130434783</v>
      </c>
      <c r="K9870" s="2">
        <v>10.434782608696</v>
      </c>
      <c r="L9870" s="2">
        <v>4.6956521739130004</v>
      </c>
      <c r="M9870" s="2">
        <v>1.5652173913039999</v>
      </c>
      <c r="N9870" s="2">
        <v>0.34782608695700001</v>
      </c>
      <c r="O9870" s="2">
        <v>8</v>
      </c>
      <c r="P9870" s="12">
        <v>0</v>
      </c>
      <c r="Q9870" s="15">
        <v>0</v>
      </c>
    </row>
    <row r="9871" spans="4:17" x14ac:dyDescent="0.3">
      <c r="D9871" s="93"/>
      <c r="E9871" s="3" t="s">
        <v>2280</v>
      </c>
      <c r="F9871" s="4"/>
      <c r="G9871" s="5">
        <v>12631</v>
      </c>
      <c r="H9871" s="7">
        <v>9356</v>
      </c>
      <c r="I9871" s="1">
        <v>9099</v>
      </c>
      <c r="J9871" s="1">
        <v>6712</v>
      </c>
      <c r="K9871" s="1">
        <v>1017</v>
      </c>
      <c r="L9871" s="1">
        <v>402</v>
      </c>
      <c r="M9871" s="1">
        <v>88</v>
      </c>
      <c r="N9871" s="1">
        <v>51</v>
      </c>
      <c r="O9871" s="1">
        <v>256</v>
      </c>
      <c r="P9871" s="1">
        <v>4</v>
      </c>
      <c r="Q9871" s="6">
        <v>14</v>
      </c>
    </row>
    <row r="9872" spans="4:17" x14ac:dyDescent="0.3">
      <c r="D9872" s="93"/>
      <c r="E9872" s="9"/>
      <c r="F9872" s="8"/>
      <c r="G9872" s="10">
        <v>100</v>
      </c>
      <c r="H9872" s="11">
        <v>74.071728287547003</v>
      </c>
      <c r="I9872" s="2">
        <v>72.037051698203001</v>
      </c>
      <c r="J9872" s="2">
        <v>53.139102208851</v>
      </c>
      <c r="K9872" s="2">
        <v>8.0516190325389996</v>
      </c>
      <c r="L9872" s="2">
        <v>3.182645871269</v>
      </c>
      <c r="M9872" s="2">
        <v>0.69669859868600004</v>
      </c>
      <c r="N9872" s="2">
        <v>0.40376850605699999</v>
      </c>
      <c r="O9872" s="2">
        <v>2.0267595598130002</v>
      </c>
      <c r="P9872" s="2">
        <v>3.1668118122000002E-2</v>
      </c>
      <c r="Q9872" s="13">
        <v>0.110838413427</v>
      </c>
    </row>
    <row r="9873" spans="4:17" x14ac:dyDescent="0.3">
      <c r="D9873" s="92" t="s">
        <v>2281</v>
      </c>
      <c r="E9873" s="46" t="s">
        <v>2282</v>
      </c>
      <c r="F9873" s="47"/>
      <c r="G9873" s="29">
        <v>202</v>
      </c>
      <c r="H9873" s="32">
        <v>155</v>
      </c>
      <c r="I9873" s="17">
        <v>141</v>
      </c>
      <c r="J9873" s="17">
        <v>30</v>
      </c>
      <c r="K9873" s="17">
        <v>21</v>
      </c>
      <c r="L9873" s="17">
        <v>11</v>
      </c>
      <c r="M9873" s="17">
        <v>4</v>
      </c>
      <c r="N9873" s="17">
        <v>0</v>
      </c>
      <c r="O9873" s="17">
        <v>7</v>
      </c>
      <c r="P9873" s="17">
        <v>0</v>
      </c>
      <c r="Q9873" s="33">
        <v>0</v>
      </c>
    </row>
    <row r="9874" spans="4:17" x14ac:dyDescent="0.3">
      <c r="D9874" s="93"/>
      <c r="E9874" s="9"/>
      <c r="F9874" s="8"/>
      <c r="G9874" s="10">
        <v>100</v>
      </c>
      <c r="H9874" s="11">
        <v>76.732673267327002</v>
      </c>
      <c r="I9874" s="2">
        <v>69.801980198020004</v>
      </c>
      <c r="J9874" s="2">
        <v>14.851485148515</v>
      </c>
      <c r="K9874" s="2">
        <v>10.39603960396</v>
      </c>
      <c r="L9874" s="2">
        <v>5.4455445544550001</v>
      </c>
      <c r="M9874" s="2">
        <v>1.9801980198019999</v>
      </c>
      <c r="N9874" s="12">
        <v>0</v>
      </c>
      <c r="O9874" s="2">
        <v>3.4653465346529999</v>
      </c>
      <c r="P9874" s="12">
        <v>0</v>
      </c>
      <c r="Q9874" s="15">
        <v>0</v>
      </c>
    </row>
    <row r="9875" spans="4:17" x14ac:dyDescent="0.3">
      <c r="D9875" s="93"/>
      <c r="E9875" s="3" t="s">
        <v>2283</v>
      </c>
      <c r="F9875" s="4"/>
      <c r="G9875" s="5">
        <v>4508</v>
      </c>
      <c r="H9875" s="7">
        <v>3680</v>
      </c>
      <c r="I9875" s="1">
        <v>3216</v>
      </c>
      <c r="J9875" s="1">
        <v>1361</v>
      </c>
      <c r="K9875" s="1">
        <v>319</v>
      </c>
      <c r="L9875" s="1">
        <v>123</v>
      </c>
      <c r="M9875" s="1">
        <v>50</v>
      </c>
      <c r="N9875" s="1">
        <v>20</v>
      </c>
      <c r="O9875" s="1">
        <v>127</v>
      </c>
      <c r="P9875" s="1">
        <v>1</v>
      </c>
      <c r="Q9875" s="6">
        <v>6</v>
      </c>
    </row>
    <row r="9876" spans="4:17" x14ac:dyDescent="0.3">
      <c r="D9876" s="93"/>
      <c r="E9876" s="9"/>
      <c r="F9876" s="8"/>
      <c r="G9876" s="10">
        <v>100</v>
      </c>
      <c r="H9876" s="11">
        <v>81.632653061224005</v>
      </c>
      <c r="I9876" s="2">
        <v>71.339840283940006</v>
      </c>
      <c r="J9876" s="2">
        <v>30.190771960957999</v>
      </c>
      <c r="K9876" s="2">
        <v>7.0763087843830004</v>
      </c>
      <c r="L9876" s="2">
        <v>2.7284826974269998</v>
      </c>
      <c r="M9876" s="2">
        <v>1.109139307897</v>
      </c>
      <c r="N9876" s="2">
        <v>0.44365572315899998</v>
      </c>
      <c r="O9876" s="2">
        <v>2.8172138420590001</v>
      </c>
      <c r="P9876" s="2">
        <v>2.2182786158000001E-2</v>
      </c>
      <c r="Q9876" s="13">
        <v>0.13309671694799999</v>
      </c>
    </row>
    <row r="9877" spans="4:17" x14ac:dyDescent="0.3">
      <c r="D9877" s="93"/>
      <c r="E9877" s="3" t="s">
        <v>2284</v>
      </c>
      <c r="F9877" s="4"/>
      <c r="G9877" s="5">
        <v>3310</v>
      </c>
      <c r="H9877" s="7">
        <v>2793</v>
      </c>
      <c r="I9877" s="1">
        <v>2625</v>
      </c>
      <c r="J9877" s="1">
        <v>744</v>
      </c>
      <c r="K9877" s="1">
        <v>320</v>
      </c>
      <c r="L9877" s="1">
        <v>80</v>
      </c>
      <c r="M9877" s="1">
        <v>27</v>
      </c>
      <c r="N9877" s="1">
        <v>19</v>
      </c>
      <c r="O9877" s="1">
        <v>82</v>
      </c>
      <c r="P9877" s="1">
        <v>3</v>
      </c>
      <c r="Q9877" s="6">
        <v>7</v>
      </c>
    </row>
    <row r="9878" spans="4:17" x14ac:dyDescent="0.3">
      <c r="D9878" s="93"/>
      <c r="E9878" s="9"/>
      <c r="F9878" s="8"/>
      <c r="G9878" s="10">
        <v>100</v>
      </c>
      <c r="H9878" s="11">
        <v>84.380664652568001</v>
      </c>
      <c r="I9878" s="2">
        <v>79.305135951661995</v>
      </c>
      <c r="J9878" s="2">
        <v>22.477341389728</v>
      </c>
      <c r="K9878" s="2">
        <v>9.6676737160120005</v>
      </c>
      <c r="L9878" s="2">
        <v>2.4169184290030001</v>
      </c>
      <c r="M9878" s="2">
        <v>0.81570996978900001</v>
      </c>
      <c r="N9878" s="2">
        <v>0.57401812688800002</v>
      </c>
      <c r="O9878" s="2">
        <v>2.4773413897280001</v>
      </c>
      <c r="P9878" s="2">
        <v>9.0634441088000006E-2</v>
      </c>
      <c r="Q9878" s="13">
        <v>0.21148036253800001</v>
      </c>
    </row>
    <row r="9879" spans="4:17" x14ac:dyDescent="0.3">
      <c r="D9879" s="93"/>
      <c r="E9879" s="3" t="s">
        <v>2285</v>
      </c>
      <c r="F9879" s="4"/>
      <c r="G9879" s="5">
        <v>4532</v>
      </c>
      <c r="H9879" s="7">
        <v>3983</v>
      </c>
      <c r="I9879" s="1">
        <v>3613</v>
      </c>
      <c r="J9879" s="1">
        <v>1041</v>
      </c>
      <c r="K9879" s="1">
        <v>479</v>
      </c>
      <c r="L9879" s="1">
        <v>115</v>
      </c>
      <c r="M9879" s="1">
        <v>51</v>
      </c>
      <c r="N9879" s="1">
        <v>15</v>
      </c>
      <c r="O9879" s="1">
        <v>116</v>
      </c>
      <c r="P9879" s="1">
        <v>1</v>
      </c>
      <c r="Q9879" s="6">
        <v>5</v>
      </c>
    </row>
    <row r="9880" spans="4:17" x14ac:dyDescent="0.3">
      <c r="D9880" s="93"/>
      <c r="E9880" s="9"/>
      <c r="F9880" s="8"/>
      <c r="G9880" s="10">
        <v>100</v>
      </c>
      <c r="H9880" s="11">
        <v>87.886142983230002</v>
      </c>
      <c r="I9880" s="2">
        <v>79.721977052073996</v>
      </c>
      <c r="J9880" s="2">
        <v>22.969991173874998</v>
      </c>
      <c r="K9880" s="2">
        <v>10.569285083847999</v>
      </c>
      <c r="L9880" s="2">
        <v>2.5375110326570001</v>
      </c>
      <c r="M9880" s="2">
        <v>1.1253309797</v>
      </c>
      <c r="N9880" s="2">
        <v>0.33097969991199999</v>
      </c>
      <c r="O9880" s="2">
        <v>2.559576345984</v>
      </c>
      <c r="P9880" s="2">
        <v>2.2065313327E-2</v>
      </c>
      <c r="Q9880" s="13">
        <v>0.110326566637</v>
      </c>
    </row>
    <row r="9881" spans="4:17" x14ac:dyDescent="0.3">
      <c r="D9881" s="93"/>
      <c r="E9881" s="3" t="s">
        <v>2286</v>
      </c>
      <c r="F9881" s="4"/>
      <c r="G9881" s="5">
        <v>32515</v>
      </c>
      <c r="H9881" s="7">
        <v>28420</v>
      </c>
      <c r="I9881" s="1">
        <v>23596</v>
      </c>
      <c r="J9881" s="1">
        <v>12514</v>
      </c>
      <c r="K9881" s="1">
        <v>3413</v>
      </c>
      <c r="L9881" s="1">
        <v>977</v>
      </c>
      <c r="M9881" s="1">
        <v>330</v>
      </c>
      <c r="N9881" s="1">
        <v>138</v>
      </c>
      <c r="O9881" s="1">
        <v>699</v>
      </c>
      <c r="P9881" s="1">
        <v>14</v>
      </c>
      <c r="Q9881" s="6">
        <v>37</v>
      </c>
    </row>
    <row r="9882" spans="4:17" x14ac:dyDescent="0.3">
      <c r="D9882" s="93"/>
      <c r="E9882" s="9"/>
      <c r="F9882" s="8"/>
      <c r="G9882" s="10">
        <v>100</v>
      </c>
      <c r="H9882" s="11">
        <v>87.405812701830001</v>
      </c>
      <c r="I9882" s="2">
        <v>72.569583269259994</v>
      </c>
      <c r="J9882" s="2">
        <v>38.486852222050999</v>
      </c>
      <c r="K9882" s="2">
        <v>10.496693833615</v>
      </c>
      <c r="L9882" s="2">
        <v>3.0047670306010001</v>
      </c>
      <c r="M9882" s="2">
        <v>1.014916192527</v>
      </c>
      <c r="N9882" s="2">
        <v>0.424419498693</v>
      </c>
      <c r="O9882" s="2">
        <v>2.149777025988</v>
      </c>
      <c r="P9882" s="2">
        <v>4.3057050591999997E-2</v>
      </c>
      <c r="Q9882" s="13">
        <v>0.113793633708</v>
      </c>
    </row>
    <row r="9883" spans="4:17" x14ac:dyDescent="0.3">
      <c r="D9883" s="93"/>
      <c r="E9883" s="3" t="s">
        <v>2287</v>
      </c>
      <c r="F9883" s="4"/>
      <c r="G9883" s="5">
        <v>192</v>
      </c>
      <c r="H9883" s="7">
        <v>151</v>
      </c>
      <c r="I9883" s="1">
        <v>156</v>
      </c>
      <c r="J9883" s="1">
        <v>50</v>
      </c>
      <c r="K9883" s="1">
        <v>31</v>
      </c>
      <c r="L9883" s="1">
        <v>12</v>
      </c>
      <c r="M9883" s="1">
        <v>3</v>
      </c>
      <c r="N9883" s="1">
        <v>2</v>
      </c>
      <c r="O9883" s="1">
        <v>10</v>
      </c>
      <c r="P9883" s="1">
        <v>0</v>
      </c>
      <c r="Q9883" s="6">
        <v>0</v>
      </c>
    </row>
    <row r="9884" spans="4:17" x14ac:dyDescent="0.3">
      <c r="D9884" s="93"/>
      <c r="E9884" s="9"/>
      <c r="F9884" s="8"/>
      <c r="G9884" s="10">
        <v>100</v>
      </c>
      <c r="H9884" s="11">
        <v>78.645833333333002</v>
      </c>
      <c r="I9884" s="2">
        <v>81.25</v>
      </c>
      <c r="J9884" s="2">
        <v>26.041666666666998</v>
      </c>
      <c r="K9884" s="2">
        <v>16.145833333333002</v>
      </c>
      <c r="L9884" s="2">
        <v>6.25</v>
      </c>
      <c r="M9884" s="2">
        <v>1.5625</v>
      </c>
      <c r="N9884" s="2">
        <v>1.041666666667</v>
      </c>
      <c r="O9884" s="2">
        <v>5.208333333333</v>
      </c>
      <c r="P9884" s="12">
        <v>0</v>
      </c>
      <c r="Q9884" s="15">
        <v>0</v>
      </c>
    </row>
    <row r="9885" spans="4:17" x14ac:dyDescent="0.3">
      <c r="D9885" s="92" t="s">
        <v>2288</v>
      </c>
      <c r="E9885" s="46" t="s">
        <v>2289</v>
      </c>
      <c r="F9885" s="47"/>
      <c r="G9885" s="29">
        <v>14084</v>
      </c>
      <c r="H9885" s="32">
        <v>12129</v>
      </c>
      <c r="I9885" s="17">
        <v>8668</v>
      </c>
      <c r="J9885" s="17">
        <v>8310</v>
      </c>
      <c r="K9885" s="17">
        <v>901</v>
      </c>
      <c r="L9885" s="17">
        <v>376</v>
      </c>
      <c r="M9885" s="17">
        <v>35</v>
      </c>
      <c r="N9885" s="17">
        <v>21</v>
      </c>
      <c r="O9885" s="17">
        <v>148</v>
      </c>
      <c r="P9885" s="17">
        <v>5</v>
      </c>
      <c r="Q9885" s="33">
        <v>8</v>
      </c>
    </row>
    <row r="9886" spans="4:17" x14ac:dyDescent="0.3">
      <c r="D9886" s="93"/>
      <c r="E9886" s="9"/>
      <c r="F9886" s="8"/>
      <c r="G9886" s="10">
        <v>100</v>
      </c>
      <c r="H9886" s="11">
        <v>86.119000284009999</v>
      </c>
      <c r="I9886" s="2">
        <v>61.545015620561998</v>
      </c>
      <c r="J9886" s="2">
        <v>59.003124112468001</v>
      </c>
      <c r="K9886" s="2">
        <v>6.3973303038909997</v>
      </c>
      <c r="L9886" s="2">
        <v>2.6696961090600002</v>
      </c>
      <c r="M9886" s="2">
        <v>0.24850894632199999</v>
      </c>
      <c r="N9886" s="2">
        <v>0.14910536779299999</v>
      </c>
      <c r="O9886" s="2">
        <v>1.0508378301620001</v>
      </c>
      <c r="P9886" s="2">
        <v>3.5501278046E-2</v>
      </c>
      <c r="Q9886" s="13">
        <v>5.6802044874E-2</v>
      </c>
    </row>
    <row r="9887" spans="4:17" ht="25" x14ac:dyDescent="0.3">
      <c r="D9887" s="93"/>
      <c r="E9887" s="3" t="s">
        <v>2290</v>
      </c>
      <c r="F9887" s="4"/>
      <c r="G9887" s="5">
        <v>7853</v>
      </c>
      <c r="H9887" s="7">
        <v>6724</v>
      </c>
      <c r="I9887" s="1">
        <v>6337</v>
      </c>
      <c r="J9887" s="1">
        <v>3352</v>
      </c>
      <c r="K9887" s="1">
        <v>1034</v>
      </c>
      <c r="L9887" s="1">
        <v>194</v>
      </c>
      <c r="M9887" s="1">
        <v>106</v>
      </c>
      <c r="N9887" s="1">
        <v>32</v>
      </c>
      <c r="O9887" s="1">
        <v>187</v>
      </c>
      <c r="P9887" s="1">
        <v>6</v>
      </c>
      <c r="Q9887" s="6">
        <v>8</v>
      </c>
    </row>
    <row r="9888" spans="4:17" x14ac:dyDescent="0.3">
      <c r="D9888" s="93"/>
      <c r="E9888" s="9"/>
      <c r="F9888" s="8"/>
      <c r="G9888" s="10">
        <v>100</v>
      </c>
      <c r="H9888" s="11">
        <v>85.623328664205005</v>
      </c>
      <c r="I9888" s="2">
        <v>80.695275690819003</v>
      </c>
      <c r="J9888" s="2">
        <v>42.684324461989</v>
      </c>
      <c r="K9888" s="2">
        <v>13.166942569719</v>
      </c>
      <c r="L9888" s="2">
        <v>2.4703934801990002</v>
      </c>
      <c r="M9888" s="2">
        <v>1.3498026232010001</v>
      </c>
      <c r="N9888" s="2">
        <v>0.40748758436299998</v>
      </c>
      <c r="O9888" s="2">
        <v>2.381255571119</v>
      </c>
      <c r="P9888" s="2">
        <v>7.6403922067999994E-2</v>
      </c>
      <c r="Q9888" s="13">
        <v>0.101871896091</v>
      </c>
    </row>
    <row r="9889" spans="4:17" ht="25" x14ac:dyDescent="0.3">
      <c r="D9889" s="93"/>
      <c r="E9889" s="3" t="s">
        <v>2291</v>
      </c>
      <c r="F9889" s="4"/>
      <c r="G9889" s="5">
        <v>2579</v>
      </c>
      <c r="H9889" s="7">
        <v>2204</v>
      </c>
      <c r="I9889" s="1">
        <v>2097</v>
      </c>
      <c r="J9889" s="1">
        <v>874</v>
      </c>
      <c r="K9889" s="1">
        <v>260</v>
      </c>
      <c r="L9889" s="1">
        <v>80</v>
      </c>
      <c r="M9889" s="1">
        <v>35</v>
      </c>
      <c r="N9889" s="1">
        <v>15</v>
      </c>
      <c r="O9889" s="1">
        <v>60</v>
      </c>
      <c r="P9889" s="1">
        <v>2</v>
      </c>
      <c r="Q9889" s="6">
        <v>2</v>
      </c>
    </row>
    <row r="9890" spans="4:17" x14ac:dyDescent="0.3">
      <c r="D9890" s="93"/>
      <c r="E9890" s="9"/>
      <c r="F9890" s="8"/>
      <c r="G9890" s="10">
        <v>100</v>
      </c>
      <c r="H9890" s="11">
        <v>85.459480418767001</v>
      </c>
      <c r="I9890" s="2">
        <v>81.310585498254994</v>
      </c>
      <c r="J9890" s="2">
        <v>33.889104303994003</v>
      </c>
      <c r="K9890" s="2">
        <v>10.081426909655001</v>
      </c>
      <c r="L9890" s="2">
        <v>3.1019775106630001</v>
      </c>
      <c r="M9890" s="2">
        <v>1.3571151609150001</v>
      </c>
      <c r="N9890" s="2">
        <v>0.58162078324900002</v>
      </c>
      <c r="O9890" s="2">
        <v>2.3264831329970002</v>
      </c>
      <c r="P9890" s="2">
        <v>7.7549437767000004E-2</v>
      </c>
      <c r="Q9890" s="13">
        <v>7.7549437767000004E-2</v>
      </c>
    </row>
    <row r="9891" spans="4:17" x14ac:dyDescent="0.3">
      <c r="D9891" s="93"/>
      <c r="E9891" s="3" t="s">
        <v>2292</v>
      </c>
      <c r="F9891" s="4"/>
      <c r="G9891" s="5">
        <v>1925</v>
      </c>
      <c r="H9891" s="7">
        <v>1662</v>
      </c>
      <c r="I9891" s="1">
        <v>1368</v>
      </c>
      <c r="J9891" s="1">
        <v>1025</v>
      </c>
      <c r="K9891" s="1">
        <v>214</v>
      </c>
      <c r="L9891" s="1">
        <v>102</v>
      </c>
      <c r="M9891" s="1">
        <v>20</v>
      </c>
      <c r="N9891" s="1">
        <v>12</v>
      </c>
      <c r="O9891" s="1">
        <v>39</v>
      </c>
      <c r="P9891" s="1">
        <v>0</v>
      </c>
      <c r="Q9891" s="6">
        <v>3</v>
      </c>
    </row>
    <row r="9892" spans="4:17" x14ac:dyDescent="0.3">
      <c r="D9892" s="93"/>
      <c r="E9892" s="9"/>
      <c r="F9892" s="8"/>
      <c r="G9892" s="10">
        <v>100</v>
      </c>
      <c r="H9892" s="11">
        <v>86.337662337661996</v>
      </c>
      <c r="I9892" s="2">
        <v>71.064935064935</v>
      </c>
      <c r="J9892" s="2">
        <v>53.246753246753002</v>
      </c>
      <c r="K9892" s="2">
        <v>11.116883116883001</v>
      </c>
      <c r="L9892" s="2">
        <v>5.2987012987010003</v>
      </c>
      <c r="M9892" s="2">
        <v>1.038961038961</v>
      </c>
      <c r="N9892" s="2">
        <v>0.62337662337699995</v>
      </c>
      <c r="O9892" s="2">
        <v>2.025974025974</v>
      </c>
      <c r="P9892" s="12">
        <v>0</v>
      </c>
      <c r="Q9892" s="13">
        <v>0.15584415584399999</v>
      </c>
    </row>
    <row r="9893" spans="4:17" x14ac:dyDescent="0.3">
      <c r="D9893" s="93"/>
      <c r="E9893" s="3" t="s">
        <v>2293</v>
      </c>
      <c r="F9893" s="4"/>
      <c r="G9893" s="5">
        <v>3768</v>
      </c>
      <c r="H9893" s="7">
        <v>3189</v>
      </c>
      <c r="I9893" s="1">
        <v>3128</v>
      </c>
      <c r="J9893" s="1">
        <v>492</v>
      </c>
      <c r="K9893" s="1">
        <v>486</v>
      </c>
      <c r="L9893" s="1">
        <v>104</v>
      </c>
      <c r="M9893" s="1">
        <v>55</v>
      </c>
      <c r="N9893" s="1">
        <v>30</v>
      </c>
      <c r="O9893" s="1">
        <v>135</v>
      </c>
      <c r="P9893" s="1">
        <v>2</v>
      </c>
      <c r="Q9893" s="6">
        <v>5</v>
      </c>
    </row>
    <row r="9894" spans="4:17" x14ac:dyDescent="0.3">
      <c r="D9894" s="93"/>
      <c r="E9894" s="9"/>
      <c r="F9894" s="8"/>
      <c r="G9894" s="10">
        <v>100</v>
      </c>
      <c r="H9894" s="11">
        <v>84.633757961783004</v>
      </c>
      <c r="I9894" s="2">
        <v>83.014861995754003</v>
      </c>
      <c r="J9894" s="2">
        <v>13.057324840764</v>
      </c>
      <c r="K9894" s="2">
        <v>12.898089171975</v>
      </c>
      <c r="L9894" s="2">
        <v>2.7600849256900002</v>
      </c>
      <c r="M9894" s="2">
        <v>1.4596602972399999</v>
      </c>
      <c r="N9894" s="2">
        <v>0.796178343949</v>
      </c>
      <c r="O9894" s="2">
        <v>3.5828025477710002</v>
      </c>
      <c r="P9894" s="2">
        <v>5.3078556263000003E-2</v>
      </c>
      <c r="Q9894" s="13">
        <v>0.13269639065800001</v>
      </c>
    </row>
    <row r="9895" spans="4:17" x14ac:dyDescent="0.3">
      <c r="D9895" s="93"/>
      <c r="E9895" s="3" t="s">
        <v>2294</v>
      </c>
      <c r="F9895" s="4"/>
      <c r="G9895" s="5">
        <v>1059</v>
      </c>
      <c r="H9895" s="7">
        <v>979</v>
      </c>
      <c r="I9895" s="1">
        <v>817</v>
      </c>
      <c r="J9895" s="1">
        <v>56</v>
      </c>
      <c r="K9895" s="1">
        <v>98</v>
      </c>
      <c r="L9895" s="1">
        <v>24</v>
      </c>
      <c r="M9895" s="1">
        <v>11</v>
      </c>
      <c r="N9895" s="1">
        <v>1</v>
      </c>
      <c r="O9895" s="1">
        <v>33</v>
      </c>
      <c r="P9895" s="1">
        <v>0</v>
      </c>
      <c r="Q9895" s="6">
        <v>0</v>
      </c>
    </row>
    <row r="9896" spans="4:17" x14ac:dyDescent="0.3">
      <c r="D9896" s="93"/>
      <c r="E9896" s="9"/>
      <c r="F9896" s="8"/>
      <c r="G9896" s="10">
        <v>100</v>
      </c>
      <c r="H9896" s="11">
        <v>92.445703493861998</v>
      </c>
      <c r="I9896" s="2">
        <v>77.148253068933002</v>
      </c>
      <c r="J9896" s="2">
        <v>5.2880075542969998</v>
      </c>
      <c r="K9896" s="2">
        <v>9.2540132200190008</v>
      </c>
      <c r="L9896" s="2">
        <v>2.2662889518410001</v>
      </c>
      <c r="M9896" s="2">
        <v>1.0387157695939999</v>
      </c>
      <c r="N9896" s="2">
        <v>9.4428706326999998E-2</v>
      </c>
      <c r="O9896" s="2">
        <v>3.1161473087820002</v>
      </c>
      <c r="P9896" s="12">
        <v>0</v>
      </c>
      <c r="Q9896" s="15">
        <v>0</v>
      </c>
    </row>
    <row r="9897" spans="4:17" x14ac:dyDescent="0.3">
      <c r="D9897" s="93"/>
      <c r="E9897" s="3" t="s">
        <v>2295</v>
      </c>
      <c r="F9897" s="4"/>
      <c r="G9897" s="5">
        <v>1977</v>
      </c>
      <c r="H9897" s="7">
        <v>1632</v>
      </c>
      <c r="I9897" s="1">
        <v>1688</v>
      </c>
      <c r="J9897" s="1">
        <v>692</v>
      </c>
      <c r="K9897" s="1">
        <v>80</v>
      </c>
      <c r="L9897" s="1">
        <v>75</v>
      </c>
      <c r="M9897" s="1">
        <v>26</v>
      </c>
      <c r="N9897" s="1">
        <v>9</v>
      </c>
      <c r="O9897" s="1">
        <v>69</v>
      </c>
      <c r="P9897" s="1">
        <v>0</v>
      </c>
      <c r="Q9897" s="6">
        <v>1</v>
      </c>
    </row>
    <row r="9898" spans="4:17" x14ac:dyDescent="0.3">
      <c r="D9898" s="93"/>
      <c r="E9898" s="9"/>
      <c r="F9898" s="8"/>
      <c r="G9898" s="10">
        <v>100</v>
      </c>
      <c r="H9898" s="11">
        <v>82.549317147192994</v>
      </c>
      <c r="I9898" s="2">
        <v>85.381891755184995</v>
      </c>
      <c r="J9898" s="2">
        <v>35.002529084471</v>
      </c>
      <c r="K9898" s="2">
        <v>4.0465351542740002</v>
      </c>
      <c r="L9898" s="2">
        <v>3.7936267071319998</v>
      </c>
      <c r="M9898" s="2">
        <v>1.3151239251389999</v>
      </c>
      <c r="N9898" s="2">
        <v>0.455235204856</v>
      </c>
      <c r="O9898" s="2">
        <v>3.4901365705609999</v>
      </c>
      <c r="P9898" s="12">
        <v>0</v>
      </c>
      <c r="Q9898" s="13">
        <v>5.0581689428000003E-2</v>
      </c>
    </row>
    <row r="9899" spans="4:17" ht="37.5" x14ac:dyDescent="0.3">
      <c r="D9899" s="93"/>
      <c r="E9899" s="3" t="s">
        <v>2296</v>
      </c>
      <c r="F9899" s="4"/>
      <c r="G9899" s="5">
        <v>1523</v>
      </c>
      <c r="H9899" s="7">
        <v>1317</v>
      </c>
      <c r="I9899" s="1">
        <v>1191</v>
      </c>
      <c r="J9899" s="1">
        <v>86</v>
      </c>
      <c r="K9899" s="1">
        <v>163</v>
      </c>
      <c r="L9899" s="1">
        <v>42</v>
      </c>
      <c r="M9899" s="1">
        <v>38</v>
      </c>
      <c r="N9899" s="1">
        <v>12</v>
      </c>
      <c r="O9899" s="1">
        <v>36</v>
      </c>
      <c r="P9899" s="1">
        <v>3</v>
      </c>
      <c r="Q9899" s="6">
        <v>2</v>
      </c>
    </row>
    <row r="9900" spans="4:17" x14ac:dyDescent="0.3">
      <c r="D9900" s="93"/>
      <c r="E9900" s="9"/>
      <c r="F9900" s="8"/>
      <c r="G9900" s="10">
        <v>100</v>
      </c>
      <c r="H9900" s="11">
        <v>86.474064346684003</v>
      </c>
      <c r="I9900" s="2">
        <v>78.200919238344994</v>
      </c>
      <c r="J9900" s="2">
        <v>5.6467498358499997</v>
      </c>
      <c r="K9900" s="2">
        <v>10.702560735391</v>
      </c>
      <c r="L9900" s="2">
        <v>2.7577150361129998</v>
      </c>
      <c r="M9900" s="2">
        <v>2.4950755088640002</v>
      </c>
      <c r="N9900" s="2">
        <v>0.78791858174700002</v>
      </c>
      <c r="O9900" s="2">
        <v>2.3637557452400002</v>
      </c>
      <c r="P9900" s="2">
        <v>0.196979645437</v>
      </c>
      <c r="Q9900" s="13">
        <v>0.131319763624</v>
      </c>
    </row>
    <row r="9901" spans="4:17" ht="37.5" x14ac:dyDescent="0.3">
      <c r="D9901" s="93"/>
      <c r="E9901" s="3" t="s">
        <v>2297</v>
      </c>
      <c r="F9901" s="4"/>
      <c r="G9901" s="5">
        <v>7265</v>
      </c>
      <c r="H9901" s="7">
        <v>6659</v>
      </c>
      <c r="I9901" s="1">
        <v>5523</v>
      </c>
      <c r="J9901" s="1">
        <v>267</v>
      </c>
      <c r="K9901" s="1">
        <v>883</v>
      </c>
      <c r="L9901" s="1">
        <v>212</v>
      </c>
      <c r="M9901" s="1">
        <v>84</v>
      </c>
      <c r="N9901" s="1">
        <v>39</v>
      </c>
      <c r="O9901" s="1">
        <v>171</v>
      </c>
      <c r="P9901" s="1">
        <v>0</v>
      </c>
      <c r="Q9901" s="6">
        <v>8</v>
      </c>
    </row>
    <row r="9902" spans="4:17" x14ac:dyDescent="0.3">
      <c r="D9902" s="93"/>
      <c r="E9902" s="9"/>
      <c r="F9902" s="8"/>
      <c r="G9902" s="10">
        <v>100</v>
      </c>
      <c r="H9902" s="11">
        <v>91.658637302133997</v>
      </c>
      <c r="I9902" s="2">
        <v>76.022023399861993</v>
      </c>
      <c r="J9902" s="2">
        <v>3.6751548520299999</v>
      </c>
      <c r="K9902" s="2">
        <v>12.154163799036001</v>
      </c>
      <c r="L9902" s="2">
        <v>2.918100481762</v>
      </c>
      <c r="M9902" s="2">
        <v>1.1562284927740001</v>
      </c>
      <c r="N9902" s="2">
        <v>0.53682037164499996</v>
      </c>
      <c r="O9902" s="2">
        <v>2.3537508602889998</v>
      </c>
      <c r="P9902" s="12">
        <v>0</v>
      </c>
      <c r="Q9902" s="13">
        <v>0.110116999312</v>
      </c>
    </row>
    <row r="9903" spans="4:17" x14ac:dyDescent="0.3">
      <c r="D9903" s="93"/>
      <c r="E9903" s="3" t="s">
        <v>2287</v>
      </c>
      <c r="F9903" s="4"/>
      <c r="G9903" s="5">
        <v>3062</v>
      </c>
      <c r="H9903" s="7">
        <v>2550</v>
      </c>
      <c r="I9903" s="1">
        <v>2416</v>
      </c>
      <c r="J9903" s="1">
        <v>574</v>
      </c>
      <c r="K9903" s="1">
        <v>452</v>
      </c>
      <c r="L9903" s="1">
        <v>102</v>
      </c>
      <c r="M9903" s="1">
        <v>52</v>
      </c>
      <c r="N9903" s="1">
        <v>22</v>
      </c>
      <c r="O9903" s="1">
        <v>157</v>
      </c>
      <c r="P9903" s="1">
        <v>1</v>
      </c>
      <c r="Q9903" s="6">
        <v>9</v>
      </c>
    </row>
    <row r="9904" spans="4:17" x14ac:dyDescent="0.3">
      <c r="D9904" s="93"/>
      <c r="E9904" s="9"/>
      <c r="F9904" s="8"/>
      <c r="G9904" s="10">
        <v>100</v>
      </c>
      <c r="H9904" s="11">
        <v>83.278902677988</v>
      </c>
      <c r="I9904" s="2">
        <v>78.902677988242999</v>
      </c>
      <c r="J9904" s="2">
        <v>18.745917700848999</v>
      </c>
      <c r="K9904" s="2">
        <v>14.761593729589</v>
      </c>
      <c r="L9904" s="2">
        <v>3.33115610712</v>
      </c>
      <c r="M9904" s="2">
        <v>1.6982364467669999</v>
      </c>
      <c r="N9904" s="2">
        <v>0.71848465055499999</v>
      </c>
      <c r="O9904" s="2">
        <v>5.1273677335079997</v>
      </c>
      <c r="P9904" s="2">
        <v>3.2658393207000001E-2</v>
      </c>
      <c r="Q9904" s="13">
        <v>0.29392553886299999</v>
      </c>
    </row>
    <row r="9905" spans="4:17" x14ac:dyDescent="0.3">
      <c r="D9905" s="92" t="s">
        <v>2298</v>
      </c>
      <c r="E9905" s="46" t="s">
        <v>833</v>
      </c>
      <c r="F9905" s="47"/>
      <c r="G9905" s="29">
        <v>27112</v>
      </c>
      <c r="H9905" s="32">
        <v>23348</v>
      </c>
      <c r="I9905" s="17">
        <v>19893</v>
      </c>
      <c r="J9905" s="17">
        <v>10383</v>
      </c>
      <c r="K9905" s="17">
        <v>2620</v>
      </c>
      <c r="L9905" s="17">
        <v>847</v>
      </c>
      <c r="M9905" s="17">
        <v>248</v>
      </c>
      <c r="N9905" s="17">
        <v>112</v>
      </c>
      <c r="O9905" s="17">
        <v>582</v>
      </c>
      <c r="P9905" s="17">
        <v>9</v>
      </c>
      <c r="Q9905" s="33">
        <v>42</v>
      </c>
    </row>
    <row r="9906" spans="4:17" x14ac:dyDescent="0.3">
      <c r="D9906" s="93"/>
      <c r="E9906" s="9"/>
      <c r="F9906" s="8"/>
      <c r="G9906" s="10">
        <v>100</v>
      </c>
      <c r="H9906" s="11">
        <v>86.116848627913996</v>
      </c>
      <c r="I9906" s="2">
        <v>73.373413986426996</v>
      </c>
      <c r="J9906" s="2">
        <v>38.296695190321998</v>
      </c>
      <c r="K9906" s="2">
        <v>9.6636175863089999</v>
      </c>
      <c r="L9906" s="2">
        <v>3.124077899085</v>
      </c>
      <c r="M9906" s="2">
        <v>0.91472410740599996</v>
      </c>
      <c r="N9906" s="2">
        <v>0.41310120979600001</v>
      </c>
      <c r="O9906" s="2">
        <v>2.1466509294780001</v>
      </c>
      <c r="P9906" s="2">
        <v>3.3195632930000003E-2</v>
      </c>
      <c r="Q9906" s="13">
        <v>0.15491295367399999</v>
      </c>
    </row>
    <row r="9907" spans="4:17" x14ac:dyDescent="0.3">
      <c r="D9907" s="93"/>
      <c r="E9907" s="3" t="s">
        <v>834</v>
      </c>
      <c r="F9907" s="4"/>
      <c r="G9907" s="5">
        <v>15766</v>
      </c>
      <c r="H9907" s="7">
        <v>13830</v>
      </c>
      <c r="I9907" s="1">
        <v>11670</v>
      </c>
      <c r="J9907" s="1">
        <v>4765</v>
      </c>
      <c r="K9907" s="1">
        <v>1740</v>
      </c>
      <c r="L9907" s="1">
        <v>387</v>
      </c>
      <c r="M9907" s="1">
        <v>186</v>
      </c>
      <c r="N9907" s="1">
        <v>66</v>
      </c>
      <c r="O9907" s="1">
        <v>375</v>
      </c>
      <c r="P9907" s="1">
        <v>9</v>
      </c>
      <c r="Q9907" s="6">
        <v>13</v>
      </c>
    </row>
    <row r="9908" spans="4:17" x14ac:dyDescent="0.3">
      <c r="D9908" s="93"/>
      <c r="E9908" s="9"/>
      <c r="F9908" s="8"/>
      <c r="G9908" s="10">
        <v>100</v>
      </c>
      <c r="H9908" s="11">
        <v>87.720411011036006</v>
      </c>
      <c r="I9908" s="2">
        <v>74.020043130787997</v>
      </c>
      <c r="J9908" s="2">
        <v>30.223265254345002</v>
      </c>
      <c r="K9908" s="2">
        <v>11.036407459089</v>
      </c>
      <c r="L9908" s="2">
        <v>2.4546492452109998</v>
      </c>
      <c r="M9908" s="2">
        <v>1.1797539007990001</v>
      </c>
      <c r="N9908" s="2">
        <v>0.418622351896</v>
      </c>
      <c r="O9908" s="2">
        <v>2.378536090321</v>
      </c>
      <c r="P9908" s="2">
        <v>5.7084866168000001E-2</v>
      </c>
      <c r="Q9908" s="13">
        <v>8.2455917798000003E-2</v>
      </c>
    </row>
    <row r="9909" spans="4:17" x14ac:dyDescent="0.3">
      <c r="D9909" s="93"/>
      <c r="E9909" s="3" t="s">
        <v>835</v>
      </c>
      <c r="F9909" s="4"/>
      <c r="G9909" s="5">
        <v>1337</v>
      </c>
      <c r="H9909" s="7">
        <v>1130</v>
      </c>
      <c r="I9909" s="1">
        <v>998</v>
      </c>
      <c r="J9909" s="1">
        <v>312</v>
      </c>
      <c r="K9909" s="1">
        <v>129</v>
      </c>
      <c r="L9909" s="1">
        <v>51</v>
      </c>
      <c r="M9909" s="1">
        <v>21</v>
      </c>
      <c r="N9909" s="1">
        <v>11</v>
      </c>
      <c r="O9909" s="1">
        <v>51</v>
      </c>
      <c r="P9909" s="1">
        <v>1</v>
      </c>
      <c r="Q9909" s="6">
        <v>1</v>
      </c>
    </row>
    <row r="9910" spans="4:17" x14ac:dyDescent="0.3">
      <c r="D9910" s="93"/>
      <c r="E9910" s="9"/>
      <c r="F9910" s="8"/>
      <c r="G9910" s="10">
        <v>100</v>
      </c>
      <c r="H9910" s="11">
        <v>84.517576664174001</v>
      </c>
      <c r="I9910" s="2">
        <v>74.644727000748006</v>
      </c>
      <c r="J9910" s="2">
        <v>23.335826477188</v>
      </c>
      <c r="K9910" s="2">
        <v>9.6484667165300007</v>
      </c>
      <c r="L9910" s="2">
        <v>3.8145100972330002</v>
      </c>
      <c r="M9910" s="2">
        <v>1.5706806282720001</v>
      </c>
      <c r="N9910" s="2">
        <v>0.82273747195199998</v>
      </c>
      <c r="O9910" s="2">
        <v>3.8145100972330002</v>
      </c>
      <c r="P9910" s="2">
        <v>7.4794315631999994E-2</v>
      </c>
      <c r="Q9910" s="13">
        <v>7.4794315631999994E-2</v>
      </c>
    </row>
    <row r="9911" spans="4:17" x14ac:dyDescent="0.3">
      <c r="D9911" s="93"/>
      <c r="E9911" s="3" t="s">
        <v>2287</v>
      </c>
      <c r="F9911" s="4"/>
      <c r="G9911" s="5">
        <v>1197</v>
      </c>
      <c r="H9911" s="7">
        <v>1003</v>
      </c>
      <c r="I9911" s="1">
        <v>900</v>
      </c>
      <c r="J9911" s="1">
        <v>313</v>
      </c>
      <c r="K9911" s="1">
        <v>115</v>
      </c>
      <c r="L9911" s="1">
        <v>37</v>
      </c>
      <c r="M9911" s="1">
        <v>15</v>
      </c>
      <c r="N9911" s="1">
        <v>7</v>
      </c>
      <c r="O9911" s="1">
        <v>39</v>
      </c>
      <c r="P9911" s="1">
        <v>0</v>
      </c>
      <c r="Q9911" s="6">
        <v>4</v>
      </c>
    </row>
    <row r="9912" spans="4:17" x14ac:dyDescent="0.3">
      <c r="D9912" s="93"/>
      <c r="E9912" s="9"/>
      <c r="F9912" s="8"/>
      <c r="G9912" s="10">
        <v>100</v>
      </c>
      <c r="H9912" s="11">
        <v>83.792815371762998</v>
      </c>
      <c r="I9912" s="2">
        <v>75.187969924811995</v>
      </c>
      <c r="J9912" s="2">
        <v>26.148705096074</v>
      </c>
      <c r="K9912" s="2">
        <v>9.6073517126149994</v>
      </c>
      <c r="L9912" s="2">
        <v>3.0910609857979998</v>
      </c>
      <c r="M9912" s="2">
        <v>1.2531328320799999</v>
      </c>
      <c r="N9912" s="2">
        <v>0.58479532163699999</v>
      </c>
      <c r="O9912" s="2">
        <v>3.2581453634090001</v>
      </c>
      <c r="P9912" s="12">
        <v>0</v>
      </c>
      <c r="Q9912" s="13">
        <v>0.33416875522099998</v>
      </c>
    </row>
    <row r="9913" spans="4:17" x14ac:dyDescent="0.3">
      <c r="D9913" s="92" t="s">
        <v>2299</v>
      </c>
      <c r="E9913" s="46" t="s">
        <v>2300</v>
      </c>
      <c r="F9913" s="47"/>
      <c r="G9913" s="29">
        <v>5756</v>
      </c>
      <c r="H9913" s="32">
        <v>5019</v>
      </c>
      <c r="I9913" s="17">
        <v>4204</v>
      </c>
      <c r="J9913" s="17">
        <v>2168</v>
      </c>
      <c r="K9913" s="17">
        <v>707</v>
      </c>
      <c r="L9913" s="17">
        <v>147</v>
      </c>
      <c r="M9913" s="17">
        <v>53</v>
      </c>
      <c r="N9913" s="17">
        <v>20</v>
      </c>
      <c r="O9913" s="17">
        <v>114</v>
      </c>
      <c r="P9913" s="17">
        <v>2</v>
      </c>
      <c r="Q9913" s="33">
        <v>7</v>
      </c>
    </row>
    <row r="9914" spans="4:17" x14ac:dyDescent="0.3">
      <c r="D9914" s="93"/>
      <c r="E9914" s="9"/>
      <c r="F9914" s="8"/>
      <c r="G9914" s="10">
        <v>100</v>
      </c>
      <c r="H9914" s="11">
        <v>87.195969423210997</v>
      </c>
      <c r="I9914" s="2">
        <v>73.036831132730995</v>
      </c>
      <c r="J9914" s="2">
        <v>37.665045170257002</v>
      </c>
      <c r="K9914" s="2">
        <v>12.282835302293</v>
      </c>
      <c r="L9914" s="2">
        <v>2.553856845031</v>
      </c>
      <c r="M9914" s="2">
        <v>0.92077831827699996</v>
      </c>
      <c r="N9914" s="2">
        <v>0.34746351633099998</v>
      </c>
      <c r="O9914" s="2">
        <v>1.980542043085</v>
      </c>
      <c r="P9914" s="2">
        <v>3.4746351633000001E-2</v>
      </c>
      <c r="Q9914" s="13">
        <v>0.121612230716</v>
      </c>
    </row>
    <row r="9915" spans="4:17" x14ac:dyDescent="0.3">
      <c r="D9915" s="93"/>
      <c r="E9915" s="3" t="s">
        <v>2301</v>
      </c>
      <c r="F9915" s="4"/>
      <c r="G9915" s="5">
        <v>13788</v>
      </c>
      <c r="H9915" s="7">
        <v>12209</v>
      </c>
      <c r="I9915" s="1">
        <v>10083</v>
      </c>
      <c r="J9915" s="1">
        <v>5359</v>
      </c>
      <c r="K9915" s="1">
        <v>1388</v>
      </c>
      <c r="L9915" s="1">
        <v>399</v>
      </c>
      <c r="M9915" s="1">
        <v>113</v>
      </c>
      <c r="N9915" s="1">
        <v>55</v>
      </c>
      <c r="O9915" s="1">
        <v>289</v>
      </c>
      <c r="P9915" s="1">
        <v>6</v>
      </c>
      <c r="Q9915" s="6">
        <v>4</v>
      </c>
    </row>
    <row r="9916" spans="4:17" x14ac:dyDescent="0.3">
      <c r="D9916" s="93"/>
      <c r="E9916" s="9"/>
      <c r="F9916" s="8"/>
      <c r="G9916" s="10">
        <v>100</v>
      </c>
      <c r="H9916" s="11">
        <v>88.548012764722998</v>
      </c>
      <c r="I9916" s="2">
        <v>73.128807658834006</v>
      </c>
      <c r="J9916" s="2">
        <v>38.867130838409999</v>
      </c>
      <c r="K9916" s="2">
        <v>10.066724688135</v>
      </c>
      <c r="L9916" s="2">
        <v>2.8938207136640002</v>
      </c>
      <c r="M9916" s="2">
        <v>0.81955323469700003</v>
      </c>
      <c r="N9916" s="2">
        <v>0.398897592109</v>
      </c>
      <c r="O9916" s="2">
        <v>2.096025529446</v>
      </c>
      <c r="P9916" s="2">
        <v>4.3516100957000002E-2</v>
      </c>
      <c r="Q9916" s="13">
        <v>2.9010733972000002E-2</v>
      </c>
    </row>
    <row r="9917" spans="4:17" x14ac:dyDescent="0.3">
      <c r="D9917" s="93"/>
      <c r="E9917" s="3" t="s">
        <v>2302</v>
      </c>
      <c r="F9917" s="4"/>
      <c r="G9917" s="5">
        <v>19839</v>
      </c>
      <c r="H9917" s="7">
        <v>17086</v>
      </c>
      <c r="I9917" s="1">
        <v>14674</v>
      </c>
      <c r="J9917" s="1">
        <v>6466</v>
      </c>
      <c r="K9917" s="1">
        <v>1961</v>
      </c>
      <c r="L9917" s="1">
        <v>600</v>
      </c>
      <c r="M9917" s="1">
        <v>198</v>
      </c>
      <c r="N9917" s="1">
        <v>87</v>
      </c>
      <c r="O9917" s="1">
        <v>447</v>
      </c>
      <c r="P9917" s="1">
        <v>7</v>
      </c>
      <c r="Q9917" s="6">
        <v>32</v>
      </c>
    </row>
    <row r="9918" spans="4:17" x14ac:dyDescent="0.3">
      <c r="D9918" s="93"/>
      <c r="E9918" s="9"/>
      <c r="F9918" s="8"/>
      <c r="G9918" s="10">
        <v>100</v>
      </c>
      <c r="H9918" s="11">
        <v>86.123292504662999</v>
      </c>
      <c r="I9918" s="2">
        <v>73.965421644236002</v>
      </c>
      <c r="J9918" s="2">
        <v>32.592368566963998</v>
      </c>
      <c r="K9918" s="2">
        <v>9.884570794899</v>
      </c>
      <c r="L9918" s="2">
        <v>3.0243459851810002</v>
      </c>
      <c r="M9918" s="2">
        <v>0.99803417511000003</v>
      </c>
      <c r="N9918" s="2">
        <v>0.43853016785100002</v>
      </c>
      <c r="O9918" s="2">
        <v>2.2531377589599999</v>
      </c>
      <c r="P9918" s="2">
        <v>3.5284036493999998E-2</v>
      </c>
      <c r="Q9918" s="13">
        <v>0.16129845254299999</v>
      </c>
    </row>
    <row r="9919" spans="4:17" x14ac:dyDescent="0.3">
      <c r="D9919" s="93"/>
      <c r="E9919" s="3" t="s">
        <v>2303</v>
      </c>
      <c r="F9919" s="4"/>
      <c r="G9919" s="5">
        <v>4832</v>
      </c>
      <c r="H9919" s="7">
        <v>4036</v>
      </c>
      <c r="I9919" s="1">
        <v>3661</v>
      </c>
      <c r="J9919" s="1">
        <v>1495</v>
      </c>
      <c r="K9919" s="1">
        <v>437</v>
      </c>
      <c r="L9919" s="1">
        <v>138</v>
      </c>
      <c r="M9919" s="1">
        <v>84</v>
      </c>
      <c r="N9919" s="1">
        <v>29</v>
      </c>
      <c r="O9919" s="1">
        <v>139</v>
      </c>
      <c r="P9919" s="1">
        <v>2</v>
      </c>
      <c r="Q9919" s="6">
        <v>8</v>
      </c>
    </row>
    <row r="9920" spans="4:17" x14ac:dyDescent="0.3">
      <c r="D9920" s="93"/>
      <c r="E9920" s="9"/>
      <c r="F9920" s="8"/>
      <c r="G9920" s="10">
        <v>100</v>
      </c>
      <c r="H9920" s="11">
        <v>83.526490066224994</v>
      </c>
      <c r="I9920" s="2">
        <v>75.765728476820996</v>
      </c>
      <c r="J9920" s="2">
        <v>30.939569536423999</v>
      </c>
      <c r="K9920" s="2">
        <v>9.0438741721849993</v>
      </c>
      <c r="L9920" s="2">
        <v>2.8559602649009999</v>
      </c>
      <c r="M9920" s="2">
        <v>1.7384105960259999</v>
      </c>
      <c r="N9920" s="2">
        <v>0.60016556291400003</v>
      </c>
      <c r="O9920" s="2">
        <v>2.876655629139</v>
      </c>
      <c r="P9920" s="2">
        <v>4.1390728476999997E-2</v>
      </c>
      <c r="Q9920" s="13">
        <v>0.16556291390700001</v>
      </c>
    </row>
    <row r="9921" spans="4:17" x14ac:dyDescent="0.3">
      <c r="D9921" s="93"/>
      <c r="E9921" s="3" t="s">
        <v>2304</v>
      </c>
      <c r="F9921" s="4"/>
      <c r="G9921" s="5">
        <v>990</v>
      </c>
      <c r="H9921" s="7">
        <v>788</v>
      </c>
      <c r="I9921" s="1">
        <v>682</v>
      </c>
      <c r="J9921" s="1">
        <v>257</v>
      </c>
      <c r="K9921" s="1">
        <v>85</v>
      </c>
      <c r="L9921" s="1">
        <v>34</v>
      </c>
      <c r="M9921" s="1">
        <v>16</v>
      </c>
      <c r="N9921" s="1">
        <v>4</v>
      </c>
      <c r="O9921" s="1">
        <v>39</v>
      </c>
      <c r="P9921" s="1">
        <v>1</v>
      </c>
      <c r="Q9921" s="6">
        <v>4</v>
      </c>
    </row>
    <row r="9922" spans="4:17" x14ac:dyDescent="0.3">
      <c r="D9922" s="93"/>
      <c r="E9922" s="9"/>
      <c r="F9922" s="8"/>
      <c r="G9922" s="10">
        <v>100</v>
      </c>
      <c r="H9922" s="11">
        <v>79.595959595959997</v>
      </c>
      <c r="I9922" s="2">
        <v>68.888888888888999</v>
      </c>
      <c r="J9922" s="2">
        <v>25.959595959596001</v>
      </c>
      <c r="K9922" s="2">
        <v>8.5858585858590004</v>
      </c>
      <c r="L9922" s="2">
        <v>3.4343434343429999</v>
      </c>
      <c r="M9922" s="2">
        <v>1.616161616162</v>
      </c>
      <c r="N9922" s="2">
        <v>0.40404040404000002</v>
      </c>
      <c r="O9922" s="2">
        <v>3.9393939393939998</v>
      </c>
      <c r="P9922" s="2">
        <v>0.10101010101000001</v>
      </c>
      <c r="Q9922" s="13">
        <v>0.40404040404000002</v>
      </c>
    </row>
    <row r="9923" spans="4:17" x14ac:dyDescent="0.3">
      <c r="D9923" s="93"/>
      <c r="E9923" s="3" t="s">
        <v>22</v>
      </c>
      <c r="F9923" s="4"/>
      <c r="G9923" s="5">
        <v>113</v>
      </c>
      <c r="H9923" s="7">
        <v>96</v>
      </c>
      <c r="I9923" s="1">
        <v>79</v>
      </c>
      <c r="J9923" s="1">
        <v>19</v>
      </c>
      <c r="K9923" s="1">
        <v>9</v>
      </c>
      <c r="L9923" s="1">
        <v>1</v>
      </c>
      <c r="M9923" s="1">
        <v>3</v>
      </c>
      <c r="N9923" s="1">
        <v>1</v>
      </c>
      <c r="O9923" s="1">
        <v>12</v>
      </c>
      <c r="P9923" s="1">
        <v>1</v>
      </c>
      <c r="Q9923" s="6">
        <v>2</v>
      </c>
    </row>
    <row r="9924" spans="4:17" x14ac:dyDescent="0.3">
      <c r="D9924" s="93"/>
      <c r="E9924" s="9"/>
      <c r="F9924" s="8"/>
      <c r="G9924" s="10">
        <v>100</v>
      </c>
      <c r="H9924" s="11">
        <v>84.955752212389001</v>
      </c>
      <c r="I9924" s="2">
        <v>69.911504424778997</v>
      </c>
      <c r="J9924" s="2">
        <v>16.814159292035001</v>
      </c>
      <c r="K9924" s="2">
        <v>7.964601769912</v>
      </c>
      <c r="L9924" s="2">
        <v>0.88495575221199996</v>
      </c>
      <c r="M9924" s="2">
        <v>2.654867256637</v>
      </c>
      <c r="N9924" s="2">
        <v>0.88495575221199996</v>
      </c>
      <c r="O9924" s="2">
        <v>10.619469026549</v>
      </c>
      <c r="P9924" s="2">
        <v>0.88495575221199996</v>
      </c>
      <c r="Q9924" s="13">
        <v>1.769911504425</v>
      </c>
    </row>
    <row r="9925" spans="4:17" x14ac:dyDescent="0.3">
      <c r="D9925" s="92" t="s">
        <v>2305</v>
      </c>
      <c r="E9925" s="46" t="s">
        <v>2306</v>
      </c>
      <c r="F9925" s="47"/>
      <c r="G9925" s="29">
        <v>9274</v>
      </c>
      <c r="H9925" s="32">
        <v>8153</v>
      </c>
      <c r="I9925" s="17">
        <v>7558</v>
      </c>
      <c r="J9925" s="17">
        <v>2852</v>
      </c>
      <c r="K9925" s="17">
        <v>1625</v>
      </c>
      <c r="L9925" s="17">
        <v>219</v>
      </c>
      <c r="M9925" s="17">
        <v>159</v>
      </c>
      <c r="N9925" s="17">
        <v>34</v>
      </c>
      <c r="O9925" s="17">
        <v>304</v>
      </c>
      <c r="P9925" s="17">
        <v>4</v>
      </c>
      <c r="Q9925" s="33">
        <v>15</v>
      </c>
    </row>
    <row r="9926" spans="4:17" x14ac:dyDescent="0.3">
      <c r="D9926" s="93"/>
      <c r="E9926" s="9"/>
      <c r="F9926" s="8"/>
      <c r="G9926" s="10">
        <v>100</v>
      </c>
      <c r="H9926" s="11">
        <v>87.912443390123002</v>
      </c>
      <c r="I9926" s="2">
        <v>81.496657321544006</v>
      </c>
      <c r="J9926" s="2">
        <v>30.752641794264001</v>
      </c>
      <c r="K9926" s="2">
        <v>17.522104809144</v>
      </c>
      <c r="L9926" s="2">
        <v>2.3614405865860002</v>
      </c>
      <c r="M9926" s="2">
        <v>1.714470562864</v>
      </c>
      <c r="N9926" s="2">
        <v>0.36661634677600002</v>
      </c>
      <c r="O9926" s="2">
        <v>3.2779814535259999</v>
      </c>
      <c r="P9926" s="2">
        <v>4.3131334915E-2</v>
      </c>
      <c r="Q9926" s="13">
        <v>0.16174250593100001</v>
      </c>
    </row>
    <row r="9927" spans="4:17" ht="25" x14ac:dyDescent="0.3">
      <c r="D9927" s="93"/>
      <c r="E9927" s="3" t="s">
        <v>2307</v>
      </c>
      <c r="F9927" s="4"/>
      <c r="G9927" s="5">
        <v>8317</v>
      </c>
      <c r="H9927" s="7">
        <v>7356</v>
      </c>
      <c r="I9927" s="1">
        <v>6558</v>
      </c>
      <c r="J9927" s="1">
        <v>2421</v>
      </c>
      <c r="K9927" s="1">
        <v>1047</v>
      </c>
      <c r="L9927" s="1">
        <v>236</v>
      </c>
      <c r="M9927" s="1">
        <v>114</v>
      </c>
      <c r="N9927" s="1">
        <v>44</v>
      </c>
      <c r="O9927" s="1">
        <v>209</v>
      </c>
      <c r="P9927" s="1">
        <v>3</v>
      </c>
      <c r="Q9927" s="6">
        <v>12</v>
      </c>
    </row>
    <row r="9928" spans="4:17" x14ac:dyDescent="0.3">
      <c r="D9928" s="93"/>
      <c r="E9928" s="9"/>
      <c r="F9928" s="8"/>
      <c r="G9928" s="10">
        <v>100</v>
      </c>
      <c r="H9928" s="11">
        <v>88.445352891667994</v>
      </c>
      <c r="I9928" s="2">
        <v>78.850547072262003</v>
      </c>
      <c r="J9928" s="2">
        <v>29.109053745341001</v>
      </c>
      <c r="K9928" s="2">
        <v>12.588673800649</v>
      </c>
      <c r="L9928" s="2">
        <v>2.837561620777</v>
      </c>
      <c r="M9928" s="2">
        <v>1.3706865456290001</v>
      </c>
      <c r="N9928" s="2">
        <v>0.52903691234799999</v>
      </c>
      <c r="O9928" s="2">
        <v>2.5129253336540001</v>
      </c>
      <c r="P9928" s="2">
        <v>3.6070698568999998E-2</v>
      </c>
      <c r="Q9928" s="13">
        <v>0.144282794277</v>
      </c>
    </row>
    <row r="9929" spans="4:17" ht="25" x14ac:dyDescent="0.3">
      <c r="D9929" s="93"/>
      <c r="E9929" s="3" t="s">
        <v>2308</v>
      </c>
      <c r="F9929" s="4"/>
      <c r="G9929" s="5">
        <v>10524</v>
      </c>
      <c r="H9929" s="7">
        <v>9104</v>
      </c>
      <c r="I9929" s="1">
        <v>7829</v>
      </c>
      <c r="J9929" s="1">
        <v>3203</v>
      </c>
      <c r="K9929" s="1">
        <v>885</v>
      </c>
      <c r="L9929" s="1">
        <v>288</v>
      </c>
      <c r="M9929" s="1">
        <v>89</v>
      </c>
      <c r="N9929" s="1">
        <v>41</v>
      </c>
      <c r="O9929" s="1">
        <v>241</v>
      </c>
      <c r="P9929" s="1">
        <v>3</v>
      </c>
      <c r="Q9929" s="6">
        <v>16</v>
      </c>
    </row>
    <row r="9930" spans="4:17" x14ac:dyDescent="0.3">
      <c r="D9930" s="93"/>
      <c r="E9930" s="9"/>
      <c r="F9930" s="8"/>
      <c r="G9930" s="10">
        <v>100</v>
      </c>
      <c r="H9930" s="11">
        <v>86.507031546939999</v>
      </c>
      <c r="I9930" s="2">
        <v>74.391866210565993</v>
      </c>
      <c r="J9930" s="2">
        <v>30.435195743063002</v>
      </c>
      <c r="K9930" s="2">
        <v>8.4093500570130004</v>
      </c>
      <c r="L9930" s="2">
        <v>2.7366020524520001</v>
      </c>
      <c r="M9930" s="2">
        <v>0.84568605093100002</v>
      </c>
      <c r="N9930" s="2">
        <v>0.38958570885600002</v>
      </c>
      <c r="O9930" s="2">
        <v>2.2900038008360002</v>
      </c>
      <c r="P9930" s="2">
        <v>2.850627138E-2</v>
      </c>
      <c r="Q9930" s="13">
        <v>0.15203344735800001</v>
      </c>
    </row>
    <row r="9931" spans="4:17" x14ac:dyDescent="0.3">
      <c r="D9931" s="93"/>
      <c r="E9931" s="3" t="s">
        <v>2309</v>
      </c>
      <c r="F9931" s="4"/>
      <c r="G9931" s="5">
        <v>10188</v>
      </c>
      <c r="H9931" s="7">
        <v>8657</v>
      </c>
      <c r="I9931" s="1">
        <v>7146</v>
      </c>
      <c r="J9931" s="1">
        <v>3997</v>
      </c>
      <c r="K9931" s="1">
        <v>667</v>
      </c>
      <c r="L9931" s="1">
        <v>336</v>
      </c>
      <c r="M9931" s="1">
        <v>87</v>
      </c>
      <c r="N9931" s="1">
        <v>61</v>
      </c>
      <c r="O9931" s="1">
        <v>180</v>
      </c>
      <c r="P9931" s="1">
        <v>4</v>
      </c>
      <c r="Q9931" s="6">
        <v>14</v>
      </c>
    </row>
    <row r="9932" spans="4:17" x14ac:dyDescent="0.3">
      <c r="D9932" s="93"/>
      <c r="E9932" s="9"/>
      <c r="F9932" s="8"/>
      <c r="G9932" s="10">
        <v>100</v>
      </c>
      <c r="H9932" s="11">
        <v>84.972516686297993</v>
      </c>
      <c r="I9932" s="2">
        <v>70.141342756184002</v>
      </c>
      <c r="J9932" s="2">
        <v>39.232430310169001</v>
      </c>
      <c r="K9932" s="2">
        <v>6.5469179426780002</v>
      </c>
      <c r="L9932" s="2">
        <v>3.2979976442869998</v>
      </c>
      <c r="M9932" s="2">
        <v>0.85394581860999996</v>
      </c>
      <c r="N9932" s="2">
        <v>0.59874361994500003</v>
      </c>
      <c r="O9932" s="2">
        <v>1.766784452297</v>
      </c>
      <c r="P9932" s="2">
        <v>3.9261876718000001E-2</v>
      </c>
      <c r="Q9932" s="13">
        <v>0.13741656851199999</v>
      </c>
    </row>
    <row r="9933" spans="4:17" x14ac:dyDescent="0.3">
      <c r="D9933" s="93"/>
      <c r="E9933" s="3" t="s">
        <v>2310</v>
      </c>
      <c r="F9933" s="4"/>
      <c r="G9933" s="5">
        <v>6479</v>
      </c>
      <c r="H9933" s="7">
        <v>5520</v>
      </c>
      <c r="I9933" s="1">
        <v>3966</v>
      </c>
      <c r="J9933" s="1">
        <v>3067</v>
      </c>
      <c r="K9933" s="1">
        <v>350</v>
      </c>
      <c r="L9933" s="1">
        <v>222</v>
      </c>
      <c r="M9933" s="1">
        <v>20</v>
      </c>
      <c r="N9933" s="1">
        <v>15</v>
      </c>
      <c r="O9933" s="1">
        <v>95</v>
      </c>
      <c r="P9933" s="1">
        <v>5</v>
      </c>
      <c r="Q9933" s="6">
        <v>4</v>
      </c>
    </row>
    <row r="9934" spans="4:17" x14ac:dyDescent="0.3">
      <c r="D9934" s="93"/>
      <c r="E9934" s="9"/>
      <c r="F9934" s="8"/>
      <c r="G9934" s="10">
        <v>100</v>
      </c>
      <c r="H9934" s="11">
        <v>85.198333076091998</v>
      </c>
      <c r="I9934" s="2">
        <v>61.213150177496999</v>
      </c>
      <c r="J9934" s="2">
        <v>47.337552091371997</v>
      </c>
      <c r="K9934" s="2">
        <v>5.4020682204039998</v>
      </c>
      <c r="L9934" s="2">
        <v>3.4264546997990002</v>
      </c>
      <c r="M9934" s="2">
        <v>0.308689612595</v>
      </c>
      <c r="N9934" s="2">
        <v>0.23151720944599999</v>
      </c>
      <c r="O9934" s="2">
        <v>1.4662756598240001</v>
      </c>
      <c r="P9934" s="2">
        <v>7.7172403148999993E-2</v>
      </c>
      <c r="Q9934" s="13">
        <v>6.1737922519000003E-2</v>
      </c>
    </row>
    <row r="9935" spans="4:17" x14ac:dyDescent="0.3">
      <c r="D9935" s="92" t="s">
        <v>2311</v>
      </c>
      <c r="E9935" s="46" t="s">
        <v>2306</v>
      </c>
      <c r="F9935" s="47"/>
      <c r="G9935" s="29">
        <v>5410</v>
      </c>
      <c r="H9935" s="32">
        <v>4715</v>
      </c>
      <c r="I9935" s="17">
        <v>4272</v>
      </c>
      <c r="J9935" s="17">
        <v>1853</v>
      </c>
      <c r="K9935" s="17">
        <v>760</v>
      </c>
      <c r="L9935" s="17">
        <v>185</v>
      </c>
      <c r="M9935" s="17">
        <v>75</v>
      </c>
      <c r="N9935" s="17">
        <v>19</v>
      </c>
      <c r="O9935" s="17">
        <v>169</v>
      </c>
      <c r="P9935" s="17">
        <v>2</v>
      </c>
      <c r="Q9935" s="33">
        <v>9</v>
      </c>
    </row>
    <row r="9936" spans="4:17" x14ac:dyDescent="0.3">
      <c r="D9936" s="93"/>
      <c r="E9936" s="9"/>
      <c r="F9936" s="8"/>
      <c r="G9936" s="10">
        <v>100</v>
      </c>
      <c r="H9936" s="11">
        <v>87.153419593346001</v>
      </c>
      <c r="I9936" s="2">
        <v>78.964879852126003</v>
      </c>
      <c r="J9936" s="2">
        <v>34.251386321627002</v>
      </c>
      <c r="K9936" s="2">
        <v>14.048059149723001</v>
      </c>
      <c r="L9936" s="2">
        <v>3.4195933456560001</v>
      </c>
      <c r="M9936" s="2">
        <v>1.386321626617</v>
      </c>
      <c r="N9936" s="2">
        <v>0.35120147874300001</v>
      </c>
      <c r="O9936" s="2">
        <v>3.1238447319780001</v>
      </c>
      <c r="P9936" s="2">
        <v>3.6968576709999999E-2</v>
      </c>
      <c r="Q9936" s="13">
        <v>0.16635859519400001</v>
      </c>
    </row>
    <row r="9937" spans="4:17" ht="25" x14ac:dyDescent="0.3">
      <c r="D9937" s="93"/>
      <c r="E9937" s="3" t="s">
        <v>2307</v>
      </c>
      <c r="F9937" s="4"/>
      <c r="G9937" s="5">
        <v>6509</v>
      </c>
      <c r="H9937" s="7">
        <v>5663</v>
      </c>
      <c r="I9937" s="1">
        <v>4826</v>
      </c>
      <c r="J9937" s="1">
        <v>2485</v>
      </c>
      <c r="K9937" s="1">
        <v>684</v>
      </c>
      <c r="L9937" s="1">
        <v>249</v>
      </c>
      <c r="M9937" s="1">
        <v>54</v>
      </c>
      <c r="N9937" s="1">
        <v>31</v>
      </c>
      <c r="O9937" s="1">
        <v>145</v>
      </c>
      <c r="P9937" s="1">
        <v>4</v>
      </c>
      <c r="Q9937" s="6">
        <v>7</v>
      </c>
    </row>
    <row r="9938" spans="4:17" x14ac:dyDescent="0.3">
      <c r="D9938" s="93"/>
      <c r="E9938" s="9"/>
      <c r="F9938" s="8"/>
      <c r="G9938" s="10">
        <v>100</v>
      </c>
      <c r="H9938" s="11">
        <v>87.002611768321003</v>
      </c>
      <c r="I9938" s="2">
        <v>74.143493624212994</v>
      </c>
      <c r="J9938" s="2">
        <v>38.177907512674999</v>
      </c>
      <c r="K9938" s="2">
        <v>10.508526655400001</v>
      </c>
      <c r="L9938" s="2">
        <v>3.8254724227989998</v>
      </c>
      <c r="M9938" s="2">
        <v>0.82962052542599996</v>
      </c>
      <c r="N9938" s="2">
        <v>0.47626363496700003</v>
      </c>
      <c r="O9938" s="2">
        <v>2.2276847441999998</v>
      </c>
      <c r="P9938" s="2">
        <v>6.1453372254000001E-2</v>
      </c>
      <c r="Q9938" s="13">
        <v>0.107543401444</v>
      </c>
    </row>
    <row r="9939" spans="4:17" ht="25" x14ac:dyDescent="0.3">
      <c r="D9939" s="93"/>
      <c r="E9939" s="3" t="s">
        <v>2308</v>
      </c>
      <c r="F9939" s="4"/>
      <c r="G9939" s="5">
        <v>9240</v>
      </c>
      <c r="H9939" s="7">
        <v>7942</v>
      </c>
      <c r="I9939" s="1">
        <v>6650</v>
      </c>
      <c r="J9939" s="1">
        <v>3296</v>
      </c>
      <c r="K9939" s="1">
        <v>814</v>
      </c>
      <c r="L9939" s="1">
        <v>341</v>
      </c>
      <c r="M9939" s="1">
        <v>79</v>
      </c>
      <c r="N9939" s="1">
        <v>38</v>
      </c>
      <c r="O9939" s="1">
        <v>185</v>
      </c>
      <c r="P9939" s="1">
        <v>4</v>
      </c>
      <c r="Q9939" s="6">
        <v>11</v>
      </c>
    </row>
    <row r="9940" spans="4:17" x14ac:dyDescent="0.3">
      <c r="D9940" s="93"/>
      <c r="E9940" s="9"/>
      <c r="F9940" s="8"/>
      <c r="G9940" s="10">
        <v>100</v>
      </c>
      <c r="H9940" s="11">
        <v>85.952380952381006</v>
      </c>
      <c r="I9940" s="2">
        <v>71.969696969696997</v>
      </c>
      <c r="J9940" s="2">
        <v>35.670995670996</v>
      </c>
      <c r="K9940" s="2">
        <v>8.8095238095240003</v>
      </c>
      <c r="L9940" s="2">
        <v>3.6904761904760002</v>
      </c>
      <c r="M9940" s="2">
        <v>0.85497835497800001</v>
      </c>
      <c r="N9940" s="2">
        <v>0.41125541125499998</v>
      </c>
      <c r="O9940" s="2">
        <v>2.0021645021649999</v>
      </c>
      <c r="P9940" s="2">
        <v>4.3290043290000003E-2</v>
      </c>
      <c r="Q9940" s="13">
        <v>0.119047619048</v>
      </c>
    </row>
    <row r="9941" spans="4:17" x14ac:dyDescent="0.3">
      <c r="D9941" s="93"/>
      <c r="E9941" s="3" t="s">
        <v>2309</v>
      </c>
      <c r="F9941" s="4"/>
      <c r="G9941" s="5">
        <v>8806</v>
      </c>
      <c r="H9941" s="7">
        <v>7349</v>
      </c>
      <c r="I9941" s="1">
        <v>6200</v>
      </c>
      <c r="J9941" s="1">
        <v>3137</v>
      </c>
      <c r="K9941" s="1">
        <v>632</v>
      </c>
      <c r="L9941" s="1">
        <v>251</v>
      </c>
      <c r="M9941" s="1">
        <v>76</v>
      </c>
      <c r="N9941" s="1">
        <v>35</v>
      </c>
      <c r="O9941" s="1">
        <v>179</v>
      </c>
      <c r="P9941" s="1">
        <v>3</v>
      </c>
      <c r="Q9941" s="6">
        <v>21</v>
      </c>
    </row>
    <row r="9942" spans="4:17" x14ac:dyDescent="0.3">
      <c r="D9942" s="93"/>
      <c r="E9942" s="9"/>
      <c r="F9942" s="8"/>
      <c r="G9942" s="10">
        <v>100</v>
      </c>
      <c r="H9942" s="11">
        <v>83.454462866227999</v>
      </c>
      <c r="I9942" s="2">
        <v>70.406540994775995</v>
      </c>
      <c r="J9942" s="2">
        <v>35.623438564615</v>
      </c>
      <c r="K9942" s="2">
        <v>7.1769248239839998</v>
      </c>
      <c r="L9942" s="2">
        <v>2.8503293209180001</v>
      </c>
      <c r="M9942" s="2">
        <v>0.86304792187099999</v>
      </c>
      <c r="N9942" s="2">
        <v>0.397456279809</v>
      </c>
      <c r="O9942" s="2">
        <v>2.0327049738810001</v>
      </c>
      <c r="P9942" s="2">
        <v>3.4067681127000003E-2</v>
      </c>
      <c r="Q9942" s="13">
        <v>0.238473767886</v>
      </c>
    </row>
    <row r="9943" spans="4:17" x14ac:dyDescent="0.3">
      <c r="D9943" s="93"/>
      <c r="E9943" s="3" t="s">
        <v>2310</v>
      </c>
      <c r="F9943" s="4"/>
      <c r="G9943" s="5">
        <v>1605</v>
      </c>
      <c r="H9943" s="7">
        <v>1286</v>
      </c>
      <c r="I9943" s="1">
        <v>1015</v>
      </c>
      <c r="J9943" s="1">
        <v>600</v>
      </c>
      <c r="K9943" s="1">
        <v>74</v>
      </c>
      <c r="L9943" s="1">
        <v>29</v>
      </c>
      <c r="M9943" s="1">
        <v>2</v>
      </c>
      <c r="N9943" s="1">
        <v>6</v>
      </c>
      <c r="O9943" s="1">
        <v>38</v>
      </c>
      <c r="P9943" s="1">
        <v>1</v>
      </c>
      <c r="Q9943" s="6">
        <v>5</v>
      </c>
    </row>
    <row r="9944" spans="4:17" x14ac:dyDescent="0.3">
      <c r="D9944" s="93"/>
      <c r="E9944" s="9"/>
      <c r="F9944" s="8"/>
      <c r="G9944" s="10">
        <v>100</v>
      </c>
      <c r="H9944" s="11">
        <v>80.124610591899994</v>
      </c>
      <c r="I9944" s="2">
        <v>63.239875389407999</v>
      </c>
      <c r="J9944" s="2">
        <v>37.383177570092997</v>
      </c>
      <c r="K9944" s="2">
        <v>4.6105919003120004</v>
      </c>
      <c r="L9944" s="2">
        <v>1.8068535825550001</v>
      </c>
      <c r="M9944" s="2">
        <v>0.1246105919</v>
      </c>
      <c r="N9944" s="2">
        <v>0.37383177570100001</v>
      </c>
      <c r="O9944" s="2">
        <v>2.3676012461060001</v>
      </c>
      <c r="P9944" s="2">
        <v>6.2305295949999999E-2</v>
      </c>
      <c r="Q9944" s="13">
        <v>0.31152647975100001</v>
      </c>
    </row>
    <row r="9945" spans="4:17" x14ac:dyDescent="0.3">
      <c r="D9945" s="93"/>
      <c r="E9945" s="3" t="s">
        <v>2312</v>
      </c>
      <c r="F9945" s="4"/>
      <c r="G9945" s="5">
        <v>13541</v>
      </c>
      <c r="H9945" s="7">
        <v>12113</v>
      </c>
      <c r="I9945" s="1">
        <v>10305</v>
      </c>
      <c r="J9945" s="1">
        <v>4338</v>
      </c>
      <c r="K9945" s="1">
        <v>1624</v>
      </c>
      <c r="L9945" s="1">
        <v>255</v>
      </c>
      <c r="M9945" s="1">
        <v>183</v>
      </c>
      <c r="N9945" s="1">
        <v>66</v>
      </c>
      <c r="O9945" s="1">
        <v>319</v>
      </c>
      <c r="P9945" s="1">
        <v>4</v>
      </c>
      <c r="Q9945" s="6">
        <v>8</v>
      </c>
    </row>
    <row r="9946" spans="4:17" x14ac:dyDescent="0.3">
      <c r="D9946" s="93"/>
      <c r="E9946" s="9"/>
      <c r="F9946" s="8"/>
      <c r="G9946" s="10">
        <v>100</v>
      </c>
      <c r="H9946" s="11">
        <v>89.454250055387007</v>
      </c>
      <c r="I9946" s="2">
        <v>76.102208108707003</v>
      </c>
      <c r="J9946" s="2">
        <v>32.036038697290003</v>
      </c>
      <c r="K9946" s="2">
        <v>11.993205819363</v>
      </c>
      <c r="L9946" s="2">
        <v>1.883169632967</v>
      </c>
      <c r="M9946" s="2">
        <v>1.3514511483639999</v>
      </c>
      <c r="N9946" s="2">
        <v>0.48740861088499998</v>
      </c>
      <c r="O9946" s="2">
        <v>2.3558082859459999</v>
      </c>
      <c r="P9946" s="2">
        <v>2.9539915811E-2</v>
      </c>
      <c r="Q9946" s="13">
        <v>5.9079831621999999E-2</v>
      </c>
    </row>
    <row r="9947" spans="4:17" x14ac:dyDescent="0.3">
      <c r="D9947" s="92" t="s">
        <v>2313</v>
      </c>
      <c r="E9947" s="46" t="s">
        <v>2314</v>
      </c>
      <c r="F9947" s="47"/>
      <c r="G9947" s="29">
        <v>16483</v>
      </c>
      <c r="H9947" s="32">
        <v>14525</v>
      </c>
      <c r="I9947" s="17">
        <v>12652</v>
      </c>
      <c r="J9947" s="17">
        <v>5806</v>
      </c>
      <c r="K9947" s="17">
        <v>1529</v>
      </c>
      <c r="L9947" s="17">
        <v>538</v>
      </c>
      <c r="M9947" s="17">
        <v>175</v>
      </c>
      <c r="N9947" s="17">
        <v>84</v>
      </c>
      <c r="O9947" s="17">
        <v>383</v>
      </c>
      <c r="P9947" s="17">
        <v>4</v>
      </c>
      <c r="Q9947" s="33">
        <v>13</v>
      </c>
    </row>
    <row r="9948" spans="4:17" x14ac:dyDescent="0.3">
      <c r="D9948" s="93"/>
      <c r="E9948" s="9"/>
      <c r="F9948" s="8"/>
      <c r="G9948" s="10">
        <v>100</v>
      </c>
      <c r="H9948" s="11">
        <v>88.121094460959995</v>
      </c>
      <c r="I9948" s="2">
        <v>76.757871746647993</v>
      </c>
      <c r="J9948" s="2">
        <v>35.224170357337997</v>
      </c>
      <c r="K9948" s="2">
        <v>9.2762239883519992</v>
      </c>
      <c r="L9948" s="2">
        <v>3.2639689376929999</v>
      </c>
      <c r="M9948" s="2">
        <v>1.0616999332649999</v>
      </c>
      <c r="N9948" s="2">
        <v>0.50961596796700004</v>
      </c>
      <c r="O9948" s="2">
        <v>2.3236061396590002</v>
      </c>
      <c r="P9948" s="2">
        <v>2.4267427046E-2</v>
      </c>
      <c r="Q9948" s="13">
        <v>7.8869137899999997E-2</v>
      </c>
    </row>
    <row r="9949" spans="4:17" x14ac:dyDescent="0.3">
      <c r="D9949" s="93"/>
      <c r="E9949" s="3" t="s">
        <v>2315</v>
      </c>
      <c r="F9949" s="4"/>
      <c r="G9949" s="5">
        <v>14054</v>
      </c>
      <c r="H9949" s="7">
        <v>12281</v>
      </c>
      <c r="I9949" s="1">
        <v>10502</v>
      </c>
      <c r="J9949" s="1">
        <v>5108</v>
      </c>
      <c r="K9949" s="1">
        <v>1440</v>
      </c>
      <c r="L9949" s="1">
        <v>429</v>
      </c>
      <c r="M9949" s="1">
        <v>139</v>
      </c>
      <c r="N9949" s="1">
        <v>54</v>
      </c>
      <c r="O9949" s="1">
        <v>300</v>
      </c>
      <c r="P9949" s="1">
        <v>2</v>
      </c>
      <c r="Q9949" s="6">
        <v>7</v>
      </c>
    </row>
    <row r="9950" spans="4:17" x14ac:dyDescent="0.3">
      <c r="D9950" s="93"/>
      <c r="E9950" s="9"/>
      <c r="F9950" s="8"/>
      <c r="G9950" s="10">
        <v>100</v>
      </c>
      <c r="H9950" s="11">
        <v>87.384374555286996</v>
      </c>
      <c r="I9950" s="2">
        <v>74.726056638678998</v>
      </c>
      <c r="J9950" s="2">
        <v>36.345524405863003</v>
      </c>
      <c r="K9950" s="2">
        <v>10.246193254589</v>
      </c>
      <c r="L9950" s="2">
        <v>3.05251174043</v>
      </c>
      <c r="M9950" s="2">
        <v>0.98904226554700003</v>
      </c>
      <c r="N9950" s="2">
        <v>0.38423224704699999</v>
      </c>
      <c r="O9950" s="2">
        <v>2.1346235947059999</v>
      </c>
      <c r="P9950" s="2">
        <v>1.4230823965E-2</v>
      </c>
      <c r="Q9950" s="13">
        <v>4.9807883875999999E-2</v>
      </c>
    </row>
    <row r="9951" spans="4:17" x14ac:dyDescent="0.3">
      <c r="D9951" s="93"/>
      <c r="E9951" s="3" t="s">
        <v>2316</v>
      </c>
      <c r="F9951" s="4"/>
      <c r="G9951" s="5">
        <v>11599</v>
      </c>
      <c r="H9951" s="7">
        <v>9858</v>
      </c>
      <c r="I9951" s="1">
        <v>8054</v>
      </c>
      <c r="J9951" s="1">
        <v>3914</v>
      </c>
      <c r="K9951" s="1">
        <v>1115</v>
      </c>
      <c r="L9951" s="1">
        <v>272</v>
      </c>
      <c r="M9951" s="1">
        <v>99</v>
      </c>
      <c r="N9951" s="1">
        <v>44</v>
      </c>
      <c r="O9951" s="1">
        <v>255</v>
      </c>
      <c r="P9951" s="1">
        <v>10</v>
      </c>
      <c r="Q9951" s="6">
        <v>32</v>
      </c>
    </row>
    <row r="9952" spans="4:17" x14ac:dyDescent="0.3">
      <c r="D9952" s="93"/>
      <c r="E9952" s="9"/>
      <c r="F9952" s="8"/>
      <c r="G9952" s="10">
        <v>100</v>
      </c>
      <c r="H9952" s="11">
        <v>84.990085352186</v>
      </c>
      <c r="I9952" s="2">
        <v>69.437020432796004</v>
      </c>
      <c r="J9952" s="2">
        <v>33.744288300716001</v>
      </c>
      <c r="K9952" s="2">
        <v>9.6128976635919994</v>
      </c>
      <c r="L9952" s="2">
        <v>2.3450297439429999</v>
      </c>
      <c r="M9952" s="2">
        <v>0.85352185533199998</v>
      </c>
      <c r="N9952" s="2">
        <v>0.379343046814</v>
      </c>
      <c r="O9952" s="2">
        <v>2.1984653849470002</v>
      </c>
      <c r="P9952" s="2">
        <v>8.6214328820999997E-2</v>
      </c>
      <c r="Q9952" s="13">
        <v>0.27588585222899997</v>
      </c>
    </row>
    <row r="9953" spans="4:17" x14ac:dyDescent="0.3">
      <c r="D9953" s="93"/>
      <c r="E9953" s="3" t="s">
        <v>2317</v>
      </c>
      <c r="F9953" s="4"/>
      <c r="G9953" s="5">
        <v>2760</v>
      </c>
      <c r="H9953" s="7">
        <v>2253</v>
      </c>
      <c r="I9953" s="1">
        <v>1900</v>
      </c>
      <c r="J9953" s="1">
        <v>835</v>
      </c>
      <c r="K9953" s="1">
        <v>420</v>
      </c>
      <c r="L9953" s="1">
        <v>73</v>
      </c>
      <c r="M9953" s="1">
        <v>42</v>
      </c>
      <c r="N9953" s="1">
        <v>13</v>
      </c>
      <c r="O9953" s="1">
        <v>92</v>
      </c>
      <c r="P9953" s="1">
        <v>2</v>
      </c>
      <c r="Q9953" s="6">
        <v>3</v>
      </c>
    </row>
    <row r="9954" spans="4:17" x14ac:dyDescent="0.3">
      <c r="D9954" s="93"/>
      <c r="E9954" s="9"/>
      <c r="F9954" s="8"/>
      <c r="G9954" s="10">
        <v>100</v>
      </c>
      <c r="H9954" s="11">
        <v>81.630434782609001</v>
      </c>
      <c r="I9954" s="2">
        <v>68.840579710144993</v>
      </c>
      <c r="J9954" s="2">
        <v>30.253623188405999</v>
      </c>
      <c r="K9954" s="2">
        <v>15.217391304348</v>
      </c>
      <c r="L9954" s="2">
        <v>2.6449275362320002</v>
      </c>
      <c r="M9954" s="2">
        <v>1.5217391304350001</v>
      </c>
      <c r="N9954" s="2">
        <v>0.47101449275399998</v>
      </c>
      <c r="O9954" s="2">
        <v>3.333333333333</v>
      </c>
      <c r="P9954" s="2">
        <v>7.2463768115999999E-2</v>
      </c>
      <c r="Q9954" s="13">
        <v>0.108695652174</v>
      </c>
    </row>
    <row r="9955" spans="4:17" x14ac:dyDescent="0.3">
      <c r="D9955" s="93"/>
      <c r="E9955" s="3" t="s">
        <v>2318</v>
      </c>
      <c r="F9955" s="4"/>
      <c r="G9955" s="5">
        <v>354</v>
      </c>
      <c r="H9955" s="7">
        <v>268</v>
      </c>
      <c r="I9955" s="1">
        <v>237</v>
      </c>
      <c r="J9955" s="1">
        <v>66</v>
      </c>
      <c r="K9955" s="1">
        <v>73</v>
      </c>
      <c r="L9955" s="1">
        <v>5</v>
      </c>
      <c r="M9955" s="1">
        <v>12</v>
      </c>
      <c r="N9955" s="1">
        <v>0</v>
      </c>
      <c r="O9955" s="1">
        <v>15</v>
      </c>
      <c r="P9955" s="1">
        <v>1</v>
      </c>
      <c r="Q9955" s="6">
        <v>1</v>
      </c>
    </row>
    <row r="9956" spans="4:17" x14ac:dyDescent="0.3">
      <c r="D9956" s="93"/>
      <c r="E9956" s="9"/>
      <c r="F9956" s="8"/>
      <c r="G9956" s="10">
        <v>100</v>
      </c>
      <c r="H9956" s="11">
        <v>75.706214689266005</v>
      </c>
      <c r="I9956" s="2">
        <v>66.949152542373</v>
      </c>
      <c r="J9956" s="2">
        <v>18.644067796609999</v>
      </c>
      <c r="K9956" s="2">
        <v>20.621468926554002</v>
      </c>
      <c r="L9956" s="2">
        <v>1.412429378531</v>
      </c>
      <c r="M9956" s="2">
        <v>3.3898305084749998</v>
      </c>
      <c r="N9956" s="12">
        <v>0</v>
      </c>
      <c r="O9956" s="2">
        <v>4.2372881355930003</v>
      </c>
      <c r="P9956" s="2">
        <v>0.28248587570599998</v>
      </c>
      <c r="Q9956" s="13">
        <v>0.28248587570599998</v>
      </c>
    </row>
    <row r="9957" spans="4:17" x14ac:dyDescent="0.3">
      <c r="D9957" s="93"/>
      <c r="E9957" s="3" t="s">
        <v>22</v>
      </c>
      <c r="F9957" s="4"/>
      <c r="G9957" s="5">
        <v>159</v>
      </c>
      <c r="H9957" s="7">
        <v>125</v>
      </c>
      <c r="I9957" s="1">
        <v>110</v>
      </c>
      <c r="J9957" s="1">
        <v>39</v>
      </c>
      <c r="K9957" s="1">
        <v>20</v>
      </c>
      <c r="L9957" s="1">
        <v>5</v>
      </c>
      <c r="M9957" s="1">
        <v>2</v>
      </c>
      <c r="N9957" s="1">
        <v>1</v>
      </c>
      <c r="O9957" s="1">
        <v>3</v>
      </c>
      <c r="P9957" s="1">
        <v>0</v>
      </c>
      <c r="Q9957" s="6">
        <v>3</v>
      </c>
    </row>
    <row r="9958" spans="4:17" x14ac:dyDescent="0.3">
      <c r="D9958" s="93"/>
      <c r="E9958" s="9"/>
      <c r="F9958" s="8"/>
      <c r="G9958" s="10">
        <v>100</v>
      </c>
      <c r="H9958" s="11">
        <v>78.616352201257996</v>
      </c>
      <c r="I9958" s="2">
        <v>69.182389937107004</v>
      </c>
      <c r="J9958" s="2">
        <v>24.528301886792001</v>
      </c>
      <c r="K9958" s="2">
        <v>12.578616352200999</v>
      </c>
      <c r="L9958" s="2">
        <v>3.1446540880499998</v>
      </c>
      <c r="M9958" s="2">
        <v>1.2578616352200001</v>
      </c>
      <c r="N9958" s="2">
        <v>0.62893081761000003</v>
      </c>
      <c r="O9958" s="2">
        <v>1.88679245283</v>
      </c>
      <c r="P9958" s="12">
        <v>0</v>
      </c>
      <c r="Q9958" s="13">
        <v>1.88679245283</v>
      </c>
    </row>
    <row r="9959" spans="4:17" x14ac:dyDescent="0.3">
      <c r="D9959" s="92" t="s">
        <v>2319</v>
      </c>
      <c r="E9959" s="46" t="s">
        <v>2320</v>
      </c>
      <c r="F9959" s="47"/>
      <c r="G9959" s="29">
        <v>11974</v>
      </c>
      <c r="H9959" s="32">
        <v>10702</v>
      </c>
      <c r="I9959" s="17">
        <v>9249</v>
      </c>
      <c r="J9959" s="17">
        <v>3962</v>
      </c>
      <c r="K9959" s="17">
        <v>1452</v>
      </c>
      <c r="L9959" s="17">
        <v>422</v>
      </c>
      <c r="M9959" s="17">
        <v>150</v>
      </c>
      <c r="N9959" s="17">
        <v>75</v>
      </c>
      <c r="O9959" s="17">
        <v>313</v>
      </c>
      <c r="P9959" s="17">
        <v>4</v>
      </c>
      <c r="Q9959" s="33">
        <v>19</v>
      </c>
    </row>
    <row r="9960" spans="4:17" x14ac:dyDescent="0.3">
      <c r="D9960" s="93"/>
      <c r="E9960" s="9"/>
      <c r="F9960" s="8"/>
      <c r="G9960" s="10">
        <v>100</v>
      </c>
      <c r="H9960" s="11">
        <v>89.376983464172</v>
      </c>
      <c r="I9960" s="2">
        <v>77.242358443293995</v>
      </c>
      <c r="J9960" s="2">
        <v>33.088358109236999</v>
      </c>
      <c r="K9960" s="2">
        <v>12.126273592784001</v>
      </c>
      <c r="L9960" s="2">
        <v>3.524302655754</v>
      </c>
      <c r="M9960" s="2">
        <v>1.2527142141309999</v>
      </c>
      <c r="N9960" s="2">
        <v>0.62635710706500003</v>
      </c>
      <c r="O9960" s="2">
        <v>2.6139969934859999</v>
      </c>
      <c r="P9960" s="2">
        <v>3.3405712376999998E-2</v>
      </c>
      <c r="Q9960" s="13">
        <v>0.15867713379000001</v>
      </c>
    </row>
    <row r="9961" spans="4:17" x14ac:dyDescent="0.3">
      <c r="D9961" s="93"/>
      <c r="E9961" s="3" t="s">
        <v>2321</v>
      </c>
      <c r="F9961" s="4"/>
      <c r="G9961" s="5">
        <v>24258</v>
      </c>
      <c r="H9961" s="7">
        <v>21105</v>
      </c>
      <c r="I9961" s="1">
        <v>17968</v>
      </c>
      <c r="J9961" s="1">
        <v>8814</v>
      </c>
      <c r="K9961" s="1">
        <v>2360</v>
      </c>
      <c r="L9961" s="1">
        <v>699</v>
      </c>
      <c r="M9961" s="1">
        <v>215</v>
      </c>
      <c r="N9961" s="1">
        <v>77</v>
      </c>
      <c r="O9961" s="1">
        <v>507</v>
      </c>
      <c r="P9961" s="1">
        <v>6</v>
      </c>
      <c r="Q9961" s="6">
        <v>23</v>
      </c>
    </row>
    <row r="9962" spans="4:17" x14ac:dyDescent="0.3">
      <c r="D9962" s="93"/>
      <c r="E9962" s="9"/>
      <c r="F9962" s="8"/>
      <c r="G9962" s="10">
        <v>100</v>
      </c>
      <c r="H9962" s="11">
        <v>87.002226069749995</v>
      </c>
      <c r="I9962" s="2">
        <v>74.070409761728001</v>
      </c>
      <c r="J9962" s="2">
        <v>36.334405144694998</v>
      </c>
      <c r="K9962" s="2">
        <v>9.7287492785889995</v>
      </c>
      <c r="L9962" s="2">
        <v>2.8815236210730002</v>
      </c>
      <c r="M9962" s="2">
        <v>0.886305548685</v>
      </c>
      <c r="N9962" s="2">
        <v>0.31742105697099998</v>
      </c>
      <c r="O9962" s="2">
        <v>2.0900321543409999</v>
      </c>
      <c r="P9962" s="2">
        <v>2.4734108335000001E-2</v>
      </c>
      <c r="Q9962" s="13">
        <v>9.4814081952000001E-2</v>
      </c>
    </row>
    <row r="9963" spans="4:17" x14ac:dyDescent="0.3">
      <c r="D9963" s="93"/>
      <c r="E9963" s="3" t="s">
        <v>2322</v>
      </c>
      <c r="F9963" s="4"/>
      <c r="G9963" s="5">
        <v>5726</v>
      </c>
      <c r="H9963" s="7">
        <v>4731</v>
      </c>
      <c r="I9963" s="1">
        <v>3912</v>
      </c>
      <c r="J9963" s="1">
        <v>1923</v>
      </c>
      <c r="K9963" s="1">
        <v>481</v>
      </c>
      <c r="L9963" s="1">
        <v>113</v>
      </c>
      <c r="M9963" s="1">
        <v>47</v>
      </c>
      <c r="N9963" s="1">
        <v>26</v>
      </c>
      <c r="O9963" s="1">
        <v>130</v>
      </c>
      <c r="P9963" s="1">
        <v>6</v>
      </c>
      <c r="Q9963" s="6">
        <v>8</v>
      </c>
    </row>
    <row r="9964" spans="4:17" x14ac:dyDescent="0.3">
      <c r="D9964" s="93"/>
      <c r="E9964" s="9"/>
      <c r="F9964" s="8"/>
      <c r="G9964" s="10">
        <v>100</v>
      </c>
      <c r="H9964" s="11">
        <v>82.623122598673007</v>
      </c>
      <c r="I9964" s="2">
        <v>68.319944114565004</v>
      </c>
      <c r="J9964" s="2">
        <v>33.583653510304003</v>
      </c>
      <c r="K9964" s="2">
        <v>8.4002794271740004</v>
      </c>
      <c r="L9964" s="2">
        <v>1.973454418442</v>
      </c>
      <c r="M9964" s="2">
        <v>0.820817324485</v>
      </c>
      <c r="N9964" s="2">
        <v>0.45406915822600002</v>
      </c>
      <c r="O9964" s="2">
        <v>2.2703457911279998</v>
      </c>
      <c r="P9964" s="2">
        <v>0.10478519036</v>
      </c>
      <c r="Q9964" s="13">
        <v>0.13971358714599999</v>
      </c>
    </row>
    <row r="9965" spans="4:17" x14ac:dyDescent="0.3">
      <c r="D9965" s="93"/>
      <c r="E9965" s="3" t="s">
        <v>2323</v>
      </c>
      <c r="F9965" s="4"/>
      <c r="G9965" s="5">
        <v>2398</v>
      </c>
      <c r="H9965" s="7">
        <v>1962</v>
      </c>
      <c r="I9965" s="1">
        <v>1658</v>
      </c>
      <c r="J9965" s="1">
        <v>786</v>
      </c>
      <c r="K9965" s="1">
        <v>212</v>
      </c>
      <c r="L9965" s="1">
        <v>60</v>
      </c>
      <c r="M9965" s="1">
        <v>41</v>
      </c>
      <c r="N9965" s="1">
        <v>11</v>
      </c>
      <c r="O9965" s="1">
        <v>60</v>
      </c>
      <c r="P9965" s="1">
        <v>2</v>
      </c>
      <c r="Q9965" s="6">
        <v>2</v>
      </c>
    </row>
    <row r="9966" spans="4:17" x14ac:dyDescent="0.3">
      <c r="D9966" s="93"/>
      <c r="E9966" s="9"/>
      <c r="F9966" s="8"/>
      <c r="G9966" s="10">
        <v>100</v>
      </c>
      <c r="H9966" s="11">
        <v>81.818181818181998</v>
      </c>
      <c r="I9966" s="2">
        <v>69.140950792327004</v>
      </c>
      <c r="J9966" s="2">
        <v>32.777314428691</v>
      </c>
      <c r="K9966" s="2">
        <v>8.8407005838200003</v>
      </c>
      <c r="L9966" s="2">
        <v>2.5020850708919999</v>
      </c>
      <c r="M9966" s="2">
        <v>1.709758131776</v>
      </c>
      <c r="N9966" s="2">
        <v>0.45871559632999998</v>
      </c>
      <c r="O9966" s="2">
        <v>2.5020850708919999</v>
      </c>
      <c r="P9966" s="2">
        <v>8.3402835696000002E-2</v>
      </c>
      <c r="Q9966" s="13">
        <v>8.3402835696000002E-2</v>
      </c>
    </row>
    <row r="9967" spans="4:17" x14ac:dyDescent="0.3">
      <c r="D9967" s="93"/>
      <c r="E9967" s="3" t="s">
        <v>2324</v>
      </c>
      <c r="F9967" s="4"/>
      <c r="G9967" s="5">
        <v>908</v>
      </c>
      <c r="H9967" s="7">
        <v>711</v>
      </c>
      <c r="I9967" s="1">
        <v>571</v>
      </c>
      <c r="J9967" s="1">
        <v>268</v>
      </c>
      <c r="K9967" s="1">
        <v>84</v>
      </c>
      <c r="L9967" s="1">
        <v>22</v>
      </c>
      <c r="M9967" s="1">
        <v>14</v>
      </c>
      <c r="N9967" s="1">
        <v>6</v>
      </c>
      <c r="O9967" s="1">
        <v>25</v>
      </c>
      <c r="P9967" s="1">
        <v>1</v>
      </c>
      <c r="Q9967" s="6">
        <v>2</v>
      </c>
    </row>
    <row r="9968" spans="4:17" x14ac:dyDescent="0.3">
      <c r="D9968" s="93"/>
      <c r="E9968" s="9"/>
      <c r="F9968" s="8"/>
      <c r="G9968" s="10">
        <v>100</v>
      </c>
      <c r="H9968" s="11">
        <v>78.303964757708997</v>
      </c>
      <c r="I9968" s="2">
        <v>62.885462555065999</v>
      </c>
      <c r="J9968" s="2">
        <v>29.515418502203001</v>
      </c>
      <c r="K9968" s="2">
        <v>9.2511013215860007</v>
      </c>
      <c r="L9968" s="2">
        <v>2.4229074889870001</v>
      </c>
      <c r="M9968" s="2">
        <v>1.5418502202640001</v>
      </c>
      <c r="N9968" s="2">
        <v>0.66079295154200002</v>
      </c>
      <c r="O9968" s="2">
        <v>2.753303964758</v>
      </c>
      <c r="P9968" s="2">
        <v>0.11013215859</v>
      </c>
      <c r="Q9968" s="13">
        <v>0.22026431718100001</v>
      </c>
    </row>
    <row r="9969" spans="2:17" x14ac:dyDescent="0.3">
      <c r="D9969" s="93"/>
      <c r="E9969" s="3" t="s">
        <v>22</v>
      </c>
      <c r="F9969" s="4"/>
      <c r="G9969" s="5">
        <v>130</v>
      </c>
      <c r="H9969" s="7">
        <v>89</v>
      </c>
      <c r="I9969" s="1">
        <v>91</v>
      </c>
      <c r="J9969" s="1">
        <v>18</v>
      </c>
      <c r="K9969" s="1">
        <v>13</v>
      </c>
      <c r="L9969" s="1">
        <v>4</v>
      </c>
      <c r="M9969" s="1">
        <v>1</v>
      </c>
      <c r="N9969" s="1">
        <v>0</v>
      </c>
      <c r="O9969" s="1">
        <v>11</v>
      </c>
      <c r="P9969" s="1">
        <v>0</v>
      </c>
      <c r="Q9969" s="6">
        <v>3</v>
      </c>
    </row>
    <row r="9970" spans="2:17" x14ac:dyDescent="0.3">
      <c r="D9970" s="94"/>
      <c r="E9970" s="53"/>
      <c r="F9970" s="57"/>
      <c r="G9970" s="64">
        <v>100</v>
      </c>
      <c r="H9970" s="71">
        <v>68.461538461537998</v>
      </c>
      <c r="I9970" s="44">
        <v>70</v>
      </c>
      <c r="J9970" s="44">
        <v>13.846153846153999</v>
      </c>
      <c r="K9970" s="44">
        <v>10</v>
      </c>
      <c r="L9970" s="44">
        <v>3.0769230769229998</v>
      </c>
      <c r="M9970" s="44">
        <v>0.76923076923099998</v>
      </c>
      <c r="N9970" s="43">
        <v>0</v>
      </c>
      <c r="O9970" s="44">
        <v>8.4615384615379998</v>
      </c>
      <c r="P9970" s="43">
        <v>0</v>
      </c>
      <c r="Q9970" s="73">
        <v>2.3076923076920002</v>
      </c>
    </row>
    <row r="9972" spans="2:17" x14ac:dyDescent="0.3">
      <c r="B9972" s="35" t="str">
        <f xml:space="preserve"> HYPERLINK("#'目次'!B83", "[77]")</f>
        <v>[77]</v>
      </c>
      <c r="C9972" s="25" t="s">
        <v>1951</v>
      </c>
    </row>
    <row r="9975" spans="2:17" x14ac:dyDescent="0.3">
      <c r="C9975" s="25" t="s">
        <v>2249</v>
      </c>
    </row>
    <row r="9976" spans="2:17" ht="62.5" x14ac:dyDescent="0.3">
      <c r="D9976" s="95"/>
      <c r="E9976" s="96"/>
      <c r="F9976" s="96"/>
      <c r="G9976" s="37" t="s">
        <v>16</v>
      </c>
      <c r="H9976" s="41" t="s">
        <v>1952</v>
      </c>
      <c r="I9976" s="18" t="s">
        <v>1953</v>
      </c>
      <c r="J9976" s="18" t="s">
        <v>1954</v>
      </c>
      <c r="K9976" s="18" t="s">
        <v>1955</v>
      </c>
      <c r="L9976" s="18" t="s">
        <v>1956</v>
      </c>
      <c r="M9976" s="18" t="s">
        <v>1957</v>
      </c>
      <c r="N9976" s="18" t="s">
        <v>836</v>
      </c>
      <c r="O9976" s="18" t="s">
        <v>1958</v>
      </c>
      <c r="P9976" s="18" t="s">
        <v>22</v>
      </c>
      <c r="Q9976" s="34" t="s">
        <v>23</v>
      </c>
    </row>
    <row r="9977" spans="2:17" x14ac:dyDescent="0.3">
      <c r="D9977" s="97"/>
      <c r="E9977" s="98"/>
      <c r="F9977" s="98"/>
      <c r="G9977" s="40"/>
      <c r="H9977" s="36"/>
      <c r="I9977" s="19"/>
      <c r="J9977" s="19"/>
      <c r="K9977" s="19"/>
      <c r="L9977" s="19"/>
      <c r="M9977" s="19"/>
      <c r="N9977" s="19"/>
      <c r="O9977" s="19"/>
      <c r="P9977" s="19"/>
      <c r="Q9977" s="39"/>
    </row>
    <row r="9978" spans="2:17" x14ac:dyDescent="0.3">
      <c r="D9978" s="81"/>
      <c r="E9978" s="82" t="s">
        <v>16</v>
      </c>
      <c r="F9978" s="58"/>
      <c r="G9978" s="38">
        <v>55336</v>
      </c>
      <c r="H9978" s="20">
        <v>30732</v>
      </c>
      <c r="I9978" s="20">
        <v>40892</v>
      </c>
      <c r="J9978" s="20">
        <v>5766</v>
      </c>
      <c r="K9978" s="20">
        <v>3035</v>
      </c>
      <c r="L9978" s="20">
        <v>5934</v>
      </c>
      <c r="M9978" s="20">
        <v>6319</v>
      </c>
      <c r="N9978" s="20">
        <v>993</v>
      </c>
      <c r="O9978" s="20">
        <v>1970</v>
      </c>
      <c r="P9978" s="20">
        <v>693</v>
      </c>
      <c r="Q9978" s="51">
        <v>248</v>
      </c>
    </row>
    <row r="9979" spans="2:17" x14ac:dyDescent="0.3">
      <c r="D9979" s="53"/>
      <c r="E9979" s="57"/>
      <c r="F9979" s="59"/>
      <c r="G9979" s="10">
        <v>100</v>
      </c>
      <c r="H9979" s="2">
        <v>55.537082550238999</v>
      </c>
      <c r="I9979" s="2">
        <v>73.897643487061003</v>
      </c>
      <c r="J9979" s="2">
        <v>10.419979760012</v>
      </c>
      <c r="K9979" s="2">
        <v>5.4846754373279998</v>
      </c>
      <c r="L9979" s="2">
        <v>10.723579586526</v>
      </c>
      <c r="M9979" s="2">
        <v>11.419329188955</v>
      </c>
      <c r="N9979" s="2">
        <v>1.794491831719</v>
      </c>
      <c r="O9979" s="2">
        <v>3.5600693942460002</v>
      </c>
      <c r="P9979" s="2">
        <v>1.2523492843720001</v>
      </c>
      <c r="Q9979" s="13">
        <v>0.44817117247400001</v>
      </c>
    </row>
    <row r="9980" spans="2:17" x14ac:dyDescent="0.3">
      <c r="D9980" s="92" t="s">
        <v>2257</v>
      </c>
      <c r="E9980" s="46" t="s">
        <v>2086</v>
      </c>
      <c r="F9980" s="47"/>
      <c r="G9980" s="29">
        <v>4354</v>
      </c>
      <c r="H9980" s="32">
        <v>2533</v>
      </c>
      <c r="I9980" s="17">
        <v>3176</v>
      </c>
      <c r="J9980" s="17">
        <v>491</v>
      </c>
      <c r="K9980" s="17">
        <v>293</v>
      </c>
      <c r="L9980" s="17">
        <v>553</v>
      </c>
      <c r="M9980" s="17">
        <v>403</v>
      </c>
      <c r="N9980" s="17">
        <v>40</v>
      </c>
      <c r="O9980" s="17">
        <v>157</v>
      </c>
      <c r="P9980" s="17">
        <v>40</v>
      </c>
      <c r="Q9980" s="33">
        <v>5</v>
      </c>
    </row>
    <row r="9981" spans="2:17" x14ac:dyDescent="0.3">
      <c r="D9981" s="93"/>
      <c r="E9981" s="9"/>
      <c r="F9981" s="8"/>
      <c r="G9981" s="10">
        <v>100</v>
      </c>
      <c r="H9981" s="11">
        <v>58.176389526872001</v>
      </c>
      <c r="I9981" s="2">
        <v>72.944418925126001</v>
      </c>
      <c r="J9981" s="2">
        <v>11.276986678916</v>
      </c>
      <c r="K9981" s="2">
        <v>6.7294441892509997</v>
      </c>
      <c r="L9981" s="2">
        <v>12.700964630225</v>
      </c>
      <c r="M9981" s="2">
        <v>9.2558566835090001</v>
      </c>
      <c r="N9981" s="2">
        <v>0.91869545245799999</v>
      </c>
      <c r="O9981" s="2">
        <v>3.605879650896</v>
      </c>
      <c r="P9981" s="2">
        <v>0.91869545245799999</v>
      </c>
      <c r="Q9981" s="13">
        <v>0.114836931557</v>
      </c>
    </row>
    <row r="9982" spans="2:17" x14ac:dyDescent="0.3">
      <c r="D9982" s="93"/>
      <c r="E9982" s="3" t="s">
        <v>2087</v>
      </c>
      <c r="F9982" s="4"/>
      <c r="G9982" s="5">
        <v>4046</v>
      </c>
      <c r="H9982" s="7">
        <v>2198</v>
      </c>
      <c r="I9982" s="1">
        <v>2934</v>
      </c>
      <c r="J9982" s="1">
        <v>425</v>
      </c>
      <c r="K9982" s="1">
        <v>241</v>
      </c>
      <c r="L9982" s="1">
        <v>454</v>
      </c>
      <c r="M9982" s="1">
        <v>399</v>
      </c>
      <c r="N9982" s="1">
        <v>48</v>
      </c>
      <c r="O9982" s="1">
        <v>137</v>
      </c>
      <c r="P9982" s="1">
        <v>43</v>
      </c>
      <c r="Q9982" s="6">
        <v>9</v>
      </c>
    </row>
    <row r="9983" spans="2:17" x14ac:dyDescent="0.3">
      <c r="D9983" s="93"/>
      <c r="E9983" s="9"/>
      <c r="F9983" s="8"/>
      <c r="G9983" s="10">
        <v>100</v>
      </c>
      <c r="H9983" s="11">
        <v>54.325259515570998</v>
      </c>
      <c r="I9983" s="2">
        <v>72.516065249628994</v>
      </c>
      <c r="J9983" s="2">
        <v>10.504201680672001</v>
      </c>
      <c r="K9983" s="2">
        <v>5.956500247158</v>
      </c>
      <c r="L9983" s="2">
        <v>11.220958971824</v>
      </c>
      <c r="M9983" s="2">
        <v>9.8615916955019998</v>
      </c>
      <c r="N9983" s="2">
        <v>1.186356895699</v>
      </c>
      <c r="O9983" s="2">
        <v>3.3860603064760002</v>
      </c>
      <c r="P9983" s="2">
        <v>1.0627780523970001</v>
      </c>
      <c r="Q9983" s="13">
        <v>0.22244191794400001</v>
      </c>
    </row>
    <row r="9984" spans="2:17" x14ac:dyDescent="0.3">
      <c r="D9984" s="93"/>
      <c r="E9984" s="3" t="s">
        <v>2088</v>
      </c>
      <c r="F9984" s="4"/>
      <c r="G9984" s="5">
        <v>6305</v>
      </c>
      <c r="H9984" s="7">
        <v>3373</v>
      </c>
      <c r="I9984" s="1">
        <v>4580</v>
      </c>
      <c r="J9984" s="1">
        <v>747</v>
      </c>
      <c r="K9984" s="1">
        <v>373</v>
      </c>
      <c r="L9984" s="1">
        <v>725</v>
      </c>
      <c r="M9984" s="1">
        <v>769</v>
      </c>
      <c r="N9984" s="1">
        <v>74</v>
      </c>
      <c r="O9984" s="1">
        <v>226</v>
      </c>
      <c r="P9984" s="1">
        <v>93</v>
      </c>
      <c r="Q9984" s="6">
        <v>23</v>
      </c>
    </row>
    <row r="9985" spans="4:17" x14ac:dyDescent="0.3">
      <c r="D9985" s="93"/>
      <c r="E9985" s="9"/>
      <c r="F9985" s="8"/>
      <c r="G9985" s="10">
        <v>100</v>
      </c>
      <c r="H9985" s="11">
        <v>53.497224425059002</v>
      </c>
      <c r="I9985" s="2">
        <v>72.640761300554999</v>
      </c>
      <c r="J9985" s="2">
        <v>11.847739888976999</v>
      </c>
      <c r="K9985" s="2">
        <v>5.9159397303730001</v>
      </c>
      <c r="L9985" s="2">
        <v>11.498810467883001</v>
      </c>
      <c r="M9985" s="2">
        <v>12.196669310071</v>
      </c>
      <c r="N9985" s="2">
        <v>1.173671689136</v>
      </c>
      <c r="O9985" s="2">
        <v>3.5844567803329999</v>
      </c>
      <c r="P9985" s="2">
        <v>1.475019825535</v>
      </c>
      <c r="Q9985" s="13">
        <v>0.364789849326</v>
      </c>
    </row>
    <row r="9986" spans="4:17" x14ac:dyDescent="0.3">
      <c r="D9986" s="93"/>
      <c r="E9986" s="3" t="s">
        <v>2089</v>
      </c>
      <c r="F9986" s="4"/>
      <c r="G9986" s="5">
        <v>4692</v>
      </c>
      <c r="H9986" s="7">
        <v>2462</v>
      </c>
      <c r="I9986" s="1">
        <v>3411</v>
      </c>
      <c r="J9986" s="1">
        <v>501</v>
      </c>
      <c r="K9986" s="1">
        <v>299</v>
      </c>
      <c r="L9986" s="1">
        <v>519</v>
      </c>
      <c r="M9986" s="1">
        <v>576</v>
      </c>
      <c r="N9986" s="1">
        <v>51</v>
      </c>
      <c r="O9986" s="1">
        <v>189</v>
      </c>
      <c r="P9986" s="1">
        <v>60</v>
      </c>
      <c r="Q9986" s="6">
        <v>12</v>
      </c>
    </row>
    <row r="9987" spans="4:17" x14ac:dyDescent="0.3">
      <c r="D9987" s="93"/>
      <c r="E9987" s="9"/>
      <c r="F9987" s="8"/>
      <c r="G9987" s="10">
        <v>100</v>
      </c>
      <c r="H9987" s="11">
        <v>52.472293265132002</v>
      </c>
      <c r="I9987" s="2">
        <v>72.69820971867</v>
      </c>
      <c r="J9987" s="2">
        <v>10.677749360613999</v>
      </c>
      <c r="K9987" s="2">
        <v>6.3725490196079999</v>
      </c>
      <c r="L9987" s="2">
        <v>11.061381074169001</v>
      </c>
      <c r="M9987" s="2">
        <v>12.276214833759999</v>
      </c>
      <c r="N9987" s="2">
        <v>1.086956521739</v>
      </c>
      <c r="O9987" s="2">
        <v>4.0281329923270004</v>
      </c>
      <c r="P9987" s="2">
        <v>1.278772378517</v>
      </c>
      <c r="Q9987" s="13">
        <v>0.25575447570299997</v>
      </c>
    </row>
    <row r="9988" spans="4:17" x14ac:dyDescent="0.3">
      <c r="D9988" s="93"/>
      <c r="E9988" s="3" t="s">
        <v>2090</v>
      </c>
      <c r="F9988" s="4"/>
      <c r="G9988" s="5">
        <v>5539</v>
      </c>
      <c r="H9988" s="7">
        <v>2937</v>
      </c>
      <c r="I9988" s="1">
        <v>4040</v>
      </c>
      <c r="J9988" s="1">
        <v>616</v>
      </c>
      <c r="K9988" s="1">
        <v>295</v>
      </c>
      <c r="L9988" s="1">
        <v>592</v>
      </c>
      <c r="M9988" s="1">
        <v>650</v>
      </c>
      <c r="N9988" s="1">
        <v>85</v>
      </c>
      <c r="O9988" s="1">
        <v>207</v>
      </c>
      <c r="P9988" s="1">
        <v>71</v>
      </c>
      <c r="Q9988" s="6">
        <v>21</v>
      </c>
    </row>
    <row r="9989" spans="4:17" x14ac:dyDescent="0.3">
      <c r="D9989" s="93"/>
      <c r="E9989" s="9"/>
      <c r="F9989" s="8"/>
      <c r="G9989" s="10">
        <v>100</v>
      </c>
      <c r="H9989" s="11">
        <v>53.024011554432001</v>
      </c>
      <c r="I9989" s="2">
        <v>72.937353312872006</v>
      </c>
      <c r="J9989" s="2">
        <v>11.121141000181</v>
      </c>
      <c r="K9989" s="2">
        <v>5.3258710958659998</v>
      </c>
      <c r="L9989" s="2">
        <v>10.687849792381</v>
      </c>
      <c r="M9989" s="2">
        <v>11.734970211228999</v>
      </c>
      <c r="N9989" s="2">
        <v>1.534573027622</v>
      </c>
      <c r="O9989" s="2">
        <v>3.737136667268</v>
      </c>
      <c r="P9989" s="2">
        <v>1.281819823073</v>
      </c>
      <c r="Q9989" s="13">
        <v>0.37912980682399999</v>
      </c>
    </row>
    <row r="9990" spans="4:17" x14ac:dyDescent="0.3">
      <c r="D9990" s="93"/>
      <c r="E9990" s="3" t="s">
        <v>2091</v>
      </c>
      <c r="F9990" s="4"/>
      <c r="G9990" s="5">
        <v>30104</v>
      </c>
      <c r="H9990" s="7">
        <v>17103</v>
      </c>
      <c r="I9990" s="1">
        <v>22592</v>
      </c>
      <c r="J9990" s="1">
        <v>2957</v>
      </c>
      <c r="K9990" s="1">
        <v>1521</v>
      </c>
      <c r="L9990" s="1">
        <v>3060</v>
      </c>
      <c r="M9990" s="1">
        <v>3479</v>
      </c>
      <c r="N9990" s="1">
        <v>679</v>
      </c>
      <c r="O9990" s="1">
        <v>1036</v>
      </c>
      <c r="P9990" s="1">
        <v>378</v>
      </c>
      <c r="Q9990" s="6">
        <v>136</v>
      </c>
    </row>
    <row r="9991" spans="4:17" x14ac:dyDescent="0.3">
      <c r="D9991" s="93"/>
      <c r="E9991" s="9"/>
      <c r="F9991" s="8"/>
      <c r="G9991" s="10">
        <v>100</v>
      </c>
      <c r="H9991" s="11">
        <v>56.813048099920003</v>
      </c>
      <c r="I9991" s="2">
        <v>75.046505447781001</v>
      </c>
      <c r="J9991" s="2">
        <v>9.822614934892</v>
      </c>
      <c r="K9991" s="2">
        <v>5.0524847196389997</v>
      </c>
      <c r="L9991" s="2">
        <v>10.164762157853</v>
      </c>
      <c r="M9991" s="2">
        <v>11.556603773585</v>
      </c>
      <c r="N9991" s="2">
        <v>2.25551421738</v>
      </c>
      <c r="O9991" s="2">
        <v>3.441403135796</v>
      </c>
      <c r="P9991" s="2">
        <v>1.2556470900879999</v>
      </c>
      <c r="Q9991" s="13">
        <v>0.45176720701599998</v>
      </c>
    </row>
    <row r="9992" spans="4:17" x14ac:dyDescent="0.3">
      <c r="D9992" s="92" t="s">
        <v>2258</v>
      </c>
      <c r="E9992" s="46" t="s">
        <v>2259</v>
      </c>
      <c r="F9992" s="47"/>
      <c r="G9992" s="29">
        <v>8680</v>
      </c>
      <c r="H9992" s="32">
        <v>4446</v>
      </c>
      <c r="I9992" s="17">
        <v>6092</v>
      </c>
      <c r="J9992" s="17">
        <v>1219</v>
      </c>
      <c r="K9992" s="17">
        <v>645</v>
      </c>
      <c r="L9992" s="17">
        <v>1285</v>
      </c>
      <c r="M9992" s="17">
        <v>1140</v>
      </c>
      <c r="N9992" s="17">
        <v>178</v>
      </c>
      <c r="O9992" s="17">
        <v>418</v>
      </c>
      <c r="P9992" s="17">
        <v>98</v>
      </c>
      <c r="Q9992" s="33">
        <v>32</v>
      </c>
    </row>
    <row r="9993" spans="4:17" x14ac:dyDescent="0.3">
      <c r="D9993" s="93"/>
      <c r="E9993" s="9"/>
      <c r="F9993" s="8"/>
      <c r="G9993" s="10">
        <v>100</v>
      </c>
      <c r="H9993" s="11">
        <v>51.221198156682</v>
      </c>
      <c r="I9993" s="2">
        <v>70.184331797235004</v>
      </c>
      <c r="J9993" s="2">
        <v>14.043778801843001</v>
      </c>
      <c r="K9993" s="2">
        <v>7.4308755760369998</v>
      </c>
      <c r="L9993" s="2">
        <v>14.804147465438</v>
      </c>
      <c r="M9993" s="2">
        <v>13.133640552995001</v>
      </c>
      <c r="N9993" s="2">
        <v>2.0506912442399998</v>
      </c>
      <c r="O9993" s="2">
        <v>4.815668202765</v>
      </c>
      <c r="P9993" s="2">
        <v>1.1290322580650001</v>
      </c>
      <c r="Q9993" s="13">
        <v>0.36866359447000002</v>
      </c>
    </row>
    <row r="9994" spans="4:17" x14ac:dyDescent="0.3">
      <c r="D9994" s="93"/>
      <c r="E9994" s="3" t="s">
        <v>2260</v>
      </c>
      <c r="F9994" s="4"/>
      <c r="G9994" s="5">
        <v>22588</v>
      </c>
      <c r="H9994" s="7">
        <v>12610</v>
      </c>
      <c r="I9994" s="1">
        <v>16313</v>
      </c>
      <c r="J9994" s="1">
        <v>2129</v>
      </c>
      <c r="K9994" s="1">
        <v>1124</v>
      </c>
      <c r="L9994" s="1">
        <v>2033</v>
      </c>
      <c r="M9994" s="1">
        <v>2461</v>
      </c>
      <c r="N9994" s="1">
        <v>275</v>
      </c>
      <c r="O9994" s="1">
        <v>866</v>
      </c>
      <c r="P9994" s="1">
        <v>288</v>
      </c>
      <c r="Q9994" s="6">
        <v>53</v>
      </c>
    </row>
    <row r="9995" spans="4:17" x14ac:dyDescent="0.3">
      <c r="D9995" s="93"/>
      <c r="E9995" s="9"/>
      <c r="F9995" s="8"/>
      <c r="G9995" s="10">
        <v>100</v>
      </c>
      <c r="H9995" s="11">
        <v>55.826102355232997</v>
      </c>
      <c r="I9995" s="2">
        <v>72.219762705861996</v>
      </c>
      <c r="J9995" s="2">
        <v>9.4253585974849994</v>
      </c>
      <c r="K9995" s="2">
        <v>4.9760935009739997</v>
      </c>
      <c r="L9995" s="2">
        <v>9.0003541703559993</v>
      </c>
      <c r="M9995" s="2">
        <v>10.895165574641</v>
      </c>
      <c r="N9995" s="2">
        <v>1.217460598548</v>
      </c>
      <c r="O9995" s="2">
        <v>3.8338941030639999</v>
      </c>
      <c r="P9995" s="2">
        <v>1.275013281388</v>
      </c>
      <c r="Q9995" s="13">
        <v>0.23463786081099999</v>
      </c>
    </row>
    <row r="9996" spans="4:17" x14ac:dyDescent="0.3">
      <c r="D9996" s="93"/>
      <c r="E9996" s="3" t="s">
        <v>2261</v>
      </c>
      <c r="F9996" s="4"/>
      <c r="G9996" s="5">
        <v>17416</v>
      </c>
      <c r="H9996" s="7">
        <v>10062</v>
      </c>
      <c r="I9996" s="1">
        <v>13653</v>
      </c>
      <c r="J9996" s="1">
        <v>1786</v>
      </c>
      <c r="K9996" s="1">
        <v>941</v>
      </c>
      <c r="L9996" s="1">
        <v>1891</v>
      </c>
      <c r="M9996" s="1">
        <v>1964</v>
      </c>
      <c r="N9996" s="1">
        <v>353</v>
      </c>
      <c r="O9996" s="1">
        <v>422</v>
      </c>
      <c r="P9996" s="1">
        <v>198</v>
      </c>
      <c r="Q9996" s="6">
        <v>65</v>
      </c>
    </row>
    <row r="9997" spans="4:17" x14ac:dyDescent="0.3">
      <c r="D9997" s="93"/>
      <c r="E9997" s="9"/>
      <c r="F9997" s="8"/>
      <c r="G9997" s="10">
        <v>100</v>
      </c>
      <c r="H9997" s="11">
        <v>57.774460266421997</v>
      </c>
      <c r="I9997" s="2">
        <v>78.393431327515003</v>
      </c>
      <c r="J9997" s="2">
        <v>10.254937988057</v>
      </c>
      <c r="K9997" s="2">
        <v>5.4030776297659999</v>
      </c>
      <c r="L9997" s="2">
        <v>10.857831878732</v>
      </c>
      <c r="M9997" s="2">
        <v>11.276986678916</v>
      </c>
      <c r="N9997" s="2">
        <v>2.0268718419840002</v>
      </c>
      <c r="O9997" s="2">
        <v>2.4230592558569999</v>
      </c>
      <c r="P9997" s="2">
        <v>1.136885622416</v>
      </c>
      <c r="Q9997" s="13">
        <v>0.37322002756099998</v>
      </c>
    </row>
    <row r="9998" spans="4:17" ht="37.5" x14ac:dyDescent="0.3">
      <c r="D9998" s="93"/>
      <c r="E9998" s="3" t="s">
        <v>2262</v>
      </c>
      <c r="F9998" s="4"/>
      <c r="G9998" s="5">
        <v>2902</v>
      </c>
      <c r="H9998" s="7">
        <v>1675</v>
      </c>
      <c r="I9998" s="1">
        <v>2226</v>
      </c>
      <c r="J9998" s="1">
        <v>288</v>
      </c>
      <c r="K9998" s="1">
        <v>136</v>
      </c>
      <c r="L9998" s="1">
        <v>321</v>
      </c>
      <c r="M9998" s="1">
        <v>318</v>
      </c>
      <c r="N9998" s="1">
        <v>47</v>
      </c>
      <c r="O9998" s="1">
        <v>81</v>
      </c>
      <c r="P9998" s="1">
        <v>34</v>
      </c>
      <c r="Q9998" s="6">
        <v>11</v>
      </c>
    </row>
    <row r="9999" spans="4:17" x14ac:dyDescent="0.3">
      <c r="D9999" s="93"/>
      <c r="E9999" s="9"/>
      <c r="F9999" s="8"/>
      <c r="G9999" s="10">
        <v>100</v>
      </c>
      <c r="H9999" s="11">
        <v>57.718814610613002</v>
      </c>
      <c r="I9999" s="2">
        <v>76.705720192970006</v>
      </c>
      <c r="J9999" s="2">
        <v>9.9241902136459998</v>
      </c>
      <c r="K9999" s="2">
        <v>4.6864231564440004</v>
      </c>
      <c r="L9999" s="2">
        <v>11.061337008959001</v>
      </c>
      <c r="M9999" s="2">
        <v>10.957960027566999</v>
      </c>
      <c r="N9999" s="2">
        <v>1.619572708477</v>
      </c>
      <c r="O9999" s="2">
        <v>2.7911784975880001</v>
      </c>
      <c r="P9999" s="2">
        <v>1.1716057891110001</v>
      </c>
      <c r="Q9999" s="13">
        <v>0.37904893177100002</v>
      </c>
    </row>
    <row r="10000" spans="4:17" x14ac:dyDescent="0.3">
      <c r="D10000" s="93"/>
      <c r="E10000" s="3" t="s">
        <v>2263</v>
      </c>
      <c r="F10000" s="4"/>
      <c r="G10000" s="5">
        <v>850</v>
      </c>
      <c r="H10000" s="7">
        <v>476</v>
      </c>
      <c r="I10000" s="1">
        <v>595</v>
      </c>
      <c r="J10000" s="1">
        <v>51</v>
      </c>
      <c r="K10000" s="1">
        <v>31</v>
      </c>
      <c r="L10000" s="1">
        <v>76</v>
      </c>
      <c r="M10000" s="1">
        <v>78</v>
      </c>
      <c r="N10000" s="1">
        <v>29</v>
      </c>
      <c r="O10000" s="1">
        <v>43</v>
      </c>
      <c r="P10000" s="1">
        <v>16</v>
      </c>
      <c r="Q10000" s="6">
        <v>5</v>
      </c>
    </row>
    <row r="10001" spans="4:17" x14ac:dyDescent="0.3">
      <c r="D10001" s="93"/>
      <c r="E10001" s="9"/>
      <c r="F10001" s="8"/>
      <c r="G10001" s="10">
        <v>100</v>
      </c>
      <c r="H10001" s="11">
        <v>56</v>
      </c>
      <c r="I10001" s="2">
        <v>70</v>
      </c>
      <c r="J10001" s="2">
        <v>6</v>
      </c>
      <c r="K10001" s="2">
        <v>3.647058823529</v>
      </c>
      <c r="L10001" s="2">
        <v>8.9411764705879992</v>
      </c>
      <c r="M10001" s="2">
        <v>9.1764705882350004</v>
      </c>
      <c r="N10001" s="2">
        <v>3.4117647058820002</v>
      </c>
      <c r="O10001" s="2">
        <v>5.0588235294119999</v>
      </c>
      <c r="P10001" s="2">
        <v>1.882352941176</v>
      </c>
      <c r="Q10001" s="13">
        <v>0.58823529411800002</v>
      </c>
    </row>
    <row r="10002" spans="4:17" x14ac:dyDescent="0.3">
      <c r="D10002" s="93"/>
      <c r="E10002" s="3" t="s">
        <v>2264</v>
      </c>
      <c r="F10002" s="4"/>
      <c r="G10002" s="5">
        <v>2133</v>
      </c>
      <c r="H10002" s="7">
        <v>1146</v>
      </c>
      <c r="I10002" s="1">
        <v>1577</v>
      </c>
      <c r="J10002" s="1">
        <v>213</v>
      </c>
      <c r="K10002" s="1">
        <v>115</v>
      </c>
      <c r="L10002" s="1">
        <v>253</v>
      </c>
      <c r="M10002" s="1">
        <v>260</v>
      </c>
      <c r="N10002" s="1">
        <v>72</v>
      </c>
      <c r="O10002" s="1">
        <v>98</v>
      </c>
      <c r="P10002" s="1">
        <v>25</v>
      </c>
      <c r="Q10002" s="6">
        <v>5</v>
      </c>
    </row>
    <row r="10003" spans="4:17" x14ac:dyDescent="0.3">
      <c r="D10003" s="93"/>
      <c r="E10003" s="9"/>
      <c r="F10003" s="8"/>
      <c r="G10003" s="10">
        <v>100</v>
      </c>
      <c r="H10003" s="11">
        <v>53.727144866384997</v>
      </c>
      <c r="I10003" s="2">
        <v>73.933427097983994</v>
      </c>
      <c r="J10003" s="2">
        <v>9.9859353023910007</v>
      </c>
      <c r="K10003" s="2">
        <v>5.3914674167839998</v>
      </c>
      <c r="L10003" s="2">
        <v>11.861228316925001</v>
      </c>
      <c r="M10003" s="2">
        <v>12.189404594468</v>
      </c>
      <c r="N10003" s="2">
        <v>3.3755274261600001</v>
      </c>
      <c r="O10003" s="2">
        <v>4.594467885607</v>
      </c>
      <c r="P10003" s="2">
        <v>1.1720581340830001</v>
      </c>
      <c r="Q10003" s="13">
        <v>0.23441162681700001</v>
      </c>
    </row>
    <row r="10004" spans="4:17" x14ac:dyDescent="0.3">
      <c r="D10004" s="92" t="s">
        <v>2265</v>
      </c>
      <c r="E10004" s="46" t="s">
        <v>2266</v>
      </c>
      <c r="F10004" s="47"/>
      <c r="G10004" s="29">
        <v>13259</v>
      </c>
      <c r="H10004" s="32">
        <v>7757</v>
      </c>
      <c r="I10004" s="17">
        <v>9829</v>
      </c>
      <c r="J10004" s="17">
        <v>1417</v>
      </c>
      <c r="K10004" s="17">
        <v>699</v>
      </c>
      <c r="L10004" s="17">
        <v>1292</v>
      </c>
      <c r="M10004" s="17">
        <v>1452</v>
      </c>
      <c r="N10004" s="17">
        <v>160</v>
      </c>
      <c r="O10004" s="17">
        <v>392</v>
      </c>
      <c r="P10004" s="17">
        <v>141</v>
      </c>
      <c r="Q10004" s="33">
        <v>28</v>
      </c>
    </row>
    <row r="10005" spans="4:17" x14ac:dyDescent="0.3">
      <c r="D10005" s="93"/>
      <c r="E10005" s="9"/>
      <c r="F10005" s="8"/>
      <c r="G10005" s="10">
        <v>100</v>
      </c>
      <c r="H10005" s="11">
        <v>58.503657892752003</v>
      </c>
      <c r="I10005" s="2">
        <v>74.130779093445994</v>
      </c>
      <c r="J10005" s="2">
        <v>10.687080473641</v>
      </c>
      <c r="K10005" s="2">
        <v>5.2718907911609998</v>
      </c>
      <c r="L10005" s="2">
        <v>9.7443246096989995</v>
      </c>
      <c r="M10005" s="2">
        <v>10.951052115544</v>
      </c>
      <c r="N10005" s="2">
        <v>1.206727505845</v>
      </c>
      <c r="O10005" s="2">
        <v>2.9564823893200001</v>
      </c>
      <c r="P10005" s="2">
        <v>1.0634286145259999</v>
      </c>
      <c r="Q10005" s="13">
        <v>0.21117731352300001</v>
      </c>
    </row>
    <row r="10006" spans="4:17" x14ac:dyDescent="0.3">
      <c r="D10006" s="93"/>
      <c r="E10006" s="3" t="s">
        <v>2267</v>
      </c>
      <c r="F10006" s="4"/>
      <c r="G10006" s="5">
        <v>16766</v>
      </c>
      <c r="H10006" s="7">
        <v>9708</v>
      </c>
      <c r="I10006" s="1">
        <v>13218</v>
      </c>
      <c r="J10006" s="1">
        <v>1721</v>
      </c>
      <c r="K10006" s="1">
        <v>917</v>
      </c>
      <c r="L10006" s="1">
        <v>1828</v>
      </c>
      <c r="M10006" s="1">
        <v>1853</v>
      </c>
      <c r="N10006" s="1">
        <v>329</v>
      </c>
      <c r="O10006" s="1">
        <v>389</v>
      </c>
      <c r="P10006" s="1">
        <v>190</v>
      </c>
      <c r="Q10006" s="6">
        <v>65</v>
      </c>
    </row>
    <row r="10007" spans="4:17" x14ac:dyDescent="0.3">
      <c r="D10007" s="93"/>
      <c r="E10007" s="9"/>
      <c r="F10007" s="8"/>
      <c r="G10007" s="10">
        <v>100</v>
      </c>
      <c r="H10007" s="11">
        <v>57.902898723607002</v>
      </c>
      <c r="I10007" s="2">
        <v>78.838124776333004</v>
      </c>
      <c r="J10007" s="2">
        <v>10.264821662889</v>
      </c>
      <c r="K10007" s="2">
        <v>5.4694023619229997</v>
      </c>
      <c r="L10007" s="2">
        <v>10.903018012644999</v>
      </c>
      <c r="M10007" s="2">
        <v>11.052129309315999</v>
      </c>
      <c r="N10007" s="2">
        <v>1.962304664201</v>
      </c>
      <c r="O10007" s="2">
        <v>2.3201717762139999</v>
      </c>
      <c r="P10007" s="2">
        <v>1.133245854706</v>
      </c>
      <c r="Q10007" s="13">
        <v>0.38768937134699999</v>
      </c>
    </row>
    <row r="10008" spans="4:17" ht="25" x14ac:dyDescent="0.3">
      <c r="D10008" s="93"/>
      <c r="E10008" s="3" t="s">
        <v>2268</v>
      </c>
      <c r="F10008" s="4"/>
      <c r="G10008" s="5">
        <v>2616</v>
      </c>
      <c r="H10008" s="7">
        <v>1537</v>
      </c>
      <c r="I10008" s="1">
        <v>2050</v>
      </c>
      <c r="J10008" s="1">
        <v>263</v>
      </c>
      <c r="K10008" s="1">
        <v>123</v>
      </c>
      <c r="L10008" s="1">
        <v>292</v>
      </c>
      <c r="M10008" s="1">
        <v>280</v>
      </c>
      <c r="N10008" s="1">
        <v>35</v>
      </c>
      <c r="O10008" s="1">
        <v>67</v>
      </c>
      <c r="P10008" s="1">
        <v>29</v>
      </c>
      <c r="Q10008" s="6">
        <v>9</v>
      </c>
    </row>
    <row r="10009" spans="4:17" x14ac:dyDescent="0.3">
      <c r="D10009" s="93"/>
      <c r="E10009" s="9"/>
      <c r="F10009" s="8"/>
      <c r="G10009" s="10">
        <v>100</v>
      </c>
      <c r="H10009" s="11">
        <v>58.753822629969001</v>
      </c>
      <c r="I10009" s="2">
        <v>78.363914373089003</v>
      </c>
      <c r="J10009" s="2">
        <v>10.053516819572</v>
      </c>
      <c r="K10009" s="2">
        <v>4.7018348623849997</v>
      </c>
      <c r="L10009" s="2">
        <v>11.162079510703</v>
      </c>
      <c r="M10009" s="2">
        <v>10.703363914373</v>
      </c>
      <c r="N10009" s="2">
        <v>1.337920489297</v>
      </c>
      <c r="O10009" s="2">
        <v>2.5611620795109999</v>
      </c>
      <c r="P10009" s="2">
        <v>1.108562691131</v>
      </c>
      <c r="Q10009" s="13">
        <v>0.34403669724800001</v>
      </c>
    </row>
    <row r="10010" spans="4:17" x14ac:dyDescent="0.3">
      <c r="D10010" s="93"/>
      <c r="E10010" s="3" t="s">
        <v>2269</v>
      </c>
      <c r="F10010" s="4"/>
      <c r="G10010" s="5">
        <v>19889</v>
      </c>
      <c r="H10010" s="7">
        <v>11400</v>
      </c>
      <c r="I10010" s="1">
        <v>15549</v>
      </c>
      <c r="J10010" s="1">
        <v>2189</v>
      </c>
      <c r="K10010" s="1">
        <v>1191</v>
      </c>
      <c r="L10010" s="1">
        <v>2137</v>
      </c>
      <c r="M10010" s="1">
        <v>2301</v>
      </c>
      <c r="N10010" s="1">
        <v>276</v>
      </c>
      <c r="O10010" s="1">
        <v>433</v>
      </c>
      <c r="P10010" s="1">
        <v>225</v>
      </c>
      <c r="Q10010" s="6">
        <v>56</v>
      </c>
    </row>
    <row r="10011" spans="4:17" x14ac:dyDescent="0.3">
      <c r="D10011" s="93"/>
      <c r="E10011" s="9"/>
      <c r="F10011" s="8"/>
      <c r="G10011" s="10">
        <v>100</v>
      </c>
      <c r="H10011" s="11">
        <v>57.318115541254002</v>
      </c>
      <c r="I10011" s="2">
        <v>78.178892855347002</v>
      </c>
      <c r="J10011" s="2">
        <v>11.006083764894999</v>
      </c>
      <c r="K10011" s="2">
        <v>5.9882347025989997</v>
      </c>
      <c r="L10011" s="2">
        <v>10.744632711549</v>
      </c>
      <c r="M10011" s="2">
        <v>11.569209110564</v>
      </c>
      <c r="N10011" s="2">
        <v>1.387701744683</v>
      </c>
      <c r="O10011" s="2">
        <v>2.1770828095930002</v>
      </c>
      <c r="P10011" s="2">
        <v>1.131278596209</v>
      </c>
      <c r="Q10011" s="13">
        <v>0.28156267283399999</v>
      </c>
    </row>
    <row r="10012" spans="4:17" x14ac:dyDescent="0.3">
      <c r="D10012" s="93"/>
      <c r="E10012" s="3" t="s">
        <v>2270</v>
      </c>
      <c r="F10012" s="4"/>
      <c r="G10012" s="5">
        <v>169</v>
      </c>
      <c r="H10012" s="7">
        <v>94</v>
      </c>
      <c r="I10012" s="1">
        <v>119</v>
      </c>
      <c r="J10012" s="1">
        <v>19</v>
      </c>
      <c r="K10012" s="1">
        <v>17</v>
      </c>
      <c r="L10012" s="1">
        <v>29</v>
      </c>
      <c r="M10012" s="1">
        <v>17</v>
      </c>
      <c r="N10012" s="1">
        <v>2</v>
      </c>
      <c r="O10012" s="1">
        <v>4</v>
      </c>
      <c r="P10012" s="1">
        <v>2</v>
      </c>
      <c r="Q10012" s="6">
        <v>1</v>
      </c>
    </row>
    <row r="10013" spans="4:17" x14ac:dyDescent="0.3">
      <c r="D10013" s="93"/>
      <c r="E10013" s="9"/>
      <c r="F10013" s="8"/>
      <c r="G10013" s="10">
        <v>100</v>
      </c>
      <c r="H10013" s="11">
        <v>55.621301775147998</v>
      </c>
      <c r="I10013" s="2">
        <v>70.414201183431999</v>
      </c>
      <c r="J10013" s="2">
        <v>11.242603550296</v>
      </c>
      <c r="K10013" s="2">
        <v>10.059171597633</v>
      </c>
      <c r="L10013" s="2">
        <v>17.159763313609002</v>
      </c>
      <c r="M10013" s="2">
        <v>10.059171597633</v>
      </c>
      <c r="N10013" s="2">
        <v>1.1834319526629999</v>
      </c>
      <c r="O10013" s="2">
        <v>2.3668639053249998</v>
      </c>
      <c r="P10013" s="2">
        <v>1.1834319526629999</v>
      </c>
      <c r="Q10013" s="13">
        <v>0.59171597633100004</v>
      </c>
    </row>
    <row r="10014" spans="4:17" x14ac:dyDescent="0.3">
      <c r="D10014" s="93"/>
      <c r="E10014" s="3" t="s">
        <v>2271</v>
      </c>
      <c r="F10014" s="4"/>
      <c r="G10014" s="5">
        <v>277</v>
      </c>
      <c r="H10014" s="7">
        <v>167</v>
      </c>
      <c r="I10014" s="1">
        <v>200</v>
      </c>
      <c r="J10014" s="1">
        <v>35</v>
      </c>
      <c r="K10014" s="1">
        <v>29</v>
      </c>
      <c r="L10014" s="1">
        <v>46</v>
      </c>
      <c r="M10014" s="1">
        <v>34</v>
      </c>
      <c r="N10014" s="1">
        <v>2</v>
      </c>
      <c r="O10014" s="1">
        <v>6</v>
      </c>
      <c r="P10014" s="1">
        <v>0</v>
      </c>
      <c r="Q10014" s="6">
        <v>3</v>
      </c>
    </row>
    <row r="10015" spans="4:17" x14ac:dyDescent="0.3">
      <c r="D10015" s="93"/>
      <c r="E10015" s="9"/>
      <c r="F10015" s="8"/>
      <c r="G10015" s="10">
        <v>100</v>
      </c>
      <c r="H10015" s="11">
        <v>60.288808664260003</v>
      </c>
      <c r="I10015" s="2">
        <v>72.202166064981995</v>
      </c>
      <c r="J10015" s="2">
        <v>12.635379061371999</v>
      </c>
      <c r="K10015" s="2">
        <v>10.469314079422</v>
      </c>
      <c r="L10015" s="2">
        <v>16.606498194945999</v>
      </c>
      <c r="M10015" s="2">
        <v>12.274368231046999</v>
      </c>
      <c r="N10015" s="2">
        <v>0.72202166064999995</v>
      </c>
      <c r="O10015" s="2">
        <v>2.1660649819489999</v>
      </c>
      <c r="P10015" s="12">
        <v>0</v>
      </c>
      <c r="Q10015" s="13">
        <v>1.083032490975</v>
      </c>
    </row>
    <row r="10016" spans="4:17" x14ac:dyDescent="0.3">
      <c r="D10016" s="93"/>
      <c r="E10016" s="3" t="s">
        <v>2272</v>
      </c>
      <c r="F10016" s="4"/>
      <c r="G10016" s="5">
        <v>772</v>
      </c>
      <c r="H10016" s="7">
        <v>447</v>
      </c>
      <c r="I10016" s="1">
        <v>596</v>
      </c>
      <c r="J10016" s="1">
        <v>70</v>
      </c>
      <c r="K10016" s="1">
        <v>39</v>
      </c>
      <c r="L10016" s="1">
        <v>76</v>
      </c>
      <c r="M10016" s="1">
        <v>78</v>
      </c>
      <c r="N10016" s="1">
        <v>20</v>
      </c>
      <c r="O10016" s="1">
        <v>17</v>
      </c>
      <c r="P10016" s="1">
        <v>10</v>
      </c>
      <c r="Q10016" s="6">
        <v>5</v>
      </c>
    </row>
    <row r="10017" spans="4:17" x14ac:dyDescent="0.3">
      <c r="D10017" s="93"/>
      <c r="E10017" s="9"/>
      <c r="F10017" s="8"/>
      <c r="G10017" s="10">
        <v>100</v>
      </c>
      <c r="H10017" s="11">
        <v>57.901554404145003</v>
      </c>
      <c r="I10017" s="2">
        <v>77.202072538859994</v>
      </c>
      <c r="J10017" s="2">
        <v>9.0673575129530004</v>
      </c>
      <c r="K10017" s="2">
        <v>5.0518134715030003</v>
      </c>
      <c r="L10017" s="2">
        <v>9.8445595854920001</v>
      </c>
      <c r="M10017" s="2">
        <v>10.103626943005001</v>
      </c>
      <c r="N10017" s="2">
        <v>2.5906735751299999</v>
      </c>
      <c r="O10017" s="2">
        <v>2.20207253886</v>
      </c>
      <c r="P10017" s="2">
        <v>1.2953367875649999</v>
      </c>
      <c r="Q10017" s="13">
        <v>0.64766839378200003</v>
      </c>
    </row>
    <row r="10018" spans="4:17" x14ac:dyDescent="0.3">
      <c r="D10018" s="93"/>
      <c r="E10018" s="3" t="s">
        <v>2273</v>
      </c>
      <c r="F10018" s="4"/>
      <c r="G10018" s="5">
        <v>154</v>
      </c>
      <c r="H10018" s="7">
        <v>90</v>
      </c>
      <c r="I10018" s="1">
        <v>105</v>
      </c>
      <c r="J10018" s="1">
        <v>17</v>
      </c>
      <c r="K10018" s="1">
        <v>16</v>
      </c>
      <c r="L10018" s="1">
        <v>24</v>
      </c>
      <c r="M10018" s="1">
        <v>17</v>
      </c>
      <c r="N10018" s="1">
        <v>5</v>
      </c>
      <c r="O10018" s="1">
        <v>5</v>
      </c>
      <c r="P10018" s="1">
        <v>0</v>
      </c>
      <c r="Q10018" s="6">
        <v>1</v>
      </c>
    </row>
    <row r="10019" spans="4:17" x14ac:dyDescent="0.3">
      <c r="D10019" s="93"/>
      <c r="E10019" s="9"/>
      <c r="F10019" s="8"/>
      <c r="G10019" s="10">
        <v>100</v>
      </c>
      <c r="H10019" s="11">
        <v>58.441558441558001</v>
      </c>
      <c r="I10019" s="2">
        <v>68.181818181818002</v>
      </c>
      <c r="J10019" s="2">
        <v>11.038961038961</v>
      </c>
      <c r="K10019" s="2">
        <v>10.38961038961</v>
      </c>
      <c r="L10019" s="2">
        <v>15.584415584416</v>
      </c>
      <c r="M10019" s="2">
        <v>11.038961038961</v>
      </c>
      <c r="N10019" s="2">
        <v>3.2467532467529998</v>
      </c>
      <c r="O10019" s="2">
        <v>3.2467532467529998</v>
      </c>
      <c r="P10019" s="12">
        <v>0</v>
      </c>
      <c r="Q10019" s="13">
        <v>0.64935064935099995</v>
      </c>
    </row>
    <row r="10020" spans="4:17" ht="37.5" x14ac:dyDescent="0.3">
      <c r="D10020" s="93"/>
      <c r="E10020" s="3" t="s">
        <v>2274</v>
      </c>
      <c r="F10020" s="4"/>
      <c r="G10020" s="5">
        <v>391</v>
      </c>
      <c r="H10020" s="7">
        <v>225</v>
      </c>
      <c r="I10020" s="1">
        <v>277</v>
      </c>
      <c r="J10020" s="1">
        <v>31</v>
      </c>
      <c r="K10020" s="1">
        <v>21</v>
      </c>
      <c r="L10020" s="1">
        <v>41</v>
      </c>
      <c r="M10020" s="1">
        <v>42</v>
      </c>
      <c r="N10020" s="1">
        <v>7</v>
      </c>
      <c r="O10020" s="1">
        <v>10</v>
      </c>
      <c r="P10020" s="1">
        <v>6</v>
      </c>
      <c r="Q10020" s="6">
        <v>2</v>
      </c>
    </row>
    <row r="10021" spans="4:17" x14ac:dyDescent="0.3">
      <c r="D10021" s="93"/>
      <c r="E10021" s="9"/>
      <c r="F10021" s="8"/>
      <c r="G10021" s="10">
        <v>100</v>
      </c>
      <c r="H10021" s="11">
        <v>57.544757033247997</v>
      </c>
      <c r="I10021" s="2">
        <v>70.843989769820993</v>
      </c>
      <c r="J10021" s="2">
        <v>7.9283887468029999</v>
      </c>
      <c r="K10021" s="2">
        <v>5.37084398977</v>
      </c>
      <c r="L10021" s="2">
        <v>10.485933503836</v>
      </c>
      <c r="M10021" s="2">
        <v>10.74168797954</v>
      </c>
      <c r="N10021" s="2">
        <v>1.790281329923</v>
      </c>
      <c r="O10021" s="2">
        <v>2.5575447570329999</v>
      </c>
      <c r="P10021" s="2">
        <v>1.5345268542199999</v>
      </c>
      <c r="Q10021" s="13">
        <v>0.51150895140700003</v>
      </c>
    </row>
    <row r="10022" spans="4:17" x14ac:dyDescent="0.3">
      <c r="D10022" s="93"/>
      <c r="E10022" s="3" t="s">
        <v>2275</v>
      </c>
      <c r="F10022" s="4"/>
      <c r="G10022" s="5">
        <v>454</v>
      </c>
      <c r="H10022" s="7">
        <v>246</v>
      </c>
      <c r="I10022" s="1">
        <v>331</v>
      </c>
      <c r="J10022" s="1">
        <v>64</v>
      </c>
      <c r="K10022" s="1">
        <v>29</v>
      </c>
      <c r="L10022" s="1">
        <v>66</v>
      </c>
      <c r="M10022" s="1">
        <v>53</v>
      </c>
      <c r="N10022" s="1">
        <v>6</v>
      </c>
      <c r="O10022" s="1">
        <v>20</v>
      </c>
      <c r="P10022" s="1">
        <v>2</v>
      </c>
      <c r="Q10022" s="6">
        <v>0</v>
      </c>
    </row>
    <row r="10023" spans="4:17" x14ac:dyDescent="0.3">
      <c r="D10023" s="93"/>
      <c r="E10023" s="9"/>
      <c r="F10023" s="8"/>
      <c r="G10023" s="10">
        <v>100</v>
      </c>
      <c r="H10023" s="11">
        <v>54.185022026432001</v>
      </c>
      <c r="I10023" s="2">
        <v>72.907488986784003</v>
      </c>
      <c r="J10023" s="2">
        <v>14.096916299559</v>
      </c>
      <c r="K10023" s="2">
        <v>6.3876651982380004</v>
      </c>
      <c r="L10023" s="2">
        <v>14.537444933921</v>
      </c>
      <c r="M10023" s="2">
        <v>11.674008810573</v>
      </c>
      <c r="N10023" s="2">
        <v>1.321585903084</v>
      </c>
      <c r="O10023" s="2">
        <v>4.4052863436120004</v>
      </c>
      <c r="P10023" s="2">
        <v>0.44052863436099998</v>
      </c>
      <c r="Q10023" s="15">
        <v>0</v>
      </c>
    </row>
    <row r="10024" spans="4:17" x14ac:dyDescent="0.3">
      <c r="D10024" s="93"/>
      <c r="E10024" s="3" t="s">
        <v>2276</v>
      </c>
      <c r="F10024" s="4"/>
      <c r="G10024" s="5">
        <v>895</v>
      </c>
      <c r="H10024" s="7">
        <v>526</v>
      </c>
      <c r="I10024" s="1">
        <v>668</v>
      </c>
      <c r="J10024" s="1">
        <v>101</v>
      </c>
      <c r="K10024" s="1">
        <v>44</v>
      </c>
      <c r="L10024" s="1">
        <v>100</v>
      </c>
      <c r="M10024" s="1">
        <v>102</v>
      </c>
      <c r="N10024" s="1">
        <v>21</v>
      </c>
      <c r="O10024" s="1">
        <v>29</v>
      </c>
      <c r="P10024" s="1">
        <v>11</v>
      </c>
      <c r="Q10024" s="6">
        <v>0</v>
      </c>
    </row>
    <row r="10025" spans="4:17" x14ac:dyDescent="0.3">
      <c r="D10025" s="93"/>
      <c r="E10025" s="9"/>
      <c r="F10025" s="8"/>
      <c r="G10025" s="10">
        <v>100</v>
      </c>
      <c r="H10025" s="11">
        <v>58.770949720669996</v>
      </c>
      <c r="I10025" s="2">
        <v>74.636871508379997</v>
      </c>
      <c r="J10025" s="2">
        <v>11.284916201116999</v>
      </c>
      <c r="K10025" s="2">
        <v>4.9162011173179998</v>
      </c>
      <c r="L10025" s="2">
        <v>11.173184357542</v>
      </c>
      <c r="M10025" s="2">
        <v>11.396648044693</v>
      </c>
      <c r="N10025" s="2">
        <v>2.346368715084</v>
      </c>
      <c r="O10025" s="2">
        <v>3.2402234636870002</v>
      </c>
      <c r="P10025" s="2">
        <v>1.22905027933</v>
      </c>
      <c r="Q10025" s="15">
        <v>0</v>
      </c>
    </row>
    <row r="10026" spans="4:17" x14ac:dyDescent="0.3">
      <c r="D10026" s="93"/>
      <c r="E10026" s="3" t="s">
        <v>2277</v>
      </c>
      <c r="F10026" s="4"/>
      <c r="G10026" s="5">
        <v>536</v>
      </c>
      <c r="H10026" s="7">
        <v>326</v>
      </c>
      <c r="I10026" s="1">
        <v>387</v>
      </c>
      <c r="J10026" s="1">
        <v>58</v>
      </c>
      <c r="K10026" s="1">
        <v>44</v>
      </c>
      <c r="L10026" s="1">
        <v>81</v>
      </c>
      <c r="M10026" s="1">
        <v>50</v>
      </c>
      <c r="N10026" s="1">
        <v>8</v>
      </c>
      <c r="O10026" s="1">
        <v>15</v>
      </c>
      <c r="P10026" s="1">
        <v>2</v>
      </c>
      <c r="Q10026" s="6">
        <v>1</v>
      </c>
    </row>
    <row r="10027" spans="4:17" x14ac:dyDescent="0.3">
      <c r="D10027" s="93"/>
      <c r="E10027" s="9"/>
      <c r="F10027" s="8"/>
      <c r="G10027" s="10">
        <v>100</v>
      </c>
      <c r="H10027" s="11">
        <v>60.820895522388</v>
      </c>
      <c r="I10027" s="2">
        <v>72.201492537313001</v>
      </c>
      <c r="J10027" s="2">
        <v>10.820895522388</v>
      </c>
      <c r="K10027" s="2">
        <v>8.2089552238810004</v>
      </c>
      <c r="L10027" s="2">
        <v>15.111940298506999</v>
      </c>
      <c r="M10027" s="2">
        <v>9.3283582089550006</v>
      </c>
      <c r="N10027" s="2">
        <v>1.492537313433</v>
      </c>
      <c r="O10027" s="2">
        <v>2.7985074626870001</v>
      </c>
      <c r="P10027" s="2">
        <v>0.37313432835799998</v>
      </c>
      <c r="Q10027" s="13">
        <v>0.18656716417899999</v>
      </c>
    </row>
    <row r="10028" spans="4:17" x14ac:dyDescent="0.3">
      <c r="D10028" s="93"/>
      <c r="E10028" s="3" t="s">
        <v>2278</v>
      </c>
      <c r="F10028" s="4"/>
      <c r="G10028" s="5">
        <v>1513</v>
      </c>
      <c r="H10028" s="7">
        <v>839</v>
      </c>
      <c r="I10028" s="1">
        <v>1096</v>
      </c>
      <c r="J10028" s="1">
        <v>234</v>
      </c>
      <c r="K10028" s="1">
        <v>138</v>
      </c>
      <c r="L10028" s="1">
        <v>260</v>
      </c>
      <c r="M10028" s="1">
        <v>178</v>
      </c>
      <c r="N10028" s="1">
        <v>19</v>
      </c>
      <c r="O10028" s="1">
        <v>51</v>
      </c>
      <c r="P10028" s="1">
        <v>5</v>
      </c>
      <c r="Q10028" s="6">
        <v>0</v>
      </c>
    </row>
    <row r="10029" spans="4:17" x14ac:dyDescent="0.3">
      <c r="D10029" s="93"/>
      <c r="E10029" s="9"/>
      <c r="F10029" s="8"/>
      <c r="G10029" s="10">
        <v>100</v>
      </c>
      <c r="H10029" s="11">
        <v>55.452742894910998</v>
      </c>
      <c r="I10029" s="2">
        <v>72.438863185724003</v>
      </c>
      <c r="J10029" s="2">
        <v>15.465961665565001</v>
      </c>
      <c r="K10029" s="2">
        <v>9.1209517514870004</v>
      </c>
      <c r="L10029" s="2">
        <v>17.184401850627999</v>
      </c>
      <c r="M10029" s="2">
        <v>11.764705882353001</v>
      </c>
      <c r="N10029" s="2">
        <v>1.255783212161</v>
      </c>
      <c r="O10029" s="2">
        <v>3.3707865168539999</v>
      </c>
      <c r="P10029" s="2">
        <v>0.330469266358</v>
      </c>
      <c r="Q10029" s="15">
        <v>0</v>
      </c>
    </row>
    <row r="10030" spans="4:17" x14ac:dyDescent="0.3">
      <c r="D10030" s="93"/>
      <c r="E10030" s="3" t="s">
        <v>2279</v>
      </c>
      <c r="F10030" s="4"/>
      <c r="G10030" s="5">
        <v>701</v>
      </c>
      <c r="H10030" s="7">
        <v>396</v>
      </c>
      <c r="I10030" s="1">
        <v>505</v>
      </c>
      <c r="J10030" s="1">
        <v>65</v>
      </c>
      <c r="K10030" s="1">
        <v>35</v>
      </c>
      <c r="L10030" s="1">
        <v>89</v>
      </c>
      <c r="M10030" s="1">
        <v>87</v>
      </c>
      <c r="N10030" s="1">
        <v>31</v>
      </c>
      <c r="O10030" s="1">
        <v>29</v>
      </c>
      <c r="P10030" s="1">
        <v>8</v>
      </c>
      <c r="Q10030" s="6">
        <v>0</v>
      </c>
    </row>
    <row r="10031" spans="4:17" x14ac:dyDescent="0.3">
      <c r="D10031" s="93"/>
      <c r="E10031" s="9"/>
      <c r="F10031" s="8"/>
      <c r="G10031" s="10">
        <v>100</v>
      </c>
      <c r="H10031" s="11">
        <v>56.490727532096997</v>
      </c>
      <c r="I10031" s="2">
        <v>72.039942938658996</v>
      </c>
      <c r="J10031" s="2">
        <v>9.2724679029960004</v>
      </c>
      <c r="K10031" s="2">
        <v>4.9928673323819996</v>
      </c>
      <c r="L10031" s="2">
        <v>12.696148359485999</v>
      </c>
      <c r="M10031" s="2">
        <v>12.410841654779</v>
      </c>
      <c r="N10031" s="2">
        <v>4.4222539229670002</v>
      </c>
      <c r="O10031" s="2">
        <v>4.1369472182599996</v>
      </c>
      <c r="P10031" s="2">
        <v>1.1412268188300001</v>
      </c>
      <c r="Q10031" s="15">
        <v>0</v>
      </c>
    </row>
    <row r="10032" spans="4:17" x14ac:dyDescent="0.3">
      <c r="D10032" s="93"/>
      <c r="E10032" s="3" t="s">
        <v>2280</v>
      </c>
      <c r="F10032" s="4"/>
      <c r="G10032" s="5">
        <v>16489</v>
      </c>
      <c r="H10032" s="7">
        <v>8353</v>
      </c>
      <c r="I10032" s="1">
        <v>11385</v>
      </c>
      <c r="J10032" s="1">
        <v>1623</v>
      </c>
      <c r="K10032" s="1">
        <v>871</v>
      </c>
      <c r="L10032" s="1">
        <v>1709</v>
      </c>
      <c r="M10032" s="1">
        <v>1991</v>
      </c>
      <c r="N10032" s="1">
        <v>334</v>
      </c>
      <c r="O10032" s="1">
        <v>900</v>
      </c>
      <c r="P10032" s="1">
        <v>262</v>
      </c>
      <c r="Q10032" s="6">
        <v>44</v>
      </c>
    </row>
    <row r="10033" spans="4:17" x14ac:dyDescent="0.3">
      <c r="D10033" s="93"/>
      <c r="E10033" s="9"/>
      <c r="F10033" s="8"/>
      <c r="G10033" s="10">
        <v>100</v>
      </c>
      <c r="H10033" s="11">
        <v>50.658014433864999</v>
      </c>
      <c r="I10033" s="2">
        <v>69.046030687124997</v>
      </c>
      <c r="J10033" s="2">
        <v>9.8429255867549994</v>
      </c>
      <c r="K10033" s="2">
        <v>5.2823094183999997</v>
      </c>
      <c r="L10033" s="2">
        <v>10.364485414519001</v>
      </c>
      <c r="M10033" s="2">
        <v>12.074716477652</v>
      </c>
      <c r="N10033" s="2">
        <v>2.0255928194549999</v>
      </c>
      <c r="O10033" s="2">
        <v>5.458184244041</v>
      </c>
      <c r="P10033" s="2">
        <v>1.5889380799320001</v>
      </c>
      <c r="Q10033" s="13">
        <v>0.26684456304199999</v>
      </c>
    </row>
    <row r="10034" spans="4:17" x14ac:dyDescent="0.3">
      <c r="D10034" s="92" t="s">
        <v>2281</v>
      </c>
      <c r="E10034" s="46" t="s">
        <v>2282</v>
      </c>
      <c r="F10034" s="47"/>
      <c r="G10034" s="29">
        <v>271</v>
      </c>
      <c r="H10034" s="32">
        <v>135</v>
      </c>
      <c r="I10034" s="17">
        <v>170</v>
      </c>
      <c r="J10034" s="17">
        <v>28</v>
      </c>
      <c r="K10034" s="17">
        <v>22</v>
      </c>
      <c r="L10034" s="17">
        <v>36</v>
      </c>
      <c r="M10034" s="17">
        <v>50</v>
      </c>
      <c r="N10034" s="17">
        <v>2</v>
      </c>
      <c r="O10034" s="17">
        <v>18</v>
      </c>
      <c r="P10034" s="17">
        <v>3</v>
      </c>
      <c r="Q10034" s="33">
        <v>0</v>
      </c>
    </row>
    <row r="10035" spans="4:17" x14ac:dyDescent="0.3">
      <c r="D10035" s="93"/>
      <c r="E10035" s="9"/>
      <c r="F10035" s="8"/>
      <c r="G10035" s="10">
        <v>100</v>
      </c>
      <c r="H10035" s="11">
        <v>49.815498154982002</v>
      </c>
      <c r="I10035" s="2">
        <v>62.730627306273</v>
      </c>
      <c r="J10035" s="2">
        <v>10.332103321032999</v>
      </c>
      <c r="K10035" s="2">
        <v>8.1180811808120001</v>
      </c>
      <c r="L10035" s="2">
        <v>13.284132841328001</v>
      </c>
      <c r="M10035" s="2">
        <v>18.450184501845001</v>
      </c>
      <c r="N10035" s="2">
        <v>0.73800738007400002</v>
      </c>
      <c r="O10035" s="2">
        <v>6.6420664206640003</v>
      </c>
      <c r="P10035" s="2">
        <v>1.1070110701110001</v>
      </c>
      <c r="Q10035" s="15">
        <v>0</v>
      </c>
    </row>
    <row r="10036" spans="4:17" x14ac:dyDescent="0.3">
      <c r="D10036" s="93"/>
      <c r="E10036" s="3" t="s">
        <v>2283</v>
      </c>
      <c r="F10036" s="4"/>
      <c r="G10036" s="5">
        <v>5662</v>
      </c>
      <c r="H10036" s="7">
        <v>2868</v>
      </c>
      <c r="I10036" s="1">
        <v>3895</v>
      </c>
      <c r="J10036" s="1">
        <v>489</v>
      </c>
      <c r="K10036" s="1">
        <v>285</v>
      </c>
      <c r="L10036" s="1">
        <v>551</v>
      </c>
      <c r="M10036" s="1">
        <v>664</v>
      </c>
      <c r="N10036" s="1">
        <v>138</v>
      </c>
      <c r="O10036" s="1">
        <v>269</v>
      </c>
      <c r="P10036" s="1">
        <v>95</v>
      </c>
      <c r="Q10036" s="6">
        <v>19</v>
      </c>
    </row>
    <row r="10037" spans="4:17" x14ac:dyDescent="0.3">
      <c r="D10037" s="93"/>
      <c r="E10037" s="9"/>
      <c r="F10037" s="8"/>
      <c r="G10037" s="10">
        <v>100</v>
      </c>
      <c r="H10037" s="11">
        <v>50.653479335923997</v>
      </c>
      <c r="I10037" s="2">
        <v>68.791946308725002</v>
      </c>
      <c r="J10037" s="2">
        <v>8.6365241963969996</v>
      </c>
      <c r="K10037" s="2">
        <v>5.0335570469800004</v>
      </c>
      <c r="L10037" s="2">
        <v>9.7315436241610005</v>
      </c>
      <c r="M10037" s="2">
        <v>11.727304839279</v>
      </c>
      <c r="N10037" s="2">
        <v>2.4373013069590002</v>
      </c>
      <c r="O10037" s="2">
        <v>4.7509713882020002</v>
      </c>
      <c r="P10037" s="2">
        <v>1.677852348993</v>
      </c>
      <c r="Q10037" s="13">
        <v>0.33557046979900002</v>
      </c>
    </row>
    <row r="10038" spans="4:17" x14ac:dyDescent="0.3">
      <c r="D10038" s="93"/>
      <c r="E10038" s="3" t="s">
        <v>2284</v>
      </c>
      <c r="F10038" s="4"/>
      <c r="G10038" s="5">
        <v>4025</v>
      </c>
      <c r="H10038" s="7">
        <v>2234</v>
      </c>
      <c r="I10038" s="1">
        <v>3010</v>
      </c>
      <c r="J10038" s="1">
        <v>387</v>
      </c>
      <c r="K10038" s="1">
        <v>193</v>
      </c>
      <c r="L10038" s="1">
        <v>421</v>
      </c>
      <c r="M10038" s="1">
        <v>489</v>
      </c>
      <c r="N10038" s="1">
        <v>90</v>
      </c>
      <c r="O10038" s="1">
        <v>131</v>
      </c>
      <c r="P10038" s="1">
        <v>62</v>
      </c>
      <c r="Q10038" s="6">
        <v>14</v>
      </c>
    </row>
    <row r="10039" spans="4:17" x14ac:dyDescent="0.3">
      <c r="D10039" s="93"/>
      <c r="E10039" s="9"/>
      <c r="F10039" s="8"/>
      <c r="G10039" s="10">
        <v>100</v>
      </c>
      <c r="H10039" s="11">
        <v>55.503105590061999</v>
      </c>
      <c r="I10039" s="2">
        <v>74.782608695652002</v>
      </c>
      <c r="J10039" s="2">
        <v>9.6149068322980007</v>
      </c>
      <c r="K10039" s="2">
        <v>4.7950310559010001</v>
      </c>
      <c r="L10039" s="2">
        <v>10.459627329192999</v>
      </c>
      <c r="M10039" s="2">
        <v>12.149068322981</v>
      </c>
      <c r="N10039" s="2">
        <v>2.2360248447200002</v>
      </c>
      <c r="O10039" s="2">
        <v>3.2546583850930002</v>
      </c>
      <c r="P10039" s="2">
        <v>1.540372670807</v>
      </c>
      <c r="Q10039" s="13">
        <v>0.34782608695700001</v>
      </c>
    </row>
    <row r="10040" spans="4:17" x14ac:dyDescent="0.3">
      <c r="D10040" s="93"/>
      <c r="E10040" s="3" t="s">
        <v>2285</v>
      </c>
      <c r="F10040" s="4"/>
      <c r="G10040" s="5">
        <v>5421</v>
      </c>
      <c r="H10040" s="7">
        <v>3004</v>
      </c>
      <c r="I10040" s="1">
        <v>4205</v>
      </c>
      <c r="J10040" s="1">
        <v>536</v>
      </c>
      <c r="K10040" s="1">
        <v>284</v>
      </c>
      <c r="L10040" s="1">
        <v>584</v>
      </c>
      <c r="M10040" s="1">
        <v>589</v>
      </c>
      <c r="N10040" s="1">
        <v>103</v>
      </c>
      <c r="O10040" s="1">
        <v>130</v>
      </c>
      <c r="P10040" s="1">
        <v>70</v>
      </c>
      <c r="Q10040" s="6">
        <v>17</v>
      </c>
    </row>
    <row r="10041" spans="4:17" x14ac:dyDescent="0.3">
      <c r="D10041" s="93"/>
      <c r="E10041" s="9"/>
      <c r="F10041" s="8"/>
      <c r="G10041" s="10">
        <v>100</v>
      </c>
      <c r="H10041" s="11">
        <v>55.414130234273998</v>
      </c>
      <c r="I10041" s="2">
        <v>77.568714259361997</v>
      </c>
      <c r="J10041" s="2">
        <v>9.8874746356759999</v>
      </c>
      <c r="K10041" s="2">
        <v>5.2388858144250001</v>
      </c>
      <c r="L10041" s="2">
        <v>10.772920125438</v>
      </c>
      <c r="M10041" s="2">
        <v>10.865154030622</v>
      </c>
      <c r="N10041" s="2">
        <v>1.900018446781</v>
      </c>
      <c r="O10041" s="2">
        <v>2.3980815347719999</v>
      </c>
      <c r="P10041" s="2">
        <v>1.2912746725699999</v>
      </c>
      <c r="Q10041" s="13">
        <v>0.31359527762400002</v>
      </c>
    </row>
    <row r="10042" spans="4:17" x14ac:dyDescent="0.3">
      <c r="D10042" s="93"/>
      <c r="E10042" s="3" t="s">
        <v>2286</v>
      </c>
      <c r="F10042" s="4"/>
      <c r="G10042" s="5">
        <v>39257</v>
      </c>
      <c r="H10042" s="7">
        <v>22182</v>
      </c>
      <c r="I10042" s="1">
        <v>29202</v>
      </c>
      <c r="J10042" s="1">
        <v>4261</v>
      </c>
      <c r="K10042" s="1">
        <v>2217</v>
      </c>
      <c r="L10042" s="1">
        <v>4264</v>
      </c>
      <c r="M10042" s="1">
        <v>4425</v>
      </c>
      <c r="N10042" s="1">
        <v>622</v>
      </c>
      <c r="O10042" s="1">
        <v>1380</v>
      </c>
      <c r="P10042" s="1">
        <v>445</v>
      </c>
      <c r="Q10042" s="6">
        <v>130</v>
      </c>
    </row>
    <row r="10043" spans="4:17" x14ac:dyDescent="0.3">
      <c r="D10043" s="93"/>
      <c r="E10043" s="9"/>
      <c r="F10043" s="8"/>
      <c r="G10043" s="10">
        <v>100</v>
      </c>
      <c r="H10043" s="11">
        <v>56.504572432941998</v>
      </c>
      <c r="I10043" s="2">
        <v>74.386733576176994</v>
      </c>
      <c r="J10043" s="2">
        <v>10.854115189648001</v>
      </c>
      <c r="K10043" s="2">
        <v>5.6474004636119997</v>
      </c>
      <c r="L10043" s="2">
        <v>10.861757138853999</v>
      </c>
      <c r="M10043" s="2">
        <v>11.271875079603999</v>
      </c>
      <c r="N10043" s="2">
        <v>1.58443080215</v>
      </c>
      <c r="O10043" s="2">
        <v>3.5152966349949999</v>
      </c>
      <c r="P10043" s="2">
        <v>1.1335557989659999</v>
      </c>
      <c r="Q10043" s="13">
        <v>0.33115113228199999</v>
      </c>
    </row>
    <row r="10044" spans="4:17" x14ac:dyDescent="0.3">
      <c r="D10044" s="93"/>
      <c r="E10044" s="3" t="s">
        <v>2287</v>
      </c>
      <c r="F10044" s="4"/>
      <c r="G10044" s="5">
        <v>233</v>
      </c>
      <c r="H10044" s="7">
        <v>125</v>
      </c>
      <c r="I10044" s="1">
        <v>158</v>
      </c>
      <c r="J10044" s="1">
        <v>28</v>
      </c>
      <c r="K10044" s="1">
        <v>12</v>
      </c>
      <c r="L10044" s="1">
        <v>31</v>
      </c>
      <c r="M10044" s="1">
        <v>27</v>
      </c>
      <c r="N10044" s="1">
        <v>10</v>
      </c>
      <c r="O10044" s="1">
        <v>17</v>
      </c>
      <c r="P10044" s="1">
        <v>3</v>
      </c>
      <c r="Q10044" s="6">
        <v>1</v>
      </c>
    </row>
    <row r="10045" spans="4:17" x14ac:dyDescent="0.3">
      <c r="D10045" s="93"/>
      <c r="E10045" s="9"/>
      <c r="F10045" s="8"/>
      <c r="G10045" s="10">
        <v>100</v>
      </c>
      <c r="H10045" s="11">
        <v>53.648068669528001</v>
      </c>
      <c r="I10045" s="2">
        <v>67.811158798283003</v>
      </c>
      <c r="J10045" s="2">
        <v>12.017167381974</v>
      </c>
      <c r="K10045" s="2">
        <v>5.1502145922749998</v>
      </c>
      <c r="L10045" s="2">
        <v>13.304721030043</v>
      </c>
      <c r="M10045" s="2">
        <v>11.587982832618</v>
      </c>
      <c r="N10045" s="2">
        <v>4.2918454935619996</v>
      </c>
      <c r="O10045" s="2">
        <v>7.296137339056</v>
      </c>
      <c r="P10045" s="2">
        <v>1.287553648069</v>
      </c>
      <c r="Q10045" s="13">
        <v>0.42918454935599998</v>
      </c>
    </row>
    <row r="10046" spans="4:17" x14ac:dyDescent="0.3">
      <c r="D10046" s="92" t="s">
        <v>2288</v>
      </c>
      <c r="E10046" s="46" t="s">
        <v>2289</v>
      </c>
      <c r="F10046" s="47"/>
      <c r="G10046" s="29">
        <v>17768</v>
      </c>
      <c r="H10046" s="32">
        <v>9355</v>
      </c>
      <c r="I10046" s="17">
        <v>12673</v>
      </c>
      <c r="J10046" s="17">
        <v>1728</v>
      </c>
      <c r="K10046" s="17">
        <v>960</v>
      </c>
      <c r="L10046" s="17">
        <v>1596</v>
      </c>
      <c r="M10046" s="17">
        <v>2044</v>
      </c>
      <c r="N10046" s="17">
        <v>207</v>
      </c>
      <c r="O10046" s="17">
        <v>747</v>
      </c>
      <c r="P10046" s="17">
        <v>282</v>
      </c>
      <c r="Q10046" s="33">
        <v>29</v>
      </c>
    </row>
    <row r="10047" spans="4:17" x14ac:dyDescent="0.3">
      <c r="D10047" s="93"/>
      <c r="E10047" s="9"/>
      <c r="F10047" s="8"/>
      <c r="G10047" s="10">
        <v>100</v>
      </c>
      <c r="H10047" s="11">
        <v>52.650832958126998</v>
      </c>
      <c r="I10047" s="2">
        <v>71.324853669518006</v>
      </c>
      <c r="J10047" s="2">
        <v>9.7253489419179999</v>
      </c>
      <c r="K10047" s="2">
        <v>5.402971634399</v>
      </c>
      <c r="L10047" s="2">
        <v>8.9824403421879992</v>
      </c>
      <c r="M10047" s="2">
        <v>11.503827104908</v>
      </c>
      <c r="N10047" s="2">
        <v>1.165015758667</v>
      </c>
      <c r="O10047" s="2">
        <v>4.2041873030170001</v>
      </c>
      <c r="P10047" s="2">
        <v>1.5871229176049999</v>
      </c>
      <c r="Q10047" s="13">
        <v>0.163214768122</v>
      </c>
    </row>
    <row r="10048" spans="4:17" ht="25" x14ac:dyDescent="0.3">
      <c r="D10048" s="93"/>
      <c r="E10048" s="3" t="s">
        <v>2290</v>
      </c>
      <c r="F10048" s="4"/>
      <c r="G10048" s="5">
        <v>9309</v>
      </c>
      <c r="H10048" s="7">
        <v>5408</v>
      </c>
      <c r="I10048" s="1">
        <v>7220</v>
      </c>
      <c r="J10048" s="1">
        <v>1076</v>
      </c>
      <c r="K10048" s="1">
        <v>542</v>
      </c>
      <c r="L10048" s="1">
        <v>1043</v>
      </c>
      <c r="M10048" s="1">
        <v>1078</v>
      </c>
      <c r="N10048" s="1">
        <v>166</v>
      </c>
      <c r="O10048" s="1">
        <v>286</v>
      </c>
      <c r="P10048" s="1">
        <v>99</v>
      </c>
      <c r="Q10048" s="6">
        <v>37</v>
      </c>
    </row>
    <row r="10049" spans="4:17" x14ac:dyDescent="0.3">
      <c r="D10049" s="93"/>
      <c r="E10049" s="9"/>
      <c r="F10049" s="8"/>
      <c r="G10049" s="10">
        <v>100</v>
      </c>
      <c r="H10049" s="11">
        <v>58.094317327318002</v>
      </c>
      <c r="I10049" s="2">
        <v>77.559351165538999</v>
      </c>
      <c r="J10049" s="2">
        <v>11.558706627994001</v>
      </c>
      <c r="K10049" s="2">
        <v>5.8223224836179996</v>
      </c>
      <c r="L10049" s="2">
        <v>11.204210978622999</v>
      </c>
      <c r="M10049" s="2">
        <v>11.580191212805</v>
      </c>
      <c r="N10049" s="2">
        <v>1.7832205392630001</v>
      </c>
      <c r="O10049" s="2">
        <v>3.0722956278870002</v>
      </c>
      <c r="P10049" s="2">
        <v>1.063486948115</v>
      </c>
      <c r="Q10049" s="13">
        <v>0.39746481899199998</v>
      </c>
    </row>
    <row r="10050" spans="4:17" ht="25" x14ac:dyDescent="0.3">
      <c r="D10050" s="93"/>
      <c r="E10050" s="3" t="s">
        <v>2291</v>
      </c>
      <c r="F10050" s="4"/>
      <c r="G10050" s="5">
        <v>3102</v>
      </c>
      <c r="H10050" s="7">
        <v>1754</v>
      </c>
      <c r="I10050" s="1">
        <v>2420</v>
      </c>
      <c r="J10050" s="1">
        <v>341</v>
      </c>
      <c r="K10050" s="1">
        <v>178</v>
      </c>
      <c r="L10050" s="1">
        <v>361</v>
      </c>
      <c r="M10050" s="1">
        <v>374</v>
      </c>
      <c r="N10050" s="1">
        <v>56</v>
      </c>
      <c r="O10050" s="1">
        <v>77</v>
      </c>
      <c r="P10050" s="1">
        <v>29</v>
      </c>
      <c r="Q10050" s="6">
        <v>5</v>
      </c>
    </row>
    <row r="10051" spans="4:17" x14ac:dyDescent="0.3">
      <c r="D10051" s="93"/>
      <c r="E10051" s="9"/>
      <c r="F10051" s="8"/>
      <c r="G10051" s="10">
        <v>100</v>
      </c>
      <c r="H10051" s="11">
        <v>56.544165054803003</v>
      </c>
      <c r="I10051" s="2">
        <v>78.014184397163007</v>
      </c>
      <c r="J10051" s="2">
        <v>10.992907801417999</v>
      </c>
      <c r="K10051" s="2">
        <v>5.738233397808</v>
      </c>
      <c r="L10051" s="2">
        <v>11.637653127015</v>
      </c>
      <c r="M10051" s="2">
        <v>12.056737588652</v>
      </c>
      <c r="N10051" s="2">
        <v>1.8052869116700001</v>
      </c>
      <c r="O10051" s="2">
        <v>2.4822695035460001</v>
      </c>
      <c r="P10051" s="2">
        <v>0.93488072211499995</v>
      </c>
      <c r="Q10051" s="13">
        <v>0.16118633139899999</v>
      </c>
    </row>
    <row r="10052" spans="4:17" x14ac:dyDescent="0.3">
      <c r="D10052" s="93"/>
      <c r="E10052" s="3" t="s">
        <v>2292</v>
      </c>
      <c r="F10052" s="4"/>
      <c r="G10052" s="5">
        <v>2283</v>
      </c>
      <c r="H10052" s="7">
        <v>1340</v>
      </c>
      <c r="I10052" s="1">
        <v>1696</v>
      </c>
      <c r="J10052" s="1">
        <v>236</v>
      </c>
      <c r="K10052" s="1">
        <v>132</v>
      </c>
      <c r="L10052" s="1">
        <v>247</v>
      </c>
      <c r="M10052" s="1">
        <v>248</v>
      </c>
      <c r="N10052" s="1">
        <v>37</v>
      </c>
      <c r="O10052" s="1">
        <v>76</v>
      </c>
      <c r="P10052" s="1">
        <v>20</v>
      </c>
      <c r="Q10052" s="6">
        <v>10</v>
      </c>
    </row>
    <row r="10053" spans="4:17" x14ac:dyDescent="0.3">
      <c r="D10053" s="93"/>
      <c r="E10053" s="9"/>
      <c r="F10053" s="8"/>
      <c r="G10053" s="10">
        <v>100</v>
      </c>
      <c r="H10053" s="11">
        <v>58.694699956198001</v>
      </c>
      <c r="I10053" s="2">
        <v>74.288217257994006</v>
      </c>
      <c r="J10053" s="2">
        <v>10.337275514673999</v>
      </c>
      <c r="K10053" s="2">
        <v>5.7818659658340001</v>
      </c>
      <c r="L10053" s="2">
        <v>10.819097678493</v>
      </c>
      <c r="M10053" s="2">
        <v>10.862899693386</v>
      </c>
      <c r="N10053" s="2">
        <v>1.6206745510289999</v>
      </c>
      <c r="O10053" s="2">
        <v>3.328953131844</v>
      </c>
      <c r="P10053" s="2">
        <v>0.87604029785399995</v>
      </c>
      <c r="Q10053" s="13">
        <v>0.43802014892699997</v>
      </c>
    </row>
    <row r="10054" spans="4:17" x14ac:dyDescent="0.3">
      <c r="D10054" s="93"/>
      <c r="E10054" s="3" t="s">
        <v>2293</v>
      </c>
      <c r="F10054" s="4"/>
      <c r="G10054" s="5">
        <v>4390</v>
      </c>
      <c r="H10054" s="7">
        <v>2678</v>
      </c>
      <c r="I10054" s="1">
        <v>3258</v>
      </c>
      <c r="J10054" s="1">
        <v>383</v>
      </c>
      <c r="K10054" s="1">
        <v>190</v>
      </c>
      <c r="L10054" s="1">
        <v>414</v>
      </c>
      <c r="M10054" s="1">
        <v>467</v>
      </c>
      <c r="N10054" s="1">
        <v>106</v>
      </c>
      <c r="O10054" s="1">
        <v>165</v>
      </c>
      <c r="P10054" s="1">
        <v>47</v>
      </c>
      <c r="Q10054" s="6">
        <v>18</v>
      </c>
    </row>
    <row r="10055" spans="4:17" x14ac:dyDescent="0.3">
      <c r="D10055" s="93"/>
      <c r="E10055" s="9"/>
      <c r="F10055" s="8"/>
      <c r="G10055" s="10">
        <v>100</v>
      </c>
      <c r="H10055" s="11">
        <v>61.002277904327997</v>
      </c>
      <c r="I10055" s="2">
        <v>74.214123006834001</v>
      </c>
      <c r="J10055" s="2">
        <v>8.7243735763100005</v>
      </c>
      <c r="K10055" s="2">
        <v>4.3280182232350004</v>
      </c>
      <c r="L10055" s="2">
        <v>9.430523917995</v>
      </c>
      <c r="M10055" s="2">
        <v>10.637813211845</v>
      </c>
      <c r="N10055" s="2">
        <v>2.4145785876989998</v>
      </c>
      <c r="O10055" s="2">
        <v>3.75854214123</v>
      </c>
      <c r="P10055" s="2">
        <v>1.0706150341689999</v>
      </c>
      <c r="Q10055" s="13">
        <v>0.410022779043</v>
      </c>
    </row>
    <row r="10056" spans="4:17" x14ac:dyDescent="0.3">
      <c r="D10056" s="93"/>
      <c r="E10056" s="3" t="s">
        <v>2294</v>
      </c>
      <c r="F10056" s="4"/>
      <c r="G10056" s="5">
        <v>1266</v>
      </c>
      <c r="H10056" s="7">
        <v>704</v>
      </c>
      <c r="I10056" s="1">
        <v>992</v>
      </c>
      <c r="J10056" s="1">
        <v>138</v>
      </c>
      <c r="K10056" s="1">
        <v>68</v>
      </c>
      <c r="L10056" s="1">
        <v>140</v>
      </c>
      <c r="M10056" s="1">
        <v>131</v>
      </c>
      <c r="N10056" s="1">
        <v>13</v>
      </c>
      <c r="O10056" s="1">
        <v>18</v>
      </c>
      <c r="P10056" s="1">
        <v>12</v>
      </c>
      <c r="Q10056" s="6">
        <v>0</v>
      </c>
    </row>
    <row r="10057" spans="4:17" x14ac:dyDescent="0.3">
      <c r="D10057" s="93"/>
      <c r="E10057" s="9"/>
      <c r="F10057" s="8"/>
      <c r="G10057" s="10">
        <v>100</v>
      </c>
      <c r="H10057" s="11">
        <v>55.608214849920998</v>
      </c>
      <c r="I10057" s="2">
        <v>78.357030015798003</v>
      </c>
      <c r="J10057" s="2">
        <v>10.900473933649</v>
      </c>
      <c r="K10057" s="2">
        <v>5.3712480252760004</v>
      </c>
      <c r="L10057" s="2">
        <v>11.058451816746</v>
      </c>
      <c r="M10057" s="2">
        <v>10.347551342812</v>
      </c>
      <c r="N10057" s="2">
        <v>1.026856240126</v>
      </c>
      <c r="O10057" s="2">
        <v>1.421800947867</v>
      </c>
      <c r="P10057" s="2">
        <v>0.94786729857800001</v>
      </c>
      <c r="Q10057" s="15">
        <v>0</v>
      </c>
    </row>
    <row r="10058" spans="4:17" x14ac:dyDescent="0.3">
      <c r="D10058" s="93"/>
      <c r="E10058" s="3" t="s">
        <v>2295</v>
      </c>
      <c r="F10058" s="4"/>
      <c r="G10058" s="5">
        <v>2319</v>
      </c>
      <c r="H10058" s="7">
        <v>1327</v>
      </c>
      <c r="I10058" s="1">
        <v>1747</v>
      </c>
      <c r="J10058" s="1">
        <v>360</v>
      </c>
      <c r="K10058" s="1">
        <v>251</v>
      </c>
      <c r="L10058" s="1">
        <v>445</v>
      </c>
      <c r="M10058" s="1">
        <v>284</v>
      </c>
      <c r="N10058" s="1">
        <v>18</v>
      </c>
      <c r="O10058" s="1">
        <v>64</v>
      </c>
      <c r="P10058" s="1">
        <v>8</v>
      </c>
      <c r="Q10058" s="6">
        <v>5</v>
      </c>
    </row>
    <row r="10059" spans="4:17" x14ac:dyDescent="0.3">
      <c r="D10059" s="93"/>
      <c r="E10059" s="9"/>
      <c r="F10059" s="8"/>
      <c r="G10059" s="10">
        <v>100</v>
      </c>
      <c r="H10059" s="11">
        <v>57.222940922812001</v>
      </c>
      <c r="I10059" s="2">
        <v>75.334195774041007</v>
      </c>
      <c r="J10059" s="2">
        <v>15.523932729625001</v>
      </c>
      <c r="K10059" s="2">
        <v>10.823630875377001</v>
      </c>
      <c r="L10059" s="2">
        <v>19.189305735230999</v>
      </c>
      <c r="M10059" s="2">
        <v>12.24665804226</v>
      </c>
      <c r="N10059" s="2">
        <v>0.77619663648100001</v>
      </c>
      <c r="O10059" s="2">
        <v>2.7598102630439998</v>
      </c>
      <c r="P10059" s="2">
        <v>0.34497628288100002</v>
      </c>
      <c r="Q10059" s="13">
        <v>0.2156101768</v>
      </c>
    </row>
    <row r="10060" spans="4:17" ht="37.5" x14ac:dyDescent="0.3">
      <c r="D10060" s="93"/>
      <c r="E10060" s="3" t="s">
        <v>2296</v>
      </c>
      <c r="F10060" s="4"/>
      <c r="G10060" s="5">
        <v>2014</v>
      </c>
      <c r="H10060" s="7">
        <v>1028</v>
      </c>
      <c r="I10060" s="1">
        <v>1515</v>
      </c>
      <c r="J10060" s="1">
        <v>275</v>
      </c>
      <c r="K10060" s="1">
        <v>153</v>
      </c>
      <c r="L10060" s="1">
        <v>341</v>
      </c>
      <c r="M10060" s="1">
        <v>321</v>
      </c>
      <c r="N10060" s="1">
        <v>50</v>
      </c>
      <c r="O10060" s="1">
        <v>40</v>
      </c>
      <c r="P10060" s="1">
        <v>19</v>
      </c>
      <c r="Q10060" s="6">
        <v>6</v>
      </c>
    </row>
    <row r="10061" spans="4:17" x14ac:dyDescent="0.3">
      <c r="D10061" s="93"/>
      <c r="E10061" s="9"/>
      <c r="F10061" s="8"/>
      <c r="G10061" s="10">
        <v>100</v>
      </c>
      <c r="H10061" s="11">
        <v>51.042701092354001</v>
      </c>
      <c r="I10061" s="2">
        <v>75.223435948361001</v>
      </c>
      <c r="J10061" s="2">
        <v>13.654419066534</v>
      </c>
      <c r="K10061" s="2">
        <v>7.5968222442900002</v>
      </c>
      <c r="L10061" s="2">
        <v>16.931479642502001</v>
      </c>
      <c r="M10061" s="2">
        <v>15.938430983118</v>
      </c>
      <c r="N10061" s="2">
        <v>2.482621648461</v>
      </c>
      <c r="O10061" s="2">
        <v>1.9860973187690001</v>
      </c>
      <c r="P10061" s="2">
        <v>0.94339622641499998</v>
      </c>
      <c r="Q10061" s="13">
        <v>0.29791459781500002</v>
      </c>
    </row>
    <row r="10062" spans="4:17" ht="37.5" x14ac:dyDescent="0.3">
      <c r="D10062" s="93"/>
      <c r="E10062" s="3" t="s">
        <v>2297</v>
      </c>
      <c r="F10062" s="4"/>
      <c r="G10062" s="5">
        <v>8573</v>
      </c>
      <c r="H10062" s="7">
        <v>4831</v>
      </c>
      <c r="I10062" s="1">
        <v>6410</v>
      </c>
      <c r="J10062" s="1">
        <v>843</v>
      </c>
      <c r="K10062" s="1">
        <v>381</v>
      </c>
      <c r="L10062" s="1">
        <v>918</v>
      </c>
      <c r="M10062" s="1">
        <v>881</v>
      </c>
      <c r="N10062" s="1">
        <v>142</v>
      </c>
      <c r="O10062" s="1">
        <v>314</v>
      </c>
      <c r="P10062" s="1">
        <v>98</v>
      </c>
      <c r="Q10062" s="6">
        <v>22</v>
      </c>
    </row>
    <row r="10063" spans="4:17" x14ac:dyDescent="0.3">
      <c r="D10063" s="93"/>
      <c r="E10063" s="9"/>
      <c r="F10063" s="8"/>
      <c r="G10063" s="10">
        <v>100</v>
      </c>
      <c r="H10063" s="11">
        <v>56.351335588475003</v>
      </c>
      <c r="I10063" s="2">
        <v>74.769625568646006</v>
      </c>
      <c r="J10063" s="2">
        <v>9.8331972471710003</v>
      </c>
      <c r="K10063" s="2">
        <v>4.4441852327070004</v>
      </c>
      <c r="L10063" s="2">
        <v>10.708036859909001</v>
      </c>
      <c r="M10063" s="2">
        <v>10.276449317625</v>
      </c>
      <c r="N10063" s="2">
        <v>1.656363000117</v>
      </c>
      <c r="O10063" s="2">
        <v>3.662661845328</v>
      </c>
      <c r="P10063" s="2">
        <v>1.1431237606439999</v>
      </c>
      <c r="Q10063" s="13">
        <v>0.256619619736</v>
      </c>
    </row>
    <row r="10064" spans="4:17" x14ac:dyDescent="0.3">
      <c r="D10064" s="93"/>
      <c r="E10064" s="3" t="s">
        <v>2287</v>
      </c>
      <c r="F10064" s="4"/>
      <c r="G10064" s="5">
        <v>3628</v>
      </c>
      <c r="H10064" s="7">
        <v>2038</v>
      </c>
      <c r="I10064" s="1">
        <v>2575</v>
      </c>
      <c r="J10064" s="1">
        <v>326</v>
      </c>
      <c r="K10064" s="1">
        <v>150</v>
      </c>
      <c r="L10064" s="1">
        <v>350</v>
      </c>
      <c r="M10064" s="1">
        <v>393</v>
      </c>
      <c r="N10064" s="1">
        <v>163</v>
      </c>
      <c r="O10064" s="1">
        <v>155</v>
      </c>
      <c r="P10064" s="1">
        <v>46</v>
      </c>
      <c r="Q10064" s="6">
        <v>20</v>
      </c>
    </row>
    <row r="10065" spans="4:17" x14ac:dyDescent="0.3">
      <c r="D10065" s="93"/>
      <c r="E10065" s="9"/>
      <c r="F10065" s="8"/>
      <c r="G10065" s="10">
        <v>100</v>
      </c>
      <c r="H10065" s="11">
        <v>56.174200661520999</v>
      </c>
      <c r="I10065" s="2">
        <v>70.975744211687001</v>
      </c>
      <c r="J10065" s="2">
        <v>8.9856670341790004</v>
      </c>
      <c r="K10065" s="2">
        <v>4.1345093715549996</v>
      </c>
      <c r="L10065" s="2">
        <v>9.6471885336270002</v>
      </c>
      <c r="M10065" s="2">
        <v>10.832414553473001</v>
      </c>
      <c r="N10065" s="2">
        <v>4.4928335170890001</v>
      </c>
      <c r="O10065" s="2">
        <v>4.2723263506059999</v>
      </c>
      <c r="P10065" s="2">
        <v>1.2679162072770001</v>
      </c>
      <c r="Q10065" s="13">
        <v>0.551267916207</v>
      </c>
    </row>
    <row r="10066" spans="4:17" x14ac:dyDescent="0.3">
      <c r="D10066" s="92" t="s">
        <v>2298</v>
      </c>
      <c r="E10066" s="46" t="s">
        <v>833</v>
      </c>
      <c r="F10066" s="47"/>
      <c r="G10066" s="29">
        <v>32722</v>
      </c>
      <c r="H10066" s="32">
        <v>18416</v>
      </c>
      <c r="I10066" s="17">
        <v>24141</v>
      </c>
      <c r="J10066" s="17">
        <v>3328</v>
      </c>
      <c r="K10066" s="17">
        <v>1746</v>
      </c>
      <c r="L10066" s="17">
        <v>3372</v>
      </c>
      <c r="M10066" s="17">
        <v>3603</v>
      </c>
      <c r="N10066" s="17">
        <v>546</v>
      </c>
      <c r="O10066" s="17">
        <v>1218</v>
      </c>
      <c r="P10066" s="17">
        <v>384</v>
      </c>
      <c r="Q10066" s="33">
        <v>117</v>
      </c>
    </row>
    <row r="10067" spans="4:17" x14ac:dyDescent="0.3">
      <c r="D10067" s="93"/>
      <c r="E10067" s="9"/>
      <c r="F10067" s="8"/>
      <c r="G10067" s="10">
        <v>100</v>
      </c>
      <c r="H10067" s="11">
        <v>56.280178473197999</v>
      </c>
      <c r="I10067" s="2">
        <v>73.776052808507998</v>
      </c>
      <c r="J10067" s="2">
        <v>10.170527473870999</v>
      </c>
      <c r="K10067" s="2">
        <v>5.3358596662800002</v>
      </c>
      <c r="L10067" s="2">
        <v>10.304993582299</v>
      </c>
      <c r="M10067" s="2">
        <v>11.010940651548999</v>
      </c>
      <c r="N10067" s="2">
        <v>1.6686021636820001</v>
      </c>
      <c r="O10067" s="2">
        <v>3.722266365137</v>
      </c>
      <c r="P10067" s="2">
        <v>1.1735224008309999</v>
      </c>
      <c r="Q10067" s="13">
        <v>0.357557606503</v>
      </c>
    </row>
    <row r="10068" spans="4:17" x14ac:dyDescent="0.3">
      <c r="D10068" s="93"/>
      <c r="E10068" s="3" t="s">
        <v>834</v>
      </c>
      <c r="F10068" s="4"/>
      <c r="G10068" s="5">
        <v>19147</v>
      </c>
      <c r="H10068" s="7">
        <v>10576</v>
      </c>
      <c r="I10068" s="1">
        <v>14399</v>
      </c>
      <c r="J10068" s="1">
        <v>2031</v>
      </c>
      <c r="K10068" s="1">
        <v>1098</v>
      </c>
      <c r="L10068" s="1">
        <v>2142</v>
      </c>
      <c r="M10068" s="1">
        <v>2216</v>
      </c>
      <c r="N10068" s="1">
        <v>316</v>
      </c>
      <c r="O10068" s="1">
        <v>591</v>
      </c>
      <c r="P10068" s="1">
        <v>240</v>
      </c>
      <c r="Q10068" s="6">
        <v>55</v>
      </c>
    </row>
    <row r="10069" spans="4:17" x14ac:dyDescent="0.3">
      <c r="D10069" s="93"/>
      <c r="E10069" s="9"/>
      <c r="F10069" s="8"/>
      <c r="G10069" s="10">
        <v>100</v>
      </c>
      <c r="H10069" s="11">
        <v>55.235807176058998</v>
      </c>
      <c r="I10069" s="2">
        <v>75.202381574136993</v>
      </c>
      <c r="J10069" s="2">
        <v>10.607405859926001</v>
      </c>
      <c r="K10069" s="2">
        <v>5.7345798297380002</v>
      </c>
      <c r="L10069" s="2">
        <v>11.18713114326</v>
      </c>
      <c r="M10069" s="2">
        <v>11.573614665482999</v>
      </c>
      <c r="N10069" s="2">
        <v>1.6503890948969999</v>
      </c>
      <c r="O10069" s="2">
        <v>3.0866454274819999</v>
      </c>
      <c r="P10069" s="2">
        <v>1.2534600720739999</v>
      </c>
      <c r="Q10069" s="13">
        <v>0.287251266517</v>
      </c>
    </row>
    <row r="10070" spans="4:17" x14ac:dyDescent="0.3">
      <c r="D10070" s="93"/>
      <c r="E10070" s="3" t="s">
        <v>835</v>
      </c>
      <c r="F10070" s="4"/>
      <c r="G10070" s="5">
        <v>1655</v>
      </c>
      <c r="H10070" s="7">
        <v>912</v>
      </c>
      <c r="I10070" s="1">
        <v>1170</v>
      </c>
      <c r="J10070" s="1">
        <v>191</v>
      </c>
      <c r="K10070" s="1">
        <v>91</v>
      </c>
      <c r="L10070" s="1">
        <v>181</v>
      </c>
      <c r="M10070" s="1">
        <v>226</v>
      </c>
      <c r="N10070" s="1">
        <v>48</v>
      </c>
      <c r="O10070" s="1">
        <v>75</v>
      </c>
      <c r="P10070" s="1">
        <v>18</v>
      </c>
      <c r="Q10070" s="6">
        <v>5</v>
      </c>
    </row>
    <row r="10071" spans="4:17" x14ac:dyDescent="0.3">
      <c r="D10071" s="93"/>
      <c r="E10071" s="9"/>
      <c r="F10071" s="8"/>
      <c r="G10071" s="10">
        <v>100</v>
      </c>
      <c r="H10071" s="11">
        <v>55.105740181268999</v>
      </c>
      <c r="I10071" s="2">
        <v>70.694864048338005</v>
      </c>
      <c r="J10071" s="2">
        <v>11.540785498489001</v>
      </c>
      <c r="K10071" s="2">
        <v>5.4984894259820001</v>
      </c>
      <c r="L10071" s="2">
        <v>10.936555891238999</v>
      </c>
      <c r="M10071" s="2">
        <v>13.655589123866999</v>
      </c>
      <c r="N10071" s="2">
        <v>2.900302114804</v>
      </c>
      <c r="O10071" s="2">
        <v>4.5317220543810004</v>
      </c>
      <c r="P10071" s="2">
        <v>1.0876132930510001</v>
      </c>
      <c r="Q10071" s="13">
        <v>0.30211480362499998</v>
      </c>
    </row>
    <row r="10072" spans="4:17" x14ac:dyDescent="0.3">
      <c r="D10072" s="93"/>
      <c r="E10072" s="3" t="s">
        <v>2287</v>
      </c>
      <c r="F10072" s="4"/>
      <c r="G10072" s="5">
        <v>1576</v>
      </c>
      <c r="H10072" s="7">
        <v>740</v>
      </c>
      <c r="I10072" s="1">
        <v>1073</v>
      </c>
      <c r="J10072" s="1">
        <v>196</v>
      </c>
      <c r="K10072" s="1">
        <v>84</v>
      </c>
      <c r="L10072" s="1">
        <v>219</v>
      </c>
      <c r="M10072" s="1">
        <v>241</v>
      </c>
      <c r="N10072" s="1">
        <v>65</v>
      </c>
      <c r="O10072" s="1">
        <v>71</v>
      </c>
      <c r="P10072" s="1">
        <v>46</v>
      </c>
      <c r="Q10072" s="6">
        <v>17</v>
      </c>
    </row>
    <row r="10073" spans="4:17" x14ac:dyDescent="0.3">
      <c r="D10073" s="93"/>
      <c r="E10073" s="9"/>
      <c r="F10073" s="8"/>
      <c r="G10073" s="10">
        <v>100</v>
      </c>
      <c r="H10073" s="11">
        <v>46.954314720812</v>
      </c>
      <c r="I10073" s="2">
        <v>68.083756345178003</v>
      </c>
      <c r="J10073" s="2">
        <v>12.43654822335</v>
      </c>
      <c r="K10073" s="2">
        <v>5.3299492385790002</v>
      </c>
      <c r="L10073" s="2">
        <v>13.895939086294</v>
      </c>
      <c r="M10073" s="2">
        <v>15.291878172589</v>
      </c>
      <c r="N10073" s="2">
        <v>4.1243654822340003</v>
      </c>
      <c r="O10073" s="2">
        <v>4.5050761421320002</v>
      </c>
      <c r="P10073" s="2">
        <v>2.918781725888</v>
      </c>
      <c r="Q10073" s="13">
        <v>1.0786802030460001</v>
      </c>
    </row>
    <row r="10074" spans="4:17" x14ac:dyDescent="0.3">
      <c r="D10074" s="92" t="s">
        <v>2299</v>
      </c>
      <c r="E10074" s="46" t="s">
        <v>2300</v>
      </c>
      <c r="F10074" s="47"/>
      <c r="G10074" s="29">
        <v>6558</v>
      </c>
      <c r="H10074" s="32">
        <v>4117</v>
      </c>
      <c r="I10074" s="17">
        <v>4838</v>
      </c>
      <c r="J10074" s="17">
        <v>491</v>
      </c>
      <c r="K10074" s="17">
        <v>274</v>
      </c>
      <c r="L10074" s="17">
        <v>470</v>
      </c>
      <c r="M10074" s="17">
        <v>570</v>
      </c>
      <c r="N10074" s="17">
        <v>94</v>
      </c>
      <c r="O10074" s="17">
        <v>264</v>
      </c>
      <c r="P10074" s="17">
        <v>56</v>
      </c>
      <c r="Q10074" s="33">
        <v>14</v>
      </c>
    </row>
    <row r="10075" spans="4:17" x14ac:dyDescent="0.3">
      <c r="D10075" s="93"/>
      <c r="E10075" s="9"/>
      <c r="F10075" s="8"/>
      <c r="G10075" s="10">
        <v>100</v>
      </c>
      <c r="H10075" s="11">
        <v>62.778286062824002</v>
      </c>
      <c r="I10075" s="2">
        <v>73.772491613297007</v>
      </c>
      <c r="J10075" s="2">
        <v>7.4870387313210003</v>
      </c>
      <c r="K10075" s="2">
        <v>4.1781030802070003</v>
      </c>
      <c r="L10075" s="2">
        <v>7.1668191521809996</v>
      </c>
      <c r="M10075" s="2">
        <v>8.6916742909420002</v>
      </c>
      <c r="N10075" s="2">
        <v>1.4333638304359999</v>
      </c>
      <c r="O10075" s="2">
        <v>4.0256175663310003</v>
      </c>
      <c r="P10075" s="2">
        <v>0.85391887770700003</v>
      </c>
      <c r="Q10075" s="13">
        <v>0.213479719427</v>
      </c>
    </row>
    <row r="10076" spans="4:17" x14ac:dyDescent="0.3">
      <c r="D10076" s="93"/>
      <c r="E10076" s="3" t="s">
        <v>2301</v>
      </c>
      <c r="F10076" s="4"/>
      <c r="G10076" s="5">
        <v>16006</v>
      </c>
      <c r="H10076" s="7">
        <v>9490</v>
      </c>
      <c r="I10076" s="1">
        <v>12357</v>
      </c>
      <c r="J10076" s="1">
        <v>1582</v>
      </c>
      <c r="K10076" s="1">
        <v>797</v>
      </c>
      <c r="L10076" s="1">
        <v>1463</v>
      </c>
      <c r="M10076" s="1">
        <v>1529</v>
      </c>
      <c r="N10076" s="1">
        <v>206</v>
      </c>
      <c r="O10076" s="1">
        <v>481</v>
      </c>
      <c r="P10076" s="1">
        <v>124</v>
      </c>
      <c r="Q10076" s="6">
        <v>21</v>
      </c>
    </row>
    <row r="10077" spans="4:17" x14ac:dyDescent="0.3">
      <c r="D10077" s="93"/>
      <c r="E10077" s="9"/>
      <c r="F10077" s="8"/>
      <c r="G10077" s="10">
        <v>100</v>
      </c>
      <c r="H10077" s="11">
        <v>59.290266150194</v>
      </c>
      <c r="I10077" s="2">
        <v>77.202299137823005</v>
      </c>
      <c r="J10077" s="2">
        <v>9.8837935774079995</v>
      </c>
      <c r="K10077" s="2">
        <v>4.979382731476</v>
      </c>
      <c r="L10077" s="2">
        <v>9.1403223791079995</v>
      </c>
      <c r="M10077" s="2">
        <v>9.5526677495940007</v>
      </c>
      <c r="N10077" s="2">
        <v>1.2870173684870001</v>
      </c>
      <c r="O10077" s="2">
        <v>3.0051230788450001</v>
      </c>
      <c r="P10077" s="2">
        <v>0.77470948394399997</v>
      </c>
      <c r="Q10077" s="13">
        <v>0.13120079970000001</v>
      </c>
    </row>
    <row r="10078" spans="4:17" x14ac:dyDescent="0.3">
      <c r="D10078" s="93"/>
      <c r="E10078" s="3" t="s">
        <v>2302</v>
      </c>
      <c r="F10078" s="4"/>
      <c r="G10078" s="5">
        <v>24125</v>
      </c>
      <c r="H10078" s="7">
        <v>13162</v>
      </c>
      <c r="I10078" s="1">
        <v>17782</v>
      </c>
      <c r="J10078" s="1">
        <v>2440</v>
      </c>
      <c r="K10078" s="1">
        <v>1218</v>
      </c>
      <c r="L10078" s="1">
        <v>2554</v>
      </c>
      <c r="M10078" s="1">
        <v>2646</v>
      </c>
      <c r="N10078" s="1">
        <v>461</v>
      </c>
      <c r="O10078" s="1">
        <v>921</v>
      </c>
      <c r="P10078" s="1">
        <v>371</v>
      </c>
      <c r="Q10078" s="6">
        <v>98</v>
      </c>
    </row>
    <row r="10079" spans="4:17" x14ac:dyDescent="0.3">
      <c r="D10079" s="93"/>
      <c r="E10079" s="9"/>
      <c r="F10079" s="8"/>
      <c r="G10079" s="10">
        <v>100</v>
      </c>
      <c r="H10079" s="11">
        <v>54.557512953367997</v>
      </c>
      <c r="I10079" s="2">
        <v>73.707772020725002</v>
      </c>
      <c r="J10079" s="2">
        <v>10.113989637306</v>
      </c>
      <c r="K10079" s="2">
        <v>5.0487046632119998</v>
      </c>
      <c r="L10079" s="2">
        <v>10.586528497409001</v>
      </c>
      <c r="M10079" s="2">
        <v>10.967875647668</v>
      </c>
      <c r="N10079" s="2">
        <v>1.910880829016</v>
      </c>
      <c r="O10079" s="2">
        <v>3.8176165803109998</v>
      </c>
      <c r="P10079" s="2">
        <v>1.5378238341970001</v>
      </c>
      <c r="Q10079" s="13">
        <v>0.40621761658</v>
      </c>
    </row>
    <row r="10080" spans="4:17" x14ac:dyDescent="0.3">
      <c r="D10080" s="93"/>
      <c r="E10080" s="3" t="s">
        <v>2303</v>
      </c>
      <c r="F10080" s="4"/>
      <c r="G10080" s="5">
        <v>6494</v>
      </c>
      <c r="H10080" s="7">
        <v>3125</v>
      </c>
      <c r="I10080" s="1">
        <v>4647</v>
      </c>
      <c r="J10080" s="1">
        <v>971</v>
      </c>
      <c r="K10080" s="1">
        <v>554</v>
      </c>
      <c r="L10080" s="1">
        <v>1036</v>
      </c>
      <c r="M10080" s="1">
        <v>1088</v>
      </c>
      <c r="N10080" s="1">
        <v>132</v>
      </c>
      <c r="O10080" s="1">
        <v>206</v>
      </c>
      <c r="P10080" s="1">
        <v>81</v>
      </c>
      <c r="Q10080" s="6">
        <v>23</v>
      </c>
    </row>
    <row r="10081" spans="4:17" x14ac:dyDescent="0.3">
      <c r="D10081" s="93"/>
      <c r="E10081" s="9"/>
      <c r="F10081" s="8"/>
      <c r="G10081" s="10">
        <v>100</v>
      </c>
      <c r="H10081" s="11">
        <v>48.121342777949003</v>
      </c>
      <c r="I10081" s="2">
        <v>71.558361564520993</v>
      </c>
      <c r="J10081" s="2">
        <v>14.952263627963999</v>
      </c>
      <c r="K10081" s="2">
        <v>8.5309516476749998</v>
      </c>
      <c r="L10081" s="2">
        <v>15.953187557746</v>
      </c>
      <c r="M10081" s="2">
        <v>16.753926701571</v>
      </c>
      <c r="N10081" s="2">
        <v>2.032645518941</v>
      </c>
      <c r="O10081" s="2">
        <v>3.1721589159220001</v>
      </c>
      <c r="P10081" s="2">
        <v>1.2473052048040001</v>
      </c>
      <c r="Q10081" s="13">
        <v>0.35417308284600002</v>
      </c>
    </row>
    <row r="10082" spans="4:17" x14ac:dyDescent="0.3">
      <c r="D10082" s="93"/>
      <c r="E10082" s="3" t="s">
        <v>2304</v>
      </c>
      <c r="F10082" s="4"/>
      <c r="G10082" s="5">
        <v>1611</v>
      </c>
      <c r="H10082" s="7">
        <v>618</v>
      </c>
      <c r="I10082" s="1">
        <v>976</v>
      </c>
      <c r="J10082" s="1">
        <v>231</v>
      </c>
      <c r="K10082" s="1">
        <v>164</v>
      </c>
      <c r="L10082" s="1">
        <v>331</v>
      </c>
      <c r="M10082" s="1">
        <v>414</v>
      </c>
      <c r="N10082" s="1">
        <v>61</v>
      </c>
      <c r="O10082" s="1">
        <v>72</v>
      </c>
      <c r="P10082" s="1">
        <v>36</v>
      </c>
      <c r="Q10082" s="6">
        <v>15</v>
      </c>
    </row>
    <row r="10083" spans="4:17" x14ac:dyDescent="0.3">
      <c r="D10083" s="93"/>
      <c r="E10083" s="9"/>
      <c r="F10083" s="8"/>
      <c r="G10083" s="10">
        <v>100</v>
      </c>
      <c r="H10083" s="11">
        <v>38.361266294227001</v>
      </c>
      <c r="I10083" s="2">
        <v>60.583488516449002</v>
      </c>
      <c r="J10083" s="2">
        <v>14.338919925512</v>
      </c>
      <c r="K10083" s="2">
        <v>10.180012414648999</v>
      </c>
      <c r="L10083" s="2">
        <v>20.546244568591</v>
      </c>
      <c r="M10083" s="2">
        <v>25.698324022346</v>
      </c>
      <c r="N10083" s="2">
        <v>3.786468032278</v>
      </c>
      <c r="O10083" s="2">
        <v>4.4692737430170002</v>
      </c>
      <c r="P10083" s="2">
        <v>2.2346368715080001</v>
      </c>
      <c r="Q10083" s="13">
        <v>0.93109869646200005</v>
      </c>
    </row>
    <row r="10084" spans="4:17" x14ac:dyDescent="0.3">
      <c r="D10084" s="93"/>
      <c r="E10084" s="3" t="s">
        <v>22</v>
      </c>
      <c r="F10084" s="4"/>
      <c r="G10084" s="5">
        <v>164</v>
      </c>
      <c r="H10084" s="7">
        <v>70</v>
      </c>
      <c r="I10084" s="1">
        <v>102</v>
      </c>
      <c r="J10084" s="1">
        <v>21</v>
      </c>
      <c r="K10084" s="1">
        <v>10</v>
      </c>
      <c r="L10084" s="1">
        <v>34</v>
      </c>
      <c r="M10084" s="1">
        <v>23</v>
      </c>
      <c r="N10084" s="1">
        <v>5</v>
      </c>
      <c r="O10084" s="1">
        <v>7</v>
      </c>
      <c r="P10084" s="1">
        <v>14</v>
      </c>
      <c r="Q10084" s="6">
        <v>2</v>
      </c>
    </row>
    <row r="10085" spans="4:17" x14ac:dyDescent="0.3">
      <c r="D10085" s="93"/>
      <c r="E10085" s="9"/>
      <c r="F10085" s="8"/>
      <c r="G10085" s="10">
        <v>100</v>
      </c>
      <c r="H10085" s="11">
        <v>42.682926829267998</v>
      </c>
      <c r="I10085" s="2">
        <v>62.195121951220003</v>
      </c>
      <c r="J10085" s="2">
        <v>12.804878048779999</v>
      </c>
      <c r="K10085" s="2">
        <v>6.0975609756100004</v>
      </c>
      <c r="L10085" s="2">
        <v>20.731707317072999</v>
      </c>
      <c r="M10085" s="2">
        <v>14.024390243901999</v>
      </c>
      <c r="N10085" s="2">
        <v>3.0487804878050002</v>
      </c>
      <c r="O10085" s="2">
        <v>4.268292682927</v>
      </c>
      <c r="P10085" s="2">
        <v>8.5365853658540001</v>
      </c>
      <c r="Q10085" s="13">
        <v>1.219512195122</v>
      </c>
    </row>
    <row r="10086" spans="4:17" x14ac:dyDescent="0.3">
      <c r="D10086" s="92" t="s">
        <v>2305</v>
      </c>
      <c r="E10086" s="46" t="s">
        <v>2306</v>
      </c>
      <c r="F10086" s="47"/>
      <c r="G10086" s="29">
        <v>10458</v>
      </c>
      <c r="H10086" s="32">
        <v>6546</v>
      </c>
      <c r="I10086" s="17">
        <v>8173</v>
      </c>
      <c r="J10086" s="17">
        <v>928</v>
      </c>
      <c r="K10086" s="17">
        <v>502</v>
      </c>
      <c r="L10086" s="17">
        <v>1009</v>
      </c>
      <c r="M10086" s="17">
        <v>1077</v>
      </c>
      <c r="N10086" s="17">
        <v>205</v>
      </c>
      <c r="O10086" s="17">
        <v>271</v>
      </c>
      <c r="P10086" s="17">
        <v>84</v>
      </c>
      <c r="Q10086" s="33">
        <v>49</v>
      </c>
    </row>
    <row r="10087" spans="4:17" x14ac:dyDescent="0.3">
      <c r="D10087" s="93"/>
      <c r="E10087" s="9"/>
      <c r="F10087" s="8"/>
      <c r="G10087" s="10">
        <v>100</v>
      </c>
      <c r="H10087" s="11">
        <v>62.593230063109999</v>
      </c>
      <c r="I10087" s="2">
        <v>78.150698030216006</v>
      </c>
      <c r="J10087" s="2">
        <v>8.8735895964810005</v>
      </c>
      <c r="K10087" s="2">
        <v>4.8001529929239997</v>
      </c>
      <c r="L10087" s="2">
        <v>9.6481162746219997</v>
      </c>
      <c r="M10087" s="2">
        <v>10.298336201951001</v>
      </c>
      <c r="N10087" s="2">
        <v>1.96022183974</v>
      </c>
      <c r="O10087" s="2">
        <v>2.5913176515590002</v>
      </c>
      <c r="P10087" s="2">
        <v>0.80321285140599996</v>
      </c>
      <c r="Q10087" s="13">
        <v>0.46854082998699997</v>
      </c>
    </row>
    <row r="10088" spans="4:17" ht="25" x14ac:dyDescent="0.3">
      <c r="D10088" s="93"/>
      <c r="E10088" s="3" t="s">
        <v>2307</v>
      </c>
      <c r="F10088" s="4"/>
      <c r="G10088" s="5">
        <v>9695</v>
      </c>
      <c r="H10088" s="7">
        <v>5698</v>
      </c>
      <c r="I10088" s="1">
        <v>7592</v>
      </c>
      <c r="J10088" s="1">
        <v>1024</v>
      </c>
      <c r="K10088" s="1">
        <v>530</v>
      </c>
      <c r="L10088" s="1">
        <v>1075</v>
      </c>
      <c r="M10088" s="1">
        <v>980</v>
      </c>
      <c r="N10088" s="1">
        <v>189</v>
      </c>
      <c r="O10088" s="1">
        <v>289</v>
      </c>
      <c r="P10088" s="1">
        <v>84</v>
      </c>
      <c r="Q10088" s="6">
        <v>42</v>
      </c>
    </row>
    <row r="10089" spans="4:17" x14ac:dyDescent="0.3">
      <c r="D10089" s="93"/>
      <c r="E10089" s="9"/>
      <c r="F10089" s="8"/>
      <c r="G10089" s="10">
        <v>100</v>
      </c>
      <c r="H10089" s="11">
        <v>58.772563176894998</v>
      </c>
      <c r="I10089" s="2">
        <v>78.308406395049005</v>
      </c>
      <c r="J10089" s="2">
        <v>10.562145435792001</v>
      </c>
      <c r="K10089" s="2">
        <v>5.4667354306340004</v>
      </c>
      <c r="L10089" s="2">
        <v>11.088189788551</v>
      </c>
      <c r="M10089" s="2">
        <v>10.108303249097</v>
      </c>
      <c r="N10089" s="2">
        <v>1.949458483755</v>
      </c>
      <c r="O10089" s="2">
        <v>2.9809179989689998</v>
      </c>
      <c r="P10089" s="2">
        <v>0.86642599277999999</v>
      </c>
      <c r="Q10089" s="13">
        <v>0.43321299638999999</v>
      </c>
    </row>
    <row r="10090" spans="4:17" ht="25" x14ac:dyDescent="0.3">
      <c r="D10090" s="93"/>
      <c r="E10090" s="3" t="s">
        <v>2308</v>
      </c>
      <c r="F10090" s="4"/>
      <c r="G10090" s="5">
        <v>12771</v>
      </c>
      <c r="H10090" s="7">
        <v>6847</v>
      </c>
      <c r="I10090" s="1">
        <v>9484</v>
      </c>
      <c r="J10090" s="1">
        <v>1405</v>
      </c>
      <c r="K10090" s="1">
        <v>691</v>
      </c>
      <c r="L10090" s="1">
        <v>1421</v>
      </c>
      <c r="M10090" s="1">
        <v>1484</v>
      </c>
      <c r="N10090" s="1">
        <v>239</v>
      </c>
      <c r="O10090" s="1">
        <v>444</v>
      </c>
      <c r="P10090" s="1">
        <v>174</v>
      </c>
      <c r="Q10090" s="6">
        <v>38</v>
      </c>
    </row>
    <row r="10091" spans="4:17" x14ac:dyDescent="0.3">
      <c r="D10091" s="93"/>
      <c r="E10091" s="9"/>
      <c r="F10091" s="8"/>
      <c r="G10091" s="10">
        <v>100</v>
      </c>
      <c r="H10091" s="11">
        <v>53.613655939236999</v>
      </c>
      <c r="I10091" s="2">
        <v>74.261999843395003</v>
      </c>
      <c r="J10091" s="2">
        <v>11.001487745674</v>
      </c>
      <c r="K10091" s="2">
        <v>5.4106961083709999</v>
      </c>
      <c r="L10091" s="2">
        <v>11.126771591888</v>
      </c>
      <c r="M10091" s="2">
        <v>11.620076736355999</v>
      </c>
      <c r="N10091" s="2">
        <v>1.8714274528229999</v>
      </c>
      <c r="O10091" s="2">
        <v>3.4766267324409998</v>
      </c>
      <c r="P10091" s="2">
        <v>1.3624618275780001</v>
      </c>
      <c r="Q10091" s="13">
        <v>0.29754913475799999</v>
      </c>
    </row>
    <row r="10092" spans="4:17" x14ac:dyDescent="0.3">
      <c r="D10092" s="93"/>
      <c r="E10092" s="3" t="s">
        <v>2309</v>
      </c>
      <c r="F10092" s="4"/>
      <c r="G10092" s="5">
        <v>12862</v>
      </c>
      <c r="H10092" s="7">
        <v>6889</v>
      </c>
      <c r="I10092" s="1">
        <v>9217</v>
      </c>
      <c r="J10092" s="1">
        <v>1452</v>
      </c>
      <c r="K10092" s="1">
        <v>776</v>
      </c>
      <c r="L10092" s="1">
        <v>1485</v>
      </c>
      <c r="M10092" s="1">
        <v>1615</v>
      </c>
      <c r="N10092" s="1">
        <v>205</v>
      </c>
      <c r="O10092" s="1">
        <v>455</v>
      </c>
      <c r="P10092" s="1">
        <v>181</v>
      </c>
      <c r="Q10092" s="6">
        <v>30</v>
      </c>
    </row>
    <row r="10093" spans="4:17" x14ac:dyDescent="0.3">
      <c r="D10093" s="93"/>
      <c r="E10093" s="9"/>
      <c r="F10093" s="8"/>
      <c r="G10093" s="10">
        <v>100</v>
      </c>
      <c r="H10093" s="11">
        <v>53.560877002021002</v>
      </c>
      <c r="I10093" s="2">
        <v>71.660705955528002</v>
      </c>
      <c r="J10093" s="2">
        <v>11.289068574093999</v>
      </c>
      <c r="K10093" s="2">
        <v>6.033276317835</v>
      </c>
      <c r="L10093" s="2">
        <v>11.545638314414999</v>
      </c>
      <c r="M10093" s="2">
        <v>12.556367594464</v>
      </c>
      <c r="N10093" s="2">
        <v>1.5938423262320001</v>
      </c>
      <c r="O10093" s="2">
        <v>3.5375524801739999</v>
      </c>
      <c r="P10093" s="2">
        <v>1.407246151454</v>
      </c>
      <c r="Q10093" s="13">
        <v>0.233245218473</v>
      </c>
    </row>
    <row r="10094" spans="4:17" x14ac:dyDescent="0.3">
      <c r="D10094" s="93"/>
      <c r="E10094" s="3" t="s">
        <v>2310</v>
      </c>
      <c r="F10094" s="4"/>
      <c r="G10094" s="5">
        <v>8460</v>
      </c>
      <c r="H10094" s="7">
        <v>4265</v>
      </c>
      <c r="I10094" s="1">
        <v>5787</v>
      </c>
      <c r="J10094" s="1">
        <v>877</v>
      </c>
      <c r="K10094" s="1">
        <v>492</v>
      </c>
      <c r="L10094" s="1">
        <v>860</v>
      </c>
      <c r="M10094" s="1">
        <v>1040</v>
      </c>
      <c r="N10094" s="1">
        <v>113</v>
      </c>
      <c r="O10094" s="1">
        <v>443</v>
      </c>
      <c r="P10094" s="1">
        <v>123</v>
      </c>
      <c r="Q10094" s="6">
        <v>29</v>
      </c>
    </row>
    <row r="10095" spans="4:17" x14ac:dyDescent="0.3">
      <c r="D10095" s="93"/>
      <c r="E10095" s="9"/>
      <c r="F10095" s="8"/>
      <c r="G10095" s="10">
        <v>100</v>
      </c>
      <c r="H10095" s="11">
        <v>50.413711583923998</v>
      </c>
      <c r="I10095" s="2">
        <v>68.404255319149001</v>
      </c>
      <c r="J10095" s="2">
        <v>10.366430260047</v>
      </c>
      <c r="K10095" s="2">
        <v>5.815602836879</v>
      </c>
      <c r="L10095" s="2">
        <v>10.165484633569999</v>
      </c>
      <c r="M10095" s="2">
        <v>12.293144208037999</v>
      </c>
      <c r="N10095" s="2">
        <v>1.3356973995270001</v>
      </c>
      <c r="O10095" s="2">
        <v>5.2364066193849998</v>
      </c>
      <c r="P10095" s="2">
        <v>1.45390070922</v>
      </c>
      <c r="Q10095" s="13">
        <v>0.342789598109</v>
      </c>
    </row>
    <row r="10096" spans="4:17" x14ac:dyDescent="0.3">
      <c r="D10096" s="92" t="s">
        <v>2311</v>
      </c>
      <c r="E10096" s="46" t="s">
        <v>2306</v>
      </c>
      <c r="F10096" s="47"/>
      <c r="G10096" s="29">
        <v>6247</v>
      </c>
      <c r="H10096" s="32">
        <v>3893</v>
      </c>
      <c r="I10096" s="17">
        <v>4710</v>
      </c>
      <c r="J10096" s="17">
        <v>569</v>
      </c>
      <c r="K10096" s="17">
        <v>287</v>
      </c>
      <c r="L10096" s="17">
        <v>583</v>
      </c>
      <c r="M10096" s="17">
        <v>641</v>
      </c>
      <c r="N10096" s="17">
        <v>116</v>
      </c>
      <c r="O10096" s="17">
        <v>213</v>
      </c>
      <c r="P10096" s="17">
        <v>58</v>
      </c>
      <c r="Q10096" s="33">
        <v>30</v>
      </c>
    </row>
    <row r="10097" spans="4:17" x14ac:dyDescent="0.3">
      <c r="D10097" s="93"/>
      <c r="E10097" s="9"/>
      <c r="F10097" s="8"/>
      <c r="G10097" s="10">
        <v>100</v>
      </c>
      <c r="H10097" s="11">
        <v>62.317912598047002</v>
      </c>
      <c r="I10097" s="2">
        <v>75.396190171282001</v>
      </c>
      <c r="J10097" s="2">
        <v>9.1083720185689998</v>
      </c>
      <c r="K10097" s="2">
        <v>4.5942052185050004</v>
      </c>
      <c r="L10097" s="2">
        <v>9.3324795902030004</v>
      </c>
      <c r="M10097" s="2">
        <v>10.260925244117001</v>
      </c>
      <c r="N10097" s="2">
        <v>1.856891307828</v>
      </c>
      <c r="O10097" s="2">
        <v>3.4096366255800001</v>
      </c>
      <c r="P10097" s="2">
        <v>0.92844565391400002</v>
      </c>
      <c r="Q10097" s="13">
        <v>0.480230510645</v>
      </c>
    </row>
    <row r="10098" spans="4:17" ht="25" x14ac:dyDescent="0.3">
      <c r="D10098" s="93"/>
      <c r="E10098" s="3" t="s">
        <v>2307</v>
      </c>
      <c r="F10098" s="4"/>
      <c r="G10098" s="5">
        <v>7751</v>
      </c>
      <c r="H10098" s="7">
        <v>4413</v>
      </c>
      <c r="I10098" s="1">
        <v>5754</v>
      </c>
      <c r="J10098" s="1">
        <v>789</v>
      </c>
      <c r="K10098" s="1">
        <v>377</v>
      </c>
      <c r="L10098" s="1">
        <v>734</v>
      </c>
      <c r="M10098" s="1">
        <v>806</v>
      </c>
      <c r="N10098" s="1">
        <v>151</v>
      </c>
      <c r="O10098" s="1">
        <v>248</v>
      </c>
      <c r="P10098" s="1">
        <v>85</v>
      </c>
      <c r="Q10098" s="6">
        <v>24</v>
      </c>
    </row>
    <row r="10099" spans="4:17" x14ac:dyDescent="0.3">
      <c r="D10099" s="93"/>
      <c r="E10099" s="9"/>
      <c r="F10099" s="8"/>
      <c r="G10099" s="10">
        <v>100</v>
      </c>
      <c r="H10099" s="11">
        <v>56.934589085279001</v>
      </c>
      <c r="I10099" s="2">
        <v>74.235582505482995</v>
      </c>
      <c r="J10099" s="2">
        <v>10.179331699136</v>
      </c>
      <c r="K10099" s="2">
        <v>4.8638885305119999</v>
      </c>
      <c r="L10099" s="2">
        <v>9.4697458392470004</v>
      </c>
      <c r="M10099" s="2">
        <v>10.398658237647</v>
      </c>
      <c r="N10099" s="2">
        <v>1.948135724423</v>
      </c>
      <c r="O10099" s="2">
        <v>3.1995871500450002</v>
      </c>
      <c r="P10099" s="2">
        <v>1.0966326925559999</v>
      </c>
      <c r="Q10099" s="13">
        <v>0.30963746613300003</v>
      </c>
    </row>
    <row r="10100" spans="4:17" ht="25" x14ac:dyDescent="0.3">
      <c r="D10100" s="93"/>
      <c r="E10100" s="3" t="s">
        <v>2308</v>
      </c>
      <c r="F10100" s="4"/>
      <c r="G10100" s="5">
        <v>11247</v>
      </c>
      <c r="H10100" s="7">
        <v>6112</v>
      </c>
      <c r="I10100" s="1">
        <v>8213</v>
      </c>
      <c r="J10100" s="1">
        <v>1080</v>
      </c>
      <c r="K10100" s="1">
        <v>617</v>
      </c>
      <c r="L10100" s="1">
        <v>1100</v>
      </c>
      <c r="M10100" s="1">
        <v>1257</v>
      </c>
      <c r="N10100" s="1">
        <v>174</v>
      </c>
      <c r="O10100" s="1">
        <v>422</v>
      </c>
      <c r="P10100" s="1">
        <v>144</v>
      </c>
      <c r="Q10100" s="6">
        <v>38</v>
      </c>
    </row>
    <row r="10101" spans="4:17" x14ac:dyDescent="0.3">
      <c r="D10101" s="93"/>
      <c r="E10101" s="9"/>
      <c r="F10101" s="8"/>
      <c r="G10101" s="10">
        <v>100</v>
      </c>
      <c r="H10101" s="11">
        <v>54.343380457011001</v>
      </c>
      <c r="I10101" s="2">
        <v>73.023917489108001</v>
      </c>
      <c r="J10101" s="2">
        <v>9.6025606828490009</v>
      </c>
      <c r="K10101" s="2">
        <v>5.4859073530720002</v>
      </c>
      <c r="L10101" s="2">
        <v>9.7803858806790007</v>
      </c>
      <c r="M10101" s="2">
        <v>11.176313683648999</v>
      </c>
      <c r="N10101" s="2">
        <v>1.547079221126</v>
      </c>
      <c r="O10101" s="2">
        <v>3.7521116742239999</v>
      </c>
      <c r="P10101" s="2">
        <v>1.28034142438</v>
      </c>
      <c r="Q10101" s="13">
        <v>0.33786787587799999</v>
      </c>
    </row>
    <row r="10102" spans="4:17" x14ac:dyDescent="0.3">
      <c r="D10102" s="93"/>
      <c r="E10102" s="3" t="s">
        <v>2309</v>
      </c>
      <c r="F10102" s="4"/>
      <c r="G10102" s="5">
        <v>11179</v>
      </c>
      <c r="H10102" s="7">
        <v>5679</v>
      </c>
      <c r="I10102" s="1">
        <v>7906</v>
      </c>
      <c r="J10102" s="1">
        <v>1136</v>
      </c>
      <c r="K10102" s="1">
        <v>626</v>
      </c>
      <c r="L10102" s="1">
        <v>1222</v>
      </c>
      <c r="M10102" s="1">
        <v>1358</v>
      </c>
      <c r="N10102" s="1">
        <v>208</v>
      </c>
      <c r="O10102" s="1">
        <v>491</v>
      </c>
      <c r="P10102" s="1">
        <v>165</v>
      </c>
      <c r="Q10102" s="6">
        <v>44</v>
      </c>
    </row>
    <row r="10103" spans="4:17" x14ac:dyDescent="0.3">
      <c r="D10103" s="93"/>
      <c r="E10103" s="9"/>
      <c r="F10103" s="8"/>
      <c r="G10103" s="10">
        <v>100</v>
      </c>
      <c r="H10103" s="11">
        <v>50.800608283388001</v>
      </c>
      <c r="I10103" s="2">
        <v>70.721889256642001</v>
      </c>
      <c r="J10103" s="2">
        <v>10.161910725466999</v>
      </c>
      <c r="K10103" s="2">
        <v>5.5997853117450003</v>
      </c>
      <c r="L10103" s="2">
        <v>10.931210305036</v>
      </c>
      <c r="M10103" s="2">
        <v>12.147777082029</v>
      </c>
      <c r="N10103" s="2">
        <v>1.8606315412829999</v>
      </c>
      <c r="O10103" s="2">
        <v>4.392163878701</v>
      </c>
      <c r="P10103" s="2">
        <v>1.475981751498</v>
      </c>
      <c r="Q10103" s="13">
        <v>0.39359513373299998</v>
      </c>
    </row>
    <row r="10104" spans="4:17" x14ac:dyDescent="0.3">
      <c r="D10104" s="93"/>
      <c r="E10104" s="3" t="s">
        <v>2310</v>
      </c>
      <c r="F10104" s="4"/>
      <c r="G10104" s="5">
        <v>2253</v>
      </c>
      <c r="H10104" s="7">
        <v>1003</v>
      </c>
      <c r="I10104" s="1">
        <v>1463</v>
      </c>
      <c r="J10104" s="1">
        <v>231</v>
      </c>
      <c r="K10104" s="1">
        <v>139</v>
      </c>
      <c r="L10104" s="1">
        <v>275</v>
      </c>
      <c r="M10104" s="1">
        <v>340</v>
      </c>
      <c r="N10104" s="1">
        <v>42</v>
      </c>
      <c r="O10104" s="1">
        <v>122</v>
      </c>
      <c r="P10104" s="1">
        <v>48</v>
      </c>
      <c r="Q10104" s="6">
        <v>8</v>
      </c>
    </row>
    <row r="10105" spans="4:17" x14ac:dyDescent="0.3">
      <c r="D10105" s="93"/>
      <c r="E10105" s="9"/>
      <c r="F10105" s="8"/>
      <c r="G10105" s="10">
        <v>100</v>
      </c>
      <c r="H10105" s="11">
        <v>44.518419884598003</v>
      </c>
      <c r="I10105" s="2">
        <v>64.935641367065998</v>
      </c>
      <c r="J10105" s="2">
        <v>10.252996005326001</v>
      </c>
      <c r="K10105" s="2">
        <v>6.1695517088329996</v>
      </c>
      <c r="L10105" s="2">
        <v>12.205947625387999</v>
      </c>
      <c r="M10105" s="2">
        <v>15.090989791388999</v>
      </c>
      <c r="N10105" s="2">
        <v>1.8641810918770001</v>
      </c>
      <c r="O10105" s="2">
        <v>5.4150022192630001</v>
      </c>
      <c r="P10105" s="2">
        <v>2.1304926764309999</v>
      </c>
      <c r="Q10105" s="13">
        <v>0.35508211273899998</v>
      </c>
    </row>
    <row r="10106" spans="4:17" x14ac:dyDescent="0.3">
      <c r="D10106" s="93"/>
      <c r="E10106" s="3" t="s">
        <v>2312</v>
      </c>
      <c r="F10106" s="4"/>
      <c r="G10106" s="5">
        <v>15996</v>
      </c>
      <c r="H10106" s="7">
        <v>9358</v>
      </c>
      <c r="I10106" s="1">
        <v>12480</v>
      </c>
      <c r="J10106" s="1">
        <v>1914</v>
      </c>
      <c r="K10106" s="1">
        <v>960</v>
      </c>
      <c r="L10106" s="1">
        <v>1963</v>
      </c>
      <c r="M10106" s="1">
        <v>1841</v>
      </c>
      <c r="N10106" s="1">
        <v>252</v>
      </c>
      <c r="O10106" s="1">
        <v>434</v>
      </c>
      <c r="P10106" s="1">
        <v>164</v>
      </c>
      <c r="Q10106" s="6">
        <v>48</v>
      </c>
    </row>
    <row r="10107" spans="4:17" x14ac:dyDescent="0.3">
      <c r="D10107" s="93"/>
      <c r="E10107" s="9"/>
      <c r="F10107" s="8"/>
      <c r="G10107" s="10">
        <v>100</v>
      </c>
      <c r="H10107" s="11">
        <v>58.502125531383001</v>
      </c>
      <c r="I10107" s="2">
        <v>78.019504876219003</v>
      </c>
      <c r="J10107" s="2">
        <v>11.965491372842999</v>
      </c>
      <c r="K10107" s="2">
        <v>6.0015003750940004</v>
      </c>
      <c r="L10107" s="2">
        <v>12.271817954489</v>
      </c>
      <c r="M10107" s="2">
        <v>11.50912728182</v>
      </c>
      <c r="N10107" s="2">
        <v>1.575393848462</v>
      </c>
      <c r="O10107" s="2">
        <v>2.7131782945739999</v>
      </c>
      <c r="P10107" s="2">
        <v>1.0252563140790001</v>
      </c>
      <c r="Q10107" s="13">
        <v>0.30007501875499998</v>
      </c>
    </row>
    <row r="10108" spans="4:17" x14ac:dyDescent="0.3">
      <c r="D10108" s="92" t="s">
        <v>2313</v>
      </c>
      <c r="E10108" s="46" t="s">
        <v>2314</v>
      </c>
      <c r="F10108" s="47"/>
      <c r="G10108" s="29">
        <v>17873</v>
      </c>
      <c r="H10108" s="32">
        <v>12264</v>
      </c>
      <c r="I10108" s="17">
        <v>13371</v>
      </c>
      <c r="J10108" s="17">
        <v>1073</v>
      </c>
      <c r="K10108" s="17">
        <v>494</v>
      </c>
      <c r="L10108" s="17">
        <v>983</v>
      </c>
      <c r="M10108" s="17">
        <v>1043</v>
      </c>
      <c r="N10108" s="17">
        <v>226</v>
      </c>
      <c r="O10108" s="17">
        <v>733</v>
      </c>
      <c r="P10108" s="17">
        <v>114</v>
      </c>
      <c r="Q10108" s="33">
        <v>40</v>
      </c>
    </row>
    <row r="10109" spans="4:17" x14ac:dyDescent="0.3">
      <c r="D10109" s="93"/>
      <c r="E10109" s="9"/>
      <c r="F10109" s="8"/>
      <c r="G10109" s="10">
        <v>100</v>
      </c>
      <c r="H10109" s="11">
        <v>68.617467688692003</v>
      </c>
      <c r="I10109" s="2">
        <v>74.811167683096997</v>
      </c>
      <c r="J10109" s="2">
        <v>6.0034689195990003</v>
      </c>
      <c r="K10109" s="2">
        <v>2.7639456162929998</v>
      </c>
      <c r="L10109" s="2">
        <v>5.4999160745260003</v>
      </c>
      <c r="M10109" s="2">
        <v>5.8356179712419998</v>
      </c>
      <c r="N10109" s="2">
        <v>1.2644771442960001</v>
      </c>
      <c r="O10109" s="2">
        <v>4.1011581715440002</v>
      </c>
      <c r="P10109" s="2">
        <v>0.63783360375999998</v>
      </c>
      <c r="Q10109" s="13">
        <v>0.22380126447699999</v>
      </c>
    </row>
    <row r="10110" spans="4:17" x14ac:dyDescent="0.3">
      <c r="D10110" s="93"/>
      <c r="E10110" s="3" t="s">
        <v>2315</v>
      </c>
      <c r="F10110" s="4"/>
      <c r="G10110" s="5">
        <v>16144</v>
      </c>
      <c r="H10110" s="7">
        <v>9474</v>
      </c>
      <c r="I10110" s="1">
        <v>12582</v>
      </c>
      <c r="J10110" s="1">
        <v>1587</v>
      </c>
      <c r="K10110" s="1">
        <v>804</v>
      </c>
      <c r="L10110" s="1">
        <v>1509</v>
      </c>
      <c r="M10110" s="1">
        <v>1477</v>
      </c>
      <c r="N10110" s="1">
        <v>224</v>
      </c>
      <c r="O10110" s="1">
        <v>496</v>
      </c>
      <c r="P10110" s="1">
        <v>148</v>
      </c>
      <c r="Q10110" s="6">
        <v>22</v>
      </c>
    </row>
    <row r="10111" spans="4:17" x14ac:dyDescent="0.3">
      <c r="D10111" s="93"/>
      <c r="E10111" s="9"/>
      <c r="F10111" s="8"/>
      <c r="G10111" s="10">
        <v>100</v>
      </c>
      <c r="H10111" s="11">
        <v>58.684340931614997</v>
      </c>
      <c r="I10111" s="2">
        <v>77.936075322101004</v>
      </c>
      <c r="J10111" s="2">
        <v>9.8302775024779994</v>
      </c>
      <c r="K10111" s="2">
        <v>4.9801783944500002</v>
      </c>
      <c r="L10111" s="2">
        <v>9.3471258671950004</v>
      </c>
      <c r="M10111" s="2">
        <v>9.1489098116950007</v>
      </c>
      <c r="N10111" s="2">
        <v>1.3875123885030001</v>
      </c>
      <c r="O10111" s="2">
        <v>3.0723488602579998</v>
      </c>
      <c r="P10111" s="2">
        <v>0.91674925668999996</v>
      </c>
      <c r="Q10111" s="13">
        <v>0.136273538157</v>
      </c>
    </row>
    <row r="10112" spans="4:17" x14ac:dyDescent="0.3">
      <c r="D10112" s="93"/>
      <c r="E10112" s="3" t="s">
        <v>2316</v>
      </c>
      <c r="F10112" s="4"/>
      <c r="G10112" s="5">
        <v>15559</v>
      </c>
      <c r="H10112" s="7">
        <v>6978</v>
      </c>
      <c r="I10112" s="1">
        <v>11237</v>
      </c>
      <c r="J10112" s="1">
        <v>2055</v>
      </c>
      <c r="K10112" s="1">
        <v>1091</v>
      </c>
      <c r="L10112" s="1">
        <v>2148</v>
      </c>
      <c r="M10112" s="1">
        <v>2243</v>
      </c>
      <c r="N10112" s="1">
        <v>335</v>
      </c>
      <c r="O10112" s="1">
        <v>601</v>
      </c>
      <c r="P10112" s="1">
        <v>278</v>
      </c>
      <c r="Q10112" s="6">
        <v>73</v>
      </c>
    </row>
    <row r="10113" spans="4:17" x14ac:dyDescent="0.3">
      <c r="D10113" s="93"/>
      <c r="E10113" s="9"/>
      <c r="F10113" s="8"/>
      <c r="G10113" s="10">
        <v>100</v>
      </c>
      <c r="H10113" s="11">
        <v>44.848640658139999</v>
      </c>
      <c r="I10113" s="2">
        <v>72.221865158428997</v>
      </c>
      <c r="J10113" s="2">
        <v>13.207789703708</v>
      </c>
      <c r="K10113" s="2">
        <v>7.0120187672730001</v>
      </c>
      <c r="L10113" s="2">
        <v>13.805514493219</v>
      </c>
      <c r="M10113" s="2">
        <v>14.416093579279</v>
      </c>
      <c r="N10113" s="2">
        <v>2.1530946718939998</v>
      </c>
      <c r="O10113" s="2">
        <v>3.8627161128609999</v>
      </c>
      <c r="P10113" s="2">
        <v>1.7867472202579999</v>
      </c>
      <c r="Q10113" s="13">
        <v>0.46918182402500003</v>
      </c>
    </row>
    <row r="10114" spans="4:17" x14ac:dyDescent="0.3">
      <c r="D10114" s="93"/>
      <c r="E10114" s="3" t="s">
        <v>2317</v>
      </c>
      <c r="F10114" s="4"/>
      <c r="G10114" s="5">
        <v>4388</v>
      </c>
      <c r="H10114" s="7">
        <v>1612</v>
      </c>
      <c r="I10114" s="1">
        <v>3018</v>
      </c>
      <c r="J10114" s="1">
        <v>825</v>
      </c>
      <c r="K10114" s="1">
        <v>500</v>
      </c>
      <c r="L10114" s="1">
        <v>995</v>
      </c>
      <c r="M10114" s="1">
        <v>1137</v>
      </c>
      <c r="N10114" s="1">
        <v>122</v>
      </c>
      <c r="O10114" s="1">
        <v>89</v>
      </c>
      <c r="P10114" s="1">
        <v>80</v>
      </c>
      <c r="Q10114" s="6">
        <v>9</v>
      </c>
    </row>
    <row r="10115" spans="4:17" x14ac:dyDescent="0.3">
      <c r="D10115" s="93"/>
      <c r="E10115" s="9"/>
      <c r="F10115" s="8"/>
      <c r="G10115" s="10">
        <v>100</v>
      </c>
      <c r="H10115" s="11">
        <v>36.736554238833001</v>
      </c>
      <c r="I10115" s="2">
        <v>68.778486782133001</v>
      </c>
      <c r="J10115" s="2">
        <v>18.801276207840001</v>
      </c>
      <c r="K10115" s="2">
        <v>11.394712853235999</v>
      </c>
      <c r="L10115" s="2">
        <v>22.675478577940002</v>
      </c>
      <c r="M10115" s="2">
        <v>25.911577028259</v>
      </c>
      <c r="N10115" s="2">
        <v>2.7803099361900001</v>
      </c>
      <c r="O10115" s="2">
        <v>2.0282588878759999</v>
      </c>
      <c r="P10115" s="2">
        <v>1.823154056518</v>
      </c>
      <c r="Q10115" s="13">
        <v>0.20510483135800001</v>
      </c>
    </row>
    <row r="10116" spans="4:17" x14ac:dyDescent="0.3">
      <c r="D10116" s="93"/>
      <c r="E10116" s="3" t="s">
        <v>2318</v>
      </c>
      <c r="F10116" s="4"/>
      <c r="G10116" s="5">
        <v>735</v>
      </c>
      <c r="H10116" s="7">
        <v>218</v>
      </c>
      <c r="I10116" s="1">
        <v>381</v>
      </c>
      <c r="J10116" s="1">
        <v>145</v>
      </c>
      <c r="K10116" s="1">
        <v>96</v>
      </c>
      <c r="L10116" s="1">
        <v>188</v>
      </c>
      <c r="M10116" s="1">
        <v>291</v>
      </c>
      <c r="N10116" s="1">
        <v>41</v>
      </c>
      <c r="O10116" s="1">
        <v>24</v>
      </c>
      <c r="P10116" s="1">
        <v>21</v>
      </c>
      <c r="Q10116" s="6">
        <v>2</v>
      </c>
    </row>
    <row r="10117" spans="4:17" x14ac:dyDescent="0.3">
      <c r="D10117" s="93"/>
      <c r="E10117" s="9"/>
      <c r="F10117" s="8"/>
      <c r="G10117" s="10">
        <v>100</v>
      </c>
      <c r="H10117" s="11">
        <v>29.659863945578</v>
      </c>
      <c r="I10117" s="2">
        <v>51.836734693878</v>
      </c>
      <c r="J10117" s="2">
        <v>19.727891156462999</v>
      </c>
      <c r="K10117" s="2">
        <v>13.061224489796</v>
      </c>
      <c r="L10117" s="2">
        <v>25.578231292517</v>
      </c>
      <c r="M10117" s="2">
        <v>39.591836734693999</v>
      </c>
      <c r="N10117" s="2">
        <v>5.5782312925169997</v>
      </c>
      <c r="O10117" s="2">
        <v>3.2653061224490001</v>
      </c>
      <c r="P10117" s="2">
        <v>2.8571428571430002</v>
      </c>
      <c r="Q10117" s="13">
        <v>0.27210884353699999</v>
      </c>
    </row>
    <row r="10118" spans="4:17" x14ac:dyDescent="0.3">
      <c r="D10118" s="93"/>
      <c r="E10118" s="3" t="s">
        <v>22</v>
      </c>
      <c r="F10118" s="4"/>
      <c r="G10118" s="5">
        <v>351</v>
      </c>
      <c r="H10118" s="7">
        <v>99</v>
      </c>
      <c r="I10118" s="1">
        <v>195</v>
      </c>
      <c r="J10118" s="1">
        <v>59</v>
      </c>
      <c r="K10118" s="1">
        <v>36</v>
      </c>
      <c r="L10118" s="1">
        <v>88</v>
      </c>
      <c r="M10118" s="1">
        <v>86</v>
      </c>
      <c r="N10118" s="1">
        <v>28</v>
      </c>
      <c r="O10118" s="1">
        <v>11</v>
      </c>
      <c r="P10118" s="1">
        <v>42</v>
      </c>
      <c r="Q10118" s="6">
        <v>8</v>
      </c>
    </row>
    <row r="10119" spans="4:17" x14ac:dyDescent="0.3">
      <c r="D10119" s="93"/>
      <c r="E10119" s="9"/>
      <c r="F10119" s="8"/>
      <c r="G10119" s="10">
        <v>100</v>
      </c>
      <c r="H10119" s="11">
        <v>28.205128205127998</v>
      </c>
      <c r="I10119" s="2">
        <v>55.555555555555998</v>
      </c>
      <c r="J10119" s="2">
        <v>16.809116809117</v>
      </c>
      <c r="K10119" s="2">
        <v>10.25641025641</v>
      </c>
      <c r="L10119" s="2">
        <v>25.071225071225001</v>
      </c>
      <c r="M10119" s="2">
        <v>24.501424501424999</v>
      </c>
      <c r="N10119" s="2">
        <v>7.9772079772079998</v>
      </c>
      <c r="O10119" s="2">
        <v>3.1339031339029999</v>
      </c>
      <c r="P10119" s="2">
        <v>11.965811965812</v>
      </c>
      <c r="Q10119" s="13">
        <v>2.2792022792019999</v>
      </c>
    </row>
    <row r="10120" spans="4:17" x14ac:dyDescent="0.3">
      <c r="D10120" s="92" t="s">
        <v>2319</v>
      </c>
      <c r="E10120" s="46" t="s">
        <v>2320</v>
      </c>
      <c r="F10120" s="47"/>
      <c r="G10120" s="29">
        <v>12816</v>
      </c>
      <c r="H10120" s="32">
        <v>8991</v>
      </c>
      <c r="I10120" s="17">
        <v>9606</v>
      </c>
      <c r="J10120" s="17">
        <v>777</v>
      </c>
      <c r="K10120" s="17">
        <v>357</v>
      </c>
      <c r="L10120" s="17">
        <v>721</v>
      </c>
      <c r="M10120" s="17">
        <v>705</v>
      </c>
      <c r="N10120" s="17">
        <v>177</v>
      </c>
      <c r="O10120" s="17">
        <v>498</v>
      </c>
      <c r="P10120" s="17">
        <v>68</v>
      </c>
      <c r="Q10120" s="33">
        <v>34</v>
      </c>
    </row>
    <row r="10121" spans="4:17" x14ac:dyDescent="0.3">
      <c r="D10121" s="93"/>
      <c r="E10121" s="9"/>
      <c r="F10121" s="8"/>
      <c r="G10121" s="10">
        <v>100</v>
      </c>
      <c r="H10121" s="11">
        <v>70.154494382021994</v>
      </c>
      <c r="I10121" s="2">
        <v>74.953183520598998</v>
      </c>
      <c r="J10121" s="2">
        <v>6.0627340823970002</v>
      </c>
      <c r="K10121" s="2">
        <v>2.7855805243449998</v>
      </c>
      <c r="L10121" s="2">
        <v>5.625780274657</v>
      </c>
      <c r="M10121" s="2">
        <v>5.5009363295879998</v>
      </c>
      <c r="N10121" s="2">
        <v>1.381086142322</v>
      </c>
      <c r="O10121" s="2">
        <v>3.8857677902619998</v>
      </c>
      <c r="P10121" s="2">
        <v>0.53058676654199999</v>
      </c>
      <c r="Q10121" s="13">
        <v>0.26529338327099999</v>
      </c>
    </row>
    <row r="10122" spans="4:17" x14ac:dyDescent="0.3">
      <c r="D10122" s="93"/>
      <c r="E10122" s="3" t="s">
        <v>2321</v>
      </c>
      <c r="F10122" s="4"/>
      <c r="G10122" s="5">
        <v>28132</v>
      </c>
      <c r="H10122" s="7">
        <v>16293</v>
      </c>
      <c r="I10122" s="1">
        <v>21714</v>
      </c>
      <c r="J10122" s="1">
        <v>2800</v>
      </c>
      <c r="K10122" s="1">
        <v>1419</v>
      </c>
      <c r="L10122" s="1">
        <v>2757</v>
      </c>
      <c r="M10122" s="1">
        <v>2594</v>
      </c>
      <c r="N10122" s="1">
        <v>389</v>
      </c>
      <c r="O10122" s="1">
        <v>942</v>
      </c>
      <c r="P10122" s="1">
        <v>285</v>
      </c>
      <c r="Q10122" s="6">
        <v>62</v>
      </c>
    </row>
    <row r="10123" spans="4:17" x14ac:dyDescent="0.3">
      <c r="D10123" s="93"/>
      <c r="E10123" s="9"/>
      <c r="F10123" s="8"/>
      <c r="G10123" s="10">
        <v>100</v>
      </c>
      <c r="H10123" s="11">
        <v>57.916251955069001</v>
      </c>
      <c r="I10123" s="2">
        <v>77.186122565049999</v>
      </c>
      <c r="J10123" s="2">
        <v>9.9530783449450002</v>
      </c>
      <c r="K10123" s="2">
        <v>5.0440779183849997</v>
      </c>
      <c r="L10123" s="2">
        <v>9.8002274989339995</v>
      </c>
      <c r="M10123" s="2">
        <v>9.2208161524239998</v>
      </c>
      <c r="N10123" s="2">
        <v>1.38276695578</v>
      </c>
      <c r="O10123" s="2">
        <v>3.3484999289070001</v>
      </c>
      <c r="P10123" s="2">
        <v>1.0130811886819999</v>
      </c>
      <c r="Q10123" s="13">
        <v>0.22038959192400001</v>
      </c>
    </row>
    <row r="10124" spans="4:17" x14ac:dyDescent="0.3">
      <c r="D10124" s="93"/>
      <c r="E10124" s="3" t="s">
        <v>2322</v>
      </c>
      <c r="F10124" s="4"/>
      <c r="G10124" s="5">
        <v>8290</v>
      </c>
      <c r="H10124" s="7">
        <v>3316</v>
      </c>
      <c r="I10124" s="1">
        <v>5740</v>
      </c>
      <c r="J10124" s="1">
        <v>1178</v>
      </c>
      <c r="K10124" s="1">
        <v>654</v>
      </c>
      <c r="L10124" s="1">
        <v>1288</v>
      </c>
      <c r="M10124" s="1">
        <v>1414</v>
      </c>
      <c r="N10124" s="1">
        <v>232</v>
      </c>
      <c r="O10124" s="1">
        <v>320</v>
      </c>
      <c r="P10124" s="1">
        <v>190</v>
      </c>
      <c r="Q10124" s="6">
        <v>34</v>
      </c>
    </row>
    <row r="10125" spans="4:17" x14ac:dyDescent="0.3">
      <c r="D10125" s="93"/>
      <c r="E10125" s="9"/>
      <c r="F10125" s="8"/>
      <c r="G10125" s="10">
        <v>100</v>
      </c>
      <c r="H10125" s="11">
        <v>40</v>
      </c>
      <c r="I10125" s="2">
        <v>69.240048250905005</v>
      </c>
      <c r="J10125" s="2">
        <v>14.209891435464</v>
      </c>
      <c r="K10125" s="2">
        <v>7.8890229191800003</v>
      </c>
      <c r="L10125" s="2">
        <v>15.536791314837</v>
      </c>
      <c r="M10125" s="2">
        <v>17.056694813027999</v>
      </c>
      <c r="N10125" s="2">
        <v>2.7985524728589999</v>
      </c>
      <c r="O10125" s="2">
        <v>3.860072376357</v>
      </c>
      <c r="P10125" s="2">
        <v>2.2919179734620001</v>
      </c>
      <c r="Q10125" s="13">
        <v>0.41013268998800001</v>
      </c>
    </row>
    <row r="10126" spans="4:17" x14ac:dyDescent="0.3">
      <c r="D10126" s="93"/>
      <c r="E10126" s="3" t="s">
        <v>2323</v>
      </c>
      <c r="F10126" s="4"/>
      <c r="G10126" s="5">
        <v>3666</v>
      </c>
      <c r="H10126" s="7">
        <v>1417</v>
      </c>
      <c r="I10126" s="1">
        <v>2531</v>
      </c>
      <c r="J10126" s="1">
        <v>599</v>
      </c>
      <c r="K10126" s="1">
        <v>363</v>
      </c>
      <c r="L10126" s="1">
        <v>692</v>
      </c>
      <c r="M10126" s="1">
        <v>827</v>
      </c>
      <c r="N10126" s="1">
        <v>86</v>
      </c>
      <c r="O10126" s="1">
        <v>114</v>
      </c>
      <c r="P10126" s="1">
        <v>56</v>
      </c>
      <c r="Q10126" s="6">
        <v>12</v>
      </c>
    </row>
    <row r="10127" spans="4:17" x14ac:dyDescent="0.3">
      <c r="D10127" s="93"/>
      <c r="E10127" s="9"/>
      <c r="F10127" s="8"/>
      <c r="G10127" s="10">
        <v>100</v>
      </c>
      <c r="H10127" s="11">
        <v>38.652482269503999</v>
      </c>
      <c r="I10127" s="2">
        <v>69.039825422804</v>
      </c>
      <c r="J10127" s="2">
        <v>16.339334424440999</v>
      </c>
      <c r="K10127" s="2">
        <v>9.9018003273319994</v>
      </c>
      <c r="L10127" s="2">
        <v>18.876159301691001</v>
      </c>
      <c r="M10127" s="2">
        <v>22.558647026732</v>
      </c>
      <c r="N10127" s="2">
        <v>2.3458810692849998</v>
      </c>
      <c r="O10127" s="2">
        <v>3.1096563011459999</v>
      </c>
      <c r="P10127" s="2">
        <v>1.527550463721</v>
      </c>
      <c r="Q10127" s="13">
        <v>0.32733224222599999</v>
      </c>
    </row>
    <row r="10128" spans="4:17" x14ac:dyDescent="0.3">
      <c r="D10128" s="93"/>
      <c r="E10128" s="3" t="s">
        <v>2324</v>
      </c>
      <c r="F10128" s="4"/>
      <c r="G10128" s="5">
        <v>1820</v>
      </c>
      <c r="H10128" s="7">
        <v>535</v>
      </c>
      <c r="I10128" s="1">
        <v>1032</v>
      </c>
      <c r="J10128" s="1">
        <v>333</v>
      </c>
      <c r="K10128" s="1">
        <v>197</v>
      </c>
      <c r="L10128" s="1">
        <v>364</v>
      </c>
      <c r="M10128" s="1">
        <v>645</v>
      </c>
      <c r="N10128" s="1">
        <v>69</v>
      </c>
      <c r="O10128" s="1">
        <v>68</v>
      </c>
      <c r="P10128" s="1">
        <v>49</v>
      </c>
      <c r="Q10128" s="6">
        <v>9</v>
      </c>
    </row>
    <row r="10129" spans="2:17" x14ac:dyDescent="0.3">
      <c r="D10129" s="93"/>
      <c r="E10129" s="9"/>
      <c r="F10129" s="8"/>
      <c r="G10129" s="10">
        <v>100</v>
      </c>
      <c r="H10129" s="11">
        <v>29.395604395604</v>
      </c>
      <c r="I10129" s="2">
        <v>56.703296703296999</v>
      </c>
      <c r="J10129" s="2">
        <v>18.296703296703001</v>
      </c>
      <c r="K10129" s="2">
        <v>10.824175824176001</v>
      </c>
      <c r="L10129" s="2">
        <v>20</v>
      </c>
      <c r="M10129" s="2">
        <v>35.439560439559997</v>
      </c>
      <c r="N10129" s="2">
        <v>3.7912087912089998</v>
      </c>
      <c r="O10129" s="2">
        <v>3.7362637362640001</v>
      </c>
      <c r="P10129" s="2">
        <v>2.6923076923079998</v>
      </c>
      <c r="Q10129" s="13">
        <v>0.49450549450499998</v>
      </c>
    </row>
    <row r="10130" spans="2:17" x14ac:dyDescent="0.3">
      <c r="D10130" s="93"/>
      <c r="E10130" s="3" t="s">
        <v>22</v>
      </c>
      <c r="F10130" s="4"/>
      <c r="G10130" s="5">
        <v>309</v>
      </c>
      <c r="H10130" s="7">
        <v>90</v>
      </c>
      <c r="I10130" s="1">
        <v>156</v>
      </c>
      <c r="J10130" s="1">
        <v>53</v>
      </c>
      <c r="K10130" s="1">
        <v>29</v>
      </c>
      <c r="L10130" s="1">
        <v>82</v>
      </c>
      <c r="M10130" s="1">
        <v>87</v>
      </c>
      <c r="N10130" s="1">
        <v>23</v>
      </c>
      <c r="O10130" s="1">
        <v>13</v>
      </c>
      <c r="P10130" s="1">
        <v>35</v>
      </c>
      <c r="Q10130" s="6">
        <v>4</v>
      </c>
    </row>
    <row r="10131" spans="2:17" x14ac:dyDescent="0.3">
      <c r="D10131" s="94"/>
      <c r="E10131" s="53"/>
      <c r="F10131" s="57"/>
      <c r="G10131" s="64">
        <v>100</v>
      </c>
      <c r="H10131" s="71">
        <v>29.126213592233</v>
      </c>
      <c r="I10131" s="44">
        <v>50.485436893204003</v>
      </c>
      <c r="J10131" s="44">
        <v>17.152103559871001</v>
      </c>
      <c r="K10131" s="44">
        <v>9.3851132686080003</v>
      </c>
      <c r="L10131" s="44">
        <v>26.537216828479</v>
      </c>
      <c r="M10131" s="44">
        <v>28.155339805825001</v>
      </c>
      <c r="N10131" s="44">
        <v>7.4433656957930001</v>
      </c>
      <c r="O10131" s="44">
        <v>4.2071197410999996</v>
      </c>
      <c r="P10131" s="44">
        <v>11.326860841424001</v>
      </c>
      <c r="Q10131" s="73">
        <v>1.2944983818769999</v>
      </c>
    </row>
    <row r="10133" spans="2:17" x14ac:dyDescent="0.3">
      <c r="B10133" s="35" t="str">
        <f xml:space="preserve"> HYPERLINK("#'目次'!B84", "[78]")</f>
        <v>[78]</v>
      </c>
      <c r="C10133" s="25" t="s">
        <v>1951</v>
      </c>
    </row>
    <row r="10136" spans="2:17" x14ac:dyDescent="0.3">
      <c r="C10136" s="25" t="s">
        <v>2085</v>
      </c>
    </row>
    <row r="10137" spans="2:17" ht="62.5" x14ac:dyDescent="0.3">
      <c r="E10137" s="95"/>
      <c r="F10137" s="96"/>
      <c r="G10137" s="37" t="s">
        <v>16</v>
      </c>
      <c r="H10137" s="41" t="s">
        <v>1952</v>
      </c>
      <c r="I10137" s="18" t="s">
        <v>1953</v>
      </c>
      <c r="J10137" s="18" t="s">
        <v>1954</v>
      </c>
      <c r="K10137" s="18" t="s">
        <v>1955</v>
      </c>
      <c r="L10137" s="18" t="s">
        <v>1956</v>
      </c>
      <c r="M10137" s="18" t="s">
        <v>1957</v>
      </c>
      <c r="N10137" s="18" t="s">
        <v>836</v>
      </c>
      <c r="O10137" s="18" t="s">
        <v>1958</v>
      </c>
      <c r="P10137" s="18" t="s">
        <v>22</v>
      </c>
      <c r="Q10137" s="34" t="s">
        <v>23</v>
      </c>
    </row>
    <row r="10138" spans="2:17" x14ac:dyDescent="0.3">
      <c r="E10138" s="97"/>
      <c r="F10138" s="98"/>
      <c r="G10138" s="40"/>
      <c r="H10138" s="36"/>
      <c r="I10138" s="19"/>
      <c r="J10138" s="19"/>
      <c r="K10138" s="19"/>
      <c r="L10138" s="19"/>
      <c r="M10138" s="19"/>
      <c r="N10138" s="19"/>
      <c r="O10138" s="19"/>
      <c r="P10138" s="19"/>
      <c r="Q10138" s="39"/>
    </row>
    <row r="10139" spans="2:17" x14ac:dyDescent="0.3">
      <c r="E10139" s="63" t="s">
        <v>16</v>
      </c>
      <c r="F10139" s="58"/>
      <c r="G10139" s="38">
        <v>55336</v>
      </c>
      <c r="H10139" s="20">
        <v>30732</v>
      </c>
      <c r="I10139" s="20">
        <v>40892</v>
      </c>
      <c r="J10139" s="20">
        <v>5766</v>
      </c>
      <c r="K10139" s="20">
        <v>3035</v>
      </c>
      <c r="L10139" s="20">
        <v>5934</v>
      </c>
      <c r="M10139" s="20">
        <v>6319</v>
      </c>
      <c r="N10139" s="20">
        <v>993</v>
      </c>
      <c r="O10139" s="20">
        <v>1970</v>
      </c>
      <c r="P10139" s="20">
        <v>693</v>
      </c>
      <c r="Q10139" s="51">
        <v>248</v>
      </c>
    </row>
    <row r="10140" spans="2:17" x14ac:dyDescent="0.3">
      <c r="E10140" s="53"/>
      <c r="F10140" s="59"/>
      <c r="G10140" s="10">
        <v>100</v>
      </c>
      <c r="H10140" s="2">
        <v>55.537082550238999</v>
      </c>
      <c r="I10140" s="2">
        <v>73.897643487061003</v>
      </c>
      <c r="J10140" s="2">
        <v>10.419979760012</v>
      </c>
      <c r="K10140" s="2">
        <v>5.4846754373279998</v>
      </c>
      <c r="L10140" s="2">
        <v>10.723579586526</v>
      </c>
      <c r="M10140" s="2">
        <v>11.419329188955</v>
      </c>
      <c r="N10140" s="2">
        <v>1.794491831719</v>
      </c>
      <c r="O10140" s="2">
        <v>3.5600693942460002</v>
      </c>
      <c r="P10140" s="2">
        <v>1.2523492843720001</v>
      </c>
      <c r="Q10140" s="13">
        <v>0.44817117247400001</v>
      </c>
    </row>
    <row r="10141" spans="2:17" ht="25" x14ac:dyDescent="0.3">
      <c r="E10141" s="3" t="s">
        <v>2092</v>
      </c>
      <c r="F10141" s="4"/>
      <c r="G10141" s="29">
        <v>1365</v>
      </c>
      <c r="H10141" s="32">
        <v>398</v>
      </c>
      <c r="I10141" s="17">
        <v>692</v>
      </c>
      <c r="J10141" s="17">
        <v>285</v>
      </c>
      <c r="K10141" s="17">
        <v>188</v>
      </c>
      <c r="L10141" s="17">
        <v>295</v>
      </c>
      <c r="M10141" s="17">
        <v>514</v>
      </c>
      <c r="N10141" s="17">
        <v>47</v>
      </c>
      <c r="O10141" s="17">
        <v>61</v>
      </c>
      <c r="P10141" s="17">
        <v>34</v>
      </c>
      <c r="Q10141" s="33">
        <v>3</v>
      </c>
    </row>
    <row r="10142" spans="2:17" x14ac:dyDescent="0.3">
      <c r="E10142" s="9"/>
      <c r="F10142" s="8"/>
      <c r="G10142" s="10">
        <v>100</v>
      </c>
      <c r="H10142" s="11">
        <v>29.157509157509001</v>
      </c>
      <c r="I10142" s="2">
        <v>50.695970695970999</v>
      </c>
      <c r="J10142" s="2">
        <v>20.879120879121</v>
      </c>
      <c r="K10142" s="2">
        <v>13.772893772893999</v>
      </c>
      <c r="L10142" s="2">
        <v>21.611721611722</v>
      </c>
      <c r="M10142" s="2">
        <v>37.655677655677998</v>
      </c>
      <c r="N10142" s="2">
        <v>3.4432234432229998</v>
      </c>
      <c r="O10142" s="2">
        <v>4.468864468864</v>
      </c>
      <c r="P10142" s="2">
        <v>2.4908424908420002</v>
      </c>
      <c r="Q10142" s="13">
        <v>0.21978021978000001</v>
      </c>
    </row>
    <row r="10143" spans="2:17" x14ac:dyDescent="0.3">
      <c r="E10143" s="3" t="s">
        <v>2093</v>
      </c>
      <c r="F10143" s="4"/>
      <c r="G10143" s="5">
        <v>3091</v>
      </c>
      <c r="H10143" s="7">
        <v>1224</v>
      </c>
      <c r="I10143" s="1">
        <v>2039</v>
      </c>
      <c r="J10143" s="1">
        <v>440</v>
      </c>
      <c r="K10143" s="1">
        <v>334</v>
      </c>
      <c r="L10143" s="1">
        <v>479</v>
      </c>
      <c r="M10143" s="1">
        <v>623</v>
      </c>
      <c r="N10143" s="1">
        <v>64</v>
      </c>
      <c r="O10143" s="1">
        <v>125</v>
      </c>
      <c r="P10143" s="1">
        <v>71</v>
      </c>
      <c r="Q10143" s="6">
        <v>10</v>
      </c>
    </row>
    <row r="10144" spans="2:17" x14ac:dyDescent="0.3">
      <c r="E10144" s="9"/>
      <c r="F10144" s="8"/>
      <c r="G10144" s="10">
        <v>100</v>
      </c>
      <c r="H10144" s="11">
        <v>39.598835328372999</v>
      </c>
      <c r="I10144" s="2">
        <v>65.965706890974005</v>
      </c>
      <c r="J10144" s="2">
        <v>14.23487544484</v>
      </c>
      <c r="K10144" s="2">
        <v>10.805564542219001</v>
      </c>
      <c r="L10144" s="2">
        <v>15.496603041087001</v>
      </c>
      <c r="M10144" s="2">
        <v>20.155289550307</v>
      </c>
      <c r="N10144" s="2">
        <v>2.0705273374309998</v>
      </c>
      <c r="O10144" s="2">
        <v>4.04399870592</v>
      </c>
      <c r="P10144" s="2">
        <v>2.2969912649630002</v>
      </c>
      <c r="Q10144" s="13">
        <v>0.32351989647399998</v>
      </c>
    </row>
    <row r="10145" spans="5:17" x14ac:dyDescent="0.3">
      <c r="E10145" s="3" t="s">
        <v>2094</v>
      </c>
      <c r="F10145" s="4"/>
      <c r="G10145" s="5">
        <v>6002</v>
      </c>
      <c r="H10145" s="7">
        <v>2793</v>
      </c>
      <c r="I10145" s="1">
        <v>4254</v>
      </c>
      <c r="J10145" s="1">
        <v>679</v>
      </c>
      <c r="K10145" s="1">
        <v>465</v>
      </c>
      <c r="L10145" s="1">
        <v>681</v>
      </c>
      <c r="M10145" s="1">
        <v>799</v>
      </c>
      <c r="N10145" s="1">
        <v>102</v>
      </c>
      <c r="O10145" s="1">
        <v>258</v>
      </c>
      <c r="P10145" s="1">
        <v>83</v>
      </c>
      <c r="Q10145" s="6">
        <v>4</v>
      </c>
    </row>
    <row r="10146" spans="5:17" x14ac:dyDescent="0.3">
      <c r="E10146" s="9"/>
      <c r="F10146" s="8"/>
      <c r="G10146" s="10">
        <v>100</v>
      </c>
      <c r="H10146" s="11">
        <v>46.534488503832002</v>
      </c>
      <c r="I10146" s="2">
        <v>70.876374541819004</v>
      </c>
      <c r="J10146" s="2">
        <v>11.312895701433</v>
      </c>
      <c r="K10146" s="2">
        <v>7.7474175274909998</v>
      </c>
      <c r="L10146" s="2">
        <v>11.346217927357999</v>
      </c>
      <c r="M10146" s="2">
        <v>13.312229256914</v>
      </c>
      <c r="N10146" s="2">
        <v>1.699433522159</v>
      </c>
      <c r="O10146" s="2">
        <v>4.2985671442850002</v>
      </c>
      <c r="P10146" s="2">
        <v>1.3828723758749999</v>
      </c>
      <c r="Q10146" s="13">
        <v>6.6644451849000003E-2</v>
      </c>
    </row>
    <row r="10147" spans="5:17" x14ac:dyDescent="0.3">
      <c r="E10147" s="3" t="s">
        <v>2095</v>
      </c>
      <c r="F10147" s="4"/>
      <c r="G10147" s="5">
        <v>9804</v>
      </c>
      <c r="H10147" s="7">
        <v>5622</v>
      </c>
      <c r="I10147" s="1">
        <v>6792</v>
      </c>
      <c r="J10147" s="1">
        <v>689</v>
      </c>
      <c r="K10147" s="1">
        <v>333</v>
      </c>
      <c r="L10147" s="1">
        <v>557</v>
      </c>
      <c r="M10147" s="1">
        <v>743</v>
      </c>
      <c r="N10147" s="1">
        <v>115</v>
      </c>
      <c r="O10147" s="1">
        <v>608</v>
      </c>
      <c r="P10147" s="1">
        <v>132</v>
      </c>
      <c r="Q10147" s="6">
        <v>16</v>
      </c>
    </row>
    <row r="10148" spans="5:17" x14ac:dyDescent="0.3">
      <c r="E10148" s="9"/>
      <c r="F10148" s="8"/>
      <c r="G10148" s="10">
        <v>100</v>
      </c>
      <c r="H10148" s="11">
        <v>57.343941248470003</v>
      </c>
      <c r="I10148" s="2">
        <v>69.277845777234006</v>
      </c>
      <c r="J10148" s="2">
        <v>7.0277437780499996</v>
      </c>
      <c r="K10148" s="2">
        <v>3.3965728274170002</v>
      </c>
      <c r="L10148" s="2">
        <v>5.6813545491640003</v>
      </c>
      <c r="M10148" s="2">
        <v>7.5785393716850002</v>
      </c>
      <c r="N10148" s="2">
        <v>1.1729906160750001</v>
      </c>
      <c r="O10148" s="2">
        <v>6.2015503875969999</v>
      </c>
      <c r="P10148" s="2">
        <v>1.346389228886</v>
      </c>
      <c r="Q10148" s="13">
        <v>0.16319869441000001</v>
      </c>
    </row>
    <row r="10149" spans="5:17" x14ac:dyDescent="0.3">
      <c r="E10149" s="3" t="s">
        <v>2096</v>
      </c>
      <c r="F10149" s="4"/>
      <c r="G10149" s="5">
        <v>5132</v>
      </c>
      <c r="H10149" s="7">
        <v>3595</v>
      </c>
      <c r="I10149" s="1">
        <v>3315</v>
      </c>
      <c r="J10149" s="1">
        <v>233</v>
      </c>
      <c r="K10149" s="1">
        <v>97</v>
      </c>
      <c r="L10149" s="1">
        <v>161</v>
      </c>
      <c r="M10149" s="1">
        <v>260</v>
      </c>
      <c r="N10149" s="1">
        <v>54</v>
      </c>
      <c r="O10149" s="1">
        <v>345</v>
      </c>
      <c r="P10149" s="1">
        <v>43</v>
      </c>
      <c r="Q10149" s="6">
        <v>10</v>
      </c>
    </row>
    <row r="10150" spans="5:17" x14ac:dyDescent="0.3">
      <c r="E10150" s="9"/>
      <c r="F10150" s="8"/>
      <c r="G10150" s="10">
        <v>100</v>
      </c>
      <c r="H10150" s="11">
        <v>70.050662509743006</v>
      </c>
      <c r="I10150" s="2">
        <v>64.594699922057998</v>
      </c>
      <c r="J10150" s="2">
        <v>4.5401402961809998</v>
      </c>
      <c r="K10150" s="2">
        <v>1.890101325019</v>
      </c>
      <c r="L10150" s="2">
        <v>3.1371784879189999</v>
      </c>
      <c r="M10150" s="2">
        <v>5.0662509742789998</v>
      </c>
      <c r="N10150" s="2">
        <v>1.0522213561960001</v>
      </c>
      <c r="O10150" s="2">
        <v>6.7225253312550004</v>
      </c>
      <c r="P10150" s="2">
        <v>0.83787996882299998</v>
      </c>
      <c r="Q10150" s="13">
        <v>0.19485580670300001</v>
      </c>
    </row>
    <row r="10151" spans="5:17" x14ac:dyDescent="0.3">
      <c r="E10151" s="3" t="s">
        <v>992</v>
      </c>
      <c r="F10151" s="4"/>
      <c r="G10151" s="5">
        <v>381</v>
      </c>
      <c r="H10151" s="7">
        <v>112</v>
      </c>
      <c r="I10151" s="1">
        <v>151</v>
      </c>
      <c r="J10151" s="1">
        <v>38</v>
      </c>
      <c r="K10151" s="1">
        <v>19</v>
      </c>
      <c r="L10151" s="1">
        <v>29</v>
      </c>
      <c r="M10151" s="1">
        <v>54</v>
      </c>
      <c r="N10151" s="1">
        <v>23</v>
      </c>
      <c r="O10151" s="1">
        <v>53</v>
      </c>
      <c r="P10151" s="1">
        <v>61</v>
      </c>
      <c r="Q10151" s="6">
        <v>4</v>
      </c>
    </row>
    <row r="10152" spans="5:17" x14ac:dyDescent="0.3">
      <c r="E10152" s="9"/>
      <c r="F10152" s="8"/>
      <c r="G10152" s="10">
        <v>100</v>
      </c>
      <c r="H10152" s="11">
        <v>29.396325459318</v>
      </c>
      <c r="I10152" s="2">
        <v>39.632545931758997</v>
      </c>
      <c r="J10152" s="2">
        <v>9.9737532808400005</v>
      </c>
      <c r="K10152" s="2">
        <v>4.9868766404200002</v>
      </c>
      <c r="L10152" s="2">
        <v>7.6115485564299998</v>
      </c>
      <c r="M10152" s="2">
        <v>14.173228346457</v>
      </c>
      <c r="N10152" s="2">
        <v>6.0367454068240001</v>
      </c>
      <c r="O10152" s="2">
        <v>13.910761154856001</v>
      </c>
      <c r="P10152" s="2">
        <v>16.010498687664001</v>
      </c>
      <c r="Q10152" s="13">
        <v>1.0498687664040001</v>
      </c>
    </row>
    <row r="10153" spans="5:17" ht="25" x14ac:dyDescent="0.3">
      <c r="E10153" s="3" t="s">
        <v>2097</v>
      </c>
      <c r="F10153" s="4"/>
      <c r="G10153" s="5">
        <v>2347</v>
      </c>
      <c r="H10153" s="7">
        <v>712</v>
      </c>
      <c r="I10153" s="1">
        <v>1563</v>
      </c>
      <c r="J10153" s="1">
        <v>592</v>
      </c>
      <c r="K10153" s="1">
        <v>338</v>
      </c>
      <c r="L10153" s="1">
        <v>755</v>
      </c>
      <c r="M10153" s="1">
        <v>804</v>
      </c>
      <c r="N10153" s="1">
        <v>90</v>
      </c>
      <c r="O10153" s="1">
        <v>18</v>
      </c>
      <c r="P10153" s="1">
        <v>29</v>
      </c>
      <c r="Q10153" s="6">
        <v>7</v>
      </c>
    </row>
    <row r="10154" spans="5:17" x14ac:dyDescent="0.3">
      <c r="E10154" s="9"/>
      <c r="F10154" s="8"/>
      <c r="G10154" s="10">
        <v>100</v>
      </c>
      <c r="H10154" s="11">
        <v>30.336599914785001</v>
      </c>
      <c r="I10154" s="2">
        <v>66.595654026416994</v>
      </c>
      <c r="J10154" s="2">
        <v>25.223689816787001</v>
      </c>
      <c r="K10154" s="2">
        <v>14.401363442693</v>
      </c>
      <c r="L10154" s="2">
        <v>32.168726033234002</v>
      </c>
      <c r="M10154" s="2">
        <v>34.256497656583001</v>
      </c>
      <c r="N10154" s="2">
        <v>3.8346825734980001</v>
      </c>
      <c r="O10154" s="2">
        <v>0.76693651470000002</v>
      </c>
      <c r="P10154" s="2">
        <v>1.235619940349</v>
      </c>
      <c r="Q10154" s="13">
        <v>0.29825308904999998</v>
      </c>
    </row>
    <row r="10155" spans="5:17" x14ac:dyDescent="0.3">
      <c r="E10155" s="3" t="s">
        <v>2098</v>
      </c>
      <c r="F10155" s="4"/>
      <c r="G10155" s="5">
        <v>3862</v>
      </c>
      <c r="H10155" s="7">
        <v>1726</v>
      </c>
      <c r="I10155" s="1">
        <v>3067</v>
      </c>
      <c r="J10155" s="1">
        <v>694</v>
      </c>
      <c r="K10155" s="1">
        <v>346</v>
      </c>
      <c r="L10155" s="1">
        <v>808</v>
      </c>
      <c r="M10155" s="1">
        <v>655</v>
      </c>
      <c r="N10155" s="1">
        <v>93</v>
      </c>
      <c r="O10155" s="1">
        <v>46</v>
      </c>
      <c r="P10155" s="1">
        <v>55</v>
      </c>
      <c r="Q10155" s="6">
        <v>6</v>
      </c>
    </row>
    <row r="10156" spans="5:17" x14ac:dyDescent="0.3">
      <c r="E10156" s="9"/>
      <c r="F10156" s="8"/>
      <c r="G10156" s="10">
        <v>100</v>
      </c>
      <c r="H10156" s="11">
        <v>44.691869497669998</v>
      </c>
      <c r="I10156" s="2">
        <v>79.414810978766994</v>
      </c>
      <c r="J10156" s="2">
        <v>17.969963749352999</v>
      </c>
      <c r="K10156" s="2">
        <v>8.9590885551530004</v>
      </c>
      <c r="L10156" s="2">
        <v>20.921802175039002</v>
      </c>
      <c r="M10156" s="2">
        <v>16.960124287934001</v>
      </c>
      <c r="N10156" s="2">
        <v>2.408078715691</v>
      </c>
      <c r="O10156" s="2">
        <v>1.191092698084</v>
      </c>
      <c r="P10156" s="2">
        <v>1.424132573796</v>
      </c>
      <c r="Q10156" s="13">
        <v>0.155359917141</v>
      </c>
    </row>
    <row r="10157" spans="5:17" x14ac:dyDescent="0.3">
      <c r="E10157" s="3" t="s">
        <v>2099</v>
      </c>
      <c r="F10157" s="4"/>
      <c r="G10157" s="5">
        <v>7841</v>
      </c>
      <c r="H10157" s="7">
        <v>4302</v>
      </c>
      <c r="I10157" s="1">
        <v>6609</v>
      </c>
      <c r="J10157" s="1">
        <v>1046</v>
      </c>
      <c r="K10157" s="1">
        <v>518</v>
      </c>
      <c r="L10157" s="1">
        <v>1128</v>
      </c>
      <c r="M10157" s="1">
        <v>839</v>
      </c>
      <c r="N10157" s="1">
        <v>133</v>
      </c>
      <c r="O10157" s="1">
        <v>81</v>
      </c>
      <c r="P10157" s="1">
        <v>57</v>
      </c>
      <c r="Q10157" s="6">
        <v>12</v>
      </c>
    </row>
    <row r="10158" spans="5:17" x14ac:dyDescent="0.3">
      <c r="E10158" s="9"/>
      <c r="F10158" s="8"/>
      <c r="G10158" s="10">
        <v>100</v>
      </c>
      <c r="H10158" s="11">
        <v>54.865450835353002</v>
      </c>
      <c r="I10158" s="2">
        <v>84.287718403265004</v>
      </c>
      <c r="J10158" s="2">
        <v>13.340135186837999</v>
      </c>
      <c r="K10158" s="2">
        <v>6.6063002168090001</v>
      </c>
      <c r="L10158" s="2">
        <v>14.385920163244</v>
      </c>
      <c r="M10158" s="2">
        <v>10.700165795179</v>
      </c>
      <c r="N10158" s="2">
        <v>1.696212217829</v>
      </c>
      <c r="O10158" s="2">
        <v>1.0330315010840001</v>
      </c>
      <c r="P10158" s="2">
        <v>0.72694809335499999</v>
      </c>
      <c r="Q10158" s="13">
        <v>0.15304170386400001</v>
      </c>
    </row>
    <row r="10159" spans="5:17" x14ac:dyDescent="0.3">
      <c r="E10159" s="3" t="s">
        <v>2100</v>
      </c>
      <c r="F10159" s="4"/>
      <c r="G10159" s="5">
        <v>9237</v>
      </c>
      <c r="H10159" s="7">
        <v>6020</v>
      </c>
      <c r="I10159" s="1">
        <v>7720</v>
      </c>
      <c r="J10159" s="1">
        <v>693</v>
      </c>
      <c r="K10159" s="1">
        <v>233</v>
      </c>
      <c r="L10159" s="1">
        <v>662</v>
      </c>
      <c r="M10159" s="1">
        <v>602</v>
      </c>
      <c r="N10159" s="1">
        <v>143</v>
      </c>
      <c r="O10159" s="1">
        <v>172</v>
      </c>
      <c r="P10159" s="1">
        <v>44</v>
      </c>
      <c r="Q10159" s="6">
        <v>15</v>
      </c>
    </row>
    <row r="10160" spans="5:17" x14ac:dyDescent="0.3">
      <c r="E10160" s="9"/>
      <c r="F10160" s="8"/>
      <c r="G10160" s="10">
        <v>100</v>
      </c>
      <c r="H10160" s="11">
        <v>65.172675110967006</v>
      </c>
      <c r="I10160" s="2">
        <v>83.576918913067004</v>
      </c>
      <c r="J10160" s="2">
        <v>7.5024358557969997</v>
      </c>
      <c r="K10160" s="2">
        <v>2.522464003464</v>
      </c>
      <c r="L10160" s="2">
        <v>7.1668290570530004</v>
      </c>
      <c r="M10160" s="2">
        <v>6.5172675110969998</v>
      </c>
      <c r="N10160" s="2">
        <v>1.5481216845300001</v>
      </c>
      <c r="O10160" s="2">
        <v>1.862076431742</v>
      </c>
      <c r="P10160" s="2">
        <v>0.47634513370100001</v>
      </c>
      <c r="Q10160" s="13">
        <v>0.162390386489</v>
      </c>
    </row>
    <row r="10161" spans="5:17" x14ac:dyDescent="0.3">
      <c r="E10161" s="3" t="s">
        <v>2101</v>
      </c>
      <c r="F10161" s="4"/>
      <c r="G10161" s="5">
        <v>5019</v>
      </c>
      <c r="H10161" s="7">
        <v>3735</v>
      </c>
      <c r="I10161" s="1">
        <v>4001</v>
      </c>
      <c r="J10161" s="1">
        <v>208</v>
      </c>
      <c r="K10161" s="1">
        <v>86</v>
      </c>
      <c r="L10161" s="1">
        <v>215</v>
      </c>
      <c r="M10161" s="1">
        <v>214</v>
      </c>
      <c r="N10161" s="1">
        <v>61</v>
      </c>
      <c r="O10161" s="1">
        <v>142</v>
      </c>
      <c r="P10161" s="1">
        <v>15</v>
      </c>
      <c r="Q10161" s="6">
        <v>7</v>
      </c>
    </row>
    <row r="10162" spans="5:17" x14ac:dyDescent="0.3">
      <c r="E10162" s="9"/>
      <c r="F10162" s="8"/>
      <c r="G10162" s="10">
        <v>100</v>
      </c>
      <c r="H10162" s="11">
        <v>74.417214584579</v>
      </c>
      <c r="I10162" s="2">
        <v>79.717075114565006</v>
      </c>
      <c r="J10162" s="2">
        <v>4.1442518429969999</v>
      </c>
      <c r="K10162" s="2">
        <v>1.713488742777</v>
      </c>
      <c r="L10162" s="2">
        <v>4.2837218569440001</v>
      </c>
      <c r="M10162" s="2">
        <v>4.263797569237</v>
      </c>
      <c r="N10162" s="2">
        <v>1.21538155011</v>
      </c>
      <c r="O10162" s="2">
        <v>2.8292488543530001</v>
      </c>
      <c r="P10162" s="2">
        <v>0.29886431560100002</v>
      </c>
      <c r="Q10162" s="13">
        <v>0.13947001394700001</v>
      </c>
    </row>
    <row r="10163" spans="5:17" x14ac:dyDescent="0.3">
      <c r="E10163" s="3" t="s">
        <v>998</v>
      </c>
      <c r="F10163" s="4"/>
      <c r="G10163" s="5">
        <v>490</v>
      </c>
      <c r="H10163" s="7">
        <v>212</v>
      </c>
      <c r="I10163" s="1">
        <v>301</v>
      </c>
      <c r="J10163" s="1">
        <v>70</v>
      </c>
      <c r="K10163" s="1">
        <v>23</v>
      </c>
      <c r="L10163" s="1">
        <v>54</v>
      </c>
      <c r="M10163" s="1">
        <v>87</v>
      </c>
      <c r="N10163" s="1">
        <v>28</v>
      </c>
      <c r="O10163" s="1">
        <v>20</v>
      </c>
      <c r="P10163" s="1">
        <v>47</v>
      </c>
      <c r="Q10163" s="6">
        <v>8</v>
      </c>
    </row>
    <row r="10164" spans="5:17" x14ac:dyDescent="0.3">
      <c r="E10164" s="9"/>
      <c r="F10164" s="8"/>
      <c r="G10164" s="10">
        <v>100</v>
      </c>
      <c r="H10164" s="11">
        <v>43.265306122448997</v>
      </c>
      <c r="I10164" s="2">
        <v>61.428571428570997</v>
      </c>
      <c r="J10164" s="2">
        <v>14.285714285714</v>
      </c>
      <c r="K10164" s="2">
        <v>4.6938775510199999</v>
      </c>
      <c r="L10164" s="2">
        <v>11.020408163265</v>
      </c>
      <c r="M10164" s="2">
        <v>17.755102040815999</v>
      </c>
      <c r="N10164" s="2">
        <v>5.7142857142860004</v>
      </c>
      <c r="O10164" s="2">
        <v>4.0816326530609999</v>
      </c>
      <c r="P10164" s="2">
        <v>9.5918367346940006</v>
      </c>
      <c r="Q10164" s="13">
        <v>1.632653061224</v>
      </c>
    </row>
    <row r="10165" spans="5:17" ht="25" x14ac:dyDescent="0.3">
      <c r="E10165" s="3" t="s">
        <v>2102</v>
      </c>
      <c r="F10165" s="4"/>
      <c r="G10165" s="5">
        <v>70</v>
      </c>
      <c r="H10165" s="7">
        <v>20</v>
      </c>
      <c r="I10165" s="1">
        <v>40</v>
      </c>
      <c r="J10165" s="1">
        <v>24</v>
      </c>
      <c r="K10165" s="1">
        <v>16</v>
      </c>
      <c r="L10165" s="1">
        <v>28</v>
      </c>
      <c r="M10165" s="1">
        <v>30</v>
      </c>
      <c r="N10165" s="1">
        <v>6</v>
      </c>
      <c r="O10165" s="1">
        <v>2</v>
      </c>
      <c r="P10165" s="1">
        <v>2</v>
      </c>
      <c r="Q10165" s="6">
        <v>0</v>
      </c>
    </row>
    <row r="10166" spans="5:17" x14ac:dyDescent="0.3">
      <c r="E10166" s="9"/>
      <c r="F10166" s="8"/>
      <c r="G10166" s="10">
        <v>100</v>
      </c>
      <c r="H10166" s="11">
        <v>28.571428571428999</v>
      </c>
      <c r="I10166" s="2">
        <v>57.142857142856997</v>
      </c>
      <c r="J10166" s="2">
        <v>34.285714285714</v>
      </c>
      <c r="K10166" s="2">
        <v>22.857142857143</v>
      </c>
      <c r="L10166" s="2">
        <v>40</v>
      </c>
      <c r="M10166" s="2">
        <v>42.857142857143003</v>
      </c>
      <c r="N10166" s="2">
        <v>8.5714285714289993</v>
      </c>
      <c r="O10166" s="2">
        <v>2.8571428571430002</v>
      </c>
      <c r="P10166" s="2">
        <v>2.8571428571430002</v>
      </c>
      <c r="Q10166" s="15">
        <v>0</v>
      </c>
    </row>
    <row r="10167" spans="5:17" x14ac:dyDescent="0.3">
      <c r="E10167" s="3" t="s">
        <v>2103</v>
      </c>
      <c r="F10167" s="4"/>
      <c r="G10167" s="5">
        <v>54</v>
      </c>
      <c r="H10167" s="7">
        <v>21</v>
      </c>
      <c r="I10167" s="1">
        <v>36</v>
      </c>
      <c r="J10167" s="1">
        <v>12</v>
      </c>
      <c r="K10167" s="1">
        <v>3</v>
      </c>
      <c r="L10167" s="1">
        <v>17</v>
      </c>
      <c r="M10167" s="1">
        <v>13</v>
      </c>
      <c r="N10167" s="1">
        <v>4</v>
      </c>
      <c r="O10167" s="1">
        <v>1</v>
      </c>
      <c r="P10167" s="1">
        <v>1</v>
      </c>
      <c r="Q10167" s="6">
        <v>2</v>
      </c>
    </row>
    <row r="10168" spans="5:17" x14ac:dyDescent="0.3">
      <c r="E10168" s="9"/>
      <c r="F10168" s="8"/>
      <c r="G10168" s="10">
        <v>100</v>
      </c>
      <c r="H10168" s="11">
        <v>38.888888888888999</v>
      </c>
      <c r="I10168" s="2">
        <v>66.666666666666998</v>
      </c>
      <c r="J10168" s="2">
        <v>22.222222222222001</v>
      </c>
      <c r="K10168" s="2">
        <v>5.5555555555560003</v>
      </c>
      <c r="L10168" s="2">
        <v>31.481481481481001</v>
      </c>
      <c r="M10168" s="2">
        <v>24.074074074074002</v>
      </c>
      <c r="N10168" s="2">
        <v>7.4074074074069998</v>
      </c>
      <c r="O10168" s="2">
        <v>1.851851851852</v>
      </c>
      <c r="P10168" s="2">
        <v>1.851851851852</v>
      </c>
      <c r="Q10168" s="13">
        <v>3.7037037037039999</v>
      </c>
    </row>
    <row r="10169" spans="5:17" x14ac:dyDescent="0.3">
      <c r="E10169" s="3" t="s">
        <v>2104</v>
      </c>
      <c r="F10169" s="4"/>
      <c r="G10169" s="5">
        <v>103</v>
      </c>
      <c r="H10169" s="7">
        <v>47</v>
      </c>
      <c r="I10169" s="1">
        <v>70</v>
      </c>
      <c r="J10169" s="1">
        <v>21</v>
      </c>
      <c r="K10169" s="1">
        <v>12</v>
      </c>
      <c r="L10169" s="1">
        <v>20</v>
      </c>
      <c r="M10169" s="1">
        <v>19</v>
      </c>
      <c r="N10169" s="1">
        <v>4</v>
      </c>
      <c r="O10169" s="1">
        <v>5</v>
      </c>
      <c r="P10169" s="1">
        <v>1</v>
      </c>
      <c r="Q10169" s="6">
        <v>0</v>
      </c>
    </row>
    <row r="10170" spans="5:17" x14ac:dyDescent="0.3">
      <c r="E10170" s="9"/>
      <c r="F10170" s="8"/>
      <c r="G10170" s="10">
        <v>100</v>
      </c>
      <c r="H10170" s="11">
        <v>45.631067961165002</v>
      </c>
      <c r="I10170" s="2">
        <v>67.961165048544004</v>
      </c>
      <c r="J10170" s="2">
        <v>20.388349514563</v>
      </c>
      <c r="K10170" s="2">
        <v>11.650485436893</v>
      </c>
      <c r="L10170" s="2">
        <v>19.417475728155001</v>
      </c>
      <c r="M10170" s="2">
        <v>18.446601941748</v>
      </c>
      <c r="N10170" s="2">
        <v>3.8834951456310001</v>
      </c>
      <c r="O10170" s="2">
        <v>4.8543689320389998</v>
      </c>
      <c r="P10170" s="2">
        <v>0.97087378640800004</v>
      </c>
      <c r="Q10170" s="15">
        <v>0</v>
      </c>
    </row>
    <row r="10171" spans="5:17" x14ac:dyDescent="0.3">
      <c r="E10171" s="3" t="s">
        <v>2105</v>
      </c>
      <c r="F10171" s="4"/>
      <c r="G10171" s="5">
        <v>104</v>
      </c>
      <c r="H10171" s="7">
        <v>54</v>
      </c>
      <c r="I10171" s="1">
        <v>78</v>
      </c>
      <c r="J10171" s="1">
        <v>14</v>
      </c>
      <c r="K10171" s="1">
        <v>11</v>
      </c>
      <c r="L10171" s="1">
        <v>16</v>
      </c>
      <c r="M10171" s="1">
        <v>17</v>
      </c>
      <c r="N10171" s="1">
        <v>3</v>
      </c>
      <c r="O10171" s="1">
        <v>6</v>
      </c>
      <c r="P10171" s="1">
        <v>0</v>
      </c>
      <c r="Q10171" s="6">
        <v>3</v>
      </c>
    </row>
    <row r="10172" spans="5:17" x14ac:dyDescent="0.3">
      <c r="E10172" s="9"/>
      <c r="F10172" s="8"/>
      <c r="G10172" s="10">
        <v>100</v>
      </c>
      <c r="H10172" s="11">
        <v>51.923076923076998</v>
      </c>
      <c r="I10172" s="2">
        <v>75</v>
      </c>
      <c r="J10172" s="2">
        <v>13.461538461538</v>
      </c>
      <c r="K10172" s="2">
        <v>10.576923076923</v>
      </c>
      <c r="L10172" s="2">
        <v>15.384615384615</v>
      </c>
      <c r="M10172" s="2">
        <v>16.346153846153999</v>
      </c>
      <c r="N10172" s="2">
        <v>2.884615384615</v>
      </c>
      <c r="O10172" s="2">
        <v>5.7692307692310001</v>
      </c>
      <c r="P10172" s="12">
        <v>0</v>
      </c>
      <c r="Q10172" s="13">
        <v>2.884615384615</v>
      </c>
    </row>
    <row r="10173" spans="5:17" x14ac:dyDescent="0.3">
      <c r="E10173" s="3" t="s">
        <v>2106</v>
      </c>
      <c r="F10173" s="4"/>
      <c r="G10173" s="5">
        <v>45</v>
      </c>
      <c r="H10173" s="7">
        <v>28</v>
      </c>
      <c r="I10173" s="1">
        <v>33</v>
      </c>
      <c r="J10173" s="1">
        <v>4</v>
      </c>
      <c r="K10173" s="1">
        <v>1</v>
      </c>
      <c r="L10173" s="1">
        <v>4</v>
      </c>
      <c r="M10173" s="1">
        <v>6</v>
      </c>
      <c r="N10173" s="1">
        <v>2</v>
      </c>
      <c r="O10173" s="1">
        <v>2</v>
      </c>
      <c r="P10173" s="1">
        <v>0</v>
      </c>
      <c r="Q10173" s="6">
        <v>1</v>
      </c>
    </row>
    <row r="10174" spans="5:17" x14ac:dyDescent="0.3">
      <c r="E10174" s="9"/>
      <c r="F10174" s="8"/>
      <c r="G10174" s="10">
        <v>100</v>
      </c>
      <c r="H10174" s="11">
        <v>62.222222222222001</v>
      </c>
      <c r="I10174" s="2">
        <v>73.333333333333002</v>
      </c>
      <c r="J10174" s="2">
        <v>8.8888888888889994</v>
      </c>
      <c r="K10174" s="2">
        <v>2.2222222222219998</v>
      </c>
      <c r="L10174" s="2">
        <v>8.8888888888889994</v>
      </c>
      <c r="M10174" s="2">
        <v>13.333333333333</v>
      </c>
      <c r="N10174" s="2">
        <v>4.4444444444439997</v>
      </c>
      <c r="O10174" s="2">
        <v>4.4444444444439997</v>
      </c>
      <c r="P10174" s="12">
        <v>0</v>
      </c>
      <c r="Q10174" s="13">
        <v>2.2222222222219998</v>
      </c>
    </row>
    <row r="10175" spans="5:17" x14ac:dyDescent="0.3">
      <c r="E10175" s="3" t="s">
        <v>1004</v>
      </c>
      <c r="F10175" s="4"/>
      <c r="G10175" s="5">
        <v>22</v>
      </c>
      <c r="H10175" s="7">
        <v>9</v>
      </c>
      <c r="I10175" s="1">
        <v>11</v>
      </c>
      <c r="J10175" s="1">
        <v>0</v>
      </c>
      <c r="K10175" s="1">
        <v>1</v>
      </c>
      <c r="L10175" s="1">
        <v>2</v>
      </c>
      <c r="M10175" s="1">
        <v>1</v>
      </c>
      <c r="N10175" s="1">
        <v>1</v>
      </c>
      <c r="O10175" s="1">
        <v>4</v>
      </c>
      <c r="P10175" s="1">
        <v>1</v>
      </c>
      <c r="Q10175" s="6">
        <v>1</v>
      </c>
    </row>
    <row r="10176" spans="5:17" x14ac:dyDescent="0.3">
      <c r="E10176" s="9"/>
      <c r="F10176" s="8"/>
      <c r="G10176" s="10">
        <v>100</v>
      </c>
      <c r="H10176" s="11">
        <v>40.909090909090999</v>
      </c>
      <c r="I10176" s="2">
        <v>50</v>
      </c>
      <c r="J10176" s="12">
        <v>0</v>
      </c>
      <c r="K10176" s="2">
        <v>4.5454545454549997</v>
      </c>
      <c r="L10176" s="2">
        <v>9.0909090909089993</v>
      </c>
      <c r="M10176" s="2">
        <v>4.5454545454549997</v>
      </c>
      <c r="N10176" s="2">
        <v>4.5454545454549997</v>
      </c>
      <c r="O10176" s="2">
        <v>18.181818181817999</v>
      </c>
      <c r="P10176" s="2">
        <v>4.5454545454549997</v>
      </c>
      <c r="Q10176" s="13">
        <v>4.5454545454549997</v>
      </c>
    </row>
    <row r="10177" spans="5:17" ht="25" x14ac:dyDescent="0.3">
      <c r="E10177" s="3" t="s">
        <v>2107</v>
      </c>
      <c r="F10177" s="4"/>
      <c r="G10177" s="5">
        <v>1751</v>
      </c>
      <c r="H10177" s="7">
        <v>496</v>
      </c>
      <c r="I10177" s="1">
        <v>959</v>
      </c>
      <c r="J10177" s="1">
        <v>392</v>
      </c>
      <c r="K10177" s="1">
        <v>279</v>
      </c>
      <c r="L10177" s="1">
        <v>393</v>
      </c>
      <c r="M10177" s="1">
        <v>599</v>
      </c>
      <c r="N10177" s="1">
        <v>52</v>
      </c>
      <c r="O10177" s="1">
        <v>62</v>
      </c>
      <c r="P10177" s="1">
        <v>40</v>
      </c>
      <c r="Q10177" s="6">
        <v>3</v>
      </c>
    </row>
    <row r="10178" spans="5:17" x14ac:dyDescent="0.3">
      <c r="E10178" s="9"/>
      <c r="F10178" s="8"/>
      <c r="G10178" s="10">
        <v>100</v>
      </c>
      <c r="H10178" s="11">
        <v>28.326670474015</v>
      </c>
      <c r="I10178" s="2">
        <v>54.768703597943997</v>
      </c>
      <c r="J10178" s="2">
        <v>22.387207310109002</v>
      </c>
      <c r="K10178" s="2">
        <v>15.933752141633001</v>
      </c>
      <c r="L10178" s="2">
        <v>22.444317532837999</v>
      </c>
      <c r="M10178" s="2">
        <v>34.209023415190998</v>
      </c>
      <c r="N10178" s="2">
        <v>2.9697315819529999</v>
      </c>
      <c r="O10178" s="2">
        <v>3.5408338092520002</v>
      </c>
      <c r="P10178" s="2">
        <v>2.2844089091950002</v>
      </c>
      <c r="Q10178" s="13">
        <v>0.17133066819000001</v>
      </c>
    </row>
    <row r="10179" spans="5:17" ht="25" x14ac:dyDescent="0.3">
      <c r="E10179" s="3" t="s">
        <v>2108</v>
      </c>
      <c r="F10179" s="4"/>
      <c r="G10179" s="5">
        <v>11170</v>
      </c>
      <c r="H10179" s="7">
        <v>5146</v>
      </c>
      <c r="I10179" s="1">
        <v>7656</v>
      </c>
      <c r="J10179" s="1">
        <v>1322</v>
      </c>
      <c r="K10179" s="1">
        <v>841</v>
      </c>
      <c r="L10179" s="1">
        <v>1298</v>
      </c>
      <c r="M10179" s="1">
        <v>1608</v>
      </c>
      <c r="N10179" s="1">
        <v>180</v>
      </c>
      <c r="O10179" s="1">
        <v>549</v>
      </c>
      <c r="P10179" s="1">
        <v>172</v>
      </c>
      <c r="Q10179" s="6">
        <v>15</v>
      </c>
    </row>
    <row r="10180" spans="5:17" x14ac:dyDescent="0.3">
      <c r="E10180" s="9"/>
      <c r="F10180" s="8"/>
      <c r="G10180" s="10">
        <v>100</v>
      </c>
      <c r="H10180" s="11">
        <v>46.069829901521999</v>
      </c>
      <c r="I10180" s="2">
        <v>68.540734109221006</v>
      </c>
      <c r="J10180" s="2">
        <v>11.83527305282</v>
      </c>
      <c r="K10180" s="2">
        <v>7.5290957923009998</v>
      </c>
      <c r="L10180" s="2">
        <v>11.620411817368</v>
      </c>
      <c r="M10180" s="2">
        <v>14.395702775290999</v>
      </c>
      <c r="N10180" s="2">
        <v>1.6114592658910001</v>
      </c>
      <c r="O10180" s="2">
        <v>4.9149507609669998</v>
      </c>
      <c r="P10180" s="2">
        <v>1.5398388540729999</v>
      </c>
      <c r="Q10180" s="13">
        <v>0.13428827215799999</v>
      </c>
    </row>
    <row r="10181" spans="5:17" ht="25" x14ac:dyDescent="0.3">
      <c r="E10181" s="3" t="s">
        <v>2109</v>
      </c>
      <c r="F10181" s="4"/>
      <c r="G10181" s="5">
        <v>8852</v>
      </c>
      <c r="H10181" s="7">
        <v>5458</v>
      </c>
      <c r="I10181" s="1">
        <v>6141</v>
      </c>
      <c r="J10181" s="1">
        <v>463</v>
      </c>
      <c r="K10181" s="1">
        <v>232</v>
      </c>
      <c r="L10181" s="1">
        <v>361</v>
      </c>
      <c r="M10181" s="1">
        <v>528</v>
      </c>
      <c r="N10181" s="1">
        <v>97</v>
      </c>
      <c r="O10181" s="1">
        <v>542</v>
      </c>
      <c r="P10181" s="1">
        <v>106</v>
      </c>
      <c r="Q10181" s="6">
        <v>13</v>
      </c>
    </row>
    <row r="10182" spans="5:17" x14ac:dyDescent="0.3">
      <c r="E10182" s="9"/>
      <c r="F10182" s="8"/>
      <c r="G10182" s="10">
        <v>100</v>
      </c>
      <c r="H10182" s="11">
        <v>61.658382286489001</v>
      </c>
      <c r="I10182" s="2">
        <v>69.374152733844994</v>
      </c>
      <c r="J10182" s="2">
        <v>5.2304563940350004</v>
      </c>
      <c r="K10182" s="2">
        <v>2.6208766380480002</v>
      </c>
      <c r="L10182" s="2">
        <v>4.0781744238590001</v>
      </c>
      <c r="M10182" s="2">
        <v>5.9647537279709999</v>
      </c>
      <c r="N10182" s="2">
        <v>1.0957975598730001</v>
      </c>
      <c r="O10182" s="2">
        <v>6.1229100768190001</v>
      </c>
      <c r="P10182" s="2">
        <v>1.1974694984180001</v>
      </c>
      <c r="Q10182" s="13">
        <v>0.14685946678699999</v>
      </c>
    </row>
    <row r="10183" spans="5:17" ht="25" x14ac:dyDescent="0.3">
      <c r="E10183" s="3" t="s">
        <v>2110</v>
      </c>
      <c r="F10183" s="4"/>
      <c r="G10183" s="5">
        <v>3106</v>
      </c>
      <c r="H10183" s="7">
        <v>2368</v>
      </c>
      <c r="I10183" s="1">
        <v>2085</v>
      </c>
      <c r="J10183" s="1">
        <v>101</v>
      </c>
      <c r="K10183" s="1">
        <v>37</v>
      </c>
      <c r="L10183" s="1">
        <v>71</v>
      </c>
      <c r="M10183" s="1">
        <v>114</v>
      </c>
      <c r="N10183" s="1">
        <v>33</v>
      </c>
      <c r="O10183" s="1">
        <v>160</v>
      </c>
      <c r="P10183" s="1">
        <v>15</v>
      </c>
      <c r="Q10183" s="6">
        <v>4</v>
      </c>
    </row>
    <row r="10184" spans="5:17" x14ac:dyDescent="0.3">
      <c r="E10184" s="9"/>
      <c r="F10184" s="8"/>
      <c r="G10184" s="10">
        <v>100</v>
      </c>
      <c r="H10184" s="11">
        <v>76.239536381197993</v>
      </c>
      <c r="I10184" s="2">
        <v>67.128139085640996</v>
      </c>
      <c r="J10184" s="2">
        <v>3.2517707662589999</v>
      </c>
      <c r="K10184" s="2">
        <v>1.1912427559559999</v>
      </c>
      <c r="L10184" s="2">
        <v>2.2858982614290002</v>
      </c>
      <c r="M10184" s="2">
        <v>3.670315518352</v>
      </c>
      <c r="N10184" s="2">
        <v>1.0624597553120001</v>
      </c>
      <c r="O10184" s="2">
        <v>5.1513200257570002</v>
      </c>
      <c r="P10184" s="2">
        <v>0.48293625241499999</v>
      </c>
      <c r="Q10184" s="13">
        <v>0.128783000644</v>
      </c>
    </row>
    <row r="10185" spans="5:17" ht="25" x14ac:dyDescent="0.3">
      <c r="E10185" s="3" t="s">
        <v>2111</v>
      </c>
      <c r="F10185" s="4"/>
      <c r="G10185" s="5">
        <v>3058</v>
      </c>
      <c r="H10185" s="7">
        <v>993</v>
      </c>
      <c r="I10185" s="1">
        <v>2073</v>
      </c>
      <c r="J10185" s="1">
        <v>780</v>
      </c>
      <c r="K10185" s="1">
        <v>449</v>
      </c>
      <c r="L10185" s="1">
        <v>958</v>
      </c>
      <c r="M10185" s="1">
        <v>965</v>
      </c>
      <c r="N10185" s="1">
        <v>103</v>
      </c>
      <c r="O10185" s="1">
        <v>36</v>
      </c>
      <c r="P10185" s="1">
        <v>39</v>
      </c>
      <c r="Q10185" s="6">
        <v>7</v>
      </c>
    </row>
    <row r="10186" spans="5:17" x14ac:dyDescent="0.3">
      <c r="E10186" s="9"/>
      <c r="F10186" s="8"/>
      <c r="G10186" s="10">
        <v>100</v>
      </c>
      <c r="H10186" s="11">
        <v>32.472204054937997</v>
      </c>
      <c r="I10186" s="2">
        <v>67.789404839764998</v>
      </c>
      <c r="J10186" s="2">
        <v>25.506867233485998</v>
      </c>
      <c r="K10186" s="2">
        <v>14.682799215173</v>
      </c>
      <c r="L10186" s="2">
        <v>31.327665140615</v>
      </c>
      <c r="M10186" s="2">
        <v>31.556572923478999</v>
      </c>
      <c r="N10186" s="2">
        <v>3.3682145192939998</v>
      </c>
      <c r="O10186" s="2">
        <v>1.1772400261610001</v>
      </c>
      <c r="P10186" s="2">
        <v>1.275343361674</v>
      </c>
      <c r="Q10186" s="13">
        <v>0.22890778286499999</v>
      </c>
    </row>
    <row r="10187" spans="5:17" ht="25" x14ac:dyDescent="0.3">
      <c r="E10187" s="3" t="s">
        <v>2112</v>
      </c>
      <c r="F10187" s="4"/>
      <c r="G10187" s="5">
        <v>13191</v>
      </c>
      <c r="H10187" s="7">
        <v>7061</v>
      </c>
      <c r="I10187" s="1">
        <v>10985</v>
      </c>
      <c r="J10187" s="1">
        <v>1842</v>
      </c>
      <c r="K10187" s="1">
        <v>850</v>
      </c>
      <c r="L10187" s="1">
        <v>1998</v>
      </c>
      <c r="M10187" s="1">
        <v>1578</v>
      </c>
      <c r="N10187" s="1">
        <v>242</v>
      </c>
      <c r="O10187" s="1">
        <v>149</v>
      </c>
      <c r="P10187" s="1">
        <v>99</v>
      </c>
      <c r="Q10187" s="6">
        <v>18</v>
      </c>
    </row>
    <row r="10188" spans="5:17" x14ac:dyDescent="0.3">
      <c r="E10188" s="9"/>
      <c r="F10188" s="8"/>
      <c r="G10188" s="10">
        <v>100</v>
      </c>
      <c r="H10188" s="11">
        <v>53.528921234175002</v>
      </c>
      <c r="I10188" s="2">
        <v>83.276476385414</v>
      </c>
      <c r="J10188" s="2">
        <v>13.964066408915</v>
      </c>
      <c r="K10188" s="2">
        <v>6.443787430824</v>
      </c>
      <c r="L10188" s="2">
        <v>15.146690925631001</v>
      </c>
      <c r="M10188" s="2">
        <v>11.962701842165</v>
      </c>
      <c r="N10188" s="2">
        <v>1.8345841861879999</v>
      </c>
      <c r="O10188" s="2">
        <v>1.129558031992</v>
      </c>
      <c r="P10188" s="2">
        <v>0.75051171253100002</v>
      </c>
      <c r="Q10188" s="13">
        <v>0.13645667500600001</v>
      </c>
    </row>
    <row r="10189" spans="5:17" ht="25" x14ac:dyDescent="0.3">
      <c r="E10189" s="3" t="s">
        <v>2113</v>
      </c>
      <c r="F10189" s="4"/>
      <c r="G10189" s="5">
        <v>8369</v>
      </c>
      <c r="H10189" s="7">
        <v>5791</v>
      </c>
      <c r="I10189" s="1">
        <v>7015</v>
      </c>
      <c r="J10189" s="1">
        <v>449</v>
      </c>
      <c r="K10189" s="1">
        <v>155</v>
      </c>
      <c r="L10189" s="1">
        <v>453</v>
      </c>
      <c r="M10189" s="1">
        <v>409</v>
      </c>
      <c r="N10189" s="1">
        <v>102</v>
      </c>
      <c r="O10189" s="1">
        <v>177</v>
      </c>
      <c r="P10189" s="1">
        <v>39</v>
      </c>
      <c r="Q10189" s="6">
        <v>6</v>
      </c>
    </row>
    <row r="10190" spans="5:17" x14ac:dyDescent="0.3">
      <c r="E10190" s="9"/>
      <c r="F10190" s="8"/>
      <c r="G10190" s="10">
        <v>100</v>
      </c>
      <c r="H10190" s="11">
        <v>69.195841797108002</v>
      </c>
      <c r="I10190" s="2">
        <v>83.821245071096001</v>
      </c>
      <c r="J10190" s="2">
        <v>5.3650376389050001</v>
      </c>
      <c r="K10190" s="2">
        <v>1.852073127016</v>
      </c>
      <c r="L10190" s="2">
        <v>5.412833074441</v>
      </c>
      <c r="M10190" s="2">
        <v>4.8870832835459996</v>
      </c>
      <c r="N10190" s="2">
        <v>1.218783606166</v>
      </c>
      <c r="O10190" s="2">
        <v>2.114948022464</v>
      </c>
      <c r="P10190" s="2">
        <v>0.466005496475</v>
      </c>
      <c r="Q10190" s="13">
        <v>7.1693153304000001E-2</v>
      </c>
    </row>
    <row r="10191" spans="5:17" ht="25" x14ac:dyDescent="0.3">
      <c r="E10191" s="3" t="s">
        <v>2114</v>
      </c>
      <c r="F10191" s="4"/>
      <c r="G10191" s="5">
        <v>3008</v>
      </c>
      <c r="H10191" s="7">
        <v>2388</v>
      </c>
      <c r="I10191" s="1">
        <v>2437</v>
      </c>
      <c r="J10191" s="1">
        <v>72</v>
      </c>
      <c r="K10191" s="1">
        <v>27</v>
      </c>
      <c r="L10191" s="1">
        <v>63</v>
      </c>
      <c r="M10191" s="1">
        <v>72</v>
      </c>
      <c r="N10191" s="1">
        <v>34</v>
      </c>
      <c r="O10191" s="1">
        <v>61</v>
      </c>
      <c r="P10191" s="1">
        <v>3</v>
      </c>
      <c r="Q10191" s="6">
        <v>6</v>
      </c>
    </row>
    <row r="10192" spans="5:17" x14ac:dyDescent="0.3">
      <c r="E10192" s="9"/>
      <c r="F10192" s="8"/>
      <c r="G10192" s="10">
        <v>100</v>
      </c>
      <c r="H10192" s="11">
        <v>79.388297872340004</v>
      </c>
      <c r="I10192" s="2">
        <v>81.017287234042996</v>
      </c>
      <c r="J10192" s="2">
        <v>2.393617021277</v>
      </c>
      <c r="K10192" s="2">
        <v>0.89760638297899997</v>
      </c>
      <c r="L10192" s="2">
        <v>2.094414893617</v>
      </c>
      <c r="M10192" s="2">
        <v>2.393617021277</v>
      </c>
      <c r="N10192" s="2">
        <v>1.1303191489360001</v>
      </c>
      <c r="O10192" s="2">
        <v>2.0279255319149998</v>
      </c>
      <c r="P10192" s="2">
        <v>9.9734042553000002E-2</v>
      </c>
      <c r="Q10192" s="13">
        <v>0.199468085106</v>
      </c>
    </row>
    <row r="10193" spans="2:17" ht="25" x14ac:dyDescent="0.3">
      <c r="E10193" s="3" t="s">
        <v>2115</v>
      </c>
      <c r="F10193" s="4"/>
      <c r="G10193" s="5">
        <v>80</v>
      </c>
      <c r="H10193" s="7">
        <v>25</v>
      </c>
      <c r="I10193" s="1">
        <v>47</v>
      </c>
      <c r="J10193" s="1">
        <v>29</v>
      </c>
      <c r="K10193" s="1">
        <v>17</v>
      </c>
      <c r="L10193" s="1">
        <v>33</v>
      </c>
      <c r="M10193" s="1">
        <v>37</v>
      </c>
      <c r="N10193" s="1">
        <v>5</v>
      </c>
      <c r="O10193" s="1">
        <v>1</v>
      </c>
      <c r="P10193" s="1">
        <v>1</v>
      </c>
      <c r="Q10193" s="6">
        <v>0</v>
      </c>
    </row>
    <row r="10194" spans="2:17" x14ac:dyDescent="0.3">
      <c r="E10194" s="9"/>
      <c r="F10194" s="8"/>
      <c r="G10194" s="10">
        <v>100</v>
      </c>
      <c r="H10194" s="11">
        <v>31.25</v>
      </c>
      <c r="I10194" s="2">
        <v>58.75</v>
      </c>
      <c r="J10194" s="2">
        <v>36.25</v>
      </c>
      <c r="K10194" s="2">
        <v>21.25</v>
      </c>
      <c r="L10194" s="2">
        <v>41.25</v>
      </c>
      <c r="M10194" s="2">
        <v>46.25</v>
      </c>
      <c r="N10194" s="2">
        <v>6.25</v>
      </c>
      <c r="O10194" s="2">
        <v>1.25</v>
      </c>
      <c r="P10194" s="2">
        <v>1.25</v>
      </c>
      <c r="Q10194" s="15">
        <v>0</v>
      </c>
    </row>
    <row r="10195" spans="2:17" ht="25" x14ac:dyDescent="0.3">
      <c r="E10195" s="3" t="s">
        <v>2116</v>
      </c>
      <c r="F10195" s="4"/>
      <c r="G10195" s="5">
        <v>160</v>
      </c>
      <c r="H10195" s="7">
        <v>69</v>
      </c>
      <c r="I10195" s="1">
        <v>107</v>
      </c>
      <c r="J10195" s="1">
        <v>32</v>
      </c>
      <c r="K10195" s="1">
        <v>22</v>
      </c>
      <c r="L10195" s="1">
        <v>32</v>
      </c>
      <c r="M10195" s="1">
        <v>33</v>
      </c>
      <c r="N10195" s="1">
        <v>8</v>
      </c>
      <c r="O10195" s="1">
        <v>6</v>
      </c>
      <c r="P10195" s="1">
        <v>1</v>
      </c>
      <c r="Q10195" s="6">
        <v>3</v>
      </c>
    </row>
    <row r="10196" spans="2:17" x14ac:dyDescent="0.3">
      <c r="E10196" s="9"/>
      <c r="F10196" s="8"/>
      <c r="G10196" s="10">
        <v>100</v>
      </c>
      <c r="H10196" s="11">
        <v>43.125</v>
      </c>
      <c r="I10196" s="2">
        <v>66.875</v>
      </c>
      <c r="J10196" s="2">
        <v>20</v>
      </c>
      <c r="K10196" s="2">
        <v>13.75</v>
      </c>
      <c r="L10196" s="2">
        <v>20</v>
      </c>
      <c r="M10196" s="2">
        <v>20.625</v>
      </c>
      <c r="N10196" s="2">
        <v>5</v>
      </c>
      <c r="O10196" s="2">
        <v>3.75</v>
      </c>
      <c r="P10196" s="2">
        <v>0.625</v>
      </c>
      <c r="Q10196" s="13">
        <v>1.875</v>
      </c>
    </row>
    <row r="10197" spans="2:17" ht="25" x14ac:dyDescent="0.3">
      <c r="E10197" s="3" t="s">
        <v>2117</v>
      </c>
      <c r="F10197" s="4"/>
      <c r="G10197" s="5">
        <v>89</v>
      </c>
      <c r="H10197" s="7">
        <v>55</v>
      </c>
      <c r="I10197" s="1">
        <v>75</v>
      </c>
      <c r="J10197" s="1">
        <v>6</v>
      </c>
      <c r="K10197" s="1">
        <v>4</v>
      </c>
      <c r="L10197" s="1">
        <v>11</v>
      </c>
      <c r="M10197" s="1">
        <v>6</v>
      </c>
      <c r="N10197" s="1">
        <v>2</v>
      </c>
      <c r="O10197" s="1">
        <v>5</v>
      </c>
      <c r="P10197" s="1">
        <v>0</v>
      </c>
      <c r="Q10197" s="6">
        <v>3</v>
      </c>
    </row>
    <row r="10198" spans="2:17" x14ac:dyDescent="0.3">
      <c r="E10198" s="9"/>
      <c r="F10198" s="8"/>
      <c r="G10198" s="10">
        <v>100</v>
      </c>
      <c r="H10198" s="11">
        <v>61.797752808989003</v>
      </c>
      <c r="I10198" s="2">
        <v>84.269662921348001</v>
      </c>
      <c r="J10198" s="2">
        <v>6.7415730337079998</v>
      </c>
      <c r="K10198" s="2">
        <v>4.4943820224720001</v>
      </c>
      <c r="L10198" s="2">
        <v>12.359550561798001</v>
      </c>
      <c r="M10198" s="2">
        <v>6.7415730337079998</v>
      </c>
      <c r="N10198" s="2">
        <v>2.2471910112360001</v>
      </c>
      <c r="O10198" s="2">
        <v>5.61797752809</v>
      </c>
      <c r="P10198" s="12">
        <v>0</v>
      </c>
      <c r="Q10198" s="13">
        <v>3.3707865168539999</v>
      </c>
    </row>
    <row r="10199" spans="2:17" ht="25" x14ac:dyDescent="0.3">
      <c r="E10199" s="3" t="s">
        <v>2118</v>
      </c>
      <c r="F10199" s="4"/>
      <c r="G10199" s="5">
        <v>13</v>
      </c>
      <c r="H10199" s="7">
        <v>6</v>
      </c>
      <c r="I10199" s="1">
        <v>10</v>
      </c>
      <c r="J10199" s="1">
        <v>2</v>
      </c>
      <c r="K10199" s="1">
        <v>0</v>
      </c>
      <c r="L10199" s="1">
        <v>1</v>
      </c>
      <c r="M10199" s="1">
        <v>3</v>
      </c>
      <c r="N10199" s="1">
        <v>0</v>
      </c>
      <c r="O10199" s="1">
        <v>0</v>
      </c>
      <c r="P10199" s="1">
        <v>0</v>
      </c>
      <c r="Q10199" s="6">
        <v>0</v>
      </c>
    </row>
    <row r="10200" spans="2:17" x14ac:dyDescent="0.3">
      <c r="E10200" s="53"/>
      <c r="F10200" s="57"/>
      <c r="G10200" s="64">
        <v>100</v>
      </c>
      <c r="H10200" s="71">
        <v>46.153846153845997</v>
      </c>
      <c r="I10200" s="44">
        <v>76.923076923077005</v>
      </c>
      <c r="J10200" s="44">
        <v>15.384615384615</v>
      </c>
      <c r="K10200" s="43">
        <v>0</v>
      </c>
      <c r="L10200" s="44">
        <v>7.6923076923079998</v>
      </c>
      <c r="M10200" s="44">
        <v>23.076923076922998</v>
      </c>
      <c r="N10200" s="43">
        <v>0</v>
      </c>
      <c r="O10200" s="43">
        <v>0</v>
      </c>
      <c r="P10200" s="43">
        <v>0</v>
      </c>
      <c r="Q10200" s="66">
        <v>0</v>
      </c>
    </row>
    <row r="10202" spans="2:17" x14ac:dyDescent="0.3">
      <c r="B10202" s="35" t="str">
        <f xml:space="preserve"> HYPERLINK("#'目次'!B85", "[79]")</f>
        <v>[79]</v>
      </c>
      <c r="C10202" s="25" t="s">
        <v>1951</v>
      </c>
    </row>
    <row r="10205" spans="2:17" x14ac:dyDescent="0.3">
      <c r="C10205" s="25" t="s">
        <v>2124</v>
      </c>
    </row>
    <row r="10206" spans="2:17" ht="62.5" x14ac:dyDescent="0.3">
      <c r="E10206" s="95"/>
      <c r="F10206" s="96"/>
      <c r="G10206" s="37" t="s">
        <v>16</v>
      </c>
      <c r="H10206" s="41" t="s">
        <v>1952</v>
      </c>
      <c r="I10206" s="18" t="s">
        <v>1953</v>
      </c>
      <c r="J10206" s="18" t="s">
        <v>1954</v>
      </c>
      <c r="K10206" s="18" t="s">
        <v>1955</v>
      </c>
      <c r="L10206" s="18" t="s">
        <v>1956</v>
      </c>
      <c r="M10206" s="18" t="s">
        <v>1957</v>
      </c>
      <c r="N10206" s="18" t="s">
        <v>836</v>
      </c>
      <c r="O10206" s="18" t="s">
        <v>1958</v>
      </c>
      <c r="P10206" s="18" t="s">
        <v>22</v>
      </c>
      <c r="Q10206" s="34" t="s">
        <v>23</v>
      </c>
    </row>
    <row r="10207" spans="2:17" x14ac:dyDescent="0.3">
      <c r="E10207" s="97"/>
      <c r="F10207" s="98"/>
      <c r="G10207" s="40"/>
      <c r="H10207" s="36"/>
      <c r="I10207" s="19"/>
      <c r="J10207" s="19"/>
      <c r="K10207" s="19"/>
      <c r="L10207" s="19"/>
      <c r="M10207" s="19"/>
      <c r="N10207" s="19"/>
      <c r="O10207" s="19"/>
      <c r="P10207" s="19"/>
      <c r="Q10207" s="39"/>
    </row>
    <row r="10208" spans="2:17" x14ac:dyDescent="0.3">
      <c r="E10208" s="63" t="s">
        <v>16</v>
      </c>
      <c r="F10208" s="58"/>
      <c r="G10208" s="38">
        <v>55336</v>
      </c>
      <c r="H10208" s="20">
        <v>30732</v>
      </c>
      <c r="I10208" s="20">
        <v>40892</v>
      </c>
      <c r="J10208" s="20">
        <v>5766</v>
      </c>
      <c r="K10208" s="20">
        <v>3035</v>
      </c>
      <c r="L10208" s="20">
        <v>5934</v>
      </c>
      <c r="M10208" s="20">
        <v>6319</v>
      </c>
      <c r="N10208" s="20">
        <v>993</v>
      </c>
      <c r="O10208" s="20">
        <v>1970</v>
      </c>
      <c r="P10208" s="20">
        <v>693</v>
      </c>
      <c r="Q10208" s="51">
        <v>248</v>
      </c>
    </row>
    <row r="10209" spans="5:17" x14ac:dyDescent="0.3">
      <c r="E10209" s="53"/>
      <c r="F10209" s="59"/>
      <c r="G10209" s="10">
        <v>100</v>
      </c>
      <c r="H10209" s="2">
        <v>55.537082550238999</v>
      </c>
      <c r="I10209" s="2">
        <v>73.897643487061003</v>
      </c>
      <c r="J10209" s="2">
        <v>10.419979760012</v>
      </c>
      <c r="K10209" s="2">
        <v>5.4846754373279998</v>
      </c>
      <c r="L10209" s="2">
        <v>10.723579586526</v>
      </c>
      <c r="M10209" s="2">
        <v>11.419329188955</v>
      </c>
      <c r="N10209" s="2">
        <v>1.794491831719</v>
      </c>
      <c r="O10209" s="2">
        <v>3.5600693942460002</v>
      </c>
      <c r="P10209" s="2">
        <v>1.2523492843720001</v>
      </c>
      <c r="Q10209" s="13">
        <v>0.44817117247400001</v>
      </c>
    </row>
    <row r="10210" spans="5:17" ht="25" x14ac:dyDescent="0.3">
      <c r="E10210" s="3" t="s">
        <v>2125</v>
      </c>
      <c r="F10210" s="4"/>
      <c r="G10210" s="29">
        <v>46</v>
      </c>
      <c r="H10210" s="32">
        <v>11</v>
      </c>
      <c r="I10210" s="17">
        <v>34</v>
      </c>
      <c r="J10210" s="17">
        <v>3</v>
      </c>
      <c r="K10210" s="17">
        <v>9</v>
      </c>
      <c r="L10210" s="17">
        <v>15</v>
      </c>
      <c r="M10210" s="17">
        <v>12</v>
      </c>
      <c r="N10210" s="17">
        <v>1</v>
      </c>
      <c r="O10210" s="17">
        <v>1</v>
      </c>
      <c r="P10210" s="17">
        <v>0</v>
      </c>
      <c r="Q10210" s="33">
        <v>0</v>
      </c>
    </row>
    <row r="10211" spans="5:17" x14ac:dyDescent="0.3">
      <c r="E10211" s="9"/>
      <c r="F10211" s="8"/>
      <c r="G10211" s="10">
        <v>100</v>
      </c>
      <c r="H10211" s="11">
        <v>23.913043478260999</v>
      </c>
      <c r="I10211" s="2">
        <v>73.913043478261002</v>
      </c>
      <c r="J10211" s="2">
        <v>6.5217391304349999</v>
      </c>
      <c r="K10211" s="2">
        <v>19.565217391304</v>
      </c>
      <c r="L10211" s="2">
        <v>32.608695652173999</v>
      </c>
      <c r="M10211" s="2">
        <v>26.086956521739001</v>
      </c>
      <c r="N10211" s="2">
        <v>2.1739130434780001</v>
      </c>
      <c r="O10211" s="2">
        <v>2.1739130434780001</v>
      </c>
      <c r="P10211" s="12">
        <v>0</v>
      </c>
      <c r="Q10211" s="15">
        <v>0</v>
      </c>
    </row>
    <row r="10212" spans="5:17" x14ac:dyDescent="0.3">
      <c r="E10212" s="3" t="s">
        <v>2126</v>
      </c>
      <c r="F10212" s="4"/>
      <c r="G10212" s="5">
        <v>81</v>
      </c>
      <c r="H10212" s="7">
        <v>39</v>
      </c>
      <c r="I10212" s="1">
        <v>49</v>
      </c>
      <c r="J10212" s="1">
        <v>17</v>
      </c>
      <c r="K10212" s="1">
        <v>11</v>
      </c>
      <c r="L10212" s="1">
        <v>19</v>
      </c>
      <c r="M10212" s="1">
        <v>17</v>
      </c>
      <c r="N10212" s="1">
        <v>0</v>
      </c>
      <c r="O10212" s="1">
        <v>2</v>
      </c>
      <c r="P10212" s="1">
        <v>1</v>
      </c>
      <c r="Q10212" s="6">
        <v>0</v>
      </c>
    </row>
    <row r="10213" spans="5:17" x14ac:dyDescent="0.3">
      <c r="E10213" s="9"/>
      <c r="F10213" s="8"/>
      <c r="G10213" s="10">
        <v>100</v>
      </c>
      <c r="H10213" s="11">
        <v>48.148148148148003</v>
      </c>
      <c r="I10213" s="2">
        <v>60.493827160494</v>
      </c>
      <c r="J10213" s="2">
        <v>20.987654320988</v>
      </c>
      <c r="K10213" s="2">
        <v>13.58024691358</v>
      </c>
      <c r="L10213" s="2">
        <v>23.456790123457001</v>
      </c>
      <c r="M10213" s="2">
        <v>20.987654320988</v>
      </c>
      <c r="N10213" s="12">
        <v>0</v>
      </c>
      <c r="O10213" s="2">
        <v>2.4691358024690002</v>
      </c>
      <c r="P10213" s="2">
        <v>1.2345679012349999</v>
      </c>
      <c r="Q10213" s="15">
        <v>0</v>
      </c>
    </row>
    <row r="10214" spans="5:17" x14ac:dyDescent="0.3">
      <c r="E10214" s="3" t="s">
        <v>2127</v>
      </c>
      <c r="F10214" s="4"/>
      <c r="G10214" s="5">
        <v>131</v>
      </c>
      <c r="H10214" s="7">
        <v>65</v>
      </c>
      <c r="I10214" s="1">
        <v>86</v>
      </c>
      <c r="J10214" s="1">
        <v>19</v>
      </c>
      <c r="K10214" s="1">
        <v>19</v>
      </c>
      <c r="L10214" s="1">
        <v>35</v>
      </c>
      <c r="M10214" s="1">
        <v>10</v>
      </c>
      <c r="N10214" s="1">
        <v>1</v>
      </c>
      <c r="O10214" s="1">
        <v>6</v>
      </c>
      <c r="P10214" s="1">
        <v>0</v>
      </c>
      <c r="Q10214" s="6">
        <v>0</v>
      </c>
    </row>
    <row r="10215" spans="5:17" x14ac:dyDescent="0.3">
      <c r="E10215" s="9"/>
      <c r="F10215" s="8"/>
      <c r="G10215" s="10">
        <v>100</v>
      </c>
      <c r="H10215" s="11">
        <v>49.618320610687</v>
      </c>
      <c r="I10215" s="2">
        <v>65.648854961832001</v>
      </c>
      <c r="J10215" s="2">
        <v>14.503816793893</v>
      </c>
      <c r="K10215" s="2">
        <v>14.503816793893</v>
      </c>
      <c r="L10215" s="2">
        <v>26.717557251908001</v>
      </c>
      <c r="M10215" s="2">
        <v>7.6335877862599997</v>
      </c>
      <c r="N10215" s="2">
        <v>0.76335877862599999</v>
      </c>
      <c r="O10215" s="2">
        <v>4.5801526717560002</v>
      </c>
      <c r="P10215" s="12">
        <v>0</v>
      </c>
      <c r="Q10215" s="15">
        <v>0</v>
      </c>
    </row>
    <row r="10216" spans="5:17" x14ac:dyDescent="0.3">
      <c r="E10216" s="3" t="s">
        <v>2128</v>
      </c>
      <c r="F10216" s="4"/>
      <c r="G10216" s="5">
        <v>127</v>
      </c>
      <c r="H10216" s="7">
        <v>85</v>
      </c>
      <c r="I10216" s="1">
        <v>90</v>
      </c>
      <c r="J10216" s="1">
        <v>14</v>
      </c>
      <c r="K10216" s="1">
        <v>17</v>
      </c>
      <c r="L10216" s="1">
        <v>13</v>
      </c>
      <c r="M10216" s="1">
        <v>8</v>
      </c>
      <c r="N10216" s="1">
        <v>0</v>
      </c>
      <c r="O10216" s="1">
        <v>4</v>
      </c>
      <c r="P10216" s="1">
        <v>1</v>
      </c>
      <c r="Q10216" s="6">
        <v>0</v>
      </c>
    </row>
    <row r="10217" spans="5:17" x14ac:dyDescent="0.3">
      <c r="E10217" s="9"/>
      <c r="F10217" s="8"/>
      <c r="G10217" s="10">
        <v>100</v>
      </c>
      <c r="H10217" s="11">
        <v>66.929133858268003</v>
      </c>
      <c r="I10217" s="2">
        <v>70.866141732282998</v>
      </c>
      <c r="J10217" s="2">
        <v>11.023622047244</v>
      </c>
      <c r="K10217" s="2">
        <v>13.385826771653999</v>
      </c>
      <c r="L10217" s="2">
        <v>10.236220472441</v>
      </c>
      <c r="M10217" s="2">
        <v>6.299212598425</v>
      </c>
      <c r="N10217" s="12">
        <v>0</v>
      </c>
      <c r="O10217" s="2">
        <v>3.1496062992130001</v>
      </c>
      <c r="P10217" s="2">
        <v>0.78740157480299999</v>
      </c>
      <c r="Q10217" s="15">
        <v>0</v>
      </c>
    </row>
    <row r="10218" spans="5:17" x14ac:dyDescent="0.3">
      <c r="E10218" s="3" t="s">
        <v>2129</v>
      </c>
      <c r="F10218" s="4"/>
      <c r="G10218" s="5">
        <v>65</v>
      </c>
      <c r="H10218" s="7">
        <v>51</v>
      </c>
      <c r="I10218" s="1">
        <v>45</v>
      </c>
      <c r="J10218" s="1">
        <v>2</v>
      </c>
      <c r="K10218" s="1">
        <v>2</v>
      </c>
      <c r="L10218" s="1">
        <v>5</v>
      </c>
      <c r="M10218" s="1">
        <v>3</v>
      </c>
      <c r="N10218" s="1">
        <v>0</v>
      </c>
      <c r="O10218" s="1">
        <v>1</v>
      </c>
      <c r="P10218" s="1">
        <v>0</v>
      </c>
      <c r="Q10218" s="6">
        <v>1</v>
      </c>
    </row>
    <row r="10219" spans="5:17" x14ac:dyDescent="0.3">
      <c r="E10219" s="9"/>
      <c r="F10219" s="8"/>
      <c r="G10219" s="10">
        <v>100</v>
      </c>
      <c r="H10219" s="11">
        <v>78.461538461537998</v>
      </c>
      <c r="I10219" s="2">
        <v>69.230769230768999</v>
      </c>
      <c r="J10219" s="2">
        <v>3.0769230769229998</v>
      </c>
      <c r="K10219" s="2">
        <v>3.0769230769229998</v>
      </c>
      <c r="L10219" s="2">
        <v>7.6923076923079998</v>
      </c>
      <c r="M10219" s="2">
        <v>4.6153846153850004</v>
      </c>
      <c r="N10219" s="12">
        <v>0</v>
      </c>
      <c r="O10219" s="2">
        <v>1.538461538462</v>
      </c>
      <c r="P10219" s="12">
        <v>0</v>
      </c>
      <c r="Q10219" s="13">
        <v>1.538461538462</v>
      </c>
    </row>
    <row r="10220" spans="5:17" x14ac:dyDescent="0.3">
      <c r="E10220" s="3" t="s">
        <v>1013</v>
      </c>
      <c r="F10220" s="4"/>
      <c r="G10220" s="5">
        <v>4</v>
      </c>
      <c r="H10220" s="7">
        <v>3</v>
      </c>
      <c r="I10220" s="1">
        <v>2</v>
      </c>
      <c r="J10220" s="1">
        <v>1</v>
      </c>
      <c r="K10220" s="1">
        <v>1</v>
      </c>
      <c r="L10220" s="1">
        <v>0</v>
      </c>
      <c r="M10220" s="1">
        <v>1</v>
      </c>
      <c r="N10220" s="1">
        <v>0</v>
      </c>
      <c r="O10220" s="1">
        <v>1</v>
      </c>
      <c r="P10220" s="1">
        <v>0</v>
      </c>
      <c r="Q10220" s="6">
        <v>0</v>
      </c>
    </row>
    <row r="10221" spans="5:17" x14ac:dyDescent="0.3">
      <c r="E10221" s="9"/>
      <c r="F10221" s="8"/>
      <c r="G10221" s="10">
        <v>100</v>
      </c>
      <c r="H10221" s="11">
        <v>75</v>
      </c>
      <c r="I10221" s="2">
        <v>50</v>
      </c>
      <c r="J10221" s="2">
        <v>25</v>
      </c>
      <c r="K10221" s="2">
        <v>25</v>
      </c>
      <c r="L10221" s="12">
        <v>0</v>
      </c>
      <c r="M10221" s="2">
        <v>25</v>
      </c>
      <c r="N10221" s="12">
        <v>0</v>
      </c>
      <c r="O10221" s="2">
        <v>25</v>
      </c>
      <c r="P10221" s="12">
        <v>0</v>
      </c>
      <c r="Q10221" s="15">
        <v>0</v>
      </c>
    </row>
    <row r="10222" spans="5:17" ht="25" x14ac:dyDescent="0.3">
      <c r="E10222" s="3" t="s">
        <v>2130</v>
      </c>
      <c r="F10222" s="4"/>
      <c r="G10222" s="5">
        <v>359</v>
      </c>
      <c r="H10222" s="7">
        <v>122</v>
      </c>
      <c r="I10222" s="1">
        <v>237</v>
      </c>
      <c r="J10222" s="1">
        <v>104</v>
      </c>
      <c r="K10222" s="1">
        <v>65</v>
      </c>
      <c r="L10222" s="1">
        <v>131</v>
      </c>
      <c r="M10222" s="1">
        <v>116</v>
      </c>
      <c r="N10222" s="1">
        <v>4</v>
      </c>
      <c r="O10222" s="1">
        <v>8</v>
      </c>
      <c r="P10222" s="1">
        <v>1</v>
      </c>
      <c r="Q10222" s="6">
        <v>1</v>
      </c>
    </row>
    <row r="10223" spans="5:17" x14ac:dyDescent="0.3">
      <c r="E10223" s="9"/>
      <c r="F10223" s="8"/>
      <c r="G10223" s="10">
        <v>100</v>
      </c>
      <c r="H10223" s="11">
        <v>33.983286908078</v>
      </c>
      <c r="I10223" s="2">
        <v>66.016713091922</v>
      </c>
      <c r="J10223" s="2">
        <v>28.969359331475999</v>
      </c>
      <c r="K10223" s="2">
        <v>18.105849582173001</v>
      </c>
      <c r="L10223" s="2">
        <v>36.490250696379</v>
      </c>
      <c r="M10223" s="2">
        <v>32.311977715876999</v>
      </c>
      <c r="N10223" s="2">
        <v>1.1142061281340001</v>
      </c>
      <c r="O10223" s="2">
        <v>2.2284122562670001</v>
      </c>
      <c r="P10223" s="2">
        <v>0.27855153203299998</v>
      </c>
      <c r="Q10223" s="13">
        <v>0.27855153203299998</v>
      </c>
    </row>
    <row r="10224" spans="5:17" x14ac:dyDescent="0.3">
      <c r="E10224" s="3" t="s">
        <v>2131</v>
      </c>
      <c r="F10224" s="4"/>
      <c r="G10224" s="5">
        <v>494</v>
      </c>
      <c r="H10224" s="7">
        <v>225</v>
      </c>
      <c r="I10224" s="1">
        <v>368</v>
      </c>
      <c r="J10224" s="1">
        <v>106</v>
      </c>
      <c r="K10224" s="1">
        <v>59</v>
      </c>
      <c r="L10224" s="1">
        <v>120</v>
      </c>
      <c r="M10224" s="1">
        <v>76</v>
      </c>
      <c r="N10224" s="1">
        <v>6</v>
      </c>
      <c r="O10224" s="1">
        <v>11</v>
      </c>
      <c r="P10224" s="1">
        <v>4</v>
      </c>
      <c r="Q10224" s="6">
        <v>2</v>
      </c>
    </row>
    <row r="10225" spans="5:17" x14ac:dyDescent="0.3">
      <c r="E10225" s="9"/>
      <c r="F10225" s="8"/>
      <c r="G10225" s="10">
        <v>100</v>
      </c>
      <c r="H10225" s="11">
        <v>45.546558704452998</v>
      </c>
      <c r="I10225" s="2">
        <v>74.493927125506005</v>
      </c>
      <c r="J10225" s="2">
        <v>21.457489878543001</v>
      </c>
      <c r="K10225" s="2">
        <v>11.943319838057</v>
      </c>
      <c r="L10225" s="2">
        <v>24.291497975708999</v>
      </c>
      <c r="M10225" s="2">
        <v>15.384615384615</v>
      </c>
      <c r="N10225" s="2">
        <v>1.214574898785</v>
      </c>
      <c r="O10225" s="2">
        <v>2.2267206477729999</v>
      </c>
      <c r="P10225" s="2">
        <v>0.80971659919000005</v>
      </c>
      <c r="Q10225" s="13">
        <v>0.40485829959500003</v>
      </c>
    </row>
    <row r="10226" spans="5:17" x14ac:dyDescent="0.3">
      <c r="E10226" s="3" t="s">
        <v>2132</v>
      </c>
      <c r="F10226" s="4"/>
      <c r="G10226" s="5">
        <v>973</v>
      </c>
      <c r="H10226" s="7">
        <v>503</v>
      </c>
      <c r="I10226" s="1">
        <v>778</v>
      </c>
      <c r="J10226" s="1">
        <v>140</v>
      </c>
      <c r="K10226" s="1">
        <v>96</v>
      </c>
      <c r="L10226" s="1">
        <v>161</v>
      </c>
      <c r="M10226" s="1">
        <v>89</v>
      </c>
      <c r="N10226" s="1">
        <v>4</v>
      </c>
      <c r="O10226" s="1">
        <v>16</v>
      </c>
      <c r="P10226" s="1">
        <v>5</v>
      </c>
      <c r="Q10226" s="6">
        <v>0</v>
      </c>
    </row>
    <row r="10227" spans="5:17" x14ac:dyDescent="0.3">
      <c r="E10227" s="9"/>
      <c r="F10227" s="8"/>
      <c r="G10227" s="10">
        <v>100</v>
      </c>
      <c r="H10227" s="11">
        <v>51.695786228160003</v>
      </c>
      <c r="I10227" s="2">
        <v>79.958890030831995</v>
      </c>
      <c r="J10227" s="2">
        <v>14.388489208633001</v>
      </c>
      <c r="K10227" s="2">
        <v>9.8663926002059998</v>
      </c>
      <c r="L10227" s="2">
        <v>16.546762589928001</v>
      </c>
      <c r="M10227" s="2">
        <v>9.1469681397739997</v>
      </c>
      <c r="N10227" s="2">
        <v>0.41109969167499999</v>
      </c>
      <c r="O10227" s="2">
        <v>1.644398766701</v>
      </c>
      <c r="P10227" s="2">
        <v>0.51387461459399997</v>
      </c>
      <c r="Q10227" s="15">
        <v>0</v>
      </c>
    </row>
    <row r="10228" spans="5:17" x14ac:dyDescent="0.3">
      <c r="E10228" s="3" t="s">
        <v>2133</v>
      </c>
      <c r="F10228" s="4"/>
      <c r="G10228" s="5">
        <v>904</v>
      </c>
      <c r="H10228" s="7">
        <v>565</v>
      </c>
      <c r="I10228" s="1">
        <v>703</v>
      </c>
      <c r="J10228" s="1">
        <v>89</v>
      </c>
      <c r="K10228" s="1">
        <v>44</v>
      </c>
      <c r="L10228" s="1">
        <v>75</v>
      </c>
      <c r="M10228" s="1">
        <v>50</v>
      </c>
      <c r="N10228" s="1">
        <v>3</v>
      </c>
      <c r="O10228" s="1">
        <v>31</v>
      </c>
      <c r="P10228" s="1">
        <v>2</v>
      </c>
      <c r="Q10228" s="6">
        <v>1</v>
      </c>
    </row>
    <row r="10229" spans="5:17" x14ac:dyDescent="0.3">
      <c r="E10229" s="9"/>
      <c r="F10229" s="8"/>
      <c r="G10229" s="10">
        <v>100</v>
      </c>
      <c r="H10229" s="11">
        <v>62.5</v>
      </c>
      <c r="I10229" s="2">
        <v>77.765486725664005</v>
      </c>
      <c r="J10229" s="2">
        <v>9.8451327433629992</v>
      </c>
      <c r="K10229" s="2">
        <v>4.8672566371680004</v>
      </c>
      <c r="L10229" s="2">
        <v>8.2964601769909994</v>
      </c>
      <c r="M10229" s="2">
        <v>5.5309734513270001</v>
      </c>
      <c r="N10229" s="2">
        <v>0.33185840707999997</v>
      </c>
      <c r="O10229" s="2">
        <v>3.4292035398229999</v>
      </c>
      <c r="P10229" s="2">
        <v>0.22123893805299999</v>
      </c>
      <c r="Q10229" s="13">
        <v>0.110619469027</v>
      </c>
    </row>
    <row r="10230" spans="5:17" x14ac:dyDescent="0.3">
      <c r="E10230" s="3" t="s">
        <v>2134</v>
      </c>
      <c r="F10230" s="4"/>
      <c r="G10230" s="5">
        <v>509</v>
      </c>
      <c r="H10230" s="7">
        <v>365</v>
      </c>
      <c r="I10230" s="1">
        <v>377</v>
      </c>
      <c r="J10230" s="1">
        <v>33</v>
      </c>
      <c r="K10230" s="1">
        <v>11</v>
      </c>
      <c r="L10230" s="1">
        <v>23</v>
      </c>
      <c r="M10230" s="1">
        <v>24</v>
      </c>
      <c r="N10230" s="1">
        <v>2</v>
      </c>
      <c r="O10230" s="1">
        <v>29</v>
      </c>
      <c r="P10230" s="1">
        <v>2</v>
      </c>
      <c r="Q10230" s="6">
        <v>0</v>
      </c>
    </row>
    <row r="10231" spans="5:17" x14ac:dyDescent="0.3">
      <c r="E10231" s="9"/>
      <c r="F10231" s="8"/>
      <c r="G10231" s="10">
        <v>100</v>
      </c>
      <c r="H10231" s="11">
        <v>71.709233791749</v>
      </c>
      <c r="I10231" s="2">
        <v>74.066797642436001</v>
      </c>
      <c r="J10231" s="2">
        <v>6.4833005893909998</v>
      </c>
      <c r="K10231" s="2">
        <v>2.161100196464</v>
      </c>
      <c r="L10231" s="2">
        <v>4.5186640471509998</v>
      </c>
      <c r="M10231" s="2">
        <v>4.7151277013749997</v>
      </c>
      <c r="N10231" s="2">
        <v>0.392927308448</v>
      </c>
      <c r="O10231" s="2">
        <v>5.6974459724950002</v>
      </c>
      <c r="P10231" s="2">
        <v>0.392927308448</v>
      </c>
      <c r="Q10231" s="15">
        <v>0</v>
      </c>
    </row>
    <row r="10232" spans="5:17" x14ac:dyDescent="0.3">
      <c r="E10232" s="3" t="s">
        <v>1019</v>
      </c>
      <c r="F10232" s="4"/>
      <c r="G10232" s="5">
        <v>33</v>
      </c>
      <c r="H10232" s="7">
        <v>12</v>
      </c>
      <c r="I10232" s="1">
        <v>18</v>
      </c>
      <c r="J10232" s="1">
        <v>9</v>
      </c>
      <c r="K10232" s="1">
        <v>4</v>
      </c>
      <c r="L10232" s="1">
        <v>9</v>
      </c>
      <c r="M10232" s="1">
        <v>5</v>
      </c>
      <c r="N10232" s="1">
        <v>1</v>
      </c>
      <c r="O10232" s="1">
        <v>3</v>
      </c>
      <c r="P10232" s="1">
        <v>1</v>
      </c>
      <c r="Q10232" s="6">
        <v>2</v>
      </c>
    </row>
    <row r="10233" spans="5:17" x14ac:dyDescent="0.3">
      <c r="E10233" s="9"/>
      <c r="F10233" s="8"/>
      <c r="G10233" s="10">
        <v>100</v>
      </c>
      <c r="H10233" s="11">
        <v>36.363636363635997</v>
      </c>
      <c r="I10233" s="2">
        <v>54.545454545455001</v>
      </c>
      <c r="J10233" s="2">
        <v>27.272727272727</v>
      </c>
      <c r="K10233" s="2">
        <v>12.121212121212</v>
      </c>
      <c r="L10233" s="2">
        <v>27.272727272727</v>
      </c>
      <c r="M10233" s="2">
        <v>15.151515151515</v>
      </c>
      <c r="N10233" s="2">
        <v>3.0303030303030001</v>
      </c>
      <c r="O10233" s="2">
        <v>9.0909090909089993</v>
      </c>
      <c r="P10233" s="2">
        <v>3.0303030303030001</v>
      </c>
      <c r="Q10233" s="13">
        <v>6.0606060606060002</v>
      </c>
    </row>
    <row r="10234" spans="5:17" ht="25" x14ac:dyDescent="0.3">
      <c r="E10234" s="3" t="s">
        <v>2135</v>
      </c>
      <c r="F10234" s="4"/>
      <c r="G10234" s="5">
        <v>814</v>
      </c>
      <c r="H10234" s="7">
        <v>248</v>
      </c>
      <c r="I10234" s="1">
        <v>493</v>
      </c>
      <c r="J10234" s="1">
        <v>229</v>
      </c>
      <c r="K10234" s="1">
        <v>144</v>
      </c>
      <c r="L10234" s="1">
        <v>287</v>
      </c>
      <c r="M10234" s="1">
        <v>275</v>
      </c>
      <c r="N10234" s="1">
        <v>30</v>
      </c>
      <c r="O10234" s="1">
        <v>9</v>
      </c>
      <c r="P10234" s="1">
        <v>15</v>
      </c>
      <c r="Q10234" s="6">
        <v>3</v>
      </c>
    </row>
    <row r="10235" spans="5:17" x14ac:dyDescent="0.3">
      <c r="E10235" s="9"/>
      <c r="F10235" s="8"/>
      <c r="G10235" s="10">
        <v>100</v>
      </c>
      <c r="H10235" s="11">
        <v>30.46683046683</v>
      </c>
      <c r="I10235" s="2">
        <v>60.565110565110999</v>
      </c>
      <c r="J10235" s="2">
        <v>28.132678132677999</v>
      </c>
      <c r="K10235" s="2">
        <v>17.690417690417998</v>
      </c>
      <c r="L10235" s="2">
        <v>35.257985257984998</v>
      </c>
      <c r="M10235" s="2">
        <v>33.783783783784003</v>
      </c>
      <c r="N10235" s="2">
        <v>3.685503685504</v>
      </c>
      <c r="O10235" s="2">
        <v>1.1056511056510001</v>
      </c>
      <c r="P10235" s="2">
        <v>1.842751842752</v>
      </c>
      <c r="Q10235" s="13">
        <v>0.36855036855000001</v>
      </c>
    </row>
    <row r="10236" spans="5:17" x14ac:dyDescent="0.3">
      <c r="E10236" s="3" t="s">
        <v>2136</v>
      </c>
      <c r="F10236" s="4"/>
      <c r="G10236" s="5">
        <v>1430</v>
      </c>
      <c r="H10236" s="7">
        <v>624</v>
      </c>
      <c r="I10236" s="1">
        <v>1081</v>
      </c>
      <c r="J10236" s="1">
        <v>303</v>
      </c>
      <c r="K10236" s="1">
        <v>158</v>
      </c>
      <c r="L10236" s="1">
        <v>300</v>
      </c>
      <c r="M10236" s="1">
        <v>258</v>
      </c>
      <c r="N10236" s="1">
        <v>22</v>
      </c>
      <c r="O10236" s="1">
        <v>27</v>
      </c>
      <c r="P10236" s="1">
        <v>16</v>
      </c>
      <c r="Q10236" s="6">
        <v>2</v>
      </c>
    </row>
    <row r="10237" spans="5:17" x14ac:dyDescent="0.3">
      <c r="E10237" s="9"/>
      <c r="F10237" s="8"/>
      <c r="G10237" s="10">
        <v>100</v>
      </c>
      <c r="H10237" s="11">
        <v>43.636363636364003</v>
      </c>
      <c r="I10237" s="2">
        <v>75.594405594405998</v>
      </c>
      <c r="J10237" s="2">
        <v>21.188811188810998</v>
      </c>
      <c r="K10237" s="2">
        <v>11.048951048951</v>
      </c>
      <c r="L10237" s="2">
        <v>20.979020979021001</v>
      </c>
      <c r="M10237" s="2">
        <v>18.041958041958001</v>
      </c>
      <c r="N10237" s="2">
        <v>1.538461538462</v>
      </c>
      <c r="O10237" s="2">
        <v>1.888111888112</v>
      </c>
      <c r="P10237" s="2">
        <v>1.1188811188809999</v>
      </c>
      <c r="Q10237" s="13">
        <v>0.13986013986000001</v>
      </c>
    </row>
    <row r="10238" spans="5:17" x14ac:dyDescent="0.3">
      <c r="E10238" s="3" t="s">
        <v>2137</v>
      </c>
      <c r="F10238" s="4"/>
      <c r="G10238" s="5">
        <v>2460</v>
      </c>
      <c r="H10238" s="7">
        <v>1269</v>
      </c>
      <c r="I10238" s="1">
        <v>1952</v>
      </c>
      <c r="J10238" s="1">
        <v>432</v>
      </c>
      <c r="K10238" s="1">
        <v>199</v>
      </c>
      <c r="L10238" s="1">
        <v>373</v>
      </c>
      <c r="M10238" s="1">
        <v>306</v>
      </c>
      <c r="N10238" s="1">
        <v>22</v>
      </c>
      <c r="O10238" s="1">
        <v>48</v>
      </c>
      <c r="P10238" s="1">
        <v>21</v>
      </c>
      <c r="Q10238" s="6">
        <v>3</v>
      </c>
    </row>
    <row r="10239" spans="5:17" x14ac:dyDescent="0.3">
      <c r="E10239" s="9"/>
      <c r="F10239" s="8"/>
      <c r="G10239" s="10">
        <v>100</v>
      </c>
      <c r="H10239" s="11">
        <v>51.585365853658999</v>
      </c>
      <c r="I10239" s="2">
        <v>79.349593495934997</v>
      </c>
      <c r="J10239" s="2">
        <v>17.560975609755999</v>
      </c>
      <c r="K10239" s="2">
        <v>8.0894308943090003</v>
      </c>
      <c r="L10239" s="2">
        <v>15.162601626016</v>
      </c>
      <c r="M10239" s="2">
        <v>12.439024390244001</v>
      </c>
      <c r="N10239" s="2">
        <v>0.894308943089</v>
      </c>
      <c r="O10239" s="2">
        <v>1.951219512195</v>
      </c>
      <c r="P10239" s="2">
        <v>0.85365853658500002</v>
      </c>
      <c r="Q10239" s="13">
        <v>0.121951219512</v>
      </c>
    </row>
    <row r="10240" spans="5:17" x14ac:dyDescent="0.3">
      <c r="E10240" s="3" t="s">
        <v>2138</v>
      </c>
      <c r="F10240" s="4"/>
      <c r="G10240" s="5">
        <v>2775</v>
      </c>
      <c r="H10240" s="7">
        <v>1724</v>
      </c>
      <c r="I10240" s="1">
        <v>2225</v>
      </c>
      <c r="J10240" s="1">
        <v>310</v>
      </c>
      <c r="K10240" s="1">
        <v>85</v>
      </c>
      <c r="L10240" s="1">
        <v>228</v>
      </c>
      <c r="M10240" s="1">
        <v>209</v>
      </c>
      <c r="N10240" s="1">
        <v>22</v>
      </c>
      <c r="O10240" s="1">
        <v>65</v>
      </c>
      <c r="P10240" s="1">
        <v>22</v>
      </c>
      <c r="Q10240" s="6">
        <v>3</v>
      </c>
    </row>
    <row r="10241" spans="5:17" x14ac:dyDescent="0.3">
      <c r="E10241" s="9"/>
      <c r="F10241" s="8"/>
      <c r="G10241" s="10">
        <v>100</v>
      </c>
      <c r="H10241" s="11">
        <v>62.126126126126003</v>
      </c>
      <c r="I10241" s="2">
        <v>80.180180180180002</v>
      </c>
      <c r="J10241" s="2">
        <v>11.171171171171</v>
      </c>
      <c r="K10241" s="2">
        <v>3.0630630630629998</v>
      </c>
      <c r="L10241" s="2">
        <v>8.2162162162160008</v>
      </c>
      <c r="M10241" s="2">
        <v>7.5315315315319999</v>
      </c>
      <c r="N10241" s="2">
        <v>0.79279279279299997</v>
      </c>
      <c r="O10241" s="2">
        <v>2.342342342342</v>
      </c>
      <c r="P10241" s="2">
        <v>0.79279279279299997</v>
      </c>
      <c r="Q10241" s="13">
        <v>0.10810810810800001</v>
      </c>
    </row>
    <row r="10242" spans="5:17" x14ac:dyDescent="0.3">
      <c r="E10242" s="3" t="s">
        <v>2139</v>
      </c>
      <c r="F10242" s="4"/>
      <c r="G10242" s="5">
        <v>1544</v>
      </c>
      <c r="H10242" s="7">
        <v>1097</v>
      </c>
      <c r="I10242" s="1">
        <v>1116</v>
      </c>
      <c r="J10242" s="1">
        <v>108</v>
      </c>
      <c r="K10242" s="1">
        <v>39</v>
      </c>
      <c r="L10242" s="1">
        <v>92</v>
      </c>
      <c r="M10242" s="1">
        <v>84</v>
      </c>
      <c r="N10242" s="1">
        <v>9</v>
      </c>
      <c r="O10242" s="1">
        <v>77</v>
      </c>
      <c r="P10242" s="1">
        <v>3</v>
      </c>
      <c r="Q10242" s="6">
        <v>0</v>
      </c>
    </row>
    <row r="10243" spans="5:17" x14ac:dyDescent="0.3">
      <c r="E10243" s="9"/>
      <c r="F10243" s="8"/>
      <c r="G10243" s="10">
        <v>100</v>
      </c>
      <c r="H10243" s="11">
        <v>71.049222797927001</v>
      </c>
      <c r="I10243" s="2">
        <v>72.279792746113998</v>
      </c>
      <c r="J10243" s="2">
        <v>6.9948186528500003</v>
      </c>
      <c r="K10243" s="2">
        <v>2.5259067357510001</v>
      </c>
      <c r="L10243" s="2">
        <v>5.9585492227980001</v>
      </c>
      <c r="M10243" s="2">
        <v>5.4404145077720001</v>
      </c>
      <c r="N10243" s="2">
        <v>0.58290155440400004</v>
      </c>
      <c r="O10243" s="2">
        <v>4.9870466321239997</v>
      </c>
      <c r="P10243" s="2">
        <v>0.19430051813499999</v>
      </c>
      <c r="Q10243" s="15">
        <v>0</v>
      </c>
    </row>
    <row r="10244" spans="5:17" x14ac:dyDescent="0.3">
      <c r="E10244" s="3" t="s">
        <v>1025</v>
      </c>
      <c r="F10244" s="4"/>
      <c r="G10244" s="5">
        <v>110</v>
      </c>
      <c r="H10244" s="7">
        <v>45</v>
      </c>
      <c r="I10244" s="1">
        <v>66</v>
      </c>
      <c r="J10244" s="1">
        <v>13</v>
      </c>
      <c r="K10244" s="1">
        <v>4</v>
      </c>
      <c r="L10244" s="1">
        <v>14</v>
      </c>
      <c r="M10244" s="1">
        <v>16</v>
      </c>
      <c r="N10244" s="1">
        <v>2</v>
      </c>
      <c r="O10244" s="1">
        <v>9</v>
      </c>
      <c r="P10244" s="1">
        <v>6</v>
      </c>
      <c r="Q10244" s="6">
        <v>1</v>
      </c>
    </row>
    <row r="10245" spans="5:17" x14ac:dyDescent="0.3">
      <c r="E10245" s="9"/>
      <c r="F10245" s="8"/>
      <c r="G10245" s="10">
        <v>100</v>
      </c>
      <c r="H10245" s="11">
        <v>40.909090909090999</v>
      </c>
      <c r="I10245" s="2">
        <v>60</v>
      </c>
      <c r="J10245" s="2">
        <v>11.818181818182</v>
      </c>
      <c r="K10245" s="2">
        <v>3.636363636364</v>
      </c>
      <c r="L10245" s="2">
        <v>12.727272727273</v>
      </c>
      <c r="M10245" s="2">
        <v>14.545454545455</v>
      </c>
      <c r="N10245" s="2">
        <v>1.818181818182</v>
      </c>
      <c r="O10245" s="2">
        <v>8.1818181818180005</v>
      </c>
      <c r="P10245" s="2">
        <v>5.4545454545450003</v>
      </c>
      <c r="Q10245" s="13">
        <v>0.90909090909099999</v>
      </c>
    </row>
    <row r="10246" spans="5:17" ht="25" x14ac:dyDescent="0.3">
      <c r="E10246" s="3" t="s">
        <v>2140</v>
      </c>
      <c r="F10246" s="4"/>
      <c r="G10246" s="5">
        <v>1165</v>
      </c>
      <c r="H10246" s="7">
        <v>348</v>
      </c>
      <c r="I10246" s="1">
        <v>733</v>
      </c>
      <c r="J10246" s="1">
        <v>280</v>
      </c>
      <c r="K10246" s="1">
        <v>160</v>
      </c>
      <c r="L10246" s="1">
        <v>304</v>
      </c>
      <c r="M10246" s="1">
        <v>447</v>
      </c>
      <c r="N10246" s="1">
        <v>46</v>
      </c>
      <c r="O10246" s="1">
        <v>21</v>
      </c>
      <c r="P10246" s="1">
        <v>11</v>
      </c>
      <c r="Q10246" s="6">
        <v>1</v>
      </c>
    </row>
    <row r="10247" spans="5:17" x14ac:dyDescent="0.3">
      <c r="E10247" s="9"/>
      <c r="F10247" s="8"/>
      <c r="G10247" s="10">
        <v>100</v>
      </c>
      <c r="H10247" s="11">
        <v>29.871244635193001</v>
      </c>
      <c r="I10247" s="2">
        <v>62.918454935622002</v>
      </c>
      <c r="J10247" s="2">
        <v>24.034334763947999</v>
      </c>
      <c r="K10247" s="2">
        <v>13.733905579399</v>
      </c>
      <c r="L10247" s="2">
        <v>26.094420600858001</v>
      </c>
      <c r="M10247" s="2">
        <v>38.369098712445997</v>
      </c>
      <c r="N10247" s="2">
        <v>3.9484978540769999</v>
      </c>
      <c r="O10247" s="2">
        <v>1.8025751072959999</v>
      </c>
      <c r="P10247" s="2">
        <v>0.94420600858399995</v>
      </c>
      <c r="Q10247" s="13">
        <v>8.5836909870999997E-2</v>
      </c>
    </row>
    <row r="10248" spans="5:17" x14ac:dyDescent="0.3">
      <c r="E10248" s="3" t="s">
        <v>2141</v>
      </c>
      <c r="F10248" s="4"/>
      <c r="G10248" s="5">
        <v>2121</v>
      </c>
      <c r="H10248" s="7">
        <v>873</v>
      </c>
      <c r="I10248" s="1">
        <v>1552</v>
      </c>
      <c r="J10248" s="1">
        <v>366</v>
      </c>
      <c r="K10248" s="1">
        <v>218</v>
      </c>
      <c r="L10248" s="1">
        <v>421</v>
      </c>
      <c r="M10248" s="1">
        <v>429</v>
      </c>
      <c r="N10248" s="1">
        <v>50</v>
      </c>
      <c r="O10248" s="1">
        <v>50</v>
      </c>
      <c r="P10248" s="1">
        <v>41</v>
      </c>
      <c r="Q10248" s="6">
        <v>3</v>
      </c>
    </row>
    <row r="10249" spans="5:17" x14ac:dyDescent="0.3">
      <c r="E10249" s="9"/>
      <c r="F10249" s="8"/>
      <c r="G10249" s="10">
        <v>100</v>
      </c>
      <c r="H10249" s="11">
        <v>41.159830268740997</v>
      </c>
      <c r="I10249" s="2">
        <v>73.173031588873002</v>
      </c>
      <c r="J10249" s="2">
        <v>17.256011315416998</v>
      </c>
      <c r="K10249" s="2">
        <v>10.278170674209999</v>
      </c>
      <c r="L10249" s="2">
        <v>19.849127769919999</v>
      </c>
      <c r="M10249" s="2">
        <v>20.22630834512</v>
      </c>
      <c r="N10249" s="2">
        <v>2.3573785950019999</v>
      </c>
      <c r="O10249" s="2">
        <v>2.3573785950019999</v>
      </c>
      <c r="P10249" s="2">
        <v>1.9330504479020001</v>
      </c>
      <c r="Q10249" s="13">
        <v>0.1414427157</v>
      </c>
    </row>
    <row r="10250" spans="5:17" x14ac:dyDescent="0.3">
      <c r="E10250" s="3" t="s">
        <v>2142</v>
      </c>
      <c r="F10250" s="4"/>
      <c r="G10250" s="5">
        <v>3979</v>
      </c>
      <c r="H10250" s="7">
        <v>1995</v>
      </c>
      <c r="I10250" s="1">
        <v>3164</v>
      </c>
      <c r="J10250" s="1">
        <v>490</v>
      </c>
      <c r="K10250" s="1">
        <v>306</v>
      </c>
      <c r="L10250" s="1">
        <v>557</v>
      </c>
      <c r="M10250" s="1">
        <v>505</v>
      </c>
      <c r="N10250" s="1">
        <v>64</v>
      </c>
      <c r="O10250" s="1">
        <v>82</v>
      </c>
      <c r="P10250" s="1">
        <v>55</v>
      </c>
      <c r="Q10250" s="6">
        <v>1</v>
      </c>
    </row>
    <row r="10251" spans="5:17" x14ac:dyDescent="0.3">
      <c r="E10251" s="9"/>
      <c r="F10251" s="8"/>
      <c r="G10251" s="10">
        <v>100</v>
      </c>
      <c r="H10251" s="11">
        <v>50.138225684844997</v>
      </c>
      <c r="I10251" s="2">
        <v>79.517466700176001</v>
      </c>
      <c r="J10251" s="2">
        <v>12.314651922594001</v>
      </c>
      <c r="K10251" s="2">
        <v>7.6903744659460003</v>
      </c>
      <c r="L10251" s="2">
        <v>13.998492083438</v>
      </c>
      <c r="M10251" s="2">
        <v>12.691631063080999</v>
      </c>
      <c r="N10251" s="2">
        <v>1.6084443327469999</v>
      </c>
      <c r="O10251" s="2">
        <v>2.0608193013320002</v>
      </c>
      <c r="P10251" s="2">
        <v>1.3822568484540001</v>
      </c>
      <c r="Q10251" s="13">
        <v>2.5131942699000001E-2</v>
      </c>
    </row>
    <row r="10252" spans="5:17" x14ac:dyDescent="0.3">
      <c r="E10252" s="3" t="s">
        <v>2143</v>
      </c>
      <c r="F10252" s="4"/>
      <c r="G10252" s="5">
        <v>5395</v>
      </c>
      <c r="H10252" s="7">
        <v>3313</v>
      </c>
      <c r="I10252" s="1">
        <v>4284</v>
      </c>
      <c r="J10252" s="1">
        <v>477</v>
      </c>
      <c r="K10252" s="1">
        <v>210</v>
      </c>
      <c r="L10252" s="1">
        <v>422</v>
      </c>
      <c r="M10252" s="1">
        <v>451</v>
      </c>
      <c r="N10252" s="1">
        <v>45</v>
      </c>
      <c r="O10252" s="1">
        <v>160</v>
      </c>
      <c r="P10252" s="1">
        <v>50</v>
      </c>
      <c r="Q10252" s="6">
        <v>6</v>
      </c>
    </row>
    <row r="10253" spans="5:17" x14ac:dyDescent="0.3">
      <c r="E10253" s="9"/>
      <c r="F10253" s="8"/>
      <c r="G10253" s="10">
        <v>100</v>
      </c>
      <c r="H10253" s="11">
        <v>61.408711770158</v>
      </c>
      <c r="I10253" s="2">
        <v>79.406858202039004</v>
      </c>
      <c r="J10253" s="2">
        <v>8.8415199258569999</v>
      </c>
      <c r="K10253" s="2">
        <v>3.89249304912</v>
      </c>
      <c r="L10253" s="2">
        <v>7.8220574606120001</v>
      </c>
      <c r="M10253" s="2">
        <v>8.3595922150140005</v>
      </c>
      <c r="N10253" s="2">
        <v>0.83410565338300002</v>
      </c>
      <c r="O10253" s="2">
        <v>2.965708989805</v>
      </c>
      <c r="P10253" s="2">
        <v>0.92678405931399999</v>
      </c>
      <c r="Q10253" s="13">
        <v>0.111214087118</v>
      </c>
    </row>
    <row r="10254" spans="5:17" x14ac:dyDescent="0.3">
      <c r="E10254" s="3" t="s">
        <v>2144</v>
      </c>
      <c r="F10254" s="4"/>
      <c r="G10254" s="5">
        <v>2887</v>
      </c>
      <c r="H10254" s="7">
        <v>2096</v>
      </c>
      <c r="I10254" s="1">
        <v>2210</v>
      </c>
      <c r="J10254" s="1">
        <v>145</v>
      </c>
      <c r="K10254" s="1">
        <v>68</v>
      </c>
      <c r="L10254" s="1">
        <v>115</v>
      </c>
      <c r="M10254" s="1">
        <v>168</v>
      </c>
      <c r="N10254" s="1">
        <v>23</v>
      </c>
      <c r="O10254" s="1">
        <v>80</v>
      </c>
      <c r="P10254" s="1">
        <v>19</v>
      </c>
      <c r="Q10254" s="6">
        <v>7</v>
      </c>
    </row>
    <row r="10255" spans="5:17" x14ac:dyDescent="0.3">
      <c r="E10255" s="9"/>
      <c r="F10255" s="8"/>
      <c r="G10255" s="10">
        <v>100</v>
      </c>
      <c r="H10255" s="11">
        <v>72.601316245237001</v>
      </c>
      <c r="I10255" s="2">
        <v>76.550051957049007</v>
      </c>
      <c r="J10255" s="2">
        <v>5.0225147211639998</v>
      </c>
      <c r="K10255" s="2">
        <v>2.355386214063</v>
      </c>
      <c r="L10255" s="2">
        <v>3.9833737443709998</v>
      </c>
      <c r="M10255" s="2">
        <v>5.8191894700380002</v>
      </c>
      <c r="N10255" s="2">
        <v>0.79667474887400003</v>
      </c>
      <c r="O10255" s="2">
        <v>2.7710426047799999</v>
      </c>
      <c r="P10255" s="2">
        <v>0.65812261863499999</v>
      </c>
      <c r="Q10255" s="13">
        <v>0.24246622791799999</v>
      </c>
    </row>
    <row r="10256" spans="5:17" x14ac:dyDescent="0.3">
      <c r="E10256" s="3" t="s">
        <v>1031</v>
      </c>
      <c r="F10256" s="4"/>
      <c r="G10256" s="5">
        <v>269</v>
      </c>
      <c r="H10256" s="7">
        <v>110</v>
      </c>
      <c r="I10256" s="1">
        <v>148</v>
      </c>
      <c r="J10256" s="1">
        <v>39</v>
      </c>
      <c r="K10256" s="1">
        <v>15</v>
      </c>
      <c r="L10256" s="1">
        <v>29</v>
      </c>
      <c r="M10256" s="1">
        <v>48</v>
      </c>
      <c r="N10256" s="1">
        <v>9</v>
      </c>
      <c r="O10256" s="1">
        <v>15</v>
      </c>
      <c r="P10256" s="1">
        <v>30</v>
      </c>
      <c r="Q10256" s="6">
        <v>1</v>
      </c>
    </row>
    <row r="10257" spans="5:17" x14ac:dyDescent="0.3">
      <c r="E10257" s="9"/>
      <c r="F10257" s="8"/>
      <c r="G10257" s="10">
        <v>100</v>
      </c>
      <c r="H10257" s="11">
        <v>40.892193308549999</v>
      </c>
      <c r="I10257" s="2">
        <v>55.018587360594999</v>
      </c>
      <c r="J10257" s="2">
        <v>14.498141263940999</v>
      </c>
      <c r="K10257" s="2">
        <v>5.5762081784389999</v>
      </c>
      <c r="L10257" s="2">
        <v>10.780669144980999</v>
      </c>
      <c r="M10257" s="2">
        <v>17.843866171003999</v>
      </c>
      <c r="N10257" s="2">
        <v>3.345724907063</v>
      </c>
      <c r="O10257" s="2">
        <v>5.5762081784389999</v>
      </c>
      <c r="P10257" s="2">
        <v>11.152416356877</v>
      </c>
      <c r="Q10257" s="13">
        <v>0.37174721189600002</v>
      </c>
    </row>
    <row r="10258" spans="5:17" ht="25" x14ac:dyDescent="0.3">
      <c r="E10258" s="3" t="s">
        <v>2145</v>
      </c>
      <c r="F10258" s="4"/>
      <c r="G10258" s="5">
        <v>1038</v>
      </c>
      <c r="H10258" s="7">
        <v>300</v>
      </c>
      <c r="I10258" s="1">
        <v>604</v>
      </c>
      <c r="J10258" s="1">
        <v>219</v>
      </c>
      <c r="K10258" s="1">
        <v>136</v>
      </c>
      <c r="L10258" s="1">
        <v>275</v>
      </c>
      <c r="M10258" s="1">
        <v>382</v>
      </c>
      <c r="N10258" s="1">
        <v>39</v>
      </c>
      <c r="O10258" s="1">
        <v>28</v>
      </c>
      <c r="P10258" s="1">
        <v>28</v>
      </c>
      <c r="Q10258" s="6">
        <v>4</v>
      </c>
    </row>
    <row r="10259" spans="5:17" x14ac:dyDescent="0.3">
      <c r="E10259" s="9"/>
      <c r="F10259" s="8"/>
      <c r="G10259" s="10">
        <v>100</v>
      </c>
      <c r="H10259" s="11">
        <v>28.901734104046</v>
      </c>
      <c r="I10259" s="2">
        <v>58.188824662812998</v>
      </c>
      <c r="J10259" s="2">
        <v>21.098265895954</v>
      </c>
      <c r="K10259" s="2">
        <v>13.102119460500999</v>
      </c>
      <c r="L10259" s="2">
        <v>26.493256262041999</v>
      </c>
      <c r="M10259" s="2">
        <v>36.801541425819003</v>
      </c>
      <c r="N10259" s="2">
        <v>3.757225433526</v>
      </c>
      <c r="O10259" s="2">
        <v>2.6974951830439999</v>
      </c>
      <c r="P10259" s="2">
        <v>2.6974951830439999</v>
      </c>
      <c r="Q10259" s="13">
        <v>0.385356454721</v>
      </c>
    </row>
    <row r="10260" spans="5:17" x14ac:dyDescent="0.3">
      <c r="E10260" s="3" t="s">
        <v>2146</v>
      </c>
      <c r="F10260" s="4"/>
      <c r="G10260" s="5">
        <v>2063</v>
      </c>
      <c r="H10260" s="7">
        <v>878</v>
      </c>
      <c r="I10260" s="1">
        <v>1529</v>
      </c>
      <c r="J10260" s="1">
        <v>268</v>
      </c>
      <c r="K10260" s="1">
        <v>194</v>
      </c>
      <c r="L10260" s="1">
        <v>341</v>
      </c>
      <c r="M10260" s="1">
        <v>378</v>
      </c>
      <c r="N10260" s="1">
        <v>53</v>
      </c>
      <c r="O10260" s="1">
        <v>50</v>
      </c>
      <c r="P10260" s="1">
        <v>43</v>
      </c>
      <c r="Q10260" s="6">
        <v>5</v>
      </c>
    </row>
    <row r="10261" spans="5:17" x14ac:dyDescent="0.3">
      <c r="E10261" s="9"/>
      <c r="F10261" s="8"/>
      <c r="G10261" s="10">
        <v>100</v>
      </c>
      <c r="H10261" s="11">
        <v>42.559379544353</v>
      </c>
      <c r="I10261" s="2">
        <v>74.115365971886007</v>
      </c>
      <c r="J10261" s="2">
        <v>12.990790111488</v>
      </c>
      <c r="K10261" s="2">
        <v>9.4037809015999994</v>
      </c>
      <c r="L10261" s="2">
        <v>16.529326223946001</v>
      </c>
      <c r="M10261" s="2">
        <v>18.322830828890002</v>
      </c>
      <c r="N10261" s="2">
        <v>2.5690741638389998</v>
      </c>
      <c r="O10261" s="2">
        <v>2.4236548715459998</v>
      </c>
      <c r="P10261" s="2">
        <v>2.0843431895300002</v>
      </c>
      <c r="Q10261" s="13">
        <v>0.242365487155</v>
      </c>
    </row>
    <row r="10262" spans="5:17" x14ac:dyDescent="0.3">
      <c r="E10262" s="3" t="s">
        <v>2147</v>
      </c>
      <c r="F10262" s="4"/>
      <c r="G10262" s="5">
        <v>4254</v>
      </c>
      <c r="H10262" s="7">
        <v>2196</v>
      </c>
      <c r="I10262" s="1">
        <v>3322</v>
      </c>
      <c r="J10262" s="1">
        <v>506</v>
      </c>
      <c r="K10262" s="1">
        <v>306</v>
      </c>
      <c r="L10262" s="1">
        <v>529</v>
      </c>
      <c r="M10262" s="1">
        <v>547</v>
      </c>
      <c r="N10262" s="1">
        <v>86</v>
      </c>
      <c r="O10262" s="1">
        <v>113</v>
      </c>
      <c r="P10262" s="1">
        <v>44</v>
      </c>
      <c r="Q10262" s="6">
        <v>9</v>
      </c>
    </row>
    <row r="10263" spans="5:17" x14ac:dyDescent="0.3">
      <c r="E10263" s="9"/>
      <c r="F10263" s="8"/>
      <c r="G10263" s="10">
        <v>100</v>
      </c>
      <c r="H10263" s="11">
        <v>51.622002820874002</v>
      </c>
      <c r="I10263" s="2">
        <v>78.091208274565005</v>
      </c>
      <c r="J10263" s="2">
        <v>11.894687353079</v>
      </c>
      <c r="K10263" s="2">
        <v>7.1932299012690004</v>
      </c>
      <c r="L10263" s="2">
        <v>12.435354960038</v>
      </c>
      <c r="M10263" s="2">
        <v>12.858486130700999</v>
      </c>
      <c r="N10263" s="2">
        <v>2.0216267042779998</v>
      </c>
      <c r="O10263" s="2">
        <v>2.6563234602730001</v>
      </c>
      <c r="P10263" s="2">
        <v>1.034320639398</v>
      </c>
      <c r="Q10263" s="13">
        <v>0.21156558533100001</v>
      </c>
    </row>
    <row r="10264" spans="5:17" x14ac:dyDescent="0.3">
      <c r="E10264" s="3" t="s">
        <v>2148</v>
      </c>
      <c r="F10264" s="4"/>
      <c r="G10264" s="5">
        <v>5910</v>
      </c>
      <c r="H10264" s="7">
        <v>3596</v>
      </c>
      <c r="I10264" s="1">
        <v>4499</v>
      </c>
      <c r="J10264" s="1">
        <v>346</v>
      </c>
      <c r="K10264" s="1">
        <v>166</v>
      </c>
      <c r="L10264" s="1">
        <v>327</v>
      </c>
      <c r="M10264" s="1">
        <v>400</v>
      </c>
      <c r="N10264" s="1">
        <v>98</v>
      </c>
      <c r="O10264" s="1">
        <v>260</v>
      </c>
      <c r="P10264" s="1">
        <v>66</v>
      </c>
      <c r="Q10264" s="6">
        <v>15</v>
      </c>
    </row>
    <row r="10265" spans="5:17" x14ac:dyDescent="0.3">
      <c r="E10265" s="9"/>
      <c r="F10265" s="8"/>
      <c r="G10265" s="10">
        <v>100</v>
      </c>
      <c r="H10265" s="11">
        <v>60.846023688663003</v>
      </c>
      <c r="I10265" s="2">
        <v>76.125211505921996</v>
      </c>
      <c r="J10265" s="2">
        <v>5.8544839255500003</v>
      </c>
      <c r="K10265" s="2">
        <v>2.8087986463619998</v>
      </c>
      <c r="L10265" s="2">
        <v>5.5329949238580003</v>
      </c>
      <c r="M10265" s="2">
        <v>6.7681895093059996</v>
      </c>
      <c r="N10265" s="2">
        <v>1.6582064297800001</v>
      </c>
      <c r="O10265" s="2">
        <v>4.3993231810489997</v>
      </c>
      <c r="P10265" s="2">
        <v>1.116751269036</v>
      </c>
      <c r="Q10265" s="13">
        <v>0.25380710659900002</v>
      </c>
    </row>
    <row r="10266" spans="5:17" x14ac:dyDescent="0.3">
      <c r="E10266" s="3" t="s">
        <v>2149</v>
      </c>
      <c r="F10266" s="4"/>
      <c r="G10266" s="5">
        <v>2936</v>
      </c>
      <c r="H10266" s="7">
        <v>2128</v>
      </c>
      <c r="I10266" s="1">
        <v>2200</v>
      </c>
      <c r="J10266" s="1">
        <v>103</v>
      </c>
      <c r="K10266" s="1">
        <v>45</v>
      </c>
      <c r="L10266" s="1">
        <v>98</v>
      </c>
      <c r="M10266" s="1">
        <v>124</v>
      </c>
      <c r="N10266" s="1">
        <v>41</v>
      </c>
      <c r="O10266" s="1">
        <v>124</v>
      </c>
      <c r="P10266" s="1">
        <v>16</v>
      </c>
      <c r="Q10266" s="6">
        <v>5</v>
      </c>
    </row>
    <row r="10267" spans="5:17" x14ac:dyDescent="0.3">
      <c r="E10267" s="9"/>
      <c r="F10267" s="8"/>
      <c r="G10267" s="10">
        <v>100</v>
      </c>
      <c r="H10267" s="11">
        <v>72.479564032697994</v>
      </c>
      <c r="I10267" s="2">
        <v>74.931880108992004</v>
      </c>
      <c r="J10267" s="2">
        <v>3.508174386921</v>
      </c>
      <c r="K10267" s="2">
        <v>1.5326975476839999</v>
      </c>
      <c r="L10267" s="2">
        <v>3.3378746594009998</v>
      </c>
      <c r="M10267" s="2">
        <v>4.2234332425070003</v>
      </c>
      <c r="N10267" s="2">
        <v>1.396457765668</v>
      </c>
      <c r="O10267" s="2">
        <v>4.2234332425070003</v>
      </c>
      <c r="P10267" s="2">
        <v>0.54495912806500002</v>
      </c>
      <c r="Q10267" s="13">
        <v>0.17029972752</v>
      </c>
    </row>
    <row r="10268" spans="5:17" x14ac:dyDescent="0.3">
      <c r="E10268" s="3" t="s">
        <v>1037</v>
      </c>
      <c r="F10268" s="4"/>
      <c r="G10268" s="5">
        <v>322</v>
      </c>
      <c r="H10268" s="7">
        <v>117</v>
      </c>
      <c r="I10268" s="1">
        <v>161</v>
      </c>
      <c r="J10268" s="1">
        <v>32</v>
      </c>
      <c r="K10268" s="1">
        <v>13</v>
      </c>
      <c r="L10268" s="1">
        <v>23</v>
      </c>
      <c r="M10268" s="1">
        <v>54</v>
      </c>
      <c r="N10268" s="1">
        <v>25</v>
      </c>
      <c r="O10268" s="1">
        <v>27</v>
      </c>
      <c r="P10268" s="1">
        <v>49</v>
      </c>
      <c r="Q10268" s="6">
        <v>7</v>
      </c>
    </row>
    <row r="10269" spans="5:17" x14ac:dyDescent="0.3">
      <c r="E10269" s="9"/>
      <c r="F10269" s="8"/>
      <c r="G10269" s="10">
        <v>100</v>
      </c>
      <c r="H10269" s="11">
        <v>36.335403726708002</v>
      </c>
      <c r="I10269" s="2">
        <v>50</v>
      </c>
      <c r="J10269" s="2">
        <v>9.9378881987579994</v>
      </c>
      <c r="K10269" s="2">
        <v>4.037267080745</v>
      </c>
      <c r="L10269" s="2">
        <v>7.1428571428570002</v>
      </c>
      <c r="M10269" s="2">
        <v>16.770186335403999</v>
      </c>
      <c r="N10269" s="2">
        <v>7.7639751552799998</v>
      </c>
      <c r="O10269" s="2">
        <v>8.3850931677019993</v>
      </c>
      <c r="P10269" s="2">
        <v>15.217391304348</v>
      </c>
      <c r="Q10269" s="13">
        <v>2.1739130434780001</v>
      </c>
    </row>
    <row r="10270" spans="5:17" ht="25" x14ac:dyDescent="0.3">
      <c r="E10270" s="3" t="s">
        <v>2150</v>
      </c>
      <c r="F10270" s="4"/>
      <c r="G10270" s="5">
        <v>281</v>
      </c>
      <c r="H10270" s="7">
        <v>80</v>
      </c>
      <c r="I10270" s="1">
        <v>159</v>
      </c>
      <c r="J10270" s="1">
        <v>56</v>
      </c>
      <c r="K10270" s="1">
        <v>25</v>
      </c>
      <c r="L10270" s="1">
        <v>54</v>
      </c>
      <c r="M10270" s="1">
        <v>93</v>
      </c>
      <c r="N10270" s="1">
        <v>15</v>
      </c>
      <c r="O10270" s="1">
        <v>10</v>
      </c>
      <c r="P10270" s="1">
        <v>7</v>
      </c>
      <c r="Q10270" s="6">
        <v>1</v>
      </c>
    </row>
    <row r="10271" spans="5:17" x14ac:dyDescent="0.3">
      <c r="E10271" s="9"/>
      <c r="F10271" s="8"/>
      <c r="G10271" s="10">
        <v>100</v>
      </c>
      <c r="H10271" s="11">
        <v>28.46975088968</v>
      </c>
      <c r="I10271" s="2">
        <v>56.583629893237998</v>
      </c>
      <c r="J10271" s="2">
        <v>19.928825622775999</v>
      </c>
      <c r="K10271" s="2">
        <v>8.8967971530250001</v>
      </c>
      <c r="L10271" s="2">
        <v>19.217081850534001</v>
      </c>
      <c r="M10271" s="2">
        <v>33.096085409253</v>
      </c>
      <c r="N10271" s="2">
        <v>5.338078291815</v>
      </c>
      <c r="O10271" s="2">
        <v>3.55871886121</v>
      </c>
      <c r="P10271" s="2">
        <v>2.4911032028469999</v>
      </c>
      <c r="Q10271" s="13">
        <v>0.35587188612100001</v>
      </c>
    </row>
    <row r="10272" spans="5:17" x14ac:dyDescent="0.3">
      <c r="E10272" s="3" t="s">
        <v>2151</v>
      </c>
      <c r="F10272" s="4"/>
      <c r="G10272" s="5">
        <v>593</v>
      </c>
      <c r="H10272" s="7">
        <v>248</v>
      </c>
      <c r="I10272" s="1">
        <v>423</v>
      </c>
      <c r="J10272" s="1">
        <v>65</v>
      </c>
      <c r="K10272" s="1">
        <v>34</v>
      </c>
      <c r="L10272" s="1">
        <v>83</v>
      </c>
      <c r="M10272" s="1">
        <v>97</v>
      </c>
      <c r="N10272" s="1">
        <v>27</v>
      </c>
      <c r="O10272" s="1">
        <v>20</v>
      </c>
      <c r="P10272" s="1">
        <v>19</v>
      </c>
      <c r="Q10272" s="6">
        <v>4</v>
      </c>
    </row>
    <row r="10273" spans="5:17" x14ac:dyDescent="0.3">
      <c r="E10273" s="9"/>
      <c r="F10273" s="8"/>
      <c r="G10273" s="10">
        <v>100</v>
      </c>
      <c r="H10273" s="11">
        <v>41.821247892073998</v>
      </c>
      <c r="I10273" s="2">
        <v>71.332209106239006</v>
      </c>
      <c r="J10273" s="2">
        <v>10.961214165261</v>
      </c>
      <c r="K10273" s="2">
        <v>5.7335581787520002</v>
      </c>
      <c r="L10273" s="2">
        <v>13.996627318718</v>
      </c>
      <c r="M10273" s="2">
        <v>16.357504215852</v>
      </c>
      <c r="N10273" s="2">
        <v>4.5531197301850002</v>
      </c>
      <c r="O10273" s="2">
        <v>3.3726812816190002</v>
      </c>
      <c r="P10273" s="2">
        <v>3.2040472175380001</v>
      </c>
      <c r="Q10273" s="13">
        <v>0.67453625632400005</v>
      </c>
    </row>
    <row r="10274" spans="5:17" x14ac:dyDescent="0.3">
      <c r="E10274" s="3" t="s">
        <v>2152</v>
      </c>
      <c r="F10274" s="4"/>
      <c r="G10274" s="5">
        <v>1581</v>
      </c>
      <c r="H10274" s="7">
        <v>823</v>
      </c>
      <c r="I10274" s="1">
        <v>1223</v>
      </c>
      <c r="J10274" s="1">
        <v>126</v>
      </c>
      <c r="K10274" s="1">
        <v>61</v>
      </c>
      <c r="L10274" s="1">
        <v>136</v>
      </c>
      <c r="M10274" s="1">
        <v>156</v>
      </c>
      <c r="N10274" s="1">
        <v>42</v>
      </c>
      <c r="O10274" s="1">
        <v>50</v>
      </c>
      <c r="P10274" s="1">
        <v>13</v>
      </c>
      <c r="Q10274" s="6">
        <v>2</v>
      </c>
    </row>
    <row r="10275" spans="5:17" x14ac:dyDescent="0.3">
      <c r="E10275" s="9"/>
      <c r="F10275" s="8"/>
      <c r="G10275" s="10">
        <v>100</v>
      </c>
      <c r="H10275" s="11">
        <v>52.055660974067003</v>
      </c>
      <c r="I10275" s="2">
        <v>77.356103731814997</v>
      </c>
      <c r="J10275" s="2">
        <v>7.9696394686909997</v>
      </c>
      <c r="K10275" s="2">
        <v>3.8583175205570002</v>
      </c>
      <c r="L10275" s="2">
        <v>8.6021505376339995</v>
      </c>
      <c r="M10275" s="2">
        <v>9.8671726755219993</v>
      </c>
      <c r="N10275" s="2">
        <v>2.6565464895640001</v>
      </c>
      <c r="O10275" s="2">
        <v>3.1625553447189998</v>
      </c>
      <c r="P10275" s="2">
        <v>0.82226438962699999</v>
      </c>
      <c r="Q10275" s="13">
        <v>0.12650221378900001</v>
      </c>
    </row>
    <row r="10276" spans="5:17" x14ac:dyDescent="0.3">
      <c r="E10276" s="3" t="s">
        <v>2153</v>
      </c>
      <c r="F10276" s="4"/>
      <c r="G10276" s="5">
        <v>2840</v>
      </c>
      <c r="H10276" s="7">
        <v>1711</v>
      </c>
      <c r="I10276" s="1">
        <v>2044</v>
      </c>
      <c r="J10276" s="1">
        <v>129</v>
      </c>
      <c r="K10276" s="1">
        <v>48</v>
      </c>
      <c r="L10276" s="1">
        <v>135</v>
      </c>
      <c r="M10276" s="1">
        <v>170</v>
      </c>
      <c r="N10276" s="1">
        <v>55</v>
      </c>
      <c r="O10276" s="1">
        <v>163</v>
      </c>
      <c r="P10276" s="1">
        <v>26</v>
      </c>
      <c r="Q10276" s="6">
        <v>9</v>
      </c>
    </row>
    <row r="10277" spans="5:17" x14ac:dyDescent="0.3">
      <c r="E10277" s="9"/>
      <c r="F10277" s="8"/>
      <c r="G10277" s="10">
        <v>100</v>
      </c>
      <c r="H10277" s="11">
        <v>60.246478873238999</v>
      </c>
      <c r="I10277" s="2">
        <v>71.971830985915005</v>
      </c>
      <c r="J10277" s="2">
        <v>4.5422535211269999</v>
      </c>
      <c r="K10277" s="2">
        <v>1.69014084507</v>
      </c>
      <c r="L10277" s="2">
        <v>4.753521126761</v>
      </c>
      <c r="M10277" s="2">
        <v>5.9859154929580001</v>
      </c>
      <c r="N10277" s="2">
        <v>1.93661971831</v>
      </c>
      <c r="O10277" s="2">
        <v>5.739436619718</v>
      </c>
      <c r="P10277" s="2">
        <v>0.91549295774600004</v>
      </c>
      <c r="Q10277" s="13">
        <v>0.31690140845100001</v>
      </c>
    </row>
    <row r="10278" spans="5:17" x14ac:dyDescent="0.3">
      <c r="E10278" s="3" t="s">
        <v>2154</v>
      </c>
      <c r="F10278" s="4"/>
      <c r="G10278" s="5">
        <v>1515</v>
      </c>
      <c r="H10278" s="7">
        <v>1099</v>
      </c>
      <c r="I10278" s="1">
        <v>1014</v>
      </c>
      <c r="J10278" s="1">
        <v>46</v>
      </c>
      <c r="K10278" s="1">
        <v>18</v>
      </c>
      <c r="L10278" s="1">
        <v>39</v>
      </c>
      <c r="M10278" s="1">
        <v>60</v>
      </c>
      <c r="N10278" s="1">
        <v>23</v>
      </c>
      <c r="O10278" s="1">
        <v>91</v>
      </c>
      <c r="P10278" s="1">
        <v>12</v>
      </c>
      <c r="Q10278" s="6">
        <v>2</v>
      </c>
    </row>
    <row r="10279" spans="5:17" x14ac:dyDescent="0.3">
      <c r="E10279" s="9"/>
      <c r="F10279" s="8"/>
      <c r="G10279" s="10">
        <v>100</v>
      </c>
      <c r="H10279" s="11">
        <v>72.541254125413005</v>
      </c>
      <c r="I10279" s="2">
        <v>66.930693069306997</v>
      </c>
      <c r="J10279" s="2">
        <v>3.0363036303630002</v>
      </c>
      <c r="K10279" s="2">
        <v>1.188118811881</v>
      </c>
      <c r="L10279" s="2">
        <v>2.5742574257430002</v>
      </c>
      <c r="M10279" s="2">
        <v>3.9603960396039999</v>
      </c>
      <c r="N10279" s="2">
        <v>1.5181518151819999</v>
      </c>
      <c r="O10279" s="2">
        <v>6.0066006600659998</v>
      </c>
      <c r="P10279" s="2">
        <v>0.79207920792099995</v>
      </c>
      <c r="Q10279" s="13">
        <v>0.13201320132</v>
      </c>
    </row>
    <row r="10280" spans="5:17" x14ac:dyDescent="0.3">
      <c r="E10280" s="3" t="s">
        <v>1043</v>
      </c>
      <c r="F10280" s="4"/>
      <c r="G10280" s="5">
        <v>108</v>
      </c>
      <c r="H10280" s="7">
        <v>36</v>
      </c>
      <c r="I10280" s="1">
        <v>49</v>
      </c>
      <c r="J10280" s="1">
        <v>9</v>
      </c>
      <c r="K10280" s="1">
        <v>5</v>
      </c>
      <c r="L10280" s="1">
        <v>8</v>
      </c>
      <c r="M10280" s="1">
        <v>13</v>
      </c>
      <c r="N10280" s="1">
        <v>11</v>
      </c>
      <c r="O10280" s="1">
        <v>11</v>
      </c>
      <c r="P10280" s="1">
        <v>18</v>
      </c>
      <c r="Q10280" s="6">
        <v>2</v>
      </c>
    </row>
    <row r="10281" spans="5:17" x14ac:dyDescent="0.3">
      <c r="E10281" s="9"/>
      <c r="F10281" s="8"/>
      <c r="G10281" s="10">
        <v>100</v>
      </c>
      <c r="H10281" s="11">
        <v>33.333333333333002</v>
      </c>
      <c r="I10281" s="2">
        <v>45.370370370369997</v>
      </c>
      <c r="J10281" s="2">
        <v>8.333333333333</v>
      </c>
      <c r="K10281" s="2">
        <v>4.6296296296300001</v>
      </c>
      <c r="L10281" s="2">
        <v>7.4074074074069998</v>
      </c>
      <c r="M10281" s="2">
        <v>12.037037037037001</v>
      </c>
      <c r="N10281" s="2">
        <v>10.185185185185</v>
      </c>
      <c r="O10281" s="2">
        <v>10.185185185185</v>
      </c>
      <c r="P10281" s="2">
        <v>16.666666666666998</v>
      </c>
      <c r="Q10281" s="13">
        <v>1.851851851852</v>
      </c>
    </row>
    <row r="10282" spans="5:17" ht="25" x14ac:dyDescent="0.3">
      <c r="E10282" s="3" t="s">
        <v>2155</v>
      </c>
      <c r="F10282" s="4"/>
      <c r="G10282" s="5">
        <v>67</v>
      </c>
      <c r="H10282" s="7">
        <v>19</v>
      </c>
      <c r="I10282" s="1">
        <v>29</v>
      </c>
      <c r="J10282" s="1">
        <v>9</v>
      </c>
      <c r="K10282" s="1">
        <v>2</v>
      </c>
      <c r="L10282" s="1">
        <v>11</v>
      </c>
      <c r="M10282" s="1">
        <v>20</v>
      </c>
      <c r="N10282" s="1">
        <v>8</v>
      </c>
      <c r="O10282" s="1">
        <v>3</v>
      </c>
      <c r="P10282" s="1">
        <v>3</v>
      </c>
      <c r="Q10282" s="6">
        <v>0</v>
      </c>
    </row>
    <row r="10283" spans="5:17" x14ac:dyDescent="0.3">
      <c r="E10283" s="9"/>
      <c r="F10283" s="8"/>
      <c r="G10283" s="10">
        <v>100</v>
      </c>
      <c r="H10283" s="11">
        <v>28.358208955224001</v>
      </c>
      <c r="I10283" s="2">
        <v>43.283582089551999</v>
      </c>
      <c r="J10283" s="2">
        <v>13.432835820896001</v>
      </c>
      <c r="K10283" s="2">
        <v>2.985074626866</v>
      </c>
      <c r="L10283" s="2">
        <v>16.417910447760999</v>
      </c>
      <c r="M10283" s="2">
        <v>29.850746268657002</v>
      </c>
      <c r="N10283" s="2">
        <v>11.940298507463</v>
      </c>
      <c r="O10283" s="2">
        <v>4.477611940299</v>
      </c>
      <c r="P10283" s="2">
        <v>4.477611940299</v>
      </c>
      <c r="Q10283" s="15">
        <v>0</v>
      </c>
    </row>
    <row r="10284" spans="5:17" x14ac:dyDescent="0.3">
      <c r="E10284" s="3" t="s">
        <v>2156</v>
      </c>
      <c r="F10284" s="4"/>
      <c r="G10284" s="5">
        <v>194</v>
      </c>
      <c r="H10284" s="7">
        <v>70</v>
      </c>
      <c r="I10284" s="1">
        <v>126</v>
      </c>
      <c r="J10284" s="1">
        <v>19</v>
      </c>
      <c r="K10284" s="1">
        <v>9</v>
      </c>
      <c r="L10284" s="1">
        <v>16</v>
      </c>
      <c r="M10284" s="1">
        <v>29</v>
      </c>
      <c r="N10284" s="1">
        <v>3</v>
      </c>
      <c r="O10284" s="1">
        <v>9</v>
      </c>
      <c r="P10284" s="1">
        <v>3</v>
      </c>
      <c r="Q10284" s="6">
        <v>1</v>
      </c>
    </row>
    <row r="10285" spans="5:17" x14ac:dyDescent="0.3">
      <c r="E10285" s="9"/>
      <c r="F10285" s="8"/>
      <c r="G10285" s="10">
        <v>100</v>
      </c>
      <c r="H10285" s="11">
        <v>36.082474226804003</v>
      </c>
      <c r="I10285" s="2">
        <v>64.948453608246993</v>
      </c>
      <c r="J10285" s="2">
        <v>9.7938144329900005</v>
      </c>
      <c r="K10285" s="2">
        <v>4.639175257732</v>
      </c>
      <c r="L10285" s="2">
        <v>8.2474226804120008</v>
      </c>
      <c r="M10285" s="2">
        <v>14.948453608247</v>
      </c>
      <c r="N10285" s="2">
        <v>1.5463917525769999</v>
      </c>
      <c r="O10285" s="2">
        <v>4.639175257732</v>
      </c>
      <c r="P10285" s="2">
        <v>1.5463917525769999</v>
      </c>
      <c r="Q10285" s="13">
        <v>0.51546391752599996</v>
      </c>
    </row>
    <row r="10286" spans="5:17" x14ac:dyDescent="0.3">
      <c r="E10286" s="3" t="s">
        <v>2157</v>
      </c>
      <c r="F10286" s="4"/>
      <c r="G10286" s="5">
        <v>502</v>
      </c>
      <c r="H10286" s="7">
        <v>250</v>
      </c>
      <c r="I10286" s="1">
        <v>363</v>
      </c>
      <c r="J10286" s="1">
        <v>29</v>
      </c>
      <c r="K10286" s="1">
        <v>7</v>
      </c>
      <c r="L10286" s="1">
        <v>34</v>
      </c>
      <c r="M10286" s="1">
        <v>37</v>
      </c>
      <c r="N10286" s="1">
        <v>16</v>
      </c>
      <c r="O10286" s="1">
        <v>26</v>
      </c>
      <c r="P10286" s="1">
        <v>3</v>
      </c>
      <c r="Q10286" s="6">
        <v>0</v>
      </c>
    </row>
    <row r="10287" spans="5:17" x14ac:dyDescent="0.3">
      <c r="E10287" s="9"/>
      <c r="F10287" s="8"/>
      <c r="G10287" s="10">
        <v>100</v>
      </c>
      <c r="H10287" s="11">
        <v>49.800796812748999</v>
      </c>
      <c r="I10287" s="2">
        <v>72.310756972112003</v>
      </c>
      <c r="J10287" s="2">
        <v>5.7768924302790001</v>
      </c>
      <c r="K10287" s="2">
        <v>1.394422310757</v>
      </c>
      <c r="L10287" s="2">
        <v>6.7729083665339997</v>
      </c>
      <c r="M10287" s="2">
        <v>7.3705179282869997</v>
      </c>
      <c r="N10287" s="2">
        <v>3.187250996016</v>
      </c>
      <c r="O10287" s="2">
        <v>5.1792828685260002</v>
      </c>
      <c r="P10287" s="2">
        <v>0.59760956175299995</v>
      </c>
      <c r="Q10287" s="15">
        <v>0</v>
      </c>
    </row>
    <row r="10288" spans="5:17" x14ac:dyDescent="0.3">
      <c r="E10288" s="3" t="s">
        <v>2158</v>
      </c>
      <c r="F10288" s="4"/>
      <c r="G10288" s="5">
        <v>1040</v>
      </c>
      <c r="H10288" s="7">
        <v>600</v>
      </c>
      <c r="I10288" s="1">
        <v>663</v>
      </c>
      <c r="J10288" s="1">
        <v>27</v>
      </c>
      <c r="K10288" s="1">
        <v>7</v>
      </c>
      <c r="L10288" s="1">
        <v>28</v>
      </c>
      <c r="M10288" s="1">
        <v>62</v>
      </c>
      <c r="N10288" s="1">
        <v>31</v>
      </c>
      <c r="O10288" s="1">
        <v>92</v>
      </c>
      <c r="P10288" s="1">
        <v>8</v>
      </c>
      <c r="Q10288" s="6">
        <v>0</v>
      </c>
    </row>
    <row r="10289" spans="5:17" x14ac:dyDescent="0.3">
      <c r="E10289" s="9"/>
      <c r="F10289" s="8"/>
      <c r="G10289" s="10">
        <v>100</v>
      </c>
      <c r="H10289" s="11">
        <v>57.692307692307999</v>
      </c>
      <c r="I10289" s="2">
        <v>63.75</v>
      </c>
      <c r="J10289" s="2">
        <v>2.5961538461539999</v>
      </c>
      <c r="K10289" s="2">
        <v>0.67307692307699996</v>
      </c>
      <c r="L10289" s="2">
        <v>2.6923076923079998</v>
      </c>
      <c r="M10289" s="2">
        <v>5.9615384615379998</v>
      </c>
      <c r="N10289" s="2">
        <v>2.9807692307689999</v>
      </c>
      <c r="O10289" s="2">
        <v>8.8461538461539995</v>
      </c>
      <c r="P10289" s="2">
        <v>0.76923076923099998</v>
      </c>
      <c r="Q10289" s="15">
        <v>0</v>
      </c>
    </row>
    <row r="10290" spans="5:17" x14ac:dyDescent="0.3">
      <c r="E10290" s="3" t="s">
        <v>2159</v>
      </c>
      <c r="F10290" s="4"/>
      <c r="G10290" s="5">
        <v>626</v>
      </c>
      <c r="H10290" s="7">
        <v>433</v>
      </c>
      <c r="I10290" s="1">
        <v>333</v>
      </c>
      <c r="J10290" s="1">
        <v>7</v>
      </c>
      <c r="K10290" s="1">
        <v>1</v>
      </c>
      <c r="L10290" s="1">
        <v>8</v>
      </c>
      <c r="M10290" s="1">
        <v>16</v>
      </c>
      <c r="N10290" s="1">
        <v>14</v>
      </c>
      <c r="O10290" s="1">
        <v>78</v>
      </c>
      <c r="P10290" s="1">
        <v>6</v>
      </c>
      <c r="Q10290" s="6">
        <v>3</v>
      </c>
    </row>
    <row r="10291" spans="5:17" x14ac:dyDescent="0.3">
      <c r="E10291" s="9"/>
      <c r="F10291" s="8"/>
      <c r="G10291" s="10">
        <v>100</v>
      </c>
      <c r="H10291" s="11">
        <v>69.169329073482004</v>
      </c>
      <c r="I10291" s="2">
        <v>53.194888178913999</v>
      </c>
      <c r="J10291" s="2">
        <v>1.11821086262</v>
      </c>
      <c r="K10291" s="2">
        <v>0.159744408946</v>
      </c>
      <c r="L10291" s="2">
        <v>1.277955271565</v>
      </c>
      <c r="M10291" s="2">
        <v>2.5559105431310001</v>
      </c>
      <c r="N10291" s="2">
        <v>2.23642172524</v>
      </c>
      <c r="O10291" s="2">
        <v>12.460063897764</v>
      </c>
      <c r="P10291" s="2">
        <v>0.95846645367399996</v>
      </c>
      <c r="Q10291" s="13">
        <v>0.47923322683699998</v>
      </c>
    </row>
    <row r="10292" spans="5:17" x14ac:dyDescent="0.3">
      <c r="E10292" s="3" t="s">
        <v>1049</v>
      </c>
      <c r="F10292" s="4"/>
      <c r="G10292" s="5">
        <v>42</v>
      </c>
      <c r="H10292" s="7">
        <v>10</v>
      </c>
      <c r="I10292" s="1">
        <v>17</v>
      </c>
      <c r="J10292" s="1">
        <v>5</v>
      </c>
      <c r="K10292" s="1">
        <v>0</v>
      </c>
      <c r="L10292" s="1">
        <v>2</v>
      </c>
      <c r="M10292" s="1">
        <v>4</v>
      </c>
      <c r="N10292" s="1">
        <v>4</v>
      </c>
      <c r="O10292" s="1">
        <v>10</v>
      </c>
      <c r="P10292" s="1">
        <v>4</v>
      </c>
      <c r="Q10292" s="6">
        <v>0</v>
      </c>
    </row>
    <row r="10293" spans="5:17" x14ac:dyDescent="0.3">
      <c r="E10293" s="9"/>
      <c r="F10293" s="8"/>
      <c r="G10293" s="10">
        <v>100</v>
      </c>
      <c r="H10293" s="11">
        <v>23.809523809523998</v>
      </c>
      <c r="I10293" s="2">
        <v>40.476190476189998</v>
      </c>
      <c r="J10293" s="2">
        <v>11.904761904761999</v>
      </c>
      <c r="K10293" s="12">
        <v>0</v>
      </c>
      <c r="L10293" s="2">
        <v>4.7619047619049999</v>
      </c>
      <c r="M10293" s="2">
        <v>9.5238095238099998</v>
      </c>
      <c r="N10293" s="2">
        <v>9.5238095238099998</v>
      </c>
      <c r="O10293" s="2">
        <v>23.809523809523998</v>
      </c>
      <c r="P10293" s="2">
        <v>9.5238095238099998</v>
      </c>
      <c r="Q10293" s="15">
        <v>0</v>
      </c>
    </row>
    <row r="10294" spans="5:17" ht="25" x14ac:dyDescent="0.3">
      <c r="E10294" s="3" t="s">
        <v>2160</v>
      </c>
      <c r="F10294" s="4"/>
      <c r="G10294" s="5">
        <v>12</v>
      </c>
      <c r="H10294" s="7">
        <v>2</v>
      </c>
      <c r="I10294" s="1">
        <v>6</v>
      </c>
      <c r="J10294" s="1">
        <v>1</v>
      </c>
      <c r="K10294" s="1">
        <v>1</v>
      </c>
      <c r="L10294" s="1">
        <v>1</v>
      </c>
      <c r="M10294" s="1">
        <v>3</v>
      </c>
      <c r="N10294" s="1">
        <v>0</v>
      </c>
      <c r="O10294" s="1">
        <v>1</v>
      </c>
      <c r="P10294" s="1">
        <v>0</v>
      </c>
      <c r="Q10294" s="6">
        <v>0</v>
      </c>
    </row>
    <row r="10295" spans="5:17" x14ac:dyDescent="0.3">
      <c r="E10295" s="9"/>
      <c r="F10295" s="8"/>
      <c r="G10295" s="10">
        <v>100</v>
      </c>
      <c r="H10295" s="11">
        <v>16.666666666666998</v>
      </c>
      <c r="I10295" s="2">
        <v>50</v>
      </c>
      <c r="J10295" s="2">
        <v>8.333333333333</v>
      </c>
      <c r="K10295" s="2">
        <v>8.333333333333</v>
      </c>
      <c r="L10295" s="2">
        <v>8.333333333333</v>
      </c>
      <c r="M10295" s="2">
        <v>25</v>
      </c>
      <c r="N10295" s="12">
        <v>0</v>
      </c>
      <c r="O10295" s="2">
        <v>8.333333333333</v>
      </c>
      <c r="P10295" s="12">
        <v>0</v>
      </c>
      <c r="Q10295" s="15">
        <v>0</v>
      </c>
    </row>
    <row r="10296" spans="5:17" x14ac:dyDescent="0.3">
      <c r="E10296" s="3" t="s">
        <v>2161</v>
      </c>
      <c r="F10296" s="4"/>
      <c r="G10296" s="5">
        <v>31</v>
      </c>
      <c r="H10296" s="7">
        <v>14</v>
      </c>
      <c r="I10296" s="1">
        <v>14</v>
      </c>
      <c r="J10296" s="1">
        <v>2</v>
      </c>
      <c r="K10296" s="1">
        <v>0</v>
      </c>
      <c r="L10296" s="1">
        <v>4</v>
      </c>
      <c r="M10296" s="1">
        <v>7</v>
      </c>
      <c r="N10296" s="1">
        <v>0</v>
      </c>
      <c r="O10296" s="1">
        <v>3</v>
      </c>
      <c r="P10296" s="1">
        <v>0</v>
      </c>
      <c r="Q10296" s="6">
        <v>1</v>
      </c>
    </row>
    <row r="10297" spans="5:17" x14ac:dyDescent="0.3">
      <c r="E10297" s="9"/>
      <c r="F10297" s="8"/>
      <c r="G10297" s="10">
        <v>100</v>
      </c>
      <c r="H10297" s="11">
        <v>45.161290322581003</v>
      </c>
      <c r="I10297" s="2">
        <v>45.161290322581003</v>
      </c>
      <c r="J10297" s="2">
        <v>6.4516129032259997</v>
      </c>
      <c r="K10297" s="12">
        <v>0</v>
      </c>
      <c r="L10297" s="2">
        <v>12.903225806451999</v>
      </c>
      <c r="M10297" s="2">
        <v>22.580645161290001</v>
      </c>
      <c r="N10297" s="12">
        <v>0</v>
      </c>
      <c r="O10297" s="2">
        <v>9.6774193548389995</v>
      </c>
      <c r="P10297" s="12">
        <v>0</v>
      </c>
      <c r="Q10297" s="13">
        <v>3.2258064516129998</v>
      </c>
    </row>
    <row r="10298" spans="5:17" x14ac:dyDescent="0.3">
      <c r="E10298" s="3" t="s">
        <v>2162</v>
      </c>
      <c r="F10298" s="4"/>
      <c r="G10298" s="5">
        <v>66</v>
      </c>
      <c r="H10298" s="7">
        <v>41</v>
      </c>
      <c r="I10298" s="1">
        <v>45</v>
      </c>
      <c r="J10298" s="1">
        <v>4</v>
      </c>
      <c r="K10298" s="1">
        <v>1</v>
      </c>
      <c r="L10298" s="1">
        <v>4</v>
      </c>
      <c r="M10298" s="1">
        <v>7</v>
      </c>
      <c r="N10298" s="1">
        <v>4</v>
      </c>
      <c r="O10298" s="1">
        <v>3</v>
      </c>
      <c r="P10298" s="1">
        <v>0</v>
      </c>
      <c r="Q10298" s="6">
        <v>1</v>
      </c>
    </row>
    <row r="10299" spans="5:17" x14ac:dyDescent="0.3">
      <c r="E10299" s="9"/>
      <c r="F10299" s="8"/>
      <c r="G10299" s="10">
        <v>100</v>
      </c>
      <c r="H10299" s="11">
        <v>62.121212121211997</v>
      </c>
      <c r="I10299" s="2">
        <v>68.181818181818002</v>
      </c>
      <c r="J10299" s="2">
        <v>6.0606060606060002</v>
      </c>
      <c r="K10299" s="2">
        <v>1.5151515151520001</v>
      </c>
      <c r="L10299" s="2">
        <v>6.0606060606060002</v>
      </c>
      <c r="M10299" s="2">
        <v>10.606060606061</v>
      </c>
      <c r="N10299" s="2">
        <v>6.0606060606060002</v>
      </c>
      <c r="O10299" s="2">
        <v>4.5454545454549997</v>
      </c>
      <c r="P10299" s="12">
        <v>0</v>
      </c>
      <c r="Q10299" s="13">
        <v>1.5151515151520001</v>
      </c>
    </row>
    <row r="10300" spans="5:17" x14ac:dyDescent="0.3">
      <c r="E10300" s="3" t="s">
        <v>2163</v>
      </c>
      <c r="F10300" s="4"/>
      <c r="G10300" s="5">
        <v>154</v>
      </c>
      <c r="H10300" s="7">
        <v>102</v>
      </c>
      <c r="I10300" s="1">
        <v>82</v>
      </c>
      <c r="J10300" s="1">
        <v>4</v>
      </c>
      <c r="K10300" s="1">
        <v>0</v>
      </c>
      <c r="L10300" s="1">
        <v>7</v>
      </c>
      <c r="M10300" s="1">
        <v>12</v>
      </c>
      <c r="N10300" s="1">
        <v>7</v>
      </c>
      <c r="O10300" s="1">
        <v>11</v>
      </c>
      <c r="P10300" s="1">
        <v>1</v>
      </c>
      <c r="Q10300" s="6">
        <v>0</v>
      </c>
    </row>
    <row r="10301" spans="5:17" x14ac:dyDescent="0.3">
      <c r="E10301" s="9"/>
      <c r="F10301" s="8"/>
      <c r="G10301" s="10">
        <v>100</v>
      </c>
      <c r="H10301" s="11">
        <v>66.233766233766005</v>
      </c>
      <c r="I10301" s="2">
        <v>53.246753246753002</v>
      </c>
      <c r="J10301" s="2">
        <v>2.5974025974030002</v>
      </c>
      <c r="K10301" s="12">
        <v>0</v>
      </c>
      <c r="L10301" s="2">
        <v>4.5454545454549997</v>
      </c>
      <c r="M10301" s="2">
        <v>7.792207792208</v>
      </c>
      <c r="N10301" s="2">
        <v>4.5454545454549997</v>
      </c>
      <c r="O10301" s="2">
        <v>7.1428571428570002</v>
      </c>
      <c r="P10301" s="2">
        <v>0.64935064935099995</v>
      </c>
      <c r="Q10301" s="15">
        <v>0</v>
      </c>
    </row>
    <row r="10302" spans="5:17" x14ac:dyDescent="0.3">
      <c r="E10302" s="3" t="s">
        <v>2164</v>
      </c>
      <c r="F10302" s="4"/>
      <c r="G10302" s="5">
        <v>114</v>
      </c>
      <c r="H10302" s="7">
        <v>89</v>
      </c>
      <c r="I10302" s="1">
        <v>54</v>
      </c>
      <c r="J10302" s="1">
        <v>1</v>
      </c>
      <c r="K10302" s="1">
        <v>0</v>
      </c>
      <c r="L10302" s="1">
        <v>0</v>
      </c>
      <c r="M10302" s="1">
        <v>1</v>
      </c>
      <c r="N10302" s="1">
        <v>5</v>
      </c>
      <c r="O10302" s="1">
        <v>9</v>
      </c>
      <c r="P10302" s="1">
        <v>0</v>
      </c>
      <c r="Q10302" s="6">
        <v>0</v>
      </c>
    </row>
    <row r="10303" spans="5:17" x14ac:dyDescent="0.3">
      <c r="E10303" s="9"/>
      <c r="F10303" s="8"/>
      <c r="G10303" s="10">
        <v>100</v>
      </c>
      <c r="H10303" s="11">
        <v>78.070175438595996</v>
      </c>
      <c r="I10303" s="2">
        <v>47.368421052632002</v>
      </c>
      <c r="J10303" s="2">
        <v>0.87719298245599997</v>
      </c>
      <c r="K10303" s="12">
        <v>0</v>
      </c>
      <c r="L10303" s="12">
        <v>0</v>
      </c>
      <c r="M10303" s="2">
        <v>0.87719298245599997</v>
      </c>
      <c r="N10303" s="2">
        <v>4.3859649122809996</v>
      </c>
      <c r="O10303" s="2">
        <v>7.8947368421049999</v>
      </c>
      <c r="P10303" s="12">
        <v>0</v>
      </c>
      <c r="Q10303" s="15">
        <v>0</v>
      </c>
    </row>
    <row r="10304" spans="5:17" x14ac:dyDescent="0.3">
      <c r="E10304" s="3" t="s">
        <v>1055</v>
      </c>
      <c r="F10304" s="4"/>
      <c r="G10304" s="5">
        <v>5</v>
      </c>
      <c r="H10304" s="7">
        <v>0</v>
      </c>
      <c r="I10304" s="1">
        <v>2</v>
      </c>
      <c r="J10304" s="1">
        <v>0</v>
      </c>
      <c r="K10304" s="1">
        <v>1</v>
      </c>
      <c r="L10304" s="1">
        <v>0</v>
      </c>
      <c r="M10304" s="1">
        <v>1</v>
      </c>
      <c r="N10304" s="1">
        <v>0</v>
      </c>
      <c r="O10304" s="1">
        <v>1</v>
      </c>
      <c r="P10304" s="1">
        <v>1</v>
      </c>
      <c r="Q10304" s="6">
        <v>0</v>
      </c>
    </row>
    <row r="10305" spans="5:17" x14ac:dyDescent="0.3">
      <c r="E10305" s="9"/>
      <c r="F10305" s="8"/>
      <c r="G10305" s="10">
        <v>100</v>
      </c>
      <c r="H10305" s="21">
        <v>0</v>
      </c>
      <c r="I10305" s="2">
        <v>40</v>
      </c>
      <c r="J10305" s="12">
        <v>0</v>
      </c>
      <c r="K10305" s="2">
        <v>20</v>
      </c>
      <c r="L10305" s="12">
        <v>0</v>
      </c>
      <c r="M10305" s="2">
        <v>20</v>
      </c>
      <c r="N10305" s="12">
        <v>0</v>
      </c>
      <c r="O10305" s="2">
        <v>20</v>
      </c>
      <c r="P10305" s="2">
        <v>20</v>
      </c>
      <c r="Q10305" s="15">
        <v>0</v>
      </c>
    </row>
    <row r="10306" spans="5:17" ht="25" x14ac:dyDescent="0.3">
      <c r="E10306" s="3" t="s">
        <v>2165</v>
      </c>
      <c r="F10306" s="4"/>
      <c r="G10306" s="5">
        <v>38</v>
      </c>
      <c r="H10306" s="7">
        <v>11</v>
      </c>
      <c r="I10306" s="1">
        <v>23</v>
      </c>
      <c r="J10306" s="1">
        <v>7</v>
      </c>
      <c r="K10306" s="1">
        <v>10</v>
      </c>
      <c r="L10306" s="1">
        <v>15</v>
      </c>
      <c r="M10306" s="1">
        <v>9</v>
      </c>
      <c r="N10306" s="1">
        <v>1</v>
      </c>
      <c r="O10306" s="1">
        <v>1</v>
      </c>
      <c r="P10306" s="1">
        <v>0</v>
      </c>
      <c r="Q10306" s="6">
        <v>0</v>
      </c>
    </row>
    <row r="10307" spans="5:17" x14ac:dyDescent="0.3">
      <c r="E10307" s="9"/>
      <c r="F10307" s="8"/>
      <c r="G10307" s="10">
        <v>100</v>
      </c>
      <c r="H10307" s="11">
        <v>28.947368421053</v>
      </c>
      <c r="I10307" s="2">
        <v>60.526315789473998</v>
      </c>
      <c r="J10307" s="2">
        <v>18.421052631578998</v>
      </c>
      <c r="K10307" s="2">
        <v>26.315789473683999</v>
      </c>
      <c r="L10307" s="2">
        <v>39.473684210526002</v>
      </c>
      <c r="M10307" s="2">
        <v>23.684210526316001</v>
      </c>
      <c r="N10307" s="2">
        <v>2.6315789473679998</v>
      </c>
      <c r="O10307" s="2">
        <v>2.6315789473679998</v>
      </c>
      <c r="P10307" s="12">
        <v>0</v>
      </c>
      <c r="Q10307" s="15">
        <v>0</v>
      </c>
    </row>
    <row r="10308" spans="5:17" ht="25" x14ac:dyDescent="0.3">
      <c r="E10308" s="3" t="s">
        <v>2166</v>
      </c>
      <c r="F10308" s="4"/>
      <c r="G10308" s="5">
        <v>235</v>
      </c>
      <c r="H10308" s="7">
        <v>116</v>
      </c>
      <c r="I10308" s="1">
        <v>161</v>
      </c>
      <c r="J10308" s="1">
        <v>37</v>
      </c>
      <c r="K10308" s="1">
        <v>36</v>
      </c>
      <c r="L10308" s="1">
        <v>59</v>
      </c>
      <c r="M10308" s="1">
        <v>34</v>
      </c>
      <c r="N10308" s="1">
        <v>1</v>
      </c>
      <c r="O10308" s="1">
        <v>6</v>
      </c>
      <c r="P10308" s="1">
        <v>1</v>
      </c>
      <c r="Q10308" s="6">
        <v>0</v>
      </c>
    </row>
    <row r="10309" spans="5:17" x14ac:dyDescent="0.3">
      <c r="E10309" s="9"/>
      <c r="F10309" s="8"/>
      <c r="G10309" s="10">
        <v>100</v>
      </c>
      <c r="H10309" s="11">
        <v>49.361702127660003</v>
      </c>
      <c r="I10309" s="2">
        <v>68.510638297872006</v>
      </c>
      <c r="J10309" s="2">
        <v>15.744680851064</v>
      </c>
      <c r="K10309" s="2">
        <v>15.31914893617</v>
      </c>
      <c r="L10309" s="2">
        <v>25.106382978723001</v>
      </c>
      <c r="M10309" s="2">
        <v>14.468085106383</v>
      </c>
      <c r="N10309" s="2">
        <v>0.425531914894</v>
      </c>
      <c r="O10309" s="2">
        <v>2.5531914893619998</v>
      </c>
      <c r="P10309" s="2">
        <v>0.425531914894</v>
      </c>
      <c r="Q10309" s="15">
        <v>0</v>
      </c>
    </row>
    <row r="10310" spans="5:17" ht="25" x14ac:dyDescent="0.3">
      <c r="E10310" s="3" t="s">
        <v>2167</v>
      </c>
      <c r="F10310" s="4"/>
      <c r="G10310" s="5">
        <v>128</v>
      </c>
      <c r="H10310" s="7">
        <v>88</v>
      </c>
      <c r="I10310" s="1">
        <v>85</v>
      </c>
      <c r="J10310" s="1">
        <v>11</v>
      </c>
      <c r="K10310" s="1">
        <v>11</v>
      </c>
      <c r="L10310" s="1">
        <v>11</v>
      </c>
      <c r="M10310" s="1">
        <v>6</v>
      </c>
      <c r="N10310" s="1">
        <v>0</v>
      </c>
      <c r="O10310" s="1">
        <v>4</v>
      </c>
      <c r="P10310" s="1">
        <v>1</v>
      </c>
      <c r="Q10310" s="6">
        <v>0</v>
      </c>
    </row>
    <row r="10311" spans="5:17" x14ac:dyDescent="0.3">
      <c r="E10311" s="9"/>
      <c r="F10311" s="8"/>
      <c r="G10311" s="10">
        <v>100</v>
      </c>
      <c r="H10311" s="11">
        <v>68.75</v>
      </c>
      <c r="I10311" s="2">
        <v>66.40625</v>
      </c>
      <c r="J10311" s="2">
        <v>8.59375</v>
      </c>
      <c r="K10311" s="2">
        <v>8.59375</v>
      </c>
      <c r="L10311" s="2">
        <v>8.59375</v>
      </c>
      <c r="M10311" s="2">
        <v>4.6875</v>
      </c>
      <c r="N10311" s="12">
        <v>0</v>
      </c>
      <c r="O10311" s="2">
        <v>3.125</v>
      </c>
      <c r="P10311" s="2">
        <v>0.78125</v>
      </c>
      <c r="Q10311" s="15">
        <v>0</v>
      </c>
    </row>
    <row r="10312" spans="5:17" ht="25" x14ac:dyDescent="0.3">
      <c r="E10312" s="3" t="s">
        <v>2168</v>
      </c>
      <c r="F10312" s="4"/>
      <c r="G10312" s="5">
        <v>40</v>
      </c>
      <c r="H10312" s="7">
        <v>34</v>
      </c>
      <c r="I10312" s="1">
        <v>30</v>
      </c>
      <c r="J10312" s="1">
        <v>0</v>
      </c>
      <c r="K10312" s="1">
        <v>1</v>
      </c>
      <c r="L10312" s="1">
        <v>1</v>
      </c>
      <c r="M10312" s="1">
        <v>1</v>
      </c>
      <c r="N10312" s="1">
        <v>0</v>
      </c>
      <c r="O10312" s="1">
        <v>0</v>
      </c>
      <c r="P10312" s="1">
        <v>0</v>
      </c>
      <c r="Q10312" s="6">
        <v>0</v>
      </c>
    </row>
    <row r="10313" spans="5:17" x14ac:dyDescent="0.3">
      <c r="E10313" s="9"/>
      <c r="F10313" s="8"/>
      <c r="G10313" s="10">
        <v>100</v>
      </c>
      <c r="H10313" s="11">
        <v>85</v>
      </c>
      <c r="I10313" s="2">
        <v>75</v>
      </c>
      <c r="J10313" s="12">
        <v>0</v>
      </c>
      <c r="K10313" s="2">
        <v>2.5</v>
      </c>
      <c r="L10313" s="2">
        <v>2.5</v>
      </c>
      <c r="M10313" s="2">
        <v>2.5</v>
      </c>
      <c r="N10313" s="12">
        <v>0</v>
      </c>
      <c r="O10313" s="12">
        <v>0</v>
      </c>
      <c r="P10313" s="12">
        <v>0</v>
      </c>
      <c r="Q10313" s="15">
        <v>0</v>
      </c>
    </row>
    <row r="10314" spans="5:17" ht="25" x14ac:dyDescent="0.3">
      <c r="E10314" s="3" t="s">
        <v>2169</v>
      </c>
      <c r="F10314" s="4"/>
      <c r="G10314" s="5">
        <v>370</v>
      </c>
      <c r="H10314" s="7">
        <v>118</v>
      </c>
      <c r="I10314" s="1">
        <v>238</v>
      </c>
      <c r="J10314" s="1">
        <v>114</v>
      </c>
      <c r="K10314" s="1">
        <v>65</v>
      </c>
      <c r="L10314" s="1">
        <v>131</v>
      </c>
      <c r="M10314" s="1">
        <v>120</v>
      </c>
      <c r="N10314" s="1">
        <v>6</v>
      </c>
      <c r="O10314" s="1">
        <v>7</v>
      </c>
      <c r="P10314" s="1">
        <v>2</v>
      </c>
      <c r="Q10314" s="6">
        <v>2</v>
      </c>
    </row>
    <row r="10315" spans="5:17" x14ac:dyDescent="0.3">
      <c r="E10315" s="9"/>
      <c r="F10315" s="8"/>
      <c r="G10315" s="10">
        <v>100</v>
      </c>
      <c r="H10315" s="11">
        <v>31.891891891892001</v>
      </c>
      <c r="I10315" s="2">
        <v>64.324324324323996</v>
      </c>
      <c r="J10315" s="2">
        <v>30.810810810810999</v>
      </c>
      <c r="K10315" s="2">
        <v>17.567567567567998</v>
      </c>
      <c r="L10315" s="2">
        <v>35.405405405404998</v>
      </c>
      <c r="M10315" s="2">
        <v>32.432432432432002</v>
      </c>
      <c r="N10315" s="2">
        <v>1.6216216216220001</v>
      </c>
      <c r="O10315" s="2">
        <v>1.891891891892</v>
      </c>
      <c r="P10315" s="2">
        <v>0.54054054054099998</v>
      </c>
      <c r="Q10315" s="13">
        <v>0.54054054054099998</v>
      </c>
    </row>
    <row r="10316" spans="5:17" ht="25" x14ac:dyDescent="0.3">
      <c r="E10316" s="3" t="s">
        <v>2170</v>
      </c>
      <c r="F10316" s="4"/>
      <c r="G10316" s="5">
        <v>1600</v>
      </c>
      <c r="H10316" s="7">
        <v>823</v>
      </c>
      <c r="I10316" s="1">
        <v>1233</v>
      </c>
      <c r="J10316" s="1">
        <v>253</v>
      </c>
      <c r="K10316" s="1">
        <v>171</v>
      </c>
      <c r="L10316" s="1">
        <v>295</v>
      </c>
      <c r="M10316" s="1">
        <v>170</v>
      </c>
      <c r="N10316" s="1">
        <v>8</v>
      </c>
      <c r="O10316" s="1">
        <v>36</v>
      </c>
      <c r="P10316" s="1">
        <v>8</v>
      </c>
      <c r="Q10316" s="6">
        <v>2</v>
      </c>
    </row>
    <row r="10317" spans="5:17" x14ac:dyDescent="0.3">
      <c r="E10317" s="9"/>
      <c r="F10317" s="8"/>
      <c r="G10317" s="10">
        <v>100</v>
      </c>
      <c r="H10317" s="11">
        <v>51.4375</v>
      </c>
      <c r="I10317" s="2">
        <v>77.0625</v>
      </c>
      <c r="J10317" s="2">
        <v>15.8125</v>
      </c>
      <c r="K10317" s="2">
        <v>10.6875</v>
      </c>
      <c r="L10317" s="2">
        <v>18.4375</v>
      </c>
      <c r="M10317" s="2">
        <v>10.625</v>
      </c>
      <c r="N10317" s="2">
        <v>0.5</v>
      </c>
      <c r="O10317" s="2">
        <v>2.25</v>
      </c>
      <c r="P10317" s="2">
        <v>0.5</v>
      </c>
      <c r="Q10317" s="13">
        <v>0.125</v>
      </c>
    </row>
    <row r="10318" spans="5:17" ht="25" x14ac:dyDescent="0.3">
      <c r="E10318" s="3" t="s">
        <v>2171</v>
      </c>
      <c r="F10318" s="4"/>
      <c r="G10318" s="5">
        <v>914</v>
      </c>
      <c r="H10318" s="7">
        <v>603</v>
      </c>
      <c r="I10318" s="1">
        <v>728</v>
      </c>
      <c r="J10318" s="1">
        <v>76</v>
      </c>
      <c r="K10318" s="1">
        <v>28</v>
      </c>
      <c r="L10318" s="1">
        <v>62</v>
      </c>
      <c r="M10318" s="1">
        <v>47</v>
      </c>
      <c r="N10318" s="1">
        <v>4</v>
      </c>
      <c r="O10318" s="1">
        <v>36</v>
      </c>
      <c r="P10318" s="1">
        <v>4</v>
      </c>
      <c r="Q10318" s="6">
        <v>0</v>
      </c>
    </row>
    <row r="10319" spans="5:17" x14ac:dyDescent="0.3">
      <c r="E10319" s="9"/>
      <c r="F10319" s="8"/>
      <c r="G10319" s="10">
        <v>100</v>
      </c>
      <c r="H10319" s="11">
        <v>65.973741794310996</v>
      </c>
      <c r="I10319" s="2">
        <v>79.649890590810003</v>
      </c>
      <c r="J10319" s="2">
        <v>8.3150984682709996</v>
      </c>
      <c r="K10319" s="2">
        <v>3.063457330416</v>
      </c>
      <c r="L10319" s="2">
        <v>6.7833698030629996</v>
      </c>
      <c r="M10319" s="2">
        <v>5.1422319474840004</v>
      </c>
      <c r="N10319" s="2">
        <v>0.43763676148800001</v>
      </c>
      <c r="O10319" s="2">
        <v>3.9387308533919998</v>
      </c>
      <c r="P10319" s="2">
        <v>0.43763676148800001</v>
      </c>
      <c r="Q10319" s="15">
        <v>0</v>
      </c>
    </row>
    <row r="10320" spans="5:17" ht="25" x14ac:dyDescent="0.3">
      <c r="E10320" s="3" t="s">
        <v>2172</v>
      </c>
      <c r="F10320" s="4"/>
      <c r="G10320" s="5">
        <v>282</v>
      </c>
      <c r="H10320" s="7">
        <v>211</v>
      </c>
      <c r="I10320" s="1">
        <v>221</v>
      </c>
      <c r="J10320" s="1">
        <v>14</v>
      </c>
      <c r="K10320" s="1">
        <v>3</v>
      </c>
      <c r="L10320" s="1">
        <v>3</v>
      </c>
      <c r="M10320" s="1">
        <v>4</v>
      </c>
      <c r="N10320" s="1">
        <v>0</v>
      </c>
      <c r="O10320" s="1">
        <v>9</v>
      </c>
      <c r="P10320" s="1">
        <v>0</v>
      </c>
      <c r="Q10320" s="6">
        <v>0</v>
      </c>
    </row>
    <row r="10321" spans="5:17" x14ac:dyDescent="0.3">
      <c r="E10321" s="9"/>
      <c r="F10321" s="8"/>
      <c r="G10321" s="10">
        <v>100</v>
      </c>
      <c r="H10321" s="11">
        <v>74.822695035460995</v>
      </c>
      <c r="I10321" s="2">
        <v>78.368794326241002</v>
      </c>
      <c r="J10321" s="2">
        <v>4.9645390070920001</v>
      </c>
      <c r="K10321" s="2">
        <v>1.0638297872339999</v>
      </c>
      <c r="L10321" s="2">
        <v>1.0638297872339999</v>
      </c>
      <c r="M10321" s="2">
        <v>1.4184397163119999</v>
      </c>
      <c r="N10321" s="12">
        <v>0</v>
      </c>
      <c r="O10321" s="2">
        <v>3.1914893617020001</v>
      </c>
      <c r="P10321" s="12">
        <v>0</v>
      </c>
      <c r="Q10321" s="15">
        <v>0</v>
      </c>
    </row>
    <row r="10322" spans="5:17" ht="25" x14ac:dyDescent="0.3">
      <c r="E10322" s="3" t="s">
        <v>2173</v>
      </c>
      <c r="F10322" s="4"/>
      <c r="G10322" s="5">
        <v>1073</v>
      </c>
      <c r="H10322" s="7">
        <v>340</v>
      </c>
      <c r="I10322" s="1">
        <v>678</v>
      </c>
      <c r="J10322" s="1">
        <v>311</v>
      </c>
      <c r="K10322" s="1">
        <v>183</v>
      </c>
      <c r="L10322" s="1">
        <v>349</v>
      </c>
      <c r="M10322" s="1">
        <v>329</v>
      </c>
      <c r="N10322" s="1">
        <v>31</v>
      </c>
      <c r="O10322" s="1">
        <v>13</v>
      </c>
      <c r="P10322" s="1">
        <v>17</v>
      </c>
      <c r="Q10322" s="6">
        <v>4</v>
      </c>
    </row>
    <row r="10323" spans="5:17" x14ac:dyDescent="0.3">
      <c r="E10323" s="9"/>
      <c r="F10323" s="8"/>
      <c r="G10323" s="10">
        <v>100</v>
      </c>
      <c r="H10323" s="11">
        <v>31.686859273065998</v>
      </c>
      <c r="I10323" s="2">
        <v>63.187325256290997</v>
      </c>
      <c r="J10323" s="2">
        <v>28.984156570363002</v>
      </c>
      <c r="K10323" s="2">
        <v>17.054986020503001</v>
      </c>
      <c r="L10323" s="2">
        <v>32.525629077353003</v>
      </c>
      <c r="M10323" s="2">
        <v>30.661696178938001</v>
      </c>
      <c r="N10323" s="2">
        <v>2.8890959925440001</v>
      </c>
      <c r="O10323" s="2">
        <v>1.2115563839700001</v>
      </c>
      <c r="P10323" s="2">
        <v>1.584342963653</v>
      </c>
      <c r="Q10323" s="13">
        <v>0.372786579683</v>
      </c>
    </row>
    <row r="10324" spans="5:17" ht="25" x14ac:dyDescent="0.3">
      <c r="E10324" s="3" t="s">
        <v>2174</v>
      </c>
      <c r="F10324" s="4"/>
      <c r="G10324" s="5">
        <v>4451</v>
      </c>
      <c r="H10324" s="7">
        <v>2255</v>
      </c>
      <c r="I10324" s="1">
        <v>3496</v>
      </c>
      <c r="J10324" s="1">
        <v>800</v>
      </c>
      <c r="K10324" s="1">
        <v>352</v>
      </c>
      <c r="L10324" s="1">
        <v>730</v>
      </c>
      <c r="M10324" s="1">
        <v>597</v>
      </c>
      <c r="N10324" s="1">
        <v>46</v>
      </c>
      <c r="O10324" s="1">
        <v>85</v>
      </c>
      <c r="P10324" s="1">
        <v>37</v>
      </c>
      <c r="Q10324" s="6">
        <v>4</v>
      </c>
    </row>
    <row r="10325" spans="5:17" x14ac:dyDescent="0.3">
      <c r="E10325" s="9"/>
      <c r="F10325" s="8"/>
      <c r="G10325" s="10">
        <v>100</v>
      </c>
      <c r="H10325" s="11">
        <v>50.662772410693997</v>
      </c>
      <c r="I10325" s="2">
        <v>78.544147382611001</v>
      </c>
      <c r="J10325" s="2">
        <v>17.973489103572</v>
      </c>
      <c r="K10325" s="2">
        <v>7.9083352055720004</v>
      </c>
      <c r="L10325" s="2">
        <v>16.400808807010002</v>
      </c>
      <c r="M10325" s="2">
        <v>13.412716243541</v>
      </c>
      <c r="N10325" s="2">
        <v>1.033475623455</v>
      </c>
      <c r="O10325" s="2">
        <v>1.909683217255</v>
      </c>
      <c r="P10325" s="2">
        <v>0.83127387103999995</v>
      </c>
      <c r="Q10325" s="13">
        <v>8.9867445517999994E-2</v>
      </c>
    </row>
    <row r="10326" spans="5:17" ht="25" x14ac:dyDescent="0.3">
      <c r="E10326" s="3" t="s">
        <v>2175</v>
      </c>
      <c r="F10326" s="4"/>
      <c r="G10326" s="5">
        <v>2460</v>
      </c>
      <c r="H10326" s="7">
        <v>1649</v>
      </c>
      <c r="I10326" s="1">
        <v>1919</v>
      </c>
      <c r="J10326" s="1">
        <v>201</v>
      </c>
      <c r="K10326" s="1">
        <v>63</v>
      </c>
      <c r="L10326" s="1">
        <v>155</v>
      </c>
      <c r="M10326" s="1">
        <v>144</v>
      </c>
      <c r="N10326" s="1">
        <v>19</v>
      </c>
      <c r="O10326" s="1">
        <v>81</v>
      </c>
      <c r="P10326" s="1">
        <v>15</v>
      </c>
      <c r="Q10326" s="6">
        <v>2</v>
      </c>
    </row>
    <row r="10327" spans="5:17" x14ac:dyDescent="0.3">
      <c r="E10327" s="9"/>
      <c r="F10327" s="8"/>
      <c r="G10327" s="10">
        <v>100</v>
      </c>
      <c r="H10327" s="11">
        <v>67.032520325202995</v>
      </c>
      <c r="I10327" s="2">
        <v>78.008130081301005</v>
      </c>
      <c r="J10327" s="2">
        <v>8.1707317073169996</v>
      </c>
      <c r="K10327" s="2">
        <v>2.5609756097559999</v>
      </c>
      <c r="L10327" s="2">
        <v>6.3008130081299996</v>
      </c>
      <c r="M10327" s="2">
        <v>5.8536585365849998</v>
      </c>
      <c r="N10327" s="2">
        <v>0.77235772357700005</v>
      </c>
      <c r="O10327" s="2">
        <v>3.2926829268289999</v>
      </c>
      <c r="P10327" s="2">
        <v>0.60975609756100002</v>
      </c>
      <c r="Q10327" s="13">
        <v>8.1300813008000003E-2</v>
      </c>
    </row>
    <row r="10328" spans="5:17" ht="25" x14ac:dyDescent="0.3">
      <c r="E10328" s="3" t="s">
        <v>2176</v>
      </c>
      <c r="F10328" s="4"/>
      <c r="G10328" s="5">
        <v>863</v>
      </c>
      <c r="H10328" s="7">
        <v>646</v>
      </c>
      <c r="I10328" s="1">
        <v>657</v>
      </c>
      <c r="J10328" s="1">
        <v>41</v>
      </c>
      <c r="K10328" s="1">
        <v>14</v>
      </c>
      <c r="L10328" s="1">
        <v>28</v>
      </c>
      <c r="M10328" s="1">
        <v>35</v>
      </c>
      <c r="N10328" s="1">
        <v>3</v>
      </c>
      <c r="O10328" s="1">
        <v>33</v>
      </c>
      <c r="P10328" s="1">
        <v>1</v>
      </c>
      <c r="Q10328" s="6">
        <v>0</v>
      </c>
    </row>
    <row r="10329" spans="5:17" x14ac:dyDescent="0.3">
      <c r="E10329" s="9"/>
      <c r="F10329" s="8"/>
      <c r="G10329" s="10">
        <v>100</v>
      </c>
      <c r="H10329" s="11">
        <v>74.855156431053999</v>
      </c>
      <c r="I10329" s="2">
        <v>76.129779837775004</v>
      </c>
      <c r="J10329" s="2">
        <v>4.7508690614139999</v>
      </c>
      <c r="K10329" s="2">
        <v>1.6222479721900001</v>
      </c>
      <c r="L10329" s="2">
        <v>3.2444959443800001</v>
      </c>
      <c r="M10329" s="2">
        <v>4.0556199304750002</v>
      </c>
      <c r="N10329" s="2">
        <v>0.347624565469</v>
      </c>
      <c r="O10329" s="2">
        <v>3.8238702201620001</v>
      </c>
      <c r="P10329" s="2">
        <v>0.115874855156</v>
      </c>
      <c r="Q10329" s="15">
        <v>0</v>
      </c>
    </row>
    <row r="10330" spans="5:17" ht="25" x14ac:dyDescent="0.3">
      <c r="E10330" s="3" t="s">
        <v>2177</v>
      </c>
      <c r="F10330" s="4"/>
      <c r="G10330" s="5">
        <v>1567</v>
      </c>
      <c r="H10330" s="7">
        <v>505</v>
      </c>
      <c r="I10330" s="1">
        <v>996</v>
      </c>
      <c r="J10330" s="1">
        <v>390</v>
      </c>
      <c r="K10330" s="1">
        <v>238</v>
      </c>
      <c r="L10330" s="1">
        <v>421</v>
      </c>
      <c r="M10330" s="1">
        <v>541</v>
      </c>
      <c r="N10330" s="1">
        <v>52</v>
      </c>
      <c r="O10330" s="1">
        <v>27</v>
      </c>
      <c r="P10330" s="1">
        <v>18</v>
      </c>
      <c r="Q10330" s="6">
        <v>1</v>
      </c>
    </row>
    <row r="10331" spans="5:17" x14ac:dyDescent="0.3">
      <c r="E10331" s="9"/>
      <c r="F10331" s="8"/>
      <c r="G10331" s="10">
        <v>100</v>
      </c>
      <c r="H10331" s="11">
        <v>32.227185705168999</v>
      </c>
      <c r="I10331" s="2">
        <v>63.560944479897998</v>
      </c>
      <c r="J10331" s="2">
        <v>24.888321633695</v>
      </c>
      <c r="K10331" s="2">
        <v>15.188257817486001</v>
      </c>
      <c r="L10331" s="2">
        <v>26.866624122527</v>
      </c>
      <c r="M10331" s="2">
        <v>34.524569240586999</v>
      </c>
      <c r="N10331" s="2">
        <v>3.3184428844929998</v>
      </c>
      <c r="O10331" s="2">
        <v>1.7230376515629999</v>
      </c>
      <c r="P10331" s="2">
        <v>1.1486917677090001</v>
      </c>
      <c r="Q10331" s="13">
        <v>6.3816209316999994E-2</v>
      </c>
    </row>
    <row r="10332" spans="5:17" ht="25" x14ac:dyDescent="0.3">
      <c r="E10332" s="3" t="s">
        <v>2178</v>
      </c>
      <c r="F10332" s="4"/>
      <c r="G10332" s="5">
        <v>7404</v>
      </c>
      <c r="H10332" s="7">
        <v>3691</v>
      </c>
      <c r="I10332" s="1">
        <v>5793</v>
      </c>
      <c r="J10332" s="1">
        <v>995</v>
      </c>
      <c r="K10332" s="1">
        <v>571</v>
      </c>
      <c r="L10332" s="1">
        <v>1084</v>
      </c>
      <c r="M10332" s="1">
        <v>1057</v>
      </c>
      <c r="N10332" s="1">
        <v>120</v>
      </c>
      <c r="O10332" s="1">
        <v>172</v>
      </c>
      <c r="P10332" s="1">
        <v>98</v>
      </c>
      <c r="Q10332" s="6">
        <v>7</v>
      </c>
    </row>
    <row r="10333" spans="5:17" x14ac:dyDescent="0.3">
      <c r="E10333" s="9"/>
      <c r="F10333" s="8"/>
      <c r="G10333" s="10">
        <v>100</v>
      </c>
      <c r="H10333" s="11">
        <v>49.851431658563001</v>
      </c>
      <c r="I10333" s="2">
        <v>78.241491085899995</v>
      </c>
      <c r="J10333" s="2">
        <v>13.438681793624999</v>
      </c>
      <c r="K10333" s="2">
        <v>7.7120475418690004</v>
      </c>
      <c r="L10333" s="2">
        <v>14.640734737979001</v>
      </c>
      <c r="M10333" s="2">
        <v>14.276066990816</v>
      </c>
      <c r="N10333" s="2">
        <v>1.62074554295</v>
      </c>
      <c r="O10333" s="2">
        <v>2.3230686115610002</v>
      </c>
      <c r="P10333" s="2">
        <v>1.3236088600760001</v>
      </c>
      <c r="Q10333" s="13">
        <v>9.4543490004999994E-2</v>
      </c>
    </row>
    <row r="10334" spans="5:17" ht="25" x14ac:dyDescent="0.3">
      <c r="E10334" s="3" t="s">
        <v>2179</v>
      </c>
      <c r="F10334" s="4"/>
      <c r="G10334" s="5">
        <v>4608</v>
      </c>
      <c r="H10334" s="7">
        <v>3030</v>
      </c>
      <c r="I10334" s="1">
        <v>3676</v>
      </c>
      <c r="J10334" s="1">
        <v>279</v>
      </c>
      <c r="K10334" s="1">
        <v>114</v>
      </c>
      <c r="L10334" s="1">
        <v>231</v>
      </c>
      <c r="M10334" s="1">
        <v>296</v>
      </c>
      <c r="N10334" s="1">
        <v>33</v>
      </c>
      <c r="O10334" s="1">
        <v>134</v>
      </c>
      <c r="P10334" s="1">
        <v>35</v>
      </c>
      <c r="Q10334" s="6">
        <v>5</v>
      </c>
    </row>
    <row r="10335" spans="5:17" x14ac:dyDescent="0.3">
      <c r="E10335" s="9"/>
      <c r="F10335" s="8"/>
      <c r="G10335" s="10">
        <v>100</v>
      </c>
      <c r="H10335" s="11">
        <v>65.755208333333002</v>
      </c>
      <c r="I10335" s="2">
        <v>79.774305555555998</v>
      </c>
      <c r="J10335" s="2">
        <v>6.0546875</v>
      </c>
      <c r="K10335" s="2">
        <v>2.473958333333</v>
      </c>
      <c r="L10335" s="2">
        <v>5.013020833333</v>
      </c>
      <c r="M10335" s="2">
        <v>6.4236111111109997</v>
      </c>
      <c r="N10335" s="2">
        <v>0.71614583333299997</v>
      </c>
      <c r="O10335" s="2">
        <v>2.9079861111110001</v>
      </c>
      <c r="P10335" s="2">
        <v>0.75954861111100003</v>
      </c>
      <c r="Q10335" s="13">
        <v>0.108506944444</v>
      </c>
    </row>
    <row r="10336" spans="5:17" ht="25" x14ac:dyDescent="0.3">
      <c r="E10336" s="3" t="s">
        <v>2180</v>
      </c>
      <c r="F10336" s="4"/>
      <c r="G10336" s="5">
        <v>1615</v>
      </c>
      <c r="H10336" s="7">
        <v>1281</v>
      </c>
      <c r="I10336" s="1">
        <v>1268</v>
      </c>
      <c r="J10336" s="1">
        <v>56</v>
      </c>
      <c r="K10336" s="1">
        <v>25</v>
      </c>
      <c r="L10336" s="1">
        <v>40</v>
      </c>
      <c r="M10336" s="1">
        <v>54</v>
      </c>
      <c r="N10336" s="1">
        <v>15</v>
      </c>
      <c r="O10336" s="1">
        <v>28</v>
      </c>
      <c r="P10336" s="1">
        <v>7</v>
      </c>
      <c r="Q10336" s="6">
        <v>4</v>
      </c>
    </row>
    <row r="10337" spans="5:17" x14ac:dyDescent="0.3">
      <c r="E10337" s="9"/>
      <c r="F10337" s="8"/>
      <c r="G10337" s="10">
        <v>100</v>
      </c>
      <c r="H10337" s="11">
        <v>79.318885448916006</v>
      </c>
      <c r="I10337" s="2">
        <v>78.513931888545002</v>
      </c>
      <c r="J10337" s="2">
        <v>3.467492260062</v>
      </c>
      <c r="K10337" s="2">
        <v>1.547987616099</v>
      </c>
      <c r="L10337" s="2">
        <v>2.4767801857589999</v>
      </c>
      <c r="M10337" s="2">
        <v>3.343653250774</v>
      </c>
      <c r="N10337" s="2">
        <v>0.92879256965900003</v>
      </c>
      <c r="O10337" s="2">
        <v>1.733746130031</v>
      </c>
      <c r="P10337" s="2">
        <v>0.43343653250800002</v>
      </c>
      <c r="Q10337" s="13">
        <v>0.247678018576</v>
      </c>
    </row>
    <row r="10338" spans="5:17" ht="25" x14ac:dyDescent="0.3">
      <c r="E10338" s="3" t="s">
        <v>2181</v>
      </c>
      <c r="F10338" s="4"/>
      <c r="G10338" s="5">
        <v>1356</v>
      </c>
      <c r="H10338" s="7">
        <v>402</v>
      </c>
      <c r="I10338" s="1">
        <v>863</v>
      </c>
      <c r="J10338" s="1">
        <v>302</v>
      </c>
      <c r="K10338" s="1">
        <v>210</v>
      </c>
      <c r="L10338" s="1">
        <v>378</v>
      </c>
      <c r="M10338" s="1">
        <v>466</v>
      </c>
      <c r="N10338" s="1">
        <v>47</v>
      </c>
      <c r="O10338" s="1">
        <v>26</v>
      </c>
      <c r="P10338" s="1">
        <v>28</v>
      </c>
      <c r="Q10338" s="6">
        <v>3</v>
      </c>
    </row>
    <row r="10339" spans="5:17" x14ac:dyDescent="0.3">
      <c r="E10339" s="9"/>
      <c r="F10339" s="8"/>
      <c r="G10339" s="10">
        <v>100</v>
      </c>
      <c r="H10339" s="11">
        <v>29.646017699114999</v>
      </c>
      <c r="I10339" s="2">
        <v>63.643067846607998</v>
      </c>
      <c r="J10339" s="2">
        <v>22.271386430678</v>
      </c>
      <c r="K10339" s="2">
        <v>15.486725663716999</v>
      </c>
      <c r="L10339" s="2">
        <v>27.876106194689999</v>
      </c>
      <c r="M10339" s="2">
        <v>34.365781710914</v>
      </c>
      <c r="N10339" s="2">
        <v>3.466076696165</v>
      </c>
      <c r="O10339" s="2">
        <v>1.9174041297940001</v>
      </c>
      <c r="P10339" s="2">
        <v>2.0648967551620001</v>
      </c>
      <c r="Q10339" s="13">
        <v>0.22123893805299999</v>
      </c>
    </row>
    <row r="10340" spans="5:17" ht="25" x14ac:dyDescent="0.3">
      <c r="E10340" s="3" t="s">
        <v>2182</v>
      </c>
      <c r="F10340" s="4"/>
      <c r="G10340" s="5">
        <v>7265</v>
      </c>
      <c r="H10340" s="7">
        <v>3657</v>
      </c>
      <c r="I10340" s="1">
        <v>5519</v>
      </c>
      <c r="J10340" s="1">
        <v>804</v>
      </c>
      <c r="K10340" s="1">
        <v>461</v>
      </c>
      <c r="L10340" s="1">
        <v>847</v>
      </c>
      <c r="M10340" s="1">
        <v>969</v>
      </c>
      <c r="N10340" s="1">
        <v>159</v>
      </c>
      <c r="O10340" s="1">
        <v>226</v>
      </c>
      <c r="P10340" s="1">
        <v>92</v>
      </c>
      <c r="Q10340" s="6">
        <v>15</v>
      </c>
    </row>
    <row r="10341" spans="5:17" x14ac:dyDescent="0.3">
      <c r="E10341" s="9"/>
      <c r="F10341" s="8"/>
      <c r="G10341" s="10">
        <v>100</v>
      </c>
      <c r="H10341" s="11">
        <v>50.337233310392001</v>
      </c>
      <c r="I10341" s="2">
        <v>75.966964900205994</v>
      </c>
      <c r="J10341" s="2">
        <v>11.066758430833</v>
      </c>
      <c r="K10341" s="2">
        <v>6.3454920853410002</v>
      </c>
      <c r="L10341" s="2">
        <v>11.658637302134</v>
      </c>
      <c r="M10341" s="2">
        <v>13.337921541638</v>
      </c>
      <c r="N10341" s="2">
        <v>2.1885753613209999</v>
      </c>
      <c r="O10341" s="2">
        <v>3.1108052305570002</v>
      </c>
      <c r="P10341" s="2">
        <v>1.2663454920849999</v>
      </c>
      <c r="Q10341" s="13">
        <v>0.20646937370999999</v>
      </c>
    </row>
    <row r="10342" spans="5:17" ht="25" x14ac:dyDescent="0.3">
      <c r="E10342" s="3" t="s">
        <v>2183</v>
      </c>
      <c r="F10342" s="4"/>
      <c r="G10342" s="5">
        <v>5369</v>
      </c>
      <c r="H10342" s="7">
        <v>3486</v>
      </c>
      <c r="I10342" s="1">
        <v>4159</v>
      </c>
      <c r="J10342" s="1">
        <v>247</v>
      </c>
      <c r="K10342" s="1">
        <v>136</v>
      </c>
      <c r="L10342" s="1">
        <v>261</v>
      </c>
      <c r="M10342" s="1">
        <v>274</v>
      </c>
      <c r="N10342" s="1">
        <v>63</v>
      </c>
      <c r="O10342" s="1">
        <v>222</v>
      </c>
      <c r="P10342" s="1">
        <v>54</v>
      </c>
      <c r="Q10342" s="6">
        <v>8</v>
      </c>
    </row>
    <row r="10343" spans="5:17" x14ac:dyDescent="0.3">
      <c r="E10343" s="9"/>
      <c r="F10343" s="8"/>
      <c r="G10343" s="10">
        <v>100</v>
      </c>
      <c r="H10343" s="11">
        <v>64.928292046935994</v>
      </c>
      <c r="I10343" s="2">
        <v>77.463214751349994</v>
      </c>
      <c r="J10343" s="2">
        <v>4.6004842615010002</v>
      </c>
      <c r="K10343" s="2">
        <v>2.5330601601790002</v>
      </c>
      <c r="L10343" s="2">
        <v>4.8612404544609999</v>
      </c>
      <c r="M10343" s="2">
        <v>5.1033712050659998</v>
      </c>
      <c r="N10343" s="2">
        <v>1.173402868318</v>
      </c>
      <c r="O10343" s="2">
        <v>4.1348482026450002</v>
      </c>
      <c r="P10343" s="2">
        <v>1.0057738871299999</v>
      </c>
      <c r="Q10343" s="13">
        <v>0.149003538834</v>
      </c>
    </row>
    <row r="10344" spans="5:17" ht="25" x14ac:dyDescent="0.3">
      <c r="E10344" s="3" t="s">
        <v>2184</v>
      </c>
      <c r="F10344" s="4"/>
      <c r="G10344" s="5">
        <v>1814</v>
      </c>
      <c r="H10344" s="7">
        <v>1414</v>
      </c>
      <c r="I10344" s="1">
        <v>1382</v>
      </c>
      <c r="J10344" s="1">
        <v>42</v>
      </c>
      <c r="K10344" s="1">
        <v>16</v>
      </c>
      <c r="L10344" s="1">
        <v>38</v>
      </c>
      <c r="M10344" s="1">
        <v>57</v>
      </c>
      <c r="N10344" s="1">
        <v>19</v>
      </c>
      <c r="O10344" s="1">
        <v>61</v>
      </c>
      <c r="P10344" s="1">
        <v>4</v>
      </c>
      <c r="Q10344" s="6">
        <v>3</v>
      </c>
    </row>
    <row r="10345" spans="5:17" x14ac:dyDescent="0.3">
      <c r="E10345" s="9"/>
      <c r="F10345" s="8"/>
      <c r="G10345" s="10">
        <v>100</v>
      </c>
      <c r="H10345" s="11">
        <v>77.949283351708999</v>
      </c>
      <c r="I10345" s="2">
        <v>76.185226019845999</v>
      </c>
      <c r="J10345" s="2">
        <v>2.3153252480709998</v>
      </c>
      <c r="K10345" s="2">
        <v>0.88202866593200002</v>
      </c>
      <c r="L10345" s="2">
        <v>2.094818081588</v>
      </c>
      <c r="M10345" s="2">
        <v>3.1422271223810001</v>
      </c>
      <c r="N10345" s="2">
        <v>1.047409040794</v>
      </c>
      <c r="O10345" s="2">
        <v>3.3627342888639999</v>
      </c>
      <c r="P10345" s="2">
        <v>0.22050716648300001</v>
      </c>
      <c r="Q10345" s="13">
        <v>0.165380374862</v>
      </c>
    </row>
    <row r="10346" spans="5:17" ht="25" x14ac:dyDescent="0.3">
      <c r="E10346" s="3" t="s">
        <v>2185</v>
      </c>
      <c r="F10346" s="4"/>
      <c r="G10346" s="5">
        <v>375</v>
      </c>
      <c r="H10346" s="7">
        <v>110</v>
      </c>
      <c r="I10346" s="1">
        <v>224</v>
      </c>
      <c r="J10346" s="1">
        <v>66</v>
      </c>
      <c r="K10346" s="1">
        <v>33</v>
      </c>
      <c r="L10346" s="1">
        <v>73</v>
      </c>
      <c r="M10346" s="1">
        <v>110</v>
      </c>
      <c r="N10346" s="1">
        <v>17</v>
      </c>
      <c r="O10346" s="1">
        <v>16</v>
      </c>
      <c r="P10346" s="1">
        <v>12</v>
      </c>
      <c r="Q10346" s="6">
        <v>0</v>
      </c>
    </row>
    <row r="10347" spans="5:17" x14ac:dyDescent="0.3">
      <c r="E10347" s="9"/>
      <c r="F10347" s="8"/>
      <c r="G10347" s="10">
        <v>100</v>
      </c>
      <c r="H10347" s="11">
        <v>29.333333333333002</v>
      </c>
      <c r="I10347" s="2">
        <v>59.733333333333</v>
      </c>
      <c r="J10347" s="2">
        <v>17.600000000000001</v>
      </c>
      <c r="K10347" s="2">
        <v>8.8000000000000007</v>
      </c>
      <c r="L10347" s="2">
        <v>19.466666666666999</v>
      </c>
      <c r="M10347" s="2">
        <v>29.333333333333002</v>
      </c>
      <c r="N10347" s="2">
        <v>4.5333333333330001</v>
      </c>
      <c r="O10347" s="2">
        <v>4.2666666666669997</v>
      </c>
      <c r="P10347" s="2">
        <v>3.2</v>
      </c>
      <c r="Q10347" s="15">
        <v>0</v>
      </c>
    </row>
    <row r="10348" spans="5:17" ht="25" x14ac:dyDescent="0.3">
      <c r="E10348" s="3" t="s">
        <v>2186</v>
      </c>
      <c r="F10348" s="4"/>
      <c r="G10348" s="5">
        <v>2661</v>
      </c>
      <c r="H10348" s="7">
        <v>1317</v>
      </c>
      <c r="I10348" s="1">
        <v>1968</v>
      </c>
      <c r="J10348" s="1">
        <v>238</v>
      </c>
      <c r="K10348" s="1">
        <v>106</v>
      </c>
      <c r="L10348" s="1">
        <v>252</v>
      </c>
      <c r="M10348" s="1">
        <v>289</v>
      </c>
      <c r="N10348" s="1">
        <v>63</v>
      </c>
      <c r="O10348" s="1">
        <v>119</v>
      </c>
      <c r="P10348" s="1">
        <v>29</v>
      </c>
      <c r="Q10348" s="6">
        <v>6</v>
      </c>
    </row>
    <row r="10349" spans="5:17" x14ac:dyDescent="0.3">
      <c r="E10349" s="9"/>
      <c r="F10349" s="8"/>
      <c r="G10349" s="10">
        <v>100</v>
      </c>
      <c r="H10349" s="11">
        <v>49.492671927846999</v>
      </c>
      <c r="I10349" s="2">
        <v>73.957158962796001</v>
      </c>
      <c r="J10349" s="2">
        <v>8.9440060127770007</v>
      </c>
      <c r="K10349" s="2">
        <v>3.9834648628339999</v>
      </c>
      <c r="L10349" s="2">
        <v>9.4701240135290004</v>
      </c>
      <c r="M10349" s="2">
        <v>10.860578729801</v>
      </c>
      <c r="N10349" s="2">
        <v>2.3675310033820001</v>
      </c>
      <c r="O10349" s="2">
        <v>4.4720030063890004</v>
      </c>
      <c r="P10349" s="2">
        <v>1.0898158587</v>
      </c>
      <c r="Q10349" s="13">
        <v>0.225479143179</v>
      </c>
    </row>
    <row r="10350" spans="5:17" ht="25" x14ac:dyDescent="0.3">
      <c r="E10350" s="3" t="s">
        <v>2187</v>
      </c>
      <c r="F10350" s="4"/>
      <c r="G10350" s="5">
        <v>2609</v>
      </c>
      <c r="H10350" s="7">
        <v>1693</v>
      </c>
      <c r="I10350" s="1">
        <v>1896</v>
      </c>
      <c r="J10350" s="1">
        <v>90</v>
      </c>
      <c r="K10350" s="1">
        <v>35</v>
      </c>
      <c r="L10350" s="1">
        <v>81</v>
      </c>
      <c r="M10350" s="1">
        <v>126</v>
      </c>
      <c r="N10350" s="1">
        <v>48</v>
      </c>
      <c r="O10350" s="1">
        <v>133</v>
      </c>
      <c r="P10350" s="1">
        <v>28</v>
      </c>
      <c r="Q10350" s="6">
        <v>6</v>
      </c>
    </row>
    <row r="10351" spans="5:17" x14ac:dyDescent="0.3">
      <c r="E10351" s="9"/>
      <c r="F10351" s="8"/>
      <c r="G10351" s="10">
        <v>100</v>
      </c>
      <c r="H10351" s="11">
        <v>64.890762744346006</v>
      </c>
      <c r="I10351" s="2">
        <v>72.671521655806998</v>
      </c>
      <c r="J10351" s="2">
        <v>3.449597546953</v>
      </c>
      <c r="K10351" s="2">
        <v>1.3415101571479999</v>
      </c>
      <c r="L10351" s="2">
        <v>3.104637792258</v>
      </c>
      <c r="M10351" s="2">
        <v>4.8294365657340004</v>
      </c>
      <c r="N10351" s="2">
        <v>1.8397853583749999</v>
      </c>
      <c r="O10351" s="2">
        <v>5.0977385971639997</v>
      </c>
      <c r="P10351" s="2">
        <v>1.073208125719</v>
      </c>
      <c r="Q10351" s="13">
        <v>0.229973169797</v>
      </c>
    </row>
    <row r="10352" spans="5:17" ht="25" x14ac:dyDescent="0.3">
      <c r="E10352" s="3" t="s">
        <v>2188</v>
      </c>
      <c r="F10352" s="4"/>
      <c r="G10352" s="5">
        <v>1007</v>
      </c>
      <c r="H10352" s="7">
        <v>782</v>
      </c>
      <c r="I10352" s="1">
        <v>694</v>
      </c>
      <c r="J10352" s="1">
        <v>18</v>
      </c>
      <c r="K10352" s="1">
        <v>5</v>
      </c>
      <c r="L10352" s="1">
        <v>18</v>
      </c>
      <c r="M10352" s="1">
        <v>26</v>
      </c>
      <c r="N10352" s="1">
        <v>21</v>
      </c>
      <c r="O10352" s="1">
        <v>47</v>
      </c>
      <c r="P10352" s="1">
        <v>4</v>
      </c>
      <c r="Q10352" s="6">
        <v>1</v>
      </c>
    </row>
    <row r="10353" spans="5:17" x14ac:dyDescent="0.3">
      <c r="E10353" s="9"/>
      <c r="F10353" s="8"/>
      <c r="G10353" s="10">
        <v>100</v>
      </c>
      <c r="H10353" s="11">
        <v>77.656405163852995</v>
      </c>
      <c r="I10353" s="2">
        <v>68.917576961270996</v>
      </c>
      <c r="J10353" s="2">
        <v>1.7874875868919999</v>
      </c>
      <c r="K10353" s="2">
        <v>0.496524329692</v>
      </c>
      <c r="L10353" s="2">
        <v>1.7874875868919999</v>
      </c>
      <c r="M10353" s="2">
        <v>2.581926514399</v>
      </c>
      <c r="N10353" s="2">
        <v>2.0854021847070001</v>
      </c>
      <c r="O10353" s="2">
        <v>4.6673286991060001</v>
      </c>
      <c r="P10353" s="2">
        <v>0.39721946375400002</v>
      </c>
      <c r="Q10353" s="13">
        <v>9.9304865938000003E-2</v>
      </c>
    </row>
    <row r="10354" spans="5:17" ht="25" x14ac:dyDescent="0.3">
      <c r="E10354" s="3" t="s">
        <v>2189</v>
      </c>
      <c r="F10354" s="4"/>
      <c r="G10354" s="5">
        <v>97</v>
      </c>
      <c r="H10354" s="7">
        <v>25</v>
      </c>
      <c r="I10354" s="1">
        <v>53</v>
      </c>
      <c r="J10354" s="1">
        <v>10</v>
      </c>
      <c r="K10354" s="1">
        <v>5</v>
      </c>
      <c r="L10354" s="1">
        <v>14</v>
      </c>
      <c r="M10354" s="1">
        <v>20</v>
      </c>
      <c r="N10354" s="1">
        <v>6</v>
      </c>
      <c r="O10354" s="1">
        <v>8</v>
      </c>
      <c r="P10354" s="1">
        <v>3</v>
      </c>
      <c r="Q10354" s="6">
        <v>0</v>
      </c>
    </row>
    <row r="10355" spans="5:17" x14ac:dyDescent="0.3">
      <c r="E10355" s="9"/>
      <c r="F10355" s="8"/>
      <c r="G10355" s="10">
        <v>100</v>
      </c>
      <c r="H10355" s="11">
        <v>25.773195876289002</v>
      </c>
      <c r="I10355" s="2">
        <v>54.639175257731999</v>
      </c>
      <c r="J10355" s="2">
        <v>10.309278350514999</v>
      </c>
      <c r="K10355" s="2">
        <v>5.1546391752579996</v>
      </c>
      <c r="L10355" s="2">
        <v>14.432989690722</v>
      </c>
      <c r="M10355" s="2">
        <v>20.618556701031</v>
      </c>
      <c r="N10355" s="2">
        <v>6.1855670103089997</v>
      </c>
      <c r="O10355" s="2">
        <v>8.2474226804120008</v>
      </c>
      <c r="P10355" s="2">
        <v>3.0927835051549999</v>
      </c>
      <c r="Q10355" s="15">
        <v>0</v>
      </c>
    </row>
    <row r="10356" spans="5:17" ht="25" x14ac:dyDescent="0.3">
      <c r="E10356" s="3" t="s">
        <v>2190</v>
      </c>
      <c r="F10356" s="4"/>
      <c r="G10356" s="5">
        <v>793</v>
      </c>
      <c r="H10356" s="7">
        <v>357</v>
      </c>
      <c r="I10356" s="1">
        <v>513</v>
      </c>
      <c r="J10356" s="1">
        <v>61</v>
      </c>
      <c r="K10356" s="1">
        <v>15</v>
      </c>
      <c r="L10356" s="1">
        <v>54</v>
      </c>
      <c r="M10356" s="1">
        <v>86</v>
      </c>
      <c r="N10356" s="1">
        <v>28</v>
      </c>
      <c r="O10356" s="1">
        <v>53</v>
      </c>
      <c r="P10356" s="1">
        <v>6</v>
      </c>
      <c r="Q10356" s="6">
        <v>0</v>
      </c>
    </row>
    <row r="10357" spans="5:17" x14ac:dyDescent="0.3">
      <c r="E10357" s="9"/>
      <c r="F10357" s="8"/>
      <c r="G10357" s="10">
        <v>100</v>
      </c>
      <c r="H10357" s="11">
        <v>45.018915510718998</v>
      </c>
      <c r="I10357" s="2">
        <v>64.691046658260007</v>
      </c>
      <c r="J10357" s="2">
        <v>7.6923076923079998</v>
      </c>
      <c r="K10357" s="2">
        <v>1.8915510718790001</v>
      </c>
      <c r="L10357" s="2">
        <v>6.8095838587640003</v>
      </c>
      <c r="M10357" s="2">
        <v>10.844892812106</v>
      </c>
      <c r="N10357" s="2">
        <v>3.5308953341740001</v>
      </c>
      <c r="O10357" s="2">
        <v>6.6834804539719999</v>
      </c>
      <c r="P10357" s="2">
        <v>0.75662042875199997</v>
      </c>
      <c r="Q10357" s="15">
        <v>0</v>
      </c>
    </row>
    <row r="10358" spans="5:17" ht="25" x14ac:dyDescent="0.3">
      <c r="E10358" s="3" t="s">
        <v>2191</v>
      </c>
      <c r="F10358" s="4"/>
      <c r="G10358" s="5">
        <v>1061</v>
      </c>
      <c r="H10358" s="7">
        <v>643</v>
      </c>
      <c r="I10358" s="1">
        <v>677</v>
      </c>
      <c r="J10358" s="1">
        <v>13</v>
      </c>
      <c r="K10358" s="1">
        <v>4</v>
      </c>
      <c r="L10358" s="1">
        <v>20</v>
      </c>
      <c r="M10358" s="1">
        <v>46</v>
      </c>
      <c r="N10358" s="1">
        <v>28</v>
      </c>
      <c r="O10358" s="1">
        <v>102</v>
      </c>
      <c r="P10358" s="1">
        <v>8</v>
      </c>
      <c r="Q10358" s="6">
        <v>1</v>
      </c>
    </row>
    <row r="10359" spans="5:17" x14ac:dyDescent="0.3">
      <c r="E10359" s="9"/>
      <c r="F10359" s="8"/>
      <c r="G10359" s="10">
        <v>100</v>
      </c>
      <c r="H10359" s="11">
        <v>60.603204524033998</v>
      </c>
      <c r="I10359" s="2">
        <v>63.807728557963998</v>
      </c>
      <c r="J10359" s="2">
        <v>1.2252591894439999</v>
      </c>
      <c r="K10359" s="2">
        <v>0.37700282752100001</v>
      </c>
      <c r="L10359" s="2">
        <v>1.8850141376059999</v>
      </c>
      <c r="M10359" s="2">
        <v>4.3355325164940002</v>
      </c>
      <c r="N10359" s="2">
        <v>2.6390197926479999</v>
      </c>
      <c r="O10359" s="2">
        <v>9.6135721017910001</v>
      </c>
      <c r="P10359" s="2">
        <v>0.75400565504200001</v>
      </c>
      <c r="Q10359" s="13">
        <v>9.4250706879999993E-2</v>
      </c>
    </row>
    <row r="10360" spans="5:17" ht="25" x14ac:dyDescent="0.3">
      <c r="E10360" s="3" t="s">
        <v>2192</v>
      </c>
      <c r="F10360" s="4"/>
      <c r="G10360" s="5">
        <v>424</v>
      </c>
      <c r="H10360" s="7">
        <v>328</v>
      </c>
      <c r="I10360" s="1">
        <v>244</v>
      </c>
      <c r="J10360" s="1">
        <v>3</v>
      </c>
      <c r="K10360" s="1">
        <v>0</v>
      </c>
      <c r="L10360" s="1">
        <v>6</v>
      </c>
      <c r="M10360" s="1">
        <v>10</v>
      </c>
      <c r="N10360" s="1">
        <v>6</v>
      </c>
      <c r="O10360" s="1">
        <v>36</v>
      </c>
      <c r="P10360" s="1">
        <v>2</v>
      </c>
      <c r="Q10360" s="6">
        <v>2</v>
      </c>
    </row>
    <row r="10361" spans="5:17" x14ac:dyDescent="0.3">
      <c r="E10361" s="9"/>
      <c r="F10361" s="8"/>
      <c r="G10361" s="10">
        <v>100</v>
      </c>
      <c r="H10361" s="11">
        <v>77.358490566038</v>
      </c>
      <c r="I10361" s="2">
        <v>57.547169811320998</v>
      </c>
      <c r="J10361" s="2">
        <v>0.70754716981099997</v>
      </c>
      <c r="K10361" s="12">
        <v>0</v>
      </c>
      <c r="L10361" s="2">
        <v>1.415094339623</v>
      </c>
      <c r="M10361" s="2">
        <v>2.3584905660379998</v>
      </c>
      <c r="N10361" s="2">
        <v>1.415094339623</v>
      </c>
      <c r="O10361" s="2">
        <v>8.4905660377360004</v>
      </c>
      <c r="P10361" s="2">
        <v>0.47169811320799998</v>
      </c>
      <c r="Q10361" s="13">
        <v>0.47169811320799998</v>
      </c>
    </row>
    <row r="10362" spans="5:17" ht="25" x14ac:dyDescent="0.3">
      <c r="E10362" s="3" t="s">
        <v>2193</v>
      </c>
      <c r="F10362" s="4"/>
      <c r="G10362" s="5">
        <v>13</v>
      </c>
      <c r="H10362" s="7">
        <v>3</v>
      </c>
      <c r="I10362" s="1">
        <v>4</v>
      </c>
      <c r="J10362" s="1">
        <v>1</v>
      </c>
      <c r="K10362" s="1">
        <v>1</v>
      </c>
      <c r="L10362" s="1">
        <v>3</v>
      </c>
      <c r="M10362" s="1">
        <v>6</v>
      </c>
      <c r="N10362" s="1">
        <v>0</v>
      </c>
      <c r="O10362" s="1">
        <v>1</v>
      </c>
      <c r="P10362" s="1">
        <v>0</v>
      </c>
      <c r="Q10362" s="6">
        <v>0</v>
      </c>
    </row>
    <row r="10363" spans="5:17" x14ac:dyDescent="0.3">
      <c r="E10363" s="9"/>
      <c r="F10363" s="8"/>
      <c r="G10363" s="10">
        <v>100</v>
      </c>
      <c r="H10363" s="11">
        <v>23.076923076922998</v>
      </c>
      <c r="I10363" s="2">
        <v>30.769230769231001</v>
      </c>
      <c r="J10363" s="2">
        <v>7.6923076923079998</v>
      </c>
      <c r="K10363" s="2">
        <v>7.6923076923079998</v>
      </c>
      <c r="L10363" s="2">
        <v>23.076923076922998</v>
      </c>
      <c r="M10363" s="2">
        <v>46.153846153845997</v>
      </c>
      <c r="N10363" s="12">
        <v>0</v>
      </c>
      <c r="O10363" s="2">
        <v>7.6923076923079998</v>
      </c>
      <c r="P10363" s="12">
        <v>0</v>
      </c>
      <c r="Q10363" s="15">
        <v>0</v>
      </c>
    </row>
    <row r="10364" spans="5:17" ht="25" x14ac:dyDescent="0.3">
      <c r="E10364" s="3" t="s">
        <v>2194</v>
      </c>
      <c r="F10364" s="4"/>
      <c r="G10364" s="5">
        <v>112</v>
      </c>
      <c r="H10364" s="7">
        <v>60</v>
      </c>
      <c r="I10364" s="1">
        <v>65</v>
      </c>
      <c r="J10364" s="1">
        <v>8</v>
      </c>
      <c r="K10364" s="1">
        <v>1</v>
      </c>
      <c r="L10364" s="1">
        <v>7</v>
      </c>
      <c r="M10364" s="1">
        <v>17</v>
      </c>
      <c r="N10364" s="1">
        <v>5</v>
      </c>
      <c r="O10364" s="1">
        <v>7</v>
      </c>
      <c r="P10364" s="1">
        <v>1</v>
      </c>
      <c r="Q10364" s="6">
        <v>2</v>
      </c>
    </row>
    <row r="10365" spans="5:17" x14ac:dyDescent="0.3">
      <c r="E10365" s="9"/>
      <c r="F10365" s="8"/>
      <c r="G10365" s="10">
        <v>100</v>
      </c>
      <c r="H10365" s="11">
        <v>53.571428571429003</v>
      </c>
      <c r="I10365" s="2">
        <v>58.035714285714</v>
      </c>
      <c r="J10365" s="2">
        <v>7.1428571428570002</v>
      </c>
      <c r="K10365" s="2">
        <v>0.89285714285700002</v>
      </c>
      <c r="L10365" s="2">
        <v>6.25</v>
      </c>
      <c r="M10365" s="2">
        <v>15.178571428571001</v>
      </c>
      <c r="N10365" s="2">
        <v>4.4642857142860004</v>
      </c>
      <c r="O10365" s="2">
        <v>6.25</v>
      </c>
      <c r="P10365" s="2">
        <v>0.89285714285700002</v>
      </c>
      <c r="Q10365" s="13">
        <v>1.785714285714</v>
      </c>
    </row>
    <row r="10366" spans="5:17" ht="25" x14ac:dyDescent="0.3">
      <c r="E10366" s="3" t="s">
        <v>2195</v>
      </c>
      <c r="F10366" s="4"/>
      <c r="G10366" s="5">
        <v>161</v>
      </c>
      <c r="H10366" s="7">
        <v>112</v>
      </c>
      <c r="I10366" s="1">
        <v>91</v>
      </c>
      <c r="J10366" s="1">
        <v>1</v>
      </c>
      <c r="K10366" s="1">
        <v>0</v>
      </c>
      <c r="L10366" s="1">
        <v>4</v>
      </c>
      <c r="M10366" s="1">
        <v>4</v>
      </c>
      <c r="N10366" s="1">
        <v>6</v>
      </c>
      <c r="O10366" s="1">
        <v>12</v>
      </c>
      <c r="P10366" s="1">
        <v>0</v>
      </c>
      <c r="Q10366" s="6">
        <v>0</v>
      </c>
    </row>
    <row r="10367" spans="5:17" x14ac:dyDescent="0.3">
      <c r="E10367" s="9"/>
      <c r="F10367" s="8"/>
      <c r="G10367" s="10">
        <v>100</v>
      </c>
      <c r="H10367" s="11">
        <v>69.565217391304003</v>
      </c>
      <c r="I10367" s="2">
        <v>56.521739130435002</v>
      </c>
      <c r="J10367" s="2">
        <v>0.62111801242200004</v>
      </c>
      <c r="K10367" s="12">
        <v>0</v>
      </c>
      <c r="L10367" s="2">
        <v>2.4844720496889998</v>
      </c>
      <c r="M10367" s="2">
        <v>2.4844720496889998</v>
      </c>
      <c r="N10367" s="2">
        <v>3.7267080745340002</v>
      </c>
      <c r="O10367" s="2">
        <v>7.4534161490680004</v>
      </c>
      <c r="P10367" s="12">
        <v>0</v>
      </c>
      <c r="Q10367" s="15">
        <v>0</v>
      </c>
    </row>
    <row r="10368" spans="5:17" ht="25" x14ac:dyDescent="0.3">
      <c r="E10368" s="3" t="s">
        <v>2196</v>
      </c>
      <c r="F10368" s="4"/>
      <c r="G10368" s="5">
        <v>82</v>
      </c>
      <c r="H10368" s="7">
        <v>66</v>
      </c>
      <c r="I10368" s="1">
        <v>36</v>
      </c>
      <c r="J10368" s="1">
        <v>1</v>
      </c>
      <c r="K10368" s="1">
        <v>0</v>
      </c>
      <c r="L10368" s="1">
        <v>1</v>
      </c>
      <c r="M10368" s="1">
        <v>2</v>
      </c>
      <c r="N10368" s="1">
        <v>3</v>
      </c>
      <c r="O10368" s="1">
        <v>7</v>
      </c>
      <c r="P10368" s="1">
        <v>0</v>
      </c>
      <c r="Q10368" s="6">
        <v>0</v>
      </c>
    </row>
    <row r="10369" spans="5:17" x14ac:dyDescent="0.3">
      <c r="E10369" s="53"/>
      <c r="F10369" s="57"/>
      <c r="G10369" s="64">
        <v>100</v>
      </c>
      <c r="H10369" s="71">
        <v>80.487804878049005</v>
      </c>
      <c r="I10369" s="44">
        <v>43.902439024389999</v>
      </c>
      <c r="J10369" s="44">
        <v>1.219512195122</v>
      </c>
      <c r="K10369" s="43">
        <v>0</v>
      </c>
      <c r="L10369" s="44">
        <v>1.219512195122</v>
      </c>
      <c r="M10369" s="44">
        <v>2.4390243902440001</v>
      </c>
      <c r="N10369" s="44">
        <v>3.6585365853659999</v>
      </c>
      <c r="O10369" s="44">
        <v>8.5365853658540001</v>
      </c>
      <c r="P10369" s="43">
        <v>0</v>
      </c>
      <c r="Q10369" s="66">
        <v>0</v>
      </c>
    </row>
  </sheetData>
  <mergeCells count="134">
    <mergeCell ref="E8:F9"/>
    <mergeCell ref="E65:F66"/>
    <mergeCell ref="E122:F123"/>
    <mergeCell ref="E419:F420"/>
    <mergeCell ref="E716:F717"/>
    <mergeCell ref="E1013:F1014"/>
    <mergeCell ref="E1310:F1311"/>
    <mergeCell ref="E1409:F1410"/>
    <mergeCell ref="E1508:F1509"/>
    <mergeCell ref="E1757:F1758"/>
    <mergeCell ref="E2006:F2007"/>
    <mergeCell ref="E2081:F2082"/>
    <mergeCell ref="E2156:F2157"/>
    <mergeCell ref="E2341:F2342"/>
    <mergeCell ref="E2526:F2527"/>
    <mergeCell ref="E2571:F2572"/>
    <mergeCell ref="E2616:F2617"/>
    <mergeCell ref="E2721:F2722"/>
    <mergeCell ref="E2826:F2827"/>
    <mergeCell ref="E2895:F2896"/>
    <mergeCell ref="E2964:F2965"/>
    <mergeCell ref="E3133:F3134"/>
    <mergeCell ref="E3302:F3303"/>
    <mergeCell ref="E3323:F3324"/>
    <mergeCell ref="E3344:F3345"/>
    <mergeCell ref="E3641:F3642"/>
    <mergeCell ref="E3938:F3939"/>
    <mergeCell ref="E3983:F3984"/>
    <mergeCell ref="E4028:F4029"/>
    <mergeCell ref="E4133:F4134"/>
    <mergeCell ref="E4238:F4239"/>
    <mergeCell ref="E4289:F4290"/>
    <mergeCell ref="E4340:F4341"/>
    <mergeCell ref="E4461:F4462"/>
    <mergeCell ref="E4582:F4583"/>
    <mergeCell ref="E4633:F4634"/>
    <mergeCell ref="E4684:F4685"/>
    <mergeCell ref="E4805:F4806"/>
    <mergeCell ref="E4926:F4927"/>
    <mergeCell ref="E4977:F4978"/>
    <mergeCell ref="E5028:F5029"/>
    <mergeCell ref="E5149:F5150"/>
    <mergeCell ref="E5270:F5271"/>
    <mergeCell ref="E5321:F5322"/>
    <mergeCell ref="E5372:F5373"/>
    <mergeCell ref="E5493:F5494"/>
    <mergeCell ref="E5614:F5615"/>
    <mergeCell ref="E5665:F5666"/>
    <mergeCell ref="E5716:F5717"/>
    <mergeCell ref="E5837:F5838"/>
    <mergeCell ref="E5958:F5959"/>
    <mergeCell ref="E6399:F6400"/>
    <mergeCell ref="E6840:F6841"/>
    <mergeCell ref="E6993:F6994"/>
    <mergeCell ref="E7146:F7147"/>
    <mergeCell ref="E7587:F7588"/>
    <mergeCell ref="E8028:F8029"/>
    <mergeCell ref="E8085:F8086"/>
    <mergeCell ref="E8130:F8131"/>
    <mergeCell ref="E8175:F8176"/>
    <mergeCell ref="E8280:F8281"/>
    <mergeCell ref="E8385:F8386"/>
    <mergeCell ref="E8430:F8431"/>
    <mergeCell ref="E8475:F8476"/>
    <mergeCell ref="E8580:F8581"/>
    <mergeCell ref="E8685:F8686"/>
    <mergeCell ref="E8754:F8755"/>
    <mergeCell ref="E8923:F8924"/>
    <mergeCell ref="E8992:F8993"/>
    <mergeCell ref="E9161:F9162"/>
    <mergeCell ref="E9218:F9219"/>
    <mergeCell ref="E9275:F9276"/>
    <mergeCell ref="D9332:F9333"/>
    <mergeCell ref="D9336:D9347"/>
    <mergeCell ref="D9348:D9359"/>
    <mergeCell ref="D9360:D9389"/>
    <mergeCell ref="D9390:D9401"/>
    <mergeCell ref="D9402:D9421"/>
    <mergeCell ref="D9422:D9429"/>
    <mergeCell ref="D9430:D9441"/>
    <mergeCell ref="D9442:D9451"/>
    <mergeCell ref="D9452:D9463"/>
    <mergeCell ref="D9464:D9475"/>
    <mergeCell ref="D9476:D9487"/>
    <mergeCell ref="D9493:F9494"/>
    <mergeCell ref="D9497:D9508"/>
    <mergeCell ref="D9509:D9520"/>
    <mergeCell ref="D9521:D9550"/>
    <mergeCell ref="D9551:D9562"/>
    <mergeCell ref="D9563:D9582"/>
    <mergeCell ref="D9583:D9590"/>
    <mergeCell ref="D9591:D9602"/>
    <mergeCell ref="D9603:D9612"/>
    <mergeCell ref="D9613:D9624"/>
    <mergeCell ref="D9625:D9636"/>
    <mergeCell ref="D9637:D9648"/>
    <mergeCell ref="D9654:F9655"/>
    <mergeCell ref="D9658:D9669"/>
    <mergeCell ref="D9670:D9681"/>
    <mergeCell ref="D9682:D9711"/>
    <mergeCell ref="D9712:D9723"/>
    <mergeCell ref="D9724:D9743"/>
    <mergeCell ref="D9744:D9751"/>
    <mergeCell ref="D9752:D9763"/>
    <mergeCell ref="D9764:D9773"/>
    <mergeCell ref="D9774:D9785"/>
    <mergeCell ref="D9786:D9797"/>
    <mergeCell ref="D9798:D9809"/>
    <mergeCell ref="D9815:F9816"/>
    <mergeCell ref="D9819:D9830"/>
    <mergeCell ref="D9831:D9842"/>
    <mergeCell ref="D9843:D9872"/>
    <mergeCell ref="D9873:D9884"/>
    <mergeCell ref="D9885:D9904"/>
    <mergeCell ref="D9905:D9912"/>
    <mergeCell ref="D9913:D9924"/>
    <mergeCell ref="D9925:D9934"/>
    <mergeCell ref="D10066:D10073"/>
    <mergeCell ref="D10074:D10085"/>
    <mergeCell ref="D10086:D10095"/>
    <mergeCell ref="D10096:D10107"/>
    <mergeCell ref="D10108:D10119"/>
    <mergeCell ref="D10120:D10131"/>
    <mergeCell ref="E10137:F10138"/>
    <mergeCell ref="E10206:F10207"/>
    <mergeCell ref="D9935:D9946"/>
    <mergeCell ref="D9947:D9958"/>
    <mergeCell ref="D9959:D9970"/>
    <mergeCell ref="D9976:F9977"/>
    <mergeCell ref="D9980:D9991"/>
    <mergeCell ref="D9992:D10003"/>
    <mergeCell ref="D10004:D10033"/>
    <mergeCell ref="D10034:D10045"/>
    <mergeCell ref="D10046:D10065"/>
  </mergeCells>
  <phoneticPr fontId="5"/>
  <pageMargins left="0.7" right="0.7" top="0.75" bottom="0.75" header="0.3" footer="0.3"/>
  <pageSetup paperSize="9" scale="63" pageOrder="overThenDown" orientation="landscape"/>
  <headerFooter>
    <oddFooter>&amp;CNP(3)</oddFooter>
  </headerFooter>
  <rowBreaks count="79" manualBreakCount="79">
    <brk id="59" max="16383" man="1"/>
    <brk id="116" max="16383" man="1"/>
    <brk id="413" max="16383" man="1"/>
    <brk id="710" max="16383" man="1"/>
    <brk id="1007" max="16383" man="1"/>
    <brk id="1304" max="16383" man="1"/>
    <brk id="1403" max="16383" man="1"/>
    <brk id="1502" max="16383" man="1"/>
    <brk id="1751" max="16383" man="1"/>
    <brk id="2000" max="16383" man="1"/>
    <brk id="2075" max="16383" man="1"/>
    <brk id="2150" max="16383" man="1"/>
    <brk id="2335" max="16383" man="1"/>
    <brk id="2520" max="16383" man="1"/>
    <brk id="2565" max="16383" man="1"/>
    <brk id="2610" max="16383" man="1"/>
    <brk id="2715" max="16383" man="1"/>
    <brk id="2820" max="16383" man="1"/>
    <brk id="2889" max="16383" man="1"/>
    <brk id="2958" max="16383" man="1"/>
    <brk id="3127" max="16383" man="1"/>
    <brk id="3296" max="16383" man="1"/>
    <brk id="3317" max="16383" man="1"/>
    <brk id="3338" max="16383" man="1"/>
    <brk id="3635" max="16383" man="1"/>
    <brk id="3932" max="16383" man="1"/>
    <brk id="3977" max="16383" man="1"/>
    <brk id="4022" max="16383" man="1"/>
    <brk id="4127" max="16383" man="1"/>
    <brk id="4232" max="16383" man="1"/>
    <brk id="4283" max="16383" man="1"/>
    <brk id="4334" max="16383" man="1"/>
    <brk id="4455" max="16383" man="1"/>
    <brk id="4576" max="16383" man="1"/>
    <brk id="4627" max="16383" man="1"/>
    <brk id="4678" max="16383" man="1"/>
    <brk id="4799" max="16383" man="1"/>
    <brk id="4920" max="16383" man="1"/>
    <brk id="4971" max="16383" man="1"/>
    <brk id="5022" max="16383" man="1"/>
    <brk id="5143" max="16383" man="1"/>
    <brk id="5264" max="16383" man="1"/>
    <brk id="5315" max="16383" man="1"/>
    <brk id="5366" max="16383" man="1"/>
    <brk id="5487" max="16383" man="1"/>
    <brk id="5608" max="16383" man="1"/>
    <brk id="5659" max="16383" man="1"/>
    <brk id="5710" max="16383" man="1"/>
    <brk id="5831" max="16383" man="1"/>
    <brk id="5952" max="16383" man="1"/>
    <brk id="6393" max="16383" man="1"/>
    <brk id="6834" max="16383" man="1"/>
    <brk id="6987" max="16383" man="1"/>
    <brk id="7140" max="16383" man="1"/>
    <brk id="7581" max="16383" man="1"/>
    <brk id="8022" max="16383" man="1"/>
    <brk id="8079" max="16383" man="1"/>
    <brk id="8124" max="16383" man="1"/>
    <brk id="8169" max="16383" man="1"/>
    <brk id="8274" max="16383" man="1"/>
    <brk id="8379" max="16383" man="1"/>
    <brk id="8424" max="16383" man="1"/>
    <brk id="8469" max="16383" man="1"/>
    <brk id="8574" max="16383" man="1"/>
    <brk id="8679" max="16383" man="1"/>
    <brk id="8748" max="16383" man="1"/>
    <brk id="8917" max="16383" man="1"/>
    <brk id="8986" max="16383" man="1"/>
    <brk id="9155" max="16383" man="1"/>
    <brk id="9212" max="16383" man="1"/>
    <brk id="9269" max="16383" man="1"/>
    <brk id="9326" max="16383" man="1"/>
    <brk id="9487" max="16383" man="1"/>
    <brk id="9648" max="16383" man="1"/>
    <brk id="9809" max="16383" man="1"/>
    <brk id="9970" max="16383" man="1"/>
    <brk id="10131" max="16383" man="1"/>
    <brk id="10200" max="16383" man="1"/>
    <brk id="103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目次</vt:lpstr>
      <vt:lpstr>N(1)</vt:lpstr>
      <vt:lpstr>P(2)</vt:lpstr>
      <vt:lpstr>NP(3)</vt:lpstr>
      <vt:lpstr>目次!Print_Area</vt:lpstr>
      <vt:lpstr>'N(1)'!Print_Titles</vt:lpstr>
      <vt:lpstr>'NP(3)'!Print_Titles</vt:lpstr>
      <vt:lpstr>'P(2)'!Print_Titles</vt:lpstr>
      <vt:lpstr>目次!Print_Titles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情報通信課</cp:lastModifiedBy>
  <dcterms:modified xsi:type="dcterms:W3CDTF">2024-01-31T05:00:15Z</dcterms:modified>
</cp:coreProperties>
</file>